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Cache/pivotCacheDefinition7.xml" ContentType="application/vnd.openxmlformats-officedocument.spreadsheetml.pivotCacheDefinition+xml"/>
  <Override PartName="/xl/pivotCache/pivotCacheDefinition8.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6.xml" ContentType="application/vnd.openxmlformats-officedocument.drawing+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8.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pivotTables/pivotTable1.xml" ContentType="application/vnd.openxmlformats-officedocument.spreadsheetml.pivotTable+xml"/>
  <Override PartName="/xl/drawings/drawing9.xml" ContentType="application/vnd.openxmlformats-officedocument.drawing+xml"/>
  <Override PartName="/xl/ctrlProps/ctrlProp24.xml" ContentType="application/vnd.ms-excel.controlproperties+xml"/>
  <Override PartName="/xl/pivotTables/pivotTable2.xml" ContentType="application/vnd.openxmlformats-officedocument.spreadsheetml.pivotTable+xml"/>
  <Override PartName="/xl/drawings/drawing10.xml" ContentType="application/vnd.openxmlformats-officedocument.drawing+xml"/>
  <Override PartName="/xl/ctrlProps/ctrlProp25.xml" ContentType="application/vnd.ms-excel.controlproperties+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11.xml" ContentType="application/vnd.openxmlformats-officedocument.drawing+xml"/>
  <Override PartName="/xl/ctrlProps/ctrlProp26.xml" ContentType="application/vnd.ms-excel.controlproperties+xml"/>
  <Override PartName="/xl/drawings/drawing12.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3.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4.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codeName="{3D1A710C-6663-3D7B-7F91-EC182F24A4BC}"/>
  <workbookPr codeName="현재_통합_문서" defaultThemeVersion="166925"/>
  <mc:AlternateContent xmlns:mc="http://schemas.openxmlformats.org/markup-compatibility/2006">
    <mc:Choice Requires="x15">
      <x15ac:absPath xmlns:x15ac="http://schemas.microsoft.com/office/spreadsheetml/2010/11/ac" url="\\DocuONE\MyDrive\개인함\004. 몽골 여성 권한2차\사전공고의뢰\"/>
    </mc:Choice>
  </mc:AlternateContent>
  <xr:revisionPtr revIDLastSave="0" documentId="13_ncr:1_{BE5F4A7A-9797-4C7B-A0AB-CDB7BAB3584A}" xr6:coauthVersionLast="37" xr6:coauthVersionMax="37" xr10:uidLastSave="{00000000-0000-0000-0000-000000000000}"/>
  <bookViews>
    <workbookView xWindow="-90" yWindow="-90" windowWidth="24770" windowHeight="12440" tabRatio="855" firstSheet="7" activeTab="7" xr2:uid="{00000000-000D-0000-FFFF-FFFF00000000}"/>
  </bookViews>
  <sheets>
    <sheet name="양식0" sheetId="1" state="hidden" r:id="rId1"/>
    <sheet name="양식1" sheetId="414" state="hidden" r:id="rId2"/>
    <sheet name="양식2" sheetId="415" state="hidden" r:id="rId3"/>
    <sheet name="양식3" sheetId="419" state="hidden" r:id="rId4"/>
    <sheet name="기준(양식)" sheetId="417" state="hidden" r:id="rId5"/>
    <sheet name="기준(PES)" sheetId="411" state="hidden" r:id="rId6"/>
    <sheet name="기준(전문가파견)" sheetId="418" state="hidden" r:id="rId7"/>
    <sheet name="안내" sheetId="409" r:id="rId8"/>
    <sheet name="사업설계안" sheetId="422" r:id="rId9"/>
    <sheet name="사업시행구조" sheetId="34" r:id="rId10"/>
    <sheet name="예산DB" sheetId="16" r:id="rId11"/>
    <sheet name="예산총괄표($)" sheetId="353" r:id="rId12"/>
    <sheet name="예산총괄표(원)" sheetId="354" r:id="rId13"/>
    <sheet name="OD통계" sheetId="412" r:id="rId14"/>
    <sheet name="조달검토" sheetId="426" r:id="rId15"/>
    <sheet name="2.1.1." sheetId="442" r:id="rId16"/>
    <sheet name="2.1.1.-11" sheetId="443" r:id="rId17"/>
    <sheet name="2.1.1.-12" sheetId="444" r:id="rId18"/>
    <sheet name="2.1.1.-21" sheetId="447" r:id="rId19"/>
  </sheets>
  <functionGroups builtInGroupCount="19"/>
  <definedNames>
    <definedName name="_xlnm._FilterDatabase" localSheetId="10" hidden="1">예산DB!$A$8:$AV$1817</definedName>
    <definedName name="Collect">"Button 8"</definedName>
  </definedNames>
  <calcPr calcId="179021"/>
  <pivotCaches>
    <pivotCache cacheId="296" r:id="rId20"/>
    <pivotCache cacheId="306" r:id="rId21"/>
    <pivotCache cacheId="314" r:id="rId22"/>
    <pivotCache cacheId="323" r:id="rId23"/>
    <pivotCache cacheId="328" r:id="rId24"/>
    <pivotCache cacheId="337" r:id="rId25"/>
    <pivotCache cacheId="352" r:id="rId26"/>
    <pivotCache cacheId="364" r:id="rId27"/>
  </pivotCaches>
</workbook>
</file>

<file path=xl/calcChain.xml><?xml version="1.0" encoding="utf-8"?>
<calcChain xmlns="http://schemas.openxmlformats.org/spreadsheetml/2006/main">
  <c r="AA7" i="16" l="1"/>
  <c r="AA6" i="16"/>
  <c r="X7" i="16"/>
  <c r="W7" i="16"/>
  <c r="V7" i="16"/>
  <c r="U7" i="16"/>
  <c r="X5" i="16"/>
  <c r="W5" i="16"/>
  <c r="V5" i="16"/>
  <c r="U5" i="16"/>
  <c r="Q8" i="447" l="1"/>
  <c r="Q7" i="447"/>
  <c r="D1" i="447"/>
  <c r="Q100" i="447"/>
  <c r="Q99" i="447"/>
  <c r="Q98" i="447"/>
  <c r="Q97" i="447"/>
  <c r="Q96" i="447"/>
  <c r="Q95" i="447"/>
  <c r="Q94" i="447"/>
  <c r="Q93" i="447"/>
  <c r="Q92" i="447"/>
  <c r="Q91" i="447"/>
  <c r="Q90" i="447"/>
  <c r="Q89" i="447"/>
  <c r="Q88" i="447"/>
  <c r="Q87" i="447"/>
  <c r="Q86" i="447"/>
  <c r="Q85" i="447"/>
  <c r="Q84" i="447"/>
  <c r="Q83" i="447"/>
  <c r="Q82" i="447"/>
  <c r="Q81" i="447"/>
  <c r="Q80" i="447"/>
  <c r="Q79" i="447"/>
  <c r="Q78" i="447"/>
  <c r="Q77" i="447"/>
  <c r="Q76" i="447"/>
  <c r="Q75" i="447"/>
  <c r="Q74" i="447"/>
  <c r="Q73" i="447"/>
  <c r="Q72" i="447"/>
  <c r="Q71" i="447"/>
  <c r="Q70" i="447"/>
  <c r="Q69" i="447"/>
  <c r="Q68" i="447"/>
  <c r="Q67" i="447"/>
  <c r="Q66" i="447"/>
  <c r="Q65" i="447"/>
  <c r="Q64" i="447"/>
  <c r="Q63" i="447"/>
  <c r="Q62" i="447"/>
  <c r="Q61" i="447"/>
  <c r="Q60" i="447"/>
  <c r="Q59" i="447"/>
  <c r="Q58" i="447"/>
  <c r="Q57" i="447"/>
  <c r="Q56" i="447"/>
  <c r="Q55" i="447"/>
  <c r="Q54" i="447"/>
  <c r="Q53" i="447"/>
  <c r="Q52" i="447"/>
  <c r="Q51" i="447"/>
  <c r="Q50" i="447"/>
  <c r="Q49" i="447"/>
  <c r="Q48" i="447"/>
  <c r="Q47" i="447"/>
  <c r="Q46" i="447"/>
  <c r="Q45" i="447"/>
  <c r="Q44" i="447"/>
  <c r="Q43" i="447"/>
  <c r="Q42" i="447"/>
  <c r="Q41" i="447"/>
  <c r="Q40" i="447"/>
  <c r="Q39" i="447"/>
  <c r="Q38" i="447"/>
  <c r="Q37" i="447"/>
  <c r="Q36" i="447"/>
  <c r="Q35" i="447"/>
  <c r="Q34" i="447"/>
  <c r="Q33" i="447"/>
  <c r="Q32" i="447"/>
  <c r="Q31" i="447"/>
  <c r="Q30" i="447"/>
  <c r="Q29" i="447"/>
  <c r="Q28" i="447"/>
  <c r="Q27" i="447"/>
  <c r="Q26" i="447"/>
  <c r="Q25" i="447"/>
  <c r="Q24" i="447"/>
  <c r="Q23" i="447"/>
  <c r="Q22" i="447"/>
  <c r="Q21" i="447"/>
  <c r="Q20" i="447"/>
  <c r="Q19" i="447"/>
  <c r="Q18" i="447"/>
  <c r="Q17" i="447"/>
  <c r="Q16" i="447"/>
  <c r="Q15" i="447"/>
  <c r="Q14" i="447"/>
  <c r="Q13" i="447"/>
  <c r="Q12" i="447"/>
  <c r="Q11" i="447"/>
  <c r="Q10" i="447"/>
  <c r="Q9" i="447"/>
  <c r="Q6" i="447"/>
  <c r="Q5" i="447"/>
  <c r="Q4" i="447"/>
  <c r="Q6" i="444"/>
  <c r="Q4" i="444"/>
  <c r="Q9" i="444"/>
  <c r="Q5" i="444"/>
  <c r="D1" i="444"/>
  <c r="Q100" i="444"/>
  <c r="Q99" i="444"/>
  <c r="Q98" i="444"/>
  <c r="Q97" i="444"/>
  <c r="Q96" i="444"/>
  <c r="Q95" i="444"/>
  <c r="Q94" i="444"/>
  <c r="Q93" i="444"/>
  <c r="Q92" i="444"/>
  <c r="Q91" i="444"/>
  <c r="Q90" i="444"/>
  <c r="Q89" i="444"/>
  <c r="Q88" i="444"/>
  <c r="Q87" i="444"/>
  <c r="Q86" i="444"/>
  <c r="Q85" i="444"/>
  <c r="Q84" i="444"/>
  <c r="Q83" i="444"/>
  <c r="Q82" i="444"/>
  <c r="Q81" i="444"/>
  <c r="Q80" i="444"/>
  <c r="Q79" i="444"/>
  <c r="Q78" i="444"/>
  <c r="Q77" i="444"/>
  <c r="Q76" i="444"/>
  <c r="Q75" i="444"/>
  <c r="Q74" i="444"/>
  <c r="Q73" i="444"/>
  <c r="Q72" i="444"/>
  <c r="Q71" i="444"/>
  <c r="Q70" i="444"/>
  <c r="Q69" i="444"/>
  <c r="Q68" i="444"/>
  <c r="Q67" i="444"/>
  <c r="Q66" i="444"/>
  <c r="Q65" i="444"/>
  <c r="Q64" i="444"/>
  <c r="Q63" i="444"/>
  <c r="Q62" i="444"/>
  <c r="Q61" i="444"/>
  <c r="Q60" i="444"/>
  <c r="Q59" i="444"/>
  <c r="Q58" i="444"/>
  <c r="Q57" i="444"/>
  <c r="Q56" i="444"/>
  <c r="Q55" i="444"/>
  <c r="Q54" i="444"/>
  <c r="Q53" i="444"/>
  <c r="Q52" i="444"/>
  <c r="Q51" i="444"/>
  <c r="Q50" i="444"/>
  <c r="Q49" i="444"/>
  <c r="Q48" i="444"/>
  <c r="Q47" i="444"/>
  <c r="Q46" i="444"/>
  <c r="Q45" i="444"/>
  <c r="Q44" i="444"/>
  <c r="Q43" i="444"/>
  <c r="Q42" i="444"/>
  <c r="Q41" i="444"/>
  <c r="Q40" i="444"/>
  <c r="Q39" i="444"/>
  <c r="Q38" i="444"/>
  <c r="Q37" i="444"/>
  <c r="Q36" i="444"/>
  <c r="Q35" i="444"/>
  <c r="Q34" i="444"/>
  <c r="Q33" i="444"/>
  <c r="Q32" i="444"/>
  <c r="Q31" i="444"/>
  <c r="Q30" i="444"/>
  <c r="Q29" i="444"/>
  <c r="Q28" i="444"/>
  <c r="Q27" i="444"/>
  <c r="Q26" i="444"/>
  <c r="Q25" i="444"/>
  <c r="Q24" i="444"/>
  <c r="Q23" i="444"/>
  <c r="Q22" i="444"/>
  <c r="Q21" i="444"/>
  <c r="Q20" i="444"/>
  <c r="Q19" i="444"/>
  <c r="Q18" i="444"/>
  <c r="Q17" i="444"/>
  <c r="Q16" i="444"/>
  <c r="Q15" i="444"/>
  <c r="Q14" i="444"/>
  <c r="Q13" i="444"/>
  <c r="Q12" i="444"/>
  <c r="Q11" i="444"/>
  <c r="Q10" i="444"/>
  <c r="Q8" i="444"/>
  <c r="Q7" i="444"/>
  <c r="AS42" i="443"/>
  <c r="AA1" i="443"/>
  <c r="AL1" i="443"/>
  <c r="D1" i="443"/>
  <c r="BD115" i="443"/>
  <c r="BC115" i="443"/>
  <c r="AW115" i="443"/>
  <c r="AT115" i="443"/>
  <c r="AS115" i="443"/>
  <c r="AR115" i="443"/>
  <c r="AN115" i="443"/>
  <c r="AJ115" i="443"/>
  <c r="BE115" i="443" s="1"/>
  <c r="BD114" i="443"/>
  <c r="BC114" i="443"/>
  <c r="AW114" i="443"/>
  <c r="AT114" i="443"/>
  <c r="AS114" i="443"/>
  <c r="AR114" i="443"/>
  <c r="AN114" i="443"/>
  <c r="AJ114" i="443"/>
  <c r="BE114" i="443" s="1"/>
  <c r="BD113" i="443"/>
  <c r="BC113" i="443"/>
  <c r="AW113" i="443"/>
  <c r="AT113" i="443"/>
  <c r="AS113" i="443"/>
  <c r="AR113" i="443"/>
  <c r="AN113" i="443"/>
  <c r="AJ113" i="443"/>
  <c r="BE113" i="443" s="1"/>
  <c r="BD112" i="443"/>
  <c r="BC112" i="443"/>
  <c r="AW112" i="443"/>
  <c r="AT112" i="443"/>
  <c r="AS112" i="443"/>
  <c r="AR112" i="443"/>
  <c r="AN112" i="443"/>
  <c r="AJ112" i="443"/>
  <c r="BE112" i="443" s="1"/>
  <c r="BD111" i="443"/>
  <c r="BC111" i="443"/>
  <c r="AW111" i="443"/>
  <c r="AT111" i="443"/>
  <c r="AS111" i="443"/>
  <c r="AR111" i="443"/>
  <c r="AN111" i="443"/>
  <c r="AJ111" i="443"/>
  <c r="BE111" i="443" s="1"/>
  <c r="BD110" i="443"/>
  <c r="BC110" i="443"/>
  <c r="AW110" i="443"/>
  <c r="AT110" i="443"/>
  <c r="AS110" i="443"/>
  <c r="AR110" i="443"/>
  <c r="AN110" i="443"/>
  <c r="AJ110" i="443"/>
  <c r="BE110" i="443" s="1"/>
  <c r="BD109" i="443"/>
  <c r="BC109" i="443"/>
  <c r="AW109" i="443"/>
  <c r="AT109" i="443"/>
  <c r="AS109" i="443"/>
  <c r="AR109" i="443"/>
  <c r="AN109" i="443"/>
  <c r="AJ109" i="443"/>
  <c r="BE109" i="443" s="1"/>
  <c r="BD108" i="443"/>
  <c r="BC108" i="443"/>
  <c r="AW108" i="443"/>
  <c r="AT108" i="443"/>
  <c r="AS108" i="443"/>
  <c r="AR108" i="443"/>
  <c r="AN108" i="443"/>
  <c r="AJ108" i="443"/>
  <c r="BE108" i="443" s="1"/>
  <c r="BD107" i="443"/>
  <c r="BC107" i="443"/>
  <c r="AW107" i="443"/>
  <c r="AT107" i="443"/>
  <c r="AS107" i="443"/>
  <c r="AR107" i="443"/>
  <c r="AN107" i="443"/>
  <c r="AJ107" i="443"/>
  <c r="BE107" i="443" s="1"/>
  <c r="BD106" i="443"/>
  <c r="BC106" i="443"/>
  <c r="AW106" i="443"/>
  <c r="AT106" i="443"/>
  <c r="AS106" i="443"/>
  <c r="AR106" i="443"/>
  <c r="AN106" i="443"/>
  <c r="AJ106" i="443"/>
  <c r="BE106" i="443" s="1"/>
  <c r="BD105" i="443"/>
  <c r="BC105" i="443"/>
  <c r="AW105" i="443"/>
  <c r="AT105" i="443"/>
  <c r="AS105" i="443"/>
  <c r="AR105" i="443"/>
  <c r="AN105" i="443"/>
  <c r="AJ105" i="443"/>
  <c r="BE105" i="443" s="1"/>
  <c r="BD104" i="443"/>
  <c r="BC104" i="443"/>
  <c r="AW104" i="443"/>
  <c r="AT104" i="443"/>
  <c r="AS104" i="443"/>
  <c r="AR104" i="443"/>
  <c r="AN104" i="443"/>
  <c r="AJ104" i="443"/>
  <c r="BE104" i="443" s="1"/>
  <c r="BD103" i="443"/>
  <c r="BC103" i="443"/>
  <c r="AW103" i="443"/>
  <c r="AT103" i="443"/>
  <c r="AS103" i="443"/>
  <c r="AR103" i="443"/>
  <c r="AN103" i="443"/>
  <c r="AJ103" i="443"/>
  <c r="BE103" i="443" s="1"/>
  <c r="BD102" i="443"/>
  <c r="BC102" i="443"/>
  <c r="AW102" i="443"/>
  <c r="AT102" i="443"/>
  <c r="AS102" i="443"/>
  <c r="AR102" i="443"/>
  <c r="AN102" i="443"/>
  <c r="AJ102" i="443"/>
  <c r="BE102" i="443" s="1"/>
  <c r="BD101" i="443"/>
  <c r="BC101" i="443"/>
  <c r="AW101" i="443"/>
  <c r="AT101" i="443"/>
  <c r="AS101" i="443"/>
  <c r="AR101" i="443"/>
  <c r="AN101" i="443"/>
  <c r="AJ101" i="443"/>
  <c r="BE101" i="443" s="1"/>
  <c r="BD100" i="443"/>
  <c r="BC100" i="443"/>
  <c r="AW100" i="443"/>
  <c r="AT100" i="443"/>
  <c r="AS100" i="443"/>
  <c r="AR100" i="443"/>
  <c r="AN100" i="443"/>
  <c r="AJ100" i="443"/>
  <c r="BE100" i="443" s="1"/>
  <c r="BD99" i="443"/>
  <c r="BC99" i="443"/>
  <c r="AW99" i="443"/>
  <c r="AT99" i="443"/>
  <c r="AS99" i="443"/>
  <c r="AR99" i="443"/>
  <c r="AN99" i="443"/>
  <c r="AJ99" i="443"/>
  <c r="BE99" i="443" s="1"/>
  <c r="BD98" i="443"/>
  <c r="BC98" i="443"/>
  <c r="AW98" i="443"/>
  <c r="AT98" i="443"/>
  <c r="AS98" i="443"/>
  <c r="AR98" i="443"/>
  <c r="AN98" i="443"/>
  <c r="AJ98" i="443"/>
  <c r="BE98" i="443" s="1"/>
  <c r="BD97" i="443"/>
  <c r="BC97" i="443"/>
  <c r="AW97" i="443"/>
  <c r="AT97" i="443"/>
  <c r="AS97" i="443"/>
  <c r="AR97" i="443"/>
  <c r="AN97" i="443"/>
  <c r="AJ97" i="443"/>
  <c r="BE97" i="443" s="1"/>
  <c r="BD96" i="443"/>
  <c r="BC96" i="443"/>
  <c r="AW96" i="443"/>
  <c r="AT96" i="443"/>
  <c r="AS96" i="443"/>
  <c r="AR96" i="443"/>
  <c r="AN96" i="443"/>
  <c r="AJ96" i="443"/>
  <c r="BE96" i="443" s="1"/>
  <c r="BD95" i="443"/>
  <c r="BC95" i="443"/>
  <c r="AW95" i="443"/>
  <c r="AT95" i="443"/>
  <c r="AS95" i="443"/>
  <c r="AR95" i="443"/>
  <c r="AN95" i="443"/>
  <c r="AJ95" i="443"/>
  <c r="BE95" i="443" s="1"/>
  <c r="BD94" i="443"/>
  <c r="BC94" i="443"/>
  <c r="AW94" i="443"/>
  <c r="AT94" i="443"/>
  <c r="AS94" i="443"/>
  <c r="AR94" i="443"/>
  <c r="AN94" i="443"/>
  <c r="AJ94" i="443"/>
  <c r="BE94" i="443" s="1"/>
  <c r="BD93" i="443"/>
  <c r="BC93" i="443"/>
  <c r="AW93" i="443"/>
  <c r="AT93" i="443"/>
  <c r="AS93" i="443"/>
  <c r="AR93" i="443"/>
  <c r="AN93" i="443"/>
  <c r="AJ93" i="443"/>
  <c r="BE93" i="443" s="1"/>
  <c r="BD92" i="443"/>
  <c r="BC92" i="443"/>
  <c r="AW92" i="443"/>
  <c r="AT92" i="443"/>
  <c r="AS92" i="443"/>
  <c r="AR92" i="443"/>
  <c r="AN92" i="443"/>
  <c r="AJ92" i="443"/>
  <c r="BE92" i="443" s="1"/>
  <c r="BD91" i="443"/>
  <c r="BC91" i="443"/>
  <c r="AW91" i="443"/>
  <c r="AT91" i="443"/>
  <c r="AS91" i="443"/>
  <c r="AR91" i="443"/>
  <c r="AN91" i="443"/>
  <c r="AJ91" i="443"/>
  <c r="BE91" i="443" s="1"/>
  <c r="BD90" i="443"/>
  <c r="BC90" i="443"/>
  <c r="AW90" i="443"/>
  <c r="AT90" i="443"/>
  <c r="AS90" i="443"/>
  <c r="AR90" i="443"/>
  <c r="AN90" i="443"/>
  <c r="AJ90" i="443"/>
  <c r="BE90" i="443" s="1"/>
  <c r="BD89" i="443"/>
  <c r="BC89" i="443"/>
  <c r="AW89" i="443"/>
  <c r="AT89" i="443"/>
  <c r="AS89" i="443"/>
  <c r="AR89" i="443"/>
  <c r="AN89" i="443"/>
  <c r="AJ89" i="443"/>
  <c r="BE89" i="443" s="1"/>
  <c r="BD88" i="443"/>
  <c r="BC88" i="443"/>
  <c r="AW88" i="443"/>
  <c r="AT88" i="443"/>
  <c r="AS88" i="443"/>
  <c r="AR88" i="443"/>
  <c r="AN88" i="443"/>
  <c r="AJ88" i="443"/>
  <c r="BE88" i="443" s="1"/>
  <c r="BD87" i="443"/>
  <c r="BC87" i="443"/>
  <c r="AW87" i="443"/>
  <c r="AT87" i="443"/>
  <c r="AS87" i="443"/>
  <c r="AR87" i="443"/>
  <c r="AN87" i="443"/>
  <c r="AJ87" i="443"/>
  <c r="BE87" i="443" s="1"/>
  <c r="BD86" i="443"/>
  <c r="BC86" i="443"/>
  <c r="AW86" i="443"/>
  <c r="AT86" i="443"/>
  <c r="AS86" i="443"/>
  <c r="AR86" i="443"/>
  <c r="AN86" i="443"/>
  <c r="AJ86" i="443"/>
  <c r="BE86" i="443" s="1"/>
  <c r="BD85" i="443"/>
  <c r="BC85" i="443"/>
  <c r="AW85" i="443"/>
  <c r="AT85" i="443"/>
  <c r="AS85" i="443"/>
  <c r="AR85" i="443"/>
  <c r="AN85" i="443"/>
  <c r="AJ85" i="443"/>
  <c r="BE85" i="443" s="1"/>
  <c r="BD84" i="443"/>
  <c r="BC84" i="443"/>
  <c r="AW84" i="443"/>
  <c r="AT84" i="443"/>
  <c r="AS84" i="443"/>
  <c r="AR84" i="443"/>
  <c r="AN84" i="443"/>
  <c r="AJ84" i="443"/>
  <c r="BE84" i="443" s="1"/>
  <c r="BD83" i="443"/>
  <c r="BC83" i="443"/>
  <c r="AW83" i="443"/>
  <c r="AT83" i="443"/>
  <c r="AS83" i="443"/>
  <c r="AR83" i="443"/>
  <c r="AN83" i="443"/>
  <c r="AJ83" i="443"/>
  <c r="BE83" i="443" s="1"/>
  <c r="BD82" i="443"/>
  <c r="BC82" i="443"/>
  <c r="AW82" i="443"/>
  <c r="AT82" i="443"/>
  <c r="AS82" i="443"/>
  <c r="AR82" i="443"/>
  <c r="AN82" i="443"/>
  <c r="AJ82" i="443"/>
  <c r="BE82" i="443" s="1"/>
  <c r="BD81" i="443"/>
  <c r="BC81" i="443"/>
  <c r="AW81" i="443"/>
  <c r="AT81" i="443"/>
  <c r="AS81" i="443"/>
  <c r="AR81" i="443"/>
  <c r="AN81" i="443"/>
  <c r="AJ81" i="443"/>
  <c r="BE81" i="443" s="1"/>
  <c r="BD80" i="443"/>
  <c r="BC80" i="443"/>
  <c r="AW80" i="443"/>
  <c r="AT80" i="443"/>
  <c r="AS80" i="443"/>
  <c r="AR80" i="443"/>
  <c r="AN80" i="443"/>
  <c r="AJ80" i="443"/>
  <c r="BE80" i="443" s="1"/>
  <c r="BD79" i="443"/>
  <c r="BC79" i="443"/>
  <c r="AW79" i="443"/>
  <c r="AT79" i="443"/>
  <c r="AS79" i="443"/>
  <c r="AR79" i="443"/>
  <c r="AN79" i="443"/>
  <c r="AJ79" i="443"/>
  <c r="BE79" i="443" s="1"/>
  <c r="BD78" i="443"/>
  <c r="BC78" i="443"/>
  <c r="AW78" i="443"/>
  <c r="AT78" i="443"/>
  <c r="AS78" i="443"/>
  <c r="AR78" i="443"/>
  <c r="AN78" i="443"/>
  <c r="AJ78" i="443"/>
  <c r="BE78" i="443" s="1"/>
  <c r="BD77" i="443"/>
  <c r="BC77" i="443"/>
  <c r="AW77" i="443"/>
  <c r="AT77" i="443"/>
  <c r="AS77" i="443"/>
  <c r="AR77" i="443"/>
  <c r="AN77" i="443"/>
  <c r="AJ77" i="443"/>
  <c r="BE77" i="443" s="1"/>
  <c r="BD76" i="443"/>
  <c r="BC76" i="443"/>
  <c r="AW76" i="443"/>
  <c r="AT76" i="443"/>
  <c r="AS76" i="443"/>
  <c r="AR76" i="443"/>
  <c r="AN76" i="443"/>
  <c r="AJ76" i="443"/>
  <c r="BE76" i="443" s="1"/>
  <c r="BD75" i="443"/>
  <c r="BC75" i="443"/>
  <c r="AW75" i="443"/>
  <c r="AT75" i="443"/>
  <c r="AS75" i="443"/>
  <c r="AR75" i="443"/>
  <c r="AN75" i="443"/>
  <c r="AJ75" i="443"/>
  <c r="BE75" i="443" s="1"/>
  <c r="BD74" i="443"/>
  <c r="BC74" i="443"/>
  <c r="AW74" i="443"/>
  <c r="AT74" i="443"/>
  <c r="AS74" i="443"/>
  <c r="AR74" i="443"/>
  <c r="AN74" i="443"/>
  <c r="AJ74" i="443"/>
  <c r="BE74" i="443" s="1"/>
  <c r="BD73" i="443"/>
  <c r="BC73" i="443"/>
  <c r="AW73" i="443"/>
  <c r="AT73" i="443"/>
  <c r="AS73" i="443"/>
  <c r="AR73" i="443"/>
  <c r="AN73" i="443"/>
  <c r="AJ73" i="443"/>
  <c r="BE73" i="443" s="1"/>
  <c r="BD72" i="443"/>
  <c r="BC72" i="443"/>
  <c r="AW72" i="443"/>
  <c r="AT72" i="443"/>
  <c r="AS72" i="443"/>
  <c r="AR72" i="443"/>
  <c r="AN72" i="443"/>
  <c r="AJ72" i="443"/>
  <c r="BE72" i="443" s="1"/>
  <c r="BD71" i="443"/>
  <c r="BC71" i="443"/>
  <c r="AW71" i="443"/>
  <c r="AT71" i="443"/>
  <c r="AS71" i="443"/>
  <c r="AR71" i="443"/>
  <c r="AN71" i="443"/>
  <c r="AJ71" i="443"/>
  <c r="BE71" i="443" s="1"/>
  <c r="BD70" i="443"/>
  <c r="BC70" i="443"/>
  <c r="AW70" i="443"/>
  <c r="AT70" i="443"/>
  <c r="AS70" i="443"/>
  <c r="AR70" i="443"/>
  <c r="AN70" i="443"/>
  <c r="AJ70" i="443"/>
  <c r="BE70" i="443" s="1"/>
  <c r="BD69" i="443"/>
  <c r="BC69" i="443"/>
  <c r="AW69" i="443"/>
  <c r="AT69" i="443"/>
  <c r="AS69" i="443"/>
  <c r="AR69" i="443"/>
  <c r="AN69" i="443"/>
  <c r="AJ69" i="443"/>
  <c r="BE69" i="443" s="1"/>
  <c r="BD68" i="443"/>
  <c r="BC68" i="443"/>
  <c r="AW68" i="443"/>
  <c r="AT68" i="443"/>
  <c r="AS68" i="443"/>
  <c r="AR68" i="443"/>
  <c r="AN68" i="443"/>
  <c r="AJ68" i="443"/>
  <c r="BE68" i="443" s="1"/>
  <c r="BD67" i="443"/>
  <c r="BC67" i="443"/>
  <c r="AW67" i="443"/>
  <c r="AT67" i="443"/>
  <c r="AS67" i="443"/>
  <c r="AR67" i="443"/>
  <c r="AN67" i="443"/>
  <c r="AJ67" i="443"/>
  <c r="BE67" i="443" s="1"/>
  <c r="BD66" i="443"/>
  <c r="BC66" i="443"/>
  <c r="AW66" i="443"/>
  <c r="AT66" i="443"/>
  <c r="AS66" i="443"/>
  <c r="AR66" i="443"/>
  <c r="AN66" i="443"/>
  <c r="AJ66" i="443"/>
  <c r="BE66" i="443" s="1"/>
  <c r="BD65" i="443"/>
  <c r="BC65" i="443"/>
  <c r="AW65" i="443"/>
  <c r="AT65" i="443"/>
  <c r="AS65" i="443"/>
  <c r="AR65" i="443"/>
  <c r="AN65" i="443"/>
  <c r="AJ65" i="443"/>
  <c r="BE65" i="443" s="1"/>
  <c r="BD64" i="443"/>
  <c r="BC64" i="443"/>
  <c r="AW64" i="443"/>
  <c r="AT64" i="443"/>
  <c r="AS64" i="443"/>
  <c r="AR64" i="443"/>
  <c r="AN64" i="443"/>
  <c r="AJ64" i="443"/>
  <c r="BE64" i="443" s="1"/>
  <c r="BD63" i="443"/>
  <c r="BC63" i="443"/>
  <c r="AW63" i="443"/>
  <c r="AT63" i="443"/>
  <c r="AS63" i="443"/>
  <c r="AR63" i="443"/>
  <c r="AN63" i="443"/>
  <c r="AJ63" i="443"/>
  <c r="BE63" i="443" s="1"/>
  <c r="BD62" i="443"/>
  <c r="BC62" i="443"/>
  <c r="AW62" i="443"/>
  <c r="AT62" i="443"/>
  <c r="AS62" i="443"/>
  <c r="AR62" i="443"/>
  <c r="AN62" i="443"/>
  <c r="AJ62" i="443"/>
  <c r="BE62" i="443" s="1"/>
  <c r="BD61" i="443"/>
  <c r="BC61" i="443"/>
  <c r="AW61" i="443"/>
  <c r="AT61" i="443"/>
  <c r="AS61" i="443"/>
  <c r="AR61" i="443"/>
  <c r="AN61" i="443"/>
  <c r="AJ61" i="443"/>
  <c r="BE61" i="443" s="1"/>
  <c r="BD60" i="443"/>
  <c r="BC60" i="443"/>
  <c r="AW60" i="443"/>
  <c r="AT60" i="443"/>
  <c r="AS60" i="443"/>
  <c r="AR60" i="443"/>
  <c r="AN60" i="443"/>
  <c r="AJ60" i="443"/>
  <c r="BE60" i="443" s="1"/>
  <c r="BD59" i="443"/>
  <c r="BC59" i="443"/>
  <c r="AW59" i="443"/>
  <c r="AT59" i="443"/>
  <c r="AS59" i="443"/>
  <c r="AR59" i="443"/>
  <c r="AN59" i="443"/>
  <c r="AJ59" i="443"/>
  <c r="BE59" i="443" s="1"/>
  <c r="AW58" i="443"/>
  <c r="AT58" i="443"/>
  <c r="AS58" i="443"/>
  <c r="AR58" i="443"/>
  <c r="BD58" i="443" s="1"/>
  <c r="AN58" i="443"/>
  <c r="AJ58" i="443"/>
  <c r="BE58" i="443" s="1"/>
  <c r="BC57" i="443"/>
  <c r="AW57" i="443"/>
  <c r="AT57" i="443"/>
  <c r="AS57" i="443"/>
  <c r="AR57" i="443"/>
  <c r="BD57" i="443" s="1"/>
  <c r="AN57" i="443"/>
  <c r="AJ57" i="443"/>
  <c r="BE57" i="443" s="1"/>
  <c r="AW56" i="443"/>
  <c r="AT56" i="443"/>
  <c r="AS56" i="443"/>
  <c r="BD56" i="443" s="1"/>
  <c r="AR56" i="443"/>
  <c r="AN56" i="443"/>
  <c r="AJ56" i="443"/>
  <c r="BE56" i="443" s="1"/>
  <c r="AW55" i="443"/>
  <c r="AT55" i="443"/>
  <c r="AS55" i="443"/>
  <c r="BD55" i="443" s="1"/>
  <c r="AR55" i="443"/>
  <c r="AN55" i="443"/>
  <c r="AJ55" i="443"/>
  <c r="BE55" i="443" s="1"/>
  <c r="AW54" i="443"/>
  <c r="AT54" i="443"/>
  <c r="AS54" i="443"/>
  <c r="BD54" i="443" s="1"/>
  <c r="AR54" i="443"/>
  <c r="AN54" i="443"/>
  <c r="AJ54" i="443"/>
  <c r="BE54" i="443" s="1"/>
  <c r="AW53" i="443"/>
  <c r="AT53" i="443"/>
  <c r="AS53" i="443"/>
  <c r="BD53" i="443" s="1"/>
  <c r="AR53" i="443"/>
  <c r="AN53" i="443"/>
  <c r="AJ53" i="443"/>
  <c r="BE53" i="443" s="1"/>
  <c r="AW52" i="443"/>
  <c r="AT52" i="443"/>
  <c r="AS52" i="443"/>
  <c r="BD52" i="443" s="1"/>
  <c r="AR52" i="443"/>
  <c r="AN52" i="443"/>
  <c r="AJ52" i="443"/>
  <c r="BE52" i="443" s="1"/>
  <c r="AS45" i="443"/>
  <c r="AP45" i="443"/>
  <c r="AS44" i="443"/>
  <c r="AP44" i="443"/>
  <c r="BF110" i="443" s="1"/>
  <c r="AS41" i="443"/>
  <c r="AP41" i="443"/>
  <c r="AS40" i="443"/>
  <c r="AP40" i="443"/>
  <c r="AS39" i="443"/>
  <c r="AP39" i="443"/>
  <c r="AP38" i="443"/>
  <c r="AP37" i="443"/>
  <c r="AP36" i="443"/>
  <c r="AS35" i="443"/>
  <c r="AY35" i="443" s="1"/>
  <c r="AS34" i="443"/>
  <c r="AY34" i="443" s="1"/>
  <c r="AS33" i="443"/>
  <c r="AY33" i="443" s="1"/>
  <c r="AS32" i="443"/>
  <c r="AY32" i="443" s="1"/>
  <c r="AS31" i="443"/>
  <c r="AS30" i="443"/>
  <c r="AY30" i="443" s="1"/>
  <c r="AS29" i="443"/>
  <c r="AY29" i="443" s="1"/>
  <c r="AS28" i="443"/>
  <c r="AS27" i="443"/>
  <c r="AY27" i="443" s="1"/>
  <c r="AS26" i="443"/>
  <c r="AY26" i="443" s="1"/>
  <c r="AS25" i="443"/>
  <c r="AS24" i="443"/>
  <c r="AS23" i="443"/>
  <c r="AY23" i="443" s="1"/>
  <c r="AS22" i="443"/>
  <c r="AY22" i="443" s="1"/>
  <c r="AS21" i="443"/>
  <c r="AY21" i="443" s="1"/>
  <c r="AS20" i="443"/>
  <c r="AY20" i="443" s="1"/>
  <c r="AS19" i="443"/>
  <c r="AS18" i="443"/>
  <c r="AY18" i="443" s="1"/>
  <c r="AS17" i="443"/>
  <c r="AJ16" i="443"/>
  <c r="AS15" i="443"/>
  <c r="AS14" i="443"/>
  <c r="AJ14" i="443" s="1"/>
  <c r="AP14" i="443"/>
  <c r="AP13" i="443"/>
  <c r="AS12" i="443"/>
  <c r="AJ12" i="443" s="1"/>
  <c r="AP12" i="443"/>
  <c r="AP11" i="443"/>
  <c r="AP10" i="443"/>
  <c r="AP9" i="443"/>
  <c r="AS8" i="443"/>
  <c r="AJ8" i="443" s="1"/>
  <c r="AP8" i="443"/>
  <c r="AS7" i="443"/>
  <c r="AP7" i="443"/>
  <c r="AS6" i="443"/>
  <c r="AJ6" i="443" s="1"/>
  <c r="AP6" i="443"/>
  <c r="AS5" i="443"/>
  <c r="AJ5" i="443" s="1"/>
  <c r="AP5" i="443"/>
  <c r="AS4" i="443"/>
  <c r="AJ4" i="443" s="1"/>
  <c r="AP4" i="443"/>
  <c r="AS3" i="443"/>
  <c r="AJ3" i="443" s="1"/>
  <c r="AP3" i="443"/>
  <c r="AF1" i="443"/>
  <c r="AV19" i="443" s="1"/>
  <c r="BC58" i="443" l="1"/>
  <c r="AS36" i="443"/>
  <c r="AS9" i="443"/>
  <c r="AJ9" i="443" s="1"/>
  <c r="AS13" i="443"/>
  <c r="AJ13" i="443" s="1"/>
  <c r="BF78" i="443"/>
  <c r="AS10" i="443"/>
  <c r="AJ10" i="443" s="1"/>
  <c r="AS38" i="443"/>
  <c r="P1" i="447"/>
  <c r="I21" i="442" s="1"/>
  <c r="P1" i="444"/>
  <c r="I12" i="442" s="1"/>
  <c r="BC54" i="443"/>
  <c r="AS46" i="443"/>
  <c r="AJ46" i="443" s="1"/>
  <c r="BC53" i="443"/>
  <c r="BC52" i="443"/>
  <c r="BC56" i="443"/>
  <c r="AS11" i="443"/>
  <c r="AJ11" i="443" s="1"/>
  <c r="AS37" i="443"/>
  <c r="BC55" i="443"/>
  <c r="AY31" i="443"/>
  <c r="AY19" i="443"/>
  <c r="AY28" i="443"/>
  <c r="AY25" i="443"/>
  <c r="AY24" i="443"/>
  <c r="AJ7" i="443"/>
  <c r="BG78" i="443"/>
  <c r="BG110" i="443"/>
  <c r="AP22" i="443"/>
  <c r="AP26" i="443"/>
  <c r="AJ26" i="443" s="1"/>
  <c r="AP34" i="443"/>
  <c r="AJ34" i="443" s="1"/>
  <c r="AD39" i="443"/>
  <c r="AV39" i="443" s="1"/>
  <c r="AJ39" i="443" s="1"/>
  <c r="AJ42" i="443"/>
  <c r="AV18" i="443"/>
  <c r="AD41" i="443"/>
  <c r="AV41" i="443" s="1"/>
  <c r="AJ41" i="443" s="1"/>
  <c r="AJ44" i="443"/>
  <c r="BF57" i="443"/>
  <c r="BG57" i="443" s="1"/>
  <c r="BF65" i="443"/>
  <c r="BG65" i="443" s="1"/>
  <c r="BF73" i="443"/>
  <c r="BG73" i="443" s="1"/>
  <c r="BF81" i="443"/>
  <c r="BG81" i="443" s="1"/>
  <c r="BF89" i="443"/>
  <c r="BG89" i="443" s="1"/>
  <c r="BF97" i="443"/>
  <c r="BG97" i="443" s="1"/>
  <c r="BF105" i="443"/>
  <c r="BG105" i="443" s="1"/>
  <c r="BF113" i="443"/>
  <c r="BG113" i="443" s="1"/>
  <c r="AP30" i="443"/>
  <c r="AJ30" i="443" s="1"/>
  <c r="AV35" i="443"/>
  <c r="AP21" i="443"/>
  <c r="AJ21" i="443" s="1"/>
  <c r="AV22" i="443"/>
  <c r="AJ22" i="443" s="1"/>
  <c r="AP25" i="443"/>
  <c r="AV26" i="443"/>
  <c r="AP29" i="443"/>
  <c r="AJ29" i="443" s="1"/>
  <c r="AV30" i="443"/>
  <c r="AP33" i="443"/>
  <c r="AV34" i="443"/>
  <c r="AD36" i="443"/>
  <c r="AV36" i="443" s="1"/>
  <c r="AP20" i="443"/>
  <c r="AV21" i="443"/>
  <c r="AP24" i="443"/>
  <c r="AV25" i="443"/>
  <c r="AP28" i="443"/>
  <c r="AV29" i="443"/>
  <c r="AP32" i="443"/>
  <c r="AV33" i="443"/>
  <c r="AD38" i="443"/>
  <c r="AV38" i="443" s="1"/>
  <c r="BF52" i="443"/>
  <c r="BF60" i="443"/>
  <c r="BG60" i="443" s="1"/>
  <c r="BF68" i="443"/>
  <c r="BG68" i="443" s="1"/>
  <c r="BF76" i="443"/>
  <c r="BG76" i="443" s="1"/>
  <c r="BF84" i="443"/>
  <c r="BG84" i="443" s="1"/>
  <c r="BF92" i="443"/>
  <c r="BG92" i="443" s="1"/>
  <c r="BF100" i="443"/>
  <c r="BG100" i="443" s="1"/>
  <c r="BF108" i="443"/>
  <c r="BG108" i="443" s="1"/>
  <c r="BF55" i="443"/>
  <c r="BF63" i="443"/>
  <c r="BG63" i="443" s="1"/>
  <c r="BF71" i="443"/>
  <c r="BG71" i="443" s="1"/>
  <c r="BF79" i="443"/>
  <c r="BG79" i="443" s="1"/>
  <c r="BF87" i="443"/>
  <c r="BG87" i="443" s="1"/>
  <c r="BF95" i="443"/>
  <c r="BG95" i="443" s="1"/>
  <c r="BF103" i="443"/>
  <c r="BG103" i="443" s="1"/>
  <c r="BF111" i="443"/>
  <c r="BG111" i="443" s="1"/>
  <c r="AP19" i="443"/>
  <c r="AV20" i="443"/>
  <c r="AP23" i="443"/>
  <c r="AJ23" i="443" s="1"/>
  <c r="AV24" i="443"/>
  <c r="AP27" i="443"/>
  <c r="AJ27" i="443" s="1"/>
  <c r="AV28" i="443"/>
  <c r="AP31" i="443"/>
  <c r="AV32" i="443"/>
  <c r="AP35" i="443"/>
  <c r="AJ35" i="443" s="1"/>
  <c r="AD40" i="443"/>
  <c r="AV40" i="443" s="1"/>
  <c r="AJ40" i="443" s="1"/>
  <c r="AJ45" i="443"/>
  <c r="BF58" i="443"/>
  <c r="BF66" i="443"/>
  <c r="BG66" i="443" s="1"/>
  <c r="BF74" i="443"/>
  <c r="BG74" i="443" s="1"/>
  <c r="BF82" i="443"/>
  <c r="BG82" i="443" s="1"/>
  <c r="BF90" i="443"/>
  <c r="BG90" i="443" s="1"/>
  <c r="BF98" i="443"/>
  <c r="BG98" i="443" s="1"/>
  <c r="BF106" i="443"/>
  <c r="BG106" i="443" s="1"/>
  <c r="BF114" i="443"/>
  <c r="BG114" i="443" s="1"/>
  <c r="AD37" i="443"/>
  <c r="AV37" i="443" s="1"/>
  <c r="BF53" i="443"/>
  <c r="BF61" i="443"/>
  <c r="BG61" i="443" s="1"/>
  <c r="BF69" i="443"/>
  <c r="BG69" i="443" s="1"/>
  <c r="BF77" i="443"/>
  <c r="BG77" i="443" s="1"/>
  <c r="BF85" i="443"/>
  <c r="BG85" i="443" s="1"/>
  <c r="BF93" i="443"/>
  <c r="BG93" i="443" s="1"/>
  <c r="BF101" i="443"/>
  <c r="BG101" i="443" s="1"/>
  <c r="BF109" i="443"/>
  <c r="BG109" i="443" s="1"/>
  <c r="AP18" i="443"/>
  <c r="AJ18" i="443" s="1"/>
  <c r="AV23" i="443"/>
  <c r="AV27" i="443"/>
  <c r="AV31" i="443"/>
  <c r="BF56" i="443"/>
  <c r="BF64" i="443"/>
  <c r="BG64" i="443" s="1"/>
  <c r="BF72" i="443"/>
  <c r="BG72" i="443" s="1"/>
  <c r="BF80" i="443"/>
  <c r="BG80" i="443" s="1"/>
  <c r="BF88" i="443"/>
  <c r="BG88" i="443" s="1"/>
  <c r="BF96" i="443"/>
  <c r="BG96" i="443" s="1"/>
  <c r="BF104" i="443"/>
  <c r="BG104" i="443" s="1"/>
  <c r="BF112" i="443"/>
  <c r="BG112" i="443" s="1"/>
  <c r="BF59" i="443"/>
  <c r="BG59" i="443" s="1"/>
  <c r="BF67" i="443"/>
  <c r="BG67" i="443" s="1"/>
  <c r="BF75" i="443"/>
  <c r="BG75" i="443" s="1"/>
  <c r="BF83" i="443"/>
  <c r="BG83" i="443" s="1"/>
  <c r="BF91" i="443"/>
  <c r="BG91" i="443" s="1"/>
  <c r="BF99" i="443"/>
  <c r="BG99" i="443" s="1"/>
  <c r="BF107" i="443"/>
  <c r="BG107" i="443" s="1"/>
  <c r="BF115" i="443"/>
  <c r="BG115" i="443" s="1"/>
  <c r="BF54" i="443"/>
  <c r="BF62" i="443"/>
  <c r="BG62" i="443" s="1"/>
  <c r="BF70" i="443"/>
  <c r="BG70" i="443" s="1"/>
  <c r="BF86" i="443"/>
  <c r="BG86" i="443" s="1"/>
  <c r="BF94" i="443"/>
  <c r="BG94" i="443" s="1"/>
  <c r="BF102" i="443"/>
  <c r="BG102" i="443" s="1"/>
  <c r="BG58" i="443" l="1"/>
  <c r="AJ36" i="443"/>
  <c r="BG52" i="443"/>
  <c r="BG54" i="443"/>
  <c r="AJ38" i="443"/>
  <c r="BG56" i="443"/>
  <c r="BG53" i="443"/>
  <c r="AJ37" i="443"/>
  <c r="BG55" i="443"/>
  <c r="AJ24" i="443"/>
  <c r="AJ19" i="443"/>
  <c r="AJ31" i="443"/>
  <c r="AP15" i="443"/>
  <c r="AJ15" i="443" s="1"/>
  <c r="AP17" i="443" s="1"/>
  <c r="AJ17" i="443" s="1"/>
  <c r="AJ33" i="443"/>
  <c r="AJ32" i="443"/>
  <c r="AJ28" i="443"/>
  <c r="AJ25" i="443"/>
  <c r="AJ20" i="443"/>
  <c r="AR1" i="443" l="1"/>
  <c r="I11" i="442" s="1"/>
  <c r="G1" i="442" l="1"/>
  <c r="D8" i="442"/>
  <c r="C8" i="442"/>
  <c r="D7" i="442"/>
  <c r="C7" i="442"/>
  <c r="D6" i="442"/>
  <c r="C6" i="442"/>
  <c r="C2" i="442"/>
  <c r="C1" i="442"/>
  <c r="J8" i="442"/>
  <c r="J7" i="442"/>
  <c r="J1" i="442" l="1"/>
  <c r="B4" i="16"/>
  <c r="J2" i="442"/>
  <c r="B5" i="16"/>
  <c r="E35" i="34"/>
  <c r="E34" i="34"/>
  <c r="E33" i="34"/>
  <c r="E32" i="34"/>
  <c r="E31" i="34"/>
  <c r="E30" i="34"/>
  <c r="E29" i="34"/>
  <c r="E28" i="34"/>
  <c r="E27" i="34"/>
  <c r="E26" i="34"/>
  <c r="E25" i="34"/>
  <c r="E24" i="34"/>
  <c r="E23" i="34"/>
  <c r="E22" i="34"/>
  <c r="E21" i="34"/>
  <c r="E20" i="34"/>
  <c r="E19" i="34"/>
  <c r="E18" i="34"/>
  <c r="E17" i="34"/>
  <c r="E16" i="34"/>
  <c r="E15" i="34"/>
  <c r="E12" i="34"/>
  <c r="C5" i="442" l="1"/>
  <c r="C3" i="442"/>
  <c r="A37" i="417"/>
  <c r="C4" i="442"/>
  <c r="A36" i="417"/>
  <c r="A35" i="417"/>
  <c r="A34" i="417"/>
  <c r="AP45" i="415"/>
  <c r="AP44" i="415"/>
  <c r="AS45" i="415"/>
  <c r="AJ45" i="415" s="1"/>
  <c r="AS46" i="415"/>
  <c r="AJ46" i="415" s="1"/>
  <c r="AS44" i="415"/>
  <c r="AJ44" i="415" l="1"/>
  <c r="G10" i="419" l="1"/>
  <c r="G9" i="419" l="1"/>
  <c r="G8" i="419"/>
  <c r="Q511" i="418" l="1"/>
  <c r="Q509" i="418"/>
  <c r="Q507" i="418"/>
  <c r="S35" i="417" l="1"/>
  <c r="S34" i="417"/>
  <c r="S33" i="417"/>
  <c r="S32" i="417"/>
  <c r="S31" i="417"/>
  <c r="S30" i="417"/>
  <c r="S29" i="417"/>
  <c r="S28" i="417"/>
  <c r="S27" i="417"/>
  <c r="R35" i="417"/>
  <c r="R34" i="417"/>
  <c r="R33" i="417"/>
  <c r="R32" i="417"/>
  <c r="R31" i="417"/>
  <c r="R30" i="417"/>
  <c r="R29" i="417"/>
  <c r="R28" i="417"/>
  <c r="R27" i="417"/>
  <c r="S26" i="417"/>
  <c r="R26" i="417"/>
  <c r="AS17" i="415"/>
  <c r="AS15" i="415"/>
  <c r="D14" i="426"/>
  <c r="D13" i="426"/>
  <c r="D12" i="426"/>
  <c r="D11" i="426"/>
  <c r="D10" i="426"/>
  <c r="D9" i="426"/>
  <c r="D8" i="426"/>
  <c r="D7" i="426"/>
  <c r="D6" i="426"/>
  <c r="D5" i="426"/>
  <c r="C15" i="426"/>
  <c r="E15" i="426" s="1"/>
  <c r="B15" i="426"/>
  <c r="C14" i="426"/>
  <c r="E14" i="426" s="1"/>
  <c r="B14" i="426"/>
  <c r="C13" i="426"/>
  <c r="E13" i="426" s="1"/>
  <c r="B13" i="426"/>
  <c r="C12" i="426"/>
  <c r="E12" i="426" s="1"/>
  <c r="B12" i="426"/>
  <c r="C11" i="426"/>
  <c r="E11" i="426" s="1"/>
  <c r="B11" i="426"/>
  <c r="C10" i="426"/>
  <c r="E10" i="426" s="1"/>
  <c r="B10" i="426"/>
  <c r="C9" i="426"/>
  <c r="E9" i="426" s="1"/>
  <c r="B9" i="426"/>
  <c r="C8" i="426"/>
  <c r="E8" i="426" s="1"/>
  <c r="B8" i="426"/>
  <c r="C7" i="426"/>
  <c r="E7" i="426" s="1"/>
  <c r="B7" i="426"/>
  <c r="C6" i="426"/>
  <c r="E6" i="426" s="1"/>
  <c r="B6" i="426"/>
  <c r="C5" i="426"/>
  <c r="B5" i="426"/>
  <c r="M16" i="426"/>
  <c r="K16" i="426"/>
  <c r="I16" i="426"/>
  <c r="G16" i="426"/>
  <c r="E16" i="426"/>
  <c r="C16" i="426"/>
  <c r="AJ16" i="415"/>
  <c r="B2" i="426"/>
  <c r="A14" i="426" l="1"/>
  <c r="A13" i="426"/>
  <c r="A12" i="426"/>
  <c r="A11" i="426"/>
  <c r="A10" i="426"/>
  <c r="A9" i="426"/>
  <c r="A8" i="426"/>
  <c r="A7" i="426"/>
  <c r="A6" i="426"/>
  <c r="A5" i="426"/>
  <c r="J1" i="419" l="1"/>
  <c r="N5" i="409"/>
  <c r="Q4" i="414"/>
  <c r="J8" i="1" l="1"/>
  <c r="J7" i="1"/>
  <c r="AF1" i="415" l="1"/>
  <c r="AD41" i="415" s="1"/>
  <c r="AL31" i="415"/>
  <c r="AL23" i="415"/>
  <c r="AL30" i="415"/>
  <c r="AP32" i="415" l="1"/>
  <c r="AV24" i="415"/>
  <c r="AV35" i="415"/>
  <c r="AP23" i="415"/>
  <c r="AV23" i="415"/>
  <c r="AP24" i="415"/>
  <c r="AP27" i="415"/>
  <c r="AD36" i="415"/>
  <c r="AV19" i="415"/>
  <c r="AV27" i="415"/>
  <c r="AD39" i="415"/>
  <c r="AV20" i="415"/>
  <c r="AP31" i="415"/>
  <c r="AV31" i="415"/>
  <c r="AP35" i="415"/>
  <c r="AP19" i="415"/>
  <c r="AP20" i="415"/>
  <c r="AP28" i="415"/>
  <c r="AL24" i="415"/>
  <c r="AL18" i="415"/>
  <c r="AL26" i="415"/>
  <c r="AL34" i="415"/>
  <c r="AL32" i="415"/>
  <c r="AL16" i="415"/>
  <c r="AL33" i="415"/>
  <c r="AV28" i="415"/>
  <c r="AV32" i="415"/>
  <c r="AD37" i="415"/>
  <c r="AL19" i="415"/>
  <c r="AL27" i="415"/>
  <c r="AL35" i="415"/>
  <c r="AP21" i="415"/>
  <c r="AP25" i="415"/>
  <c r="AP29" i="415"/>
  <c r="AP33" i="415"/>
  <c r="AD38" i="415"/>
  <c r="AL20" i="415"/>
  <c r="AL28" i="415"/>
  <c r="AV29" i="415"/>
  <c r="AL21" i="415"/>
  <c r="AP18" i="415"/>
  <c r="AP22" i="415"/>
  <c r="AP30" i="415"/>
  <c r="AP34" i="415"/>
  <c r="AD40" i="415"/>
  <c r="AL25" i="415"/>
  <c r="AV21" i="415"/>
  <c r="AV25" i="415"/>
  <c r="AV33" i="415"/>
  <c r="AL29" i="415"/>
  <c r="AP26" i="415"/>
  <c r="AL22" i="415"/>
  <c r="AV18" i="415"/>
  <c r="AV22" i="415"/>
  <c r="AV26" i="415"/>
  <c r="AV30" i="415"/>
  <c r="AV34" i="415"/>
  <c r="E5" i="426" l="1"/>
  <c r="F4" i="426" l="1"/>
  <c r="R39" i="417"/>
  <c r="F13" i="426" l="1"/>
  <c r="F15" i="426"/>
  <c r="F14" i="426"/>
  <c r="J4" i="426"/>
  <c r="L4" i="426"/>
  <c r="F8" i="426"/>
  <c r="M4" i="426"/>
  <c r="F12" i="426"/>
  <c r="N4" i="426"/>
  <c r="F7" i="426"/>
  <c r="K4" i="426"/>
  <c r="G4" i="426"/>
  <c r="F11" i="426"/>
  <c r="O4" i="426"/>
  <c r="F6" i="426"/>
  <c r="F5" i="426"/>
  <c r="H4" i="426"/>
  <c r="F10" i="426"/>
  <c r="F9" i="426"/>
  <c r="I4" i="426"/>
  <c r="R40" i="417"/>
  <c r="I4" i="419"/>
  <c r="Q34" i="419"/>
  <c r="Q33" i="419"/>
  <c r="Q29" i="419"/>
  <c r="Q28" i="419"/>
  <c r="Q27" i="419"/>
  <c r="Q26" i="419"/>
  <c r="Q25" i="419"/>
  <c r="Q24" i="419"/>
  <c r="Q23" i="419"/>
  <c r="Q22" i="419"/>
  <c r="Q21" i="419"/>
  <c r="Q20" i="419"/>
  <c r="Q19" i="419"/>
  <c r="Q16" i="419"/>
  <c r="S35" i="419"/>
  <c r="R35" i="419"/>
  <c r="S34" i="419"/>
  <c r="R34" i="419"/>
  <c r="S33" i="419"/>
  <c r="R33" i="419"/>
  <c r="S32" i="419"/>
  <c r="R32" i="419"/>
  <c r="I32" i="419" s="1"/>
  <c r="Q32" i="419" s="1"/>
  <c r="S31" i="419"/>
  <c r="R31" i="419"/>
  <c r="I31" i="419" s="1"/>
  <c r="Q31" i="419" s="1"/>
  <c r="S30" i="419"/>
  <c r="R30" i="419"/>
  <c r="I30" i="419" s="1"/>
  <c r="Q30" i="419" s="1"/>
  <c r="S29" i="419"/>
  <c r="R29" i="419"/>
  <c r="S28" i="419"/>
  <c r="R28" i="419"/>
  <c r="S27" i="419"/>
  <c r="R27" i="419"/>
  <c r="S26" i="419"/>
  <c r="R26" i="419"/>
  <c r="S25" i="419"/>
  <c r="R25" i="419"/>
  <c r="S24" i="419"/>
  <c r="R24" i="419"/>
  <c r="S23" i="419"/>
  <c r="R23" i="419"/>
  <c r="S22" i="419"/>
  <c r="R22" i="419"/>
  <c r="S21" i="419"/>
  <c r="R21" i="419"/>
  <c r="S20" i="419"/>
  <c r="R20" i="419"/>
  <c r="S19" i="419"/>
  <c r="R19" i="419"/>
  <c r="S18" i="419"/>
  <c r="L18" i="419" s="1"/>
  <c r="Q18" i="419" s="1"/>
  <c r="R18" i="419"/>
  <c r="S17" i="419"/>
  <c r="L17" i="419" s="1"/>
  <c r="R17" i="419"/>
  <c r="I17" i="419" s="1"/>
  <c r="S16" i="419"/>
  <c r="R16" i="419"/>
  <c r="S15" i="419"/>
  <c r="L15" i="419" s="1"/>
  <c r="Q15" i="419" s="1"/>
  <c r="R15" i="419"/>
  <c r="S14" i="419"/>
  <c r="L14" i="419" s="1"/>
  <c r="R14" i="419"/>
  <c r="I14" i="419" s="1"/>
  <c r="S13" i="419"/>
  <c r="R13" i="419"/>
  <c r="I13" i="419" s="1"/>
  <c r="Q13" i="419" s="1"/>
  <c r="S12" i="419"/>
  <c r="L12" i="419" s="1"/>
  <c r="R12" i="419"/>
  <c r="I12" i="419" s="1"/>
  <c r="S11" i="419"/>
  <c r="R11" i="419"/>
  <c r="I11" i="419" s="1"/>
  <c r="S10" i="419"/>
  <c r="R10" i="419"/>
  <c r="S9" i="419"/>
  <c r="R9" i="419"/>
  <c r="S8" i="419"/>
  <c r="I8" i="419" s="1"/>
  <c r="R8" i="419"/>
  <c r="S7" i="419"/>
  <c r="R7" i="419"/>
  <c r="S6" i="419"/>
  <c r="I6" i="419" s="1"/>
  <c r="R6" i="419"/>
  <c r="S5" i="419"/>
  <c r="R5" i="419"/>
  <c r="Q9" i="419"/>
  <c r="G7" i="419"/>
  <c r="Q7" i="419" s="1"/>
  <c r="G6" i="419"/>
  <c r="G5" i="419"/>
  <c r="Q5" i="419" s="1"/>
  <c r="G4" i="419"/>
  <c r="H13" i="426" l="1"/>
  <c r="H12" i="426"/>
  <c r="H9" i="426"/>
  <c r="H8" i="426"/>
  <c r="H5" i="426"/>
  <c r="H6" i="426"/>
  <c r="H15" i="426"/>
  <c r="H10" i="426"/>
  <c r="H11" i="426"/>
  <c r="H7" i="426"/>
  <c r="H14" i="426"/>
  <c r="N5" i="426"/>
  <c r="N6" i="426"/>
  <c r="N15" i="426"/>
  <c r="N11" i="426"/>
  <c r="N7" i="426"/>
  <c r="N12" i="426"/>
  <c r="N8" i="426"/>
  <c r="N13" i="426"/>
  <c r="N14" i="426"/>
  <c r="N9" i="426"/>
  <c r="N10" i="426"/>
  <c r="M6" i="426"/>
  <c r="M7" i="426"/>
  <c r="M13" i="426"/>
  <c r="M10" i="426"/>
  <c r="M9" i="426"/>
  <c r="M5" i="426"/>
  <c r="M15" i="426"/>
  <c r="M12" i="426"/>
  <c r="M8" i="426"/>
  <c r="M14" i="426"/>
  <c r="M11" i="426"/>
  <c r="R41" i="417"/>
  <c r="O15" i="426"/>
  <c r="O6" i="426"/>
  <c r="O12" i="426"/>
  <c r="O13" i="426"/>
  <c r="O8" i="426"/>
  <c r="O5" i="426"/>
  <c r="O9" i="426"/>
  <c r="O11" i="426"/>
  <c r="O7" i="426"/>
  <c r="O14" i="426"/>
  <c r="O10" i="426"/>
  <c r="L5" i="426"/>
  <c r="L15" i="426"/>
  <c r="L14" i="426"/>
  <c r="L12" i="426"/>
  <c r="L10" i="426"/>
  <c r="L11" i="426"/>
  <c r="L6" i="426"/>
  <c r="L7" i="426"/>
  <c r="L8" i="426"/>
  <c r="L13" i="426"/>
  <c r="L9" i="426"/>
  <c r="I8" i="426"/>
  <c r="I5" i="426"/>
  <c r="I11" i="426"/>
  <c r="I15" i="426"/>
  <c r="I7" i="426"/>
  <c r="I12" i="426"/>
  <c r="I6" i="426"/>
  <c r="I14" i="426"/>
  <c r="I10" i="426"/>
  <c r="I13" i="426"/>
  <c r="I9" i="426"/>
  <c r="G11" i="426"/>
  <c r="G7" i="426"/>
  <c r="G9" i="426"/>
  <c r="G14" i="426"/>
  <c r="G15" i="426"/>
  <c r="G10" i="426"/>
  <c r="G12" i="426"/>
  <c r="G6" i="426"/>
  <c r="G8" i="426"/>
  <c r="G13" i="426"/>
  <c r="G5" i="426"/>
  <c r="J13" i="426"/>
  <c r="J9" i="426"/>
  <c r="J14" i="426"/>
  <c r="J10" i="426"/>
  <c r="J6" i="426"/>
  <c r="J11" i="426"/>
  <c r="J15" i="426"/>
  <c r="J7" i="426"/>
  <c r="J12" i="426"/>
  <c r="J5" i="426"/>
  <c r="J8" i="426"/>
  <c r="K9" i="426"/>
  <c r="K5" i="426"/>
  <c r="K15" i="426"/>
  <c r="K11" i="426"/>
  <c r="K12" i="426"/>
  <c r="K14" i="426"/>
  <c r="K8" i="426"/>
  <c r="K10" i="426"/>
  <c r="K7" i="426"/>
  <c r="K6" i="426"/>
  <c r="K13" i="426"/>
  <c r="Q10" i="419"/>
  <c r="Q12" i="419"/>
  <c r="Q14" i="419"/>
  <c r="Q6" i="419"/>
  <c r="Q4" i="419"/>
  <c r="Q17" i="419"/>
  <c r="Q8" i="419"/>
  <c r="Q100" i="414"/>
  <c r="Q99" i="414"/>
  <c r="Q98" i="414"/>
  <c r="Q97" i="414"/>
  <c r="Q96" i="414"/>
  <c r="Q95" i="414"/>
  <c r="Q94" i="414"/>
  <c r="Q93" i="414"/>
  <c r="Q92" i="414"/>
  <c r="Q91" i="414"/>
  <c r="Q90" i="414"/>
  <c r="Q89" i="414"/>
  <c r="Q88" i="414"/>
  <c r="Q87" i="414"/>
  <c r="Q86" i="414"/>
  <c r="Q85" i="414"/>
  <c r="Q84" i="414"/>
  <c r="Q83" i="414"/>
  <c r="Q82" i="414"/>
  <c r="Q81" i="414"/>
  <c r="Q80" i="414"/>
  <c r="Q79" i="414"/>
  <c r="Q78" i="414"/>
  <c r="Q77" i="414"/>
  <c r="Q76" i="414"/>
  <c r="Q75" i="414"/>
  <c r="Q74" i="414"/>
  <c r="Q73" i="414"/>
  <c r="Q72" i="414"/>
  <c r="Q71" i="414"/>
  <c r="Q70" i="414"/>
  <c r="Q69" i="414"/>
  <c r="Q68" i="414"/>
  <c r="Q67" i="414"/>
  <c r="Q66" i="414"/>
  <c r="Q65" i="414"/>
  <c r="Q64" i="414"/>
  <c r="Q63" i="414"/>
  <c r="Q62" i="414"/>
  <c r="Q61" i="414"/>
  <c r="Q60" i="414"/>
  <c r="Q59" i="414"/>
  <c r="Q58" i="414"/>
  <c r="Q57" i="414"/>
  <c r="Q56" i="414"/>
  <c r="Q55" i="414"/>
  <c r="Q54" i="414"/>
  <c r="Q53" i="414"/>
  <c r="Q52" i="414"/>
  <c r="Q51" i="414"/>
  <c r="Q50" i="414"/>
  <c r="Q49" i="414"/>
  <c r="Q48" i="414"/>
  <c r="Q47" i="414"/>
  <c r="Q46" i="414"/>
  <c r="Q45" i="414"/>
  <c r="Q44" i="414"/>
  <c r="Q43" i="414"/>
  <c r="Q42" i="414"/>
  <c r="Q41" i="414"/>
  <c r="Q40" i="414"/>
  <c r="Q39" i="414"/>
  <c r="Q38" i="414"/>
  <c r="Q37" i="414"/>
  <c r="Q36" i="414"/>
  <c r="Q35" i="414"/>
  <c r="Q34" i="414"/>
  <c r="Q33" i="414"/>
  <c r="Q32" i="414"/>
  <c r="Q31" i="414"/>
  <c r="Q30" i="414"/>
  <c r="Q29" i="414"/>
  <c r="Q28" i="414"/>
  <c r="Q27" i="414"/>
  <c r="Q26" i="414"/>
  <c r="Q25" i="414"/>
  <c r="Q24" i="414"/>
  <c r="Q23" i="414"/>
  <c r="Q22" i="414"/>
  <c r="Q21" i="414"/>
  <c r="Q20" i="414"/>
  <c r="Q19" i="414"/>
  <c r="Q18" i="414"/>
  <c r="Q17" i="414"/>
  <c r="Q16" i="414"/>
  <c r="Q15" i="414"/>
  <c r="Q14" i="414"/>
  <c r="Q13" i="414"/>
  <c r="Q12" i="414"/>
  <c r="Q11" i="414"/>
  <c r="Q10" i="414"/>
  <c r="Q9" i="414"/>
  <c r="Q8" i="414"/>
  <c r="Q7" i="414"/>
  <c r="Q6" i="414"/>
  <c r="Q5" i="414"/>
  <c r="J6" i="1"/>
  <c r="AW115" i="415"/>
  <c r="AW114" i="415"/>
  <c r="AW113" i="415"/>
  <c r="AW112" i="415"/>
  <c r="AW111" i="415"/>
  <c r="AW110" i="415"/>
  <c r="AW109" i="415"/>
  <c r="AW108" i="415"/>
  <c r="AW107" i="415"/>
  <c r="AW106" i="415"/>
  <c r="AW105" i="415"/>
  <c r="AW104" i="415"/>
  <c r="AW103" i="415"/>
  <c r="AW102" i="415"/>
  <c r="AW101" i="415"/>
  <c r="AW100" i="415"/>
  <c r="AW99" i="415"/>
  <c r="AW98" i="415"/>
  <c r="AW97" i="415"/>
  <c r="AW96" i="415"/>
  <c r="AW95" i="415"/>
  <c r="AW94" i="415"/>
  <c r="AW93" i="415"/>
  <c r="AW92" i="415"/>
  <c r="AW91" i="415"/>
  <c r="AW90" i="415"/>
  <c r="AW89" i="415"/>
  <c r="AW88" i="415"/>
  <c r="AW87" i="415"/>
  <c r="AW86" i="415"/>
  <c r="AW85" i="415"/>
  <c r="AW84" i="415"/>
  <c r="AW83" i="415"/>
  <c r="AW82" i="415"/>
  <c r="AW81" i="415"/>
  <c r="AW80" i="415"/>
  <c r="AW79" i="415"/>
  <c r="AW78" i="415"/>
  <c r="AW77" i="415"/>
  <c r="AW76" i="415"/>
  <c r="AW75" i="415"/>
  <c r="AW74" i="415"/>
  <c r="AW73" i="415"/>
  <c r="AW72" i="415"/>
  <c r="AW71" i="415"/>
  <c r="AW70" i="415"/>
  <c r="AW69" i="415"/>
  <c r="AW68" i="415"/>
  <c r="AW67" i="415"/>
  <c r="AW66" i="415"/>
  <c r="AW65" i="415"/>
  <c r="AW64" i="415"/>
  <c r="AW63" i="415"/>
  <c r="AW62" i="415"/>
  <c r="AW61" i="415"/>
  <c r="AW60" i="415"/>
  <c r="AW59" i="415"/>
  <c r="AW58" i="415"/>
  <c r="AW57" i="415"/>
  <c r="AW56" i="415"/>
  <c r="AW55" i="415"/>
  <c r="AW54" i="415"/>
  <c r="AW53" i="415"/>
  <c r="AW52" i="415"/>
  <c r="R42" i="417" l="1"/>
  <c r="P1" i="414"/>
  <c r="J5" i="1"/>
  <c r="BR228" i="418"/>
  <c r="CA228" i="418"/>
  <c r="BR230" i="418"/>
  <c r="CA230" i="418"/>
  <c r="BR232" i="418"/>
  <c r="CA232" i="418"/>
  <c r="BR234" i="418"/>
  <c r="CA234" i="418"/>
  <c r="BR236" i="418"/>
  <c r="CA236" i="418"/>
  <c r="BR238" i="418"/>
  <c r="CA238" i="418"/>
  <c r="BR240" i="418"/>
  <c r="CA240" i="418"/>
  <c r="BR242" i="418"/>
  <c r="CA242" i="418"/>
  <c r="BR244" i="418"/>
  <c r="CA244" i="418"/>
  <c r="BR246" i="418"/>
  <c r="CA246" i="418"/>
  <c r="BR248" i="418"/>
  <c r="CA248" i="418"/>
  <c r="BR250" i="418"/>
  <c r="CA250" i="418"/>
  <c r="BR252" i="418"/>
  <c r="CA252" i="418"/>
  <c r="BR254" i="418"/>
  <c r="CA254" i="418"/>
  <c r="BR256" i="418"/>
  <c r="CA256" i="418"/>
  <c r="BR258" i="418"/>
  <c r="CA258" i="418"/>
  <c r="BR260" i="418"/>
  <c r="CA260" i="418"/>
  <c r="BR262" i="418"/>
  <c r="CA262" i="418"/>
  <c r="BR264" i="418"/>
  <c r="CA264" i="418"/>
  <c r="BR266" i="418"/>
  <c r="CA266" i="418"/>
  <c r="BR268" i="418"/>
  <c r="CA268" i="418"/>
  <c r="BR270" i="418"/>
  <c r="CA270" i="418"/>
  <c r="BR272" i="418"/>
  <c r="CA272" i="418"/>
  <c r="BR274" i="418"/>
  <c r="CA274" i="418"/>
  <c r="BD115" i="415"/>
  <c r="BC115" i="415"/>
  <c r="BD114" i="415"/>
  <c r="BC114" i="415"/>
  <c r="BD113" i="415"/>
  <c r="BC113" i="415"/>
  <c r="BD112" i="415"/>
  <c r="BC112" i="415"/>
  <c r="BD111" i="415"/>
  <c r="BC111" i="415"/>
  <c r="BD110" i="415"/>
  <c r="BC110" i="415"/>
  <c r="BD109" i="415"/>
  <c r="BC109" i="415"/>
  <c r="BD108" i="415"/>
  <c r="BC108" i="415"/>
  <c r="BD107" i="415"/>
  <c r="BC107" i="415"/>
  <c r="BD106" i="415"/>
  <c r="BC106" i="415"/>
  <c r="BD105" i="415"/>
  <c r="BC105" i="415"/>
  <c r="BD104" i="415"/>
  <c r="BC104" i="415"/>
  <c r="BD103" i="415"/>
  <c r="BC103" i="415"/>
  <c r="BD102" i="415"/>
  <c r="BC102" i="415"/>
  <c r="BD101" i="415"/>
  <c r="BC101" i="415"/>
  <c r="BD100" i="415"/>
  <c r="BC100" i="415"/>
  <c r="BD99" i="415"/>
  <c r="BC99" i="415"/>
  <c r="BD98" i="415"/>
  <c r="BC98" i="415"/>
  <c r="BD97" i="415"/>
  <c r="BC97" i="415"/>
  <c r="BD96" i="415"/>
  <c r="BC96" i="415"/>
  <c r="BD95" i="415"/>
  <c r="BC95" i="415"/>
  <c r="BD94" i="415"/>
  <c r="BC94" i="415"/>
  <c r="BD93" i="415"/>
  <c r="BC93" i="415"/>
  <c r="BD92" i="415"/>
  <c r="BC92" i="415"/>
  <c r="BD91" i="415"/>
  <c r="BC91" i="415"/>
  <c r="BD90" i="415"/>
  <c r="BC90" i="415"/>
  <c r="BD89" i="415"/>
  <c r="BC89" i="415"/>
  <c r="BD88" i="415"/>
  <c r="BC88" i="415"/>
  <c r="BD87" i="415"/>
  <c r="BC87" i="415"/>
  <c r="BD86" i="415"/>
  <c r="BC86" i="415"/>
  <c r="BD85" i="415"/>
  <c r="BC85" i="415"/>
  <c r="BD84" i="415"/>
  <c r="BC84" i="415"/>
  <c r="BD83" i="415"/>
  <c r="BC83" i="415"/>
  <c r="BD82" i="415"/>
  <c r="BC82" i="415"/>
  <c r="BD81" i="415"/>
  <c r="BC81" i="415"/>
  <c r="BD80" i="415"/>
  <c r="BC80" i="415"/>
  <c r="BD79" i="415"/>
  <c r="BC79" i="415"/>
  <c r="BD78" i="415"/>
  <c r="BC78" i="415"/>
  <c r="BD77" i="415"/>
  <c r="BC77" i="415"/>
  <c r="BD76" i="415"/>
  <c r="BC76" i="415"/>
  <c r="BD75" i="415"/>
  <c r="BC75" i="415"/>
  <c r="BD74" i="415"/>
  <c r="BC74" i="415"/>
  <c r="BD73" i="415"/>
  <c r="BC73" i="415"/>
  <c r="BD72" i="415"/>
  <c r="BC72" i="415"/>
  <c r="BD71" i="415"/>
  <c r="BC71" i="415"/>
  <c r="BD70" i="415"/>
  <c r="BC70" i="415"/>
  <c r="BD69" i="415"/>
  <c r="BC69" i="415"/>
  <c r="BD68" i="415"/>
  <c r="BC68" i="415"/>
  <c r="BD67" i="415"/>
  <c r="BC67" i="415"/>
  <c r="BD66" i="415"/>
  <c r="BC66" i="415"/>
  <c r="BD65" i="415"/>
  <c r="BC65" i="415"/>
  <c r="BD64" i="415"/>
  <c r="BC64" i="415"/>
  <c r="BD63" i="415"/>
  <c r="BC63" i="415"/>
  <c r="BD62" i="415"/>
  <c r="BC62" i="415"/>
  <c r="BD61" i="415"/>
  <c r="BC61" i="415"/>
  <c r="BD60" i="415"/>
  <c r="BC60" i="415"/>
  <c r="BD59" i="415"/>
  <c r="BC59" i="415"/>
  <c r="BD58" i="415"/>
  <c r="BC58" i="415"/>
  <c r="BD57" i="415"/>
  <c r="BC57" i="415"/>
  <c r="BD56" i="415"/>
  <c r="BC56" i="415"/>
  <c r="BD55" i="415"/>
  <c r="BC55" i="415"/>
  <c r="BD54" i="415"/>
  <c r="BC54" i="415"/>
  <c r="BD53" i="415"/>
  <c r="BC53" i="415"/>
  <c r="AP41" i="415"/>
  <c r="AP40" i="415"/>
  <c r="AP39" i="415"/>
  <c r="AP38" i="415"/>
  <c r="AP37" i="415"/>
  <c r="AP36" i="415"/>
  <c r="AP14" i="415"/>
  <c r="AP13" i="415"/>
  <c r="AP12" i="415"/>
  <c r="AP11" i="415"/>
  <c r="AP10" i="415"/>
  <c r="AP9" i="415"/>
  <c r="AP8" i="415"/>
  <c r="AP7" i="415"/>
  <c r="AP6" i="415"/>
  <c r="AP5" i="415"/>
  <c r="AP4" i="415"/>
  <c r="AP3" i="415"/>
  <c r="R43" i="417" l="1"/>
  <c r="AZ274" i="418"/>
  <c r="AQ274" i="418"/>
  <c r="AZ262" i="418"/>
  <c r="AQ262" i="418"/>
  <c r="AZ250" i="418"/>
  <c r="AQ250" i="418"/>
  <c r="AZ238" i="418"/>
  <c r="AQ238" i="418"/>
  <c r="AZ272" i="418"/>
  <c r="AQ272" i="418"/>
  <c r="AZ270" i="418"/>
  <c r="AQ270" i="418"/>
  <c r="AZ268" i="418"/>
  <c r="AQ268" i="418"/>
  <c r="AZ266" i="418"/>
  <c r="AQ266" i="418"/>
  <c r="AZ264" i="418"/>
  <c r="AQ264" i="418"/>
  <c r="AZ260" i="418"/>
  <c r="AQ260" i="418"/>
  <c r="AZ258" i="418"/>
  <c r="AQ258" i="418"/>
  <c r="AZ256" i="418"/>
  <c r="AQ256" i="418"/>
  <c r="AZ254" i="418"/>
  <c r="AQ254" i="418"/>
  <c r="AZ252" i="418"/>
  <c r="AQ252" i="418"/>
  <c r="AZ248" i="418"/>
  <c r="AQ248" i="418"/>
  <c r="AZ246" i="418"/>
  <c r="AQ246" i="418"/>
  <c r="AZ244" i="418"/>
  <c r="AQ244" i="418"/>
  <c r="AZ242" i="418"/>
  <c r="AQ242" i="418"/>
  <c r="AZ240" i="418"/>
  <c r="AQ240" i="418"/>
  <c r="AZ236" i="418"/>
  <c r="AQ236" i="418"/>
  <c r="AZ234" i="418"/>
  <c r="AQ234" i="418"/>
  <c r="AZ232" i="418"/>
  <c r="AQ232" i="418"/>
  <c r="AZ230" i="418"/>
  <c r="AQ230" i="418"/>
  <c r="AZ228" i="418"/>
  <c r="AQ228" i="418"/>
  <c r="Q8" i="418"/>
  <c r="G11" i="419" s="1"/>
  <c r="R44" i="417" l="1"/>
  <c r="AP42" i="415"/>
  <c r="Q11" i="419"/>
  <c r="AT115" i="415"/>
  <c r="AS115" i="415"/>
  <c r="AR115" i="415"/>
  <c r="AN115" i="415"/>
  <c r="BF115" i="415" s="1"/>
  <c r="AJ115" i="415"/>
  <c r="BE115" i="415" s="1"/>
  <c r="AT114" i="415"/>
  <c r="AS114" i="415"/>
  <c r="AR114" i="415"/>
  <c r="AN114" i="415"/>
  <c r="BF114" i="415" s="1"/>
  <c r="AJ114" i="415"/>
  <c r="BE114" i="415" s="1"/>
  <c r="AT113" i="415"/>
  <c r="AS113" i="415"/>
  <c r="AR113" i="415"/>
  <c r="AN113" i="415"/>
  <c r="BF113" i="415" s="1"/>
  <c r="AJ113" i="415"/>
  <c r="BE113" i="415" s="1"/>
  <c r="AT112" i="415"/>
  <c r="AS112" i="415"/>
  <c r="AR112" i="415"/>
  <c r="AN112" i="415"/>
  <c r="BF112" i="415" s="1"/>
  <c r="AJ112" i="415"/>
  <c r="BE112" i="415" s="1"/>
  <c r="AT111" i="415"/>
  <c r="AS111" i="415"/>
  <c r="AR111" i="415"/>
  <c r="AN111" i="415"/>
  <c r="BF111" i="415" s="1"/>
  <c r="AJ111" i="415"/>
  <c r="BE111" i="415" s="1"/>
  <c r="AT110" i="415"/>
  <c r="AS110" i="415"/>
  <c r="AR110" i="415"/>
  <c r="AN110" i="415"/>
  <c r="BF110" i="415" s="1"/>
  <c r="AJ110" i="415"/>
  <c r="BE110" i="415" s="1"/>
  <c r="AT109" i="415"/>
  <c r="AS109" i="415"/>
  <c r="AR109" i="415"/>
  <c r="AN109" i="415"/>
  <c r="BF109" i="415" s="1"/>
  <c r="AJ109" i="415"/>
  <c r="BE109" i="415" s="1"/>
  <c r="AT108" i="415"/>
  <c r="AS108" i="415"/>
  <c r="AR108" i="415"/>
  <c r="AN108" i="415"/>
  <c r="BF108" i="415" s="1"/>
  <c r="AJ108" i="415"/>
  <c r="BE108" i="415" s="1"/>
  <c r="AT107" i="415"/>
  <c r="AS107" i="415"/>
  <c r="AR107" i="415"/>
  <c r="AN107" i="415"/>
  <c r="BF107" i="415" s="1"/>
  <c r="AJ107" i="415"/>
  <c r="BE107" i="415" s="1"/>
  <c r="AT106" i="415"/>
  <c r="AS106" i="415"/>
  <c r="AR106" i="415"/>
  <c r="AN106" i="415"/>
  <c r="BF106" i="415" s="1"/>
  <c r="AJ106" i="415"/>
  <c r="BE106" i="415" s="1"/>
  <c r="AT105" i="415"/>
  <c r="AS105" i="415"/>
  <c r="AR105" i="415"/>
  <c r="AN105" i="415"/>
  <c r="BF105" i="415" s="1"/>
  <c r="AJ105" i="415"/>
  <c r="BE105" i="415" s="1"/>
  <c r="AT104" i="415"/>
  <c r="AS104" i="415"/>
  <c r="AR104" i="415"/>
  <c r="AN104" i="415"/>
  <c r="BF104" i="415" s="1"/>
  <c r="AJ104" i="415"/>
  <c r="BE104" i="415" s="1"/>
  <c r="AT103" i="415"/>
  <c r="AS103" i="415"/>
  <c r="AR103" i="415"/>
  <c r="AN103" i="415"/>
  <c r="BF103" i="415" s="1"/>
  <c r="AJ103" i="415"/>
  <c r="BE103" i="415" s="1"/>
  <c r="AT102" i="415"/>
  <c r="AS102" i="415"/>
  <c r="AR102" i="415"/>
  <c r="AN102" i="415"/>
  <c r="BF102" i="415" s="1"/>
  <c r="AJ102" i="415"/>
  <c r="BE102" i="415" s="1"/>
  <c r="AT101" i="415"/>
  <c r="AS101" i="415"/>
  <c r="AR101" i="415"/>
  <c r="AN101" i="415"/>
  <c r="BF101" i="415" s="1"/>
  <c r="AJ101" i="415"/>
  <c r="BE101" i="415" s="1"/>
  <c r="AT100" i="415"/>
  <c r="AS100" i="415"/>
  <c r="AR100" i="415"/>
  <c r="AN100" i="415"/>
  <c r="BF100" i="415" s="1"/>
  <c r="AJ100" i="415"/>
  <c r="BE100" i="415" s="1"/>
  <c r="AT99" i="415"/>
  <c r="AS99" i="415"/>
  <c r="AR99" i="415"/>
  <c r="AN99" i="415"/>
  <c r="BF99" i="415" s="1"/>
  <c r="AJ99" i="415"/>
  <c r="BE99" i="415" s="1"/>
  <c r="AT98" i="415"/>
  <c r="AS98" i="415"/>
  <c r="AR98" i="415"/>
  <c r="AN98" i="415"/>
  <c r="BF98" i="415" s="1"/>
  <c r="AJ98" i="415"/>
  <c r="BE98" i="415" s="1"/>
  <c r="AT97" i="415"/>
  <c r="AS97" i="415"/>
  <c r="AR97" i="415"/>
  <c r="AN97" i="415"/>
  <c r="BF97" i="415" s="1"/>
  <c r="AJ97" i="415"/>
  <c r="BE97" i="415" s="1"/>
  <c r="AT96" i="415"/>
  <c r="AS96" i="415"/>
  <c r="AR96" i="415"/>
  <c r="AN96" i="415"/>
  <c r="BF96" i="415" s="1"/>
  <c r="AJ96" i="415"/>
  <c r="BE96" i="415" s="1"/>
  <c r="AT95" i="415"/>
  <c r="AS95" i="415"/>
  <c r="AR95" i="415"/>
  <c r="AN95" i="415"/>
  <c r="BF95" i="415" s="1"/>
  <c r="AJ95" i="415"/>
  <c r="BE95" i="415" s="1"/>
  <c r="AT94" i="415"/>
  <c r="AS94" i="415"/>
  <c r="AR94" i="415"/>
  <c r="AN94" i="415"/>
  <c r="BF94" i="415" s="1"/>
  <c r="AJ94" i="415"/>
  <c r="BE94" i="415" s="1"/>
  <c r="AT93" i="415"/>
  <c r="AS93" i="415"/>
  <c r="AR93" i="415"/>
  <c r="AN93" i="415"/>
  <c r="BF93" i="415" s="1"/>
  <c r="AJ93" i="415"/>
  <c r="BE93" i="415" s="1"/>
  <c r="AT92" i="415"/>
  <c r="AS92" i="415"/>
  <c r="AR92" i="415"/>
  <c r="AN92" i="415"/>
  <c r="BF92" i="415" s="1"/>
  <c r="AJ92" i="415"/>
  <c r="BE92" i="415" s="1"/>
  <c r="AT91" i="415"/>
  <c r="AS91" i="415"/>
  <c r="AR91" i="415"/>
  <c r="AN91" i="415"/>
  <c r="BF91" i="415" s="1"/>
  <c r="AJ91" i="415"/>
  <c r="BE91" i="415" s="1"/>
  <c r="AT90" i="415"/>
  <c r="AS90" i="415"/>
  <c r="AR90" i="415"/>
  <c r="AN90" i="415"/>
  <c r="BF90" i="415" s="1"/>
  <c r="AJ90" i="415"/>
  <c r="BE90" i="415" s="1"/>
  <c r="AT89" i="415"/>
  <c r="AS89" i="415"/>
  <c r="AR89" i="415"/>
  <c r="AN89" i="415"/>
  <c r="BF89" i="415" s="1"/>
  <c r="AJ89" i="415"/>
  <c r="BE89" i="415" s="1"/>
  <c r="AT88" i="415"/>
  <c r="AS88" i="415"/>
  <c r="AR88" i="415"/>
  <c r="AN88" i="415"/>
  <c r="BF88" i="415" s="1"/>
  <c r="AJ88" i="415"/>
  <c r="BE88" i="415" s="1"/>
  <c r="AT87" i="415"/>
  <c r="AS87" i="415"/>
  <c r="AR87" i="415"/>
  <c r="AN87" i="415"/>
  <c r="BF87" i="415" s="1"/>
  <c r="AJ87" i="415"/>
  <c r="BE87" i="415" s="1"/>
  <c r="AT86" i="415"/>
  <c r="AS86" i="415"/>
  <c r="AR86" i="415"/>
  <c r="AN86" i="415"/>
  <c r="BF86" i="415" s="1"/>
  <c r="AJ86" i="415"/>
  <c r="BE86" i="415" s="1"/>
  <c r="AT85" i="415"/>
  <c r="AS85" i="415"/>
  <c r="AR85" i="415"/>
  <c r="AN85" i="415"/>
  <c r="BF85" i="415" s="1"/>
  <c r="AJ85" i="415"/>
  <c r="BE85" i="415" s="1"/>
  <c r="AT84" i="415"/>
  <c r="AS84" i="415"/>
  <c r="AR84" i="415"/>
  <c r="AN84" i="415"/>
  <c r="BF84" i="415" s="1"/>
  <c r="AJ84" i="415"/>
  <c r="BE84" i="415" s="1"/>
  <c r="AT83" i="415"/>
  <c r="AS83" i="415"/>
  <c r="AR83" i="415"/>
  <c r="AN83" i="415"/>
  <c r="BF83" i="415" s="1"/>
  <c r="AJ83" i="415"/>
  <c r="BE83" i="415" s="1"/>
  <c r="AT82" i="415"/>
  <c r="AS82" i="415"/>
  <c r="AR82" i="415"/>
  <c r="AN82" i="415"/>
  <c r="BF82" i="415" s="1"/>
  <c r="AJ82" i="415"/>
  <c r="BE82" i="415" s="1"/>
  <c r="AT81" i="415"/>
  <c r="AS81" i="415"/>
  <c r="AR81" i="415"/>
  <c r="AN81" i="415"/>
  <c r="BF81" i="415" s="1"/>
  <c r="AJ81" i="415"/>
  <c r="BE81" i="415" s="1"/>
  <c r="AT80" i="415"/>
  <c r="AS80" i="415"/>
  <c r="AR80" i="415"/>
  <c r="AN80" i="415"/>
  <c r="BF80" i="415" s="1"/>
  <c r="AJ80" i="415"/>
  <c r="BE80" i="415" s="1"/>
  <c r="AT79" i="415"/>
  <c r="AS79" i="415"/>
  <c r="AR79" i="415"/>
  <c r="AN79" i="415"/>
  <c r="BF79" i="415" s="1"/>
  <c r="AJ79" i="415"/>
  <c r="BE79" i="415" s="1"/>
  <c r="AT78" i="415"/>
  <c r="AS78" i="415"/>
  <c r="AR78" i="415"/>
  <c r="AN78" i="415"/>
  <c r="BF78" i="415" s="1"/>
  <c r="AJ78" i="415"/>
  <c r="BE78" i="415" s="1"/>
  <c r="AT77" i="415"/>
  <c r="AS77" i="415"/>
  <c r="AR77" i="415"/>
  <c r="AN77" i="415"/>
  <c r="BF77" i="415" s="1"/>
  <c r="AJ77" i="415"/>
  <c r="BE77" i="415" s="1"/>
  <c r="AT76" i="415"/>
  <c r="AS76" i="415"/>
  <c r="AR76" i="415"/>
  <c r="AN76" i="415"/>
  <c r="BF76" i="415" s="1"/>
  <c r="AJ76" i="415"/>
  <c r="BE76" i="415" s="1"/>
  <c r="AT75" i="415"/>
  <c r="AS75" i="415"/>
  <c r="AR75" i="415"/>
  <c r="AN75" i="415"/>
  <c r="BF75" i="415" s="1"/>
  <c r="AJ75" i="415"/>
  <c r="BE75" i="415" s="1"/>
  <c r="AT74" i="415"/>
  <c r="AS74" i="415"/>
  <c r="AR74" i="415"/>
  <c r="AN74" i="415"/>
  <c r="BF74" i="415" s="1"/>
  <c r="AJ74" i="415"/>
  <c r="BE74" i="415" s="1"/>
  <c r="AT73" i="415"/>
  <c r="AS73" i="415"/>
  <c r="AR73" i="415"/>
  <c r="AN73" i="415"/>
  <c r="BF73" i="415" s="1"/>
  <c r="AJ73" i="415"/>
  <c r="BE73" i="415" s="1"/>
  <c r="AT72" i="415"/>
  <c r="AS72" i="415"/>
  <c r="AR72" i="415"/>
  <c r="AN72" i="415"/>
  <c r="BF72" i="415" s="1"/>
  <c r="AJ72" i="415"/>
  <c r="BE72" i="415" s="1"/>
  <c r="AT71" i="415"/>
  <c r="AS71" i="415"/>
  <c r="AR71" i="415"/>
  <c r="AN71" i="415"/>
  <c r="BF71" i="415" s="1"/>
  <c r="AJ71" i="415"/>
  <c r="BE71" i="415" s="1"/>
  <c r="AT70" i="415"/>
  <c r="AS70" i="415"/>
  <c r="AR70" i="415"/>
  <c r="AN70" i="415"/>
  <c r="BF70" i="415" s="1"/>
  <c r="AJ70" i="415"/>
  <c r="BE70" i="415" s="1"/>
  <c r="AT69" i="415"/>
  <c r="AS69" i="415"/>
  <c r="AR69" i="415"/>
  <c r="AN69" i="415"/>
  <c r="BF69" i="415" s="1"/>
  <c r="AJ69" i="415"/>
  <c r="BE69" i="415" s="1"/>
  <c r="AT68" i="415"/>
  <c r="AS68" i="415"/>
  <c r="AR68" i="415"/>
  <c r="AN68" i="415"/>
  <c r="BF68" i="415" s="1"/>
  <c r="AJ68" i="415"/>
  <c r="BE68" i="415" s="1"/>
  <c r="AT67" i="415"/>
  <c r="AS67" i="415"/>
  <c r="AR67" i="415"/>
  <c r="AN67" i="415"/>
  <c r="BF67" i="415" s="1"/>
  <c r="AJ67" i="415"/>
  <c r="BE67" i="415" s="1"/>
  <c r="AT66" i="415"/>
  <c r="AS66" i="415"/>
  <c r="AR66" i="415"/>
  <c r="AN66" i="415"/>
  <c r="BF66" i="415" s="1"/>
  <c r="AJ66" i="415"/>
  <c r="BE66" i="415" s="1"/>
  <c r="AT65" i="415"/>
  <c r="AS65" i="415"/>
  <c r="AR65" i="415"/>
  <c r="AN65" i="415"/>
  <c r="BF65" i="415" s="1"/>
  <c r="AJ65" i="415"/>
  <c r="BE65" i="415" s="1"/>
  <c r="AT64" i="415"/>
  <c r="AS64" i="415"/>
  <c r="AR64" i="415"/>
  <c r="AN64" i="415"/>
  <c r="BF64" i="415" s="1"/>
  <c r="AJ64" i="415"/>
  <c r="BE64" i="415" s="1"/>
  <c r="AT63" i="415"/>
  <c r="AS63" i="415"/>
  <c r="AR63" i="415"/>
  <c r="AN63" i="415"/>
  <c r="BF63" i="415" s="1"/>
  <c r="AJ63" i="415"/>
  <c r="BE63" i="415" s="1"/>
  <c r="AT62" i="415"/>
  <c r="AS62" i="415"/>
  <c r="AR62" i="415"/>
  <c r="AN62" i="415"/>
  <c r="BF62" i="415" s="1"/>
  <c r="AJ62" i="415"/>
  <c r="BE62" i="415" s="1"/>
  <c r="AT61" i="415"/>
  <c r="AS61" i="415"/>
  <c r="AR61" i="415"/>
  <c r="AN61" i="415"/>
  <c r="BF61" i="415" s="1"/>
  <c r="AJ61" i="415"/>
  <c r="BE61" i="415" s="1"/>
  <c r="AT60" i="415"/>
  <c r="AS60" i="415"/>
  <c r="AR60" i="415"/>
  <c r="AN60" i="415"/>
  <c r="BF60" i="415" s="1"/>
  <c r="AJ60" i="415"/>
  <c r="BE60" i="415" s="1"/>
  <c r="AT59" i="415"/>
  <c r="AS59" i="415"/>
  <c r="AR59" i="415"/>
  <c r="AN59" i="415"/>
  <c r="BF59" i="415" s="1"/>
  <c r="AJ59" i="415"/>
  <c r="BE59" i="415" s="1"/>
  <c r="AT58" i="415"/>
  <c r="AS58" i="415"/>
  <c r="AR58" i="415"/>
  <c r="AN58" i="415"/>
  <c r="BF58" i="415" s="1"/>
  <c r="AJ58" i="415"/>
  <c r="BE58" i="415" s="1"/>
  <c r="AT57" i="415"/>
  <c r="AS57" i="415"/>
  <c r="AR57" i="415"/>
  <c r="AN57" i="415"/>
  <c r="BF57" i="415" s="1"/>
  <c r="AJ57" i="415"/>
  <c r="BE57" i="415" s="1"/>
  <c r="AT56" i="415"/>
  <c r="AS56" i="415"/>
  <c r="AR56" i="415"/>
  <c r="AN56" i="415"/>
  <c r="BF56" i="415" s="1"/>
  <c r="AJ56" i="415"/>
  <c r="BE56" i="415" s="1"/>
  <c r="AT55" i="415"/>
  <c r="AS55" i="415"/>
  <c r="AR55" i="415"/>
  <c r="AN55" i="415"/>
  <c r="BF55" i="415" s="1"/>
  <c r="AJ55" i="415"/>
  <c r="BE55" i="415" s="1"/>
  <c r="AT54" i="415"/>
  <c r="AS54" i="415"/>
  <c r="AR54" i="415"/>
  <c r="AN54" i="415"/>
  <c r="BF54" i="415" s="1"/>
  <c r="AJ54" i="415"/>
  <c r="BE54" i="415" s="1"/>
  <c r="AT53" i="415"/>
  <c r="AS53" i="415"/>
  <c r="AR53" i="415"/>
  <c r="AN53" i="415"/>
  <c r="BF53" i="415" s="1"/>
  <c r="AJ53" i="415"/>
  <c r="BE53" i="415" s="1"/>
  <c r="AT52" i="415"/>
  <c r="AS52" i="415"/>
  <c r="AR52" i="415"/>
  <c r="BD52" i="415" s="1"/>
  <c r="AN52" i="415"/>
  <c r="AJ52" i="415"/>
  <c r="AS42" i="415"/>
  <c r="AS41" i="415"/>
  <c r="AV41" i="415"/>
  <c r="AS40" i="415"/>
  <c r="AV40" i="415"/>
  <c r="AS39" i="415"/>
  <c r="AV39" i="415"/>
  <c r="AS38" i="415"/>
  <c r="AV38" i="415"/>
  <c r="AS37" i="415"/>
  <c r="AV37" i="415"/>
  <c r="AV36" i="415"/>
  <c r="AS35" i="415"/>
  <c r="AS34" i="415"/>
  <c r="AS33" i="415"/>
  <c r="AS32" i="415"/>
  <c r="AS31" i="415"/>
  <c r="AS30" i="415"/>
  <c r="AS29" i="415"/>
  <c r="AS28" i="415"/>
  <c r="AS27" i="415"/>
  <c r="AS26" i="415"/>
  <c r="AS25" i="415"/>
  <c r="AS24" i="415"/>
  <c r="AS23" i="415"/>
  <c r="AY23" i="415" s="1"/>
  <c r="AJ23" i="415" s="1"/>
  <c r="AS22" i="415"/>
  <c r="AY22" i="415" s="1"/>
  <c r="AJ22" i="415" s="1"/>
  <c r="AS21" i="415"/>
  <c r="AY21" i="415" s="1"/>
  <c r="AJ21" i="415" s="1"/>
  <c r="AS20" i="415"/>
  <c r="AY20" i="415" s="1"/>
  <c r="AJ20" i="415" s="1"/>
  <c r="AS19" i="415"/>
  <c r="AY19" i="415" s="1"/>
  <c r="AJ19" i="415" s="1"/>
  <c r="AS18" i="415"/>
  <c r="AS14" i="415"/>
  <c r="AJ14" i="415" s="1"/>
  <c r="AS13" i="415"/>
  <c r="AJ13" i="415" s="1"/>
  <c r="AS12" i="415"/>
  <c r="AJ12" i="415" s="1"/>
  <c r="AS11" i="415"/>
  <c r="AJ11" i="415" s="1"/>
  <c r="AS10" i="415"/>
  <c r="AJ10" i="415" s="1"/>
  <c r="AS9" i="415"/>
  <c r="AJ9" i="415" s="1"/>
  <c r="AS8" i="415"/>
  <c r="AJ8" i="415" s="1"/>
  <c r="AS7" i="415"/>
  <c r="AJ7" i="415" s="1"/>
  <c r="AS6" i="415"/>
  <c r="AJ6" i="415" s="1"/>
  <c r="AS5" i="415"/>
  <c r="AJ5" i="415" s="1"/>
  <c r="AS4" i="415"/>
  <c r="AJ4" i="415" s="1"/>
  <c r="AS3" i="415"/>
  <c r="AJ3" i="415" s="1"/>
  <c r="R45" i="417" l="1"/>
  <c r="G35" i="419"/>
  <c r="Q35" i="419" s="1"/>
  <c r="O1" i="419" s="1"/>
  <c r="AJ40" i="415"/>
  <c r="AJ37" i="415"/>
  <c r="AJ39" i="415"/>
  <c r="AJ38" i="415"/>
  <c r="AJ42" i="415"/>
  <c r="AJ41" i="415"/>
  <c r="AY31" i="415"/>
  <c r="AJ31" i="415" s="1"/>
  <c r="AY32" i="415"/>
  <c r="AJ32" i="415" s="1"/>
  <c r="AY33" i="415"/>
  <c r="AJ33" i="415" s="1"/>
  <c r="AY34" i="415"/>
  <c r="AJ34" i="415" s="1"/>
  <c r="AY35" i="415"/>
  <c r="AJ35" i="415" s="1"/>
  <c r="AY26" i="415"/>
  <c r="AJ26" i="415" s="1"/>
  <c r="AY29" i="415"/>
  <c r="AJ29" i="415" s="1"/>
  <c r="AY25" i="415"/>
  <c r="AJ25" i="415" s="1"/>
  <c r="AY27" i="415"/>
  <c r="AJ27" i="415" s="1"/>
  <c r="AY28" i="415"/>
  <c r="AJ28" i="415" s="1"/>
  <c r="AY24" i="415"/>
  <c r="AJ24" i="415" s="1"/>
  <c r="AP15" i="415"/>
  <c r="AJ15" i="415" s="1"/>
  <c r="AY18" i="415"/>
  <c r="AJ18" i="415" s="1"/>
  <c r="BE52" i="415"/>
  <c r="BC52" i="415"/>
  <c r="AS36" i="415"/>
  <c r="AJ36" i="415" s="1"/>
  <c r="AY30" i="415"/>
  <c r="AJ30" i="415" s="1"/>
  <c r="BG114" i="415"/>
  <c r="BG111" i="415"/>
  <c r="BG112" i="415"/>
  <c r="BF52" i="415"/>
  <c r="BG55" i="415"/>
  <c r="BG56" i="415"/>
  <c r="BG59" i="415"/>
  <c r="BG63" i="415"/>
  <c r="BG64" i="415"/>
  <c r="BG67" i="415"/>
  <c r="BG68" i="415"/>
  <c r="BG71" i="415"/>
  <c r="BG72" i="415"/>
  <c r="BG75" i="415"/>
  <c r="BG76" i="415"/>
  <c r="BG79" i="415"/>
  <c r="BG80" i="415"/>
  <c r="BG83" i="415"/>
  <c r="BG84" i="415"/>
  <c r="BG87" i="415"/>
  <c r="BG88" i="415"/>
  <c r="BG91" i="415"/>
  <c r="BG92" i="415"/>
  <c r="BG95" i="415"/>
  <c r="BG96" i="415"/>
  <c r="BG99" i="415"/>
  <c r="BG100" i="415"/>
  <c r="BG103" i="415"/>
  <c r="BG104" i="415"/>
  <c r="BG107" i="415"/>
  <c r="BG108" i="415"/>
  <c r="BG60" i="415"/>
  <c r="BG115" i="415"/>
  <c r="BG53" i="415"/>
  <c r="BG57" i="415"/>
  <c r="BG61" i="415"/>
  <c r="BG65" i="415"/>
  <c r="BG69" i="415"/>
  <c r="BG73" i="415"/>
  <c r="BG77" i="415"/>
  <c r="BG81" i="415"/>
  <c r="BG85" i="415"/>
  <c r="BG89" i="415"/>
  <c r="BG93" i="415"/>
  <c r="BG97" i="415"/>
  <c r="BG101" i="415"/>
  <c r="BG105" i="415"/>
  <c r="BG109" i="415"/>
  <c r="BG113" i="415"/>
  <c r="BG54" i="415"/>
  <c r="BG58" i="415"/>
  <c r="BG62" i="415"/>
  <c r="BG66" i="415"/>
  <c r="BG70" i="415"/>
  <c r="BG74" i="415"/>
  <c r="BG78" i="415"/>
  <c r="BG82" i="415"/>
  <c r="BG86" i="415"/>
  <c r="BG90" i="415"/>
  <c r="BG94" i="415"/>
  <c r="BG98" i="415"/>
  <c r="BG102" i="415"/>
  <c r="BG106" i="415"/>
  <c r="BG110" i="415"/>
  <c r="R46" i="417" l="1"/>
  <c r="AP17" i="415"/>
  <c r="AJ17" i="415" s="1"/>
  <c r="BG52" i="415"/>
  <c r="R47" i="417" l="1"/>
  <c r="AR1" i="415"/>
  <c r="R48" i="417" l="1"/>
  <c r="R49" i="417" l="1"/>
  <c r="R50" i="417" l="1"/>
  <c r="R51" i="417" l="1"/>
  <c r="R52" i="417" l="1"/>
  <c r="R53" i="417" l="1"/>
</calcChain>
</file>

<file path=xl/sharedStrings.xml><?xml version="1.0" encoding="utf-8"?>
<sst xmlns="http://schemas.openxmlformats.org/spreadsheetml/2006/main" count="7655" uniqueCount="2547">
  <si>
    <t>가나</t>
  </si>
  <si>
    <t>가봉</t>
  </si>
  <si>
    <t>가이아나</t>
  </si>
  <si>
    <t>감비아</t>
  </si>
  <si>
    <t>과테말라</t>
  </si>
  <si>
    <t>기니</t>
  </si>
  <si>
    <t>기니비사우</t>
  </si>
  <si>
    <t>나미비아</t>
  </si>
  <si>
    <t>나이지리아</t>
  </si>
  <si>
    <t>남수단</t>
  </si>
  <si>
    <t>남아프리카공화국</t>
  </si>
  <si>
    <t>네팔</t>
  </si>
  <si>
    <t>니제르</t>
  </si>
  <si>
    <t>니카라과</t>
  </si>
  <si>
    <t>도미니카공화국</t>
  </si>
  <si>
    <t>동티모르</t>
  </si>
  <si>
    <t>라이베리아</t>
  </si>
  <si>
    <t>라트비아</t>
  </si>
  <si>
    <t>레바논</t>
  </si>
  <si>
    <t>레소토</t>
  </si>
  <si>
    <t>루마니아</t>
  </si>
  <si>
    <t>르완다</t>
  </si>
  <si>
    <t>리비아</t>
  </si>
  <si>
    <t>리투아니아</t>
  </si>
  <si>
    <t>마다가스카르</t>
  </si>
  <si>
    <t>마케도니아</t>
  </si>
  <si>
    <t>말라위</t>
  </si>
  <si>
    <t>말레이시아</t>
  </si>
  <si>
    <t>말리</t>
  </si>
  <si>
    <t>모로코</t>
  </si>
  <si>
    <t>모리셔스</t>
  </si>
  <si>
    <t>모잠비크</t>
  </si>
  <si>
    <t>몰도바</t>
  </si>
  <si>
    <t>몽골</t>
  </si>
  <si>
    <t>미크로네시아</t>
  </si>
  <si>
    <t>바레인</t>
  </si>
  <si>
    <t>바베이도스</t>
  </si>
  <si>
    <t>베네수엘라</t>
  </si>
  <si>
    <t>벨라루스</t>
  </si>
  <si>
    <t>벨리즈</t>
  </si>
  <si>
    <t>보츠와나</t>
  </si>
  <si>
    <t>볼리비아</t>
  </si>
  <si>
    <t>부르키나파소</t>
  </si>
  <si>
    <t>브루나이</t>
  </si>
  <si>
    <t>상투메프린시페</t>
  </si>
  <si>
    <t>세네갈</t>
  </si>
  <si>
    <t>세르비아</t>
  </si>
  <si>
    <t>세이셸</t>
  </si>
  <si>
    <t>세인트루시아</t>
  </si>
  <si>
    <t>세인트빈센트그레나딘</t>
  </si>
  <si>
    <t>소말리아</t>
  </si>
  <si>
    <t>수단</t>
  </si>
  <si>
    <t>수리남</t>
  </si>
  <si>
    <t>스리랑카</t>
  </si>
  <si>
    <t>스와질란드</t>
  </si>
  <si>
    <t>슬로바키아</t>
  </si>
  <si>
    <t>슬로베니아</t>
  </si>
  <si>
    <t>시에라리온</t>
  </si>
  <si>
    <t>아르헨티나</t>
  </si>
  <si>
    <t>아이티</t>
  </si>
  <si>
    <t>아제르바이잔</t>
  </si>
  <si>
    <t>아프가니스탄</t>
  </si>
  <si>
    <t>알바니아</t>
  </si>
  <si>
    <t>알제리</t>
  </si>
  <si>
    <t>앙골라</t>
  </si>
  <si>
    <t>에스토니아</t>
  </si>
  <si>
    <t>에콰도르</t>
  </si>
  <si>
    <t>에티오피아</t>
  </si>
  <si>
    <t>엘살바도르</t>
  </si>
  <si>
    <t>예멘</t>
  </si>
  <si>
    <t>오만</t>
  </si>
  <si>
    <t>온두라스</t>
  </si>
  <si>
    <t>요르단</t>
  </si>
  <si>
    <t>우간다</t>
  </si>
  <si>
    <t>우루과이</t>
  </si>
  <si>
    <t>우즈베키스탄</t>
  </si>
  <si>
    <t>우크라이나</t>
  </si>
  <si>
    <t>이라크</t>
  </si>
  <si>
    <t>이란</t>
  </si>
  <si>
    <t>이스라엘</t>
  </si>
  <si>
    <t>이집트</t>
  </si>
  <si>
    <t>인도</t>
  </si>
  <si>
    <t>인도네시아</t>
  </si>
  <si>
    <t>자메이카</t>
  </si>
  <si>
    <t>잠비아</t>
  </si>
  <si>
    <t>적도기니</t>
  </si>
  <si>
    <t>중앙아프리카공화국</t>
  </si>
  <si>
    <t>짐바브웨</t>
  </si>
  <si>
    <t>칠레</t>
  </si>
  <si>
    <t>카메룬</t>
  </si>
  <si>
    <t>카자흐스탄</t>
  </si>
  <si>
    <t>카타르</t>
  </si>
  <si>
    <t>캄보디아</t>
  </si>
  <si>
    <t>케냐</t>
  </si>
  <si>
    <t>코스타리카</t>
  </si>
  <si>
    <t>코트디부아르</t>
  </si>
  <si>
    <t>콜롬비아</t>
  </si>
  <si>
    <t>쿠웨이트</t>
  </si>
  <si>
    <t>크로아티아</t>
  </si>
  <si>
    <t>타이</t>
  </si>
  <si>
    <t>타이완</t>
  </si>
  <si>
    <t>타지키스탄</t>
  </si>
  <si>
    <t>탄자니아</t>
  </si>
  <si>
    <t>투르크메니스탄</t>
  </si>
  <si>
    <t>튀니지</t>
  </si>
  <si>
    <t>트리니다드토바고</t>
  </si>
  <si>
    <t>파나마</t>
  </si>
  <si>
    <t>파라과이</t>
  </si>
  <si>
    <t>파키스탄</t>
  </si>
  <si>
    <t>파푸아뉴기니</t>
  </si>
  <si>
    <t>팔레스타인</t>
  </si>
  <si>
    <t>페루</t>
  </si>
  <si>
    <t>피지</t>
  </si>
  <si>
    <t>필리핀</t>
  </si>
  <si>
    <t>나</t>
    <phoneticPr fontId="3" type="noConversion"/>
  </si>
  <si>
    <t>1급</t>
    <phoneticPr fontId="3" type="noConversion"/>
  </si>
  <si>
    <t>2급</t>
    <phoneticPr fontId="3" type="noConversion"/>
  </si>
  <si>
    <t>5급</t>
  </si>
  <si>
    <t>다</t>
    <phoneticPr fontId="3" type="noConversion"/>
  </si>
  <si>
    <t>라</t>
    <phoneticPr fontId="3" type="noConversion"/>
  </si>
  <si>
    <t>전문가 파견</t>
    <phoneticPr fontId="3" type="noConversion"/>
  </si>
  <si>
    <t>역량강화</t>
    <phoneticPr fontId="3" type="noConversion"/>
  </si>
  <si>
    <t>직접인건비</t>
    <phoneticPr fontId="3" type="noConversion"/>
  </si>
  <si>
    <t>제경비</t>
    <phoneticPr fontId="3" type="noConversion"/>
  </si>
  <si>
    <t>직접경비</t>
    <phoneticPr fontId="3" type="noConversion"/>
  </si>
  <si>
    <t>대분류</t>
    <phoneticPr fontId="3" type="noConversion"/>
  </si>
  <si>
    <t>중분류</t>
    <phoneticPr fontId="3" type="noConversion"/>
  </si>
  <si>
    <t>소분류</t>
    <phoneticPr fontId="3" type="noConversion"/>
  </si>
  <si>
    <t>산출액</t>
    <phoneticPr fontId="3" type="noConversion"/>
  </si>
  <si>
    <t>KRW</t>
    <phoneticPr fontId="3" type="noConversion"/>
  </si>
  <si>
    <t>명</t>
    <phoneticPr fontId="3" type="noConversion"/>
  </si>
  <si>
    <t>일</t>
    <phoneticPr fontId="3" type="noConversion"/>
  </si>
  <si>
    <t>건축</t>
    <phoneticPr fontId="3" type="noConversion"/>
  </si>
  <si>
    <t>시공비</t>
    <phoneticPr fontId="3" type="noConversion"/>
  </si>
  <si>
    <t>설계비</t>
    <phoneticPr fontId="3" type="noConversion"/>
  </si>
  <si>
    <t>3급</t>
    <phoneticPr fontId="3" type="noConversion"/>
  </si>
  <si>
    <t>4급</t>
    <phoneticPr fontId="3" type="noConversion"/>
  </si>
  <si>
    <t>5급</t>
    <phoneticPr fontId="3" type="noConversion"/>
  </si>
  <si>
    <t>6급</t>
    <phoneticPr fontId="3" type="noConversion"/>
  </si>
  <si>
    <t>기자재</t>
    <phoneticPr fontId="3" type="noConversion"/>
  </si>
  <si>
    <t>기자재공급비</t>
    <phoneticPr fontId="3" type="noConversion"/>
  </si>
  <si>
    <t>정보화</t>
  </si>
  <si>
    <t>직접지원-프로그램</t>
  </si>
  <si>
    <t>회</t>
    <phoneticPr fontId="3" type="noConversion"/>
  </si>
  <si>
    <t>USD</t>
    <phoneticPr fontId="3" type="noConversion"/>
  </si>
  <si>
    <t>팀</t>
    <phoneticPr fontId="3" type="noConversion"/>
  </si>
  <si>
    <t>시간</t>
    <phoneticPr fontId="3" type="noConversion"/>
  </si>
  <si>
    <t>Q1</t>
    <phoneticPr fontId="3" type="noConversion"/>
  </si>
  <si>
    <t>Q2</t>
    <phoneticPr fontId="3" type="noConversion"/>
  </si>
  <si>
    <t>Q3</t>
    <phoneticPr fontId="3" type="noConversion"/>
  </si>
  <si>
    <t>Q4</t>
    <phoneticPr fontId="3" type="noConversion"/>
  </si>
  <si>
    <t>~</t>
    <phoneticPr fontId="3" type="noConversion"/>
  </si>
  <si>
    <t>시작연도</t>
    <phoneticPr fontId="3" type="noConversion"/>
  </si>
  <si>
    <t>시작분기</t>
  </si>
  <si>
    <t>시작분기</t>
    <phoneticPr fontId="3" type="noConversion"/>
  </si>
  <si>
    <t>종료연도</t>
  </si>
  <si>
    <t>종료연도</t>
    <phoneticPr fontId="3" type="noConversion"/>
  </si>
  <si>
    <t>종료분기</t>
  </si>
  <si>
    <t>종료분기</t>
    <phoneticPr fontId="3" type="noConversion"/>
  </si>
  <si>
    <t>해당연도</t>
    <phoneticPr fontId="3" type="noConversion"/>
  </si>
  <si>
    <t>해당분기</t>
    <phoneticPr fontId="3" type="noConversion"/>
  </si>
  <si>
    <t>행 레이블</t>
  </si>
  <si>
    <t>총합계</t>
  </si>
  <si>
    <t>열 레이블</t>
  </si>
  <si>
    <t>사업번호</t>
    <phoneticPr fontId="3" type="noConversion"/>
  </si>
  <si>
    <t>계약1</t>
    <phoneticPr fontId="3" type="noConversion"/>
  </si>
  <si>
    <t>계약2</t>
    <phoneticPr fontId="3" type="noConversion"/>
  </si>
  <si>
    <t>계약3</t>
  </si>
  <si>
    <t>계약4</t>
  </si>
  <si>
    <t>계약5</t>
  </si>
  <si>
    <t>계약6</t>
  </si>
  <si>
    <t>계약7</t>
  </si>
  <si>
    <t>계약8</t>
  </si>
  <si>
    <t>계약9</t>
  </si>
  <si>
    <t>계약10</t>
  </si>
  <si>
    <t>비고(사용자 자유입력)</t>
    <phoneticPr fontId="3" type="noConversion"/>
  </si>
  <si>
    <t>비고(관리자 입력값 고정)</t>
    <phoneticPr fontId="3" type="noConversion"/>
  </si>
  <si>
    <t>단가</t>
    <phoneticPr fontId="3" type="noConversion"/>
  </si>
  <si>
    <t>화폐</t>
    <phoneticPr fontId="3" type="noConversion"/>
  </si>
  <si>
    <t>단위1</t>
    <phoneticPr fontId="3" type="noConversion"/>
  </si>
  <si>
    <t>단위2</t>
    <phoneticPr fontId="3" type="noConversion"/>
  </si>
  <si>
    <t>단위3</t>
    <phoneticPr fontId="3" type="noConversion"/>
  </si>
  <si>
    <t>대분류</t>
  </si>
  <si>
    <t>관리자가 제공하는 피벗입니다</t>
    <phoneticPr fontId="3" type="noConversion"/>
  </si>
  <si>
    <t xml:space="preserve">솔루션 버전 : </t>
    <phoneticPr fontId="3" type="noConversion"/>
  </si>
  <si>
    <t>C</t>
    <phoneticPr fontId="3" type="noConversion"/>
  </si>
  <si>
    <t>P</t>
    <phoneticPr fontId="3" type="noConversion"/>
  </si>
  <si>
    <t>A</t>
    <phoneticPr fontId="3" type="noConversion"/>
  </si>
  <si>
    <t>7. 계약매핑</t>
    <phoneticPr fontId="3" type="noConversion"/>
  </si>
  <si>
    <t>영향(Impact)</t>
    <phoneticPr fontId="3" type="noConversion"/>
  </si>
  <si>
    <t>대상국</t>
    <phoneticPr fontId="3" type="noConversion"/>
  </si>
  <si>
    <t>사업유형</t>
  </si>
  <si>
    <t>사업관리비</t>
    <phoneticPr fontId="3" type="noConversion"/>
  </si>
  <si>
    <t>일반</t>
  </si>
  <si>
    <t>구분</t>
    <phoneticPr fontId="3" type="noConversion"/>
  </si>
  <si>
    <t>인도</t>
    <phoneticPr fontId="3" type="noConversion"/>
  </si>
  <si>
    <t>사업분야</t>
    <phoneticPr fontId="3" type="noConversion"/>
  </si>
  <si>
    <t>양자 및 다자성 양자</t>
    <phoneticPr fontId="26" type="noConversion"/>
  </si>
  <si>
    <t>다자 및 다자성 양자</t>
    <phoneticPr fontId="33" type="noConversion"/>
  </si>
  <si>
    <t>유무상 연계</t>
    <phoneticPr fontId="33" type="noConversion"/>
  </si>
  <si>
    <t>국별 중점분야 목록</t>
    <phoneticPr fontId="3" type="noConversion"/>
  </si>
  <si>
    <t>OX</t>
    <phoneticPr fontId="3" type="noConversion"/>
  </si>
  <si>
    <t>해당유무</t>
    <phoneticPr fontId="3" type="noConversion"/>
  </si>
  <si>
    <t>연도</t>
    <phoneticPr fontId="3" type="noConversion"/>
  </si>
  <si>
    <t>기관명</t>
    <phoneticPr fontId="3" type="noConversion"/>
  </si>
  <si>
    <t>소관부처</t>
  </si>
  <si>
    <t>원조구분</t>
    <phoneticPr fontId="3" type="noConversion"/>
  </si>
  <si>
    <t>지역(대륙)</t>
    <phoneticPr fontId="3" type="noConversion"/>
  </si>
  <si>
    <t>국가명</t>
    <phoneticPr fontId="3" type="noConversion"/>
  </si>
  <si>
    <t>중점국가 해당여부</t>
    <phoneticPr fontId="3" type="noConversion"/>
  </si>
  <si>
    <t>중점국</t>
    <phoneticPr fontId="3" type="noConversion"/>
  </si>
  <si>
    <t>중점분야</t>
    <phoneticPr fontId="3" type="noConversion"/>
  </si>
  <si>
    <t>국정과제</t>
    <phoneticPr fontId="3" type="noConversion"/>
  </si>
  <si>
    <t>SDGs</t>
    <phoneticPr fontId="3" type="noConversion"/>
  </si>
  <si>
    <t>환경사회영향</t>
    <phoneticPr fontId="3" type="noConversion"/>
  </si>
  <si>
    <t>사업개요서only</t>
    <phoneticPr fontId="3" type="noConversion"/>
  </si>
  <si>
    <t>연계희망유형</t>
    <phoneticPr fontId="3" type="noConversion"/>
  </si>
  <si>
    <t>라오스</t>
  </si>
  <si>
    <t>미얀마</t>
  </si>
  <si>
    <t>방글라데시</t>
  </si>
  <si>
    <t>베트남</t>
  </si>
  <si>
    <t>우크라이나</t>
    <phoneticPr fontId="3" type="noConversion"/>
  </si>
  <si>
    <t>이집트</t>
    <phoneticPr fontId="3" type="noConversion"/>
  </si>
  <si>
    <t>키르기스스탄</t>
    <phoneticPr fontId="3" type="noConversion"/>
  </si>
  <si>
    <t>타지키스탄</t>
    <phoneticPr fontId="3" type="noConversion"/>
  </si>
  <si>
    <t>국문</t>
    <phoneticPr fontId="3" type="noConversion"/>
  </si>
  <si>
    <t>영문</t>
    <phoneticPr fontId="3" type="noConversion"/>
  </si>
  <si>
    <t>vlookup용</t>
    <phoneticPr fontId="3" type="noConversion"/>
  </si>
  <si>
    <t>국제기구</t>
    <phoneticPr fontId="3" type="noConversion"/>
  </si>
  <si>
    <t>NGO</t>
    <phoneticPr fontId="3" type="noConversion"/>
  </si>
  <si>
    <t>PPP_네트워크_교육기관</t>
    <phoneticPr fontId="3" type="noConversion"/>
  </si>
  <si>
    <t>유엔기구_기금</t>
    <phoneticPr fontId="3" type="noConversion"/>
  </si>
  <si>
    <t>EU_기금</t>
    <phoneticPr fontId="3" type="noConversion"/>
  </si>
  <si>
    <t>IMF</t>
    <phoneticPr fontId="3" type="noConversion"/>
  </si>
  <si>
    <t>세계은행</t>
    <phoneticPr fontId="3" type="noConversion"/>
  </si>
  <si>
    <t>세계무역기구</t>
    <phoneticPr fontId="3" type="noConversion"/>
  </si>
  <si>
    <t>지역개발은행</t>
    <phoneticPr fontId="3" type="noConversion"/>
  </si>
  <si>
    <t>기타_다자기구</t>
    <phoneticPr fontId="3" type="noConversion"/>
  </si>
  <si>
    <t>국제NGO</t>
    <phoneticPr fontId="3" type="noConversion"/>
  </si>
  <si>
    <t>공여국내NGO</t>
    <phoneticPr fontId="3" type="noConversion"/>
  </si>
  <si>
    <t>개도국내NGO</t>
    <phoneticPr fontId="3" type="noConversion"/>
  </si>
  <si>
    <t>PPP</t>
    <phoneticPr fontId="3" type="noConversion"/>
  </si>
  <si>
    <t>NETWORK</t>
    <phoneticPr fontId="3" type="noConversion"/>
  </si>
  <si>
    <t>교육기관</t>
    <phoneticPr fontId="3" type="noConversion"/>
  </si>
  <si>
    <t>발굴경로</t>
    <phoneticPr fontId="3" type="noConversion"/>
  </si>
  <si>
    <t>지역개발</t>
  </si>
  <si>
    <t>물관리 및 보건위생</t>
  </si>
  <si>
    <t>교육</t>
  </si>
  <si>
    <t>공공행정</t>
  </si>
  <si>
    <t>교통</t>
  </si>
  <si>
    <t>보건위생</t>
  </si>
  <si>
    <t>지역개발 및 수산업</t>
  </si>
  <si>
    <t>`</t>
    <phoneticPr fontId="3" type="noConversion"/>
  </si>
  <si>
    <t>시행_한글</t>
    <phoneticPr fontId="3" type="noConversion"/>
  </si>
  <si>
    <t>시행_엑셀</t>
    <phoneticPr fontId="3" type="noConversion"/>
  </si>
  <si>
    <t>시행_지침</t>
    <phoneticPr fontId="3" type="noConversion"/>
  </si>
  <si>
    <t>에너지</t>
  </si>
  <si>
    <t>O</t>
    <phoneticPr fontId="3" type="noConversion"/>
  </si>
  <si>
    <t>해당없음</t>
    <phoneticPr fontId="3" type="noConversion"/>
  </si>
  <si>
    <t>외교통상부</t>
  </si>
  <si>
    <t>Ministry of Foreign Affairs and Trade</t>
  </si>
  <si>
    <t>한국국제협력단</t>
  </si>
  <si>
    <t>양자무상</t>
  </si>
  <si>
    <t>아시아</t>
  </si>
  <si>
    <t>다국가</t>
    <phoneticPr fontId="3" type="noConversion"/>
  </si>
  <si>
    <t>기타</t>
    <phoneticPr fontId="3" type="noConversion"/>
  </si>
  <si>
    <t>중점</t>
  </si>
  <si>
    <t>99. 국익을 증진하는 경제외교 및 개발협력 강화</t>
    <phoneticPr fontId="3" type="noConversion"/>
  </si>
  <si>
    <t>1. 빈곤층 감소와 사회안전망 강화</t>
    <phoneticPr fontId="3" type="noConversion"/>
  </si>
  <si>
    <t>국제기구</t>
  </si>
  <si>
    <t>유엔기구_기금</t>
  </si>
  <si>
    <t>국제NGO</t>
  </si>
  <si>
    <t>PPP</t>
  </si>
  <si>
    <t>CERF</t>
  </si>
  <si>
    <t>EC</t>
  </si>
  <si>
    <t>IMF-CCR</t>
  </si>
  <si>
    <t>AMCs</t>
  </si>
  <si>
    <t>WTO-ACWL</t>
  </si>
  <si>
    <t>Afr.DB</t>
  </si>
  <si>
    <t>Adaptation Fund</t>
  </si>
  <si>
    <t>AMREF</t>
  </si>
  <si>
    <t>AgriCord</t>
  </si>
  <si>
    <t>ASF</t>
  </si>
  <si>
    <t>Cities Alliance</t>
  </si>
  <si>
    <t>CAPAM</t>
  </si>
  <si>
    <t>WARDA</t>
  </si>
  <si>
    <t>1. 기구 요청</t>
    <phoneticPr fontId="3" type="noConversion"/>
  </si>
  <si>
    <t>① 마스터플랜/개발조사/정책자문(무상) + 인프라 EDCF</t>
    <phoneticPr fontId="3" type="noConversion"/>
  </si>
  <si>
    <t>교통 및 에너지</t>
  </si>
  <si>
    <t>환경보호</t>
  </si>
  <si>
    <t>산업</t>
  </si>
  <si>
    <t>X</t>
    <phoneticPr fontId="3" type="noConversion"/>
  </si>
  <si>
    <t>있음</t>
    <phoneticPr fontId="3" type="noConversion"/>
  </si>
  <si>
    <t>외교통상부(한국국제협력단)</t>
  </si>
  <si>
    <t>Korea International Cooperation Agency</t>
  </si>
  <si>
    <t>다자성양자(무상)</t>
    <phoneticPr fontId="3" type="noConversion"/>
  </si>
  <si>
    <t>아프리카</t>
  </si>
  <si>
    <t>미정</t>
    <phoneticPr fontId="3" type="noConversion"/>
  </si>
  <si>
    <t>2. 식량안보와 지속가능한 농업</t>
    <phoneticPr fontId="3" type="noConversion"/>
  </si>
  <si>
    <t>NGO</t>
  </si>
  <si>
    <t>EU_기금</t>
  </si>
  <si>
    <t>공여국내NGO</t>
  </si>
  <si>
    <t>NETWORK</t>
  </si>
  <si>
    <t>UNCCD</t>
  </si>
  <si>
    <t>EDF</t>
  </si>
  <si>
    <t>IMF-PCDR</t>
  </si>
  <si>
    <t>IBRD</t>
  </si>
  <si>
    <t>WTO-DDAGTF</t>
  </si>
  <si>
    <t>Afr.DF</t>
  </si>
  <si>
    <t>CAMES</t>
  </si>
  <si>
    <t>ACORD</t>
  </si>
  <si>
    <t>APT</t>
  </si>
  <si>
    <t>AAU</t>
  </si>
  <si>
    <t>CEPI</t>
  </si>
  <si>
    <t>CPTM</t>
  </si>
  <si>
    <t>Bioversity International</t>
  </si>
  <si>
    <t>2. 외교적 계기</t>
    <phoneticPr fontId="3" type="noConversion"/>
  </si>
  <si>
    <t>② 시범사업(무상) + 대규모사업(EDCF)</t>
    <phoneticPr fontId="3" type="noConversion"/>
  </si>
  <si>
    <t>통신</t>
  </si>
  <si>
    <t>물관리</t>
  </si>
  <si>
    <t>평화</t>
  </si>
  <si>
    <t>재해 예방</t>
  </si>
  <si>
    <t>다자</t>
  </si>
  <si>
    <t>중남미</t>
  </si>
  <si>
    <t>중점</t>
    <phoneticPr fontId="3" type="noConversion"/>
  </si>
  <si>
    <t>기타</t>
  </si>
  <si>
    <t>3. 건강하고 행복한 삶</t>
    <phoneticPr fontId="3" type="noConversion"/>
  </si>
  <si>
    <t>B</t>
    <phoneticPr fontId="3" type="noConversion"/>
  </si>
  <si>
    <t>PPP_네트워크_교육기관</t>
  </si>
  <si>
    <t>IMF</t>
  </si>
  <si>
    <t>개도국내NGO</t>
  </si>
  <si>
    <t>교육기관</t>
  </si>
  <si>
    <t>DLCO-EA</t>
  </si>
  <si>
    <t>EIB</t>
  </si>
  <si>
    <t>IMF-PRG-HIPC</t>
  </si>
  <si>
    <t>IDA</t>
  </si>
  <si>
    <t>WTO-ITC</t>
  </si>
  <si>
    <t>Afreximbank</t>
  </si>
  <si>
    <t>ACBF</t>
  </si>
  <si>
    <t>AGID</t>
  </si>
  <si>
    <t xml:space="preserve">Development Gateway Foundation </t>
  </si>
  <si>
    <t>FAWE</t>
  </si>
  <si>
    <t>EFSE</t>
  </si>
  <si>
    <t>AWEPA</t>
  </si>
  <si>
    <t>CIFOR</t>
  </si>
  <si>
    <t>3. 재외공관 건의</t>
    <phoneticPr fontId="3" type="noConversion"/>
  </si>
  <si>
    <t>③ EDCF + 운영지원/역량강화/사후관리(무상)</t>
    <phoneticPr fontId="3" type="noConversion"/>
  </si>
  <si>
    <t>중동·CIS</t>
    <phoneticPr fontId="3" type="noConversion"/>
  </si>
  <si>
    <t>일반</t>
    <phoneticPr fontId="3" type="noConversion"/>
  </si>
  <si>
    <t>4. 모두를 위한 양질의 교육</t>
    <phoneticPr fontId="3" type="noConversion"/>
  </si>
  <si>
    <t>세계은행</t>
  </si>
  <si>
    <t>ESCAP</t>
  </si>
  <si>
    <t>IMF-PRG-MDRI</t>
  </si>
  <si>
    <t>IDA-HIPC</t>
  </si>
  <si>
    <t>CAF</t>
  </si>
  <si>
    <t>ARC</t>
  </si>
  <si>
    <t>CI (79%)</t>
  </si>
  <si>
    <t>ECDPM</t>
  </si>
  <si>
    <t>ISPEC</t>
  </si>
  <si>
    <t>GAID</t>
  </si>
  <si>
    <t>EITI</t>
  </si>
  <si>
    <t>CODESRIA</t>
  </si>
  <si>
    <t>4. 내부결정</t>
    <phoneticPr fontId="3" type="noConversion"/>
  </si>
  <si>
    <t>④ 동일국·인접지역 내 종합 인프라 구축</t>
    <phoneticPr fontId="3" type="noConversion"/>
  </si>
  <si>
    <t>오세아니아</t>
  </si>
  <si>
    <t>5. 성평등 보장</t>
    <phoneticPr fontId="3" type="noConversion"/>
  </si>
  <si>
    <t>세계무역기구</t>
  </si>
  <si>
    <t>ESCWA</t>
  </si>
  <si>
    <t>IMF-PRGT</t>
  </si>
  <si>
    <t>IDA-MDRI</t>
  </si>
  <si>
    <t>AsDB</t>
  </si>
  <si>
    <t>ATAF</t>
  </si>
  <si>
    <t>CUTS</t>
  </si>
  <si>
    <t>Eurostep</t>
  </si>
  <si>
    <t>IUEF</t>
  </si>
  <si>
    <t>GAIN</t>
  </si>
  <si>
    <t>GDN</t>
  </si>
  <si>
    <t>FFTC</t>
  </si>
  <si>
    <t>5. 기타</t>
    <phoneticPr fontId="3" type="noConversion"/>
  </si>
  <si>
    <t>⑤ 동일국·인접지역 간 협의체 구성, 상호 정보공유</t>
    <phoneticPr fontId="3" type="noConversion"/>
  </si>
  <si>
    <t>기타(다지역)</t>
  </si>
  <si>
    <t>6. 건강하고 안전한 물관리</t>
    <phoneticPr fontId="3" type="noConversion"/>
  </si>
  <si>
    <t>지역개발은행</t>
  </si>
  <si>
    <t>ECA</t>
  </si>
  <si>
    <t>IMF-EPCA-ENDA</t>
  </si>
  <si>
    <t>IFC</t>
  </si>
  <si>
    <t>AsDF</t>
  </si>
  <si>
    <t>AU</t>
  </si>
  <si>
    <t>MSF</t>
  </si>
  <si>
    <t>FIT</t>
  </si>
  <si>
    <t>CLASCO</t>
  </si>
  <si>
    <t>GCPF</t>
  </si>
  <si>
    <t>GKP</t>
  </si>
  <si>
    <t>FARA</t>
  </si>
  <si>
    <t>기타(지역미지정)</t>
  </si>
  <si>
    <t>7. 에너지의 친환경적 생산과 소비</t>
    <phoneticPr fontId="3" type="noConversion"/>
  </si>
  <si>
    <t>기타_다자기구</t>
  </si>
  <si>
    <t>ECLAC</t>
  </si>
  <si>
    <t>MIGA</t>
  </si>
  <si>
    <t>AIIB (85%)</t>
  </si>
  <si>
    <t>AITIC</t>
  </si>
  <si>
    <t>ENDA</t>
  </si>
  <si>
    <t>Geneva Call</t>
  </si>
  <si>
    <t>National Red Cross and Red Crescent Societies</t>
  </si>
  <si>
    <t xml:space="preserve">Global Crop Diversity Trust </t>
  </si>
  <si>
    <t>ICTSD</t>
  </si>
  <si>
    <t>IAI</t>
  </si>
  <si>
    <t>그레나다</t>
  </si>
  <si>
    <t>8. 좋은 일자리 확대와 경제성장</t>
    <phoneticPr fontId="3" type="noConversion"/>
  </si>
  <si>
    <t>FAO (83%)</t>
  </si>
  <si>
    <t>BSTDB (61%)</t>
  </si>
  <si>
    <t>APO</t>
  </si>
  <si>
    <t>ELCI</t>
  </si>
  <si>
    <t>HURIDOCS</t>
  </si>
  <si>
    <t>PAID</t>
  </si>
  <si>
    <t>GEEREF</t>
  </si>
  <si>
    <t>ILC</t>
  </si>
  <si>
    <t>ICARDA</t>
  </si>
  <si>
    <t>9. 산업혁신과 사회기반시설 확충</t>
    <phoneticPr fontId="3" type="noConversion"/>
  </si>
  <si>
    <t>GM</t>
  </si>
  <si>
    <t>CDB</t>
  </si>
  <si>
    <t>APEC ASF</t>
  </si>
  <si>
    <t>FHI360</t>
  </si>
  <si>
    <t>ICRA</t>
  </si>
  <si>
    <t>RATN</t>
  </si>
  <si>
    <t>GeSCI</t>
  </si>
  <si>
    <t>PNoWB</t>
  </si>
  <si>
    <t>10. 모든 종류의 불평등 해소</t>
    <phoneticPr fontId="3" type="noConversion"/>
  </si>
  <si>
    <t>IAEA-Assessed (33%)</t>
  </si>
  <si>
    <t>BDEAC</t>
  </si>
  <si>
    <t>APFIC</t>
  </si>
  <si>
    <t>GCE</t>
  </si>
  <si>
    <t>ICG</t>
  </si>
  <si>
    <t>GWP</t>
  </si>
  <si>
    <t>ICDDR,B</t>
  </si>
  <si>
    <t>11. 지속가능한 도시와 주거지</t>
    <phoneticPr fontId="3" type="noConversion"/>
  </si>
  <si>
    <t>IAEA-TCF</t>
  </si>
  <si>
    <t>CABEI</t>
  </si>
  <si>
    <t>ASEAN</t>
  </si>
  <si>
    <t>HAI</t>
  </si>
  <si>
    <t>IFS</t>
  </si>
  <si>
    <t>IAVI</t>
  </si>
  <si>
    <t>CIAT</t>
  </si>
  <si>
    <t>* 연도별 편성환율</t>
    <phoneticPr fontId="3" type="noConversion"/>
  </si>
  <si>
    <t>* 민간전문가 참여인원용</t>
    <phoneticPr fontId="3" type="noConversion"/>
  </si>
  <si>
    <t>나우루</t>
  </si>
  <si>
    <t>12. 지속가능한 생산과 소비</t>
    <phoneticPr fontId="3" type="noConversion"/>
  </si>
  <si>
    <t>IFAD</t>
  </si>
  <si>
    <t>CEB (18%)</t>
  </si>
  <si>
    <t>CARICOM</t>
  </si>
  <si>
    <t>IPS</t>
  </si>
  <si>
    <t>ISC</t>
  </si>
  <si>
    <t>IPM</t>
  </si>
  <si>
    <t>ICIPE</t>
  </si>
  <si>
    <t>13. 기후변화 대응</t>
    <phoneticPr fontId="3" type="noConversion"/>
  </si>
  <si>
    <t>ILO-Assessed (60%)</t>
  </si>
  <si>
    <t>TDB</t>
  </si>
  <si>
    <t>CAREC</t>
  </si>
  <si>
    <t>International Alert</t>
  </si>
  <si>
    <t>ISHR</t>
  </si>
  <si>
    <t>IUCN</t>
  </si>
  <si>
    <t>ICRISAT</t>
  </si>
  <si>
    <t>14. 해양생태계 보전</t>
    <phoneticPr fontId="3" type="noConversion"/>
  </si>
  <si>
    <t>ILO-RBSA</t>
  </si>
  <si>
    <t>PTA Bank</t>
  </si>
  <si>
    <t>CEF</t>
  </si>
  <si>
    <t>ICTJ</t>
  </si>
  <si>
    <t>IWTC</t>
  </si>
  <si>
    <t>MEF</t>
  </si>
  <si>
    <t>IFPRI</t>
  </si>
  <si>
    <t>15. 육상생태계 보전</t>
    <phoneticPr fontId="3" type="noConversion"/>
  </si>
  <si>
    <t>IMO-TCF</t>
  </si>
  <si>
    <t>EBRD (43%)</t>
  </si>
  <si>
    <t>CEI-Climate Fund</t>
  </si>
  <si>
    <t>ICRC</t>
  </si>
  <si>
    <t>ITF</t>
  </si>
  <si>
    <t>REGMIFA</t>
  </si>
  <si>
    <t>IIED</t>
  </si>
  <si>
    <t>16. 인권, 정의, 평화</t>
    <phoneticPr fontId="3" type="noConversion"/>
  </si>
  <si>
    <t>ITU (18%)</t>
  </si>
  <si>
    <t>EBRD-ETC</t>
  </si>
  <si>
    <t>CGIAR</t>
  </si>
  <si>
    <t>ICCIDD</t>
  </si>
  <si>
    <t>OXFAM</t>
  </si>
  <si>
    <t>REEEP</t>
  </si>
  <si>
    <t>IISD</t>
  </si>
  <si>
    <t>니우에</t>
  </si>
  <si>
    <t>17. 지구촌 협력확대</t>
    <phoneticPr fontId="3" type="noConversion"/>
  </si>
  <si>
    <t>UNAIDS</t>
  </si>
  <si>
    <t>EBRD TFs - All Countries (43%)</t>
  </si>
  <si>
    <t>CTF</t>
  </si>
  <si>
    <t>IFRCRCS</t>
  </si>
  <si>
    <t>Save the Children - donor country office</t>
  </si>
  <si>
    <t>SANAD</t>
  </si>
  <si>
    <t>IITA</t>
  </si>
  <si>
    <t>UN-TBLDC</t>
  </si>
  <si>
    <t>EBRD TFs - ODA Countries Only</t>
  </si>
  <si>
    <t xml:space="preserve">CP </t>
  </si>
  <si>
    <t xml:space="preserve">International HIV/AIDS Alliance </t>
  </si>
  <si>
    <t>TI</t>
  </si>
  <si>
    <t>SAS</t>
  </si>
  <si>
    <t>ILRI</t>
  </si>
  <si>
    <t>UN (47%)</t>
  </si>
  <si>
    <t>EBRD-WBJTF</t>
  </si>
  <si>
    <t>CFC</t>
  </si>
  <si>
    <t>INAFI</t>
  </si>
  <si>
    <t>WWB</t>
  </si>
  <si>
    <t>CIMMYT</t>
  </si>
  <si>
    <t>UNCDF</t>
  </si>
  <si>
    <t>IDB FSO</t>
  </si>
  <si>
    <t>CF</t>
  </si>
  <si>
    <t>Interpeace</t>
  </si>
  <si>
    <t>OMCT</t>
  </si>
  <si>
    <t>CIP</t>
  </si>
  <si>
    <t>도미니카연방</t>
  </si>
  <si>
    <t>UNICEF</t>
  </si>
  <si>
    <t>IDB</t>
  </si>
  <si>
    <t>COL</t>
  </si>
  <si>
    <t>IPPF</t>
  </si>
  <si>
    <t>IRRI</t>
  </si>
  <si>
    <t>UNCTAD</t>
  </si>
  <si>
    <t>IsDB</t>
  </si>
  <si>
    <t>Commonwealth Secretariat (ODA-eligible contributions only)</t>
  </si>
  <si>
    <t>IRCT</t>
  </si>
  <si>
    <t>ISTA</t>
  </si>
  <si>
    <t>UNDEF</t>
  </si>
  <si>
    <t>BOAD</t>
  </si>
  <si>
    <t>CPLP</t>
  </si>
  <si>
    <t>IRD</t>
  </si>
  <si>
    <t>IWMI</t>
  </si>
  <si>
    <t>UNDPKO (15%)</t>
  </si>
  <si>
    <t>FONPLATA (75%)</t>
  </si>
  <si>
    <t>CITES</t>
  </si>
  <si>
    <t>IRC</t>
  </si>
  <si>
    <t>USP</t>
  </si>
  <si>
    <t>UNDPA-SZA</t>
  </si>
  <si>
    <t>CoE (40$)</t>
  </si>
  <si>
    <t>UNION</t>
  </si>
  <si>
    <t>ICRAF</t>
  </si>
  <si>
    <t>UNDP</t>
  </si>
  <si>
    <t>EROPA</t>
  </si>
  <si>
    <t>IPAS-Protecting Women’s Health, Advancing Women’s Reproductive Rights</t>
  </si>
  <si>
    <t>WMU</t>
  </si>
  <si>
    <t>UNECE (89%)</t>
  </si>
  <si>
    <t>CEMAC</t>
  </si>
  <si>
    <t>LPI</t>
  </si>
  <si>
    <t>AVRDC</t>
  </si>
  <si>
    <t>UNESCO (60%)</t>
  </si>
  <si>
    <t>ECOWAS</t>
  </si>
  <si>
    <t>OXFAM-I</t>
  </si>
  <si>
    <t>WorldFish Centre</t>
  </si>
  <si>
    <t>UNWOMEN</t>
  </si>
  <si>
    <t>EPPO</t>
  </si>
  <si>
    <t>PACT</t>
  </si>
  <si>
    <t>마셜제도</t>
  </si>
  <si>
    <t>UNEP</t>
  </si>
  <si>
    <t xml:space="preserve">European Space Agency (ESA) programme “Space in support of International Development Aid” </t>
  </si>
  <si>
    <t>PANOS</t>
  </si>
  <si>
    <t>마이크로네시아연방</t>
  </si>
  <si>
    <t>UNFCCC (61%)</t>
  </si>
  <si>
    <t>FCPF</t>
  </si>
  <si>
    <t>PSI</t>
  </si>
  <si>
    <t>OHCHR (88%)</t>
  </si>
  <si>
    <t>FFA</t>
  </si>
  <si>
    <t>Save the Children_International</t>
  </si>
  <si>
    <t>UN Habitat</t>
  </si>
  <si>
    <t>DCAF</t>
  </si>
  <si>
    <t>SID</t>
  </si>
  <si>
    <t>후속관리 필요</t>
    <phoneticPr fontId="3" type="noConversion"/>
  </si>
  <si>
    <t>UNIDO</t>
  </si>
  <si>
    <t>GICHD</t>
  </si>
  <si>
    <t>TNC (12%)</t>
  </si>
  <si>
    <t>사업내용 및 성과 부실</t>
    <phoneticPr fontId="3" type="noConversion"/>
  </si>
  <si>
    <t>멕시코</t>
  </si>
  <si>
    <t>UNITAR</t>
  </si>
  <si>
    <t>GAFSP</t>
  </si>
  <si>
    <t>WUS</t>
  </si>
  <si>
    <t>UNISDR (75%)</t>
  </si>
  <si>
    <t>GAVI</t>
  </si>
  <si>
    <t>World Vision_International</t>
  </si>
  <si>
    <t>UNMAS</t>
  </si>
  <si>
    <t>GCERF</t>
  </si>
  <si>
    <t>CHAI</t>
  </si>
  <si>
    <t>모리타니아</t>
  </si>
  <si>
    <t>UNOPS</t>
  </si>
  <si>
    <t>GEF-LDCF</t>
  </si>
  <si>
    <t>UNOCHA</t>
  </si>
  <si>
    <t>GEF-SCCF</t>
  </si>
  <si>
    <t>몬세랏</t>
  </si>
  <si>
    <t>UNHCR</t>
  </si>
  <si>
    <t>GEF</t>
  </si>
  <si>
    <t>몬테네그로</t>
  </si>
  <si>
    <t>UNODC</t>
  </si>
  <si>
    <t>GFDRR</t>
  </si>
  <si>
    <t>PBF Window 1 (89%)</t>
  </si>
  <si>
    <t>Global Fund</t>
  </si>
  <si>
    <t>몰디브</t>
  </si>
  <si>
    <t>PBF Window 2</t>
  </si>
  <si>
    <t>GGGI</t>
  </si>
  <si>
    <t>UNFPA</t>
  </si>
  <si>
    <t>GPE</t>
  </si>
  <si>
    <t>UN-REDD</t>
  </si>
  <si>
    <t>GCF</t>
  </si>
  <si>
    <t>바누아투</t>
  </si>
  <si>
    <t>UNRWA</t>
  </si>
  <si>
    <t>IF</t>
  </si>
  <si>
    <t>UNRISD</t>
  </si>
  <si>
    <t>IICA</t>
  </si>
  <si>
    <t>베냉</t>
  </si>
  <si>
    <t>UNSIA</t>
  </si>
  <si>
    <t>IOC</t>
  </si>
  <si>
    <t>UNSSC</t>
  </si>
  <si>
    <t>IPCC</t>
  </si>
  <si>
    <t>UNSCN</t>
  </si>
  <si>
    <t>CIHEAM</t>
  </si>
  <si>
    <t>UNU</t>
  </si>
  <si>
    <t>ICAC</t>
  </si>
  <si>
    <t>UNVFTC</t>
  </si>
  <si>
    <t>IDLO</t>
  </si>
  <si>
    <t>보스니아헤르체고비나</t>
  </si>
  <si>
    <t>UNVFVT</t>
  </si>
  <si>
    <t>UNITAID</t>
  </si>
  <si>
    <t>UNVFD</t>
  </si>
  <si>
    <t>IFFIm</t>
  </si>
  <si>
    <t>UNV</t>
  </si>
  <si>
    <t>IDEA</t>
  </si>
  <si>
    <t>부룬디</t>
  </si>
  <si>
    <t>UPU (16%)</t>
  </si>
  <si>
    <t>INBAR</t>
  </si>
  <si>
    <t>UN-CBPF</t>
  </si>
  <si>
    <t>OIF</t>
  </si>
  <si>
    <t>부탄</t>
  </si>
  <si>
    <t>WFP</t>
  </si>
  <si>
    <t>IRENA (66%)</t>
  </si>
  <si>
    <t>북마케도니아</t>
  </si>
  <si>
    <t>WHO-Assessed (76%)</t>
  </si>
  <si>
    <t>ITTO</t>
  </si>
  <si>
    <t>브라질</t>
  </si>
  <si>
    <t>WHO-CVCA</t>
  </si>
  <si>
    <t>IVI</t>
  </si>
  <si>
    <t>사모아</t>
  </si>
  <si>
    <t>WIPO (3%)</t>
  </si>
  <si>
    <t>JSCA</t>
  </si>
  <si>
    <t>WMO (4%)</t>
  </si>
  <si>
    <t>OLADE</t>
  </si>
  <si>
    <t>서안 및 가자지구</t>
  </si>
  <si>
    <t>UNWTO (89%)</t>
  </si>
  <si>
    <t>MRC</t>
  </si>
  <si>
    <t>IOM</t>
  </si>
  <si>
    <t>Montreal Protocol</t>
  </si>
  <si>
    <t>UNDCO</t>
  </si>
  <si>
    <t>NEPAD</t>
  </si>
  <si>
    <t>UNIDIR (27%)</t>
  </si>
  <si>
    <t>NDF</t>
  </si>
  <si>
    <t>IARC (51%)</t>
  </si>
  <si>
    <t>OECD-Dev. Centre</t>
  </si>
  <si>
    <t>세인트헬레나</t>
  </si>
  <si>
    <t>OFID</t>
  </si>
  <si>
    <t>OECD</t>
  </si>
  <si>
    <t>솔로몬제도</t>
  </si>
  <si>
    <t>OAS</t>
  </si>
  <si>
    <t>OECS</t>
  </si>
  <si>
    <t>OEI</t>
  </si>
  <si>
    <t>BSEC (78%)</t>
  </si>
  <si>
    <t>시리아</t>
  </si>
  <si>
    <t>OSCE (74%)</t>
  </si>
  <si>
    <t>PIFS</t>
  </si>
  <si>
    <t>아르메니아</t>
  </si>
  <si>
    <t>SPREP</t>
  </si>
  <si>
    <t>PAHO</t>
  </si>
  <si>
    <t>PAIGH</t>
  </si>
  <si>
    <t>PIDG</t>
  </si>
  <si>
    <t>CREFIAF</t>
  </si>
  <si>
    <t>OSS</t>
  </si>
  <si>
    <t>SWAC</t>
  </si>
  <si>
    <t>에리트레아</t>
  </si>
  <si>
    <t>SPC</t>
  </si>
  <si>
    <t>에스와티니</t>
  </si>
  <si>
    <t>SAARC</t>
  </si>
  <si>
    <t>SEAFDC</t>
  </si>
  <si>
    <t>SEAMEO</t>
  </si>
  <si>
    <t>SPBEA</t>
  </si>
  <si>
    <t>SADC</t>
  </si>
  <si>
    <t>SCF</t>
  </si>
  <si>
    <t>UCLGA</t>
  </si>
  <si>
    <t>UNPO</t>
  </si>
  <si>
    <t>WAMU</t>
  </si>
  <si>
    <t>WCO CCF</t>
  </si>
  <si>
    <t>월리스푸투나</t>
  </si>
  <si>
    <t>IIB (29%)</t>
  </si>
  <si>
    <t>IFFEd</t>
  </si>
  <si>
    <t>OIE (61%)</t>
  </si>
  <si>
    <t>조지아</t>
  </si>
  <si>
    <t>중국</t>
  </si>
  <si>
    <t>지부티</t>
  </si>
  <si>
    <t>차드</t>
  </si>
  <si>
    <t>카보베르데</t>
  </si>
  <si>
    <t>코모로</t>
  </si>
  <si>
    <t>코소보</t>
  </si>
  <si>
    <t>콩고공화국</t>
  </si>
  <si>
    <t>콩고민주공화국(DR콩고)</t>
  </si>
  <si>
    <t>쿠바</t>
  </si>
  <si>
    <t>키리바시</t>
  </si>
  <si>
    <t>태국</t>
  </si>
  <si>
    <t>터키</t>
  </si>
  <si>
    <t>토고</t>
  </si>
  <si>
    <t>토켈라우</t>
  </si>
  <si>
    <t>통가</t>
  </si>
  <si>
    <t>투발루</t>
  </si>
  <si>
    <t>팔레스타인</t>
    <phoneticPr fontId="3" type="noConversion"/>
  </si>
  <si>
    <t>&lt;&lt;&lt;외교부 양식 상 누락되어 KOICA가 추가하였음</t>
    <phoneticPr fontId="3" type="noConversion"/>
  </si>
  <si>
    <t>그 외</t>
    <phoneticPr fontId="3" type="noConversion"/>
  </si>
  <si>
    <t>분담사항 2)</t>
  </si>
  <si>
    <t>분담사항 3)</t>
  </si>
  <si>
    <t>분담사항 4)</t>
  </si>
  <si>
    <t>분담사항 5)</t>
  </si>
  <si>
    <t>사업명</t>
    <phoneticPr fontId="3" type="noConversion"/>
  </si>
  <si>
    <t>영향</t>
    <phoneticPr fontId="3" type="noConversion"/>
  </si>
  <si>
    <t>편성환율(1불)</t>
    <phoneticPr fontId="3" type="noConversion"/>
  </si>
  <si>
    <t>분담사항 6)</t>
  </si>
  <si>
    <t>분담사항 7)</t>
  </si>
  <si>
    <t>분담사항 8)</t>
  </si>
  <si>
    <t>분담사항 9)</t>
  </si>
  <si>
    <t>분담사항 10)</t>
  </si>
  <si>
    <t>1. 대상국가</t>
    <phoneticPr fontId="3" type="noConversion"/>
  </si>
  <si>
    <r>
      <rPr>
        <sz val="11"/>
        <color theme="1"/>
        <rFont val="맑은 고딕"/>
        <family val="3"/>
        <charset val="129"/>
      </rPr>
      <t>①</t>
    </r>
    <r>
      <rPr>
        <sz val="11"/>
        <color theme="1"/>
        <rFont val="맑은 고딕"/>
        <family val="2"/>
        <charset val="129"/>
        <scheme val="minor"/>
      </rPr>
      <t xml:space="preserve"> 시행계획 확정</t>
    </r>
    <phoneticPr fontId="3" type="noConversion"/>
  </si>
  <si>
    <r>
      <rPr>
        <sz val="11"/>
        <color theme="1"/>
        <rFont val="맑은 고딕"/>
        <family val="3"/>
        <charset val="129"/>
      </rPr>
      <t xml:space="preserve">② </t>
    </r>
    <r>
      <rPr>
        <sz val="11"/>
        <color theme="1"/>
        <rFont val="맑은 고딕"/>
        <family val="2"/>
        <charset val="129"/>
        <scheme val="minor"/>
      </rPr>
      <t>집행계획수립(R/D체결/ MOU체결 등)</t>
    </r>
    <phoneticPr fontId="3" type="noConversion"/>
  </si>
  <si>
    <r>
      <rPr>
        <sz val="11"/>
        <color theme="1"/>
        <rFont val="맑은 고딕"/>
        <family val="3"/>
        <charset val="129"/>
      </rPr>
      <t>③</t>
    </r>
    <r>
      <rPr>
        <sz val="11"/>
        <color theme="1"/>
        <rFont val="맑은 고딕"/>
        <family val="2"/>
        <charset val="129"/>
        <scheme val="minor"/>
      </rPr>
      <t xml:space="preserve"> 사업 시행자 선정</t>
    </r>
    <phoneticPr fontId="3" type="noConversion"/>
  </si>
  <si>
    <r>
      <rPr>
        <sz val="11"/>
        <color theme="1"/>
        <rFont val="맑은 고딕"/>
        <family val="3"/>
        <charset val="129"/>
      </rPr>
      <t>④</t>
    </r>
    <r>
      <rPr>
        <sz val="11"/>
        <color theme="1"/>
        <rFont val="맑은 고딕"/>
        <family val="2"/>
        <charset val="129"/>
        <scheme val="minor"/>
      </rPr>
      <t xml:space="preserve"> 사업 추진중</t>
    </r>
    <phoneticPr fontId="3" type="noConversion"/>
  </si>
  <si>
    <t>과학기술ICT ODA</t>
  </si>
  <si>
    <t>그린 ODA</t>
  </si>
  <si>
    <t xml:space="preserve">    - OD 작성에 참고 가능하도록 국내/국외 인력투입내역, 소요기간, 예산 항목별 소요 통계치 제공</t>
    <phoneticPr fontId="3" type="noConversion"/>
  </si>
  <si>
    <t xml:space="preserve">    - 이전 단계에서 작성한 입력값은 자동으로 연결 작성되고, 사업 문서별로 추가 작성이 필요한 항목은 단계별로 작성</t>
    <phoneticPr fontId="3" type="noConversion"/>
  </si>
  <si>
    <t xml:space="preserve">    - 입력값은 시행계획 제출 등에 활용할 수 있도록 연도별 예산, 항목별 예산 등으로 자동 산출</t>
    <phoneticPr fontId="3" type="noConversion"/>
  </si>
  <si>
    <t xml:space="preserve">    활동별 예산 소요내역을 작성함으로써 사업비 설정의 체계성과 명확성을 개선</t>
    <phoneticPr fontId="3" type="noConversion"/>
  </si>
  <si>
    <t>세인트키츠네비스</t>
  </si>
  <si>
    <t>사우디아라비아</t>
  </si>
  <si>
    <t>항공료</t>
    <phoneticPr fontId="3" type="noConversion"/>
  </si>
  <si>
    <t>보험료</t>
  </si>
  <si>
    <t>체재비</t>
    <phoneticPr fontId="3" type="noConversion"/>
  </si>
  <si>
    <t>소계</t>
    <phoneticPr fontId="3" type="noConversion"/>
  </si>
  <si>
    <t>1.1.</t>
  </si>
  <si>
    <t>환율</t>
    <phoneticPr fontId="3" type="noConversion"/>
  </si>
  <si>
    <t>단위1</t>
  </si>
  <si>
    <t>단위2</t>
  </si>
  <si>
    <t>단위3</t>
  </si>
  <si>
    <t xml:space="preserve">시트 비밀번호 : </t>
    <phoneticPr fontId="3" type="noConversion"/>
  </si>
  <si>
    <t>값</t>
  </si>
  <si>
    <t>1.</t>
  </si>
  <si>
    <t>1.1.1.</t>
  </si>
  <si>
    <t>1.1.2.</t>
  </si>
  <si>
    <t>1.2.</t>
  </si>
  <si>
    <t>1.2.1.</t>
  </si>
  <si>
    <t>명</t>
  </si>
  <si>
    <t>직접인건비</t>
  </si>
  <si>
    <t>시간</t>
  </si>
  <si>
    <t>식</t>
  </si>
  <si>
    <t>비고</t>
    <phoneticPr fontId="3" type="noConversion"/>
  </si>
  <si>
    <t>V5-1</t>
    <phoneticPr fontId="3" type="noConversion"/>
  </si>
  <si>
    <t>(유의사항) 하기 단가 정보는 계획예산 산출 시 활용하는 표준 단가로, 항공권 가격은 좌석상황 및 등급에 따라 유동적인 바, 실제 항공권 가격과 상이할 수 있음.</t>
    <phoneticPr fontId="3" type="noConversion"/>
  </si>
  <si>
    <t>연번</t>
    <phoneticPr fontId="3" type="noConversion"/>
  </si>
  <si>
    <t>대륙</t>
    <phoneticPr fontId="3" type="noConversion"/>
  </si>
  <si>
    <t>국가</t>
    <phoneticPr fontId="3" type="noConversion"/>
  </si>
  <si>
    <t>이코노미 항공권 단가</t>
    <phoneticPr fontId="3" type="noConversion"/>
  </si>
  <si>
    <t>수기입력란</t>
    <phoneticPr fontId="3" type="noConversion"/>
  </si>
  <si>
    <t>(기입불필요)</t>
    <phoneticPr fontId="3" type="noConversion"/>
  </si>
  <si>
    <t>국가명은 현지 체재비 기준에 있는 수기입력란 이용</t>
    <phoneticPr fontId="3" type="noConversion"/>
  </si>
  <si>
    <t>아시아태평양</t>
    <phoneticPr fontId="3" type="noConversion"/>
  </si>
  <si>
    <t>라오스</t>
    <phoneticPr fontId="3" type="noConversion"/>
  </si>
  <si>
    <t>미얀마</t>
    <phoneticPr fontId="3" type="noConversion"/>
  </si>
  <si>
    <t>방글라데시</t>
    <phoneticPr fontId="3" type="noConversion"/>
  </si>
  <si>
    <t>베트남</t>
    <phoneticPr fontId="3" type="noConversion"/>
  </si>
  <si>
    <t>아프리카</t>
    <phoneticPr fontId="3" type="noConversion"/>
  </si>
  <si>
    <t>콩고 공화국</t>
    <phoneticPr fontId="3" type="noConversion"/>
  </si>
  <si>
    <t>중남미</t>
    <phoneticPr fontId="3" type="noConversion"/>
  </si>
  <si>
    <t>중동중앙아</t>
    <phoneticPr fontId="3" type="noConversion"/>
  </si>
  <si>
    <t>루마니아</t>
    <phoneticPr fontId="3" type="noConversion"/>
  </si>
  <si>
    <t>불가리아</t>
  </si>
  <si>
    <t>세르비아</t>
    <phoneticPr fontId="3" type="noConversion"/>
  </si>
  <si>
    <t>V5-2</t>
    <phoneticPr fontId="3" type="noConversion"/>
  </si>
  <si>
    <t>V6-1</t>
    <phoneticPr fontId="3" type="noConversion"/>
  </si>
  <si>
    <t>가. 국가별 등급</t>
    <phoneticPr fontId="3" type="noConversion"/>
  </si>
  <si>
    <t>분석(등급)</t>
    <phoneticPr fontId="3" type="noConversion"/>
  </si>
  <si>
    <t>참고(지역)</t>
    <phoneticPr fontId="3" type="noConversion"/>
  </si>
  <si>
    <t>(입력불필요)</t>
    <phoneticPr fontId="3" type="noConversion"/>
  </si>
  <si>
    <t>중동·아프리카주</t>
  </si>
  <si>
    <t>남·북아메리카주</t>
  </si>
  <si>
    <t>아시아주·오세아니아주</t>
  </si>
  <si>
    <t>유럽주</t>
  </si>
  <si>
    <t>마셜군도</t>
  </si>
  <si>
    <t>모리타니</t>
  </si>
  <si>
    <t>보스니아헤르체코비나</t>
  </si>
  <si>
    <t>콩고민주공화국</t>
  </si>
  <si>
    <t>지역 등급</t>
    <phoneticPr fontId="3" type="noConversion"/>
  </si>
  <si>
    <t>KOICA 전문가 등급</t>
    <phoneticPr fontId="3" type="noConversion"/>
  </si>
  <si>
    <t>100%(30일 이내)</t>
    <phoneticPr fontId="3" type="noConversion"/>
  </si>
  <si>
    <t>80%(31~60일이내)</t>
    <phoneticPr fontId="3" type="noConversion"/>
  </si>
  <si>
    <t>70%(61일 이상)</t>
    <phoneticPr fontId="3" type="noConversion"/>
  </si>
  <si>
    <t>가</t>
    <phoneticPr fontId="3" type="noConversion"/>
  </si>
  <si>
    <t>V6-2</t>
    <phoneticPr fontId="3" type="noConversion"/>
  </si>
  <si>
    <t>V7-1</t>
    <phoneticPr fontId="3" type="noConversion"/>
  </si>
  <si>
    <t>계약단가</t>
    <phoneticPr fontId="3" type="noConversion"/>
  </si>
  <si>
    <t>x</t>
    <phoneticPr fontId="3" type="noConversion"/>
  </si>
  <si>
    <t>V8-1</t>
    <phoneticPr fontId="3" type="noConversion"/>
  </si>
  <si>
    <t>수원국명</t>
    <phoneticPr fontId="3" type="noConversion"/>
  </si>
  <si>
    <t>특수지 등급</t>
    <phoneticPr fontId="3" type="noConversion"/>
  </si>
  <si>
    <t>지역 구분</t>
    <phoneticPr fontId="3" type="noConversion"/>
  </si>
  <si>
    <t>가봉</t>
    <phoneticPr fontId="3" type="noConversion"/>
  </si>
  <si>
    <t>가이아나</t>
    <phoneticPr fontId="3" type="noConversion"/>
  </si>
  <si>
    <t>미해당</t>
    <phoneticPr fontId="3" type="noConversion"/>
  </si>
  <si>
    <t>미주</t>
    <phoneticPr fontId="3" type="noConversion"/>
  </si>
  <si>
    <t>감비아</t>
    <phoneticPr fontId="3" type="noConversion"/>
  </si>
  <si>
    <t>기니</t>
    <phoneticPr fontId="3" type="noConversion"/>
  </si>
  <si>
    <t>기니비사우</t>
    <phoneticPr fontId="3" type="noConversion"/>
  </si>
  <si>
    <t>나미비아</t>
    <phoneticPr fontId="3" type="noConversion"/>
  </si>
  <si>
    <t>나이지리아</t>
    <phoneticPr fontId="3" type="noConversion"/>
  </si>
  <si>
    <t>남수단</t>
    <phoneticPr fontId="3" type="noConversion"/>
  </si>
  <si>
    <t>남아프리카공화국</t>
    <phoneticPr fontId="3" type="noConversion"/>
  </si>
  <si>
    <t>아주</t>
    <phoneticPr fontId="3" type="noConversion"/>
  </si>
  <si>
    <t>니제르</t>
    <phoneticPr fontId="3" type="noConversion"/>
  </si>
  <si>
    <t>니카라과</t>
    <phoneticPr fontId="3" type="noConversion"/>
  </si>
  <si>
    <t>라이베리아</t>
    <phoneticPr fontId="3" type="noConversion"/>
  </si>
  <si>
    <t>라트비아</t>
    <phoneticPr fontId="3" type="noConversion"/>
  </si>
  <si>
    <t>유럽</t>
    <phoneticPr fontId="3" type="noConversion"/>
  </si>
  <si>
    <t>러시아</t>
    <phoneticPr fontId="3" type="noConversion"/>
  </si>
  <si>
    <t>레바논</t>
    <phoneticPr fontId="3" type="noConversion"/>
  </si>
  <si>
    <t>중동</t>
    <phoneticPr fontId="3" type="noConversion"/>
  </si>
  <si>
    <t>레소토</t>
    <phoneticPr fontId="3" type="noConversion"/>
  </si>
  <si>
    <t>리비아</t>
    <phoneticPr fontId="3" type="noConversion"/>
  </si>
  <si>
    <t>리투아니아</t>
    <phoneticPr fontId="3" type="noConversion"/>
  </si>
  <si>
    <t>마다가스카르</t>
    <phoneticPr fontId="3" type="noConversion"/>
  </si>
  <si>
    <t>마셜군도</t>
    <phoneticPr fontId="3" type="noConversion"/>
  </si>
  <si>
    <t>마케도니아</t>
    <phoneticPr fontId="3" type="noConversion"/>
  </si>
  <si>
    <t>말라위</t>
    <phoneticPr fontId="3" type="noConversion"/>
  </si>
  <si>
    <t>말레이시아</t>
    <phoneticPr fontId="3" type="noConversion"/>
  </si>
  <si>
    <t>말리</t>
    <phoneticPr fontId="3" type="noConversion"/>
  </si>
  <si>
    <t>모리셔스</t>
    <phoneticPr fontId="3" type="noConversion"/>
  </si>
  <si>
    <t>모리타니</t>
    <phoneticPr fontId="3" type="noConversion"/>
  </si>
  <si>
    <t>몰도바</t>
    <phoneticPr fontId="3" type="noConversion"/>
  </si>
  <si>
    <t>미크로네시아</t>
    <phoneticPr fontId="3" type="noConversion"/>
  </si>
  <si>
    <t>바레인</t>
    <phoneticPr fontId="3" type="noConversion"/>
  </si>
  <si>
    <t>바베이도스</t>
    <phoneticPr fontId="3" type="noConversion"/>
  </si>
  <si>
    <t>베네수엘라</t>
    <phoneticPr fontId="3" type="noConversion"/>
  </si>
  <si>
    <t>벨라루스</t>
    <phoneticPr fontId="3" type="noConversion"/>
  </si>
  <si>
    <t>벨리즈</t>
    <phoneticPr fontId="3" type="noConversion"/>
  </si>
  <si>
    <t>보스니아헤르체코비나</t>
    <phoneticPr fontId="3" type="noConversion"/>
  </si>
  <si>
    <t>보츠와나</t>
    <phoneticPr fontId="3" type="noConversion"/>
  </si>
  <si>
    <t>부르키나파소</t>
    <phoneticPr fontId="3" type="noConversion"/>
  </si>
  <si>
    <t>브루나이</t>
    <phoneticPr fontId="3" type="noConversion"/>
  </si>
  <si>
    <t>사우디아라비아</t>
    <phoneticPr fontId="3" type="noConversion"/>
  </si>
  <si>
    <t>상투메프린시페</t>
    <phoneticPr fontId="3" type="noConversion"/>
  </si>
  <si>
    <t>세이셸</t>
    <phoneticPr fontId="3" type="noConversion"/>
  </si>
  <si>
    <t>세인트루시아</t>
    <phoneticPr fontId="3" type="noConversion"/>
  </si>
  <si>
    <t>세인트빈센트그레나딘</t>
    <phoneticPr fontId="3" type="noConversion"/>
  </si>
  <si>
    <t>소말리아</t>
    <phoneticPr fontId="3" type="noConversion"/>
  </si>
  <si>
    <t>수단</t>
    <phoneticPr fontId="3" type="noConversion"/>
  </si>
  <si>
    <t>수리남</t>
    <phoneticPr fontId="3" type="noConversion"/>
  </si>
  <si>
    <t>스와질란드</t>
    <phoneticPr fontId="3" type="noConversion"/>
  </si>
  <si>
    <t>슬로바키아</t>
    <phoneticPr fontId="3" type="noConversion"/>
  </si>
  <si>
    <t>슬로베니아</t>
    <phoneticPr fontId="3" type="noConversion"/>
  </si>
  <si>
    <t>시에라리온</t>
    <phoneticPr fontId="3" type="noConversion"/>
  </si>
  <si>
    <t>아르헨티나</t>
    <phoneticPr fontId="3" type="noConversion"/>
  </si>
  <si>
    <t>아이티</t>
    <phoneticPr fontId="3" type="noConversion"/>
  </si>
  <si>
    <t>알바니아</t>
    <phoneticPr fontId="3" type="noConversion"/>
  </si>
  <si>
    <t>앙골라</t>
    <phoneticPr fontId="3" type="noConversion"/>
  </si>
  <si>
    <t>앤티가바부다</t>
    <phoneticPr fontId="3" type="noConversion"/>
  </si>
  <si>
    <t>에스토니아</t>
    <phoneticPr fontId="3" type="noConversion"/>
  </si>
  <si>
    <t>예멘</t>
    <phoneticPr fontId="3" type="noConversion"/>
  </si>
  <si>
    <t>오만</t>
    <phoneticPr fontId="3" type="noConversion"/>
  </si>
  <si>
    <t>온두라스</t>
    <phoneticPr fontId="3" type="noConversion"/>
  </si>
  <si>
    <t>우루과이</t>
    <phoneticPr fontId="3" type="noConversion"/>
  </si>
  <si>
    <t>이란</t>
    <phoneticPr fontId="3" type="noConversion"/>
  </si>
  <si>
    <t>이스라엘</t>
    <phoneticPr fontId="3" type="noConversion"/>
  </si>
  <si>
    <t>인도네시아</t>
    <phoneticPr fontId="3" type="noConversion"/>
  </si>
  <si>
    <t>자메이카</t>
    <phoneticPr fontId="3" type="noConversion"/>
  </si>
  <si>
    <t>잠비아</t>
    <phoneticPr fontId="3" type="noConversion"/>
  </si>
  <si>
    <t>적도기니</t>
    <phoneticPr fontId="3" type="noConversion"/>
  </si>
  <si>
    <t>중앙아프리카공화국</t>
    <phoneticPr fontId="3" type="noConversion"/>
  </si>
  <si>
    <t>짐바브웨</t>
    <phoneticPr fontId="3" type="noConversion"/>
  </si>
  <si>
    <t>칠레</t>
    <phoneticPr fontId="3" type="noConversion"/>
  </si>
  <si>
    <t>카자흐스탄</t>
    <phoneticPr fontId="3" type="noConversion"/>
  </si>
  <si>
    <t>카타르</t>
    <phoneticPr fontId="3" type="noConversion"/>
  </si>
  <si>
    <t>코스타리카</t>
    <phoneticPr fontId="3" type="noConversion"/>
  </si>
  <si>
    <t>콩고민주공화국</t>
    <phoneticPr fontId="3" type="noConversion"/>
  </si>
  <si>
    <t>쿠웨이트</t>
    <phoneticPr fontId="3" type="noConversion"/>
  </si>
  <si>
    <t>크로아티아</t>
    <phoneticPr fontId="3" type="noConversion"/>
  </si>
  <si>
    <t>타이</t>
    <phoneticPr fontId="3" type="noConversion"/>
  </si>
  <si>
    <t>투르크메니스탄</t>
    <phoneticPr fontId="3" type="noConversion"/>
  </si>
  <si>
    <t>트리니다드토바고</t>
    <phoneticPr fontId="3" type="noConversion"/>
  </si>
  <si>
    <t>파나마</t>
    <phoneticPr fontId="3" type="noConversion"/>
  </si>
  <si>
    <t>파키스탄</t>
    <phoneticPr fontId="3" type="noConversion"/>
  </si>
  <si>
    <t>파푸아뉴기니</t>
    <phoneticPr fontId="3" type="noConversion"/>
  </si>
  <si>
    <t>지급대상 국가</t>
    <phoneticPr fontId="3" type="noConversion"/>
  </si>
  <si>
    <t>준용 기준</t>
    <phoneticPr fontId="3" type="noConversion"/>
  </si>
  <si>
    <t>적용 요율</t>
    <phoneticPr fontId="3" type="noConversion"/>
  </si>
  <si>
    <t>KOICA 해외사무소 특수지근무수당 "가"지역 국가</t>
    <phoneticPr fontId="3" type="noConversion"/>
  </si>
  <si>
    <t>KOICA 해외사무소 특수지근무수당 "나"지역 국가</t>
    <phoneticPr fontId="3" type="noConversion"/>
  </si>
  <si>
    <t>KOICA 해외사무소 특수지근무수당 "다"지역 국가</t>
    <phoneticPr fontId="3" type="noConversion"/>
  </si>
  <si>
    <t>V8-2</t>
    <phoneticPr fontId="3" type="noConversion"/>
  </si>
  <si>
    <t>항목별 세부내역</t>
    <phoneticPr fontId="3" type="noConversion"/>
  </si>
  <si>
    <t xml:space="preserve"> - 총 계 :</t>
    <phoneticPr fontId="3" type="noConversion"/>
  </si>
  <si>
    <t>계 (KRW)</t>
    <phoneticPr fontId="3" type="noConversion"/>
  </si>
  <si>
    <t>통화</t>
    <phoneticPr fontId="3" type="noConversion"/>
  </si>
  <si>
    <t>연산1</t>
    <phoneticPr fontId="3" type="noConversion"/>
  </si>
  <si>
    <t>수량1</t>
    <phoneticPr fontId="3" type="noConversion"/>
  </si>
  <si>
    <t>연산2</t>
    <phoneticPr fontId="3" type="noConversion"/>
  </si>
  <si>
    <t>수량2</t>
    <phoneticPr fontId="3" type="noConversion"/>
  </si>
  <si>
    <t>연산3</t>
    <phoneticPr fontId="3" type="noConversion"/>
  </si>
  <si>
    <t>수량3</t>
    <phoneticPr fontId="3" type="noConversion"/>
  </si>
  <si>
    <t>품목명 / 항목별 정의 / 그 외 산출 기준 등</t>
    <phoneticPr fontId="3" type="noConversion"/>
  </si>
  <si>
    <t>소계 :</t>
    <phoneticPr fontId="3" type="noConversion"/>
  </si>
  <si>
    <t>관련
항목별
소 계</t>
    <phoneticPr fontId="3" type="noConversion"/>
  </si>
  <si>
    <t>세분류-1</t>
    <phoneticPr fontId="3" type="noConversion"/>
  </si>
  <si>
    <t>세분류-2</t>
    <phoneticPr fontId="3" type="noConversion"/>
  </si>
  <si>
    <t>세분류-3</t>
    <phoneticPr fontId="3" type="noConversion"/>
  </si>
  <si>
    <t>소계(원화)</t>
    <phoneticPr fontId="3" type="noConversion"/>
  </si>
  <si>
    <t>연산4</t>
    <phoneticPr fontId="3" type="noConversion"/>
  </si>
  <si>
    <t>수량4</t>
    <phoneticPr fontId="3" type="noConversion"/>
  </si>
  <si>
    <t>컨트롤패널</t>
    <phoneticPr fontId="3" type="noConversion"/>
  </si>
  <si>
    <t>국내인건비</t>
    <phoneticPr fontId="3" type="noConversion"/>
  </si>
  <si>
    <t>KOICA 전문가</t>
    <phoneticPr fontId="3" type="noConversion"/>
  </si>
  <si>
    <t>KRW</t>
  </si>
  <si>
    <t>국외인건비</t>
    <phoneticPr fontId="3" type="noConversion"/>
  </si>
  <si>
    <t>파견경비</t>
    <phoneticPr fontId="3" type="noConversion"/>
  </si>
  <si>
    <t>30일 이하</t>
    <phoneticPr fontId="3" type="noConversion"/>
  </si>
  <si>
    <t>USD</t>
  </si>
  <si>
    <t>+</t>
    <phoneticPr fontId="3" type="noConversion"/>
  </si>
  <si>
    <t>[숙박비증액가능]</t>
    <phoneticPr fontId="3" type="noConversion"/>
  </si>
  <si>
    <t>30일 이하</t>
  </si>
  <si>
    <t>31~60일</t>
  </si>
  <si>
    <t>61일 이상</t>
    <phoneticPr fontId="3" type="noConversion"/>
  </si>
  <si>
    <t>61일 이상</t>
  </si>
  <si>
    <t>특수지수당</t>
    <phoneticPr fontId="3" type="noConversion"/>
  </si>
  <si>
    <t>이코노미석</t>
  </si>
  <si>
    <t>등급 공통</t>
    <phoneticPr fontId="3" type="noConversion"/>
  </si>
  <si>
    <t>비즈니스석</t>
  </si>
  <si>
    <t>보험료</t>
    <phoneticPr fontId="3" type="noConversion"/>
  </si>
  <si>
    <t>여행자보험</t>
  </si>
  <si>
    <t>1단계 : 투입인력 기본정보 입력</t>
    <phoneticPr fontId="3" type="noConversion"/>
  </si>
  <si>
    <t>2단계 : 파견회차별 투입일 입력 및 분석</t>
    <phoneticPr fontId="3" type="noConversion"/>
  </si>
  <si>
    <t>3단계 : 자동 산출 결과 확인</t>
    <phoneticPr fontId="3" type="noConversion"/>
  </si>
  <si>
    <r>
      <t xml:space="preserve">참고
(투입인력별 소요액)
</t>
    </r>
    <r>
      <rPr>
        <b/>
        <sz val="8"/>
        <color rgb="FFFFFF00"/>
        <rFont val="맑은 고딕"/>
        <family val="3"/>
        <charset val="129"/>
        <scheme val="minor"/>
      </rPr>
      <t>* 전문가등급, 환율 등 필요정보가
상기 표에 먼저 입력되어 있어야
정상 표시됩니다.</t>
    </r>
    <phoneticPr fontId="3" type="noConversion"/>
  </si>
  <si>
    <t>분야 / 역할 등</t>
    <phoneticPr fontId="26" type="noConversion"/>
  </si>
  <si>
    <t>중요도</t>
    <phoneticPr fontId="26" type="noConversion"/>
  </si>
  <si>
    <r>
      <t>국내
직접인건비
지급일수</t>
    </r>
    <r>
      <rPr>
        <b/>
        <sz val="9"/>
        <color theme="0"/>
        <rFont val="맑은 고딕"/>
        <family val="3"/>
        <charset val="129"/>
        <scheme val="minor"/>
      </rPr>
      <t xml:space="preserve">
</t>
    </r>
    <r>
      <rPr>
        <b/>
        <sz val="9"/>
        <color rgb="FFFFFF00"/>
        <rFont val="맑은 고딕"/>
        <family val="3"/>
        <charset val="129"/>
        <scheme val="minor"/>
      </rPr>
      <t>(국내
투입일수)</t>
    </r>
    <phoneticPr fontId="26" type="noConversion"/>
  </si>
  <si>
    <t>국외
파견
횟수</t>
    <phoneticPr fontId="26" type="noConversion"/>
  </si>
  <si>
    <r>
      <t xml:space="preserve">국외 직접인건비 지급일수
</t>
    </r>
    <r>
      <rPr>
        <b/>
        <sz val="9"/>
        <color rgb="FFFFFF00"/>
        <rFont val="맑은 고딕"/>
        <family val="3"/>
        <charset val="129"/>
        <scheme val="minor"/>
      </rPr>
      <t>(국외 투입일수)</t>
    </r>
    <phoneticPr fontId="3" type="noConversion"/>
  </si>
  <si>
    <r>
      <t xml:space="preserve">국외 체재비 지급일
</t>
    </r>
    <r>
      <rPr>
        <b/>
        <sz val="9"/>
        <color rgb="FFFFFF00"/>
        <rFont val="맑은 고딕"/>
        <family val="3"/>
        <charset val="129"/>
        <scheme val="minor"/>
      </rPr>
      <t>(KOICA전문가 등급 기준 지급)</t>
    </r>
    <phoneticPr fontId="3" type="noConversion"/>
  </si>
  <si>
    <t>1~
22일</t>
    <phoneticPr fontId="26" type="noConversion"/>
  </si>
  <si>
    <t>23~
30일</t>
    <phoneticPr fontId="26" type="noConversion"/>
  </si>
  <si>
    <t>31일
이상</t>
    <phoneticPr fontId="26" type="noConversion"/>
  </si>
  <si>
    <t>체재일 분석</t>
    <phoneticPr fontId="3" type="noConversion"/>
  </si>
  <si>
    <t>파견횟수 분석</t>
    <phoneticPr fontId="3" type="noConversion"/>
  </si>
  <si>
    <t>소계</t>
    <phoneticPr fontId="26" type="noConversion"/>
  </si>
  <si>
    <t>1~
30일</t>
    <phoneticPr fontId="3" type="noConversion"/>
  </si>
  <si>
    <t>31~
60일</t>
    <phoneticPr fontId="26" type="noConversion"/>
  </si>
  <si>
    <t>61일
이상</t>
    <phoneticPr fontId="26" type="noConversion"/>
  </si>
  <si>
    <t>소요액</t>
    <phoneticPr fontId="3" type="noConversion"/>
  </si>
  <si>
    <t>[소요액구분]</t>
  </si>
  <si>
    <t>V</t>
    <phoneticPr fontId="3" type="noConversion"/>
  </si>
  <si>
    <t>배율</t>
    <phoneticPr fontId="3" type="noConversion"/>
  </si>
  <si>
    <t>체재비</t>
  </si>
  <si>
    <t>숙박비</t>
    <phoneticPr fontId="3" type="noConversion"/>
  </si>
  <si>
    <t>박</t>
    <phoneticPr fontId="3" type="noConversion"/>
  </si>
  <si>
    <t>건</t>
    <phoneticPr fontId="3" type="noConversion"/>
  </si>
  <si>
    <t>* 매크로, 함수, 단가정보 등의 원활한 적용을 위한 내부 기능/데이터 모음 시트입니다. 수정시 파일 이용에 장애가 발생할 수 있습니다.</t>
    <phoneticPr fontId="3" type="noConversion"/>
  </si>
  <si>
    <t>[행추가가능]</t>
    <phoneticPr fontId="3" type="noConversion"/>
  </si>
  <si>
    <t>[행삭제가능]</t>
    <phoneticPr fontId="3" type="noConversion"/>
  </si>
  <si>
    <t>[숙박비감액가능]</t>
    <phoneticPr fontId="3" type="noConversion"/>
  </si>
  <si>
    <t>[등급/경력]</t>
    <phoneticPr fontId="3" type="noConversion"/>
  </si>
  <si>
    <t>[중요도]</t>
    <phoneticPr fontId="3" type="noConversion"/>
  </si>
  <si>
    <t>[Unit]</t>
    <phoneticPr fontId="3" type="noConversion"/>
  </si>
  <si>
    <t>[Currency]</t>
    <phoneticPr fontId="3" type="noConversion"/>
  </si>
  <si>
    <t>행추가(위)</t>
    <phoneticPr fontId="3" type="noConversion"/>
  </si>
  <si>
    <t>행삭제</t>
    <phoneticPr fontId="3" type="noConversion"/>
  </si>
  <si>
    <t>150% 적용</t>
    <phoneticPr fontId="3" type="noConversion"/>
  </si>
  <si>
    <t>100% 적용</t>
    <phoneticPr fontId="3" type="noConversion"/>
  </si>
  <si>
    <t>주요</t>
    <phoneticPr fontId="3" type="noConversion"/>
  </si>
  <si>
    <t>행추가(아래)</t>
    <phoneticPr fontId="3" type="noConversion"/>
  </si>
  <si>
    <t>&lt;Time&gt;</t>
    <phoneticPr fontId="3" type="noConversion"/>
  </si>
  <si>
    <t>특수지수당</t>
  </si>
  <si>
    <t>AED</t>
  </si>
  <si>
    <t>주</t>
    <phoneticPr fontId="3" type="noConversion"/>
  </si>
  <si>
    <t>AFN</t>
  </si>
  <si>
    <t>4개 항목 합</t>
  </si>
  <si>
    <t>개월</t>
    <phoneticPr fontId="3" type="noConversion"/>
  </si>
  <si>
    <t>ALL</t>
  </si>
  <si>
    <t>분기</t>
    <phoneticPr fontId="3" type="noConversion"/>
  </si>
  <si>
    <t>AMD</t>
  </si>
  <si>
    <t>반기</t>
    <phoneticPr fontId="3" type="noConversion"/>
  </si>
  <si>
    <t>ANG</t>
  </si>
  <si>
    <t>년</t>
    <phoneticPr fontId="3" type="noConversion"/>
  </si>
  <si>
    <t>AOA</t>
  </si>
  <si>
    <t>ARS</t>
  </si>
  <si>
    <t>AUD</t>
  </si>
  <si>
    <t>&lt;Count&gt;</t>
  </si>
  <si>
    <t>AWG</t>
  </si>
  <si>
    <t>초청연수</t>
    <phoneticPr fontId="3" type="noConversion"/>
  </si>
  <si>
    <t>AZN</t>
  </si>
  <si>
    <t>개</t>
  </si>
  <si>
    <t>BAM</t>
  </si>
  <si>
    <t>대</t>
  </si>
  <si>
    <t>BBD</t>
  </si>
  <si>
    <t>권</t>
  </si>
  <si>
    <t>BDT</t>
  </si>
  <si>
    <t>쪽</t>
    <phoneticPr fontId="3" type="noConversion"/>
  </si>
  <si>
    <t>BGN</t>
  </si>
  <si>
    <t>병</t>
    <phoneticPr fontId="3" type="noConversion"/>
  </si>
  <si>
    <t>BHD</t>
  </si>
  <si>
    <t>벌</t>
    <phoneticPr fontId="3" type="noConversion"/>
  </si>
  <si>
    <t>BIF</t>
  </si>
  <si>
    <t>판</t>
    <phoneticPr fontId="3" type="noConversion"/>
  </si>
  <si>
    <t>BMD</t>
  </si>
  <si>
    <t>봉</t>
    <phoneticPr fontId="3" type="noConversion"/>
  </si>
  <si>
    <t>BND</t>
  </si>
  <si>
    <t>부</t>
    <phoneticPr fontId="3" type="noConversion"/>
  </si>
  <si>
    <t>BOB</t>
  </si>
  <si>
    <t>척</t>
    <phoneticPr fontId="3" type="noConversion"/>
  </si>
  <si>
    <t>BRL</t>
  </si>
  <si>
    <t>Box</t>
    <phoneticPr fontId="3" type="noConversion"/>
  </si>
  <si>
    <t>BSD</t>
  </si>
  <si>
    <t>EA</t>
    <phoneticPr fontId="3" type="noConversion"/>
  </si>
  <si>
    <t>BTN</t>
  </si>
  <si>
    <t>갑</t>
    <phoneticPr fontId="3" type="noConversion"/>
  </si>
  <si>
    <t>BWP</t>
  </si>
  <si>
    <t>BYN</t>
  </si>
  <si>
    <t>통</t>
    <phoneticPr fontId="3" type="noConversion"/>
  </si>
  <si>
    <t>BZD</t>
  </si>
  <si>
    <t>개소</t>
    <phoneticPr fontId="3" type="noConversion"/>
  </si>
  <si>
    <t>CAD</t>
  </si>
  <si>
    <t>SET</t>
    <phoneticPr fontId="3" type="noConversion"/>
  </si>
  <si>
    <t>CDF</t>
  </si>
  <si>
    <t>CHF</t>
  </si>
  <si>
    <t>차</t>
    <phoneticPr fontId="3" type="noConversion"/>
  </si>
  <si>
    <t>CLP</t>
  </si>
  <si>
    <t>CNY</t>
  </si>
  <si>
    <t>COP</t>
  </si>
  <si>
    <t>팩</t>
    <phoneticPr fontId="3" type="noConversion"/>
  </si>
  <si>
    <t>CRC</t>
  </si>
  <si>
    <t>CUC</t>
  </si>
  <si>
    <t>CUP</t>
  </si>
  <si>
    <t>&lt;Length&gt;</t>
  </si>
  <si>
    <t>CVE</t>
  </si>
  <si>
    <t>mm</t>
    <phoneticPr fontId="3" type="noConversion"/>
  </si>
  <si>
    <t>CZK</t>
  </si>
  <si>
    <t>cm</t>
    <phoneticPr fontId="3" type="noConversion"/>
  </si>
  <si>
    <t>DJF</t>
  </si>
  <si>
    <t>m</t>
    <phoneticPr fontId="3" type="noConversion"/>
  </si>
  <si>
    <t>DKK</t>
  </si>
  <si>
    <t>km</t>
    <phoneticPr fontId="3" type="noConversion"/>
  </si>
  <si>
    <t>DOP</t>
  </si>
  <si>
    <t>in</t>
    <phoneticPr fontId="3" type="noConversion"/>
  </si>
  <si>
    <t>DZD</t>
  </si>
  <si>
    <t>ft</t>
    <phoneticPr fontId="3" type="noConversion"/>
  </si>
  <si>
    <t>EGP</t>
  </si>
  <si>
    <t>yd</t>
    <phoneticPr fontId="3" type="noConversion"/>
  </si>
  <si>
    <t>ERN</t>
  </si>
  <si>
    <t>lea</t>
    <phoneticPr fontId="3" type="noConversion"/>
  </si>
  <si>
    <t>ETB</t>
  </si>
  <si>
    <t>EUR</t>
  </si>
  <si>
    <t>&lt;Area&gt;</t>
  </si>
  <si>
    <t>FJD</t>
  </si>
  <si>
    <t>mm2</t>
    <phoneticPr fontId="3" type="noConversion"/>
  </si>
  <si>
    <t>FKP</t>
  </si>
  <si>
    <t>cm2</t>
    <phoneticPr fontId="3" type="noConversion"/>
  </si>
  <si>
    <t>GBP</t>
  </si>
  <si>
    <t>m2</t>
    <phoneticPr fontId="3" type="noConversion"/>
  </si>
  <si>
    <t>GEL</t>
  </si>
  <si>
    <t>ha</t>
    <phoneticPr fontId="3" type="noConversion"/>
  </si>
  <si>
    <t>GGP</t>
  </si>
  <si>
    <t>km2</t>
    <phoneticPr fontId="3" type="noConversion"/>
  </si>
  <si>
    <t>GHS</t>
  </si>
  <si>
    <t>sq in</t>
    <phoneticPr fontId="3" type="noConversion"/>
  </si>
  <si>
    <t>GIP</t>
  </si>
  <si>
    <t>sq ft</t>
    <phoneticPr fontId="3" type="noConversion"/>
  </si>
  <si>
    <t>GMD</t>
  </si>
  <si>
    <t>sq yd</t>
    <phoneticPr fontId="3" type="noConversion"/>
  </si>
  <si>
    <t>GNF</t>
  </si>
  <si>
    <t>acre</t>
    <phoneticPr fontId="3" type="noConversion"/>
  </si>
  <si>
    <t>GTQ</t>
  </si>
  <si>
    <t>floor</t>
    <phoneticPr fontId="3" type="noConversion"/>
  </si>
  <si>
    <t>GYD</t>
  </si>
  <si>
    <t>HKD</t>
  </si>
  <si>
    <t>&lt;Volume&gt;</t>
  </si>
  <si>
    <t>HNL</t>
  </si>
  <si>
    <t>mm3</t>
    <phoneticPr fontId="3" type="noConversion"/>
  </si>
  <si>
    <t>HRK</t>
  </si>
  <si>
    <t>cm3</t>
    <phoneticPr fontId="3" type="noConversion"/>
  </si>
  <si>
    <t>HTG</t>
  </si>
  <si>
    <t>m3</t>
    <phoneticPr fontId="3" type="noConversion"/>
  </si>
  <si>
    <t>HUF</t>
  </si>
  <si>
    <t>ml</t>
    <phoneticPr fontId="3" type="noConversion"/>
  </si>
  <si>
    <t>IDR</t>
  </si>
  <si>
    <t>cl</t>
    <phoneticPr fontId="3" type="noConversion"/>
  </si>
  <si>
    <t>ILS</t>
  </si>
  <si>
    <t>l</t>
    <phoneticPr fontId="3" type="noConversion"/>
  </si>
  <si>
    <t>IMP</t>
  </si>
  <si>
    <t>hl</t>
    <phoneticPr fontId="3" type="noConversion"/>
  </si>
  <si>
    <t>INR</t>
  </si>
  <si>
    <t>gi</t>
    <phoneticPr fontId="3" type="noConversion"/>
  </si>
  <si>
    <t>IQD</t>
  </si>
  <si>
    <t>pt</t>
    <phoneticPr fontId="3" type="noConversion"/>
  </si>
  <si>
    <t>IRR</t>
  </si>
  <si>
    <t>qt</t>
    <phoneticPr fontId="3" type="noConversion"/>
  </si>
  <si>
    <t>ISK</t>
  </si>
  <si>
    <t>gal</t>
    <phoneticPr fontId="3" type="noConversion"/>
  </si>
  <si>
    <t>JEP</t>
  </si>
  <si>
    <t>bl</t>
    <phoneticPr fontId="3" type="noConversion"/>
  </si>
  <si>
    <t>JMD</t>
  </si>
  <si>
    <t>pk</t>
    <phoneticPr fontId="3" type="noConversion"/>
  </si>
  <si>
    <t>JOD</t>
  </si>
  <si>
    <t>bsh</t>
    <phoneticPr fontId="3" type="noConversion"/>
  </si>
  <si>
    <t>JPY</t>
  </si>
  <si>
    <t>qr</t>
    <phoneticPr fontId="3" type="noConversion"/>
  </si>
  <si>
    <t>KES</t>
  </si>
  <si>
    <t>KGS</t>
  </si>
  <si>
    <t>&lt;Mass&gt;</t>
  </si>
  <si>
    <t>KHR</t>
  </si>
  <si>
    <t>mg</t>
    <phoneticPr fontId="3" type="noConversion"/>
  </si>
  <si>
    <t>KMF</t>
  </si>
  <si>
    <t>g</t>
    <phoneticPr fontId="3" type="noConversion"/>
  </si>
  <si>
    <t>KPW</t>
  </si>
  <si>
    <t>kg</t>
    <phoneticPr fontId="3" type="noConversion"/>
  </si>
  <si>
    <t>KWD</t>
  </si>
  <si>
    <t>hg</t>
    <phoneticPr fontId="3" type="noConversion"/>
  </si>
  <si>
    <t>KYD</t>
  </si>
  <si>
    <t>t</t>
    <phoneticPr fontId="3" type="noConversion"/>
  </si>
  <si>
    <t>KZT</t>
  </si>
  <si>
    <t>kt</t>
    <phoneticPr fontId="3" type="noConversion"/>
  </si>
  <si>
    <t>LAK</t>
  </si>
  <si>
    <t>gr</t>
    <phoneticPr fontId="3" type="noConversion"/>
  </si>
  <si>
    <t>LBP</t>
  </si>
  <si>
    <t>oz</t>
    <phoneticPr fontId="3" type="noConversion"/>
  </si>
  <si>
    <t>LKR</t>
  </si>
  <si>
    <t>lb</t>
    <phoneticPr fontId="3" type="noConversion"/>
  </si>
  <si>
    <t>LRD</t>
  </si>
  <si>
    <t>qu</t>
    <phoneticPr fontId="3" type="noConversion"/>
  </si>
  <si>
    <t>LSL</t>
  </si>
  <si>
    <t>cwt</t>
    <phoneticPr fontId="3" type="noConversion"/>
  </si>
  <si>
    <t>LYD</t>
  </si>
  <si>
    <t>T</t>
    <phoneticPr fontId="3" type="noConversion"/>
  </si>
  <si>
    <t>MAD</t>
  </si>
  <si>
    <t>st</t>
    <phoneticPr fontId="3" type="noConversion"/>
  </si>
  <si>
    <t>MDL</t>
  </si>
  <si>
    <t>MGA</t>
  </si>
  <si>
    <t>MKD</t>
  </si>
  <si>
    <t>MMK</t>
  </si>
  <si>
    <t>MNT</t>
  </si>
  <si>
    <t>MOP</t>
  </si>
  <si>
    <t>MRU</t>
  </si>
  <si>
    <t>MUR</t>
  </si>
  <si>
    <t>MVR</t>
  </si>
  <si>
    <t>MWK</t>
  </si>
  <si>
    <t>MXN</t>
  </si>
  <si>
    <t>MYR</t>
  </si>
  <si>
    <t>MZN</t>
  </si>
  <si>
    <t>NAD</t>
  </si>
  <si>
    <t>NGN</t>
  </si>
  <si>
    <t>NIO</t>
  </si>
  <si>
    <t>NOK</t>
  </si>
  <si>
    <t>NPR</t>
  </si>
  <si>
    <t>NZD</t>
  </si>
  <si>
    <t>OMR</t>
  </si>
  <si>
    <t>PAB</t>
  </si>
  <si>
    <t>PEN</t>
  </si>
  <si>
    <t>PGK</t>
  </si>
  <si>
    <t>PHP</t>
  </si>
  <si>
    <t>PKR</t>
  </si>
  <si>
    <t>PLN</t>
  </si>
  <si>
    <t>PRB</t>
  </si>
  <si>
    <t>PYG</t>
  </si>
  <si>
    <t>QAR</t>
  </si>
  <si>
    <t>RON</t>
  </si>
  <si>
    <t>RSD</t>
  </si>
  <si>
    <t>RUB</t>
  </si>
  <si>
    <t>RWF</t>
  </si>
  <si>
    <t>SAR</t>
  </si>
  <si>
    <t>SBD</t>
  </si>
  <si>
    <t>SCR</t>
  </si>
  <si>
    <t>SDG</t>
  </si>
  <si>
    <t>SEK</t>
  </si>
  <si>
    <t>SGD</t>
  </si>
  <si>
    <t>SHP</t>
  </si>
  <si>
    <t>SLL</t>
  </si>
  <si>
    <t>SOS</t>
  </si>
  <si>
    <t>SRD</t>
  </si>
  <si>
    <t>SSP</t>
  </si>
  <si>
    <t>STN</t>
  </si>
  <si>
    <t>SYP</t>
  </si>
  <si>
    <t>SZL</t>
  </si>
  <si>
    <t>THB</t>
  </si>
  <si>
    <t>TJS</t>
  </si>
  <si>
    <t>TMT</t>
  </si>
  <si>
    <t>TND</t>
  </si>
  <si>
    <t>TOP</t>
  </si>
  <si>
    <t>TRY</t>
  </si>
  <si>
    <t>TTD</t>
  </si>
  <si>
    <t>TVD</t>
  </si>
  <si>
    <t>TWD</t>
  </si>
  <si>
    <t>TZS</t>
  </si>
  <si>
    <t>UAH</t>
  </si>
  <si>
    <t>UGX</t>
  </si>
  <si>
    <t>UYU</t>
  </si>
  <si>
    <t>UZS</t>
  </si>
  <si>
    <t>VEF</t>
  </si>
  <si>
    <t>VND</t>
  </si>
  <si>
    <t>VUV</t>
  </si>
  <si>
    <t>WST</t>
  </si>
  <si>
    <t>XAF</t>
  </si>
  <si>
    <t>XCD</t>
  </si>
  <si>
    <t>XOF</t>
  </si>
  <si>
    <t>XPF</t>
  </si>
  <si>
    <t>YER</t>
  </si>
  <si>
    <t>ZAR</t>
  </si>
  <si>
    <t>ZMW</t>
  </si>
  <si>
    <t>인건비관련</t>
    <phoneticPr fontId="3" type="noConversion"/>
  </si>
  <si>
    <t>현지연수</t>
    <phoneticPr fontId="3" type="noConversion"/>
  </si>
  <si>
    <t>1회차</t>
  </si>
  <si>
    <t>1회차</t>
    <phoneticPr fontId="3" type="noConversion"/>
  </si>
  <si>
    <t>2회차</t>
  </si>
  <si>
    <t>2회차</t>
    <phoneticPr fontId="3" type="noConversion"/>
  </si>
  <si>
    <t>3회차</t>
  </si>
  <si>
    <t>3회차</t>
    <phoneticPr fontId="3" type="noConversion"/>
  </si>
  <si>
    <t>4회차</t>
  </si>
  <si>
    <t>4회차</t>
    <phoneticPr fontId="3" type="noConversion"/>
  </si>
  <si>
    <t>5회차</t>
  </si>
  <si>
    <t>5회차</t>
    <phoneticPr fontId="3" type="noConversion"/>
  </si>
  <si>
    <t>양식3</t>
    <phoneticPr fontId="3" type="noConversion"/>
  </si>
  <si>
    <t>입력을 위해 세부시트 생성</t>
    <phoneticPr fontId="3" type="noConversion"/>
  </si>
  <si>
    <t>Configuration Elements</t>
    <phoneticPr fontId="3" type="noConversion"/>
  </si>
  <si>
    <t>V1-1</t>
    <phoneticPr fontId="3" type="noConversion"/>
  </si>
  <si>
    <t>1. 직접인건비</t>
    <phoneticPr fontId="3" type="noConversion"/>
  </si>
  <si>
    <t>&lt;표1. 전문가 등급표&gt;</t>
    <phoneticPr fontId="3" type="noConversion"/>
  </si>
  <si>
    <t>지급기준</t>
    <phoneticPr fontId="3" type="noConversion"/>
  </si>
  <si>
    <t>인건비(KRW)</t>
    <phoneticPr fontId="3" type="noConversion"/>
  </si>
  <si>
    <t>지급대상</t>
    <phoneticPr fontId="3" type="noConversion"/>
  </si>
  <si>
    <t xml:space="preserve"> ㅇ 해당분야 경력 20년 이상 또는 아래의 직위 요건을 충족하는 자
 ㅇ 3급 이상 공무원으로 3년 이상 경력자
 ㅇ 4년제 대학 정교수로 3년 이상 경력자
 ㅇ 공공기관의 임원으로 2년 이상 경력자 또는 책임연구원 상당으로 8년 이상 경력자</t>
    <phoneticPr fontId="3" type="noConversion"/>
  </si>
  <si>
    <t xml:space="preserve"> ㅇ 해당분야 경력 15년 이상 또는 아래의 직위 요건을 충족하는 자
 ㅇ 4급 이상 공무원 경력자
 ㅇ 4년제 대학 정교수 또는 3년 이상 부교수의 경력자
 ㅇ 공공기관의 1급 또는 책임연구원 상당으로 5년 이상 경력자</t>
    <phoneticPr fontId="3" type="noConversion"/>
  </si>
  <si>
    <t xml:space="preserve"> ㅇ 해당분야 경력 10년 이상 또는 아래의 직위 요건을 충족하는 자
 ㅇ 5급 이상 공무원 경력자
 ㅇ 4년제 대학 부교수 또는 2년 이상 조교수의 경력자
 ㅇ 공공기관의 2,3급 또는 책임연구원 상당의 경력자</t>
    <phoneticPr fontId="3" type="noConversion"/>
  </si>
  <si>
    <t xml:space="preserve"> ㅇ 해당분야 경력 7년 이상 또는 아래의 직위 요건을 충족하는 자
 ㅇ 7급 이상 공무원 경력자
 ㅇ 4년제 대학 조교수의 경력자
 ㅇ 공공기관의 4급 경력자</t>
    <phoneticPr fontId="3" type="noConversion"/>
  </si>
  <si>
    <t>2. 국내초청연수 투입 직접인건비</t>
    <phoneticPr fontId="3" type="noConversion"/>
  </si>
  <si>
    <t>&lt;표2. 국내초청연수 투입 직접인건비 인원 및 등급, 역할&gt;</t>
    <phoneticPr fontId="3" type="noConversion"/>
  </si>
  <si>
    <t>인원 / 금액(KRW)</t>
    <phoneticPr fontId="3" type="noConversion"/>
  </si>
  <si>
    <t>(연수기간 21일 미만 시)</t>
    <phoneticPr fontId="3" type="noConversion"/>
  </si>
  <si>
    <t>(연수기간 21일 이상 시)</t>
    <phoneticPr fontId="3" type="noConversion"/>
  </si>
  <si>
    <t>계</t>
    <phoneticPr fontId="3" type="noConversion"/>
  </si>
  <si>
    <t>3명</t>
    <phoneticPr fontId="3" type="noConversion"/>
  </si>
  <si>
    <t>연수기간</t>
    <phoneticPr fontId="3" type="noConversion"/>
  </si>
  <si>
    <t>준비 및 사후관리</t>
    <phoneticPr fontId="3" type="noConversion"/>
  </si>
  <si>
    <t>연수관리자(2급)</t>
    <phoneticPr fontId="3" type="noConversion"/>
  </si>
  <si>
    <t>연수실무자(4급)</t>
    <phoneticPr fontId="3" type="noConversion"/>
  </si>
  <si>
    <t>보조인력(5급)</t>
    <phoneticPr fontId="3" type="noConversion"/>
  </si>
  <si>
    <t>V1-2</t>
    <phoneticPr fontId="3" type="noConversion"/>
  </si>
  <si>
    <t>"국내초청연수 투입 직접인건비"는 「글로벌연수사업에 관한 규정 시행세칙(2022.5.4.)」을 준용하여, 1개 연수과정 당 3인에 대한 직접인건비를 연수 기간(21일 미만/21일 이상)에 따라 편성하되, 사업별, 과정별 특성을 고려하여 추가 투입이 필요한 경우에는 추가 반영 가능
※ 참고사항
1. 준비 및 사후관리 기간은 3개월(66일)로 정함
2. 직접인건비 계산 산식 : 직접인건비 = 인건비단가 * {(연수기간 * 인력투입율) + (준비 및 사후기간 * 인력투입율)}
3. 실 투입되는 전문가 등급에 관계없이 KOICA가 제시한 등급으로 예산편성 및 집행</t>
    <phoneticPr fontId="3" type="noConversion"/>
  </si>
  <si>
    <t>2. 환율(1USD)</t>
    <phoneticPr fontId="3" type="noConversion"/>
  </si>
  <si>
    <t>ㅇ 국제개발협력사업 또는 해당분야 경력 3년 이상을 충족하는 자</t>
    <phoneticPr fontId="3" type="noConversion"/>
  </si>
  <si>
    <t>ㅇ 5급에 해당되지 아니한 자</t>
    <phoneticPr fontId="3" type="noConversion"/>
  </si>
  <si>
    <t>조지아</t>
    <phoneticPr fontId="3" type="noConversion"/>
  </si>
  <si>
    <r>
      <t xml:space="preserve">나. 등급별 단가 </t>
    </r>
    <r>
      <rPr>
        <b/>
        <sz val="16"/>
        <color theme="4" tint="0.59999389629810485"/>
        <rFont val="맑은 고딕"/>
        <family val="3"/>
        <charset val="129"/>
        <scheme val="minor"/>
      </rPr>
      <t>(2023.07.13 개정 규정 적용 - 국외여비규정 별표2 기준(2023.04.05 개정본))</t>
    </r>
    <phoneticPr fontId="3" type="noConversion"/>
  </si>
  <si>
    <t>일비+식비</t>
    <phoneticPr fontId="3" type="noConversion"/>
  </si>
  <si>
    <t>유럽주</t>
    <phoneticPr fontId="3" type="noConversion"/>
  </si>
  <si>
    <t>몬테네그로</t>
    <phoneticPr fontId="3" type="noConversion"/>
  </si>
  <si>
    <r>
      <t xml:space="preserve">중동·아프리카주 </t>
    </r>
    <r>
      <rPr>
        <sz val="11"/>
        <color rgb="FFFF0000"/>
        <rFont val="맑은 고딕"/>
        <family val="3"/>
        <charset val="129"/>
        <scheme val="minor"/>
      </rPr>
      <t>(이스라엘로 해석하여 적용)</t>
    </r>
    <phoneticPr fontId="3" type="noConversion"/>
  </si>
  <si>
    <t>특수지 구분</t>
    <phoneticPr fontId="3" type="noConversion"/>
  </si>
  <si>
    <t>양식1</t>
  </si>
  <si>
    <t>양식2</t>
  </si>
  <si>
    <t>양식3</t>
  </si>
  <si>
    <t>기간(일)</t>
    <phoneticPr fontId="3" type="noConversion"/>
  </si>
  <si>
    <t>인원(명)</t>
    <phoneticPr fontId="3" type="noConversion"/>
  </si>
  <si>
    <t>연수 과정명을 입력하세요</t>
    <phoneticPr fontId="3" type="noConversion"/>
  </si>
  <si>
    <t>호출하위시트</t>
    <phoneticPr fontId="3" type="noConversion"/>
  </si>
  <si>
    <t>캐쉬1</t>
    <phoneticPr fontId="3" type="noConversion"/>
  </si>
  <si>
    <t>캐쉬2</t>
    <phoneticPr fontId="3" type="noConversion"/>
  </si>
  <si>
    <t>캐쉬3</t>
  </si>
  <si>
    <t>숨김</t>
    <phoneticPr fontId="3" type="noConversion"/>
  </si>
  <si>
    <t>통화</t>
  </si>
  <si>
    <t>단가</t>
  </si>
  <si>
    <t>연산1</t>
  </si>
  <si>
    <t>수량1</t>
  </si>
  <si>
    <t>연산2</t>
  </si>
  <si>
    <t>수량2</t>
  </si>
  <si>
    <t>연산3</t>
  </si>
  <si>
    <t>수량3</t>
  </si>
  <si>
    <t>품목명 / 항목별 정의 / 그 외 산출 기준 등</t>
  </si>
  <si>
    <t>(전문가투입) 분야 / 역할 등</t>
    <phoneticPr fontId="3" type="noConversion"/>
  </si>
  <si>
    <t>(전문가투입) KOICA 전문가 등급</t>
    <phoneticPr fontId="3" type="noConversion"/>
  </si>
  <si>
    <t>(전문가투입) 중요도</t>
    <phoneticPr fontId="3" type="noConversion"/>
  </si>
  <si>
    <t>소요총액 (USD)</t>
    <phoneticPr fontId="3" type="noConversion"/>
  </si>
  <si>
    <t>소요총액 (KRW)</t>
    <phoneticPr fontId="3" type="noConversion"/>
  </si>
  <si>
    <t>해당분기 소요액 (USD)</t>
    <phoneticPr fontId="3" type="noConversion"/>
  </si>
  <si>
    <t>해당분기 소요액 (KRW)</t>
    <phoneticPr fontId="3" type="noConversion"/>
  </si>
  <si>
    <t>해당분기 소요액 (USD, 1만)</t>
    <phoneticPr fontId="3" type="noConversion"/>
  </si>
  <si>
    <t>해당분기 소요액 (KRW, 1백만)</t>
    <phoneticPr fontId="3" type="noConversion"/>
  </si>
  <si>
    <t>양식구분</t>
    <phoneticPr fontId="3" type="noConversion"/>
  </si>
  <si>
    <t>1식 입력 또는 세부시트 생성 가능</t>
    <phoneticPr fontId="3" type="noConversion"/>
  </si>
  <si>
    <t>양식2</t>
    <phoneticPr fontId="3" type="noConversion"/>
  </si>
  <si>
    <t>양식1</t>
    <phoneticPr fontId="3" type="noConversion"/>
  </si>
  <si>
    <t>시트명</t>
    <phoneticPr fontId="3" type="noConversion"/>
  </si>
  <si>
    <t>캐쉬4</t>
  </si>
  <si>
    <t>캐쉬5</t>
  </si>
  <si>
    <t>기자재 설치/운용교육을 위한 전문가 파견의 경우</t>
    <phoneticPr fontId="3" type="noConversion"/>
  </si>
  <si>
    <t>사업 총계</t>
    <phoneticPr fontId="3" type="noConversion"/>
  </si>
  <si>
    <r>
      <rPr>
        <b/>
        <sz val="8"/>
        <color rgb="FFFFFF00"/>
        <rFont val="맑은 고딕"/>
        <family val="3"/>
        <charset val="129"/>
        <scheme val="minor"/>
      </rPr>
      <t>2-1단계 : 좌측 (E열) 국외 파견 횟수 입력 후 좌측 버튼으로 입력란 해제 &amp; 메모 생성
2-2단계 : 회차별 파견일과 참고사항 메모 입력 후 우측 버튼으로 지침 자동 적용</t>
    </r>
    <r>
      <rPr>
        <b/>
        <sz val="8"/>
        <color theme="7" tint="0.39997558519241921"/>
        <rFont val="맑은 고딕"/>
        <family val="3"/>
        <charset val="129"/>
        <scheme val="minor"/>
      </rPr>
      <t xml:space="preserve">
※ 아래 회차별 투입은 체재일(입국일~출국일)을 입력할 것
</t>
    </r>
    <r>
      <rPr>
        <b/>
        <sz val="8"/>
        <color theme="9" tint="0.39997558519241921"/>
        <rFont val="맑은 고딕"/>
        <family val="3"/>
        <charset val="129"/>
        <scheme val="minor"/>
      </rPr>
      <t>※ 본 양식은 파견 1회당 최대 5년(1,826일)까지 입력 가능</t>
    </r>
    <phoneticPr fontId="3" type="noConversion"/>
  </si>
  <si>
    <t>원본</t>
    <phoneticPr fontId="3" type="noConversion"/>
  </si>
  <si>
    <t>원본</t>
    <phoneticPr fontId="3" type="noConversion"/>
  </si>
  <si>
    <t>액티비티환율(미화)</t>
    <phoneticPr fontId="3" type="noConversion"/>
  </si>
  <si>
    <t>수식환율(지정통화)</t>
    <phoneticPr fontId="3" type="noConversion"/>
  </si>
  <si>
    <t>- 항목정보 :</t>
    <phoneticPr fontId="3" type="noConversion"/>
  </si>
  <si>
    <t>입력을 위해 세부시트 생성</t>
    <phoneticPr fontId="3" type="noConversion"/>
  </si>
  <si>
    <t>기술료</t>
    <phoneticPr fontId="3" type="noConversion"/>
  </si>
  <si>
    <t>현지활동</t>
    <phoneticPr fontId="3" type="noConversion"/>
  </si>
  <si>
    <t>(전문가투입) 자격요건 등 투입참고사항(메모입력값)</t>
    <phoneticPr fontId="3" type="noConversion"/>
  </si>
  <si>
    <t>(전문가투입) 국내외구분</t>
    <phoneticPr fontId="3" type="noConversion"/>
  </si>
  <si>
    <t>국내</t>
    <phoneticPr fontId="3" type="noConversion"/>
  </si>
  <si>
    <t>국외</t>
    <phoneticPr fontId="3" type="noConversion"/>
  </si>
  <si>
    <t>[피벗필터타겟]</t>
    <phoneticPr fontId="3" type="noConversion"/>
  </si>
  <si>
    <t>초청인원</t>
    <phoneticPr fontId="3" type="noConversion"/>
  </si>
  <si>
    <t>초청기간</t>
    <phoneticPr fontId="3" type="noConversion"/>
  </si>
  <si>
    <t>양식0</t>
    <phoneticPr fontId="3" type="noConversion"/>
  </si>
  <si>
    <t>합계 : 해당분기 소요액 (USD, 1만)</t>
  </si>
  <si>
    <t>합계 : 해당분기 소요액 (KRW, 1백만)</t>
  </si>
  <si>
    <t>(전문가투입) 투입일수입력값</t>
    <phoneticPr fontId="3" type="noConversion"/>
  </si>
  <si>
    <t>(전문가투입) 투입일수통계용</t>
    <phoneticPr fontId="3" type="noConversion"/>
  </si>
  <si>
    <t>합계 : (전문가투입) 투입일수통계용</t>
  </si>
  <si>
    <t>1. 액티비티별 기간 &amp; 예산</t>
    <phoneticPr fontId="3" type="noConversion"/>
  </si>
  <si>
    <t>2. 구성요소별 예산</t>
    <phoneticPr fontId="3" type="noConversion"/>
  </si>
  <si>
    <t>2.1.</t>
  </si>
  <si>
    <t>2.1.1.</t>
  </si>
  <si>
    <t>계약 총계</t>
    <phoneticPr fontId="3" type="noConversion"/>
  </si>
  <si>
    <t>투찰내역서 변환 여부 체크 :</t>
    <phoneticPr fontId="3" type="noConversion"/>
  </si>
  <si>
    <t>ㅇ 계약별 예비비 및 사업관리비 포함 :</t>
    <phoneticPr fontId="3" type="noConversion"/>
  </si>
  <si>
    <t>* 계약별 예비비 및 사업관리비 제외 :</t>
    <phoneticPr fontId="3" type="noConversion"/>
  </si>
  <si>
    <t>신규사업해당연도 :</t>
    <phoneticPr fontId="3" type="noConversion"/>
  </si>
  <si>
    <t>직업인건비</t>
    <phoneticPr fontId="3" type="noConversion"/>
  </si>
  <si>
    <t>x</t>
  </si>
  <si>
    <t>일</t>
  </si>
  <si>
    <t>배율</t>
  </si>
  <si>
    <t>직접경비_연수지원경비</t>
    <phoneticPr fontId="3" type="noConversion"/>
  </si>
  <si>
    <t>직접경비_연수실시경비</t>
    <phoneticPr fontId="3" type="noConversion"/>
  </si>
  <si>
    <t>예비비</t>
    <phoneticPr fontId="3" type="noConversion"/>
  </si>
  <si>
    <t>상기 항목에 포함되지 않지만 글로벌연수사업 규정 및 길라잡이에서 인정하는 항목 : 본 셀에 내용 기재 후 총액 등으로 1행 입력</t>
    <phoneticPr fontId="3" type="noConversion"/>
  </si>
  <si>
    <t>자</t>
  </si>
  <si>
    <t>자</t>
    <phoneticPr fontId="3" type="noConversion"/>
  </si>
  <si>
    <t>&lt;통역비&gt;</t>
    <phoneticPr fontId="3" type="noConversion"/>
  </si>
  <si>
    <t>단어</t>
    <phoneticPr fontId="3" type="noConversion"/>
  </si>
  <si>
    <r>
      <rPr>
        <b/>
        <sz val="8"/>
        <color rgb="FFFF0000"/>
        <rFont val="맑은 고딕"/>
        <family val="3"/>
        <charset val="129"/>
        <scheme val="minor"/>
      </rPr>
      <t>항공료</t>
    </r>
    <r>
      <rPr>
        <sz val="8"/>
        <color theme="1"/>
        <rFont val="맑은 고딕"/>
        <family val="2"/>
        <charset val="129"/>
        <scheme val="minor"/>
      </rPr>
      <t xml:space="preserve"> - 최단 운항순로의 2등 여객 왕복 항공료
* 항공권 승급 : (연수생) 차관급 이상 혹은 그에 준하는 고위급 공직자, 사회적배려대상자는 비즈니스석으로 승급 가능(사전 협의 필요), (한국전문가) KOICA 전문인력 업무처리에 관한 지침에 의거 비즈니스석 제공 가능
* 실비정산</t>
    </r>
    <phoneticPr fontId="3" type="noConversion"/>
  </si>
  <si>
    <r>
      <rPr>
        <b/>
        <sz val="8"/>
        <color rgb="FFFF0000"/>
        <rFont val="맑은 고딕"/>
        <family val="3"/>
        <charset val="129"/>
        <scheme val="minor"/>
      </rPr>
      <t>여비_연수생지원경비_일비</t>
    </r>
    <r>
      <rPr>
        <sz val="8"/>
        <color theme="1"/>
        <rFont val="맑은 고딕"/>
        <family val="2"/>
        <charset val="129"/>
        <scheme val="minor"/>
      </rPr>
      <t xml:space="preserve"> - [\22,000 x 연수생 수 x 연수기간(주말포함)]
* 정액(비정산)</t>
    </r>
    <phoneticPr fontId="3" type="noConversion"/>
  </si>
  <si>
    <r>
      <rPr>
        <b/>
        <sz val="8"/>
        <color rgb="FFFF0000"/>
        <rFont val="맑은 고딕"/>
        <family val="3"/>
        <charset val="129"/>
        <scheme val="minor"/>
      </rPr>
      <t>체재비_숙박비_연수생</t>
    </r>
    <r>
      <rPr>
        <sz val="8"/>
        <color theme="1"/>
        <rFont val="맑은 고딕"/>
        <family val="2"/>
        <charset val="129"/>
        <scheme val="minor"/>
      </rPr>
      <t xml:space="preserve"> - 연수기간중 숙박에 소요되는 경비
[1일 상한 \200,000]
* 연수생은 연수센터에 우선 숙박하며, 부득이한 사유(만실, 이동거리, 방역지침 등)가 있을 시 검토를 거쳐 외부 숙박시설 활용)
* 실비정산</t>
    </r>
    <phoneticPr fontId="3" type="noConversion"/>
  </si>
  <si>
    <r>
      <rPr>
        <b/>
        <sz val="8"/>
        <color rgb="FFFF0000"/>
        <rFont val="맑은 고딕"/>
        <family val="3"/>
        <charset val="129"/>
        <scheme val="minor"/>
      </rPr>
      <t>체재비_숙박비_기타</t>
    </r>
    <r>
      <rPr>
        <sz val="8"/>
        <color theme="1"/>
        <rFont val="맑은 고딕"/>
        <family val="2"/>
        <charset val="129"/>
        <scheme val="minor"/>
      </rPr>
      <t xml:space="preserve"> - 통역사, 가이드 등 [1일 상한 \200,000]
* 실비정산</t>
    </r>
    <phoneticPr fontId="3" type="noConversion"/>
  </si>
  <si>
    <r>
      <rPr>
        <b/>
        <sz val="8"/>
        <color rgb="FFFF0000"/>
        <rFont val="맑은 고딕"/>
        <family val="3"/>
        <charset val="129"/>
        <scheme val="minor"/>
      </rPr>
      <t>교육경비_강의료_특급</t>
    </r>
    <r>
      <rPr>
        <sz val="8"/>
        <color theme="1"/>
        <rFont val="맑은 고딕"/>
        <family val="2"/>
        <charset val="129"/>
        <scheme val="minor"/>
      </rPr>
      <t xml:space="preserve"> - 전현직 총리, 장관, 총장 등 (부정청탁금지법 대상자 아닌 경우)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</si>
  <si>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교육경비_강의료_1급</t>
    </r>
    <r>
      <rPr>
        <sz val="8"/>
        <color theme="1"/>
        <rFont val="맑은 고딕"/>
        <family val="2"/>
        <charset val="129"/>
        <scheme val="minor"/>
      </rPr>
      <t xml:space="preserve"> - 국제개발협력사업/해당분야 경력 20년 이상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</si>
  <si>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교육경비_강의료_2급</t>
    </r>
    <r>
      <rPr>
        <sz val="8"/>
        <color theme="1"/>
        <rFont val="맑은 고딕"/>
        <family val="2"/>
        <charset val="129"/>
        <scheme val="minor"/>
      </rPr>
      <t xml:space="preserve"> - 경력 15년 이상
* 강사 등급별 상세 자격요건/증빙인증기준은 글로벌연수사업 길라잡이 최신본 참조
* 해당 등급의 강의료 예산 내 구성 권고비율 : 50%
* 정액(비정산, 사전 송금, 원천징수)</t>
    </r>
    <phoneticPr fontId="3" type="noConversion"/>
  </si>
  <si>
    <r>
      <rPr>
        <b/>
        <sz val="8"/>
        <color rgb="FFFF0000"/>
        <rFont val="맑은 고딕"/>
        <family val="3"/>
        <charset val="129"/>
        <scheme val="minor"/>
      </rPr>
      <t>교육경비_강사료_3급</t>
    </r>
    <r>
      <rPr>
        <sz val="8"/>
        <color theme="1"/>
        <rFont val="맑은 고딕"/>
        <family val="2"/>
        <charset val="129"/>
        <scheme val="minor"/>
      </rPr>
      <t xml:space="preserve"> - 경력 10년 이상
* 강사 등급별 상세 자격요건/증빙인증기준은 글로벌연수사업 길라잡이 최신본 참조
* 해당 등급의 강의료 예산 내 구성 권고비율 : 20%
* 정액(비정산, 사전 송금, 원천징수)</t>
    </r>
    <phoneticPr fontId="3" type="noConversion"/>
  </si>
  <si>
    <r>
      <rPr>
        <b/>
        <sz val="8"/>
        <color rgb="FFFF0000"/>
        <rFont val="맑은 고딕"/>
        <family val="3"/>
        <charset val="129"/>
        <scheme val="minor"/>
      </rPr>
      <t>교육경비_강사료_4급</t>
    </r>
    <r>
      <rPr>
        <sz val="8"/>
        <color theme="1"/>
        <rFont val="맑은 고딕"/>
        <family val="2"/>
        <charset val="129"/>
        <scheme val="minor"/>
      </rPr>
      <t xml:space="preserve"> - 경력 7년 이상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</si>
  <si>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교육경비_강사료_5급</t>
    </r>
    <r>
      <rPr>
        <sz val="8"/>
        <color theme="1"/>
        <rFont val="맑은 고딕"/>
        <family val="2"/>
        <charset val="129"/>
        <scheme val="minor"/>
      </rPr>
      <t xml:space="preserve"> - 4급에 해당하지 않는 자
* 해당 등급의 강의료 예산 내 구성 권고비율 : 15%
* 정액(비정산, 사전 송금, 원천징수)</t>
    </r>
    <phoneticPr fontId="3" type="noConversion"/>
  </si>
  <si>
    <r>
      <rPr>
        <b/>
        <sz val="8"/>
        <color rgb="FFFF0000"/>
        <rFont val="맑은 고딕"/>
        <family val="3"/>
        <charset val="129"/>
        <scheme val="minor"/>
      </rPr>
      <t>교육경비_시설임차료</t>
    </r>
    <r>
      <rPr>
        <sz val="8"/>
        <color theme="1"/>
        <rFont val="맑은 고딕"/>
        <family val="2"/>
        <charset val="129"/>
        <scheme val="minor"/>
      </rPr>
      <t xml:space="preserve"> - 연수기간 중 이용하는 연수센터 및 연수기관 외 강의실, 기자재등의 임차료
* 실비정산</t>
    </r>
    <phoneticPr fontId="3" type="noConversion"/>
  </si>
  <si>
    <r>
      <rPr>
        <b/>
        <sz val="8"/>
        <color rgb="FFFF0000"/>
        <rFont val="맑은 고딕"/>
        <family val="3"/>
        <charset val="129"/>
        <scheme val="minor"/>
      </rPr>
      <t>교육경비_교통비</t>
    </r>
    <r>
      <rPr>
        <sz val="8"/>
        <color theme="1"/>
        <rFont val="맑은 고딕"/>
        <family val="2"/>
        <charset val="129"/>
        <scheme val="minor"/>
      </rPr>
      <t xml:space="preserve"> - 연수기간 중 이용하는 차량임차, 통행료, 주차료, 기차 및 국내선 항공료 등 소요경비
* 실비정산</t>
    </r>
    <phoneticPr fontId="3" type="noConversion"/>
  </si>
  <si>
    <r>
      <rPr>
        <b/>
        <sz val="8"/>
        <color rgb="FFFF0000"/>
        <rFont val="맑은 고딕"/>
        <family val="3"/>
        <charset val="129"/>
        <scheme val="minor"/>
      </rPr>
      <t>과정성과경비_과정성과경비</t>
    </r>
    <r>
      <rPr>
        <sz val="8"/>
        <color theme="1"/>
        <rFont val="맑은 고딕"/>
        <family val="2"/>
        <charset val="129"/>
        <scheme val="minor"/>
      </rPr>
      <t xml:space="preserve"> - 연수과정의 성과 제고를 위해 필요한 활동에 소요되는 경비 [회당 최대 \1,000,000]
* 활동 유형 : 프로그램 자문, 기획회의 및 평가회의 등
* 정액(비정산, 파트너사의 필요에 따라 정산 후 반납 가능)</t>
    </r>
    <phoneticPr fontId="3" type="noConversion"/>
  </si>
  <si>
    <r>
      <rPr>
        <b/>
        <sz val="8"/>
        <color rgb="FFFF0000"/>
        <rFont val="맑은 고딕"/>
        <family val="3"/>
        <charset val="129"/>
        <scheme val="minor"/>
      </rPr>
      <t>예비비</t>
    </r>
    <r>
      <rPr>
        <sz val="8"/>
        <color theme="1"/>
        <rFont val="맑은 고딕"/>
        <family val="2"/>
        <charset val="129"/>
        <scheme val="minor"/>
      </rPr>
      <t xml:space="preserve"> - 연수생 추가, 연수기간 증가, 비상상황 발생 등 예기치 않은 경비지출이 필요할 경우 활용하기 위한 예비 경비 [전체 연수경비의 5% 이내]
* 승인항목에 따른 정산방식 적용</t>
    </r>
    <phoneticPr fontId="3" type="noConversion"/>
  </si>
  <si>
    <t>식</t>
    <phoneticPr fontId="3" type="noConversion"/>
  </si>
  <si>
    <t xml:space="preserve">사업 시작연도 산출 : </t>
    <phoneticPr fontId="3" type="noConversion"/>
  </si>
  <si>
    <t xml:space="preserve">사업 종료연도 산출 : </t>
    <phoneticPr fontId="3" type="noConversion"/>
  </si>
  <si>
    <t>계약 드롭다운 :</t>
    <phoneticPr fontId="3" type="noConversion"/>
  </si>
  <si>
    <t>성과(Outcome, C), 산출물(Output, P), 활동(Activity, A)</t>
    <phoneticPr fontId="3" type="noConversion"/>
  </si>
  <si>
    <t>3. 성과(Outcome)</t>
    <phoneticPr fontId="3" type="noConversion"/>
  </si>
  <si>
    <t>4. 산출물(Output)</t>
    <phoneticPr fontId="3" type="noConversion"/>
  </si>
  <si>
    <t>5. 활동(Activity)</t>
    <phoneticPr fontId="3" type="noConversion"/>
  </si>
  <si>
    <t>6. 활동 이행기간</t>
    <phoneticPr fontId="3" type="noConversion"/>
  </si>
  <si>
    <t>DB구축비</t>
    <phoneticPr fontId="3" type="noConversion"/>
  </si>
  <si>
    <t>개발비</t>
    <phoneticPr fontId="3" type="noConversion"/>
  </si>
  <si>
    <t>PES 한글문서 코드 :</t>
    <phoneticPr fontId="3" type="noConversion"/>
  </si>
  <si>
    <t>PDM 한글표 코드 :</t>
    <phoneticPr fontId="3" type="noConversion"/>
  </si>
  <si>
    <t>POD 한글표 코드 :</t>
    <phoneticPr fontId="3" type="noConversion"/>
  </si>
  <si>
    <t>ip0401</t>
    <phoneticPr fontId="3" type="noConversion"/>
  </si>
  <si>
    <t xml:space="preserve">    활동별 시작-종료 시점, 전문가파견, 역량강화, 건축, 기자재, 정보화, 직접지원 등 예산 항목 및 소요 금액을 산출</t>
    <phoneticPr fontId="3" type="noConversion"/>
  </si>
  <si>
    <t xml:space="preserve">    - 사업개요서, PDM, POD는 필요시 한글문서(표)로 자동 생성 가능</t>
    <phoneticPr fontId="3" type="noConversion"/>
  </si>
  <si>
    <t>사업 기본 정보</t>
    <phoneticPr fontId="3" type="noConversion"/>
  </si>
  <si>
    <t>&lt; 데이터 갱신이 안된 경우 클릭</t>
    <phoneticPr fontId="3" type="noConversion"/>
  </si>
  <si>
    <t>2.</t>
  </si>
  <si>
    <t>ㅇ (핵심요지) 1) 핵심 논리의 구조화 지원, 2) 주요 사업 문서(PES, PDM, POD) 간 데이터 연계로 반복 작성 절차를 간소화</t>
    <phoneticPr fontId="3" type="noConversion"/>
  </si>
  <si>
    <t>ㅇ (도입취지) 문제분석과 목표나무 디자인을 통해 사업의 골격을 이루는 구조(영향-성과-산출물-활동)를 먼저 수립하고,</t>
    <phoneticPr fontId="3" type="noConversion"/>
  </si>
  <si>
    <t>Input Main Problem Here</t>
    <phoneticPr fontId="3" type="noConversion"/>
  </si>
  <si>
    <t>!</t>
    <phoneticPr fontId="3" type="noConversion"/>
  </si>
  <si>
    <t>↑</t>
    <phoneticPr fontId="3" type="noConversion"/>
  </si>
  <si>
    <t>변화
(성과)</t>
    <phoneticPr fontId="3" type="noConversion"/>
  </si>
  <si>
    <t>변화
(산출물)</t>
    <phoneticPr fontId="3" type="noConversion"/>
  </si>
  <si>
    <t>수단
(활동)</t>
    <phoneticPr fontId="3" type="noConversion"/>
  </si>
  <si>
    <t>결과
(영향)</t>
    <phoneticPr fontId="3" type="noConversion"/>
  </si>
  <si>
    <t>+</t>
  </si>
  <si>
    <t>-</t>
  </si>
  <si>
    <t>↑</t>
  </si>
  <si>
    <t>&lt;이하 TOC 시트 기능용 프리셋 : 수정/삭제 엄금&gt;</t>
    <phoneticPr fontId="3" type="noConversion"/>
  </si>
  <si>
    <t>&lt;좌측 TOC 시트 기능용 프리셋 : 수정/삭제 엄금&gt;</t>
    <phoneticPr fontId="3" type="noConversion"/>
  </si>
  <si>
    <t>&lt;이상 TOC 시트 기능용 프리셋 : 수정/삭제 엄금&gt;</t>
    <phoneticPr fontId="3" type="noConversion"/>
  </si>
  <si>
    <t>X</t>
    <phoneticPr fontId="3" type="noConversion"/>
  </si>
  <si>
    <t>X</t>
  </si>
  <si>
    <t>1.1.3.</t>
  </si>
  <si>
    <t>1.2.2.</t>
  </si>
  <si>
    <t>1. 결과(영향)를 수기 입력</t>
    <phoneticPr fontId="3" type="noConversion"/>
  </si>
  <si>
    <t>X</t>
    <phoneticPr fontId="3" type="noConversion"/>
  </si>
  <si>
    <t>Copyrightⓒ 2024 KOICA All rights reserved.</t>
    <phoneticPr fontId="3" type="noConversion"/>
  </si>
  <si>
    <t>시작연도</t>
  </si>
  <si>
    <t>사업유형 선택 :</t>
    <phoneticPr fontId="3" type="noConversion"/>
  </si>
  <si>
    <t xml:space="preserve">국가 : </t>
    <phoneticPr fontId="3" type="noConversion"/>
  </si>
  <si>
    <t xml:space="preserve">환율(USD) : </t>
    <phoneticPr fontId="3" type="noConversion"/>
  </si>
  <si>
    <t>세부시트</t>
    <phoneticPr fontId="3" type="noConversion"/>
  </si>
  <si>
    <t>생성</t>
    <phoneticPr fontId="3" type="noConversion"/>
  </si>
  <si>
    <t>[생성가능]</t>
  </si>
  <si>
    <t>[생성가능]</t>
    <phoneticPr fontId="3" type="noConversion"/>
  </si>
  <si>
    <t>* 자동취합 대상 :</t>
    <phoneticPr fontId="3" type="noConversion"/>
  </si>
  <si>
    <t>* 수기 입력한 텍스트의 수정은 곧바로 각각의 관련 시트에 자동으로 적용됨</t>
    <phoneticPr fontId="3" type="noConversion"/>
  </si>
  <si>
    <t>** 트리구조의 수정은 좌측 버튼 클릭이 필요하며, 이 때 완전히 동일한 명칭의 수단(활동) 예산시트만 잔류하고 그 외에는 모두 공양식으로 다시 예산 산출 필요</t>
    <phoneticPr fontId="3" type="noConversion"/>
  </si>
  <si>
    <t>[이동/삭제]</t>
    <phoneticPr fontId="3" type="noConversion"/>
  </si>
  <si>
    <t>이동</t>
    <phoneticPr fontId="3" type="noConversion"/>
  </si>
  <si>
    <t>삭제</t>
    <phoneticPr fontId="3" type="noConversion"/>
  </si>
  <si>
    <t xml:space="preserve">ㅇ (적용시기) 조사 3~4일차, PCP 및 앞선 조사결과를 토대로 문제분석과 목표나무 설정이 완료된 이후, </t>
    <phoneticPr fontId="3" type="noConversion"/>
  </si>
  <si>
    <t>ㅇ (유의사항) 본 양식은 엑셀 2010년 버전 이상에서 정상 작동합니다</t>
    <phoneticPr fontId="3" type="noConversion"/>
  </si>
  <si>
    <t>(시작연도)</t>
    <phoneticPr fontId="3" type="noConversion"/>
  </si>
  <si>
    <t>(시작분기)</t>
    <phoneticPr fontId="3" type="noConversion"/>
  </si>
  <si>
    <t>(종료연도)</t>
    <phoneticPr fontId="3" type="noConversion"/>
  </si>
  <si>
    <t>(종료분기)</t>
    <phoneticPr fontId="3" type="noConversion"/>
  </si>
  <si>
    <t>* 성과/산출물/활동 타이틀의 수정은 사업설계안 시트에서만 가능합니다</t>
    <phoneticPr fontId="3" type="noConversion"/>
  </si>
  <si>
    <t>1. 사업기본정보 입력 : 대상국 / 사업명 / 편성환율(시작연도)</t>
    <phoneticPr fontId="3" type="noConversion"/>
  </si>
  <si>
    <t>2. 영향 및 핵심논리는 자동완성 (수정 희망 시 "사업설계안" 시트에서 변경/업데이트)</t>
    <phoneticPr fontId="3" type="noConversion"/>
  </si>
  <si>
    <t>4. 좌측 버튼을 눌러 활동별 예산시트 생성하고 예산 산출 후 "예산DB" 시트에서 데이터 취합</t>
    <phoneticPr fontId="3" type="noConversion"/>
  </si>
  <si>
    <t>활동(Activity) 총계</t>
    <phoneticPr fontId="3" type="noConversion"/>
  </si>
  <si>
    <t>산출물(Output) 총계</t>
    <phoneticPr fontId="3" type="noConversion"/>
  </si>
  <si>
    <t>FP 방식의 경우 지침 내 안내된 대로 KOSA 대가산정양식 활용</t>
    <phoneticPr fontId="3" type="noConversion"/>
  </si>
  <si>
    <t>협력국 직접 조달의 경우</t>
    <phoneticPr fontId="3" type="noConversion"/>
  </si>
  <si>
    <t>단독감리비용, 지역감리분담금, 기타 경비 등</t>
    <phoneticPr fontId="3" type="noConversion"/>
  </si>
  <si>
    <t>검수비, 전문가 등급으로 구분할 수 없는 현지 인력 투입 비용 등</t>
    <phoneticPr fontId="3" type="noConversion"/>
  </si>
  <si>
    <t>건축 CM 분담비 등</t>
    <phoneticPr fontId="3" type="noConversion"/>
  </si>
  <si>
    <t>학위과정, 비대면연수, 그 외 역량강화를 위한 활동</t>
    <phoneticPr fontId="3" type="noConversion"/>
  </si>
  <si>
    <t>기타 경비, 전문가 등급으로 구분할 수 없는 현지직원 등의 인건비 등</t>
    <phoneticPr fontId="3" type="noConversion"/>
  </si>
  <si>
    <t>요율방식인 경우 지침 내 안내된 대로 KIRA 대가산정양식 활용</t>
    <phoneticPr fontId="3" type="noConversion"/>
  </si>
  <si>
    <t xml:space="preserve">1. 사업번호 입력 : </t>
    <phoneticPr fontId="3" type="noConversion"/>
  </si>
  <si>
    <t>2. 아래 계약별 소계, 총사업비 수치 확인 후 예비비 및 KOICA 사업관리비 입력</t>
    <phoneticPr fontId="3" type="noConversion"/>
  </si>
  <si>
    <t>* 괄호는 총사업비 내 비율</t>
    <phoneticPr fontId="3" type="noConversion"/>
  </si>
  <si>
    <t>* 상동</t>
    <phoneticPr fontId="3" type="noConversion"/>
  </si>
  <si>
    <t>사업시행구조 정리용 캐쉬 :</t>
    <phoneticPr fontId="3" type="noConversion"/>
  </si>
  <si>
    <t>전문가의견 드롭다운 생성 캐쉬 :</t>
    <phoneticPr fontId="3" type="noConversion"/>
  </si>
  <si>
    <t>예산시트 최초 생성 여부 체크 :</t>
    <phoneticPr fontId="3" type="noConversion"/>
  </si>
  <si>
    <t>사업명(국문)</t>
  </si>
  <si>
    <t>사업명(영문)</t>
  </si>
  <si>
    <t>구분</t>
  </si>
  <si>
    <t>총사업비(백만원)</t>
  </si>
  <si>
    <t>총사업비(만불)</t>
  </si>
  <si>
    <t>추진상황</t>
  </si>
  <si>
    <t>대상국가(2개국 이상인 경우 "다국가"선택)</t>
  </si>
  <si>
    <t>국가 내 지역</t>
  </si>
  <si>
    <t>사업분야</t>
  </si>
  <si>
    <t>사업 목적</t>
  </si>
  <si>
    <t>연월(일)</t>
  </si>
  <si>
    <t>문서번호</t>
  </si>
  <si>
    <t>(내용)</t>
  </si>
  <si>
    <t>기타 사항</t>
  </si>
  <si>
    <t>시작연월(일)</t>
  </si>
  <si>
    <t>종료연월(일)</t>
  </si>
  <si>
    <t>주체</t>
  </si>
  <si>
    <t>민간전문가 참여 여부</t>
  </si>
  <si>
    <t>조사결과 대외공개 가능 여부</t>
  </si>
  <si>
    <t>대외 공개 불가능시 사유</t>
  </si>
  <si>
    <t>민간전문가 참여 인원</t>
  </si>
  <si>
    <t>비대면 조사 여부</t>
  </si>
  <si>
    <t>비대면 조사시 사유</t>
  </si>
  <si>
    <t>현지조사 대행 전문가활용 여부</t>
  </si>
  <si>
    <t>1)</t>
  </si>
  <si>
    <t>2)</t>
  </si>
  <si>
    <t>3)</t>
  </si>
  <si>
    <t>4)</t>
  </si>
  <si>
    <t>5)</t>
  </si>
  <si>
    <t>기타 재외공관 의견</t>
  </si>
  <si>
    <t>내용</t>
  </si>
  <si>
    <t>재외공관 모니터링 결과</t>
  </si>
  <si>
    <t>국별협력전략(CPS)상 중점협력분야 해당 여부</t>
  </si>
  <si>
    <t>중점협력분야</t>
  </si>
  <si>
    <t>구체 국정과제 해당 여부</t>
  </si>
  <si>
    <t>국정과제 번호 및 명칭</t>
  </si>
  <si>
    <t>일자리 창출 기여 여부</t>
  </si>
  <si>
    <t>SDGs 해당 목표(1순위)</t>
  </si>
  <si>
    <t>(2순위)</t>
  </si>
  <si>
    <t>정상외교 후속조치로 인한 추진과제 여부</t>
  </si>
  <si>
    <t>그 외</t>
  </si>
  <si>
    <t xml:space="preserve">협업내역 : </t>
  </si>
  <si>
    <t>기존 ODA사업과 연계추진 되거나 후속사업인 경우</t>
  </si>
  <si>
    <t>유무상 연계 가능 여부 검토 결과(시행계획 작성시점기준)</t>
  </si>
  <si>
    <t>기존 사업과 유사, 중복 검토 결과</t>
  </si>
  <si>
    <t>수원국 환경/사회 관련 법, 제도 현황</t>
  </si>
  <si>
    <t>사업 추진에 따른 환경, 사회 위험 요소</t>
  </si>
  <si>
    <t>관리계획</t>
  </si>
  <si>
    <t>분담사항 1)</t>
  </si>
  <si>
    <t>평가시기/방법/대상</t>
  </si>
  <si>
    <t>기존평가결과</t>
  </si>
  <si>
    <t>평가결과 환류</t>
  </si>
  <si>
    <t>구속성 여부</t>
  </si>
  <si>
    <t>↑(비구속성인 경우) 비구속성으로 지속 추진 중인지 여부</t>
  </si>
  <si>
    <t>부처담당자</t>
  </si>
  <si>
    <t>산하기관 등 사업시행기관 담당자</t>
  </si>
  <si>
    <t>부처명</t>
  </si>
  <si>
    <t>부서명</t>
  </si>
  <si>
    <t>성명</t>
  </si>
  <si>
    <t>직급</t>
  </si>
  <si>
    <t>유선번호</t>
  </si>
  <si>
    <t>이메일</t>
  </si>
  <si>
    <t>$D$6</t>
  </si>
  <si>
    <t>$D$7</t>
  </si>
  <si>
    <t>$E$8</t>
  </si>
  <si>
    <t>$E$9</t>
  </si>
  <si>
    <t>$G$9</t>
  </si>
  <si>
    <t>$E$10</t>
  </si>
  <si>
    <t>$G$10</t>
  </si>
  <si>
    <t>$K$10</t>
  </si>
  <si>
    <t>$D$11</t>
  </si>
  <si>
    <t>$G$11</t>
  </si>
  <si>
    <t>$D$12</t>
  </si>
  <si>
    <t>$D$13</t>
  </si>
  <si>
    <t>$D$14</t>
  </si>
  <si>
    <t>$F$16</t>
  </si>
  <si>
    <t>$I$16</t>
  </si>
  <si>
    <t>$K$16</t>
  </si>
  <si>
    <t>$E$17</t>
  </si>
  <si>
    <t>$G$17</t>
  </si>
  <si>
    <t>$E$18</t>
  </si>
  <si>
    <t>$H$18</t>
  </si>
  <si>
    <t>$K$18</t>
  </si>
  <si>
    <t>$E$19</t>
  </si>
  <si>
    <t>$E$20</t>
  </si>
  <si>
    <t>$K$20</t>
  </si>
  <si>
    <t>$E$21</t>
  </si>
  <si>
    <t>$E$22</t>
  </si>
  <si>
    <t>$K$22</t>
  </si>
  <si>
    <t>$E$23</t>
  </si>
  <si>
    <t>$F$24</t>
  </si>
  <si>
    <t>$F$25</t>
  </si>
  <si>
    <t>$F$26</t>
  </si>
  <si>
    <t>$F$27</t>
  </si>
  <si>
    <t>$F$28</t>
  </si>
  <si>
    <t>$F$29</t>
  </si>
  <si>
    <t>$I$29</t>
  </si>
  <si>
    <t>$K$29</t>
  </si>
  <si>
    <t>$G$30</t>
  </si>
  <si>
    <t>$I$30</t>
  </si>
  <si>
    <t>$K$30</t>
  </si>
  <si>
    <t>$G$31</t>
  </si>
  <si>
    <t>$I$31</t>
  </si>
  <si>
    <t>$K$31</t>
  </si>
  <si>
    <t>$G$32</t>
  </si>
  <si>
    <t>$I$32</t>
  </si>
  <si>
    <t>$K$32</t>
  </si>
  <si>
    <t>$G$33</t>
  </si>
  <si>
    <t>$I$33</t>
  </si>
  <si>
    <t>$K$33</t>
  </si>
  <si>
    <t>$G$34</t>
  </si>
  <si>
    <t>$I$34</t>
  </si>
  <si>
    <t>$K$34</t>
  </si>
  <si>
    <t>$E$35</t>
  </si>
  <si>
    <t>$G$35</t>
  </si>
  <si>
    <t>$E$36</t>
  </si>
  <si>
    <t>$H$36</t>
  </si>
  <si>
    <t>$E$37</t>
  </si>
  <si>
    <t>$H$37</t>
  </si>
  <si>
    <t>$E$38</t>
  </si>
  <si>
    <t>$E$39</t>
  </si>
  <si>
    <t>$E$40</t>
  </si>
  <si>
    <t>$E$41</t>
  </si>
  <si>
    <t>$I$41</t>
  </si>
  <si>
    <t>$E$42</t>
  </si>
  <si>
    <t>$H$42</t>
  </si>
  <si>
    <t>$F$43</t>
  </si>
  <si>
    <t>$F$44</t>
  </si>
  <si>
    <t>$F$45</t>
  </si>
  <si>
    <t>$E$46</t>
  </si>
  <si>
    <t>$E$47</t>
  </si>
  <si>
    <t>$H$47</t>
  </si>
  <si>
    <t>$E$48</t>
  </si>
  <si>
    <t>$H$48</t>
  </si>
  <si>
    <t>$E$49</t>
  </si>
  <si>
    <t>$H$49</t>
  </si>
  <si>
    <t>$E$50</t>
  </si>
  <si>
    <t>$E$51</t>
  </si>
  <si>
    <t>$E$52</t>
  </si>
  <si>
    <t>$E$85</t>
  </si>
  <si>
    <t>$E$86</t>
  </si>
  <si>
    <t>$E$87</t>
  </si>
  <si>
    <t>$E$88</t>
  </si>
  <si>
    <t>$E$89</t>
  </si>
  <si>
    <t>$E$90</t>
  </si>
  <si>
    <t>$E$91</t>
  </si>
  <si>
    <t>$E$92</t>
  </si>
  <si>
    <t>$E$93</t>
  </si>
  <si>
    <t>$E$94</t>
  </si>
  <si>
    <t>$E$129</t>
  </si>
  <si>
    <t>$E$130</t>
  </si>
  <si>
    <t>$E$131</t>
  </si>
  <si>
    <t>$D$133</t>
  </si>
  <si>
    <t>$D$134</t>
  </si>
  <si>
    <t>$D$135</t>
  </si>
  <si>
    <t>$D$136</t>
  </si>
  <si>
    <t>$G$136</t>
  </si>
  <si>
    <t>$E$137</t>
  </si>
  <si>
    <t>$E$138</t>
  </si>
  <si>
    <t>$E$139</t>
  </si>
  <si>
    <t>$F$140</t>
  </si>
  <si>
    <t>$H$140</t>
  </si>
  <si>
    <t>$J$140</t>
  </si>
  <si>
    <t>$L$140</t>
  </si>
  <si>
    <t>$N$140</t>
  </si>
  <si>
    <t>$P$140</t>
  </si>
  <si>
    <t>$F$141</t>
  </si>
  <si>
    <t>$H$141</t>
  </si>
  <si>
    <t>$J$141</t>
  </si>
  <si>
    <t>$L$141</t>
  </si>
  <si>
    <t>$N$141</t>
  </si>
  <si>
    <t>$P$141</t>
  </si>
  <si>
    <t>$F$142</t>
  </si>
  <si>
    <t>$H$142</t>
  </si>
  <si>
    <t>$J$142</t>
  </si>
  <si>
    <t>$L$142</t>
  </si>
  <si>
    <t>$N$142</t>
  </si>
  <si>
    <t>$P$142</t>
  </si>
  <si>
    <t>$F$143</t>
  </si>
  <si>
    <t>$H$143</t>
  </si>
  <si>
    <t>$J$143</t>
  </si>
  <si>
    <t>$L$143</t>
  </si>
  <si>
    <t>$N$143</t>
  </si>
  <si>
    <t>$P$143</t>
  </si>
  <si>
    <t>$F$144</t>
  </si>
  <si>
    <t>$H$144</t>
  </si>
  <si>
    <t>$J$144</t>
  </si>
  <si>
    <t>$L$144</t>
  </si>
  <si>
    <t>$N$144</t>
  </si>
  <si>
    <t>$P$144</t>
  </si>
  <si>
    <t>$E$98</t>
  </si>
  <si>
    <t>$E$99</t>
  </si>
  <si>
    <t>$E$100</t>
  </si>
  <si>
    <t>$E$120</t>
  </si>
  <si>
    <t>$E$121</t>
  </si>
  <si>
    <t>$E$122</t>
  </si>
  <si>
    <t>$E$123</t>
  </si>
  <si>
    <t>$E$124</t>
  </si>
  <si>
    <t>$E$125</t>
  </si>
  <si>
    <t>$F$120</t>
  </si>
  <si>
    <t>$G$120</t>
  </si>
  <si>
    <t>$H$120</t>
  </si>
  <si>
    <t>$I$120</t>
  </si>
  <si>
    <t>$J$120</t>
  </si>
  <si>
    <t>$K$120</t>
  </si>
  <si>
    <t>$L$120</t>
  </si>
  <si>
    <t>$M$120</t>
  </si>
  <si>
    <t>$N$120</t>
  </si>
  <si>
    <t>$O$120</t>
  </si>
  <si>
    <t>$P$120</t>
  </si>
  <si>
    <t>$Q$120</t>
  </si>
  <si>
    <t>$R$120</t>
  </si>
  <si>
    <t>$F$121</t>
  </si>
  <si>
    <t>$G$121</t>
  </si>
  <si>
    <t>$H$121</t>
  </si>
  <si>
    <t>$I$121</t>
  </si>
  <si>
    <t>$J$121</t>
  </si>
  <si>
    <t>$K$121</t>
  </si>
  <si>
    <t>$L$121</t>
  </si>
  <si>
    <t>$M$121</t>
  </si>
  <si>
    <t>$N$121</t>
  </si>
  <si>
    <t>$O$121</t>
  </si>
  <si>
    <t>$P$121</t>
  </si>
  <si>
    <t>$Q$121</t>
  </si>
  <si>
    <t>$R$121</t>
  </si>
  <si>
    <t>$F$122</t>
  </si>
  <si>
    <t>$G$122</t>
  </si>
  <si>
    <t>$H$122</t>
  </si>
  <si>
    <t>$I$122</t>
  </si>
  <si>
    <t>$J$122</t>
  </si>
  <si>
    <t>$K$122</t>
  </si>
  <si>
    <t>$L$122</t>
  </si>
  <si>
    <t>$M$122</t>
  </si>
  <si>
    <t>$N$122</t>
  </si>
  <si>
    <t>$O$122</t>
  </si>
  <si>
    <t>$P$122</t>
  </si>
  <si>
    <t>$Q$122</t>
  </si>
  <si>
    <t>$R$122</t>
  </si>
  <si>
    <t>$F$123</t>
  </si>
  <si>
    <t>$G$123</t>
  </si>
  <si>
    <t>$H$123</t>
  </si>
  <si>
    <t>$I$123</t>
  </si>
  <si>
    <t>$J$123</t>
  </si>
  <si>
    <t>$K$123</t>
  </si>
  <si>
    <t>$L$123</t>
  </si>
  <si>
    <t>$M$123</t>
  </si>
  <si>
    <t>$N$123</t>
  </si>
  <si>
    <t>$O$123</t>
  </si>
  <si>
    <t>$P$123</t>
  </si>
  <si>
    <t>$Q$123</t>
  </si>
  <si>
    <t>$R$123</t>
  </si>
  <si>
    <t>$F$124</t>
  </si>
  <si>
    <t>$G$124</t>
  </si>
  <si>
    <t>$H$124</t>
  </si>
  <si>
    <t>$I$124</t>
  </si>
  <si>
    <t>$J$124</t>
  </si>
  <si>
    <t>$K$124</t>
  </si>
  <si>
    <t>$L$124</t>
  </si>
  <si>
    <t>$M$124</t>
  </si>
  <si>
    <t>$N$124</t>
  </si>
  <si>
    <t>$O$124</t>
  </si>
  <si>
    <t>$P$124</t>
  </si>
  <si>
    <t>$Q$124</t>
  </si>
  <si>
    <t>$R$124</t>
  </si>
  <si>
    <t>$F$125</t>
  </si>
  <si>
    <t>$G$125</t>
  </si>
  <si>
    <t>$H$125</t>
  </si>
  <si>
    <t>$I$125</t>
  </si>
  <si>
    <t>$J$125</t>
  </si>
  <si>
    <t>$K$125</t>
  </si>
  <si>
    <t>$L$125</t>
  </si>
  <si>
    <t>$M$125</t>
  </si>
  <si>
    <t>$N$125</t>
  </si>
  <si>
    <t>$O$125</t>
  </si>
  <si>
    <t>$P$125</t>
  </si>
  <si>
    <t>$Q$125</t>
  </si>
  <si>
    <t>$R$125</t>
  </si>
  <si>
    <t>$E$126</t>
  </si>
  <si>
    <t>$F$126</t>
  </si>
  <si>
    <t>$G$126</t>
  </si>
  <si>
    <t>$H$126</t>
  </si>
  <si>
    <t>$I$126</t>
  </si>
  <si>
    <t>$J$126</t>
  </si>
  <si>
    <t>$K$126</t>
  </si>
  <si>
    <t>$L$126</t>
  </si>
  <si>
    <t>$M$126</t>
  </si>
  <si>
    <t>$N$126</t>
  </si>
  <si>
    <t>$O$126</t>
  </si>
  <si>
    <t>$P$126</t>
  </si>
  <si>
    <t>$Q$126</t>
  </si>
  <si>
    <t>$R$126</t>
  </si>
  <si>
    <t>$E$127</t>
  </si>
  <si>
    <t>$F$127</t>
  </si>
  <si>
    <t>$G$127</t>
  </si>
  <si>
    <t>$H$127</t>
  </si>
  <si>
    <t>$I$127</t>
  </si>
  <si>
    <t>$J$127</t>
  </si>
  <si>
    <t>$K$127</t>
  </si>
  <si>
    <t>$L$127</t>
  </si>
  <si>
    <t>$M$127</t>
  </si>
  <si>
    <t>$N$127</t>
  </si>
  <si>
    <t>$O$127</t>
  </si>
  <si>
    <t>$P$127</t>
  </si>
  <si>
    <t>$Q$127</t>
  </si>
  <si>
    <t>$R$127</t>
  </si>
  <si>
    <t>$E$128</t>
  </si>
  <si>
    <t>$F$128</t>
  </si>
  <si>
    <t>$G$128</t>
  </si>
  <si>
    <t>$H$128</t>
  </si>
  <si>
    <t>$I$128</t>
  </si>
  <si>
    <t>$J$128</t>
  </si>
  <si>
    <t>$K$128</t>
  </si>
  <si>
    <t>$L$128</t>
  </si>
  <si>
    <t>$M$128</t>
  </si>
  <si>
    <t>$N$128</t>
  </si>
  <si>
    <t>$O$128</t>
  </si>
  <si>
    <t>$P$128</t>
  </si>
  <si>
    <t>$Q$128</t>
  </si>
  <si>
    <t>$R$128</t>
  </si>
  <si>
    <t>명칭</t>
    <phoneticPr fontId="3" type="noConversion"/>
  </si>
  <si>
    <t>$D$78</t>
  </si>
  <si>
    <t>$D$79</t>
  </si>
  <si>
    <t>성과관리예산 계상대상 드롭다운 생성 캐쉬 :</t>
    <phoneticPr fontId="3" type="noConversion"/>
  </si>
  <si>
    <t>(비고 ex. PMC(국내))</t>
    <phoneticPr fontId="3" type="noConversion"/>
  </si>
  <si>
    <t>성과(Outcome) - 원본</t>
    <phoneticPr fontId="3" type="noConversion"/>
  </si>
  <si>
    <t>산출물(Output) - 원본</t>
    <phoneticPr fontId="3" type="noConversion"/>
  </si>
  <si>
    <t>활동(Activity) - 원본</t>
    <phoneticPr fontId="3" type="noConversion"/>
  </si>
  <si>
    <t>계약 - 원본</t>
    <phoneticPr fontId="3" type="noConversion"/>
  </si>
  <si>
    <t>성과(Outcome) - 성과관리예산 계상</t>
    <phoneticPr fontId="3" type="noConversion"/>
  </si>
  <si>
    <t>산출물(Output) - 성과관리예산 계상</t>
    <phoneticPr fontId="3" type="noConversion"/>
  </si>
  <si>
    <t>활동(Activity) - 성과관리예산 계상</t>
    <phoneticPr fontId="3" type="noConversion"/>
  </si>
  <si>
    <t>계약 - 성과관리예산 계상</t>
    <phoneticPr fontId="3" type="noConversion"/>
  </si>
  <si>
    <t xml:space="preserve">  4. 우측 총액 확인 후 이상 없으면 예산총괄표 시트에서 세부집계 데이터 참조</t>
    <phoneticPr fontId="3" type="noConversion"/>
  </si>
  <si>
    <t>* 활동 이행기간, 계약/성과관리계상의 수정은 사업시행구조 시트에서만 가능합니다</t>
    <phoneticPr fontId="3" type="noConversion"/>
  </si>
  <si>
    <t xml:space="preserve">    - OFFICE 365 등 일부 윈도우/오피스 환경의 경우 본 양식을 정상 이용하기 위해서는 열람 전 파일을 우클릭,</t>
    <phoneticPr fontId="3" type="noConversion"/>
  </si>
  <si>
    <t>(계약매핑)</t>
    <phoneticPr fontId="3" type="noConversion"/>
  </si>
  <si>
    <t>양식0 취합 전 중복 체크 캐쉬 :</t>
    <phoneticPr fontId="3" type="noConversion"/>
  </si>
  <si>
    <t>원본 양식0 취합 프로세스 시작 체크 캐쉬 :</t>
    <phoneticPr fontId="3" type="noConversion"/>
  </si>
  <si>
    <t>3. 불필요한 입력란은 제어버튼(+/-)을 통해 제거하고, 최종적으로 입력값이 올바른 경우 좌측 "다음 단계" 버튼을 눌러 "사업시행구조"를 자동 생성</t>
    <phoneticPr fontId="3" type="noConversion"/>
  </si>
  <si>
    <t>예산총괄표미화표 코드 :</t>
    <phoneticPr fontId="3" type="noConversion"/>
  </si>
  <si>
    <t>사업개요서/PDM/POD 진행 여부 체크 :</t>
    <phoneticPr fontId="3" type="noConversion"/>
  </si>
  <si>
    <t>\</t>
    <phoneticPr fontId="3" type="noConversion"/>
  </si>
  <si>
    <t>(단위 : 만불)</t>
    <phoneticPr fontId="3" type="noConversion"/>
  </si>
  <si>
    <r>
      <t xml:space="preserve">반드시 </t>
    </r>
    <r>
      <rPr>
        <b/>
        <sz val="10"/>
        <color rgb="FF00B0F0"/>
        <rFont val="맑은 고딕"/>
        <family val="3"/>
        <charset val="129"/>
        <scheme val="minor"/>
      </rPr>
      <t>"콘텐츠 사용"</t>
    </r>
    <r>
      <rPr>
        <b/>
        <sz val="10"/>
        <color rgb="FFFFFF00"/>
        <rFont val="맑은 고딕"/>
        <family val="3"/>
        <charset val="129"/>
        <scheme val="minor"/>
      </rPr>
      <t xml:space="preserve">을 </t>
    </r>
    <r>
      <rPr>
        <b/>
        <u/>
        <sz val="10"/>
        <color theme="5"/>
        <rFont val="맑은 고딕"/>
        <family val="3"/>
        <charset val="129"/>
        <scheme val="minor"/>
      </rPr>
      <t>클릭</t>
    </r>
    <r>
      <rPr>
        <b/>
        <sz val="10"/>
        <color rgb="FFFFFF00"/>
        <rFont val="맑은 고딕"/>
        <family val="3"/>
        <charset val="129"/>
        <scheme val="minor"/>
      </rPr>
      <t>해 주셔야 양식을 올바르게 이용하실 수 있습니다  →</t>
    </r>
    <phoneticPr fontId="3" type="noConversion"/>
  </si>
  <si>
    <t>국가 :</t>
    <phoneticPr fontId="3" type="noConversion"/>
  </si>
  <si>
    <t>[한글문서 생성코드 숨기기]</t>
    <phoneticPr fontId="3" type="noConversion"/>
  </si>
  <si>
    <t>Sub SaveAsUTF8_(ByVal filePath As String, ByVal content As String)
    'Chat GPT 기반 뤼튼이 작성한 코드임
    Dim stream As Object
    Set stream = CreateObject("ADODB.Stream")
    ' 스트림을 UTF-8 인코딩으로 설정
    stream.Type = 2 ' 텍스트 모드
    stream.Charset = "UTF-8"
    ' 텍스트를 스트림에 쓰기
    stream.Open
    stream.WriteText content, 0 ' ByRef 인수 형식을 맞추기 위해 0을 추가
    ' 스트림을 파일로 저장
    stream.SaveToFile filePath, 2 ' 2는 덮어쓰기 모드
    ' 스트림 닫기
    stream.Close
    Set stream = Nothing
End Sub</t>
  </si>
  <si>
    <t>나</t>
  </si>
  <si>
    <t>키르기즈공화국</t>
    <phoneticPr fontId="3" type="noConversion"/>
  </si>
  <si>
    <t>나. 특수지 가산금 지급 기준 (전문인력 업무처리에 관한 지침 - 2023년 7월 13일 개정 - 별표 4 특수지 가산금 지급 기준(개정 2022.08.11))</t>
    <phoneticPr fontId="3" type="noConversion"/>
  </si>
  <si>
    <t>가</t>
  </si>
  <si>
    <t>러시아(블라디보스톡)</t>
    <phoneticPr fontId="3" type="noConversion"/>
  </si>
  <si>
    <t>러시아(이르쿠츠크, 유즈노사할린스크)</t>
    <phoneticPr fontId="3" type="noConversion"/>
  </si>
  <si>
    <t>미해당</t>
  </si>
  <si>
    <t>몬테니그로</t>
    <phoneticPr fontId="3" type="noConversion"/>
  </si>
  <si>
    <t>세인트킷츠네비스</t>
    <phoneticPr fontId="3" type="noConversion"/>
  </si>
  <si>
    <t>중국</t>
    <phoneticPr fontId="3" type="noConversion"/>
  </si>
  <si>
    <t>콩고 민주공화국(DR콩고)</t>
    <phoneticPr fontId="3" type="noConversion"/>
  </si>
  <si>
    <t>ㅇ (작성지침) 설계도구와 함께 제공되는 작성지침(FAQ), 작성샘플, 교육동영상 등을 반드시 참조하여 작성</t>
    <phoneticPr fontId="3" type="noConversion"/>
  </si>
  <si>
    <t>감리비</t>
    <phoneticPr fontId="3" type="noConversion"/>
  </si>
  <si>
    <r>
      <rPr>
        <b/>
        <sz val="8"/>
        <color rgb="FFFF0000"/>
        <rFont val="맑은 고딕"/>
        <family val="3"/>
        <charset val="129"/>
        <scheme val="minor"/>
      </rPr>
      <t>친교행사경비_환영행사비</t>
    </r>
    <r>
      <rPr>
        <sz val="8"/>
        <color theme="1"/>
        <rFont val="맑은 고딕"/>
        <family val="2"/>
        <charset val="129"/>
        <scheme val="minor"/>
      </rPr>
      <t xml:space="preserve"> - 국내외 유관기관과의 네트워크 강화, 연수 효과성 제고등을 위한 특별행사 [\60,000 × (연수생+관계자 10명) x (편성금액 내 횟수 제한 없음)]
* 실비정산</t>
    </r>
    <phoneticPr fontId="3" type="noConversion"/>
  </si>
  <si>
    <t xml:space="preserve">      "속성"으로 들어가 하단 "보안" 메뉴를 체크하고 "적용" 클릭 필요 (작성지침 내 상세 안내)</t>
    <phoneticPr fontId="3" type="noConversion"/>
  </si>
  <si>
    <t>← 이 시트에 이전 파일의 데이터 이관을 위해 E1 셀에 "transfer" 키워드 입력</t>
  </si>
  <si>
    <t>← 이 시트에 이전 파일의 데이터 이관을 위해 E1 셀에 "transfer" 키워드 입력</t>
    <phoneticPr fontId="3" type="noConversion"/>
  </si>
  <si>
    <t xml:space="preserve"> * 필수입력</t>
    <phoneticPr fontId="3" type="noConversion"/>
  </si>
  <si>
    <t>[시트탭 색깔표]</t>
    <phoneticPr fontId="3" type="noConversion"/>
  </si>
  <si>
    <t>안내</t>
    <phoneticPr fontId="3" type="noConversion"/>
  </si>
  <si>
    <t>기준(양식)</t>
    <phoneticPr fontId="3" type="noConversion"/>
  </si>
  <si>
    <t>기준(PES)</t>
    <phoneticPr fontId="3" type="noConversion"/>
  </si>
  <si>
    <t>기준(전문가파견)</t>
    <phoneticPr fontId="3" type="noConversion"/>
  </si>
  <si>
    <t>양식0</t>
    <phoneticPr fontId="3" type="noConversion"/>
  </si>
  <si>
    <t>양식1</t>
    <phoneticPr fontId="3" type="noConversion"/>
  </si>
  <si>
    <t>양식2</t>
    <phoneticPr fontId="3" type="noConversion"/>
  </si>
  <si>
    <t>양식3</t>
    <phoneticPr fontId="3" type="noConversion"/>
  </si>
  <si>
    <t>사업설계안</t>
    <phoneticPr fontId="3" type="noConversion"/>
  </si>
  <si>
    <t>사업시행구조</t>
    <phoneticPr fontId="3" type="noConversion"/>
  </si>
  <si>
    <t>예산DB</t>
    <phoneticPr fontId="3" type="noConversion"/>
  </si>
  <si>
    <t>사업DB</t>
    <phoneticPr fontId="3" type="noConversion"/>
  </si>
  <si>
    <t>예산총괄표($)</t>
    <phoneticPr fontId="3" type="noConversion"/>
  </si>
  <si>
    <t>예산총괄표(원)</t>
    <phoneticPr fontId="3" type="noConversion"/>
  </si>
  <si>
    <t>PES</t>
    <phoneticPr fontId="3" type="noConversion"/>
  </si>
  <si>
    <t>PDM</t>
    <phoneticPr fontId="3" type="noConversion"/>
  </si>
  <si>
    <t>POD</t>
    <phoneticPr fontId="3" type="noConversion"/>
  </si>
  <si>
    <t>OD통계</t>
    <phoneticPr fontId="3" type="noConversion"/>
  </si>
  <si>
    <t>전문가의견</t>
    <phoneticPr fontId="3" type="noConversion"/>
  </si>
  <si>
    <t>투입공수 방식인 경우 하위 시트 생성. 그 외엔 1행으로 총액만 입력</t>
    <phoneticPr fontId="3" type="noConversion"/>
  </si>
  <si>
    <t>투찰내역서 변환 프로세스 중 :</t>
    <phoneticPr fontId="3" type="noConversion"/>
  </si>
  <si>
    <r>
      <rPr>
        <b/>
        <sz val="8"/>
        <color rgb="FFFF0000"/>
        <rFont val="맑은 고딕"/>
        <family val="3"/>
        <charset val="129"/>
        <scheme val="minor"/>
      </rPr>
      <t>사업(연수)관리자 (2급)_연수기간</t>
    </r>
    <r>
      <rPr>
        <sz val="8"/>
        <color theme="1"/>
        <rFont val="맑은 고딕"/>
        <family val="2"/>
        <charset val="129"/>
        <scheme val="minor"/>
      </rPr>
      <t xml:space="preserve"> - 투입율 : 연수기간의 20%
* 정액(비정산)</t>
    </r>
    <phoneticPr fontId="3" type="noConversion"/>
  </si>
  <si>
    <r>
      <rPr>
        <b/>
        <sz val="8"/>
        <color rgb="FFFF0000"/>
        <rFont val="맑은 고딕"/>
        <family val="3"/>
        <charset val="129"/>
        <scheme val="minor"/>
      </rPr>
      <t>사업(연수)관리자 (2급)_준비 및 사후관리</t>
    </r>
    <r>
      <rPr>
        <sz val="8"/>
        <color theme="1"/>
        <rFont val="맑은 고딕"/>
        <family val="2"/>
        <charset val="129"/>
        <scheme val="minor"/>
      </rPr>
      <t xml:space="preserve"> - 투입율 : 연수기간의 10%
* 준비 및 사후관리기간 : 혼합연수 등 KOICA가 승인한 경우 최대 88일까지 확대 가능
* 정액(비정산)</t>
    </r>
    <phoneticPr fontId="3" type="noConversion"/>
  </si>
  <si>
    <r>
      <rPr>
        <b/>
        <sz val="8"/>
        <color rgb="FFFF0000"/>
        <rFont val="맑은 고딕"/>
        <family val="3"/>
        <charset val="129"/>
        <scheme val="minor"/>
      </rPr>
      <t>사업(연수)실무자 (4급)_연수기간</t>
    </r>
    <r>
      <rPr>
        <sz val="8"/>
        <color theme="1"/>
        <rFont val="맑은 고딕"/>
        <family val="2"/>
        <charset val="129"/>
        <scheme val="minor"/>
      </rPr>
      <t xml:space="preserve"> - 투입율 : 연수기간의 100%
* 정액(비정산)</t>
    </r>
    <phoneticPr fontId="3" type="noConversion"/>
  </si>
  <si>
    <r>
      <rPr>
        <b/>
        <sz val="8"/>
        <color rgb="FFFF0000"/>
        <rFont val="맑은 고딕"/>
        <family val="3"/>
        <charset val="129"/>
        <scheme val="minor"/>
      </rPr>
      <t>사업(연수)실무자 (4급)_준비 및 사후관리</t>
    </r>
    <r>
      <rPr>
        <sz val="8"/>
        <color theme="1"/>
        <rFont val="맑은 고딕"/>
        <family val="2"/>
        <charset val="129"/>
        <scheme val="minor"/>
      </rPr>
      <t xml:space="preserve"> - 투입율 : 연수기간의 20%
* 준비 및 사후관리기간 : 혼합연수 등 KOICA가 승인한 경우 최대 88일까지 확대 가능
* 정액(비정산)</t>
    </r>
    <phoneticPr fontId="3" type="noConversion"/>
  </si>
  <si>
    <r>
      <rPr>
        <b/>
        <sz val="8"/>
        <color rgb="FFFF0000"/>
        <rFont val="맑은 고딕"/>
        <family val="3"/>
        <charset val="129"/>
        <scheme val="minor"/>
      </rPr>
      <t>보조인력 (5급)_연수기간</t>
    </r>
    <r>
      <rPr>
        <sz val="8"/>
        <color theme="1"/>
        <rFont val="맑은 고딕"/>
        <family val="2"/>
        <charset val="129"/>
        <scheme val="minor"/>
      </rPr>
      <t xml:space="preserve"> - 투입율 : 연수기간의 100%
* 편성기준에서 제시한 인원과 기간에 의해 산정된 총 인건비를 상한으로 하여, 보조인력 2명으로 하고 투입율을 50%로 조정하는 등 세부 조정 가능
* 정액(비정산)</t>
    </r>
    <phoneticPr fontId="3" type="noConversion"/>
  </si>
  <si>
    <r>
      <rPr>
        <b/>
        <sz val="8"/>
        <color rgb="FFFF0000"/>
        <rFont val="맑은 고딕"/>
        <family val="3"/>
        <charset val="129"/>
        <scheme val="minor"/>
      </rPr>
      <t>보조인력 (5급)_준비 및 사후관리</t>
    </r>
    <r>
      <rPr>
        <sz val="8"/>
        <color theme="1"/>
        <rFont val="맑은 고딕"/>
        <family val="2"/>
        <charset val="129"/>
        <scheme val="minor"/>
      </rPr>
      <t xml:space="preserve"> - 투입율 : 연수기간의 20%
* 준비 및 사후관리기간 : 혼합연수 등 KOICA가 승인한 경우 최대 88일까지 확대 가능
* 편성기준에서 제시한 인원과 기간에 의해 산정된 총 인건비를 상한으로 하여, 보조인력 2명으로 하고 투입율을 10%로 조정하는 등 세부 조정 가능
* 정액(비정산)</t>
    </r>
    <phoneticPr fontId="3" type="noConversion"/>
  </si>
  <si>
    <r>
      <rPr>
        <b/>
        <sz val="8"/>
        <color rgb="FFFF0000"/>
        <rFont val="맑은 고딕"/>
        <family val="3"/>
        <charset val="129"/>
        <scheme val="minor"/>
      </rPr>
      <t>여비_연수생지원경비_기타 경비</t>
    </r>
    <r>
      <rPr>
        <sz val="8"/>
        <color theme="1"/>
        <rFont val="맑은 고딕"/>
        <family val="2"/>
        <charset val="129"/>
        <scheme val="minor"/>
      </rPr>
      <t xml:space="preserve"> - 현지교통비, 경유지경비, 비자발급경비, 준비금 [\220,000 x 연수생 수]
* 정액(비정산)</t>
    </r>
    <r>
      <rPr>
        <sz val="8"/>
        <color theme="1"/>
        <rFont val="맑은 고딕"/>
        <family val="3"/>
        <charset val="129"/>
        <scheme val="minor"/>
      </rPr>
      <t xml:space="preserve"> / 단, 정산을 전제로 추가 편성한 기타 경비는 실비 정산</t>
    </r>
    <phoneticPr fontId="3" type="noConversion"/>
  </si>
  <si>
    <r>
      <rPr>
        <b/>
        <sz val="8"/>
        <color rgb="FFFF0000"/>
        <rFont val="맑은 고딕"/>
        <family val="3"/>
        <charset val="129"/>
        <scheme val="minor"/>
      </rPr>
      <t>체재비_식비_연수생</t>
    </r>
    <r>
      <rPr>
        <sz val="8"/>
        <color theme="1"/>
        <rFont val="맑은 고딕"/>
        <family val="2"/>
        <charset val="129"/>
        <scheme val="minor"/>
      </rPr>
      <t xml:space="preserve"> - 연수기간중 소요되는 식비 [1일 상한 \80,000]
* 실비정산(식사제공) 또는 정액(비정산, 현금지급)</t>
    </r>
    <phoneticPr fontId="3" type="noConversion"/>
  </si>
  <si>
    <r>
      <rPr>
        <b/>
        <sz val="8"/>
        <color rgb="FFFF0000"/>
        <rFont val="맑은 고딕"/>
        <family val="3"/>
        <charset val="129"/>
        <scheme val="minor"/>
      </rPr>
      <t>체재비_식비_담당자</t>
    </r>
    <r>
      <rPr>
        <sz val="8"/>
        <color theme="1"/>
        <rFont val="맑은 고딕"/>
        <family val="2"/>
        <charset val="129"/>
        <scheme val="minor"/>
      </rPr>
      <t xml:space="preserve"> - 연수기관 담당자 2인 [1일 상한 \80,000]
* 실비정산(식사제공) 또는 정액(비정산, 현금지급)</t>
    </r>
    <r>
      <rPr>
        <sz val="8"/>
        <color theme="1"/>
        <rFont val="맑은 고딕"/>
        <family val="3"/>
        <charset val="129"/>
        <scheme val="minor"/>
      </rPr>
      <t xml:space="preserve"> / 단, 연수인원 20명 초과 시 담당자 최대 3명까지 편성 가능</t>
    </r>
    <phoneticPr fontId="3" type="noConversion"/>
  </si>
  <si>
    <r>
      <rPr>
        <b/>
        <sz val="8"/>
        <color rgb="FFFF0000"/>
        <rFont val="맑은 고딕"/>
        <family val="3"/>
        <charset val="129"/>
        <scheme val="minor"/>
      </rPr>
      <t>체재비_숙박비_담당자</t>
    </r>
    <r>
      <rPr>
        <sz val="8"/>
        <color theme="1"/>
        <rFont val="맑은 고딕"/>
        <family val="2"/>
        <charset val="129"/>
        <scheme val="minor"/>
      </rPr>
      <t xml:space="preserve"> - 현장견학 시 숙박, 연수기관담당자 (최대 2인) [1일 상한 \200,000]
* 실비정산</t>
    </r>
    <r>
      <rPr>
        <sz val="8"/>
        <color theme="1"/>
        <rFont val="맑은 고딕"/>
        <family val="3"/>
        <charset val="129"/>
        <scheme val="minor"/>
      </rPr>
      <t xml:space="preserve"> / 단, 연수인원 20명 초과 시 담당자 최대 3명까지 편성 가능</t>
    </r>
    <phoneticPr fontId="3" type="noConversion"/>
  </si>
  <si>
    <r>
      <rPr>
        <b/>
        <sz val="8"/>
        <color rgb="FFFF0000"/>
        <rFont val="맑은 고딕"/>
        <family val="3"/>
        <charset val="129"/>
        <scheme val="minor"/>
      </rPr>
      <t>체재비_식비_기타</t>
    </r>
    <r>
      <rPr>
        <sz val="8"/>
        <color theme="1"/>
        <rFont val="맑은 고딕"/>
        <family val="2"/>
        <charset val="129"/>
        <scheme val="minor"/>
      </rPr>
      <t xml:space="preserve"> - 통역사, 가이드 등 [1일 상한 \80,000]
* 실비정산(식사제공) 또는 정액(비정산, 현금지급)</t>
    </r>
    <phoneticPr fontId="3" type="noConversion"/>
  </si>
  <si>
    <r>
      <rPr>
        <b/>
        <sz val="8"/>
        <color rgb="FFFF0000"/>
        <rFont val="맑은 고딕"/>
        <family val="3"/>
        <charset val="129"/>
        <scheme val="minor"/>
      </rPr>
      <t>교육경비_통역비</t>
    </r>
    <r>
      <rPr>
        <sz val="8"/>
        <color theme="1"/>
        <rFont val="맑은 고딕"/>
        <family val="2"/>
        <charset val="129"/>
        <scheme val="minor"/>
      </rPr>
      <t xml:space="preserve"> - 연수기간중에 참여하는 통역사의 통역료
* 교통비 및 숙박비, 식비는 상기 별도 항목에 포함하여 편성
* 언어/시간별 통역료 지급 기준은 글로벌연수사업 길라잡이 최신본 참조
* 통역 강의 비중이 전체 강의의 30% 초과시 KOICA와 별도 협의 필요
* 통역활용은 통상적인 통역업무에 한정, 그 외 녹화강의 제작에서의 더빙 등 통역 외 업무는 해당 전문인력을 활용하여 진행 요망
* 지급기준에 따라 정액지급 또는 실비정산</t>
    </r>
    <phoneticPr fontId="3" type="noConversion"/>
  </si>
  <si>
    <r>
      <rPr>
        <b/>
        <sz val="8"/>
        <color rgb="FFFF0000"/>
        <rFont val="맑은 고딕"/>
        <family val="3"/>
        <charset val="129"/>
        <scheme val="minor"/>
      </rPr>
      <t>교육경비_번역비</t>
    </r>
    <r>
      <rPr>
        <sz val="8"/>
        <color theme="1"/>
        <rFont val="맑은 고딕"/>
        <family val="2"/>
        <charset val="129"/>
        <scheme val="minor"/>
      </rPr>
      <t xml:space="preserve"> - 연수과정에 필요한 강의자료등의 번역경비
* 언어별 번역비 지급 기준은 글로벌연수사업 길라잡이 최신본 참조
* 영어번역 강의 비중이 전체 강의의 30% 초과시 KOICA와 별도협의 필요
* 강사가 영문으로 작성한 강의자료의 경우, 해당 영문검수예산 편성 가능 (검수비는 영-한 번역비 50% 상한 내에서 진행하되 번역비와 중복 배정 불가, 제3언어 검수 편성 불가)
* 지급기준에 따라 정액지급 또는 실비정산</t>
    </r>
    <phoneticPr fontId="3" type="noConversion"/>
  </si>
  <si>
    <r>
      <rPr>
        <b/>
        <sz val="8"/>
        <color rgb="FFFF0000"/>
        <rFont val="맑은 고딕"/>
        <family val="3"/>
        <charset val="129"/>
        <scheme val="minor"/>
      </rPr>
      <t>교육활동경비</t>
    </r>
    <r>
      <rPr>
        <sz val="8"/>
        <color theme="1"/>
        <rFont val="맑은 고딕"/>
        <family val="2"/>
        <charset val="129"/>
        <scheme val="minor"/>
      </rPr>
      <t xml:space="preserve"> - 교육 및 실습, 현장견학(체험활동 포함) 에 소요되는 경비(자료제작, 연수생 자료송부지원, 시설입장료, 재료비, 피복비, 가이드경비 등)  [(\120,000 x 연수생수) + \1,000,000, 가이드 2회 투입 기준]
* 정액(비정산, 파트너사의 필요에 따라 정산 후 반납 가능) / 단, 추가 금액 편성시에는 실비 정산)</t>
    </r>
    <phoneticPr fontId="3" type="noConversion"/>
  </si>
  <si>
    <r>
      <rPr>
        <b/>
        <sz val="8"/>
        <color rgb="FFFF0000"/>
        <rFont val="맑은 고딕"/>
        <family val="3"/>
        <charset val="129"/>
        <scheme val="minor"/>
      </rPr>
      <t>친교행사경비_친교행사지원비</t>
    </r>
    <r>
      <rPr>
        <sz val="8"/>
        <color theme="1"/>
        <rFont val="맑은 고딕"/>
        <family val="2"/>
        <charset val="129"/>
        <scheme val="minor"/>
      </rPr>
      <t xml:space="preserve"> - 연수생과 유대강화를 위한 행사 지원비 [\50,000 × (연수생+관계자 10명) × 2회]
* 30일 이상 과정의 경우 1회 추가 편성 가능 (총 3회)
* 식비와 중복 집행 불가
* 정액(비정산, 파트너사의 필요에 따라 정산 후 반납 가능)</t>
    </r>
    <phoneticPr fontId="3" type="noConversion"/>
  </si>
  <si>
    <t>경유지 / 비고</t>
    <phoneticPr fontId="3" type="noConversion"/>
  </si>
  <si>
    <t>→ 필요시 수정</t>
    <phoneticPr fontId="3" type="noConversion"/>
  </si>
  <si>
    <t>↑E1셀 입력 가능 키워드 : transfer, checkall, uncheckall</t>
    <phoneticPr fontId="3" type="noConversion"/>
  </si>
  <si>
    <t>이전파일 예산호출(transfer), 이 파일 모든활동 자동취합 대상 지정/해제(checkall/uncheckall)</t>
    <phoneticPr fontId="3" type="noConversion"/>
  </si>
  <si>
    <t>셀위치</t>
    <phoneticPr fontId="3" type="noConversion"/>
  </si>
  <si>
    <t>언어</t>
    <phoneticPr fontId="3" type="noConversion"/>
  </si>
  <si>
    <t>메뉴명 언어테이블 (임의 이동, 삭제, 수정 엄금)</t>
    <phoneticPr fontId="3" type="noConversion"/>
  </si>
  <si>
    <t>1. 결과(영향)를 수기 입력</t>
  </si>
  <si>
    <t>2. 변화(성과)/변화(산출물)/수단(활동) 순으로 제어버튼(+/-)을 통해 형태를 정의하고 수기 입력</t>
  </si>
  <si>
    <t>3. 불필요한 입력란은 제어버튼(+/-)을 통해 제거하고, 최종적으로 입력값이 올바른 경우 좌측 "다음 단계" 버튼을 눌러 "사업시행구조"를 자동 생성</t>
  </si>
  <si>
    <t>* 수기 입력한 텍스트의 수정은 곧바로 각각의 관련 시트에 자동으로 적용됨</t>
  </si>
  <si>
    <t>** 트리구조의 수정은 좌측 버튼 클릭이 필요하며, 이 때 완전히 동일한 명칭의 수단(활동) 예산시트만 잔류하고 그 외에는 모두 공양식으로 다시 예산 산출 필요</t>
  </si>
  <si>
    <t>한국어</t>
    <phoneticPr fontId="3" type="noConversion"/>
  </si>
  <si>
    <t>영어</t>
    <phoneticPr fontId="3" type="noConversion"/>
  </si>
  <si>
    <t>1. Enter the results (impacts)</t>
  </si>
  <si>
    <t>2. Use control buttons (+/-) to create a project design structure according to the number of changes(outcomes), changes(outputs), intervention(activities) and input the content</t>
  </si>
  <si>
    <t>3. In case of changes in the project design structure, use control button(+/-) to adjust, and once the structure is finalized, press the 'Next Step' button to automatically generate the 'Project Implementation Structure'.</t>
  </si>
  <si>
    <t>** When modifying the project design structure, use the control button above the item to be adjusted.</t>
  </si>
  <si>
    <t>1. 사업기본정보 입력 : 대상국 / 사업명 / 편성환율(시작연도)</t>
  </si>
  <si>
    <t>2. 영향 및 핵심논리는 자동완성 (수정 희망 시 "사업설계안" 시트에서 변경/업데이트)</t>
  </si>
  <si>
    <t>3. 활동별 이행기간을 분기 단위까지 입력하고 계약 매핑 (K열은 드롭다운 중 택1, L열은 자유기입)</t>
  </si>
  <si>
    <t>4. 좌측 버튼을 눌러 활동별 예산시트 생성하고 예산 산출 후 "예산DB" 시트에서 데이터 취합</t>
  </si>
  <si>
    <t>1. Enter basic project information: Target countries / Project name / Exchange rate (of start year)</t>
  </si>
  <si>
    <t>2. The impact and key logic are automatically linked from the project design sheet (If changes are needed, please after modifying the 'Project Design' sheet).</t>
  </si>
  <si>
    <t>3. Enter the start/end time of the activity and the method of implementing the activity ① Review whether activities with similar attributes should be consolidated into a single contract, ② Set separate contracts for activities distinguished from PMC tasks, such as system building, equipment procurement, and facility construction, or activities that must be separated by regulations. (Column K: Select from the dropdown menu, Column L: Free input)</t>
  </si>
  <si>
    <t>4. Press the 'Next Step' button to create detailed budget sheet for each activity, and once completed, consolidate the data into the 'Budget DB' sheet (If survey participants have individually worked on the budget details, use the 'Automatic consolidation function').</t>
    <phoneticPr fontId="3" type="noConversion"/>
  </si>
  <si>
    <t>← Type 'transfer' in cell E1 to transfer data from the previous file</t>
    <phoneticPr fontId="3" type="noConversion"/>
  </si>
  <si>
    <t>대상국</t>
  </si>
  <si>
    <t>사업명</t>
  </si>
  <si>
    <t>편성환율(1불)</t>
  </si>
  <si>
    <t>현재 설정 언어 :</t>
    <phoneticPr fontId="3" type="noConversion"/>
  </si>
  <si>
    <t>Contract1</t>
    <phoneticPr fontId="3" type="noConversion"/>
  </si>
  <si>
    <t>Contract2</t>
    <phoneticPr fontId="3" type="noConversion"/>
  </si>
  <si>
    <t>Contract3</t>
  </si>
  <si>
    <t>Contract4</t>
  </si>
  <si>
    <t>Contract5</t>
  </si>
  <si>
    <t>Contract6</t>
  </si>
  <si>
    <t>Contract7</t>
  </si>
  <si>
    <t>Contract8</t>
  </si>
  <si>
    <t>Contract9</t>
  </si>
  <si>
    <t>Contract10</t>
  </si>
  <si>
    <t>Partner Country</t>
    <phoneticPr fontId="3" type="noConversion"/>
  </si>
  <si>
    <t>Project Title</t>
    <phoneticPr fontId="3" type="noConversion"/>
  </si>
  <si>
    <t>Result(Impact)</t>
    <phoneticPr fontId="3" type="noConversion"/>
  </si>
  <si>
    <t>Impact</t>
    <phoneticPr fontId="3" type="noConversion"/>
  </si>
  <si>
    <t>Basic Project Information</t>
    <phoneticPr fontId="3" type="noConversion"/>
  </si>
  <si>
    <t>Official Exchange Rate(1USD)</t>
    <phoneticPr fontId="3" type="noConversion"/>
  </si>
  <si>
    <t>No.</t>
    <phoneticPr fontId="3" type="noConversion"/>
  </si>
  <si>
    <t>결과●(영향)</t>
    <phoneticPr fontId="3" type="noConversion"/>
  </si>
  <si>
    <t>변화●(성과)</t>
    <phoneticPr fontId="3" type="noConversion"/>
  </si>
  <si>
    <t>변화●(산출물)</t>
    <phoneticPr fontId="3" type="noConversion"/>
  </si>
  <si>
    <t>수단●(활동)</t>
    <phoneticPr fontId="3" type="noConversion"/>
  </si>
  <si>
    <t>Result●(Impacts)</t>
    <phoneticPr fontId="3" type="noConversion"/>
  </si>
  <si>
    <t>Change●(Outcome)</t>
    <phoneticPr fontId="3" type="noConversion"/>
  </si>
  <si>
    <t>Change●(Output)</t>
    <phoneticPr fontId="3" type="noConversion"/>
  </si>
  <si>
    <t>(Start Year)</t>
    <phoneticPr fontId="3" type="noConversion"/>
  </si>
  <si>
    <t>(End Year)</t>
    <phoneticPr fontId="3" type="noConversion"/>
  </si>
  <si>
    <t>(End Quarter)</t>
    <phoneticPr fontId="3" type="noConversion"/>
  </si>
  <si>
    <t>(S. Quarter)</t>
    <phoneticPr fontId="3" type="noConversion"/>
  </si>
  <si>
    <t>(Contract)</t>
    <phoneticPr fontId="3" type="noConversion"/>
  </si>
  <si>
    <t>(Note ex. PMC)</t>
    <phoneticPr fontId="3" type="noConversion"/>
  </si>
  <si>
    <t>① 프로젝트</t>
    <phoneticPr fontId="3" type="noConversion"/>
  </si>
  <si>
    <t>② 프로그램</t>
    <phoneticPr fontId="3" type="noConversion"/>
  </si>
  <si>
    <t>③ 개발컨설팅</t>
    <phoneticPr fontId="3" type="noConversion"/>
  </si>
  <si>
    <t>④ 연수사업</t>
    <phoneticPr fontId="3" type="noConversion"/>
  </si>
  <si>
    <t>⑤ 장학지원</t>
    <phoneticPr fontId="3" type="noConversion"/>
  </si>
  <si>
    <t>⑥ 봉사단 파견</t>
    <phoneticPr fontId="3" type="noConversion"/>
  </si>
  <si>
    <t>⑦ 기타 기술협력</t>
    <phoneticPr fontId="3" type="noConversion"/>
  </si>
  <si>
    <t>⑧ 민관협력(NGO)</t>
    <phoneticPr fontId="3" type="noConversion"/>
  </si>
  <si>
    <t>⑨ 행정비용</t>
    <phoneticPr fontId="3" type="noConversion"/>
  </si>
  <si>
    <t>⑩ 기타</t>
    <phoneticPr fontId="3" type="noConversion"/>
  </si>
  <si>
    <t>① 교육</t>
    <phoneticPr fontId="3" type="noConversion"/>
  </si>
  <si>
    <t>② 보건</t>
    <phoneticPr fontId="3" type="noConversion"/>
  </si>
  <si>
    <t>③ 농림수산</t>
    <phoneticPr fontId="3" type="noConversion"/>
  </si>
  <si>
    <t>④ 공공행정</t>
    <phoneticPr fontId="3" type="noConversion"/>
  </si>
  <si>
    <t>⑤ 교통</t>
    <phoneticPr fontId="3" type="noConversion"/>
  </si>
  <si>
    <t>⑥ 에너지</t>
    <phoneticPr fontId="3" type="noConversion"/>
  </si>
  <si>
    <t>⑦ 산업</t>
    <phoneticPr fontId="3" type="noConversion"/>
  </si>
  <si>
    <t>⑧ 환경보호</t>
    <phoneticPr fontId="3" type="noConversion"/>
  </si>
  <si>
    <t>⑨ 통신</t>
    <phoneticPr fontId="3" type="noConversion"/>
  </si>
  <si>
    <t>⑩ 수자원 및 위생</t>
    <phoneticPr fontId="3" type="noConversion"/>
  </si>
  <si>
    <t>⑪ 인도적 지원</t>
    <phoneticPr fontId="3" type="noConversion"/>
  </si>
  <si>
    <t>⑫ 기타</t>
    <phoneticPr fontId="3" type="noConversion"/>
  </si>
  <si>
    <t>농업</t>
  </si>
  <si>
    <t>ICT</t>
  </si>
  <si>
    <t>기후환경</t>
  </si>
  <si>
    <t>환경</t>
  </si>
  <si>
    <t>보건의료</t>
  </si>
  <si>
    <t>지역개발 및 농림수산</t>
  </si>
  <si>
    <t>그린에너지</t>
  </si>
  <si>
    <t>환경 및 에너지</t>
  </si>
  <si>
    <t>농림수산</t>
  </si>
  <si>
    <t>공공행정·ICT</t>
  </si>
  <si>
    <t>보건</t>
  </si>
  <si>
    <t>기후변화·환경</t>
  </si>
  <si>
    <t>지역개발(식량안보)</t>
  </si>
  <si>
    <t>←Mapping to hide management budget. Keep it blank if not necessary</t>
    <phoneticPr fontId="3" type="noConversion"/>
  </si>
  <si>
    <t>←성과관리예산 계상처리 대상 활동(Activity) 매핑용 - 해당없을 경우 빈 칸 유지</t>
    <phoneticPr fontId="3" type="noConversion"/>
  </si>
  <si>
    <t>(비어 있음)</t>
  </si>
  <si>
    <t>산출식병합</t>
    <phoneticPr fontId="3" type="noConversion"/>
  </si>
  <si>
    <t>↑성과관리 예산 계상</t>
    <phoneticPr fontId="3" type="noConversion"/>
  </si>
  <si>
    <t>* 한글문서 자동생성을 위해 반드시 아래 설정을 최소 1회 활성화 해야 합니다
: 파일&gt;옵션&gt;보안센터&gt;보안센터설정&gt;매크로설정&gt;개발자매크로설정 체크</t>
    <phoneticPr fontId="3" type="noConversion"/>
  </si>
  <si>
    <t>산출식병합</t>
  </si>
  <si>
    <t>산출예산(원)</t>
  </si>
  <si>
    <t>3-2. 공수추정치 통계 - 계약 기준</t>
    <phoneticPr fontId="3" type="noConversion"/>
  </si>
  <si>
    <t>3-1. 공수추정치 통계 - 산출물(Output) 기준</t>
    <phoneticPr fontId="3" type="noConversion"/>
  </si>
  <si>
    <t>3-3. 공수추정치 통계 - 계약 및 산출물(Output) 기준</t>
    <phoneticPr fontId="3" type="noConversion"/>
  </si>
  <si>
    <t>3-4. 공수추정치 통계 - 전문가별</t>
    <phoneticPr fontId="3" type="noConversion"/>
  </si>
  <si>
    <t xml:space="preserve">&lt;?xml version="1.0" encoding="UTF-8" standalone="no" ?&gt;&lt;HWPML Style="embed" SubVersion="10.0.0.0" Version="2.91"&gt;&lt;HEAD SecCnt="2"&gt;&lt;DOCSUMMARY&gt;&lt;AUTHOR&gt;2017220&lt;/AUTHOR&gt;&lt;DATE&gt;2023년 12월 13일 수요일 오전 6:37:12&lt;/DATE&gt;&lt;/DOCSUMMARY&gt;&lt;DOCSETTING&gt;&lt;BEGINNUMBER Endnote="1" Equation="1" Footnote="1" Page="1" Picture="1" Table="1"/&gt;&lt;CARETPOS List="2" Para="0" Pos="0"/&gt;&lt;/DOCSETTING&gt;&lt;MAPPINGTABLE&gt;&lt;FACENAMELIST&gt;&lt;FONTFACE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Name="함초롬돋움"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Name="Segoe UI Emoji"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XHeight="1"/&gt;&lt;/FONT&gt;&lt;/FONTFACE&gt;&lt;/FACENAMELIST&gt;&lt;BORDERFILLLIST Count="27"&gt;&lt;BORDERFILL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Color="16777215" Type="None" Width="0.1mm"/&gt;&lt;RIGHTBORDER Color="16777215" Type="None"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Id="5" Shadow="false" Slash="0" ThreeD="false"&gt;&lt;LEFTBORDER Color="16777215" Type="None" Width="0.1mm"/&gt;&lt;RIGHTBORDER Color="16777215" Type="None" Width="0.1mm"/&gt;&lt;TOPBORDER Color="16777215" Type="None" Width="0.1mm"/&gt;&lt;BOTTOMBORDER Type="Solid" Width="0.15mm"/&gt;&lt;DIAGONAL Type="Solid" Width="0.1mm"/&gt;&lt;/BORDERFILL&gt;&lt;BORDERFILL BackSlash="0" BreakCellSeparateLine="0" CenterLine="0" CounterBackSlash="0" CounterSlash="0" CrookedSlash="0" Id="6" Shadow="false" Slash="0" ThreeD="false"&gt;&lt;LEFTBORDER Type="Solid" Width="0.15mm"/&gt;&lt;RIGHTBORDER Type="Solid" Width="0.15mm"/&gt;&lt;TOPBORDER Type="Solid" Width="0.15mm"/&gt;&lt;BOTTOMBORDER Type="Solid" Width="0.15mm"/&gt;&lt;DIAGONAL Type="Solid" Width="0.1mm"/&gt;&lt;FILLBRUSH&gt;&lt;WINDOWBRUSH Alpha="0" FaceColor="14277081" HatchColor="10066329"/&gt;&lt;/FILLBRUSH&gt;&lt;/BORDERFILL&gt;&lt;BORDERFILL BackSlash="0" BreakCellSeparateLine="0" CenterLine="0" CounterBackSlash="0" CounterSlash="0" CrookedSlash="0" Id="7" Shadow="false" Slash="0" ThreeD="false"&gt;&lt;LEFTBORDER Type="Solid" Width="0.15mm"/&gt;&lt;RIGHTBORDER Type="Solid" Width="0.15mm"/&gt;&lt;TOPBORDER Type="Solid" Width="0.15mm"/&gt;&lt;BOTTOMBORDER Type="Solid" Width="0.15mm"/&gt;&lt;DIAGONAL Type="Solid" Width="0.1mm"/&gt;&lt;FILLBRUSH&gt;&lt;WINDOWBRUSH Alpha="0" FaceColor="15921906" HatchColor="10066329"/&gt;&lt;/FILLBRUSH&gt;&lt;/BORDERFILL&gt;&lt;BORDERFILL BackSlash="0" BreakCellSeparateLine="0" CenterLine="0" CounterBackSlash="0" CounterSlash="0" CrookedSlash="0" Id="8" Shadow="false" Slash="0" ThreeD="false"&gt;&lt;LEFTBORDER Type="Solid" Width="0.15mm"/&gt;&lt;RIGHTBORDER Type="Solid" Width="0.15mm"/&gt;&lt;TOPBORDER Type="Solid" Width="0.15mm"/&gt;&lt;BOTTOMBORDER Type="None" Width="0.1mm"/&gt;&lt;DIAGONAL Type="Solid" Width="0.1mm"/&gt;&lt;/BORDERFILL&gt;&lt;BORDERFILL BackSlash="0" BreakCellSeparateLine="0" CenterLine="0" CounterBackSlash="0" CounterSlash="0" CrookedSlash="0" Id="9" Shadow="false" Slash="0" ThreeD="false"&gt;&lt;LEFTBORDER Type="Solid" Width="0.15mm"/&gt;&lt;RIGHTBORDER Type="Solid" Width="0.15mm"/&gt;&lt;TOPBORDER Type="None" Width="0.1mm"/&gt;&lt;BOTTOMBORDER Type="None" Width="0.1mm"/&gt;&lt;DIAGONAL Type="Solid" Width="0.1mm"/&gt;&lt;/BORDERFILL&gt;&lt;BORDERFILL BackSlash="0" BreakCellSeparateLine="0" CenterLine="0" CounterBackSlash="0" CounterSlash="0" CrookedSlash="0" Id="10" Shadow="false" Slash="0" ThreeD="false"&gt;&lt;LEFTBORDER Type="Solid" Width="0.15mm"/&gt;&lt;RIGHTBORDER Type="None" Width="0.1mm"/&gt;&lt;TOPBORDER Type="Solid" Width="0.15mm"/&gt;&lt;BOTTOMBORDER Type="None" Width="0.1mm"/&gt;&lt;DIAGONAL Type="Solid" Width="0.1mm"/&gt;&lt;/BORDERFILL&gt;&lt;BORDERFILL BackSlash="0" BreakCellSeparateLine="0" CenterLine="0" CounterBackSlash="0" CounterSlash="0" CrookedSlash="0" Id="11" Shadow="false" Slash="0" ThreeD="false"&gt;&lt;LEFTBORDER Type="None" Width="0.1mm"/&gt;&lt;RIGHTBORDER Type="None" Width="0.1mm"/&gt;&lt;TOPBORDER Type="Solid" Width="0.15mm"/&gt;&lt;BOTTOMBORDER Type="None" Width="0.1mm"/&gt;&lt;DIAGONAL Type="Solid" Width="0.1mm"/&gt;&lt;/BORDERFILL&gt;&lt;BORDERFILL BackSlash="0" BreakCellSeparateLine="0" CenterLine="0" CounterBackSlash="0" CounterSlash="0" CrookedSlash="0" Id="12" Shadow="false" Slash="0" ThreeD="false"&gt;&lt;LEFTBORDER Type="None" Width="0.1mm"/&gt;&lt;RIGHTBORDER Type="Solid" Width="0.15mm"/&gt;&lt;TOPBORDER Type="Solid" Width="0.15mm"/&gt;&lt;BOTTOMBORDER Type="None" Width="0.1mm"/&gt;&lt;DIAGONAL Type="Solid" Width="0.1mm"/&gt;&lt;/BORDERFILL&gt;&lt;BORDERFILL BackSlash="0" BreakCellSeparateLine="0" CenterLine="0" CounterBackSlash="0" CounterSlash="0" CrookedSlash="0" Id="13" Shadow="false" Slash="0" ThreeD="false"&gt;&lt;LEFTBORDER Type="Solid" Width="0.15mm"/&gt;&lt;RIGHTBORDER Type="None" Width="0.1mm"/&gt;&lt;TOPBORDER Type="None" Width="0.1mm"/&gt;&lt;BOTTOMBORDER Type="None" Width="0.1mm"/&gt;&lt;DIAGONAL Type="Solid" Width="0.1mm"/&gt;&lt;/BORDERFILL&gt;&lt;BORDERFILL BackSlash="0" BreakCellSeparateLine="0" CenterLine="0" CounterBackSlash="0" CounterSlash="0" CrookedSlash="0" Id="14" Shadow="false" Slash="0" ThreeD="false"&gt;&lt;LEFTBORDER Color="16777215" Type="None" Width="0.1mm"/&gt;&lt;RIGHTBORDER Color="16777215" Type="None" Width="0.1mm"/&gt;&lt;TOPBORDER Color="16777215" Type="None" Width="0.1mm"/&gt;&lt;BOTTOMBORDER Color="16777215" Type="None" Width="0.1mm"/&gt;&lt;DIAGONAL Type="Solid" Width="0.1mm"/&gt;&lt;/BORDERFILL&gt;&lt;BORDERFILL BackSlash="0" BreakCellSeparateLine="0" CenterLine="0" CounterBackSlash="0" CounterSlash="0" CrookedSlash="0" Id="15" Shadow="false" Slash="0" ThreeD="false"&gt;&lt;LEFTBORDER Type="Solid" Width="0.15mm"/&gt;&lt;RIGHTBORDER Type="None" Width="0.1mm"/&gt;&lt;TOPBORDER Type="None" Width="0.1mm"/&gt;&lt;BOTTOMBORDER Type="Solid" Width="0.15mm"/&gt;&lt;DIAGONAL Type="Solid" Width="0.1mm"/&gt;&lt;/BORDERFILL&gt;&lt;BORDERFILL BackSlash="0" BreakCellSeparateLine="0" CenterLine="0" CounterBackSlash="0" CounterSlash="0" CrookedSlash="0" Id="16"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Id="17"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Id="18"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Id="19"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Id="20" Shadow="false" Slash="0" ThreeD="false"&gt;&lt;LEFTBORDER Type="None" Width="0.1mm"/&gt;&lt;RIGHTBORDER Type="None" Width="0.1mm"/&gt;&lt;TOPBORDER Type="None" Width="0.1mm"/&gt;&lt;BOTTOMBORDER Type="None" Width="0.1mm"/&gt;&lt;DIAGONAL Type="Solid" Width="0.1mm"/&gt;&lt;FILLBRUSH&gt;&lt;WINDOWBRUSH Alpha="0" FaceColor="13431551" HatchColor="0"/&gt;&lt;/FILLBRUSH&gt;&lt;/BORDERFILL&gt;&lt;BORDERFILL BackSlash="0" BreakCellSeparateLine="0" CenterLine="0" CounterBackSlash="0" CounterSlash="0" CrookedSlash="0" Id="21" Shadow="false" Slash="0" ThreeD="false"&gt;&lt;LEFTBORDER Color="16777215" Type="None" Width="0.1mm"/&gt;&lt;RIGHTBORDER Type="None" Width="0.1mm"/&gt;&lt;TOPBORDER Color="16777215" Type="None" Width="0.1mm"/&gt;&lt;BOTTOMBORDER Type="Solid" Width="0.15mm"/&gt;&lt;DIAGONAL Type="Solid" Width="0.1mm"/&gt;&lt;/BORDERFILL&gt;&lt;BORDERFILL BackSlash="0" BreakCellSeparateLine="0" CenterLine="0" CounterBackSlash="0" CounterSlash="0" CrookedSlash="0" Id="22" Shadow="false" Slash="0" ThreeD="false"&gt;&lt;LEFTBORDER Color="16777215"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Id="23" Shadow="false" Slash="0" ThreeD="false"&gt;&lt;LEFTBORDER Color="16777215" Type="None" Width="0.1mm"/&gt;&lt;RIGHTBORDER Type="Solid" Width="0.15mm"/&gt;&lt;TOPBORDER Color="16777215" Type="None" Width="0.1mm"/&gt;&lt;BOTTOMBORDER Type="Solid" Width="0.15mm"/&gt;&lt;DIAGONAL Type="Solid" Width="0.1mm"/&gt;&lt;/BORDERFILL&gt;&lt;BORDERFILL BackSlash="0" BreakCellSeparateLine="0" CenterLine="0" CounterBackSlash="0" CounterSlash="0" CrookedSlash="0" Id="24" Shadow="false" Slash="0" ThreeD="false"&gt;&lt;LEFTBORDER Type="Solid" Width="0.1mm"/&gt;&lt;RIGHTBORDER Type="Solid" Width="0.1mm"/&gt;&lt;TOPBORDER Type="Solid" Width="0.1mm"/&gt;&lt;BOTTOMBORDER Type="Solid" Width="0.1mm"/&gt;&lt;DIAGONAL Type="Solid" Width="0.1mm"/&gt;&lt;/BORDERFILL&gt;&lt;BORDERFILL BackSlash="0" BreakCellSeparateLine="0" CenterLine="0" CounterBackSlash="0" CounterSlash="0" CrookedSlash="0" Id="25" Shadow="false" Slash="0" ThreeD="false"&gt;&lt;LEFTBORDER Type="Solid" Width="0.1mm"/&gt;&lt;RIGHTBORDER Type="Solid" Width="0.1mm"/&gt;&lt;TOPBORDER Type="Solid" Width="0.1mm"/&gt;&lt;BOTTOMBORDER Type="Solid" Width="0.1mm"/&gt;&lt;DIAGONAL Type="Solid" Width="0.1mm"/&gt;&lt;FILLBRUSH&gt;&lt;WINDOWBRUSH Alpha="0" FaceColor="14277081" HatchColor="10066329"/&gt;&lt;/FILLBRUSH&gt;&lt;/BORDERFILL&gt;&lt;BORDERFILL BackSlash="0" BreakCellSeparateLine="0" CenterLine="0" CounterBackSlash="0" CounterSlash="0" CrookedSlash="0" Id="26" Shadow="false" Slash="0" ThreeD="false"&gt;&lt;LEFTBORDER Type="Solid" Width="0.1mm"/&gt;&lt;RIGHTBORDER Type="Solid" Width="0.1mm"/&gt;&lt;TOPBORDER Type="Solid" Width="0.1mm"/&gt;&lt;BOTTOMBORDER Type="Solid" Width="0.1mm"/&gt;&lt;DIAGONAL Type="Solid" Width="0.1mm"/&gt;&lt;FILLBRUSH&gt;&lt;WINDOWBRUSH Alpha="0" FaceColor="15921906" HatchColor="10066329"/&gt;&lt;/FILLBRUSH&gt;&lt;/BORDERFILL&gt;&lt;BORDERFILL BackSlash="0" BreakCellSeparateLine="0" CenterLine="0" CounterBackSlash="0" CounterSlash="0" CrookedSlash="0" Id="27" Shadow="false" Slash="2" ThreeD="false"&gt;&lt;LEFTBORDER Type="Solid" Width="0.1mm"/&gt;&lt;RIGHTBORDER Type="Solid" Width="0.1mm"/&gt;&lt;TOPBORDER Type="Solid" Width="0.1mm"/&gt;&lt;BOTTOMBORDER Type="Solid" Width="0.1mm"/&gt;&lt;DIAGONAL Type="Solid" Width="0.15mm"/&gt;&lt;/BORDERFILL&gt;&lt;/BORDERFILLLIST&gt;&lt;CHARSHAPELIST Count="19"&gt;&lt;CHARSHAPE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Id="7"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Id="9"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Id="10" ShadeColor="4294967295" SymMark="0" TextColor="0" UseFontSpace="false" UseKerning="false"&gt;&lt;FONTID Hangul="0" Hanja="0" Japanese="0" Latin="0" Other="0" Symbol="0" User="0"/&gt;&lt;RATIO Hangul="100" Hanja="100" Japanese="100" Latin="100" Other="100" Symbol="100" User="100"/&gt;&lt;CHARSPACING Hangul="-13" Hanja="-13" Japanese="-13" Latin="-13" Other="-13" Symbol="-13" User="-13"/&gt;&lt;RELSIZE Hangul="100" Hanja="100" Japanese="100" Latin="100" Other="100" Symbol="100" User="100"/&gt;&lt;CHAROFFSET Hangul="0" Hanja="0" Japanese="0" Latin="0" Other="0" Symbol="0" User="0"/&gt;&lt;BOLD/&gt;&lt;/CHARSHAPE&gt;&lt;CHARSHAPE BorderFillId="2" Height="1000" Id="11" ShadeColor="4294967295" SymMark="0" TextColor="0" UseFontSpace="false" UseKerning="false"&gt;&lt;FONTID Hangul="0" Hanja="0" Japanese="0" Latin="0" Other="0" Symbol="0" User="0"/&gt;&lt;RATIO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User="0"/&gt;&lt;BOLD/&gt;&lt;/CHARSHAPE&gt;&lt;CHARSHAPE BorderFillId="2" Height="1000" Id="12" ShadeColor="4294967295" SymMark="0" TextColor="0" UseFontSpace="false" UseKerning="false"&gt;&lt;FONTID Hangul="0" Hanja="0" Japanese="0" Latin="0" Other="0" Symbol="0" User="0"/&gt;&lt;RATIO Hangul="100" Hanja="100" Japanese="100" Latin="100" Other="100" Symbol="100" User="100"/&gt;&lt;CHARSPACING Hangul="-4" Hanja="-4" Japanese="-4" Latin="-4" Other="-4" Symbol="-4" User="-4"/&gt;&lt;RELSIZE Hangul="100" Hanja="100" Japanese="100" Latin="100" Other="100" Symbol="100" User="100"/&gt;&lt;CHAROFFSET Hangul="0" Hanja="0" Japanese="0" Latin="0" Other="0" Symbol="0" User="0"/&gt;&lt;BOLD/&gt;&lt;/CHARSHAPE&gt;&lt;CHARSHAPE BorderFillId="1" Height="1200" Id="13"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Id="14"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Height="1100" Id="17"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Id="18" ShadeColor="4294967295" SymMark="0" TextColor="0" UseFontSpace="false" UseKerning="false"&gt;&lt;FONTID Hangul="0" Hanja="0" Japanese="0" Latin="0" Other="0" Symbol="0" User="0"/&gt;&lt;RATIO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User="0"/&gt;&lt;BOLD/&gt;&lt;/CHARSHAPE&gt;&lt;/CHARSHAPELIST&gt;&lt;TABDEFLIST Count="3"&gt;&lt;TABDEF AutoTabLeft="false" AutoTabRight="false" Id="0"/&gt;&lt;TABDEF AutoTabLeft="true" AutoTabRight="false" Id="1"/&gt;&lt;TABDEF AutoTabLeft="false" AutoTabRight="true" Id="2"/&gt;&lt;/TABDEFLIST&gt;&lt;NUMBERINGLIST Count="2"&gt;&lt;NUMBERING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NumFormat="Digit" Start="1" TextOffset="50" TextOffsetType="percent" UseInstWidth="false" WidthAdjust="0"&gt;&lt;/PARAHEAD&gt;&lt;PARAHEAD Alignment="Left" AutoIndent="true" Level="9" NumFormat="Digit" Start="1" TextOffset="50" TextOffsetType="percent" UseInstWidth="false" WidthAdjust="0"&gt;&lt;/PARAHEAD&gt;&lt;PARAHEAD Alignment="Left" AutoIndent="true" Level="10" NumFormat="Digit" Start="1" TextOffset="50" TextOffsetType="percent" UseInstWidth="false" WidthAdjust="0"&gt;&lt;/PARAHEAD&gt;&lt;/NUMBERING&gt;&lt;NUMBERING Id="2"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NumFormat="Digit" Start="1" TextOffset="50" TextOffsetType="percent" UseInstWidth="false" WidthAdjust="0"&gt;&lt;/PARAHEAD&gt;&lt;PARAHEAD Alignment="Left" AutoIndent="true" Level="9" NumFormat="Digit" Start="1" TextOffset="50" TextOffsetType="percent" UseInstWidth="false" WidthAdjust="0"&gt;&lt;/PARAHEAD&gt;&lt;PARAHEAD Alignment="Left" AutoIndent="true" Level="10" NumFormat="Digit" Start="1" TextOffset="50" TextOffsetType="percent" UseInstWidth="false" WidthAdjust="0"&gt;&lt;/PARAHEAD&gt;&lt;/NUMBERING&gt;&lt;/NUMBERINGLIST&gt;&lt;PARASHAPELIST Count="33"&gt;&lt;PARASHAPE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t>
  </si>
  <si>
    <t>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Level="0"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Level="1"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Align="Right"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Id="22"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Id="23"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VerAlign="Center" WidowOrphan="false"&gt;&lt;PARAMARGIN Indent="0" Left="0" LineSpacing="100" LineSpacingType="Percent" Next="0" Prev="0" Right="0"/&gt;&lt;PARABORDER BorderFill="16" Connect="false" IgnoreMargin="false"/&gt;&lt;/PARASHAPE&gt;&lt;PARASHAPE Align="Left"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BorderFill="17" Connect="false" IgnoreMargin="false"/&gt;&lt;/PARASHAPE&gt;&lt;PARASHAPE Align="Center" AutoSpaceEAsianEng="false" AutoSpaceEAsianNum="false" BreakLatinWord="KeepWord" BreakNonLatinWord="false" Condense="0" FontLineHeight="false" HeadingType="None" Id="26" KeepLines="false" KeepWithNext="false" Level="0" LineWrap="Break" PageBreakBefore="false" SnapToGrid="true" TabDef="0" VerAlign="Center" WidowOrphan="false"&gt;&lt;PARAMARGIN Indent="0" Left="0" LineSpacing="100" LineSpacingType="Percent" Next="0" Prev="0" Right="0"/&gt;&lt;PARABORDER BorderFill="18" Connect="false" IgnoreMargin="false"/&gt;&lt;/PARASHAPE&gt;&lt;PARASHAPE Align="Left" AutoSpaceEAsianEng="false" AutoSpaceEAsianNum="false" BreakLatinWord="KeepWord" BreakNonLatinWord="false" Condense="0" FontLineHeight="false" HeadingType="None" Id="27" KeepLines="false" KeepWithNext="false" Level="0" LineWrap="Break" PageBreakBefore="false" SnapToGrid="true" TabDef="0" VerAlign="Center" WidowOrphan="false"&gt;&lt;PARAMARGIN Indent="0" Left="0" LineSpacing="100" LineSpacingType="Percent" Next="0" Prev="0" Right="0"/&gt;&lt;PARABORDER BorderFill="19" Connect="false" IgnoreMargin="false"/&gt;&lt;/PARASHAPE&gt;&lt;PARASHAPE Align="Right" AutoSpaceEAsianEng="false" AutoSpaceEAsianNum="false" BreakLatinWord="KeepWord" BreakNonLatinWord="false" Condense="0" FontLineHeight="false" HeadingType="None" Id="28" KeepLines="false" KeepWithNext="false" Level="0" LineWrap="Break" PageBreakBefore="false" SnapToGrid="true" TabDef="0" VerAlign="Center" WidowOrphan="false"&gt;&lt;PARAMARGIN Indent="0" Left="0" LineSpacing="100" LineSpacingType="Percent" Next="0" Prev="0" Right="0"/&gt;&lt;PARABORDER BorderFill="19" Connect="false" IgnoreMargin="false"/&gt;&lt;/PARASHAPE&gt;&lt;PARASHAPE Align="Right" AutoSpaceEAsianEng="false" AutoSpaceEAsianNum="false" BreakLatinWord="KeepWord" BreakNonLatinWord="false" Condense="0" FontLineHeight="false" HeadingType="None" Id="29" KeepLines="false" KeepWithNext="false" Level="0" LineWrap="Break" PageBreakBefore="false" SnapToGrid="true" TabDef="0" VerAlign="Top" WidowOrphan="false"&gt;&lt;PARAMARGIN Indent="0" Left="0" LineSpacing="100" LineSpacingType="Percent" Next="0" Prev="0" Right="0"/&gt;&lt;PARABORDER BorderFill="19" Connect="false" IgnoreMargin="false"/&gt;&lt;/PARASHAPE&gt;&lt;PARASHAPE Align="Left" AutoSpaceEAsianEng="false" AutoSpaceEAsianNum="false" BreakLatinWord="KeepWord" BreakNonLatinWord="false" Condense="0" FontLineHeight="false" HeadingType="None" Id="30" KeepLines="false" KeepWithNext="false" Level="0" LineWrap="Break" PageBreakBefore="false" SnapToGrid="true" TabDef="0" VerAlign="Top" WidowOrphan="false"&gt;&lt;PARAMARGIN Indent="0" Left="0" LineSpacing="100" LineSpacingType="Percent" Next="0" Prev="0" Right="0"/&gt;&lt;PARABORDER BorderFill="20" Connect="false" IgnoreMargin="false"/&gt;&lt;/PARASHAPE&gt;&lt;PARASHAPE Align="Center" AutoSpaceEAsianEng="false" AutoSpaceEAsianNum="false" BreakLatinWord="KeepWord" BreakNonLatinWord="false" Condense="0" FontLineHeight="false" HeadingType="None" Id="31"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Align="Justify" AutoSpaceEAsianEng="false" AutoSpaceEAsianNum="false" BreakLatinWord="KeepWord" BreakNonLatinWord="false" Condense="0" FontLineHeight="false" HeadingType="None" Id="32"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Count="46"&gt;&lt;STYLE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CharShape="13" EngName="xl91" Id="22" LangId="1042" LockForm="0" Name="xl91" NextStyle="22" ParaShape="24" Type="Para"/&gt;&lt;STYLE CharShape="14" EngName="xl92" Id="23" LangId="1042" LockForm="0" Name="xl92" NextStyle="23" ParaShape="25" Type="Para"/&gt;&lt;STYLE CharShape="15" EngName="xl100" Id="24" LangId="1042" LockForm="0" Name="xl100" NextStyle="24" ParaShape="26" Type="Para"/&gt;&lt;STYLE CharShape="15" EngName="xl96" Id="25" LangId="1042" LockForm="0" Name="xl96" NextStyle="25" ParaShape="27" Type="Para"/&gt;&lt;STYLE CharShape="15" EngName="xl104" Id="26" LangId="1042" LockForm="0" Name="xl104" NextStyle="26" ParaShape="26" Type="Para"/&gt;&lt;STYLE CharShape="16" EngName="xl79" Id="27" LangId="1042" LockForm="0" Name="xl79" NextStyle="27" ParaShape="27" Type="Para"/&gt;&lt;STYLE CharShape="16" EngName="xl83" Id="28" LangId="1042" LockForm="0" Name="xl83" NextStyle="28" ParaShape="27" Type="Para"/&gt;&lt;STYLE CharShape="16" EngName="xl90" Id="29" LangId="1042" LockForm="0" Name="xl90" NextStyle="29" ParaShape="27" Type="Para"/&gt;&lt;STYLE CharShape="14" EngName="xl103" Id="30" LangId="1042" LockForm="0" Name="xl103" NextStyle="30" ParaShape="25" Type="Para"/&gt;&lt;STYLE CharShape="16" EngName="xl76" Id="31" LangId="1042" LockForm="0" Name="xl76" NextStyle="31" ParaShape="28" Type="Para"/&gt;&lt;STYLE CharShape="15" EngName="xl77" Id="32" LangId="1042" LockForm="0" Name="xl77" NextStyle="32" ParaShape="28" Type="Para"/&gt;&lt;STYLE CharShape="16" EngName="xl78" Id="33" LangId="1042" LockForm="0" Name="xl78" NextStyle="33" ParaShape="27" Type="Para"/&gt;&lt;STYLE CharShape="16" EngName="xl98" Id="34" LangId="1042" LockForm="0" Name="xl98" NextStyle="34" ParaShape="29" Type="Para"/&gt;&lt;STYLE CharShape="16" EngName="xl99" Id="35" LangId="1042" LockForm="0" Name="xl99" NextStyle="35" ParaShape="29" Type="Para"/&gt;&lt;STYLE CharShape="16" EngName="xl80" Id="36" LangId="1042" LockForm="0" Name="xl80" NextStyle="36" ParaShape="28" Type="Para"/&gt;&lt;STYLE CharShape="16" EngName="xl97" Id="37" LangId="1042" LockForm="0" Name="xl97" NextStyle="37" ParaShape="30" Type="Para"/&gt;&lt;STYLE CharShape="15" EngName="xl85" Id="38" LangId="1042" LockForm="0" Name="xl85" NextStyle="38" ParaShape="28" Type="Para"/&gt;&lt;STYLE CharShape="15" EngName="xl86" Id="39" LangId="1042" LockForm="0" Name="xl86" NextStyle="39" ParaShape="28" Type="Para"/&gt;&lt;STYLE CharShape="16" EngName="xl87" Id="40" LangId="1042" LockForm="0" Name="xl87" NextStyle="40" ParaShape="28" Type="Para"/&gt;&lt;STYLE CharShape="15" EngName="xl88" Id="41" LangId="1042" LockForm="0" Name="xl88" NextStyle="41" ParaShape="28" Type="Para"/&gt;&lt;STYLE CharShape="16" EngName="xl89" Id="42" LangId="1042" LockForm="0" Name="xl89" NextStyle="42" ParaShape="27" Type="Para"/&gt;&lt;STYLE CharShape="16" EngName="xl102" Id="43" LangId="1042" LockForm="0" Name="xl102" NextStyle="43" ParaShape="31" Type="Para"/&gt;&lt;STYLE CharShape="15" EngName="xl93" Id="44" LangId="1042" LockForm="0" Name="xl93" NextStyle="44" ParaShape="27" Type="Para"/&gt;&lt;STYLE CharShape="17" EngName="td" Id="45" LangId="1042" LockForm="0" Name="td" NextStyle="45" ParaShape="32" Type="Para"/&gt;&lt;/STYLELIST&gt;&lt;MEMOSHAPELIST Count="2"&gt;&lt;MEMO ActiveColor="10092543" FillColor="10092492" Id="1" LineColor="0" LineType="1" LineWidth="1" MemoType="0" Width="15591"/&gt;&lt;MEMO ActiveColor="10092543" FillColor="10092492" Id="2" LineColor="0" LineType="1" LineWidth="1" MemoType="0" Width="15591"/&gt;&lt;/MEMOSHAPELIST&gt;&lt;/MAPPINGTABLE&gt;&lt;COMPATIBLEDOCUMENT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CharShape="0"&gt;&lt;SECDEF CharGrid="0" FirstBorder="false" FirstFill="false" LineGrid="0" MemoShapeId="1"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ColCount="6" PageBreak="Cell" RepeatHeader="true" RowCount="56"&gt;&lt;SHAPEOBJECT InstId="1398661280" Lock="false" NumberingType="Table" TextWrap="TopAndBottom" ZOrder="0"&gt;&lt;SIZE Height="72748" HeightRelTo="Absolute" Protect="false" Width="51032"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BorderFill="4" ColAddr="0" ColSpan="6" Dirty="false" Editable="false" HasMargin="false" Header="false" Height="1725" Protect="false" RowAddr="0" RowSpan="1" Width="51032"&gt;&lt;CELLMARGIN Bottom="141" Left="510" Right="510" Top="141"/&gt;&lt;PARALIST LineWrap="Break" LinkListID="0" LinkListIDNext="0" TextDirection="0" VertAlign="Center"&gt;&lt;P ParaShape="20" Style="22"&gt;&lt;TEXT CharShape="7"&gt;&lt;CHAR&gt;산출물 품질기준 총괄표 (POD, Project Output Description)&lt;/CHAR&gt;&lt;/TEXT&gt;&lt;/P&gt;&lt;/PARALIST&gt;&lt;/CELL&gt;&lt;/ROW&gt;&lt;ROW&gt;&lt;CELL BorderFill="5" ColAddr="0" ColSpan="1" Dirty="false" Editable="false" HasMargin="false" Header="false" Height="1014" Protect="false" RowAddr="1" RowSpan="1" Width="1869"&gt;&lt;CELLMARGIN Bottom="141" Left="510" Right="510" Top="141"/&gt;&lt;PARALIST LineWrap="Break" LinkListID="0" LinkListIDNext="0" TextDirection="0" VertAlign="Center"&gt;&lt;P ParaShape="20" Style="0"&gt;&lt;TEXT CharShape="8"/&gt;&lt;/P&gt;&lt;/PARALIST&gt;&lt;/CELL&gt;&lt;CELL BorderFill="5" ColAddr="1" ColSpan="1" Dirty="false" Editable="false" HasMargin="false" Header="false" Height="1014" Protect="false" RowAddr="1" RowSpan="1" Width="12550"&gt;&lt;CELLMARGIN Bottom="141" Left="510" Right="510" Top="141"/&gt;&lt;PARALIST LineWrap="Break" LinkListID="0" LinkListIDNext="0" TextDirection="0" VertAlign="Center"&gt;&lt;P ParaShape="20" Style="0"&gt;&lt;TEXT CharShape="8"/&gt;&lt;/P&gt;&lt;/PARALIST&gt;&lt;/CELL&gt;&lt;CELL BorderFill="5" ColAddr="2" ColSpan="1" Dirty="false" Editable="false" HasMargin="false" Header="false" Height="1014" Protect="false" RowAddr="1" RowSpan="1" Width="4982"&gt;&lt;CELLMARGIN Bottom="141" Left="510" Right="510" Top="141"/&gt;&lt;PARALIST LineWrap="Break" LinkListID="0" LinkListIDNext="0" TextDirection="0" VertAlign="Center"&gt;&lt;P ParaShape="20" Style="0"&gt;&lt;TEXT CharShape="8"/&gt;&lt;/P&gt;&lt;/PARALIST&gt;&lt;/CELL&gt;&lt;CELL BorderFill="5" ColAddr="3" ColSpan="1" Dirty="false" Editable="false" HasMargin="false" Header="false" Height="1014" Protect="false" RowAddr="1" RowSpan="1" Width="3284"&gt;&lt;CELLMARGIN Bottom="141" Left="510" Right="510" Top="141"/&gt;&lt;PARALIST LineWrap="Break" LinkListID="0" LinkListIDNext="0" TextDirection="0" VertAlign="Center"&gt;&lt;P ParaShape="20" Style="0"&gt;&lt;TEXT CharShape="8"/&gt;&lt;/P&gt;&lt;/PARALIST&gt;&lt;/CELL&gt;&lt;CELL BorderFill="5" ColAddr="4" ColSpan="1" Dirty="false" Editable="false" HasMargin="false" Header="false" Height="1014" Protect="false" RowAddr="1" RowSpan="1" Width="25358"&gt;&lt;CELLMARGIN Bottom="141" Left="510" Right="510" Top="141"/&gt;&lt;PARALIST LineWrap="Break" LinkListID="0" LinkListIDNext="0" TextDirection="0" VertAlign="Center"&gt;&lt;P ParaShape="20" Style="0"&gt;&lt;TEXT CharShape="8"/&gt;&lt;/P&gt;&lt;/PARALIST&gt;&lt;/CELL&gt;&lt;CELL BorderFill="5" ColAddr="5" ColSpan="1" Dirty="false" Editable="false" HasMargin="false" Header="false" Height="1014" Protect="false" RowAddr="1" RowSpan="1" Width="2989"&gt;&lt;CELLMARGIN Bottom="141" Left="510" Right="510" Top="141"/&gt;&lt;PARALIST LineWrap="Break" LinkListID="0" LinkListIDNext="0" TextDirection="0" VertAlign="Center"&gt;&lt;P ParaShape="20" Style="0"&gt;&lt;TEXT CharShape="8"/&gt;&lt;/P&gt;&lt;/PARALIST&gt;&lt;/CELL&gt;&lt;/ROW&gt;&lt;ROW&gt;&lt;CELL BorderFill="6" ColAddr="0" ColSpan="6" Dirty="false" Editable="false" HasMargin="false" Header="false" Height="1650" Protect="false" RowAddr="2" RowSpan="1" Width="51032"&gt;&lt;CELLMARGIN Bottom="141" Left="510" Right="510" Top="141"/&gt;&lt;PARALIST LineWrap="Break" LinkListID="0" LinkListIDNext="0" TextDirection="0" VertAlign="Center"&gt;&lt;P ParaShape="0" Style="23"&gt;&lt;TEXT CharShape="9"&gt;&lt;CHAR&gt;1. 프로젝트 개요 (Project Outline) &lt;/CHAR&gt;&lt;/TEXT&gt;&lt;/P&gt;&lt;/PARALIST&gt;&lt;/CELL&gt;&lt;/ROW&gt;&lt;ROW&gt;&lt;CELL BorderFill="7" ColAddr="0" ColSpan="2" Dirty="false" Editable="false" HasMargin="false" Header="false" Height="4950" Protect="false" RowAddr="3" RowSpan="3" Width="14419"&gt;&lt;CELLMARGIN Bottom="141" Left="510" Right="510" Top="141"/&gt;&lt;PARALIST LineWrap="Break" LinkListID="0" LinkListIDNext="0" TextDirection="0" VertAlign="Center"&gt;&lt;P ParaShape="20" Style="24"&gt;&lt;TEXT CharShape="8"&gt;&lt;CHAR&gt;사업명(기간/규모)&lt;/CHAR&gt;&lt;/TEXT&gt;&lt;/P&gt;&lt;P ParaShape="20" Style="24"&gt;&lt;TEXT CharShape="8"&gt;&lt;CHAR&gt;Project Title&lt;/CHAR&gt;&lt;/TEXT&gt;&lt;/P&gt;&lt;P ParaShape="20" Style="24"&gt;&lt;TEXT CharShape="8"&gt;&lt;CHAR&gt;(Period/budget)&lt;/CHAR&gt;&lt;/TEXT&gt;&lt;/P&gt;&lt;/PARALIST&gt;&lt;/CELL&gt;&lt;CELL BorderFill="8" ColAddr="2" ColSpan="4" Dirty="false" Editable="false" HasMargin="false" Header="false" Height="1650" Protect="false" RowAddr="3" RowSpan="1" Width="36613"&gt;&lt;CELLMARGIN Bottom="141" Left="510" Right="510" Top="141"/&gt;&lt;PARALIST LineWrap="Break" LinkListID="0" LinkListIDNext="0" TextDirection="0" VertAlign="Center"&gt;&lt;P ParaShape="0" Style="25"&gt;&lt;TEXT CharShape="8"&gt;&lt;CHAR&gt;≪$C$8≫&lt;/CHAR&gt;&lt;/TEXT&gt;&lt;/P&gt;&lt;/PARALIST&gt;&lt;/CELL&gt;&lt;/ROW&gt;&lt;ROW&gt;&lt;CELL BorderFill="9" ColAddr="2" ColSpan="4" Dirty="false" Editable="false" HasMargin="false" Header="false" Height="1650" Protect="false" RowAddr="4" RowSpan="1" Width="36613"&gt;&lt;CELLMARGIN Bottom="141" Left="510" Right="510" Top="141"/&gt;&lt;PARALIST LineWrap="Break" LinkListID="0" LinkListIDNext="0" TextDirection="0" VertAlign="Center"&gt;&lt;P ParaShape="0" Style="25"&gt;&lt;TEXT CharShape="8"&gt;&lt;CHAR&gt;≪$C$9≫&lt;/CHAR&gt;&lt;/TEXT&gt;&lt;/P&gt;&lt;/PARALIST&gt;&lt;/CELL&gt;&lt;/ROW&gt;&lt;ROW&gt;&lt;CELL BorderFill="9" ColAddr="2" ColSpan="4" Dirty="false" Editable="false" HasMargin="false" Header="false" Height="1650" Protect="false" RowAddr="5" RowSpan="1" Width="36613"&gt;&lt;CELLMARGIN Bottom="141" Left="510" Right="510" Top="141"/&gt;&lt;PARALIST LineWrap="Break" LinkListID="0" LinkListIDNext="0" TextDirection="0" VertAlign="Center"&gt;</t>
  </si>
  <si>
    <t>&lt;P ParaShape="0" Style="25"&gt;&lt;TEXT CharShape="8"&gt;&lt;CHAR&gt;≪$C$10≫&lt;/CHAR&gt;&lt;/TEXT&gt;&lt;/P&gt;&lt;/PARALIST&gt;&lt;/CELL&gt;&lt;/ROW&gt;&lt;ROW&gt;&lt;CELL BorderFill="7" ColAddr="0" ColSpan="2" Dirty="false" Editable="false" HasMargin="false" Header="false" Height="82956" Protect="false" RowAddr="6" RowSpan="50" Width="14419"&gt;&lt;CELLMARGIN Bottom="141" Left="510" Right="510" Top="141"/&gt;&lt;PARALIST LineWrap="Break" LinkListID="0" LinkListIDNext="0" TextDirection="0" VertAlign="Center"&gt;&lt;P ParaShape="20" Style="26"&gt;&lt;TEXT CharShape="8"&gt;&lt;CHAR&gt;성과목표 (Outcome)/&lt;/CHAR&gt;&lt;/TEXT&gt;&lt;/P&gt;&lt;P ParaShape="20" Style="26"&gt;&lt;TEXT CharShape="8"&gt;&lt;CHAR&gt;사업산출물 (Project Output)&lt;/CHAR&gt;&lt;/TEXT&gt;&lt;/P&gt;&lt;/PARALIST&gt;&lt;/CELL&gt;&lt;CELL BorderFill="10" ColAddr="2" ColSpan="1" Dirty="false" Editable="false" HasMargin="false" Header="false" Height="1650" Protect="false" RowAddr="6" RowSpan="1" Width="4982"&gt;&lt;CELLMARGIN Bottom="141" Left="510" Right="510" Top="141"/&gt;&lt;PARALIST LineWrap="Squeeze" LinkListID="0" LinkListIDNext="0" TextDirection="0" VertAlign="Center"&gt;&lt;P ParaShape="20" Style="45"&gt;&lt;TEXT CharShape="8"&gt;&lt;CHAR&gt;≪$C$11≫&lt;/CHAR&gt;&lt;/TEXT&gt;&lt;/P&gt;&lt;/PARALIST&gt;&lt;/CELL&gt;&lt;CELL BorderFill="11" ColAddr="3" ColSpan="1" Dirty="false" Editable="false" HasMargin="false" Header="false" Height="1650" Protect="false" RowAddr="6" RowSpan="1" Width="3284"&gt;&lt;CELLMARGIN Bottom="141" Left="510" Right="510" Top="141"/&gt;&lt;PARALIST LineWrap="Squeeze" LinkListID="0" LinkListIDNext="0" TextDirection="0" VertAlign="Center"&gt;&lt;P ParaShape="21" Style="45"&gt;&lt;TEXT CharShape="8"&gt;&lt;CHAR&gt;≪$D$11≫&lt;/CHAR&gt;&lt;/TEXT&gt;&lt;/P&gt;&lt;/PARALIST&gt;&lt;/CELL&gt;&lt;CELL BorderFill="12" ColAddr="4" ColSpan="2" Dirty="false" Editable="false" HasMargin="false" Header="false" Height="1650" Protect="false" RowAddr="6" RowSpan="1" Width="28347"&gt;&lt;CELLMARGIN Bottom="141" Left="510" Right="510" Top="141"/&gt;&lt;PARALIST LineWrap="Squeeze" LinkListID="0" LinkListIDNext="0" TextDirection="0" VertAlign="Center"&gt;&lt;P ParaShape="22" Style="45"&gt;&lt;TEXT CharShape="8"&gt;&lt;CHAR&gt;≪$E$11≫&lt;/CHAR&gt;&lt;/TEXT&gt;&lt;/P&gt;&lt;/PARALIST&gt;&lt;/CELL&gt;&lt;/ROW&gt;&lt;ROW&gt;&lt;CELL BorderFill="13" ColAddr="2" ColSpan="1" Dirty="false" Editable="false" HasMargin="false" Header="false" Height="1650" Protect="false" RowAddr="7" RowSpan="1" Width="4982"&gt;&lt;CELLMARGIN Bottom="141" Left="510" Right="510" Top="141"/&gt;&lt;PARALIST LineWrap="Squeeze" LinkListID="0" LinkListIDNext="0" TextDirection="0" VertAlign="Center"&gt;&lt;P ParaShape="20" Style="45"&gt;&lt;TEXT CharShape="8"&gt;&lt;CHAR&gt;≪$C$12≫&lt;/CHAR&gt;&lt;/TEXT&gt;&lt;/P&gt;&lt;/PARALIST&gt;&lt;/CELL&gt;&lt;CELL BorderFill="14" ColAddr="3" ColSpan="1" Dirty="false" Editable="false" HasMargin="false" Header="false" Height="1650" Protect="false" RowAddr="7" RowSpan="1" Width="3284"&gt;&lt;CELLMARGIN Bottom="141" Left="510" Right="510" Top="141"/&gt;&lt;PARALIST LineWrap="Squeeze" LinkListID="0" LinkListIDNext="0" TextDirection="0" VertAlign="Center"&gt;&lt;P ParaShape="21" Style="45"&gt;&lt;TEXT CharShape="8"&gt;&lt;CHAR&gt;≪$D$12≫&lt;/CHAR&gt;&lt;/TEXT&gt;&lt;/P&gt;&lt;/PARALIST&gt;&lt;/CELL&gt;&lt;CELL BorderFill="22" ColAddr="4" ColSpan="2" Dirty="false" Editable="false" HasMargin="false" Header="false" Height="1650" Protect="false" RowAddr="7" RowSpan="1" Width="28347"&gt;&lt;CELLMARGIN Bottom="141" Left="510" Right="510" Top="141"/&gt;&lt;PARALIST LineWrap="Squeeze" LinkListID="0" LinkListIDNext="0" TextDirection="0" VertAlign="Center"&gt;&lt;P ParaShape="22" Style="45"&gt;&lt;TEXT CharShape="8"&gt;&lt;CHAR&gt;≪$E$12≫&lt;/CHAR&gt;&lt;/TEXT&gt;&lt;/P&gt;&lt;/PARALIST&gt;&lt;/CELL&gt;&lt;/ROW&gt;&lt;ROW&gt;&lt;CELL BorderFill="13" ColAddr="2" ColSpan="1" Dirty="false" Editable="false" HasMargin="false" Header="false" Height="1650" Protect="false" RowAddr="8" RowSpan="1" Width="4982"&gt;&lt;CELLMARGIN Bottom="141" Left="510" Right="510" Top="141"/&gt;&lt;PARALIST LineWrap="Squeeze" LinkListID="0" LinkListIDNext="0" TextDirection="0" VertAlign="Center"&gt;&lt;P ParaShape="20" Style="45"&gt;&lt;TEXT CharShape="8"&gt;&lt;CHAR&gt;≪$C$13≫&lt;/CHAR&gt;&lt;/TEXT&gt;&lt;/P&gt;&lt;/PARALIST&gt;&lt;/CELL&gt;&lt;CELL BorderFill="14" ColAddr="3" ColSpan="1" Dirty="false" Editable="false" HasMargin="false" Header="false" Height="1650" Protect="false" RowAddr="8" RowSpan="1" Width="3284"&gt;&lt;CELLMARGIN Bottom="141" Left="510" Right="510" Top="141"/&gt;&lt;PARALIST LineWrap="Squeeze" LinkListID="0" LinkListIDNext="0" TextDirection="0" VertAlign="Center"&gt;&lt;P ParaShape="21" Style="45"&gt;&lt;TEXT CharShape="8"&gt;&lt;CHAR&gt;≪$D$13≫&lt;/CHAR&gt;&lt;/TEXT&gt;&lt;/P&gt;&lt;/PARALIST&gt;&lt;/CELL&gt;&lt;CELL BorderFill="22" ColAddr="4" ColSpan="2" Dirty="false" Editable="false" HasMargin="false" Header="false" Height="1650" Protect="false" RowAddr="8" RowSpan="1" Width="28347"&gt;&lt;CELLMARGIN Bottom="141" Left="510" Right="510" Top="141"/&gt;&lt;PARALIST LineWrap="Squeeze" LinkListID="0" LinkListIDNext="0" TextDirection="0" VertAlign="Center"&gt;&lt;P ParaShape="22" Style="45"&gt;&lt;TEXT CharShape="8"&gt;&lt;CHAR&gt;≪$E$13≫&lt;/CHAR&gt;&lt;/TEXT&gt;&lt;/P&gt;&lt;/PARALIST&gt;&lt;/CELL&gt;&lt;/ROW&gt;&lt;ROW&gt;&lt;CELL BorderFill="13" ColAddr="2" ColSpan="1" Dirty="false" Editable="false" HasMargin="false" Header="false" Height="1650" Protect="false" RowAddr="9" RowSpan="1" Width="4982"&gt;&lt;CELLMARGIN Bottom="141" Left="510" Right="510" Top="141"/&gt;&lt;PARALIST LineWrap="Squeeze" LinkListID="0" LinkListIDNext="0" TextDirection="0" VertAlign="Center"&gt;&lt;P ParaShape="20" Style="45"&gt;&lt;TEXT CharShape="8"&gt;&lt;CHAR&gt;≪$C$14≫&lt;/CHAR&gt;&lt;/TEXT&gt;&lt;/P&gt;&lt;/PARALIST&gt;&lt;/CELL&gt;&lt;CELL BorderFill="14" ColAddr="3" ColSpan="1" Dirty="false" Editable="false" HasMargin="false" Header="false" Height="1650" Protect="false" RowAddr="9" RowSpan="1" Width="3284"&gt;&lt;CELLMARGIN Bottom="141" Left="510" Right="510" Top="141"/&gt;&lt;PARALIST LineWrap="Squeeze" LinkListID="0" LinkListIDNext="0" TextDirection="0" VertAlign="Center"&gt;&lt;P ParaShape="21" Style="45"&gt;&lt;TEXT CharShape="8"&gt;&lt;CHAR&gt;≪$D$14≫&lt;/CHAR&gt;&lt;/TEXT&gt;&lt;/P&gt;&lt;/PARALIST&gt;&lt;/CELL&gt;&lt;CELL BorderFill="22" ColAddr="4" ColSpan="2" Dirty="false" Editable="false" HasMargin="false" Header="false" Height="1650" Protect="false" RowAddr="9" RowSpan="1" Width="28347"&gt;&lt;CELLMARGIN Bottom="141" Left="510" Right="510" Top="141"/&gt;&lt;PARALIST LineWrap="Squeeze" LinkListID="0" LinkListIDNext="0" TextDirection="0" VertAlign="Center"&gt;&lt;P ParaShape="22" Style="45"&gt;&lt;TEXT CharShape="8"&gt;&lt;CHAR&gt;≪$E$14≫&lt;/CHAR&gt;&lt;/TEXT&gt;&lt;/P&gt;&lt;/PARALIST&gt;&lt;/CELL&gt;&lt;/ROW&gt;&lt;ROW&gt;&lt;CELL BorderFill="13" ColAddr="2" ColSpan="1" Dirty="false" Editable="false" HasMargin="false" Header="false" Height="1650" Protect="false" RowAddr="10" RowSpan="1" Width="4982"&gt;&lt;CELLMARGIN Bottom="141" Left="510" Right="510" Top="141"/&gt;&lt;PARALIST LineWrap="Squeeze" LinkListID="0" LinkListIDNext="0" TextDirection="0" VertAlign="Center"&gt;&lt;P ParaShape="20" Style="45"&gt;&lt;TEXT CharShape="8"&gt;&lt;CHAR&gt;≪$C$15≫&lt;/CHAR&gt;&lt;/TEXT&gt;&lt;/P&gt;&lt;/PARALIST&gt;&lt;/CELL&gt;&lt;CELL BorderFill="14" ColAddr="3" ColSpan="1" Dirty="false" Editable="false" HasMargin="false" Header="false" Height="1650" Protect="false" RowAddr="10" RowSpan="1" Width="3284"&gt;&lt;CELLMARGIN Bottom="141" Left="510" Right="510" Top="141"/&gt;&lt;PARALIST LineWrap="Squeeze" LinkListID="0" LinkListIDNext="0" TextDirection="0" VertAlign="Center"&gt;&lt;P ParaShape="21" Style="45"&gt;&lt;TEXT CharShape="8"&gt;&lt;CHAR&gt;≪$D$15≫&lt;/CHAR&gt;&lt;/TEXT&gt;&lt;/P&gt;&lt;/PARALIST&gt;&lt;/CELL&gt;&lt;CELL BorderFill="22" ColAddr="4" ColSpan="2" Dirty="false" Editable="false" HasMargin="false" Header="false" Height="1650" Protect="false" RowAddr="10" RowSpan="1" Width="28347"&gt;&lt;CELLMARGIN Bottom="141" Left="510" Right="510" Top="141"/&gt;&lt;PARALIST LineWrap="Squeeze" LinkListID="0" LinkListIDNext="0" TextDirection="0" VertAlign="Center"&gt;&lt;P ParaShape="22" Style="45"&gt;&lt;TEXT CharShape="8"&gt;&lt;CHAR&gt;≪$E$15≫&lt;/CHAR&gt;&lt;/TEXT&gt;&lt;/P&gt;&lt;/PARALIST&gt;&lt;/CELL&gt;&lt;/ROW&gt;&lt;ROW&gt;&lt;CELL BorderFill="13" ColAddr="2" ColSpan="1" Dirty="false" Editable="false" HasMargin="false" Header="false" Height="1650" Protect="false" RowAddr="11" RowSpan="1" Width="4982"&gt;&lt;CELLMARGIN Bottom="141" Left="510" Right="510" Top="141"/&gt;&lt;PARALIST LineWrap="Squeeze" LinkListID="0" LinkListIDNext="0" TextDirection="0" VertAlign="Center"&gt;&lt;P ParaShape="20" Style="45"&gt;&lt;TEXT CharShape="8"&gt;&lt;CHAR&gt;≪$C$16≫&lt;/CHAR&gt;&lt;/TEXT&gt;&lt;/P&gt;&lt;/PARALIST&gt;&lt;/CELL&gt;&lt;CELL BorderFill="14" ColAddr="3" ColSpan="1" Dirty="false" Editable="false" HasMargin="false" Header="false" Height="1650" Protect="false" RowAddr="11" RowSpan="1" Width="3284"&gt;&lt;CELLMARGIN Bottom="141" Left="510" Right="510" Top="141"/&gt;&lt;PARALIST LineWrap="Squeeze" LinkListID="0" LinkListIDNext="0" TextDirection="0" VertAlign="Center"&gt;&lt;P ParaShape="21" Style="45"&gt;&lt;TEXT CharShape="8"&gt;&lt;CHAR&gt;≪$D$16≫&lt;/CHAR&gt;&lt;/TEXT&gt;&lt;/P&gt;&lt;/PARALIST&gt;&lt;/CELL&gt;&lt;CELL BorderFill="22" ColAddr="4" ColSpan="2" Dirty="false" Editable="false" HasMargin="false" Header="false" Height="1650" Protect="false" RowAddr="11" RowSpan="1" Width="28347"&gt;&lt;CELLMARGIN Bottom="141" Left="510" Right="510" Top="141"/&gt;&lt;PARALIST LineWrap="Squeeze" LinkListID="0" LinkListIDNext="0" TextDirection="0" VertAlign="Center"&gt;&lt;P ParaShape="22" Style="45"&gt;&lt;TEXT CharShape="8"&gt;&lt;CHAR&gt;≪$E$16≫&lt;/CHAR&gt;&lt;/TEXT&gt;&lt;/P&gt;&lt;/PARALIST&gt;&lt;/CELL&gt;&lt;/ROW&gt;&lt;ROW&gt;&lt;CELL BorderFill="13" ColAddr="2" ColSpan="1" Dirty="false" Editable="false" HasMargin="false" Header="false" Height="1650" Protect="false" RowAddr="12" RowSpan="1" Width="4982"&gt;&lt;CELLMARGIN Bottom="141" Left="510" Right="510" Top="141"/&gt;&lt;PARALIST LineWrap="Squeeze" LinkListID="0" LinkListIDNext="0" TextDirection="0" VertAlign="Center"&gt;&lt;P ParaShape="20" Style="45"&gt;&lt;TEXT CharShape="8"&gt;&lt;CHAR&gt;≪$C$17≫&lt;/CHAR&gt;&lt;/TEXT&gt;&lt;/P&gt;&lt;/PARALIST&gt;&lt;/CELL&gt;&lt;CELL BorderFill="14" ColAddr="3" ColSpan="1" Dirty="false" Editable="false" HasMargin="false" Header="false" Height="1650" Protect="false" RowAddr="12" RowSpan="1" Width="3284"&gt;&lt;CELLMARGIN Bottom="141" Left="510" Right="510" Top="141"/&gt;&lt;PARALIST LineWrap="Squeeze" LinkListID="0" LinkListIDNext="0" TextDirection="0" VertAlign="Center"&gt;&lt;P ParaShape="21" Style="45"&gt;&lt;TEXT CharShape="8"&gt;&lt;CHAR&gt;≪$D$17≫&lt;/CHAR&gt;&lt;/TEXT&gt;&lt;/P&gt;&lt;/PARALIST&gt;&lt;/CELL&gt;&lt;CELL BorderFill="22" ColAddr="4" ColSpan="2" Dirty="false" Editable="false" HasMargin="false" Header="false" Height="1650" Protect="false" RowAddr="12" RowSpan="1" Width="28347"&gt;&lt;CELLMARGIN Bottom="141" Left="510" Right="510" Top="141"/&gt;&lt;PARALIST LineWrap="Squeeze" LinkListID="0" LinkListIDNext="0" TextDirection="0" VertAlign="Center"&gt;&lt;P ParaShape="22" Style="45"&gt;&lt;TEXT CharShape="8"&gt;&lt;CHAR&gt;≪$E$17≫&lt;/CHAR&gt;&lt;/TEXT&gt;&lt;/P&gt;&lt;/PARALIST&gt;&lt;/CELL&gt;&lt;/ROW&gt;&lt;ROW&gt;&lt;CELL BorderFill="13" ColAddr="2" ColSpan="1" Dirty="false" Editable="false" HasMargin="false" Header="false" Height="1650" Protect="false" RowAddr="13" RowSpan="1" Width="4982"&gt;&lt;CELLMARGIN Bottom="141" Left="510" Right="510" Top="141"/&gt;&lt;PARALIST LineWrap="Squeeze" LinkListID="0" LinkListIDNext="0" TextDirection="0" VertAlign="Center"&gt;&lt;P ParaShape="20" Style="45"&gt;&lt;TEXT CharShape="8"&gt;&lt;CHAR&gt;≪$C$18≫&lt;/CHAR&gt;&lt;/TEXT&gt;&lt;/P&gt;&lt;/PARALIST&gt;&lt;/CELL&gt;&lt;CELL BorderFill="14" ColAddr="3" ColSpan="1" Dirty="false" Editable="false" HasMargin="false" Header="false" Height="1650" Protect="false" RowAddr="13" RowSpan="1" Width="3284"&gt;&lt;CELLMARGIN Bottom="141" Left="510" Right="510" Top="141"/&gt;&lt;PARALIST LineWrap="Squeeze" LinkListID="0" LinkListIDNext="0" TextDirection="0" VertAlign="Center"&gt;&lt;P ParaShape="21" Style="45"&gt;&lt;TEXT CharShape="8"&gt;&lt;CHAR&gt;≪$D$18≫&lt;/CHAR&gt;&lt;/TEXT&gt;&lt;/P&gt;&lt;/PARALIST&gt;&lt;/CELL&gt;&lt;CELL BorderFill="22" ColAddr="4" ColSpan="2" Dirty="false" Editable="false" HasMargin="false" Header="false" Height="1650" Protect="false" RowAddr="13" RowSpan="1" Width="28347"&gt;&lt;CELLMARGIN Bottom="141" Left="510" Right="510" Top="141"/&gt;&lt;PARALIST LineWrap="Squeeze" LinkListID="0" LinkListIDNext="0" TextDirection="0" VertAlign="Center"&gt;&lt;P ParaShape="22" Style="45"&gt;&lt;TEXT CharShape="8"&gt;&lt;CHAR&gt;≪$E$18≫&lt;/CHAR&gt;&lt;/TEXT&gt;&lt;/P&gt;&lt;/PARALIST&gt;&lt;/CELL&gt;&lt;/ROW&gt;&lt;ROW&gt;&lt;CELL BorderFill="13" ColAddr="2" ColSpan="1" Dirty="false" Editable="false" HasMargin="false" Header="false" Height="1650" Protect="false" RowAddr="14" RowSpan="1" Width="4982"&gt;&lt;CELLMARGIN Bottom="141" Left="510" Right="510" Top="141"/&gt;&lt;PARALIST LineWrap="Squeeze" LinkListID="0" LinkListIDNext="0" TextDirection="0" VertAlign="Center"&gt;&lt;P ParaShape="20" Style="45"&gt;&lt;TEXT CharShape="8"&gt;&lt;CHAR&gt;≪$C$19≫&lt;/CHAR&gt;&lt;/TEXT&gt;&lt;/P&gt;&lt;/PARALIST&gt;&lt;/CELL&gt;&lt;CELL BorderFill="14" ColAddr="3" ColSpan="1" Dirty="false" Editable="false" HasMargin="false" Header="false" Height="1650" Protect="false" RowAddr="14" RowSpan="1" Width="3284"&gt;&lt;CELLMARGIN Bottom="141" Left="510" Right="510" Top="141"/&gt;&lt;PARALIST LineWrap="Squeeze" LinkListID="0" LinkListIDNext="0" TextDirection="0" VertAlign="Center"&gt;&lt;P ParaShape="21" Style="45"&gt;&lt;TEXT CharShape="8"&gt;&lt;CHAR&gt;≪$D$19≫&lt;/CHAR&gt;&lt;/TEXT&gt;&lt;/P&gt;&lt;/PARALIST&gt;&lt;/CELL&gt;&lt;CELL BorderFill="22" ColAddr="4" ColSpan="2" Dirty="false" Editable="false" HasMargin="false" Header="false" Height="1650" Protect="false" RowAddr="14" RowSpan="1" Width="28347"&gt;&lt;CELLMARGIN Bottom="141" Left="510" Right="510" Top="141"/&gt;&lt;PARALIST LineWrap="Squeeze" LinkListID="0" LinkListIDNext="0" TextDirection="0" VertAlign="Center"&gt;&lt;P ParaShape="22" Style="45"&gt;&lt;TEXT CharShape="8"&gt;&lt;CHAR&gt;≪$E$19≫&lt;/CHAR&gt;&lt;/TEXT&gt;&lt;/P&gt;&lt;/PARALIST&gt;&lt;/CELL&gt;&lt;/ROW&gt;&lt;ROW&gt;&lt;CELL BorderFill="13" ColAddr="2" ColSpan="1" Dirty="false" Editable="false" HasMargin="false" Header="false" Height="1650" Protect="false" RowAddr="15" RowSpan="1" Width="4982"&gt;&lt;CELLMARGIN Bottom="141" Left="510" Right="510" Top="141"/&gt;&lt;PARALIST LineWrap="Squeeze" LinkListID="0" LinkListIDNext="0" TextDirection="0" VertAlign="Center"&gt;&lt;P ParaShape="20" Style="45"&gt;&lt;TEXT CharShape="8"&gt;&lt;CHAR&gt;≪$C$20≫&lt;/CHAR&gt;&lt;/TEXT&gt;&lt;/P&gt;&lt;/PARALIST&gt;&lt;/CELL&gt;&lt;CELL BorderFill="14" ColAddr="3" ColSpan="1" Dirty="false" Editable="false" HasMargin="false" Header="false" Height="1650" Protect="false" RowAddr="15" RowSpan="1" Width="3284"&gt;&lt;CELLMARGIN Bottom="141" Left="510" Right="510" Top="141"/&gt;&lt;PARALIST LineWrap="Squeeze" LinkListID="0" LinkListIDNext="0" TextDirection="0" VertAlign="Center"&gt;&lt;P ParaShape="21" Style="45"&gt;&lt;TEXT CharShape="8"&gt;&lt;CHAR&gt;≪$D$20≫&lt;/CHAR&gt;&lt;/TEXT&gt;&lt;/P&gt;&lt;/PARALIST&gt;&lt;/CELL&gt;&lt;CELL BorderFill="22" ColAddr="4" ColSpan="2" Dirty="false" Editable="false" HasMargin="false" Header="false" Height="1650" Protect="false" RowAddr="15" RowSpan="1" Width="28347"&gt;&lt;CELLMARGIN Bottom="141" Left="510" Right="510" Top="141"/&gt;&lt;PARALIST LineWrap="Squeeze" LinkListID="0" LinkListIDNext="0" TextDirection="0" VertAlign="Center"&gt;&lt;P ParaShape="22" Style="45"&gt;&lt;TEXT CharShape="8"&gt;&lt;CHAR&gt;≪$E$20≫&lt;/CHAR&gt;&lt;/TEXT&gt;&lt;/P&gt;&lt;/PARALIST&gt;&lt;/CELL&gt;&lt;/ROW&gt;&lt;ROW&gt;&lt;CELL BorderFill="13" ColAddr="2" ColSpan="1" Dirty="false" Editable="false" HasMargin="false" Header="false" Height="1650" Protect="false" RowAddr="16" RowSpan="1" Width="4982"&gt;&lt;CELLMARGIN Bottom="141" Left="510" Right="510" Top="141"/&gt;&lt;PARALIST LineWrap="Squeeze" LinkListID="0" LinkListIDNext="0" TextDirection="0" VertAlign="Center"&gt;&lt;P ParaShape="20" Style="45"&gt;&lt;TEXT CharShape="8"&gt;&lt;CHAR&gt;≪$C$21≫&lt;/CHAR&gt;&lt;/TEXT&gt;&lt;/P&gt;&lt;/PARALIST&gt;&lt;/CELL&gt;&lt;CELL BorderFill="14" ColAddr="3" ColSpan="1" Dirty="false" Editable="false" HasMargin="false" Header="false" Height="1650" Protect="false" RowAddr="16" RowSpan="1" Width="3284"&gt;&lt;CELLMARGIN Bottom="141" Left="510" Right="510" Top="141"/&gt;&lt;PARALIST LineWrap="Squeeze" LinkListID="0" LinkListIDNext="0" TextDirection="0" VertAlign="Center"&gt;&lt;P ParaShape="21" Style="45"&gt;&lt;TEXT CharShape="8"&gt;&lt;CHAR&gt;≪$D$21≫&lt;/CHAR&gt;&lt;/TEXT&gt;&lt;/P&gt;&lt;/PARALIST&gt;&lt;/CELL&gt;&lt;CELL BorderFill="22" ColAddr="4" ColSpan="2" Dirty="false" Editable="false" HasMargin="false" Header="false" Height="1650" Protect="false" RowAddr="16" RowSpan="1" Width="28347"&gt;&lt;CELLMARGIN Bottom="141" Left="510" Right="510" Top="141"/&gt;&lt;PARALIST LineWrap="Squeeze" LinkListID="0" LinkListIDNext="0" TextDirection="0" VertAlign="Center"&gt;&lt;P ParaShape="22" Style="45"&gt;&lt;TEXT CharShape="8"&gt;&lt;CHAR&gt;≪$E$21≫&lt;/CHAR&gt;&lt;/TEXT&gt;&lt;/P&gt;&lt;/PARALIST&gt;&lt;/CELL&gt;&lt;/ROW&gt;&lt;ROW&gt;&lt;CELL BorderFill="13" ColAddr="2" ColSpan="1" Dirty="false" Editable="false" HasMargin="false" Header="false" Height="1650" Protect="false" RowAddr="17" RowSpan="1" Width="4982"&gt;&lt;CELLMARGIN Bottom="141" Left="510" Right="510" Top="141"/&gt;&lt;PARALIST LineWrap="Squeeze" LinkListID="0" LinkListIDNext="0" TextDirection="0" VertAlign="Center"&gt;&lt;P ParaShape="20" Style="45"&gt;&lt;TEXT CharShape="8"&gt;&lt;CHAR&gt;≪$C$22≫&lt;/CHAR&gt;&lt;/TEXT&gt;&lt;/P&gt;&lt;/PARALIST&gt;&lt;/CELL&gt;&lt;CELL BorderFill="14" ColAddr="3" ColSpan="1" Dirty="false" Editable="false" HasMargin="false" Header="false" Height="1650" Protect="false" RowAddr="17" RowSpan="1" Width="3284"&gt;&lt;CELLMARGIN Bottom="141" Left="510" Right="510" Top="141"/&gt;&lt;PARALIST LineWrap="Squeeze" LinkListID="0" LinkListIDNext="0" TextDirection="0" VertAlign="Center"&gt;&lt;P ParaShape="21" Style="45"&gt;&lt;TEXT CharShape="8"&gt;&lt;CHAR&gt;≪$D$22≫&lt;/CHAR&gt;&lt;/TEXT&gt;&lt;/P&gt;&lt;/PARALIST&gt;&lt;/CELL&gt;&lt;CELL BorderFill="22" ColAddr="4" ColSpan="2" Dirty="false" Editable="false" HasMargin="false" Header="false" Height="1650" Protect="false" RowAddr="17" RowSpan="1" Width="28347"&gt;&lt;CELLMARGIN Bottom="141" Left="510" Right="510" Top="141"/&gt;&lt;PARALIST LineWrap="Squeeze" LinkListID="0" LinkListIDNext="0" TextDirection="0" VertAlign="Center"&gt;&lt;P ParaShape="22" Style="45"&gt;&lt;TEXT CharShape="8"&gt;&lt;CHAR&gt;≪$E$22≫&lt;/CHAR&gt;&lt;/TEXT&gt;&lt;/P&gt;&lt;/PARALIST&gt;&lt;/CELL&gt;&lt;/ROW&gt;&lt;ROW&gt;&lt;CELL BorderFill="13" ColAddr="2" ColSpan="1" Dirty="false" Editable="false" HasMargin="false" Header="false" Height="1650" Protect="false" RowAddr="18" RowSpan="1" Width="4982"&gt;&lt;CELLMARGIN Bottom="141" Left="510" Right="510" Top="141"/&gt;&lt;PARALIST LineWrap="Squeeze" LinkListID="0" LinkListIDNext="0" TextDirection="0" VertAlign="Center"&gt;&lt;P ParaShape="20" Style="45"&gt;&lt;TEXT CharShape="8"&gt;&lt;CHAR&gt;≪$C$23≫&lt;/CHAR&gt;&lt;/TEXT&gt;&lt;/P&gt;&lt;/PARALIST&gt;&lt;/CELL&gt;&lt;CELL BorderFill="14" ColAddr="3" ColSpan="1" Dirty="false" Editable="false" HasMargin="false" Header="false" Height="1650" Protect="false" RowAddr="18" RowSpan="1" Width="3284"&gt;&lt;CELLMARGIN Bottom="141" Left="510" Right="510" Top="141"/&gt;&lt;PARALIST LineWrap="Squeeze" LinkListID="0" LinkListIDNext="0" TextDirection="0" VertAlign="Center"&gt;&lt;P ParaShape="21" Style="45"&gt;&lt;TEXT CharShape="8"&gt;&lt;CHAR&gt;≪$D$23≫&lt;/CHAR&gt;&lt;/TEXT&gt;&lt;/P&gt;&lt;/PARALIST&gt;&lt;/CELL&gt;&lt;CELL BorderFill="22" ColAddr="4" ColSpan="2" Dirty="false" Editable="false" HasMargin="false" Header="false" Height="1650" Protect="false" RowAddr="18" RowSpan="1" Width="28347"&gt;&lt;CELLMARGIN Bottom="141" Left="510" Right="510" Top="141"/&gt;&lt;PARALIST LineWrap="Squeeze" LinkListID="0" LinkListIDNext="0" TextDirection="0" VertAlign="Center"&gt;&lt;P ParaShape="22" Style="45"&gt;&lt;TEXT CharShape="8"&gt;&lt;CHAR&gt;≪$E$23≫&lt;/CHAR&gt;&lt;/TEXT&gt;&lt;/P&gt;&lt;/PARALIST&gt;&lt;/CELL&gt;&lt;/ROW&gt;&lt;ROW&gt;&lt;CELL BorderFill="13" ColAddr="2" ColSpan="1" Dirty="false" Editable="false" HasMargin="false" Header="false" Height="1650" Protect="false" RowAddr="19" RowSpan="1" Width="4982"&gt;&lt;CELLMARGIN Bottom="141" Left="510" Right="510" Top="141"/&gt;&lt;PARALIST LineWrap="Squeeze" LinkListID="0" LinkListIDNext="0" TextDirection="0" VertAlign="Center"&gt;&lt;P ParaShape="20" Style="45"&gt;&lt;TEXT CharShape="8"&gt;&lt;CHAR&gt;≪$C$24≫&lt;/CHAR&gt;&lt;/TEXT&gt;&lt;/P&gt;&lt;/PARALIST&gt;&lt;/CELL&gt;&lt;CELL BorderFill="14" ColAddr="3" ColSpan="1" Dirty="false" Editable="false" HasMargin="false" Header="false" Height="1650" Protect="false" RowAddr="19" RowSpan="1" Width="3284"&gt;&lt;CELLMARGIN Bottom="141" Left="510" Right="510" Top="141"/&gt;&lt;PARALIST LineWrap="Squeeze" LinkListID="0" LinkListIDNext="0" TextDirection="0" VertAlign="Center"&gt;&lt;P ParaShape="21" Style="45"&gt;&lt;TEXT CharShape="8"&gt;&lt;CHAR&gt;≪$D$24≫&lt;/CHAR&gt;&lt;/TEXT&gt;&lt;/P&gt;&lt;/PARALIST&gt;&lt;/CELL&gt;&lt;CELL BorderFill="22" ColAddr="4" ColSpan="2" Dirty="false" Editable="false" HasMargin="false" Header="false" Height="1650" Protect="false" RowAddr="19" RowSpan="1" Width="28347"&gt;&lt;CELLMARGIN Bottom="141" Left="510" Right="510" Top="141"/&gt;&lt;PARALIST LineWrap="Squeeze" LinkListID="0" LinkListIDNext="0" TextDirection="0" VertAlign="Center"&gt;&lt;P ParaShape="22" Style="45"&gt;&lt;TEXT CharShape="8"&gt;&lt;CHAR&gt;≪$E$24≫&lt;/CHAR&gt;&lt;/TEXT&gt;&lt;/P&gt;&lt;/PARALIST&gt;&lt;/CELL&gt;&lt;/ROW&gt;&lt;ROW&gt;&lt;CELL BorderFill="13" ColAddr="2" ColSpan="1" Dirty="false" Editable="false" HasMargin="false" Header="false" Height="1650" Protect="false" RowAddr="20" RowSpan="1" Width="4982"&gt;&lt;CELLMARGIN Bottom="141" Left="510" Right="510" Top="141"/&gt;&lt;PARALIST LineWrap="Squeeze" LinkListID="0" LinkListIDNext="0" TextDirection="0" VertAlign="Center"&gt;&lt;P ParaShape="20" Style="45"&gt;&lt;TEXT CharShape="8"&gt;&lt;CHAR&gt;≪$C$25≫&lt;/CHAR&gt;&lt;/TEXT&gt;&lt;/P&gt;&lt;/PARALIST&gt;&lt;/CELL&gt;&lt;CELL BorderFill="14" ColAddr="3" ColSpan="1" Dirty="false" Editable="false" HasMargin="false" Header="false" Height="1650" Protect="false" RowAddr="20" RowSpan="1" Width="3284"&gt;&lt;CELLMARGIN Bottom="141" Left="510" Right="510" Top="141"/&gt;&lt;PARALIST LineWrap="Squeeze" LinkListID="0" LinkListIDNext="0" TextDirection="0" VertAlign="Center"&gt;&lt;P ParaShape="21" Style="45"&gt;&lt;TEXT CharShape="8"&gt;&lt;CHAR&gt;≪$D$25≫&lt;/CHAR&gt;&lt;/TEXT&gt;&lt;/P&gt;&lt;/PARALIST&gt;&lt;/CELL&gt;&lt;CELL BorderFill="22" ColAddr="4" ColSpan="2" Dirty="false" Editable="false" HasMargin="false" Header="false" Height="1650" Protect="false" RowAddr="20" RowSpan="1" Width="28347"&gt;&lt;CELLMARGIN Bottom="141" Left="510" Right="510" Top="141"/&gt;&lt;PARALIST LineWrap="Squeeze" LinkListID="0" LinkListIDNext="0" TextDirection="0" VertAlign="Center"&gt;&lt;P ParaShape="22" Style="45"&gt;&lt;TEXT CharShape="8"&gt;&lt;CHAR&gt;≪$E$25≫&lt;/CHAR&gt;&lt;/TEXT&gt;&lt;/P&gt;&lt;/PARALIST&gt;&lt;/CELL&gt;&lt;/ROW&gt;&lt;ROW&gt;&lt;CELL BorderFill="13" ColAddr="2" ColSpan="1" Dirty="false" Editable="false" HasMargin="false" Header="false" Height="1650" Protect="false" RowAddr="21" RowSpan="1" Width="4982"&gt;&lt;CELLMARGIN Bottom="141" Left="510" Right="510" Top="141"/&gt;&lt;PARALIST LineWrap="Squeeze" LinkListID="0" LinkListIDNext="0" TextDirection="0" VertAlign="Center"&gt;&lt;P ParaShape="20" Style="45"&gt;&lt;TEXT CharShape="8"&gt;&lt;CHAR&gt;≪$C$26≫&lt;/CHAR&gt;&lt;/TEXT&gt;&lt;/P&gt;&lt;/PARALIST&gt;&lt;/CELL&gt;&lt;CELL BorderFill="14" ColAddr="3" ColSpan="1" Dirty="false" Editable="false" HasMargin="false" Header="false" Height="1650" Protect="false" RowAddr="21" RowSpan="1" Width="3284"&gt;&lt;CELLMARGIN Bottom="141" Left="510" Right="510" Top="141"/&gt;&lt;PARALIST LineWrap="Squeeze" LinkListID="0" LinkListIDNext="0" TextDirection="0" VertAlign="Center"&gt;&lt;P ParaShape="21" Style="45"&gt;&lt;TEXT CharShape="8"&gt;&lt;CHAR&gt;≪$D$26≫&lt;/CHAR&gt;&lt;/TEXT&gt;&lt;/P&gt;&lt;/PARALIST&gt;&lt;/CELL&gt;&lt;CELL BorderFill="22" ColAddr="4" ColSpan="2" Dirty="false" Editable="false" HasMargin="false" Header="false" Height="1650" Protect="false" RowAddr="21" RowSpan="1" Width="28347"&gt;&lt;CELLMARGIN Bottom="141" Left="510" Right="510" Top="141"/&gt;&lt;PARALIST LineWrap="Squeeze" LinkListID="0" LinkListIDNext="0" TextDirection="0" VertAlign="Center"&gt;&lt;P ParaShape="22" Style="45"&gt;&lt;TEXT CharShape="8"&gt;&lt;CHAR&gt;≪$E$26≫&lt;/CHAR&gt;&lt;/TEXT&gt;&lt;/P&gt;&lt;/PARALIST&gt;&lt;/CELL&gt;&lt;/ROW&gt;&lt;ROW&gt;&lt;CELL BorderFill="13" ColAddr="2" ColSpan="1" Dirty="false" Editable="false" HasMargin="false" Header="false" Height="1650" Protect="false" RowAddr="22" RowSpan="1" Width="4982"&gt;&lt;CELLMARGIN Bottom="141" Left="510" Right="510" Top="141"/&gt;&lt;PARALIST LineWrap="Squeeze" LinkListID="0" LinkListIDNext="0" TextDirection="0" VertAlign="Center"&gt;&lt;P ParaShape="20" Style="45"&gt;&lt;TEXT CharShape="8"&gt;&lt;CHAR&gt;≪$C$27≫&lt;/CHAR&gt;&lt;/TEXT&gt;&lt;/P&gt;&lt;/PARALIST&gt;&lt;/CELL&gt;&lt;CELL BorderFill="14" ColAddr="3" ColSpan="1" Dirty="false" Editable="false" HasMargin="false" Header="false" Height="1650" Protect="false" RowAddr="22" RowSpan="1" Width="3284"&gt;&lt;CELLMARGIN Bottom="141" Left="510" Right="510" Top="141"/&gt;&lt;PARALIST LineWrap="Squeeze" LinkListID="0" LinkListIDNext="0" TextDirection="0" VertAlign="Center"&gt;&lt;P ParaShape="21" Style="45"&gt;&lt;TEXT CharShape="8"&gt;&lt;CHAR&gt;≪$D$27≫&lt;/CHAR&gt;&lt;/TEXT&gt;&lt;/P&gt;&lt;/PARALIST&gt;&lt;/CELL&gt;&lt;CELL BorderFill="22" ColAddr="4" ColSpan="2" Dirty="false" Editable="false" HasMargin="false" Header="false" Height="1650" Protect="false" RowAddr="22" RowSpan="1" Width="28347"&gt;&lt;CELLMARGIN Bottom="141" Left="510" Right="510" Top="141"/&gt;&lt;PARALIST LineWrap="Squeeze" LinkListID="0" LinkListIDNext="0" TextDirection="0" VertAlign="Center"&gt;&lt;P ParaShape="22" Style="45"&gt;&lt;TEXT CharShape="8"&gt;&lt;CHAR&gt;≪$E$27≫&lt;/CHAR&gt;&lt;/TEXT&gt;&lt;/P&gt;&lt;/PARALIST&gt;&lt;/CELL&gt;&lt;/ROW&gt;&lt;ROW&gt;&lt;CELL BorderFill="13" ColAddr="2" ColSpan="1" Dirty="false" Editable="false" HasMargin="false" Header="false" Height="1650" Protect="false" RowAddr="23" RowSpan="1" Width="4982"&gt;&lt;CELLMARGIN Bottom="141" Left="510" Right="510" Top="141"/&gt;&lt;PARALIST LineWrap="Squeeze" LinkListID="0" LinkListIDNext="0" TextDirection="0" VertAlign="Center"&gt;&lt;P ParaShape="20" Style="45"&gt;&lt;TEXT CharShape="8"&gt;&lt;CHAR&gt;≪$C$28≫&lt;/CHAR&gt;&lt;/TEXT&gt;&lt;/P&gt;&lt;/PARALIST&gt;&lt;/CELL&gt;&lt;CELL BorderFill="14" ColAddr="3" ColSpan="1" Dirty="false" Editable="false" HasMargin="false" Header="false" Height="1650" Protect="false" RowAddr="23" RowSpan="1" Width="3284"&gt;&lt;CELLMARGIN Bottom="141" Left="510" Right="510" Top="141"/&gt;&lt;PARALIST LineWrap="Squeeze" LinkListID="0" LinkListIDNext="0" TextDirection="0" VertAlign="Center"&gt;&lt;P ParaShape="21" Style="45"&gt;&lt;TEXT CharShape="8"&gt;&lt;CHAR&gt;≪$D$28≫&lt;/CHAR&gt;&lt;/TEXT&gt;&lt;/P&gt;&lt;/PARALIST&gt;&lt;/CELL&gt;&lt;CELL BorderFill="22" ColAddr="4" ColSpan="2" Dirty="false" Editable="false" HasMargin="false" Header="false" Height="1650" Protect="false" RowAddr="23" RowSpan="1" Width="28347"&gt;&lt;CELLMARGIN Bottom="141" Left="510" Right="510" Top="141"/&gt;&lt;PARALIST LineWrap="Squeeze" LinkListID="0" LinkListIDNext="0" TextDirection="0" VertAlign="Center"&gt;&lt;P ParaShape="22" Style="45"&gt;&lt;TEXT CharShape="8"&gt;&lt;CHAR&gt;≪$E$28≫&lt;/CHAR&gt;&lt;/TEXT&gt;&lt;/P&gt;&lt;/PARALIST&gt;&lt;/CELL&gt;&lt;/ROW&gt;&lt;ROW&gt;&lt;CELL BorderFill="13" ColAddr="2" ColSpan="1" Dirty="false" Editable="false" HasMargin="false" Header="false" Height="1650" Protect="false" RowAddr="24" RowSpan="1" Width="4982"&gt;&lt;CELLMARGIN Bottom="141" Left="510" Right="510" Top="141"/&gt;&lt;PARALIST LineWrap="Squeeze" LinkListID="0" LinkListIDNext="0" TextDirection="0" VertAlign="Center"&gt;&lt;P ParaShape="20" Style="45"&gt;&lt;TEXT CharShape="8"&gt;&lt;CHAR&gt;≪$C$29≫&lt;/CHAR&gt;&lt;/TEXT&gt;&lt;/P&gt;&lt;/PARALIST&gt;&lt;/CELL&gt;&lt;CELL BorderFill="14" ColAddr="3" ColSpan="1" Dirty="false" Editable="false" HasMargin="false" Header="false" Height="1650" Protect="false" RowAddr="24" RowSpan="1" Width="3284"&gt;&lt;CELLMARGIN Bottom="141" Left="510" Right="510" Top="141"/&gt;&lt;PARALIST LineWrap="Squeeze" LinkListID="0" LinkListIDNext="0" TextDirection="0" VertAlign="Center"&gt;&lt;P ParaShape="21" Style="45"&gt;&lt;TEXT CharShape="8"&gt;&lt;CHAR&gt;≪$D$29≫&lt;/CHAR&gt;&lt;/TEXT&gt;&lt;/P&gt;&lt;/PARALIST&gt;&lt;/CELL&gt;&lt;CELL BorderFill="22" ColAddr="4" ColSpan="2" Dirty="false" Editable="false" HasMargin="false" Header="false" Height="1650" Protect="false" RowAddr="24" RowSpan="1" Width="28347"&gt;&lt;CELLMARGIN Bottom="141" Left="510" Right="510" Top="141"/&gt;&lt;PARALIST LineWrap="Squeeze" LinkListID="0" LinkListIDNext="0" TextDirection="0" VertAlign="Center"&gt;&lt;P ParaShape="22" Style="45"&gt;&lt;TEXT CharShape="8"&gt;&lt;CHAR&gt;≪$E$29≫&lt;/CHAR&gt;&lt;/TEXT&gt;&lt;/P&gt;&lt;/PARALIST&gt;&lt;/CELL&gt;&lt;/ROW&gt;&lt;ROW&gt;&lt;CELL BorderFill="13" ColAddr="2" ColSpan="1" Dirty="false" Editable="false" HasMargin="false" Header="false" Height="1650" Protect="false" RowAddr="25" RowSpan="1" Width="4982"&gt;&lt;CELLMARGIN Bottom="141" Left="510" Right="510" Top="141"/&gt;&lt;PARALIST LineWrap="Squeeze" LinkListID="0" LinkListIDNext="0" TextDirection="0" VertAlign="Center"&gt;&lt;P ParaShape="20" Style="45"&gt;&lt;TEXT CharShape="8"&gt;&lt;CHAR&gt;≪$C$30≫&lt;/CHAR&gt;&lt;/TEXT&gt;&lt;/P&gt;&lt;/PARALIST&gt;&lt;/CELL&gt;&lt;CELL BorderFill="14" ColAddr="3" ColSpan="1" Dirty="false" Editable="false" HasMargin="false" Header="false" Height="1650" Protect="false" RowAddr="25" RowSpan="1" Width="3284"&gt;&lt;CELLMARGIN Bottom="141" Left="510" Right="510" Top="141"/&gt;&lt;PARALIST LineWrap="Squeeze" LinkListID="0" LinkListIDNext="0" TextDirection="0" VertAlign="Center"&gt;&lt;P ParaShape="21" Style="45"&gt;&lt;TEXT CharShape="8"&gt;&lt;CHAR&gt;≪$D$30≫&lt;/CHAR&gt;&lt;/TEXT&gt;&lt;/P&gt;&lt;/PARALIST&gt;&lt;/CELL&gt;&lt;CELL BorderFill="22" ColAddr="4" ColSpan="2" Dirty="false" Editable="false" HasMargin="false" Header="false" Height="1650" Protect="false" RowAddr="25" RowSpan="1" Width="28347"&gt;&lt;CELLMARGIN Bottom="141" Left="510" Right="510" Top="141"/&gt;&lt;PARALIST LineWrap="Squeeze" LinkListID="0" LinkListIDNext="0" TextDirection="0" VertAlign="Center"&gt;&lt;P ParaShape="22" Style="45"&gt;&lt;TEXT CharShape="8"&gt;&lt;CHAR&gt;≪$E$30≫&lt;/CHAR&gt;&lt;/TEXT&gt;&lt;/P&gt;&lt;/PARALIST&gt;&lt;/CELL&gt;&lt;/ROW&gt;&lt;ROW&gt;&lt;CELL BorderFill="13" ColAddr="2" ColSpan="1" Dirty="false" Editable="false" HasMargin="false" Header="false" Height="1650" Protect="false" RowAddr="26" RowSpan="1" Width="4982"&gt;&lt;CELLMARGIN Bottom="141" Left="510" Right="510" Top="141"/&gt;&lt;PARALIST LineWrap="Squeeze" LinkListID="0" LinkListIDNext="0" TextDirection="0" VertAlign="Center"&gt;&lt;P ParaShape="20" Style="45"&gt;&lt;TEXT CharShape="8"&gt;&lt;CHAR&gt;≪$C$31≫&lt;/CHAR&gt;&lt;/TEXT&gt;&lt;/P&gt;&lt;/PARALIST&gt;&lt;/CELL&gt;&lt;CELL BorderFill="14" ColAddr="3" ColSpan="1" Dirty="false" Editable="false" HasMargin="false" Header="false" Height="1650" Protect="false" RowAddr="26" RowSpan="1" Width="3284"&gt;&lt;CELLMARGIN Bottom="141" Left="510" Right="510" Top="141"/&gt;&lt;PARALIST LineWrap="Squeeze" LinkListID="0" LinkListIDNext="0" TextDirection="0" VertAlign="Center"&gt;&lt;P ParaShape="21" Style="45"&gt;&lt;TEXT CharShape="8"&gt;&lt;CHAR&gt;≪$D$31≫&lt;/CHAR&gt;&lt;/TEXT&gt;&lt;/P&gt;&lt;/PARALIST&gt;&lt;/CELL&gt;&lt;CELL BorderFill="22" ColAddr="4" ColSpan="2" Dirty="false" Editable="false" HasMargin="false" Header="false" Height="1650" Protect="false" RowAddr="26" RowSpan="1" Width="28347"&gt;&lt;CELLMARGIN Bottom="141" Left="510" Right="510" Top="141"/&gt;&lt;PARALIST LineWrap="Squeeze" LinkListID="0" LinkListIDNext="0" TextDirection="0" VertAlign="Center"&gt;&lt;P ParaShape="22" Style="45"&gt;&lt;TEXT CharShape="8"&gt;&lt;CHAR&gt;≪$E$31≫&lt;/CHAR&gt;&lt;/TEXT&gt;&lt;/P&gt;&lt;/PARALIST&gt;&lt;/CELL&gt;&lt;/ROW&gt;&lt;ROW&gt;&lt;CELL BorderFill="13" ColAddr="2" ColSpan="1" Dirty="false" Editable="false" HasMargin="false" Header="false" Height="1650" Protect="false" RowAddr="27" RowSpan="1" Width="4982"&gt;&lt;CELLMARGIN Bottom="141" Left="510" Right="510" Top="141"/&gt;&lt;PARALIST LineWrap="Squeeze" LinkListID="0" LinkListIDNext="0" TextDirection="0" VertAlign="Center"&gt;&lt;P ParaShape="20" Style="45"&gt;&lt;TEXT CharShape="8"&gt;&lt;CHAR&gt;≪$C$32≫&lt;/CHAR&gt;&lt;/TEXT&gt;&lt;/P&gt;&lt;/PARALIST&gt;&lt;/CELL&gt;&lt;CELL BorderFill="14" ColAddr="3" ColSpan="1" Dirty="false" Editable="false" HasMargin="false" Header="false" Height="1650" Protect="false" RowAddr="27" RowSpan="1" Width="3284"&gt;&lt;CELLMARGIN Bottom="141" Left="510" Right="510" Top="141"/&gt;&lt;PARALIST LineWrap="Squeeze" LinkListID="0" LinkListIDNext="0" TextDirection="0" VertAlign="Center"&gt;&lt;P ParaShape="21" Style="45"&gt;&lt;TEXT CharShape="8"&gt;&lt;CHAR&gt;≪$D$32≫&lt;/CHAR&gt;&lt;/TEXT&gt;&lt;/P&gt;&lt;/PARALIST&gt;&lt;/CELL&gt;&lt;CELL BorderFill="22" ColAddr="4" ColSpan="2" Dirty="false" Editable="false" HasMargin="false" Header="false" Height="1650" Protect="false" RowAddr="27" RowSpan="1" Width="28347"&gt;&lt;CELLMARGIN Bottom="141" Left="510" Right="510" Top="141"/&gt;&lt;PARALIST LineWrap="Squeeze" LinkListID="0" LinkListIDNext="0" TextDirection="0" VertAlign="Center"&gt;&lt;P ParaShape="22" Style="45"&gt;&lt;TEXT CharShape="8"&gt;&lt;CHAR&gt;≪$E$32≫&lt;/CHAR&gt;&lt;/TEXT&gt;&lt;/P&gt;&lt;/PARALIST&gt;&lt;/CELL&gt;&lt;/ROW&gt;&lt;ROW&gt;&lt;CELL BorderFill="13" ColAddr="2" ColSpan="1" Dirty="false" Editable="false" HasMargin="false" Header="false" Height="1650" Protect="false" RowAddr="28" RowSpan="1" Width="4982"&gt;&lt;CELLMARGIN Bottom="141" Left="510" Right="510" Top="141"/&gt;&lt;PARALIST LineWrap="Squeeze" LinkListID="0" LinkListIDNext="0" TextDirection="0" VertAlign="Center"&gt;&lt;P ParaShape="20" Style="45"&gt;&lt;TEXT CharShape="8"&gt;&lt;CHAR&gt;≪$C$33≫&lt;/CHAR&gt;&lt;/TEXT&gt;&lt;/P&gt;&lt;/PARALIST&gt;&lt;/CELL&gt;&lt;CELL BorderFill="14" ColAddr="3" ColSpan="1" Dirty="false" Editable="false" HasMargin="false" Header="false" Height="1650" Protect="false" RowAddr="28" RowSpan="1" Width="3284"&gt;&lt;CELLMARGIN Bottom="141" Left="510" Right="510" Top="141"/&gt;&lt;PARALIST LineWrap="Squeeze" LinkListID="0" LinkListIDNext="0" TextDirection="0" VertAlign="Center"&gt;&lt;P ParaShape="21" Style="45"&gt;&lt;TEXT CharShape="8"&gt;&lt;CHAR&gt;≪$D$33≫&lt;/CHAR&gt;&lt;/TEXT&gt;&lt;/P&gt;&lt;/PARALIST&gt;&lt;/CELL&gt;&lt;CELL BorderFill="22" ColAddr="4" ColSpan="2" Dirty="false" Editable="false" HasMargin="false" Header="false" Height="1650" Protect="false" RowAddr="28" RowSpan="1" Width="28347"&gt;&lt;CELLMARGIN Bottom="141" Left="510" Right="510" Top="141"/&gt;&lt;PARALIST LineWrap="Squeeze" LinkListID="0" LinkListIDNext="0" TextDirection="0" VertAlign="Center"&gt;&lt;P ParaShape="22" Style="45"&gt;&lt;TEXT CharShape="8"&gt;&lt;CHAR&gt;≪$E$33≫&lt;/CHAR&gt;&lt;/TEXT&gt;&lt;/P&gt;&lt;/PARALIST&gt;&lt;/CELL&gt;&lt;/ROW&gt;&lt;ROW&gt;&lt;CELL BorderFill="13" ColAddr="2" ColSpan="1" Dirty="false" Editable="false" HasMargin="false" Header="false" Height="1650" Protect="false" RowAddr="29" RowSpan="1" Width="4982"&gt;&lt;CELLMARGIN Bottom="141" Left="510" Right="510" Top="141"/&gt;&lt;PARALIST LineWrap="Squeeze" LinkListID="0" LinkListIDNext="0" TextDirection="0" VertAlign="Center"&gt;&lt;P ParaShape="20" Style="45"&gt;&lt;TEXT CharShape="8"&gt;&lt;CHAR&gt;≪$C$34≫&lt;/CHAR&gt;&lt;/TEXT&gt;&lt;/P&gt;&lt;/PARALIST&gt;&lt;/CELL&gt;&lt;CELL BorderFill="14" ColAddr="3" ColSpan="1" Dirty="false" Editable="false" HasMargin="false" Header="false" Height="1650" Protect="false" RowAddr="29" RowSpan="1" Width="3284"&gt;&lt;CELLMARGIN Bottom="141" Left="510" Right="510" Top="141"/&gt;&lt;PARALIST LineWrap="Squeeze" LinkListID="0" LinkListIDNext="0" TextDirection="0" VertAlign="Center"&gt;&lt;P ParaShape="21" Style="45"&gt;&lt;TEXT CharShape="8"&gt;&lt;CHAR&gt;≪$D$34≫&lt;/CHAR&gt;&lt;/TEXT&gt;&lt;/P&gt;&lt;/PARALIST&gt;&lt;/CELL&gt;&lt;CELL BorderFill="22" ColAddr="4" ColSpan="2" Dirty="false" Editable="false" HasMargin="false" Header="false" Height="1650" Protect="false" RowAddr="29" RowSpan="1" Width="28347"&gt;&lt;CELLMARGIN Bottom="141" Left="510" Right="510" Top="141"/&gt;&lt;PARALIST LineWrap="Squeeze" LinkListID="0" LinkListIDNext="0" TextDirection="0" VertAlign="Center"&gt;&lt;P ParaShape="22" Style="45"&gt;&lt;TEXT CharShape="8"&gt;&lt;CHAR&gt;≪$E$34≫&lt;/CHAR&gt;&lt;/TEXT&gt;&lt;/P&gt;&lt;/PARALIST&gt;&lt;/CELL&gt;&lt;/ROW&gt;&lt;ROW&gt;&lt;CELL BorderFill="13" ColAddr="2" ColSpan="1" Dirty="false" Editable="false" HasMargin="false" Header="false" Height="1650" Protect="false" RowAddr="30" RowSpan="1" Width="4982"&gt;&lt;CELLMARGIN Bottom="141" Left="510" Right="510" Top="141"/&gt;&lt;PARALIST LineWrap="Squeeze" LinkListID="0" LinkListIDNext="0" TextDirection="0" VertAlign="Center"&gt;&lt;P ParaShape="20" Style="45"&gt;&lt;TEXT CharShape="8"&gt;&lt;CHAR&gt;≪$C$35≫&lt;/CHAR&gt;&lt;/TEXT&gt;&lt;/P&gt;&lt;/PARALIST&gt;&lt;/CELL&gt;&lt;CELL BorderFill="14" ColAddr="3" ColSpan="1" Dirty="false" Editable="false" HasMar</t>
  </si>
  <si>
    <t>gin="false" Header="false" Height="1650" Protect="false" RowAddr="30" RowSpan="1" Width="3284"&gt;&lt;CELLMARGIN Bottom="141" Left="510" Right="510" Top="141"/&gt;&lt;PARALIST LineWrap="Squeeze" LinkListID="0" LinkListIDNext="0" TextDirection="0" VertAlign="Center"&gt;&lt;P ParaShape="21" Style="45"&gt;&lt;TEXT CharShape="8"&gt;&lt;CHAR&gt;≪$D$35≫&lt;/CHAR&gt;&lt;/TEXT&gt;&lt;/P&gt;&lt;/PARALIST&gt;&lt;/CELL&gt;&lt;CELL BorderFill="22" ColAddr="4" ColSpan="2" Dirty="false" Editable="false" HasMargin="false" Header="false" Height="1650" Protect="false" RowAddr="30" RowSpan="1" Width="28347"&gt;&lt;CELLMARGIN Bottom="141" Left="510" Right="510" Top="141"/&gt;&lt;PARALIST LineWrap="Squeeze" LinkListID="0" LinkListIDNext="0" TextDirection="0" VertAlign="Center"&gt;&lt;P ParaShape="22" Style="45"&gt;&lt;TEXT CharShape="8"&gt;&lt;CHAR&gt;≪$E$35≫&lt;/CHAR&gt;&lt;/TEXT&gt;&lt;/P&gt;&lt;/PARALIST&gt;&lt;/CELL&gt;&lt;/ROW&gt;&lt;ROW&gt;&lt;CELL BorderFill="13" ColAddr="2" ColSpan="1" Dirty="false" Editable="false" HasMargin="false" Header="false" Height="1650" Protect="false" RowAddr="31" RowSpan="1" Width="4982"&gt;&lt;CELLMARGIN Bottom="141" Left="510" Right="510" Top="141"/&gt;&lt;PARALIST LineWrap="Squeeze" LinkListID="0" LinkListIDNext="0" TextDirection="0" VertAlign="Center"&gt;&lt;P ParaShape="20" Style="45"&gt;&lt;TEXT CharShape="8"&gt;&lt;CHAR&gt;≪$C$36≫&lt;/CHAR&gt;&lt;/TEXT&gt;&lt;/P&gt;&lt;/PARALIST&gt;&lt;/CELL&gt;&lt;CELL BorderFill="14" ColAddr="3" ColSpan="1" Dirty="false" Editable="false" HasMargin="false" Header="false" Height="1650" Protect="false" RowAddr="31" RowSpan="1" Width="3284"&gt;&lt;CELLMARGIN Bottom="141" Left="510" Right="510" Top="141"/&gt;&lt;PARALIST LineWrap="Squeeze" LinkListID="0" LinkListIDNext="0" TextDirection="0" VertAlign="Center"&gt;&lt;P ParaShape="21" Style="45"&gt;&lt;TEXT CharShape="8"&gt;&lt;CHAR&gt;≪$D$36≫&lt;/CHAR&gt;&lt;/TEXT&gt;&lt;/P&gt;&lt;/PARALIST&gt;&lt;/CELL&gt;&lt;CELL BorderFill="22" ColAddr="4" ColSpan="2" Dirty="false" Editable="false" HasMargin="false" Header="false" Height="1650" Protect="false" RowAddr="31" RowSpan="1" Width="28347"&gt;&lt;CELLMARGIN Bottom="141" Left="510" Right="510" Top="141"/&gt;&lt;PARALIST LineWrap="Squeeze" LinkListID="0" LinkListIDNext="0" TextDirection="0" VertAlign="Center"&gt;&lt;P ParaShape="22" Style="45"&gt;&lt;TEXT CharShape="8"&gt;&lt;CHAR&gt;≪$E$36≫&lt;/CHAR&gt;&lt;/TEXT&gt;&lt;/P&gt;&lt;/PARALIST&gt;&lt;/CELL&gt;&lt;/ROW&gt;&lt;ROW&gt;&lt;CELL BorderFill="13" ColAddr="2" ColSpan="1" Dirty="false" Editable="false" HasMargin="false" Header="false" Height="1650" Protect="false" RowAddr="32" RowSpan="1" Width="4982"&gt;&lt;CELLMARGIN Bottom="141" Left="510" Right="510" Top="141"/&gt;&lt;PARALIST LineWrap="Squeeze" LinkListID="0" LinkListIDNext="0" TextDirection="0" VertAlign="Center"&gt;&lt;P ParaShape="20" Style="45"&gt;&lt;TEXT CharShape="8"&gt;&lt;CHAR&gt;≪$C$37≫&lt;/CHAR&gt;&lt;/TEXT&gt;&lt;/P&gt;&lt;/PARALIST&gt;&lt;/CELL&gt;&lt;CELL BorderFill="14" ColAddr="3" ColSpan="1" Dirty="false" Editable="false" HasMargin="false" Header="false" Height="1650" Protect="false" RowAddr="32" RowSpan="1" Width="3284"&gt;&lt;CELLMARGIN Bottom="141" Left="510" Right="510" Top="141"/&gt;&lt;PARALIST LineWrap="Squeeze" LinkListID="0" LinkListIDNext="0" TextDirection="0" VertAlign="Center"&gt;&lt;P ParaShape="21" Style="45"&gt;&lt;TEXT CharShape="8"&gt;&lt;CHAR&gt;≪$D$37≫&lt;/CHAR&gt;&lt;/TEXT&gt;&lt;/P&gt;&lt;/PARALIST&gt;&lt;/CELL&gt;&lt;CELL BorderFill="22" ColAddr="4" ColSpan="2" Dirty="false" Editable="false" HasMargin="false" Header="false" Height="1650" Protect="false" RowAddr="32" RowSpan="1" Width="28347"&gt;&lt;CELLMARGIN Bottom="141" Left="510" Right="510" Top="141"/&gt;&lt;PARALIST LineWrap="Squeeze" LinkListID="0" LinkListIDNext="0" TextDirection="0" VertAlign="Center"&gt;&lt;P ParaShape="22" Style="45"&gt;&lt;TEXT CharShape="8"&gt;&lt;CHAR&gt;≪$E$37≫&lt;/CHAR&gt;&lt;/TEXT&gt;&lt;/P&gt;&lt;/PARALIST&gt;&lt;/CELL&gt;&lt;/ROW&gt;&lt;ROW&gt;&lt;CELL BorderFill="13" ColAddr="2" ColSpan="1" Dirty="false" Editable="false" HasMargin="false" Header="false" Height="1650" Protect="false" RowAddr="33" RowSpan="1" Width="4982"&gt;&lt;CELLMARGIN Bottom="141" Left="510" Right="510" Top="141"/&gt;&lt;PARALIST LineWrap="Squeeze" LinkListID="0" LinkListIDNext="0" TextDirection="0" VertAlign="Center"&gt;&lt;P ParaShape="20" Style="45"&gt;&lt;TEXT CharShape="8"&gt;&lt;CHAR&gt;≪$C$38≫&lt;/CHAR&gt;&lt;/TEXT&gt;&lt;/P&gt;&lt;/PARALIST&gt;&lt;/CELL&gt;&lt;CELL BorderFill="14" ColAddr="3" ColSpan="1" Dirty="false" Editable="false" HasMargin="false" Header="false" Height="1650" Protect="false" RowAddr="33" RowSpan="1" Width="3284"&gt;&lt;CELLMARGIN Bottom="141" Left="510" Right="510" Top="141"/&gt;&lt;PARALIST LineWrap="Squeeze" LinkListID="0" LinkListIDNext="0" TextDirection="0" VertAlign="Center"&gt;&lt;P ParaShape="21" Style="45"&gt;&lt;TEXT CharShape="8"&gt;&lt;CHAR&gt;≪$D$38≫&lt;/CHAR&gt;&lt;/TEXT&gt;&lt;/P&gt;&lt;/PARALIST&gt;&lt;/CELL&gt;&lt;CELL BorderFill="22" ColAddr="4" ColSpan="2" Dirty="false" Editable="false" HasMargin="false" Header="false" Height="1650" Protect="false" RowAddr="33" RowSpan="1" Width="28347"&gt;&lt;CELLMARGIN Bottom="141" Left="510" Right="510" Top="141"/&gt;&lt;PARALIST LineWrap="Squeeze" LinkListID="0" LinkListIDNext="0" TextDirection="0" VertAlign="Center"&gt;&lt;P ParaShape="22" Style="45"&gt;&lt;TEXT CharShape="8"&gt;&lt;CHAR&gt;≪$E$38≫&lt;/CHAR&gt;&lt;/TEXT&gt;&lt;/P&gt;&lt;/PARALIST&gt;&lt;/CELL&gt;&lt;/ROW&gt;&lt;ROW&gt;&lt;CELL BorderFill="13" ColAddr="2" ColSpan="1" Dirty="false" Editable="false" HasMargin="false" Header="false" Height="1650" Protect="false" RowAddr="34" RowSpan="1" Width="4982"&gt;&lt;CELLMARGIN Bottom="141" Left="510" Right="510" Top="141"/&gt;&lt;PARALIST LineWrap="Squeeze" LinkListID="0" LinkListIDNext="0" TextDirection="0" VertAlign="Center"&gt;&lt;P ParaShape="20" Style="45"&gt;&lt;TEXT CharShape="8"&gt;&lt;CHAR&gt;≪$C$39≫&lt;/CHAR&gt;&lt;/TEXT&gt;&lt;/P&gt;&lt;/PARALIST&gt;&lt;/CELL&gt;&lt;CELL BorderFill="14" ColAddr="3" ColSpan="1" Dirty="false" Editable="false" HasMargin="false" Header="false" Height="1650" Protect="false" RowAddr="34" RowSpan="1" Width="3284"&gt;&lt;CELLMARGIN Bottom="141" Left="510" Right="510" Top="141"/&gt;&lt;PARALIST LineWrap="Squeeze" LinkListID="0" LinkListIDNext="0" TextDirection="0" VertAlign="Center"&gt;&lt;P ParaShape="21" Style="45"&gt;&lt;TEXT CharShape="8"&gt;&lt;CHAR&gt;≪$D$39≫&lt;/CHAR&gt;&lt;/TEXT&gt;&lt;/P&gt;&lt;/PARALIST&gt;&lt;/CELL&gt;&lt;CELL BorderFill="22" ColAddr="4" ColSpan="2" Dirty="false" Editable="false" HasMargin="false" Header="false" Height="1650" Protect="false" RowAddr="34" RowSpan="1" Width="28347"&gt;&lt;CELLMARGIN Bottom="141" Left="510" Right="510" Top="141"/&gt;&lt;PARALIST LineWrap="Squeeze" LinkListID="0" LinkListIDNext="0" TextDirection="0" VertAlign="Center"&gt;&lt;P ParaShape="22" Style="45"&gt;&lt;TEXT CharShape="8"&gt;&lt;CHAR&gt;≪$E$39≫&lt;/CHAR&gt;&lt;/TEXT&gt;&lt;/P&gt;&lt;/PARALIST&gt;&lt;/CELL&gt;&lt;/ROW&gt;&lt;ROW&gt;&lt;CELL BorderFill="13" ColAddr="2" ColSpan="1" Dirty="false" Editable="false" HasMargin="false" Header="false" Height="1650" Protect="false" RowAddr="35" RowSpan="1" Width="4982"&gt;&lt;CELLMARGIN Bottom="141" Left="510" Right="510" Top="141"/&gt;&lt;PARALIST LineWrap="Squeeze" LinkListID="0" LinkListIDNext="0" TextDirection="0" VertAlign="Center"&gt;&lt;P ParaShape="20" Style="45"&gt;&lt;TEXT CharShape="8"&gt;&lt;CHAR&gt;≪$C$40≫&lt;/CHAR&gt;&lt;/TEXT&gt;&lt;/P&gt;&lt;/PARALIST&gt;&lt;/CELL&gt;&lt;CELL BorderFill="14" ColAddr="3" ColSpan="1" Dirty="false" Editable="false" HasMargin="false" Header="false" Height="1650" Protect="false" RowAddr="35" RowSpan="1" Width="3284"&gt;&lt;CELLMARGIN Bottom="141" Left="510" Right="510" Top="141"/&gt;&lt;PARALIST LineWrap="Squeeze" LinkListID="0" LinkListIDNext="0" TextDirection="0" VertAlign="Center"&gt;&lt;P ParaShape="21" Style="45"&gt;&lt;TEXT CharShape="8"&gt;&lt;CHAR&gt;≪$D$40≫&lt;/CHAR&gt;&lt;/TEXT&gt;&lt;/P&gt;&lt;/PARALIST&gt;&lt;/CELL&gt;&lt;CELL BorderFill="22" ColAddr="4" ColSpan="2" Dirty="false" Editable="false" HasMargin="false" Header="false" Height="1650" Protect="false" RowAddr="35" RowSpan="1" Width="28347"&gt;&lt;CELLMARGIN Bottom="141" Left="510" Right="510" Top="141"/&gt;&lt;PARALIST LineWrap="Squeeze" LinkListID="0" LinkListIDNext="0" TextDirection="0" VertAlign="Center"&gt;&lt;P ParaShape="22" Style="45"&gt;&lt;TEXT CharShape="8"&gt;&lt;CHAR&gt;≪$E$40≫&lt;/CHAR&gt;&lt;/TEXT&gt;&lt;/P&gt;&lt;/PARALIST&gt;&lt;/CELL&gt;&lt;/ROW&gt;&lt;ROW&gt;&lt;CELL BorderFill="13" ColAddr="2" ColSpan="1" Dirty="false" Editable="false" HasMargin="false" Header="false" Height="1650" Protect="false" RowAddr="36" RowSpan="1" Width="4982"&gt;&lt;CELLMARGIN Bottom="141" Left="510" Right="510" Top="141"/&gt;&lt;PARALIST LineWrap="Squeeze" LinkListID="0" LinkListIDNext="0" TextDirection="0" VertAlign="Center"&gt;&lt;P ParaShape="20" Style="45"&gt;&lt;TEXT CharShape="8"&gt;&lt;CHAR&gt;≪$C$41≫&lt;/CHAR&gt;&lt;/TEXT&gt;&lt;/P&gt;&lt;/PARALIST&gt;&lt;/CELL&gt;&lt;CELL BorderFill="14" ColAddr="3" ColSpan="1" Dirty="false" Editable="false" HasMargin="false" Header="false" Height="1650" Protect="false" RowAddr="36" RowSpan="1" Width="3284"&gt;&lt;CELLMARGIN Bottom="141" Left="510" Right="510" Top="141"/&gt;&lt;PARALIST LineWrap="Squeeze" LinkListID="0" LinkListIDNext="0" TextDirection="0" VertAlign="Center"&gt;&lt;P ParaShape="21" Style="45"&gt;&lt;TEXT CharShape="8"&gt;&lt;CHAR&gt;≪$D$41≫&lt;/CHAR&gt;&lt;/TEXT&gt;&lt;/P&gt;&lt;/PARALIST&gt;&lt;/CELL&gt;&lt;CELL BorderFill="22" ColAddr="4" ColSpan="2" Dirty="false" Editable="false" HasMargin="false" Header="false" Height="1650" Protect="false" RowAddr="36" RowSpan="1" Width="28347"&gt;&lt;CELLMARGIN Bottom="141" Left="510" Right="510" Top="141"/&gt;&lt;PARALIST LineWrap="Squeeze" LinkListID="0" LinkListIDNext="0" TextDirection="0" VertAlign="Center"&gt;&lt;P ParaShape="22" Style="45"&gt;&lt;TEXT CharShape="8"&gt;&lt;CHAR&gt;≪$E$41≫&lt;/CHAR&gt;&lt;/TEXT&gt;&lt;/P&gt;&lt;/PARALIST&gt;&lt;/CELL&gt;&lt;/ROW&gt;&lt;ROW&gt;&lt;CELL BorderFill="13" ColAddr="2" ColSpan="1" Dirty="false" Editable="false" HasMargin="false" Header="false" Height="1650" Protect="false" RowAddr="37" RowSpan="1" Width="4982"&gt;&lt;CELLMARGIN Bottom="141" Left="510" Right="510" Top="141"/&gt;&lt;PARALIST LineWrap="Squeeze" LinkListID="0" LinkListIDNext="0" TextDirection="0" VertAlign="Center"&gt;&lt;P ParaShape="20" Style="45"&gt;&lt;TEXT CharShape="8"&gt;&lt;CHAR&gt;≪$C$42≫&lt;/CHAR&gt;&lt;/TEXT&gt;&lt;/P&gt;&lt;/PARALIST&gt;&lt;/CELL&gt;&lt;CELL BorderFill="14" ColAddr="3" ColSpan="1" Dirty="false" Editable="false" HasMargin="false" Header="false" Height="1650" Protect="false" RowAddr="37" RowSpan="1" Width="3284"&gt;&lt;CELLMARGIN Bottom="141" Left="510" Right="510" Top="141"/&gt;&lt;PARALIST LineWrap="Squeeze" LinkListID="0" LinkListIDNext="0" TextDirection="0" VertAlign="Center"&gt;&lt;P ParaShape="21" Style="45"&gt;&lt;TEXT CharShape="8"&gt;&lt;CHAR&gt;≪$D$42≫&lt;/CHAR&gt;&lt;/TEXT&gt;&lt;/P&gt;&lt;/PARALIST&gt;&lt;/CELL&gt;&lt;CELL BorderFill="22" ColAddr="4" ColSpan="2" Dirty="false" Editable="false" HasMargin="false" Header="false" Height="1650" Protect="false" RowAddr="37" RowSpan="1" Width="28347"&gt;&lt;CELLMARGIN Bottom="141" Left="510" Right="510" Top="141"/&gt;&lt;PARALIST LineWrap="Squeeze" LinkListID="0" LinkListIDNext="0" TextDirection="0" VertAlign="Center"&gt;&lt;P ParaShape="22" Style="45"&gt;&lt;TEXT CharShape="8"&gt;&lt;CHAR&gt;≪$E$42≫&lt;/CHAR&gt;&lt;/TEXT&gt;&lt;/P&gt;&lt;/PARALIST&gt;&lt;/CELL&gt;&lt;/ROW&gt;&lt;ROW&gt;&lt;CELL BorderFill="13" ColAddr="2" ColSpan="1" Dirty="false" Editable="false" HasMargin="false" Header="false" Height="1650" Protect="false" RowAddr="38" RowSpan="1" Width="4982"&gt;&lt;CELLMARGIN Bottom="141" Left="510" Right="510" Top="141"/&gt;&lt;PARALIST LineWrap="Squeeze" LinkListID="0" LinkListIDNext="0" TextDirection="0" VertAlign="Center"&gt;&lt;P ParaShape="20" Style="45"&gt;&lt;TEXT CharShape="8"&gt;&lt;CHAR&gt;≪$C$43≫&lt;/CHAR&gt;&lt;/TEXT&gt;&lt;/P&gt;&lt;/PARALIST&gt;&lt;/CELL&gt;&lt;CELL BorderFill="14" ColAddr="3" ColSpan="1" Dirty="false" Editable="false" HasMargin="false" Header="false" Height="1650" Protect="false" RowAddr="38" RowSpan="1" Width="3284"&gt;&lt;CELLMARGIN Bottom="141" Left="510" Right="510" Top="141"/&gt;&lt;PARALIST LineWrap="Squeeze" LinkListID="0" LinkListIDNext="0" TextDirection="0" VertAlign="Center"&gt;&lt;P ParaShape="21" Style="45"&gt;&lt;TEXT CharShape="8"&gt;&lt;CHAR&gt;≪$D$43≫&lt;/CHAR&gt;&lt;/TEXT&gt;&lt;/P&gt;&lt;/PARALIST&gt;&lt;/CELL&gt;&lt;CELL BorderFill="22" ColAddr="4" ColSpan="2" Dirty="false" Editable="false" HasMargin="false" Header="false" Height="1650" Protect="false" RowAddr="38" RowSpan="1" Width="28347"&gt;&lt;CELLMARGIN Bottom="141" Left="510" Right="510" Top="141"/&gt;&lt;PARALIST LineWrap="Squeeze" LinkListID="0" LinkListIDNext="0" TextDirection="0" VertAlign="Center"&gt;&lt;P ParaShape="22" Style="45"&gt;&lt;TEXT CharShape="8"&gt;&lt;CHAR&gt;≪$E$43≫&lt;/CHAR&gt;&lt;/TEXT&gt;&lt;/P&gt;&lt;/PARALIST&gt;&lt;/CELL&gt;&lt;/ROW&gt;&lt;ROW&gt;&lt;CELL BorderFill="13" ColAddr="2" ColSpan="1" Dirty="false" Editable="false" HasMargin="false" Header="false" Height="1650" Protect="false" RowAddr="39" RowSpan="1" Width="4982"&gt;&lt;CELLMARGIN Bottom="141" Left="510" Right="510" Top="141"/&gt;&lt;PARALIST LineWrap="Squeeze" LinkListID="0" LinkListIDNext="0" TextDirection="0" VertAlign="Center"&gt;&lt;P ParaShape="20" Style="45"&gt;&lt;TEXT CharShape="8"&gt;&lt;CHAR&gt;≪$C$44≫&lt;/CHAR&gt;&lt;/TEXT&gt;&lt;/P&gt;&lt;/PARALIST&gt;&lt;/CELL&gt;&lt;CELL BorderFill="14" ColAddr="3" ColSpan="1" Dirty="false" Editable="false" HasMargin="false" Header="false" Height="1650" Protect="false" RowAddr="39" RowSpan="1" Width="3284"&gt;&lt;CELLMARGIN Bottom="141" Left="510" Right="510" Top="141"/&gt;&lt;PARALIST LineWrap="Squeeze" LinkListID="0" LinkListIDNext="0" TextDirection="0" VertAlign="Center"&gt;&lt;P ParaShape="21" Style="45"&gt;&lt;TEXT CharShape="8"&gt;&lt;CHAR&gt;≪$D$44≫&lt;/CHAR&gt;&lt;/TEXT&gt;&lt;/P&gt;&lt;/PARALIST&gt;&lt;/CELL&gt;&lt;CELL BorderFill="22" ColAddr="4" ColSpan="2" Dirty="false" Editable="false" HasMargin="false" Header="false" Height="1650" Protect="false" RowAddr="39" RowSpan="1" Width="28347"&gt;&lt;CELLMARGIN Bottom="141" Left="510" Right="510" Top="141"/&gt;&lt;PARALIST LineWrap="Squeeze" LinkListID="0" LinkListIDNext="0" TextDirection="0" VertAlign="Center"&gt;&lt;P ParaShape="22" Style="45"&gt;&lt;TEXT CharShape="8"&gt;&lt;CHAR&gt;≪$E$44≫&lt;/CHAR&gt;&lt;/TEXT&gt;&lt;/P&gt;&lt;/PARALIST&gt;&lt;/CELL&gt;&lt;/ROW&gt;&lt;ROW&gt;&lt;CELL BorderFill="13" ColAddr="2" ColSpan="1" Dirty="false" Editable="false" HasMargin="false" Header="false" Height="1650" Protect="false" RowAddr="40" RowSpan="1" Width="4982"&gt;&lt;CELLMARGIN Bottom="141" Left="510" Right="510" Top="141"/&gt;&lt;PARALIST LineWrap="Squeeze" LinkListID="0" LinkListIDNext="0" TextDirection="0" VertAlign="Center"&gt;&lt;P ParaShape="20" Style="45"&gt;&lt;TEXT CharShape="8"&gt;&lt;CHAR&gt;≪$C$45≫&lt;/CHAR&gt;&lt;/TEXT&gt;&lt;/P&gt;&lt;/PARALIST&gt;&lt;/CELL&gt;&lt;CELL BorderFill="14" ColAddr="3" ColSpan="1" Dirty="false" Editable="false" HasMargin="false" Header="false" Height="1650" Protect="false" RowAddr="40" RowSpan="1" Width="3284"&gt;&lt;CELLMARGIN Bottom="141" Left="510" Right="510" Top="141"/&gt;&lt;PARALIST LineWrap="Squeeze" LinkListID="0" LinkListIDNext="0" TextDirection="0" VertAlign="Center"&gt;&lt;P ParaShape="21" Style="45"&gt;&lt;TEXT CharShape="8"&gt;&lt;CHAR&gt;≪$D$45≫&lt;/CHAR&gt;&lt;/TEXT&gt;&lt;/P&gt;&lt;/PARALIST&gt;&lt;/CELL&gt;&lt;CELL BorderFill="22" ColAddr="4" ColSpan="2" Dirty="false" Editable="false" HasMargin="false" Header="false" Height="1650" Protect="false" RowAddr="40" RowSpan="1" Width="28347"&gt;&lt;CELLMARGIN Bottom="141" Left="510" Right="510" Top="141"/&gt;&lt;PARALIST LineWrap="Squeeze" LinkListID="0" LinkListIDNext="0" TextDirection="0" VertAlign="Center"&gt;&lt;P ParaShape="22" Style="45"&gt;&lt;TEXT CharShape="8"&gt;&lt;CHAR&gt;≪$E$45≫&lt;/CHAR&gt;&lt;/TEXT&gt;&lt;/P&gt;&lt;/PARALIST&gt;&lt;/CELL&gt;&lt;/ROW&gt;&lt;ROW&gt;&lt;CELL BorderFill="13" ColAddr="2" ColSpan="1" Dirty="false" Editable="false" HasMargin="false" Header="false" Height="1650" Protect="false" RowAddr="41" RowSpan="1" Width="4982"&gt;&lt;CELLMARGIN Bottom="141" Left="510" Right="510" Top="141"/&gt;&lt;PARALIST LineWrap="Squeeze" LinkListID="0" LinkListIDNext="0" TextDirection="0" VertAlign="Center"&gt;&lt;P ParaShape="20" Style="45"&gt;&lt;TEXT CharShape="8"&gt;&lt;CHAR&gt;≪$C$46≫&lt;/CHAR&gt;&lt;/TEXT&gt;&lt;/P&gt;&lt;/PARALIST&gt;&lt;/CELL&gt;&lt;CELL BorderFill="14" ColAddr="3" ColSpan="1" Dirty="false" Editable="false" HasMargin="false" Header="false" Height="1650" Protect="false" RowAddr="41" RowSpan="1" Width="3284"&gt;&lt;CELLMARGIN Bottom="141" Left="510" Right="510" Top="141"/&gt;&lt;PARALIST LineWrap="Squeeze" LinkListID="0" LinkListIDNext="0" TextDirection="0" VertAlign="Center"&gt;&lt;P ParaShape="21" Style="45"&gt;&lt;TEXT CharShape="8"&gt;&lt;CHAR&gt;≪$D$46≫&lt;/CHAR&gt;&lt;/TEXT&gt;&lt;/P&gt;&lt;/PARALIST&gt;&lt;/CELL&gt;&lt;CELL BorderFill="22" ColAddr="4" ColSpan="2" Dirty="false" Editable="false" HasMargin="false" Header="false" Height="1650" Protect="false" RowAddr="41" RowSpan="1" Width="28347"&gt;&lt;CELLMARGIN Bottom="141" Left="510" Right="510" Top="141"/&gt;&lt;PARALIST LineWrap="Squeeze" LinkListID="0" LinkListIDNext="0" TextDirection="0" VertAlign="Center"&gt;&lt;P ParaShape="22" Style="45"&gt;&lt;TEXT CharShape="8"&gt;&lt;CHAR&gt;≪$E$46≫&lt;/CHAR&gt;&lt;/TEXT&gt;&lt;/P&gt;&lt;/PARALIST&gt;&lt;/CELL&gt;&lt;/ROW&gt;&lt;ROW&gt;&lt;CELL BorderFill="13" ColAddr="2" ColSpan="1" Dirty="false" Editable="false" HasMargin="false" Header="false" Height="1650" Protect="false" RowAddr="42" RowSpan="1" Width="4982"&gt;&lt;CELLMARGIN Bottom="141" Left="510" Right="510" Top="141"/&gt;&lt;PARALIST LineWrap="Squeeze" LinkListID="0" LinkListIDNext="0" TextDirection="0" VertAlign="Center"&gt;&lt;P ParaShape="20" Style="45"&gt;&lt;TEXT CharShape="8"&gt;&lt;CHAR&gt;≪$C$47≫&lt;/CHAR&gt;&lt;/TEXT&gt;&lt;/P&gt;&lt;/PARALIST&gt;&lt;/CELL&gt;&lt;CELL BorderFill="14" ColAddr="3" ColSpan="1" Dirty="false" Editable="false" HasMargin="false" Header="false" Height="1650" Protect="false" RowAddr="42" RowSpan="1" Width="3284"&gt;&lt;CELLMARGIN Bottom="141" Left="510" Right="510" Top="141"/&gt;&lt;PARALIST LineWrap="Squeeze" LinkListID="0" LinkListIDNext="0" TextDirection="0" VertAlign="Center"&gt;&lt;P ParaShape="21" Style="45"&gt;&lt;TEXT CharShape="8"&gt;&lt;CHAR&gt;≪$D$47≫&lt;/CHAR&gt;&lt;/TEXT&gt;&lt;/P&gt;&lt;/PARALIST&gt;&lt;/CELL&gt;&lt;CELL BorderFill="22" ColAddr="4" ColSpan="2" Dirty="false" Editable="false" HasMargin="false" Header="false" Height="1650" Protect="false" RowAddr="42" RowSpan="1" Width="28347"&gt;&lt;CELLMARGIN Bottom="141" Left="510" Right="510" Top="141"/&gt;&lt;PARALIST LineWrap="Squeeze" LinkListID="0" LinkListIDNext="0" TextDirection="0" VertAlign="Center"&gt;&lt;P ParaShape="22" Style="45"&gt;&lt;TEXT CharShape="8"&gt;&lt;CHAR&gt;≪$E$47≫&lt;/CHAR&gt;&lt;/TEXT&gt;&lt;/P&gt;&lt;/PARALIST&gt;&lt;/CELL&gt;&lt;/ROW&gt;&lt;ROW&gt;&lt;CELL BorderFill="13" ColAddr="2" ColSpan="1" Dirty="false" Editable="false" HasMargin="false" Header="false" Height="1650" Protect="false" RowAddr="43" RowSpan="1" Width="4982"&gt;&lt;CELLMARGIN Bottom="141" Left="510" Right="510" Top="141"/&gt;&lt;PARALIST LineWrap="Squeeze" LinkListID="0" LinkListIDNext="0" TextDirection="0" VertAlign="Center"&gt;&lt;P ParaShape="20" Style="45"&gt;&lt;TEXT CharShape="8"&gt;&lt;CHAR&gt;≪$C$48≫&lt;/CHAR&gt;&lt;/TEXT&gt;&lt;/P&gt;&lt;/PARALIST&gt;&lt;/CELL&gt;&lt;CELL BorderFill="14" ColAddr="3" ColSpan="1" Dirty="false" Editable="false" HasMargin="false" Header="false" Height="1650" Protect="false" RowAddr="43" RowSpan="1" Width="3284"&gt;&lt;CELLMARGIN Bottom="141" Left="510" Right="510" Top="141"/&gt;&lt;PARALIST LineWrap="Squeeze" LinkListID="0" LinkListIDNext="0" TextDirection="0" VertAlign="Center"&gt;&lt;P ParaShape="21" Style="45"&gt;&lt;TEXT CharShape="8"&gt;&lt;CHAR&gt;≪$D$48≫&lt;/CHAR&gt;&lt;/TEXT&gt;&lt;/P&gt;&lt;/PARALIST&gt;&lt;/CELL&gt;&lt;CELL BorderFill="22" ColAddr="4" ColSpan="2" Dirty="false" Editable="false" HasMargin="false" Header="false" Height="1650" Protect="false" RowAddr="43" RowSpan="1" Width="28347"&gt;&lt;CELLMARGIN Bottom="141" Left="510" Right="510" Top="141"/&gt;&lt;PARALIST LineWrap="Squeeze" LinkListID="0" LinkListIDNext="0" TextDirection="0" VertAlign="Center"&gt;&lt;P ParaShape="22" Style="45"&gt;&lt;TEXT CharShape="8"&gt;&lt;CHAR&gt;≪$E$48≫&lt;/CHAR&gt;&lt;/TEXT&gt;&lt;/P&gt;&lt;/PARALIST&gt;&lt;/CELL&gt;&lt;/ROW&gt;&lt;ROW&gt;&lt;CELL BorderFill="13" ColAddr="2" ColSpan="1" Dirty="false" Editable="false" HasMargin="false" Header="false" Height="1650" Protect="false" RowAddr="44" RowSpan="1" Width="4982"&gt;&lt;CELLMARGIN Bottom="141" Left="510" Right="510" Top="141"/&gt;&lt;PARALIST LineWrap="Squeeze" LinkListID="0" LinkListIDNext="0" TextDirection="0" VertAlign="Center"&gt;&lt;P ParaShape="20" Style="45"&gt;&lt;TEXT CharShape="8"&gt;&lt;CHAR&gt;≪$C$49≫&lt;/CHAR&gt;&lt;/TEXT&gt;&lt;/P&gt;&lt;/PARALIST&gt;&lt;/CELL&gt;&lt;CELL BorderFill="14" ColAddr="3" ColSpan="1" Dirty="false" Editable="false" HasMargin="false" Header="false" Height="1650" Protect="false" RowAddr="44" RowSpan="1" Width="3284"&gt;&lt;CELLMARGIN Bottom="141" Left="510" Right="510" Top="141"/&gt;&lt;PARALIST LineWrap="Squeeze" LinkListID="0" LinkListIDNext="0" TextDirection="0" VertAlign="Center"&gt;&lt;P ParaShape="21" Style="45"&gt;&lt;TEXT CharShape="8"&gt;&lt;CHAR&gt;≪$D$49≫&lt;/CHAR&gt;&lt;/TEXT&gt;&lt;/P&gt;&lt;/PARALIST&gt;&lt;/CELL&gt;&lt;CELL BorderFill="22" ColAddr="4" ColSpan="2" Dirty="false" Editable="false" HasMargin="false" Header="false" Height="1650" Protect="false" RowAddr="44" RowSpan="1" Width="28347"&gt;&lt;CELLMARGIN Bottom="141" Left="510" Right="510" Top="141"/&gt;&lt;PARALIST LineWrap="Squeeze" LinkListID="0" LinkListIDNext="0" TextDirection="0" VertAlign="Center"&gt;&lt;P ParaShape="22" Style="45"&gt;&lt;TEXT CharShape="8"&gt;&lt;CHAR&gt;≪$E$49≫&lt;/CHAR&gt;&lt;/TEXT&gt;&lt;/P&gt;&lt;/PARALIST&gt;&lt;/CELL&gt;&lt;/ROW&gt;&lt;ROW&gt;&lt;CELL BorderFill="13" ColAddr="2" ColSpan="1" Dirty="false" Editable="false" HasMargin="false" Header="false" Height="1650" Protect="false" RowAddr="45" RowSpan="1" Width="4982"&gt;&lt;CELLMARGIN Bottom="141" Left="510" Right="510" Top="141"/&gt;&lt;PARALIST LineWrap="Squeeze" LinkListID="0" LinkListIDNext="0" TextDirection="0" VertAlign="Center"&gt;&lt;P ParaShape="20" Style="45"&gt;&lt;TEXT CharShape="8"&gt;&lt;CHAR&gt;≪$C$50≫&lt;/CHAR&gt;&lt;/TEXT&gt;&lt;/P&gt;&lt;/PARALIST&gt;&lt;/CELL&gt;&lt;CELL BorderFill="14" ColAddr="3" ColSpan="1" Dirty="false" Editable="false" HasMargin="false" Header="false" Height="1650" Protect="false" RowAddr="45" RowSpan="1" Width="3284"&gt;&lt;CELLMARGIN Bottom="141" Left="510" Right="510" Top="141"/&gt;&lt;PARALIST LineWrap="Squeeze" LinkListID="0" LinkListIDNext="0" TextDirection="0" VertAlign="Center"&gt;&lt;P ParaShape="21" Style="45"&gt;&lt;TEXT CharShape="8"&gt;&lt;CHAR&gt;≪$D$50≫&lt;/CHAR&gt;&lt;/TEXT&gt;&lt;/P&gt;&lt;/PARALIST&gt;&lt;/CELL&gt;&lt;CELL BorderFill="22" ColAddr="4" ColSpan="2" Dirty="false" Editable="false" HasMargin="false" Header="false" Height="1650" Protect="false" RowAddr="45" RowSpan="1" Width="28347"&gt;&lt;CELLMARGIN Bottom="141" Left="510" Right="510" Top="141"/&gt;&lt;PARALIST LineWrap="Squeeze" LinkListID="0" LinkListIDNext="0" TextDirection="0" VertAlign="Center"&gt;&lt;P ParaShape="22" Style="45"&gt;&lt;TEXT CharShape="8"&gt;&lt;CHAR&gt;≪$E$50≫&lt;/CHAR&gt;&lt;/TEXT&gt;&lt;/P&gt;&lt;/PARALIST&gt;&lt;/CELL&gt;&lt;/ROW&gt;&lt;ROW&gt;&lt;CELL BorderFill="13" ColAddr="2" ColSpan="1" Dirty="false" Editable="false" HasMargin="false" Header="false" Height="1650" Protect="false" RowAddr="46" RowSpan="1" Width="4982"&gt;&lt;CELLMARGIN Bottom="141" Left="510" Right="510" Top="141"/&gt;&lt;PARALIST LineWrap="Squeeze" LinkListID="0" LinkListIDNext="0" TextDirection="0" VertAlign="Center"&gt;&lt;P ParaShape="20" Style="45"&gt;&lt;TEXT CharShape="8"&gt;&lt;CHAR&gt;≪$C$51≫&lt;/CHAR&gt;&lt;/TEXT&gt;&lt;/P&gt;&lt;/PARALIST&gt;&lt;/CELL&gt;&lt;CELL BorderFill="14" ColAddr="3" ColSpan="1" Dirty="false" Editable="false" HasMargin="false" Header="false" Height="1650" Protect="false" RowAddr="46" RowSpan="1" Width="3284"&gt;&lt;CELLMARGIN Bottom="141" Left="510" Right="510" Top="141"/&gt;&lt;PARALIST LineWrap="Squeeze" LinkListID="0" LinkListIDNext="0" TextDirection="0" VertAlign="Center"&gt;&lt;P ParaShape="21" Style="45"&gt;&lt;TEXT CharShape="8"&gt;&lt;CHAR&gt;≪$D$51≫&lt;/CHAR&gt;&lt;/TEXT&gt;&lt;/P&gt;&lt;/PARALIST&gt;&lt;/CELL&gt;&lt;CELL BorderFill="22" ColAddr="4" ColSpan="2" Dirty="false" Editable="false" HasMargin="false" Header="false" Height="1650" Protect="false" RowAddr="46" RowSpan="1" Width="28347"&gt;&lt;CELLMARGIN Bottom="141" Left="510" Right="510" Top="141"/&gt;&lt;PARALIST LineWrap="Squeeze" LinkListID="0" LinkListIDNext="0" TextDirection="0" VertAlign="Center"&gt;&lt;P ParaShape="22" Style="45"&gt;&lt;TEXT CharShape="8"&gt;&lt;CHAR&gt;≪$E$51≫&lt;/CHAR&gt;&lt;/TEXT&gt;&lt;/P&gt;&lt;/PARALIST&gt;&lt;/CELL&gt;&lt;/ROW&gt;&lt;ROW&gt;&lt;CELL BorderFill="13" ColAddr="2" ColSpan="1" Dirty="false" Editable="false" HasMargin="false" Header="false" Height="1650" Protect="false" RowAddr="47" RowSpan="1" Width="4982"&gt;&lt;CELLMARGIN Bottom="141" Left="510" Right="510" Top="141"/&gt;&lt;PARALIST LineWrap="Squeeze" LinkListID="0" LinkListIDNext="0" TextDirection="0" VertAlign="Center"&gt;&lt;P ParaShape="20" Style="45"&gt;&lt;TEXT CharShape="8"&gt;&lt;CHAR&gt;≪$C$52≫&lt;/CHAR&gt;&lt;/TEXT&gt;&lt;/P&gt;&lt;/PARALIST&gt;&lt;/CELL&gt;&lt;CELL BorderFill="14" ColAddr="3" ColSpan="1" Dirty="false" Editable="false" HasMargin="false" Header="false" Height="1650" Protect="false" RowAddr="47" RowSpan="1" Width="3284"&gt;&lt;CELLMARGIN Bottom="141" Left="510" Right="510" Top="141"/&gt;&lt;PARALIST LineWrap="Squeeze" LinkListID="0" LinkListIDNext="0" TextDirection="0" VertAlign="Center"&gt;&lt;P ParaShape="21" Style="45"&gt;&lt;TEXT CharShape="8"&gt;&lt;CHAR&gt;≪$D$52≫&lt;/CHAR&gt;&lt;/TEXT&gt;&lt;/P&gt;&lt;/PARALIST&gt;&lt;/CELL&gt;&lt;CELL BorderFill="22" ColAddr="4" ColSpan="2" Dirty="false" Editable="false" HasMargin="false" Header="false" Height="1650" Protect="false" RowAddr="47" RowSpan="1" Width="28347"&gt;&lt;CELLMARGIN Bottom="141" Left="510" Right="510" Top="141"/&gt;&lt;PARALIST LineWrap="Squeeze" LinkListID="0" LinkListIDNext="0" TextDirection="0" VertAlign="Center"&gt;&lt;P ParaShape="22" Style="45"&gt;&lt;TEXT CharShape="8"&gt;&lt;CHAR&gt;≪$E$52≫&lt;/CHAR&gt;&lt;/TEXT&gt;&lt;/P&gt;&lt;/PARALIST&gt;&lt;/CELL&gt;&lt;/ROW&gt;&lt;ROW&gt;&lt;CELL BorderFill="13" ColAddr="2" ColSpan="1" Dirty="false" Editable="false" HasMargin="false" Header="false" Height="1650" Protect="false" RowAddr="48" RowSpan="1" Width="4982"&gt;&lt;CELLMARGIN Bottom="141" Left="510" Right="510" Top="141"/&gt;&lt;PARALIST LineWrap="Squeeze" LinkListID="0" LinkListIDNext="0" TextDirection="0" VertAlign="Center"&gt;&lt;P ParaShape="20" Style="45"&gt;&lt;TEXT CharShape="8"&gt;&lt;CHAR&gt;≪$C$53≫&lt;/CHAR&gt;&lt;/TEXT&gt;&lt;/P&gt;&lt;/PARALIST&gt;&lt;/CELL&gt;&lt;CELL BorderFill="14" ColAddr="3" ColSpan="1" Dirty="false" Editable="false" HasMargin="false" Header="false" Height="1650" Protect="false" RowAddr="48" RowSpan="1" Width="3284"&gt;&lt;CELLMARGIN Bottom="141" Left="510" Right="510" Top="141"/&gt;&lt;PARALIST LineWrap="Squeeze" LinkListID="0" LinkListIDNext="0" TextDirection="0" VertAlign="Center"&gt;&lt;P ParaShape="21" Style="45"&gt;&lt;TEXT CharShape="8"&gt;&lt;CHAR&gt;≪$D$53≫&lt;/CHAR&gt;&lt;/TEXT&gt;&lt;/P&gt;&lt;/PARALIST&gt;&lt;/CELL&gt;&lt;CELL BorderFill="22" ColAddr="4" ColSpan="2" Dirty="false" Editable="false" HasMargin="false" Header="false" Height="1650" Protect="false" RowAddr="48" RowSpan="1" Width="28347"&gt;&lt;CELLMARGIN Bottom="141" Left="510" Right="510" Top="141"/&gt;&lt;PARALIST LineWrap="Squeeze" LinkListID="0" LinkListIDNext="0" TextDirection="0" VertAlign="Center"&gt;&lt;P ParaShape="22" Style="45"&gt;&lt;TEXT CharShape="8"&gt;&lt;CHAR&gt;≪$E$53≫&lt;/CHAR&gt;&lt;/TEXT&gt;&lt;/P&gt;&lt;/PARALIST&gt;&lt;/CELL&gt;&lt;/ROW&gt;&lt;ROW&gt;&lt;CELL BorderFill="13" ColAddr="2" ColSpan="1" Dirty="false" Editable="false" HasMargin="false" Header="false" Height="1650" Protect="false" RowAddr="49" RowSpan="1" Width="4982"&gt;&lt;CELLMARGIN Bottom="141" Left="510" Right="510" Top="141"/&gt;&lt;PARALIST LineWrap="Squeeze" LinkListID="0" LinkListIDNext="0" TextDirection="0" VertAlign="Center"&gt;&lt;P ParaShape="20" Style="45"&gt;&lt;TEXT CharShape="8"&gt;&lt;CHAR&gt;≪$C$54≫&lt;/CHAR&gt;&lt;/TEXT&gt;&lt;/P&gt;&lt;/PARALIST&gt;&lt;/CELL&gt;&lt;CELL BorderFill="14" ColAddr="3" ColSpan="1" Dirty="false" Editable="false" HasMargin="false" Header="false" Height="1650" Protect="false" RowAddr="49" RowSpan="1" Width="3284"&gt;&lt;CELLMARGIN Bottom="141" Left="510" Right="510" Top="141"/&gt;&lt;PARALIST LineWrap="Squeeze" LinkListID="0" LinkListIDNext="0" TextDirection="0" VertAlign="Center"&gt;&lt;P ParaShape="21" Style="45"&gt;&lt;TEXT CharShape="8"&gt;&lt;CHAR&gt;≪$D$54≫&lt;/CHAR&gt;&lt;/TEXT&gt;&lt;/P&gt;&lt;/PARALIST&gt;&lt;/CELL&gt;&lt;CELL BorderFill="22" ColAddr="4" ColSpan="2" Dirty="false" Editable="false" HasMargin="false" Header="false" Height="1650" Protect="false" RowAddr="49" RowSpan="1" Width="28347"&gt;&lt;CELLMARGIN Bottom="141" Left="510" Right="510" Top="141"/&gt;&lt;PARALIST LineWrap="Squeeze" LinkListID="0" LinkListIDNext="0" TextDirection="0" VertAlign="Center"&gt;&lt;P ParaShape="22" Style="45"&gt;&lt;TEXT CharShape="8"&gt;&lt;CHAR&gt;≪$E$54≫&lt;/CHAR&gt;&lt;/TEXT&gt;&lt;/P&gt;&lt;/PARALIST&gt;&lt;/CELL&gt;&lt;/ROW&gt;&lt;ROW&gt;&lt;CELL BorderFill="13" ColAddr="2" ColSpan="1" Dirty="false" Editable="false" HasMargin="false" Header="false" Height="1650" Protect="false" RowAddr="50" RowSpan="1" Width="4982"&gt;&lt;CELLMARGIN Bottom="141" Left="510" Right="510" Top="141"/&gt;&lt;PARALIST LineWrap="Squeeze" LinkListID="0" LinkListIDNext="0" TextDirection="0" VertAlign="Center"&gt;&lt;P ParaShape="20" Style="45"&gt;&lt;TEXT CharShape="8"&gt;&lt;CHAR&gt;≪$C$55≫&lt;/CHAR&gt;&lt;/TEXT&gt;&lt;/P&gt;&lt;/PARALIST&gt;&lt;/CELL&gt;&lt;CELL BorderFill="14" ColAddr="3" ColSpan="1" Dirty="false" Editable="false" HasMargin="false" Header="false" Height="1650" Protect="false" RowAddr="50" RowSpan="1" Width="3284"&gt;&lt;CELLMARGIN Bottom="141" Left="510" Right="510" Top="141"/&gt;&lt;PARALIST LineWrap="Squeeze" LinkListID="0" LinkListIDNext="0" TextDirection="0" VertAlign="Center"&gt;&lt;P ParaShape="21" Style="45"&gt;&lt;TEXT CharShape="8"&gt;&lt;CHAR&gt;≪$D$55≫&lt;/CHAR&gt;&lt;/TEXT&gt;&lt;/P&gt;&lt;/PARALIST&gt;&lt;/CELL&gt;&lt;CELL BorderFill="22" ColAddr="4" ColSpan="2" Dirty="false" Editable="false" HasMargin="false" Header="false" Height="1650" Protect="false" RowAddr="50" RowSpan="1" Width="28347"&gt;&lt;CELLMARGIN Bottom="141" Left="510" Right="510" Top="141"/&gt;&lt;PARALIST LineWrap="Squeeze" LinkListID="0" LinkListIDNext="0" TextDirection="0" VertAlign="Center"&gt;&lt;P ParaShape="22" Style="45"&gt;&lt;TEXT CharShape="8"&gt;&lt;CHAR&gt;≪$E$55≫&lt;/CHAR&gt;&lt;/TEXT&gt;&lt;/P&gt;&lt;/PARALIST&gt;&lt;/CELL&gt;&lt;/ROW&gt;&lt;ROW&gt;&lt;CELL BorderFill="13" ColAddr="2" ColSpan="1" Dirty="false" Editable="false" HasMargin="false" Header="false" Height="1650" Protect="false" RowAddr="51" RowSpan="1" Width="4982"&gt;&lt;CELLMARGIN Bottom="141" Left="510" Right="510" Top="141"/&gt;&lt;PARALIST LineWrap="Squeeze" LinkListID="0" LinkListIDNext="0" TextDirection="0" VertAlign="Center"&gt;&lt;P ParaShape="20" Style="45"&gt;&lt;TEXT CharShape="8"&gt;&lt;CHAR&gt;≪$C$56≫&lt;/CHAR&gt;&lt;/TEXT&gt;&lt;/P&gt;&lt;/PARALIST&gt;&lt;/CELL&gt;&lt;CELL BorderFill="14" ColAddr="3" ColSpan="1" Dirty="false" Editable="false" HasMargin="false" Header="false" Height="1650" Protect="false" RowAddr="51" RowSpan="1" Width="3284"&gt;&lt;CELLMARGIN Bottom="141" Left="510" Right="510" Top="141"/&gt;&lt;PARALIST LineWrap="Squeeze" LinkListID="0" LinkListIDNext="0" TextDirection="0" VertAlign="Center"&gt;&lt;P ParaShape="21" Style="45"&gt;&lt;TEXT CharShape="8"&gt;&lt;CHAR&gt;≪$D$56≫&lt;/CHAR&gt;&lt;/TEXT&gt;&lt;/P&gt;&lt;/PARALIST&gt;&lt;/CELL&gt;&lt;CELL BorderFill="22" ColAddr="4" ColSpan="2" Dirty="false" Editable="false" HasMargin="false" Header="false" Height="1650" Protect="false" RowAddr="51" RowSpan="1" Width="28347"&gt;&lt;CELLMARGIN Bottom="141" Left="510" Right="510" Top="141"/&gt;&lt;PARALIST LineWrap="Squeeze" LinkListID="0" LinkListIDNext="0" TextDirection="0" VertAlign="Center"&gt;&lt;P ParaShape="22" Style="45"&gt;&lt;TEXT CharShape="8"&gt;&lt;CHAR&gt;≪$E$56≫&lt;/CHAR&gt;&lt;/TEXT&gt;&lt;/P&gt;&lt;/PARALIST&gt;&lt;/CELL&gt;&lt;/ROW&gt;&lt;ROW&gt;&lt;CELL BorderFill="13" ColAddr="2" ColSpan="1" Dirty="false" Editable="false" HasMargin="false" Header="false" Height="1650" Protect="false" RowAddr="52" RowSpan="1" Width="4982"&gt;&lt;CELLMARGIN Bottom="141" Left="510" Right="510" Top="141"/&gt;&lt;PARALIST LineWrap="Squeeze" LinkListID="0" LinkListIDNext="0" TextDirection="0" VertAlign="Center"&gt;&lt;P ParaShape="20" Style="45"&gt;&lt;TEXT CharShape="8"&gt;&lt;CHAR&gt;≪$C$57≫&lt;/CHAR&gt;&lt;/TEXT&gt;&lt;/P&gt;&lt;/PARALIST&gt;&lt;/CELL&gt;&lt;CELL BorderFill="14" ColAddr="3" ColSpan="1" Dirty="false" Editable="false" HasMargin="false" Header="false" Height="1650" Protect="false" RowAddr="52" RowSpan="1" Width="3284"&gt;&lt;CELLMARGIN Bottom="141" Left="510" Right="510" Top="141"/&gt;&lt;PARALIST LineWrap="Squeeze" LinkListID="0" LinkListIDNext="0" TextDirection="0" VertAlign="Center"&gt;&lt;P ParaShape="21" Style="45"&gt;&lt;TEXT CharShape="8"&gt;&lt;CHAR&gt;≪$D$57≫&lt;/CHAR&gt;&lt;/TEXT&gt;&lt;/P&gt;&lt;/PARALIST&gt;&lt;/CELL&gt;&lt;CELL BorderFill="22" ColAddr="4" ColSpan="2" Dirty="false" Editable="false" HasMargin="false" Header="false" Height="1650" Protect="false" RowAddr="52" RowSpan="1" Width="28347"&gt;&lt;CELLMARGIN Bottom="141" Left="510" Right="510" Top="141"/&gt;&lt;PARALIST LineWrap="Squeeze" LinkListID="0" LinkListIDNext="0" TextDirection="0" VertAlign="Center"&gt;&lt;P ParaShape="22" Style="45"&gt;&lt;TEXT CharShape="8"&gt;&lt;CHAR&gt;≪$E$57≫&lt;/CHAR&gt;&lt;/TEXT&gt;&lt;/P&gt;&lt;/PARALIST&gt;&lt;/CELL&gt;&lt;/ROW&gt;&lt;ROW&gt;&lt;CELL BorderFill="13" ColAddr="2" ColSpan="1" Dirty="false" Editable="false" HasMargin="false" Header="false" Height="1650" Protect="false" RowAddr="53" RowSpan="1" Width="4982"&gt;&lt;CELLMARGIN Bottom="141" Left="510" Right="510" Top="141"/&gt;&lt;PARALIST LineWrap="Squeeze" LinkListID="0" LinkListIDNext="0" TextDirection="0" VertAlign="Center"&gt;&lt;P ParaShape="20" Style="45"&gt;&lt;TEXT CharShape="8"&gt;&lt;CHAR&gt;≪$C$58≫&lt;/CHAR&gt;&lt;/TEXT&gt;&lt;/P&gt;&lt;/PARALIST&gt;&lt;/CELL&gt;&lt;CELL BorderFill="14" ColAddr="3" ColSpan="1" Dirty="false" Editable="false" HasMargin="false" Header="false" Height="1650" Protect="false" RowAddr="53" RowSpan="1" Width="3284"&gt;&lt;CELLMARGIN Bottom="141" Left="510" Right="510" Top="141"/&gt;&lt;PARALIST LineWrap="Squeeze" LinkListID="0" LinkListIDNext="0" TextDirection="0" VertAlign="Center"&gt;&lt;P ParaShape="21" Style="45"&gt;&lt;TEXT CharShape="8"&gt;&lt;CHAR&gt;≪$D$58≫&lt;/CHAR&gt;&lt;/TEXT&gt;&lt;/P&gt;&lt;/PARALIST&gt;&lt;/CELL&gt;&lt;CELL BorderFill="22" ColAddr="4" ColSpan="2" Dirty="false" Editable="false" HasMargin="false" Header="false" Height="1650" Protect="false" RowAddr="53" RowSpan="1" Width="28347"&gt;&lt;CELLMARGIN Bottom="141" Left="510" Right="510" Top="141"/&gt;&lt;PARALIST LineWrap="Squeeze" LinkListID="0" LinkListIDNext="0" TextDirection="0" VertAlign="Center"&gt;&lt;P ParaShape="22" Style="45"&gt;&lt;TEXT CharShape="8"&gt;&lt;CHAR&gt;≪$E$58≫&lt;/CHAR&gt;&lt;/TEXT&gt;&lt;/P&gt;&lt;/PARALIST&gt;&lt;/CELL&gt;&lt;/ROW&gt;&lt;ROW&gt;&lt;CELL BorderFill="13" ColAddr="2" ColSpan="1" Dirty="false" Editable="false" HasMargin="false" Header="false" Height="1650" Protect="false" RowAddr="54" RowSpan="1" Width="4982"&gt;&lt;CELLMARGIN Bottom="141" Left="510" Right="510" Top="141"/&gt;&lt;PARALIST LineWrap="Squeeze" LinkListID="0" LinkListIDNext="0" TextDirection="0" VertAlign="Center"&gt;&lt;P ParaShape="20" Style="45"&gt;&lt;TEXT CharShape="8"&gt;&lt;CHAR&gt;≪$C$59≫&lt;/CHAR&gt;&lt;/TEXT&gt;&lt;/P&gt;&lt;/PARALIST&gt;&lt;/CELL&gt;&lt;CELL BorderFill="14" ColAddr="3" ColSpan="1" Dirty="false" Editable="false" HasMargin="false" Header="false" Height="1650" Protect="false" RowAddr="54" RowSpan="1" Width="3284"&gt;&lt;CELLMARGIN Bottom="141" Left="510" Right="510" Top="141"/&gt;&lt;PARALIST LineWrap="Squeeze" LinkListID="0" LinkListIDNext="0" TextDirection="0" VertAlign="Center"&gt;&lt;P ParaShape="21" Style="45"&gt;&lt;TEXT CharShape="8"&gt;&lt;CHAR&gt;≪$D$59≫&lt;/CHAR&gt;&lt;/TEXT&gt;&lt;/P&gt;&lt;/PARALIST&gt;&lt;/CELL&gt;&lt;CELL BorderFill="22" ColAddr="4" ColSpan="2" Dirty="false" Editable="false" HasMargin="false" Header="false" Height="1650" Protect="false" RowAddr="54" RowSpan="1" Width="28347"&gt;&lt;CELLMARGIN Bottom="141" Left="510" Right="510" Top="141"/&gt;&lt;PARALIST LineWrap="Squeeze" LinkListID="0" LinkListIDNext="0" TextDirection="0" VertAlign="Center"&gt;&lt;P ParaShape="22" Style="45"&gt;&lt;TEXT CharShape="8"&gt;&lt;CHAR&gt;≪$E$59≫&lt;/CHAR&gt;&lt;/TEXT&gt;&lt;/P&gt;&lt;/PARALIST&gt;&lt;/CELL&gt;&lt;/ROW&gt;&lt;ROW&gt;&lt;CELL BorderFill="15" ColAddr="2" ColSpan="1" Dirty="false" Editable="false" HasMargin="false" Header="false" Height="1665" Protect="false" RowAddr="55" RowSpan="1" Width="4982"&gt;&lt;CELLMARGIN Bottom="141" Left="510" Right="510" Top="141"/&gt;&lt;PARALIST LineWrap="Squeeze" LinkListID="0" LinkListIDNext="0" TextDirection="0" VertAlign="Center"&gt;&lt;P ParaShape="2</t>
  </si>
  <si>
    <t>0" Style="45"&gt;&lt;TEXT CharShape="8"&gt;&lt;CHAR&gt;≪$C$60≫&lt;/CHAR&gt;&lt;/TEXT&gt;&lt;/P&gt;&lt;/PARALIST&gt;&lt;/CELL&gt;&lt;CELL BorderFill="21" ColAddr="3" ColSpan="1" Dirty="false" Editable="false" HasMargin="false" Header="false" Height="1665" Protect="false" RowAddr="55" RowSpan="1" Width="3284"&gt;&lt;CELLMARGIN Bottom="141" Left="510" Right="510" Top="141"/&gt;&lt;PARALIST LineWrap="Squeeze" LinkListID="0" LinkListIDNext="0" TextDirection="0" VertAlign="Center"&gt;&lt;P ParaShape="21" Style="45"&gt;&lt;TEXT CharShape="8"&gt;&lt;CHAR&gt;≪$D$60≫&lt;/CHAR&gt;&lt;/TEXT&gt;&lt;/P&gt;&lt;/PARALIST&gt;&lt;/CELL&gt;&lt;CELL BorderFill="23" ColAddr="4" ColSpan="2" Dirty="false" Editable="false" HasMargin="false" Header="false" Height="1665" Protect="false" RowAddr="55" RowSpan="1" Width="28347"&gt;&lt;CELLMARGIN Bottom="141" Left="510" Right="510" Top="141"/&gt;&lt;PARALIST LineWrap="Squeeze" LinkListID="0" LinkListIDNext="0" TextDirection="0" VertAlign="Center"&gt;&lt;P ParaShape="22" Style="45"&gt;&lt;TEXT CharShape="8"&gt;&lt;CHAR&gt;≪$E$60≫&lt;/CHAR&gt;&lt;/TEXT&gt;&lt;/P&gt;&lt;/PARALIST&gt;&lt;/CELL&gt;&lt;/ROW&gt;&lt;/TABLE&gt;&lt;CHAR/&gt;&lt;/TEXT&gt;&lt;/P&gt;&lt;/SECTION&gt;&lt;SECTION Id="1"&gt;&lt;P ColumnBreak="false" PageBreak="false" ParaShape="0" Style="0"&gt;&lt;TEXT CharShape="0"&gt;&lt;SECDEF CharGrid="0" FirstBorder="false" FirstFill="false" LineGrid="0" MemoShapeId="2" OutlineShape="2"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Landscape="1"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ColCount="11" PageBreak="Cell" RepeatHeader="true" RowCount="255"&gt;&lt;SHAPEOBJECT InstId="1398661281" Lock="false" NumberingType="Table" TextWrap="TopAndBottom" ZOrder="1"&gt;&lt;SIZE Height="48090" HeightRelTo="Absolute" Protect="false" Width="75292"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BorderFill="25" ColAddr="0" ColSpan="11" Dirty="false" Editable="false" HasMargin="false" Header="false" Height="1648" Protect="false" RowAddr="0" RowSpan="1" Width="75292"&gt;&lt;CELLMARGIN Bottom="141" Left="510" Right="510" Top="141"/&gt;&lt;PARALIST LineWrap="Break" LinkListID="0" LinkListIDNext="0" TextDirection="0" VertAlign="Center"&gt;&lt;P ParaShape="0" Style="30"&gt;&lt;TEXT CharShape="9"&gt;&lt;CHAR&gt;2. 산출물 품질기준 총괄표 (Summary of Project Output Description)&lt;/CHAR&gt;&lt;/TEXT&gt;&lt;/P&gt;&lt;/PARALIST&gt;&lt;/CELL&gt;&lt;/ROW&gt;&lt;ROW&gt;&lt;CELL BorderFill="26" ColAddr="0" ColSpan="1" Dirty="false" Editable="false" HasMargin="false" Header="false" Height="6082" Protect="false" RowAddr="1" RowSpan="1" Width="4699"&gt;&lt;CELLMARGIN Bottom="141" Left="510" Right="510" Top="141"/&gt;&lt;PARALIST LineWrap="Break" LinkListID="0" LinkListIDNext="0" TextDirection="0" VertAlign="Center"&gt;&lt;P ParaShape="23" Style="31"&gt;&lt;TEXT CharShape="10"&gt;&lt;CHAR&gt;식별번호 (&lt;/CHAR&gt;&lt;/TEXT&gt;&lt;TEXT CharShape="9"&gt;&lt;CHAR&gt;Index)&lt;/CHAR&gt;&lt;/TEXT&gt;&lt;/P&gt;&lt;/PARALIST&gt;&lt;/CELL&gt;&lt;CELL BorderFill="26" ColAddr="1" ColSpan="1" Dirty="false" Editable="false" HasMargin="false" Header="false" Height="6082" Protect="false" RowAddr="1" RowSpan="1" Width="9510"&gt;&lt;CELLMARGIN Bottom="141" Left="510" Right="510" Top="141"/&gt;&lt;PARALIST LineWrap="Break" LinkListID="0" LinkListIDNext="0" TextDirection="0" VertAlign="Center"&gt;&lt;P ParaShape="23" Style="32"&gt;&lt;TEXT CharShape="9"&gt;&lt;CHAR&gt;사업산출물명&lt;/CHAR&gt;&lt;/TEXT&gt;&lt;/P&gt;&lt;P ParaShape="23" Style="32"&gt;&lt;TEXT CharShape="9"&gt;&lt;CHAR&gt;(Project Output)&lt;/CHAR&gt;&lt;/TEXT&gt;&lt;/P&gt;&lt;/PARALIST&gt;&lt;/CELL&gt;&lt;CELL BorderFill="26" ColAddr="2" ColSpan="1" Dirty="false" Editable="false" HasMargin="false" Header="false" Height="6082" Protect="false" RowAddr="1" RowSpan="1" Width="4982"&gt;&lt;CELLMARGIN Bottom="141" Left="510" Right="510" Top="141"/&gt;&lt;PARALIST LineWrap="Break" LinkListID="0" LinkListIDNext="0" TextDirection="0" VertAlign="Center"&gt;&lt;P ParaShape="23" Style="31"&gt;&lt;TEXT CharShape="9"&gt;&lt;CHAR&gt;예산 (만불)&lt;/CHAR&gt;&lt;/TEXT&gt;&lt;/P&gt;&lt;P ParaShape="23" Style="31"&gt;&lt;TEXT CharShape="9"&gt;&lt;CHAR&gt;(Budget&lt;/CHAR&gt;&lt;/TEXT&gt;&lt;/P&gt;&lt;P ParaShape="23" Style="31"&gt;&lt;TEXT CharShape="11"&gt;&lt;CHAR&gt;(milUSD))&lt;/CHAR&gt;&lt;/TEXT&gt;&lt;/P&gt;&lt;/PARALIST&gt;&lt;/CELL&gt;&lt;CELL BorderFill="26" ColAddr="3" ColSpan="2" Dirty="false" Editable="false" HasMargin="false" Header="false" Height="6082" Protect="false" RowAddr="1" RowSpan="1" Width="14209"&gt;&lt;CELLMARGIN Bottom="141" Left="510" Right="510" Top="141"/&gt;&lt;PARALIST LineWrap="Break" LinkListID="0" LinkListIDNext="0" TextDirection="0" VertAlign="Center"&gt;&lt;P ParaShape="23" Style="31"&gt;&lt;TEXT CharShape="12"&gt;&lt;CHAR&gt;지표&lt;/CHAR&gt;&lt;/TEXT&gt;&lt;/P&gt;&lt;/PARALIST&gt;&lt;/CELL&gt;&lt;CELL BorderFill="26" ColAddr="5" ColSpan="1" Dirty="false" Editable="false" HasMargin="false" Header="false" Height="4050" Protect="false" RowAddr="1" RowSpan="1" Width="6982"&gt;&lt;CELLMARGIN Bottom="141" Left="510" Right="510" Top="141"/&gt;&lt;PARALIST LineWrap="Break" LinkListID="0" LinkListIDNext="0" TextDirection="0" VertAlign="Center"&gt;&lt;P ParaShape="23" Style="31"&gt;&lt;TEXT CharShape="9"&gt;&lt;CHAR&gt;품질 승인기준&lt;/CHAR&gt;&lt;/TEXT&gt;&lt;/P&gt;&lt;P ParaShape="23" Style="31"&gt;&lt;TEXT CharShape="12"&gt;&lt;CHAR&gt;(Quality Acceptance Criteria)&lt;/CHAR&gt;&lt;/TEXT&gt;&lt;/P&gt;&lt;/PARALIST&gt;&lt;/CELL&gt;&lt;CELL BorderFill="26" ColAddr="6" ColSpan="1" Dirty="false" Editable="false" HasMargin="false" Header="false" Height="4050" Protect="false" RowAddr="1" RowSpan="1" Width="6982"&gt;&lt;CELLMARGIN Bottom="141" Left="510" Right="510" Top="141"/&gt;&lt;PARALIST LineWrap="Break" LinkListID="0" LinkListIDNext="0" TextDirection="0" VertAlign="Center"&gt;&lt;P ParaShape="23" Style="33"&gt;&lt;TEXT CharShape="9"&gt;&lt;CHAR&gt;품질점검 시점&lt;/CHAR&gt;&lt;/TEXT&gt;&lt;/P&gt;&lt;P ParaShape="23" Style="33"&gt;&lt;TEXT CharShape="9"&gt;&lt;CHAR&gt;(Quality Check&lt;/CHAR&gt;&lt;/TEXT&gt;&lt;/P&gt;&lt;P ParaShape="23" Style="33"&gt;&lt;TEXT CharShape="9"&gt;&lt;CHAR&gt;Point)&lt;/CHAR&gt;&lt;/TEXT&gt;&lt;/P&gt;&lt;/PARALIST&gt;&lt;/CELL&gt;&lt;CELL BorderFill="26" ColAddr="7"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대상&lt;/CHAR&gt;&lt;/TEXT&gt;&lt;/P&gt;&lt;/PARALIST&gt;&lt;/CELL&gt;&lt;CELL BorderFill="26" ColAddr="8"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항목&lt;/CHAR&gt;&lt;/TEXT&gt;&lt;/P&gt;&lt;/PARALIST&gt;&lt;/CELL&gt;&lt;CELL BorderFill="26" ColAddr="9"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방식&lt;/CHAR&gt;&lt;/TEXT&gt;&lt;/P&gt;&lt;/PARALIST&gt;&lt;/CELL&gt;&lt;CELL BorderFill="26" ColAddr="10"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주체&lt;/CHAR&gt;&lt;/TEXT&gt;&lt;/P&gt;&lt;/PARALIST&gt;&lt;/CELL&gt;&lt;/ROW&gt;&lt;ROW&gt;&lt;CELL BorderFill="24" ColAddr="0" ColSpan="1" Dirty="false" Editable="false" HasMargin="false" Header="false" Height="6410" Protect="false" RowAddr="2" RowSpan="5" Width="4699"&gt;&lt;CELLMARGIN Bottom="141" Left="510" Right="510" Top="141"/&gt;&lt;PARALIST LineWrap="Break" LinkListID="0" LinkListIDNext="0" TextDirection="0" VertAlign="Center"&gt;&lt;P ParaShape="21" Style="45"&gt;&lt;TEXT CharShape="8"&gt;&lt;CHAR&gt;≪$A$64≫&lt;/CHAR&gt;&lt;/TEXT&gt;&lt;/P&gt;&lt;/PARALIST&gt;&lt;/CELL&gt;&lt;CELL BorderFill="24" ColAddr="1" ColSpan="1" Dirty="false" Editable="false" HasMargin="false" Header="false" Height="6410" Protect="false" RowAddr="2" RowSpan="5" Width="9510"&gt;&lt;CELLMARGIN Bottom="141" Left="510" Right="510" Top="141"/&gt;&lt;PARALIST LineWrap="Break" LinkListID="0" LinkListIDNext="0" TextDirection="0" VertAlign="Center"&gt;&lt;P ParaShape="22" Style="45"&gt;&lt;TEXT CharShape="8"&gt;&lt;CHAR&gt;≪$B$64≫&lt;/CHAR&gt;&lt;/TEXT&gt;&lt;/P&gt;&lt;/PARALIST&gt;&lt;/CELL&gt;&lt;CELL BorderFill="24" ColAddr="2" ColSpan="1" Dirty="false" Editable="false" HasMargin="false" Header="false" Height="6410" Protect="false" RowAddr="2" RowSpan="5" Width="4982"&gt;&lt;CELLMARGIN Bottom="141" Left="510" Right="510" Top="141"/&gt;&lt;PARALIST LineWrap="Break" LinkListID="0" LinkListIDNext="0" TextDirection="0" VertAlign="Center"&gt;&lt;P ParaShape="21" Style="45"&gt;&lt;TEXT CharShape="8"&gt;&lt;CHAR&gt;≪$C$64≫&lt;/CHAR&gt;&lt;/TEXT&gt;&lt;/P&gt;&lt;/PARALIST&gt;&lt;/CELL&gt;&lt;CELL BorderFill="24" ColAddr="3" ColSpan="1" Dirty="false" Editable="false" HasMargin="false" Header="false" Height="1282" Protect="false" RowAddr="2" RowSpan="1" Width="4699"&gt;&lt;CELLMARGIN Bottom="141" Left="510" Right="510" Top="141"/&gt;&lt;PARALIST LineWrap="Squeeze" LinkListID="0" LinkListIDNext="0" TextDirection="0" VertAlign="Center"&gt;&lt;P ParaShape="20" Style="45"&gt;&lt;TEXT CharShape="8"&gt;&lt;CHAR&gt;≪$D$64≫&lt;/CHAR&gt;&lt;/TEXT&gt;&lt;/P&gt;&lt;/PARALIST&gt;&lt;/CELL&gt;&lt;CELL BorderFill="24" ColAddr="4" ColSpan="1" Dirty="false" Editable="false" HasMargin="false" Header="false" Height="1282" Protect="false" RowAddr="2" RowSpan="1" Width="9510"&gt;&lt;CELLMARGIN Bottom="141" Left="510" Right="510" Top="141"/&gt;&lt;PARALIST LineWrap="Break" LinkListID="0" LinkListIDNext="0" TextDirection="0" VertAlign="Center"&gt;&lt;P ParaShape="22" Style="45"&gt;&lt;TEXT CharShape="8"&gt;&lt;CHAR&gt;≪$E$64≫&lt;/CHAR&gt;&lt;/TEXT&gt;&lt;/P&gt;&lt;/PARALIST&gt;&lt;/CELL&gt;&lt;CELL BorderFill="24" ColAddr="5"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CharShape="8"&gt;&lt;CHAR&gt;≪$F$64≫&lt;/CHAR&gt;&lt;/TEXT&gt;&lt;/P&gt;&lt;/PARALIST&gt;&lt;/CELL&gt;&lt;CELL BorderFill="24" ColAddr="6"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CharShape="8"&gt;&lt;CHAR&gt;≪$G$64≫&lt;/CHAR&gt;&lt;/TEXT&gt;&lt;/P&gt;&lt;/PARALIST&gt;&lt;/CELL&gt;&lt;CELL BorderFill="24" ColAddr="7"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CharShape="8"&gt;&lt;CHAR&gt;≪$H$64≫&lt;/CHAR&gt;&lt;/TEXT&gt;&lt;/P&gt;&lt;/PARALIST&gt;&lt;/CELL&gt;&lt;CELL BorderFill="24" ColAddr="8"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CharShape="8"&gt;&lt;CHAR&gt;≪$I$64≫&lt;/CHAR&gt;&lt;/TEXT&gt;&lt;/P&gt;&lt;/PARALIST&gt;&lt;/CELL&gt;&lt;CELL BorderFill="24" ColAddr="9"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CharShape="8"&gt;&lt;CHAR&gt;≪$J$64≫&lt;/CHAR&gt;&lt;/TEXT&gt;&lt;/P&gt;&lt;/PARALIST&gt;&lt;/CELL&gt;&lt;CELL BorderFill="24" ColAddr="10"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CharShape="8"&gt;&lt;CHAR&gt;≪$K$64≫&lt;/CHAR&gt;&lt;/TEXT&gt;&lt;/P&gt;&lt;/PARALIST&gt;&lt;/CELL&gt;&lt;/ROW&gt;&lt;ROW&gt;&lt;CELL BorderFill="24" ColAddr="3" ColSpan="1" Dirty="false" Editable="false" HasMargin="false" Header="false" Height="1282" Protect="false" RowAddr="3" RowSpan="1" Width="4699"&gt;&lt;CELLMARGIN Bottom="141" Left="510" Right="510" Top="141"/&gt;&lt;PARALIST LineWrap="Squeeze" LinkListID="0" LinkListIDNext="0" TextDirection="0" VertAlign="Center"&gt;&lt;P ParaShape="20" Style="45"&gt;&lt;TEXT CharShape="8"&gt;&lt;CHAR&gt;≪$D$65≫&lt;/CHAR&gt;&lt;/TEXT&gt;&lt;/P&gt;&lt;/PARALIST&gt;&lt;/CELL&gt;&lt;CELL BorderFill="24" ColAddr="4" ColSpan="1" Dirty="false" Editable="false" HasMargin="false" Header="false" Height="1282" Protect="false" RowAddr="3" RowSpan="1" Width="9510"&gt;&lt;CELLMARGIN Bottom="141" Left="510" Right="510" Top="141"/&gt;&lt;PARALIST LineWrap="Break" LinkListID="0" LinkListIDNext="0" TextDirection="0" VertAlign="Center"&gt;&lt;P ParaShape="22" Style="45"&gt;&lt;TEXT CharShape="8"&gt;&lt;CHAR&gt;≪$E$65≫&lt;/CHAR&gt;&lt;/TEXT&gt;&lt;/P&gt;&lt;/PARALIST&gt;&lt;/CELL&gt;&lt;CELL BorderFill="24" ColAddr="5"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CharShape="8"&gt;&lt;CHAR&gt;≪$F$65≫&lt;/CHAR&gt;&lt;/TEXT&gt;&lt;/P&gt;&lt;/PARALIST&gt;&lt;/CELL&gt;&lt;CELL BorderFill="24" ColAddr="6"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CharShape="8"&gt;&lt;CHAR&gt;≪$G$65≫&lt;/CHAR&gt;&lt;/TEXT&gt;&lt;/P&gt;&lt;/PARALIST&gt;&lt;/CELL&gt;&lt;CELL BorderFill="24" ColAddr="7"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CharShape="8"&gt;&lt;CHAR&gt;≪$H$65≫&lt;/CHAR&gt;&lt;/TEXT&gt;&lt;/P&gt;&lt;/PARALIST&gt;&lt;/CELL&gt;&lt;CELL BorderFill="24" ColAddr="8"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CharShape="8"&gt;&lt;CHAR&gt;≪$I$65≫&lt;/CHAR&gt;&lt;/TEXT&gt;&lt;/P&gt;&lt;/PARALIST&gt;&lt;/CELL&gt;&lt;CELL BorderFill="24" ColAddr="9"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CharShape="8"&gt;&lt;CHAR&gt;≪$J$65≫&lt;/CHAR&gt;&lt;/TEXT&gt;&lt;/P&gt;&lt;/PARALIST&gt;&lt;/CELL&gt;&lt;CELL BorderFill="24" ColAddr="10"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CharShape="8"&gt;&lt;CHAR&gt;≪$K$65≫&lt;/CHAR&gt;&lt;/TEXT&gt;&lt;/P&gt;&lt;/PARALIST&gt;&lt;/CELL&gt;&lt;/ROW&gt;&lt;ROW&gt;&lt;CELL BorderFill="24" ColAddr="3" ColSpan="1" Dirty="false" Editable="false" HasMargin="false" Header="false" Height="1282" Protect="false" RowAddr="4" RowSpan="1" Width="4699"&gt;&lt;CELLMARGIN Bottom="141" Left="510" Right="510" Top="141"/&gt;&lt;PARALIST LineWrap="Squeeze" LinkListID="0" LinkListIDNext="0" TextDirection="0" VertAlign="Center"&gt;&lt;P ParaShape="20" Style="45"&gt;&lt;TEXT CharShape="8"&gt;&lt;CHAR&gt;≪$D$66≫&lt;/CHAR&gt;&lt;/TEXT&gt;&lt;/P&gt;&lt;/PARALIST&gt;&lt;/CELL&gt;&lt;CELL BorderFill="24" ColAddr="4" ColSpan="1" Dirty="false" Editable="false" HasMargin="false" Header="false" Height="1282" Protect="false" RowAddr="4" RowSpan="1" Width="9510"&gt;&lt;CELLMARGIN Bottom="141" Left="510" Right="510" Top="141"/&gt;&lt;PARALIST LineWrap="Break" LinkListID="0" LinkListIDNext="0" TextDirection="0" VertAlign="Center"&gt;&lt;P ParaShape="22" Style="45"&gt;&lt;TEXT CharShape="8"&gt;&lt;CHAR&gt;≪$E$66≫&lt;/CHAR&gt;&lt;/TEXT&gt;&lt;/P&gt;&lt;/PARALIST&gt;&lt;/CELL&gt;&lt;CELL BorderFill="24" ColAddr="5"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CharShape="8"&gt;&lt;CHAR&gt;≪$F$66≫&lt;/CHAR&gt;&lt;/TEXT&gt;&lt;/P&gt;&lt;/PARALIST&gt;&lt;/CELL&gt;&lt;CELL BorderFill="24" ColAddr="6"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CharShape="8"&gt;&lt;CHAR&gt;≪$G$66≫&lt;/CHAR&gt;&lt;/TEXT&gt;&lt;/P&gt;&lt;/PARALIST&gt;&lt;/CELL&gt;&lt;CELL BorderFill="24" ColAddr="7"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CharShape="8"&gt;&lt;CHAR&gt;≪$H$66≫&lt;/CHAR&gt;&lt;/TEXT&gt;&lt;/P&gt;&lt;/PARALIST&gt;&lt;/CELL&gt;&lt;CELL BorderFill="24" ColAddr="8"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CharShape="8"&gt;&lt;CHAR&gt;≪$I$66≫&lt;/CHAR&gt;&lt;/TEXT&gt;&lt;/P&gt;&lt;/PARALIST&gt;&lt;/CELL&gt;&lt;CELL BorderFill="24" ColAddr="9"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CharShape="8"&gt;&lt;CHAR&gt;≪$J$66≫&lt;/CHAR&gt;&lt;/TEXT&gt;&lt;/P&gt;&lt;/PARALIST&gt;&lt;/CELL&gt;&lt;CELL BorderFill="24" ColAddr="10"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CharShape="8"&gt;&lt;CHAR&gt;≪$K$66≫&lt;/CHAR&gt;&lt;/TEXT&gt;&lt;/P&gt;&lt;/PARALIST&gt;&lt;/CELL&gt;&lt;/ROW&gt;&lt;ROW&gt;&lt;CELL BorderFill="24" ColAddr="3" ColSpan="1" Dirty="false" Editable="false" HasMargin="false" Header="false" Height="1282" Protect="false" RowAddr="5" RowSpan="1" Width="4699"&gt;&lt;CELLMARGIN Bottom="141" Left="510" Right="510" Top="141"/&gt;&lt;PARALIST LineWrap="Squeeze" LinkListID="0" LinkListIDNext="0" TextDirection="0" VertAlign="Center"&gt;&lt;P ParaShape="20" Style="45"&gt;&lt;TEXT CharShape="8"&gt;&lt;CHAR&gt;≪$D$67≫&lt;/CHAR&gt;&lt;/TEXT&gt;&lt;/P&gt;&lt;/PARALIST&gt;&lt;/CELL&gt;&lt;CELL BorderFill="24" ColAddr="4" ColSpan="1" Dirty="false" Editable="false" HasMargin="false" Header="false" Height="1282" Protect="false" RowAddr="5" RowSpan="1" Width="9510"&gt;&lt;CELLMARGIN Bottom="141" Left="510" Right="510" Top="141"/&gt;&lt;PARALIST LineWrap="Break" LinkListID="0" LinkListIDNext="0" TextDirection="0" VertAlign="Center"&gt;&lt;P ParaShape="22" Style="45"&gt;&lt;TEXT CharShape="8"&gt;&lt;CHAR&gt;≪$E$67≫&lt;/CHAR&gt;&lt;/TEXT&gt;&lt;/P&gt;&lt;/PARALIST&gt;&lt;/CELL&gt;&lt;CELL BorderFill="24" ColAddr="5"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CharShape="8"&gt;&lt;CHAR&gt;≪$F$67≫&lt;/CHAR&gt;&lt;/TEXT&gt;&lt;/P&gt;&lt;/PARALIST&gt;&lt;/CELL&gt;&lt;CELL BorderFill="24" ColAddr="6"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CharShape="8"&gt;&lt;CHAR&gt;≪$G$67≫&lt;/CHAR&gt;&lt;/TEXT&gt;&lt;/P&gt;&lt;/PARALIST&gt;&lt;/CELL&gt;&lt;CELL BorderFill="24" ColAddr="7"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CharShape="8"&gt;&lt;CHAR&gt;≪$H$67≫&lt;/CHAR&gt;&lt;/TEXT&gt;&lt;/P&gt;&lt;/PARALIST&gt;&lt;/CELL&gt;&lt;CELL BorderFill="24" ColAddr="8"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CharShape="8"&gt;&lt;CHAR&gt;≪$I$67≫&lt;/CHAR&gt;&lt;/TEXT&gt;&lt;/P&gt;&lt;/PARALIST&gt;&lt;/CELL&gt;&lt;CELL BorderFill="24" ColAddr="9"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CharShape="8"&gt;&lt;CHAR&gt;≪$J$67≫&lt;/CHAR&gt;&lt;/TEXT&gt;&lt;/P&gt;&lt;/PARALIST&gt;&lt;/CELL&gt;&lt;CELL BorderFill="24" ColAddr="10"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CharShape="8"&gt;&lt;CHAR&gt;≪$K$67≫&lt;/CHAR&gt;&lt;/TEXT&gt;&lt;/P&gt;&lt;/PARALIST&gt;&lt;/CELL&gt;&lt;/ROW&gt;&lt;ROW&gt;&lt;CELL BorderFill="24" ColAddr="3" ColSpan="1" Dirty="false" Editable="false" HasMargin="false" Header="false" Height="1282" Protect="false" RowAddr="6" RowSpan="1" Width="4699"&gt;&lt;CELLMARGIN Bottom="141" Left="510" Right="510" Top="141"/&gt;&lt;PARALIST LineWrap="Squeeze" LinkListID="0" LinkListIDNext="0" TextDirection="0" VertAlign="Center"&gt;&lt;P ParaShape="20" Style="45"&gt;&lt;TEXT CharShape="8"&gt;&lt;CHAR&gt;≪$D$68≫&lt;/CHAR&gt;&lt;/TEXT&gt;&lt;/P&gt;&lt;/PARALIST&gt;&lt;/CELL&gt;&lt;CELL BorderFill="24" ColAddr="4" ColSpan="1" Dirty="false" Editable="false" HasMargin="false" Header="false" Height="1282" Protect="false" RowAddr="6" RowSpan="1" Width="9510"&gt;&lt;CELLMARGIN Bottom="141" Left="510" Right="510" Top="141"/&gt;&lt;PARALIST LineWrap="Break" LinkListID="0" LinkListIDNext="0" TextDirection="0" VertAlign="Center"&gt;&lt;P ParaShape="22" Style="45"&gt;&lt;TEXT CharShape="8"&gt;&lt;CHAR&gt;≪$E$68≫&lt;/CHAR&gt;&lt;/TEXT&gt;&lt;/P&gt;&lt;/PARALIST&gt;&lt;/CELL&gt;&lt;CELL BorderFill="24" ColAddr="5"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CharShape="8"&gt;&lt;CHAR&gt;≪$F$68≫&lt;/CHAR&gt;&lt;/TEXT&gt;&lt;/P&gt;&lt;/PARALIST&gt;&lt;/CELL&gt;&lt;CELL BorderFill="24" ColAddr="6"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CharShape="8"&gt;&lt;CHAR&gt;≪$G$68≫&lt;/CHAR&gt;&lt;/TEXT&gt;&lt;/P&gt;&lt;/PARALIST&gt;&lt;/CELL&gt;&lt;CELL BorderFill="24" ColAddr="7"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CharShape="8"&gt;&lt;CHAR&gt;≪$H$68≫&lt;/CHAR&gt;&lt;/TEXT&gt;&lt;/P&gt;&lt;/PARALIST&gt;&lt;/CELL&gt;&lt;CELL BorderFill="24" ColAddr="8"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CharShape="8"&gt;&lt;CHAR&gt;≪$I$68≫&lt;/CHAR&gt;&lt;/TEXT&gt;&lt;/P&gt;&lt;/PARALIST&gt;&lt;/CELL&gt;&lt;CELL BorderFill="24" ColAddr="9"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CharShape="8"&gt;&lt;CHAR&gt;≪$J$68≫&lt;/CHAR&gt;&lt;/TEXT&gt;&lt;/P&gt;&lt;/PARALIST&gt;&lt;/CELL&gt;&lt;CELL BorderFill="24" ColAddr="10"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CharShape="8"&gt;&lt;CHAR&gt;≪$K$68≫&lt;/CHAR&gt;&lt;/TEXT&gt;&lt;/P&gt;&lt;/PARALIST&gt;&lt;/CELL&gt;&lt;/ROW&gt;&lt;ROW&gt;&lt;CELL BorderFill="24" ColAddr="0" ColSpan="1" Dirty="false" Editable="false" HasMargin="false" Header="false" Height="6410" Protect="false" RowAddr="7" RowSpan="5" Width="4699"&gt;&lt;CELLMARGIN Bottom="141" Left="510" Right="510" Top="141"/&gt;&lt;PARALIST LineWrap="Break" LinkListID="0" LinkListIDNext="0" TextDirection="0" VertAlign="Center"&gt;&lt;P ParaShape="21" Style="45"&gt;&lt;TEXT CharShape="8"&gt;&lt;CHAR&gt;≪$A$69≫&lt;/CHAR&gt;&lt;/TEXT&gt;&lt;/P&gt;&lt;/PARALIST&gt;&lt;/CELL&gt;&lt;CELL BorderFill="24" ColAddr="1" ColSpan="1" Dirty="false" Editable="false" HasMargin="false" Header="false" Height="6410" Protect="false" RowAddr="7" RowSpan="5" Width="9510"&gt;&lt;CELLMARGIN Bottom="141" Left="510" Right="510" Top="141"/&gt;&lt;PARALIST LineWrap="Break" LinkListID="0" LinkListIDNext="0" TextDirection="0" VertAlign="Center"&gt;&lt;P ParaShape="22" Style="45"&gt;&lt;TEXT CharShape="8"&gt;&lt;CHAR&gt;≪$B$69≫&lt;/CHAR&gt;&lt;/TEXT&gt;&lt;/P&gt;&lt;/PARALIST&gt;&lt;/CELL&gt;&lt;CELL BorderFill="24" ColAddr="2" ColSpan="1" Dirty="false" Editable="false" HasMargin="false" Header="false" Height="6410" Protect="false" RowAddr="7" RowSpan="5" Width="4982"&gt;&lt;CELLMARGIN Bottom="141" Left="510" Right="510" Top="141"/&gt;&lt;PARALIST LineWrap="Break" LinkListID="0" LinkListIDNext="0" TextDirection="0" VertAlign="Center"&gt;&lt;P ParaShape="21" Style="45"&gt;&lt;TEXT CharShape="8"&gt;&lt;CHAR&gt;≪$C$69≫&lt;/CHAR&gt;&lt;/TEXT&gt;&lt;/P&gt;&lt;/PARALIST&gt;&lt;/CELL&gt;&lt;CELL BorderFill="24" ColAddr="3" ColSpan="1" Dirty="false" Editable="false" HasMargin="false" Header="false" Height="1282" Protect="false" RowAddr="7" RowSpan="1" Width="4699"&gt;&lt;CELLMARGIN Bottom="141" Left="510" Right="510" Top="141"/&gt;&lt;PARALIST LineWrap="Squeeze" LinkListID="0" LinkListIDNext="0" TextDirection="0" VertAlign="Center"&gt;&lt;P ParaShape="20" Style="45"&gt;&lt;TEXT CharShape="8"&gt;&lt;CHAR&gt;≪$D$69≫&lt;/CHAR&gt;&lt;/TEXT&gt;&lt;/P&gt;&lt;/PARALIST&gt;&lt;/CELL&gt;&lt;CELL BorderFill="24" ColAddr="4" ColSpan="1" Dirty="false" Editable="false" HasMargin="false" Header="false" Height="1282" Protect="false" RowAddr="7" RowSpan="1" Width="9510"&gt;&lt;CELLMARGIN Bottom="141" Left="510" Right="510" Top="141"/&gt;&lt;PARALIST LineWrap="Break" LinkListID="0" LinkListIDNext="0" TextDirection="0" VertAlign="Center"&gt;&lt;P ParaShape="22" Style="45"&gt;&lt;TEXT CharShape="8"&gt;&lt;CHAR&gt;≪$E$69≫&lt;/CHAR&gt;&lt;/TEXT&gt;&lt;/P&gt;&lt;/PARALIST&gt;&lt;/CELL&gt;&lt;CELL BorderFill="24" ColAddr="5"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CharShape="8"&gt;&lt;CHAR&gt;≪$F$69≫&lt;/CHAR&gt;&lt;/TEXT&gt;&lt;/P&gt;&lt;/PARALIST&gt;&lt;/CELL&gt;&lt;CELL BorderFill="24" ColAddr="6"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CharShape="8"&gt;&lt;CHAR&gt;≪$G$69≫&lt;/CHAR&gt;&lt;/TEXT&gt;&lt;/P&gt;&lt;/PARALIST&gt;&lt;/CELL&gt;&lt;CELL BorderFill="24" ColAddr="7"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CharShape="8"&gt;&lt;CHAR&gt;≪$H$69≫&lt;/CHAR&gt;&lt;/TEXT&gt;&lt;/P&gt;&lt;/PARALIST&gt;&lt;/CELL&gt;&lt;CELL BorderFill="24" ColAddr="8"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CharShape="8"&gt;&lt;CHAR&gt;≪$I$69≫&lt;/CHAR&gt;&lt;/TEXT&gt;&lt;/P&gt;&lt;/PARALIST&gt;&lt;/CELL&gt;&lt;CELL BorderFill="24" ColAddr="9"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CharShape="8"&gt;&lt;CHAR&gt;≪$J$69≫&lt;/CHAR&gt;&lt;/TEXT&gt;&lt;/P&gt;&lt;/PARALIST&gt;&lt;/CELL&gt;&lt;CELL BorderFill="24" ColAddr="10"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CharShape="8"&gt;&lt;CHAR&gt;≪$K$69≫&lt;/CHAR&gt;&lt;/TEXT&gt;&lt;/P&gt;&lt;/PARALIST&gt;&lt;/CELL&gt;&lt;/ROW&gt;&lt;ROW&gt;&lt;CELL BorderFill="24" ColAddr="3" ColSpan="1" Dirty="false" Editable="false" HasMargin="false" Header="false" Height="1282" Protect="false" RowAddr="8" RowSpan="1" Width="4699"&gt;&lt;CELLMARGIN Bottom="141" Left="510" Right="510" Top="141"/&gt;&lt;PARALIST LineWrap="Squeeze" LinkListID="0" LinkListIDNext="0" TextDirection="0" VertAlign="Center"</t>
  </si>
  <si>
    <t>&gt;&lt;P ParaShape="20" Style="45"&gt;&lt;TEXT CharShape="8"&gt;&lt;CHAR&gt;≪$D$70≫&lt;/CHAR&gt;&lt;/TEXT&gt;&lt;/P&gt;&lt;/PARALIST&gt;&lt;/CELL&gt;&lt;CELL BorderFill="24" ColAddr="4" ColSpan="1" Dirty="false" Editable="false" HasMargin="false" Header="false" Height="1282" Protect="false" RowAddr="8" RowSpan="1" Width="9510"&gt;&lt;CELLMARGIN Bottom="141" Left="510" Right="510" Top="141"/&gt;&lt;PARALIST LineWrap="Break" LinkListID="0" LinkListIDNext="0" TextDirection="0" VertAlign="Center"&gt;&lt;P ParaShape="22" Style="45"&gt;&lt;TEXT CharShape="8"&gt;&lt;CHAR&gt;≪$E$70≫&lt;/CHAR&gt;&lt;/TEXT&gt;&lt;/P&gt;&lt;/PARALIST&gt;&lt;/CELL&gt;&lt;CELL BorderFill="24" ColAddr="5"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CharShape="8"&gt;&lt;CHAR&gt;≪$F$70≫&lt;/CHAR&gt;&lt;/TEXT&gt;&lt;/P&gt;&lt;/PARALIST&gt;&lt;/CELL&gt;&lt;CELL BorderFill="24" ColAddr="6"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CharShape="8"&gt;&lt;CHAR&gt;≪$G$70≫&lt;/CHAR&gt;&lt;/TEXT&gt;&lt;/P&gt;&lt;/PARALIST&gt;&lt;/CELL&gt;&lt;CELL BorderFill="24" ColAddr="7"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CharShape="8"&gt;&lt;CHAR&gt;≪$H$70≫&lt;/CHAR&gt;&lt;/TEXT&gt;&lt;/P&gt;&lt;/PARALIST&gt;&lt;/CELL&gt;&lt;CELL BorderFill="24" ColAddr="8"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CharShape="8"&gt;&lt;CHAR&gt;≪$I$70≫&lt;/CHAR&gt;&lt;/TEXT&gt;&lt;/P&gt;&lt;/PARALIST&gt;&lt;/CELL&gt;&lt;CELL BorderFill="24" ColAddr="9"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CharShape="8"&gt;&lt;CHAR&gt;≪$J$70≫&lt;/CHAR&gt;&lt;/TEXT&gt;&lt;/P&gt;&lt;/PARALIST&gt;&lt;/CELL&gt;&lt;CELL BorderFill="24" ColAddr="10"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CharShape="8"&gt;&lt;CHAR&gt;≪$K$70≫&lt;/CHAR&gt;&lt;/TEXT&gt;&lt;/P&gt;&lt;/PARALIST&gt;&lt;/CELL&gt;&lt;/ROW&gt;&lt;ROW&gt;&lt;CELL BorderFill="24" ColAddr="3" ColSpan="1" Dirty="false" Editable="false" HasMargin="false" Header="false" Height="1282" Protect="false" RowAddr="9" RowSpan="1" Width="4699"&gt;&lt;CELLMARGIN Bottom="141" Left="510" Right="510" Top="141"/&gt;&lt;PARALIST LineWrap="Squeeze" LinkListID="0" LinkListIDNext="0" TextDirection="0" VertAlign="Center"&gt;&lt;P ParaShape="20" Style="45"&gt;&lt;TEXT CharShape="8"&gt;&lt;CHAR&gt;≪$D$71≫&lt;/CHAR&gt;&lt;/TEXT&gt;&lt;/P&gt;&lt;/PARALIST&gt;&lt;/CELL&gt;&lt;CELL BorderFill="24" ColAddr="4" ColSpan="1" Dirty="false" Editable="false" HasMargin="false" Header="false" Height="1282" Protect="false" RowAddr="9" RowSpan="1" Width="9510"&gt;&lt;CELLMARGIN Bottom="141" Left="510" Right="510" Top="141"/&gt;&lt;PARALIST LineWrap="Break" LinkListID="0" LinkListIDNext="0" TextDirection="0" VertAlign="Center"&gt;&lt;P ParaShape="22" Style="45"&gt;&lt;TEXT CharShape="8"&gt;&lt;CHAR&gt;≪$E$71≫&lt;/CHAR&gt;&lt;/TEXT&gt;&lt;/P&gt;&lt;/PARALIST&gt;&lt;/CELL&gt;&lt;CELL BorderFill="24" ColAddr="5"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CharShape="8"&gt;&lt;CHAR&gt;≪$F$71≫&lt;/CHAR&gt;&lt;/TEXT&gt;&lt;/P&gt;&lt;/PARALIST&gt;&lt;/CELL&gt;&lt;CELL BorderFill="24" ColAddr="6"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CharShape="8"&gt;&lt;CHAR&gt;≪$G$71≫&lt;/CHAR&gt;&lt;/TEXT&gt;&lt;/P&gt;&lt;/PARALIST&gt;&lt;/CELL&gt;&lt;CELL BorderFill="24" ColAddr="7"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CharShape="8"&gt;&lt;CHAR&gt;≪$H$71≫&lt;/CHAR&gt;&lt;/TEXT&gt;&lt;/P&gt;&lt;/PARALIST&gt;&lt;/CELL&gt;&lt;CELL BorderFill="24" ColAddr="8"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CharShape="8"&gt;&lt;CHAR&gt;≪$I$71≫&lt;/CHAR&gt;&lt;/TEXT&gt;&lt;/P&gt;&lt;/PARALIST&gt;&lt;/CELL&gt;&lt;CELL BorderFill="24" ColAddr="9"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CharShape="8"&gt;&lt;CHAR&gt;≪$J$71≫&lt;/CHAR&gt;&lt;/TEXT&gt;&lt;/P&gt;&lt;/PARALIST&gt;&lt;/CELL&gt;&lt;CELL BorderFill="24" ColAddr="10"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CharShape="8"&gt;&lt;CHAR&gt;≪$K$71≫&lt;/CHAR&gt;&lt;/TEXT&gt;&lt;/P&gt;&lt;/PARALIST&gt;&lt;/CELL&gt;&lt;/ROW&gt;&lt;ROW&gt;&lt;CELL BorderFill="24" ColAddr="3" ColSpan="1" Dirty="false" Editable="false" HasMargin="false" Header="false" Height="1282" Protect="false" RowAddr="10" RowSpan="1" Width="4699"&gt;&lt;CELLMARGIN Bottom="141" Left="510" Right="510" Top="141"/&gt;&lt;PARALIST LineWrap="Squeeze" LinkListID="0" LinkListIDNext="0" TextDirection="0" VertAlign="Center"&gt;&lt;P ParaShape="20" Style="45"&gt;&lt;TEXT CharShape="8"&gt;&lt;CHAR&gt;≪$D$72≫&lt;/CHAR&gt;&lt;/TEXT&gt;&lt;/P&gt;&lt;/PARALIST&gt;&lt;/CELL&gt;&lt;CELL BorderFill="24" ColAddr="4" ColSpan="1" Dirty="false" Editable="false" HasMargin="false" Header="false" Height="1282" Protect="false" RowAddr="10" RowSpan="1" Width="9510"&gt;&lt;CELLMARGIN Bottom="141" Left="510" Right="510" Top="141"/&gt;&lt;PARALIST LineWrap="Break" LinkListID="0" LinkListIDNext="0" TextDirection="0" VertAlign="Center"&gt;&lt;P ParaShape="22" Style="45"&gt;&lt;TEXT CharShape="8"&gt;&lt;CHAR&gt;≪$E$72≫&lt;/CHAR&gt;&lt;/TEXT&gt;&lt;/P&gt;&lt;/PARALIST&gt;&lt;/CELL&gt;&lt;CELL BorderFill="24" ColAddr="5"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CharShape="8"&gt;&lt;CHAR&gt;≪$F$72≫&lt;/CHAR&gt;&lt;/TEXT&gt;&lt;/P&gt;&lt;/PARALIST&gt;&lt;/CELL&gt;&lt;CELL BorderFill="24" ColAddr="6"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CharShape="8"&gt;&lt;CHAR&gt;≪$G$72≫&lt;/CHAR&gt;&lt;/TEXT&gt;&lt;/P&gt;&lt;/PARALIST&gt;&lt;/CELL&gt;&lt;CELL BorderFill="24" ColAddr="7"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CharShape="8"&gt;&lt;CHAR&gt;≪$H$72≫&lt;/CHAR&gt;&lt;/TEXT&gt;&lt;/P&gt;&lt;/PARALIST&gt;&lt;/CELL&gt;&lt;CELL BorderFill="24" ColAddr="8"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CharShape="8"&gt;&lt;CHAR&gt;≪$I$72≫&lt;/CHAR&gt;&lt;/TEXT&gt;&lt;/P&gt;&lt;/PARALIST&gt;&lt;/CELL&gt;&lt;CELL BorderFill="24" ColAddr="9"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CharShape="8"&gt;&lt;CHAR&gt;≪$J$72≫&lt;/CHAR&gt;&lt;/TEXT&gt;&lt;/P&gt;&lt;/PARALIST&gt;&lt;/CELL&gt;&lt;CELL BorderFill="24" ColAddr="10"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CharShape="8"&gt;&lt;CHAR&gt;≪$K$72≫&lt;/CHAR&gt;&lt;/TEXT&gt;&lt;/P&gt;&lt;/PARALIST&gt;&lt;/CELL&gt;&lt;/ROW&gt;&lt;ROW&gt;&lt;CELL BorderFill="24" ColAddr="3" ColSpan="1" Dirty="false" Editable="false" HasMargin="false" Header="false" Height="1282" Protect="false" RowAddr="11" RowSpan="1" Width="4699"&gt;&lt;CELLMARGIN Bottom="141" Left="510" Right="510" Top="141"/&gt;&lt;PARALIST LineWrap="Squeeze" LinkListID="0" LinkListIDNext="0" TextDirection="0" VertAlign="Center"&gt;&lt;P ParaShape="20" Style="45"&gt;&lt;TEXT CharShape="8"&gt;&lt;CHAR&gt;≪$D$73≫&lt;/CHAR&gt;&lt;/TEXT&gt;&lt;/P&gt;&lt;/PARALIST&gt;&lt;/CELL&gt;&lt;CELL BorderFill="24" ColAddr="4" ColSpan="1" Dirty="false" Editable="false" HasMargin="false" Header="false" Height="1282" Protect="false" RowAddr="11" RowSpan="1" Width="9510"&gt;&lt;CELLMARGIN Bottom="141" Left="510" Right="510" Top="141"/&gt;&lt;PARALIST LineWrap="Break" LinkListID="0" LinkListIDNext="0" TextDirection="0" VertAlign="Center"&gt;&lt;P ParaShape="22" Style="45"&gt;&lt;TEXT CharShape="8"&gt;&lt;CHAR&gt;≪$E$73≫&lt;/CHAR&gt;&lt;/TEXT&gt;&lt;/P&gt;&lt;/PARALIST&gt;&lt;/CELL&gt;&lt;CELL BorderFill="24" ColAddr="5"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CharShape="8"&gt;&lt;CHAR&gt;≪$F$73≫&lt;/CHAR&gt;&lt;/TEXT&gt;&lt;/P&gt;&lt;/PARALIST&gt;&lt;/CELL&gt;&lt;CELL BorderFill="24" ColAddr="6"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CharShape="8"&gt;&lt;CHAR&gt;≪$G$73≫&lt;/CHAR&gt;&lt;/TEXT&gt;&lt;/P&gt;&lt;/PARALIST&gt;&lt;/CELL&gt;&lt;CELL BorderFill="24" ColAddr="7"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CharShape="8"&gt;&lt;CHAR&gt;≪$H$73≫&lt;/CHAR&gt;&lt;/TEXT&gt;&lt;/P&gt;&lt;/PARALIST&gt;&lt;/CELL&gt;&lt;CELL BorderFill="24" ColAddr="8"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CharShape="8"&gt;&lt;CHAR&gt;≪$I$73≫&lt;/CHAR&gt;&lt;/TEXT&gt;&lt;/P&gt;&lt;/PARALIST&gt;&lt;/CELL&gt;&lt;CELL BorderFill="24" ColAddr="9"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CharShape="8"&gt;&lt;CHAR&gt;≪$J$73≫&lt;/CHAR&gt;&lt;/TEXT&gt;&lt;/P&gt;&lt;/PARALIST&gt;&lt;/CELL&gt;&lt;CELL BorderFill="24" ColAddr="10"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CharShape="8"&gt;&lt;CHAR&gt;≪$K$73≫&lt;/CHAR&gt;&lt;/TEXT&gt;&lt;/P&gt;&lt;/PARALIST&gt;&lt;/CELL&gt;&lt;/ROW&gt;&lt;ROW&gt;&lt;CELL BorderFill="24" ColAddr="0" ColSpan="1" Dirty="false" Editable="false" HasMargin="false" Header="false" Height="6410" Protect="false" RowAddr="12" RowSpan="5" Width="4699"&gt;&lt;CELLMARGIN Bottom="141" Left="510" Right="510" Top="141"/&gt;&lt;PARALIST LineWrap="Break" LinkListID="0" LinkListIDNext="0" TextDirection="0" VertAlign="Center"&gt;&lt;P ParaShape="21" Style="45"&gt;&lt;TEXT CharShape="8"&gt;&lt;CHAR&gt;≪$A$74≫&lt;/CHAR&gt;&lt;/TEXT&gt;&lt;/P&gt;&lt;/PARALIST&gt;&lt;/CELL&gt;&lt;CELL BorderFill="24" ColAddr="1" ColSpan="1" Dirty="false" Editable="false" HasMargin="false" Header="false" Height="6410" Protect="false" RowAddr="12" RowSpan="5" Width="9510"&gt;&lt;CELLMARGIN Bottom="141" Left="510" Right="510" Top="141"/&gt;&lt;PARALIST LineWrap="Break" LinkListID="0" LinkListIDNext="0" TextDirection="0" VertAlign="Center"&gt;&lt;P ParaShape="22" Style="45"&gt;&lt;TEXT CharShape="8"&gt;&lt;CHAR&gt;≪$B$74≫&lt;/CHAR&gt;&lt;/TEXT&gt;&lt;/P&gt;&lt;/PARALIST&gt;&lt;/CELL&gt;&lt;CELL BorderFill="24" ColAddr="2" ColSpan="1" Dirty="false" Editable="false" HasMargin="false" Header="false" Height="6410" Protect="false" RowAddr="12" RowSpan="5" Width="4982"&gt;&lt;CELLMARGIN Bottom="141" Left="510" Right="510" Top="141"/&gt;&lt;PARALIST LineWrap="Break" LinkListID="0" LinkListIDNext="0" TextDirection="0" VertAlign="Center"&gt;&lt;P ParaShape="21" Style="45"&gt;&lt;TEXT CharShape="8"&gt;&lt;CHAR&gt;≪$C$74≫&lt;/CHAR&gt;&lt;/TEXT&gt;&lt;/P&gt;&lt;/PARALIST&gt;&lt;/CELL&gt;&lt;CELL BorderFill="24" ColAddr="3" ColSpan="1" Dirty="false" Editable="false" HasMargin="false" Header="false" Height="1282" Protect="false" RowAddr="12" RowSpan="1" Width="4699"&gt;&lt;CELLMARGIN Bottom="141" Left="510" Right="510" Top="141"/&gt;&lt;PARALIST LineWrap="Squeeze" LinkListID="0" LinkListIDNext="0" TextDirection="0" VertAlign="Center"&gt;&lt;P ParaShape="20" Style="45"&gt;&lt;TEXT CharShape="8"&gt;&lt;CHAR&gt;≪$D$74≫&lt;/CHAR&gt;&lt;/TEXT&gt;&lt;/P&gt;&lt;/PARALIST&gt;&lt;/CELL&gt;&lt;CELL BorderFill="24" ColAddr="4" ColSpan="1" Dirty="false" Editable="false" HasMargin="false" Header="false" Height="1282" Protect="false" RowAddr="12" RowSpan="1" Width="9510"&gt;&lt;CELLMARGIN Bottom="141" Left="510" Right="510" Top="141"/&gt;&lt;PARALIST LineWrap="Break" LinkListID="0" LinkListIDNext="0" TextDirection="0" VertAlign="Center"&gt;&lt;P ParaShape="22" Style="45"&gt;&lt;TEXT CharShape="8"&gt;&lt;CHAR&gt;≪$E$74≫&lt;/CHAR&gt;&lt;/TEXT&gt;&lt;/P&gt;&lt;/PARALIST&gt;&lt;/CELL&gt;&lt;CELL BorderFill="24" ColAddr="5"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CharShape="8"&gt;&lt;CHAR&gt;≪$F$74≫&lt;/CHAR&gt;&lt;/TEXT&gt;&lt;/P&gt;&lt;/PARALIST&gt;&lt;/CELL&gt;&lt;CELL BorderFill="24" ColAddr="6"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CharShape="8"&gt;&lt;CHAR&gt;≪$G$74≫&lt;/CHAR&gt;&lt;/TEXT&gt;&lt;/P&gt;&lt;/PARALIST&gt;&lt;/CELL&gt;&lt;CELL BorderFill="24" ColAddr="7"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CharShape="8"&gt;&lt;CHAR&gt;≪$H$74≫&lt;/CHAR&gt;&lt;/TEXT&gt;&lt;/P&gt;&lt;/PARALIST&gt;&lt;/CELL&gt;&lt;CELL BorderFill="24" ColAddr="8"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CharShape="8"&gt;&lt;CHAR&gt;≪$I$74≫&lt;/CHAR&gt;&lt;/TEXT&gt;&lt;/P&gt;&lt;/PARALIST&gt;&lt;/CELL&gt;&lt;CELL BorderFill="24" ColAddr="9"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CharShape="8"&gt;&lt;CHAR&gt;≪$J$74≫&lt;/CHAR&gt;&lt;/TEXT&gt;&lt;/P&gt;&lt;/PARALIST&gt;&lt;/CELL&gt;&lt;CELL BorderFill="24" ColAddr="10"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CharShape="8"&gt;&lt;CHAR&gt;≪$K$74≫&lt;/CHAR&gt;&lt;/TEXT&gt;&lt;/P&gt;&lt;/PARALIST&gt;&lt;/CELL&gt;&lt;/ROW&gt;&lt;ROW&gt;&lt;CELL BorderFill="24" ColAddr="3" ColSpan="1" Dirty="false" Editable="false" HasMargin="false" Header="false" Height="1282" Protect="false" RowAddr="13" RowSpan="1" Width="4699"&gt;&lt;CELLMARGIN Bottom="141" Left="510" Right="510" Top="141"/&gt;&lt;PARALIST LineWrap="Squeeze" LinkListID="0" LinkListIDNext="0" TextDirection="0" VertAlign="Center"&gt;&lt;P ParaShape="20" Style="45"&gt;&lt;TEXT CharShape="8"&gt;&lt;CHAR&gt;≪$D$75≫&lt;/CHAR&gt;&lt;/TEXT&gt;&lt;/P&gt;&lt;/PARALIST&gt;&lt;/CELL&gt;&lt;CELL BorderFill="24" ColAddr="4" ColSpan="1" Dirty="false" Editable="false" HasMargin="false" Header="false" Height="1282" Protect="false" RowAddr="13" RowSpan="1" Width="9510"&gt;&lt;CELLMARGIN Bottom="141" Left="510" Right="510" Top="141"/&gt;&lt;PARALIST LineWrap="Break" LinkListID="0" LinkListIDNext="0" TextDirection="0" VertAlign="Center"&gt;&lt;P ParaShape="22" Style="45"&gt;&lt;TEXT CharShape="8"&gt;&lt;CHAR&gt;≪$E$75≫&lt;/CHAR&gt;&lt;/TEXT&gt;&lt;/P&gt;&lt;/PARALIST&gt;&lt;/CELL&gt;&lt;CELL BorderFill="24" ColAddr="5"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CharShape="8"&gt;&lt;CHAR&gt;≪$F$75≫&lt;/CHAR&gt;&lt;/TEXT&gt;&lt;/P&gt;&lt;/PARALIST&gt;&lt;/CELL&gt;&lt;CELL BorderFill="24" ColAddr="6"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CharShape="8"&gt;&lt;CHAR&gt;≪$G$75≫&lt;/CHAR&gt;&lt;/TEXT&gt;&lt;/P&gt;&lt;/PARALIST&gt;&lt;/CELL&gt;&lt;CELL BorderFill="24" ColAddr="7"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CharShape="8"&gt;&lt;CHAR&gt;≪$H$75≫&lt;/CHAR&gt;&lt;/TEXT&gt;&lt;/P&gt;&lt;/PARALIST&gt;&lt;/CELL&gt;&lt;CELL BorderFill="24" ColAddr="8"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CharShape="8"&gt;&lt;CHAR&gt;≪$I$75≫&lt;/CHAR&gt;&lt;/TEXT&gt;&lt;/P&gt;&lt;/PARALIST&gt;&lt;/CELL&gt;&lt;CELL BorderFill="24" ColAddr="9"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CharShape="8"&gt;&lt;CHAR&gt;≪$J$75≫&lt;/CHAR&gt;&lt;/TEXT&gt;&lt;/P&gt;&lt;/PARALIST&gt;&lt;/CELL&gt;&lt;CELL BorderFill="24" ColAddr="10"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CharShape="8"&gt;&lt;CHAR&gt;≪$K$75≫&lt;/CHAR&gt;&lt;/TEXT&gt;&lt;/P&gt;&lt;/PARALIST&gt;&lt;/CELL&gt;&lt;/ROW&gt;&lt;ROW&gt;&lt;CELL BorderFill="24" ColAddr="3" ColSpan="1" Dirty="false" Editable="false" HasMargin="false" Header="false" Height="1282" Protect="false" RowAddr="14" RowSpan="1" Width="4699"&gt;&lt;CELLMARGIN Bottom="141" Left="510" Right="510" Top="141"/&gt;&lt;PARALIST LineWrap="Squeeze" LinkListID="0" LinkListIDNext="0" TextDirection="0" VertAlign="Center"&gt;&lt;P ParaShape="20" Style="45"&gt;&lt;TEXT CharShape="8"&gt;&lt;CHAR&gt;≪$D$76≫&lt;/CHAR&gt;&lt;/TEXT&gt;&lt;/P&gt;&lt;/PARALIST&gt;&lt;/CELL&gt;&lt;CELL BorderFill="24" ColAddr="4" ColSpan="1" Dirty="false" Editable="false" HasMargin="false" Header="false" Height="1282" Protect="false" RowAddr="14" RowSpan="1" Width="9510"&gt;&lt;CELLMARGIN Bottom="141" Left="510" Right="510" Top="141"/&gt;&lt;PARALIST LineWrap="Break" LinkListID="0" LinkListIDNext="0" TextDirection="0" VertAlign="Center"&gt;&lt;P ParaShape="22" Style="45"&gt;&lt;TEXT CharShape="8"&gt;&lt;CHAR&gt;≪$E$76≫&lt;/CHAR&gt;&lt;/TEXT&gt;&lt;/P&gt;&lt;/PARALIST&gt;&lt;/CELL&gt;&lt;CELL BorderFill="24" ColAddr="5"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CharShape="8"&gt;&lt;CHAR&gt;≪$F$76≫&lt;/CHAR&gt;&lt;/TEXT&gt;&lt;/P&gt;&lt;/PARALIST&gt;&lt;/CELL&gt;&lt;CELL BorderFill="24" ColAddr="6"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CharShape="8"&gt;&lt;CHAR&gt;≪$G$76≫&lt;/CHAR&gt;&lt;/TEXT&gt;&lt;/P&gt;&lt;/PARALIST&gt;&lt;/CELL&gt;&lt;CELL BorderFill="24" ColAddr="7"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CharShape="8"&gt;&lt;CHAR&gt;≪$H$76≫&lt;/CHAR&gt;&lt;/TEXT&gt;&lt;/P&gt;&lt;/PARALIST&gt;&lt;/CELL&gt;&lt;CELL BorderFill="24" ColAddr="8"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CharShape="8"&gt;&lt;CHAR&gt;≪$I$76≫&lt;/CHAR&gt;&lt;/TEXT&gt;&lt;/P&gt;&lt;/PARALIST&gt;&lt;/CELL&gt;&lt;CELL BorderFill="24" ColAddr="9"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CharShape="8"&gt;&lt;CHAR&gt;≪$J$76≫&lt;/CHAR&gt;&lt;/TEXT&gt;&lt;/P&gt;&lt;/PARALIST&gt;&lt;/CELL&gt;&lt;CELL BorderFill="24" ColAddr="10"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CharShape="8"&gt;&lt;CHAR&gt;≪$K$76≫&lt;/CHAR&gt;&lt;/TEXT&gt;&lt;/P&gt;&lt;/PARALIST&gt;&lt;/CELL&gt;&lt;/ROW&gt;&lt;ROW&gt;&lt;CELL BorderFill="24" ColAddr="3" ColSpan="1" Dirty="false" Editable="false" HasMargin="false" Header="false" Height="1282" Protect="false" RowAddr="15" RowSpan="1" Width="4699"&gt;&lt;CELLMARGIN Bottom="141" Left="510" Right="510" Top="141"/&gt;&lt;PARALIST LineWrap="Squeeze" LinkListID="0" LinkListIDNext="0" TextDirection="0" VertAlign="Center"&gt;&lt;P ParaShape="20" Style="45"&gt;&lt;TEXT CharShape="8"&gt;&lt;CHAR&gt;≪$D$77≫&lt;/CHAR&gt;&lt;/TEXT&gt;&lt;/P&gt;&lt;/PARALIST&gt;&lt;/CELL&gt;&lt;CELL BorderFill="24" ColAddr="4" ColSpan="1" Dirty="false" Editable="false" HasMargin="false" Header="false" Height="1282" Protect="false" RowAddr="15" RowSpan="1" Width="9510"&gt;&lt;CELLMARGIN Bottom="141" Left="510" Right="510" Top="141"/&gt;&lt;PARALIST LineWrap="Break" LinkListID="0" LinkListIDNext="0" TextDirection="0" VertAlign="Center"&gt;&lt;P ParaShape="22" Style="45"&gt;&lt;TEXT CharShape="8"&gt;&lt;CHAR&gt;≪$E$77≫&lt;/CHAR&gt;&lt;/TEXT&gt;&lt;/P&gt;&lt;/PARALIST&gt;&lt;/CELL&gt;&lt;CELL BorderFill="24" ColAddr="5"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CharShape="8"&gt;&lt;CHAR&gt;≪$F$77≫&lt;/CHAR&gt;&lt;/TEXT&gt;&lt;/P&gt;&lt;/PARALIST&gt;&lt;/CELL&gt;&lt;CELL BorderFill="24" ColAddr="6"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CharShape="8"&gt;&lt;CHAR&gt;≪$G$77≫&lt;/CHAR&gt;&lt;/TEXT&gt;&lt;/P&gt;&lt;/PARALIST&gt;&lt;/CELL&gt;&lt;CELL BorderFill="24" ColAddr="7"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CharShape="8"&gt;&lt;CHAR&gt;≪$H$77≫&lt;/CHAR&gt;&lt;/TEXT&gt;&lt;/P&gt;&lt;/PARALIST&gt;&lt;/CELL&gt;&lt;CELL BorderFill="24" ColAddr="8"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CharShape="8"&gt;&lt;CHAR&gt;≪$I$77≫&lt;/CHAR&gt;&lt;/TEXT&gt;&lt;/P&gt;&lt;/PARALIST&gt;&lt;/CELL&gt;&lt;CELL BorderFill="24" ColAddr="9"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CharShape="8"&gt;&lt;CHAR&gt;≪$J$77≫&lt;/CHAR&gt;&lt;/TEXT&gt;&lt;/P&gt;&lt;/PARALIST&gt;&lt;/CELL&gt;&lt;CELL BorderFill="24" ColAddr="10"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CharShape="8"&gt;&lt;CHAR&gt;≪$K$77≫&lt;/CHAR&gt;&lt;/TEXT&gt;&lt;/P&gt;&lt;/PARALIST&gt;&lt;/CELL&gt;&lt;/ROW&gt;&lt;ROW&gt;&lt;CELL BorderFill="24" ColAddr="3" ColSpan="1" Dirty="false" Editable="false" HasMargin="false" Header="false" Height="1282" Protect="false" RowAddr="16" RowSpan="1" Width="4699"&gt;&lt;CELLMARGIN Bottom="141" Left="510" Right="510" Top="141"/&gt;&lt;PARALIST LineWrap="Squeeze" LinkListID="0" LinkListIDNext="0" TextDirection="0" VertAlign="Center"&gt;&lt;P ParaShape="20" Style="45"&gt;&lt;TEXT CharShape="8"&gt;&lt;CHAR&gt;≪$D$78≫&lt;/CHAR&gt;&lt;/TEXT&gt;&lt;/P&gt;&lt;/PARALIST&gt;&lt;/CELL&gt;&lt;CELL BorderFill="24" ColAddr="4" ColSpan="1" Dirty="false" Editable="false" HasMargin="false" Header="false" Height="1282" Protect="false" RowAddr="16" RowSpan="1" Width="9510"&gt;&lt;CELLMARGIN Bottom="141" Left="510" Right="510" Top="141"/&gt;&lt;PARALIST LineWrap="Break" LinkListID="0" LinkListIDNext="0" TextDirection="0" VertAlign="Center"&gt;&lt;P ParaShape="22" Style="45"&gt;&lt;TEXT CharShape="8"&gt;&lt;CHAR&gt;≪$E$78≫&lt;/CHAR&gt;&lt;/TEXT&gt;&lt;/P&gt;&lt;/PARALIST&gt;&lt;/CELL&gt;&lt;CELL BorderFill="24" ColAddr="5"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CharShape="8"&gt;&lt;CHAR&gt;≪$F$78≫&lt;/CHAR&gt;&lt;/TEXT&gt;&lt;/P&gt;&lt;/PARALIST&gt;&lt;/CELL&gt;&lt;CELL BorderFill="24" ColAddr="6"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CharShape="8"&gt;&lt;CHAR&gt;≪$G$78≫&lt;/CHAR&gt;&lt;/TEXT&gt;&lt;/P&gt;&lt;/PARALIST&gt;&lt;/CELL&gt;&lt;CELL BorderFill="24" ColAddr="7"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CharShape="8"&gt;&lt;CHAR&gt;≪$H$78≫&lt;/CHAR&gt;&lt;/TEXT&gt;&lt;/P&gt;&lt;/PARALIST&gt;&lt;/CELL&gt;&lt;CELL BorderFill="24" ColAddr="8"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CharShape="8"&gt;&lt;CHAR&gt;≪$I$78≫&lt;/CHAR&gt;&lt;/TEXT&gt;&lt;/P&gt;&lt;/PARALIST&gt;&lt;/CELL&gt;&lt;CELL BorderFill="24" ColAddr="9"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CharShape="8"&gt;&lt;CHAR&gt;≪$J$78≫&lt;/CHAR&gt;&lt;/TEXT&gt;&lt;/P&gt;&lt;/PARALIST&gt;&lt;/CELL&gt;&lt;CELL BorderFill="24" ColAddr="10"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CharShape="8"&gt;&lt;CHAR&gt;≪$K$78≫&lt;/CHAR&gt;&lt;/TEXT&gt;&lt;/P&gt;&lt;/PARALIST&gt;&lt;/CELL&gt;&lt;/ROW&gt;&lt;ROW&gt;&lt;CELL BorderFill="24" ColAddr="0" ColSpan="1" Dirty="false" Editable="false" HasMargin="false" Header="false" Height="6410" Protect="false" RowAddr="17" RowSpan="5" Width="4699"&gt;&lt;CELLMARGIN Bottom="141" Left="510" Right="510" Top="141"/&gt;&lt;PARALIST LineWrap="Break" LinkListID="0" LinkListIDNext="0" TextDirection="0" VertAlign="Center"&gt;&lt;P ParaShape="21" Style="45"&gt;&lt;TEXT CharShape="8"&gt;&lt;CHAR&gt;≪$A$79≫&lt;/CHAR&gt;&lt;/TEXT&gt;&lt;/P&gt;&lt;/PARALIST&gt;&lt;/CELL&gt;&lt;CELL BorderFill="24" ColAddr="1" ColSpan="1" Dirty="false" Editable="false"</t>
  </si>
  <si>
    <t xml:space="preserve"> HasMargin="false" Header="false" Height="6410" Protect="false" RowAddr="17" RowSpan="5" Width="9510"&gt;&lt;CELLMARGIN Bottom="141" Left="510" Right="510" Top="141"/&gt;&lt;PARALIST LineWrap="Break" LinkListID="0" LinkListIDNext="0" TextDirection="0" VertAlign="Center"&gt;&lt;P ParaShape="22" Style="45"&gt;&lt;TEXT CharShape="8"&gt;&lt;CHAR&gt;≪$B$79≫&lt;/CHAR&gt;&lt;/TEXT&gt;&lt;/P&gt;&lt;/PARALIST&gt;&lt;/CELL&gt;&lt;CELL BorderFill="24" ColAddr="2" ColSpan="1" Dirty="false" Editable="false" HasMargin="false" Header="false" Height="6410" Protect="false" RowAddr="17" RowSpan="5" Width="4982"&gt;&lt;CELLMARGIN Bottom="141" Left="510" Right="510" Top="141"/&gt;&lt;PARALIST LineWrap="Break" LinkListID="0" LinkListIDNext="0" TextDirection="0" VertAlign="Center"&gt;&lt;P ParaShape="21" Style="45"&gt;&lt;TEXT CharShape="8"&gt;&lt;CHAR&gt;≪$C$79≫&lt;/CHAR&gt;&lt;/TEXT&gt;&lt;/P&gt;&lt;/PARALIST&gt;&lt;/CELL&gt;&lt;CELL BorderFill="24" ColAddr="3" ColSpan="1" Dirty="false" Editable="false" HasMargin="false" Header="false" Height="1282" Protect="false" RowAddr="17" RowSpan="1" Width="4699"&gt;&lt;CELLMARGIN Bottom="141" Left="510" Right="510" Top="141"/&gt;&lt;PARALIST LineWrap="Squeeze" LinkListID="0" LinkListIDNext="0" TextDirection="0" VertAlign="Center"&gt;&lt;P ParaShape="20" Style="45"&gt;&lt;TEXT CharShape="8"&gt;&lt;CHAR&gt;≪$D$79≫&lt;/CHAR&gt;&lt;/TEXT&gt;&lt;/P&gt;&lt;/PARALIST&gt;&lt;/CELL&gt;&lt;CELL BorderFill="24" ColAddr="4" ColSpan="1" Dirty="false" Editable="false" HasMargin="false" Header="false" Height="1282" Protect="false" RowAddr="17" RowSpan="1" Width="9510"&gt;&lt;CELLMARGIN Bottom="141" Left="510" Right="510" Top="141"/&gt;&lt;PARALIST LineWrap="Break" LinkListID="0" LinkListIDNext="0" TextDirection="0" VertAlign="Center"&gt;&lt;P ParaShape="22" Style="45"&gt;&lt;TEXT CharShape="8"&gt;&lt;CHAR&gt;≪$E$79≫&lt;/CHAR&gt;&lt;/TEXT&gt;&lt;/P&gt;&lt;/PARALIST&gt;&lt;/CELL&gt;&lt;CELL BorderFill="24" ColAddr="5"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CharShape="8"&gt;&lt;CHAR&gt;≪$F$79≫&lt;/CHAR&gt;&lt;/TEXT&gt;&lt;/P&gt;&lt;/PARALIST&gt;&lt;/CELL&gt;&lt;CELL BorderFill="24" ColAddr="6"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CharShape="8"&gt;&lt;CHAR&gt;≪$G$79≫&lt;/CHAR&gt;&lt;/TEXT&gt;&lt;/P&gt;&lt;/PARALIST&gt;&lt;/CELL&gt;&lt;CELL BorderFill="24" ColAddr="7"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CharShape="8"&gt;&lt;CHAR&gt;≪$H$79≫&lt;/CHAR&gt;&lt;/TEXT&gt;&lt;/P&gt;&lt;/PARALIST&gt;&lt;/CELL&gt;&lt;CELL BorderFill="24" ColAddr="8"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CharShape="8"&gt;&lt;CHAR&gt;≪$I$79≫&lt;/CHAR&gt;&lt;/TEXT&gt;&lt;/P&gt;&lt;/PARALIST&gt;&lt;/CELL&gt;&lt;CELL BorderFill="24" ColAddr="9"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CharShape="8"&gt;&lt;CHAR&gt;≪$J$79≫&lt;/CHAR&gt;&lt;/TEXT&gt;&lt;/P&gt;&lt;/PARALIST&gt;&lt;/CELL&gt;&lt;CELL BorderFill="24" ColAddr="10"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CharShape="8"&gt;&lt;CHAR&gt;≪$K$79≫&lt;/CHAR&gt;&lt;/TEXT&gt;&lt;/P&gt;&lt;/PARALIST&gt;&lt;/CELL&gt;&lt;/ROW&gt;&lt;ROW&gt;&lt;CELL BorderFill="24" ColAddr="3" ColSpan="1" Dirty="false" Editable="false" HasMargin="false" Header="false" Height="1282" Protect="false" RowAddr="18" RowSpan="1" Width="4699"&gt;&lt;CELLMARGIN Bottom="141" Left="510" Right="510" Top="141"/&gt;&lt;PARALIST LineWrap="Squeeze" LinkListID="0" LinkListIDNext="0" TextDirection="0" VertAlign="Center"&gt;&lt;P ParaShape="20" Style="45"&gt;&lt;TEXT CharShape="8"&gt;&lt;CHAR&gt;≪$D$80≫&lt;/CHAR&gt;&lt;/TEXT&gt;&lt;/P&gt;&lt;/PARALIST&gt;&lt;/CELL&gt;&lt;CELL BorderFill="24" ColAddr="4" ColSpan="1" Dirty="false" Editable="false" HasMargin="false" Header="false" Height="1282" Protect="false" RowAddr="18" RowSpan="1" Width="9510"&gt;&lt;CELLMARGIN Bottom="141" Left="510" Right="510" Top="141"/&gt;&lt;PARALIST LineWrap="Break" LinkListID="0" LinkListIDNext="0" TextDirection="0" VertAlign="Center"&gt;&lt;P ParaShape="22" Style="45"&gt;&lt;TEXT CharShape="8"&gt;&lt;CHAR&gt;≪$E$80≫&lt;/CHAR&gt;&lt;/TEXT&gt;&lt;/P&gt;&lt;/PARALIST&gt;&lt;/CELL&gt;&lt;CELL BorderFill="24" ColAddr="5"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CharShape="8"&gt;&lt;CHAR&gt;≪$F$80≫&lt;/CHAR&gt;&lt;/TEXT&gt;&lt;/P&gt;&lt;/PARALIST&gt;&lt;/CELL&gt;&lt;CELL BorderFill="24" ColAddr="6"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CharShape="8"&gt;&lt;CHAR&gt;≪$G$80≫&lt;/CHAR&gt;&lt;/TEXT&gt;&lt;/P&gt;&lt;/PARALIST&gt;&lt;/CELL&gt;&lt;CELL BorderFill="24" ColAddr="7"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CharShape="8"&gt;&lt;CHAR&gt;≪$H$80≫&lt;/CHAR&gt;&lt;/TEXT&gt;&lt;/P&gt;&lt;/PARALIST&gt;&lt;/CELL&gt;&lt;CELL BorderFill="24" ColAddr="8"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CharShape="8"&gt;&lt;CHAR&gt;≪$I$80≫&lt;/CHAR&gt;&lt;/TEXT&gt;&lt;/P&gt;&lt;/PARALIST&gt;&lt;/CELL&gt;&lt;CELL BorderFill="24" ColAddr="9"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CharShape="8"&gt;&lt;CHAR&gt;≪$J$80≫&lt;/CHAR&gt;&lt;/TEXT&gt;&lt;/P&gt;&lt;/PARALIST&gt;&lt;/CELL&gt;&lt;CELL BorderFill="24" ColAddr="10"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CharShape="8"&gt;&lt;CHAR&gt;≪$K$80≫&lt;/CHAR&gt;&lt;/TEXT&gt;&lt;/P&gt;&lt;/PARALIST&gt;&lt;/CELL&gt;&lt;/ROW&gt;&lt;ROW&gt;&lt;CELL BorderFill="24" ColAddr="3" ColSpan="1" Dirty="false" Editable="false" HasMargin="false" Header="false" Height="1282" Protect="false" RowAddr="19" RowSpan="1" Width="4699"&gt;&lt;CELLMARGIN Bottom="141" Left="510" Right="510" Top="141"/&gt;&lt;PARALIST LineWrap="Squeeze" LinkListID="0" LinkListIDNext="0" TextDirection="0" VertAlign="Center"&gt;&lt;P ParaShape="20" Style="45"&gt;&lt;TEXT CharShape="8"&gt;&lt;CHAR&gt;≪$D$81≫&lt;/CHAR&gt;&lt;/TEXT&gt;&lt;/P&gt;&lt;/PARALIST&gt;&lt;/CELL&gt;&lt;CELL BorderFill="24" ColAddr="4" ColSpan="1" Dirty="false" Editable="false" HasMargin="false" Header="false" Height="1282" Protect="false" RowAddr="19" RowSpan="1" Width="9510"&gt;&lt;CELLMARGIN Bottom="141" Left="510" Right="510" Top="141"/&gt;&lt;PARALIST LineWrap="Break" LinkListID="0" LinkListIDNext="0" TextDirection="0" VertAlign="Center"&gt;&lt;P ParaShape="22" Style="45"&gt;&lt;TEXT CharShape="8"&gt;&lt;CHAR&gt;≪$E$81≫&lt;/CHAR&gt;&lt;/TEXT&gt;&lt;/P&gt;&lt;/PARALIST&gt;&lt;/CELL&gt;&lt;CELL BorderFill="24" ColAddr="5"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CharShape="8"&gt;&lt;CHAR&gt;≪$F$81≫&lt;/CHAR&gt;&lt;/TEXT&gt;&lt;/P&gt;&lt;/PARALIST&gt;&lt;/CELL&gt;&lt;CELL BorderFill="24" ColAddr="6"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CharShape="8"&gt;&lt;CHAR&gt;≪$G$81≫&lt;/CHAR&gt;&lt;/TEXT&gt;&lt;/P&gt;&lt;/PARALIST&gt;&lt;/CELL&gt;&lt;CELL BorderFill="24" ColAddr="7"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CharShape="8"&gt;&lt;CHAR&gt;≪$H$81≫&lt;/CHAR&gt;&lt;/TEXT&gt;&lt;/P&gt;&lt;/PARALIST&gt;&lt;/CELL&gt;&lt;CELL BorderFill="24" ColAddr="8"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CharShape="8"&gt;&lt;CHAR&gt;≪$I$81≫&lt;/CHAR&gt;&lt;/TEXT&gt;&lt;/P&gt;&lt;/PARALIST&gt;&lt;/CELL&gt;&lt;CELL BorderFill="24" ColAddr="9"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CharShape="8"&gt;&lt;CHAR&gt;≪$J$81≫&lt;/CHAR&gt;&lt;/TEXT&gt;&lt;/P&gt;&lt;/PARALIST&gt;&lt;/CELL&gt;&lt;CELL BorderFill="24" ColAddr="10"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CharShape="8"&gt;&lt;CHAR&gt;≪$K$81≫&lt;/CHAR&gt;&lt;/TEXT&gt;&lt;/P&gt;&lt;/PARALIST&gt;&lt;/CELL&gt;&lt;/ROW&gt;&lt;ROW&gt;&lt;CELL BorderFill="24" ColAddr="3" ColSpan="1" Dirty="false" Editable="false" HasMargin="false" Header="false" Height="1282" Protect="false" RowAddr="20" RowSpan="1" Width="4699"&gt;&lt;CELLMARGIN Bottom="141" Left="510" Right="510" Top="141"/&gt;&lt;PARALIST LineWrap="Squeeze" LinkListID="0" LinkListIDNext="0" TextDirection="0" VertAlign="Center"&gt;&lt;P ParaShape="20" Style="45"&gt;&lt;TEXT CharShape="8"&gt;&lt;CHAR&gt;≪$D$82≫&lt;/CHAR&gt;&lt;/TEXT&gt;&lt;/P&gt;&lt;/PARALIST&gt;&lt;/CELL&gt;&lt;CELL BorderFill="24" ColAddr="4" ColSpan="1" Dirty="false" Editable="false" HasMargin="false" Header="false" Height="1282" Protect="false" RowAddr="20" RowSpan="1" Width="9510"&gt;&lt;CELLMARGIN Bottom="141" Left="510" Right="510" Top="141"/&gt;&lt;PARALIST LineWrap="Break" LinkListID="0" LinkListIDNext="0" TextDirection="0" VertAlign="Center"&gt;&lt;P ParaShape="22" Style="45"&gt;&lt;TEXT CharShape="8"&gt;&lt;CHAR&gt;≪$E$82≫&lt;/CHAR&gt;&lt;/TEXT&gt;&lt;/P&gt;&lt;/PARALIST&gt;&lt;/CELL&gt;&lt;CELL BorderFill="24" ColAddr="5"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CharShape="8"&gt;&lt;CHAR&gt;≪$F$82≫&lt;/CHAR&gt;&lt;/TEXT&gt;&lt;/P&gt;&lt;/PARALIST&gt;&lt;/CELL&gt;&lt;CELL BorderFill="24" ColAddr="6"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CharShape="8"&gt;&lt;CHAR&gt;≪$G$82≫&lt;/CHAR&gt;&lt;/TEXT&gt;&lt;/P&gt;&lt;/PARALIST&gt;&lt;/CELL&gt;&lt;CELL BorderFill="24" ColAddr="7"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CharShape="8"&gt;&lt;CHAR&gt;≪$H$82≫&lt;/CHAR&gt;&lt;/TEXT&gt;&lt;/P&gt;&lt;/PARALIST&gt;&lt;/CELL&gt;&lt;CELL BorderFill="24" ColAddr="8"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CharShape="8"&gt;&lt;CHAR&gt;≪$I$82≫&lt;/CHAR&gt;&lt;/TEXT&gt;&lt;/P&gt;&lt;/PARALIST&gt;&lt;/CELL&gt;&lt;CELL BorderFill="24" ColAddr="9"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CharShape="8"&gt;&lt;CHAR&gt;≪$J$82≫&lt;/CHAR&gt;&lt;/TEXT&gt;&lt;/P&gt;&lt;/PARALIST&gt;&lt;/CELL&gt;&lt;CELL BorderFill="24" ColAddr="10"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CharShape="8"&gt;&lt;CHAR&gt;≪$K$82≫&lt;/CHAR&gt;&lt;/TEXT&gt;&lt;/P&gt;&lt;/PARALIST&gt;&lt;/CELL&gt;&lt;/ROW&gt;&lt;ROW&gt;&lt;CELL BorderFill="24" ColAddr="3" ColSpan="1" Dirty="false" Editable="false" HasMargin="false" Header="false" Height="1282" Protect="false" RowAddr="21" RowSpan="1" Width="4699"&gt;&lt;CELLMARGIN Bottom="141" Left="510" Right="510" Top="141"/&gt;&lt;PARALIST LineWrap="Squeeze" LinkListID="0" LinkListIDNext="0" TextDirection="0" VertAlign="Center"&gt;&lt;P ParaShape="20" Style="45"&gt;&lt;TEXT CharShape="8"&gt;&lt;CHAR&gt;≪$D$83≫&lt;/CHAR&gt;&lt;/TEXT&gt;&lt;/P&gt;&lt;/PARALIST&gt;&lt;/CELL&gt;&lt;CELL BorderFill="24" ColAddr="4" ColSpan="1" Dirty="false" Editable="false" HasMargin="false" Header="false" Height="1282" Protect="false" RowAddr="21" RowSpan="1" Width="9510"&gt;&lt;CELLMARGIN Bottom="141" Left="510" Right="510" Top="141"/&gt;&lt;PARALIST LineWrap="Break" LinkListID="0" LinkListIDNext="0" TextDirection="0" VertAlign="Center"&gt;&lt;P ParaShape="22" Style="45"&gt;&lt;TEXT CharShape="8"&gt;&lt;CHAR&gt;≪$E$83≫&lt;/CHAR&gt;&lt;/TEXT&gt;&lt;/P&gt;&lt;/PARALIST&gt;&lt;/CELL&gt;&lt;CELL BorderFill="24" ColAddr="5"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CharShape="8"&gt;&lt;CHAR&gt;≪$F$83≫&lt;/CHAR&gt;&lt;/TEXT&gt;&lt;/P&gt;&lt;/PARALIST&gt;&lt;/CELL&gt;&lt;CELL BorderFill="24" ColAddr="6"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CharShape="8"&gt;&lt;CHAR&gt;≪$G$83≫&lt;/CHAR&gt;&lt;/TEXT&gt;&lt;/P&gt;&lt;/PARALIST&gt;&lt;/CELL&gt;&lt;CELL BorderFill="24" ColAddr="7"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CharShape="8"&gt;&lt;CHAR&gt;≪$H$83≫&lt;/CHAR&gt;&lt;/TEXT&gt;&lt;/P&gt;&lt;/PARALIST&gt;&lt;/CELL&gt;&lt;CELL BorderFill="24" ColAddr="8"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CharShape="8"&gt;&lt;CHAR&gt;≪$I$83≫&lt;/CHAR&gt;&lt;/TEXT&gt;&lt;/P&gt;&lt;/PARALIST&gt;&lt;/CELL&gt;&lt;CELL BorderFill="24" ColAddr="9"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CharShape="8"&gt;&lt;CHAR&gt;≪$J$83≫&lt;/CHAR&gt;&lt;/TEXT&gt;&lt;/P&gt;&lt;/PARALIST&gt;&lt;/CELL&gt;&lt;CELL BorderFill="24" ColAddr="10"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CharShape="8"&gt;&lt;CHAR&gt;≪$K$83≫&lt;/CHAR&gt;&lt;/TEXT&gt;&lt;/P&gt;&lt;/PARALIST&gt;&lt;/CELL&gt;&lt;/ROW&gt;&lt;ROW&gt;&lt;CELL BorderFill="24" ColAddr="0" ColSpan="1" Dirty="false" Editable="false" HasMargin="false" Header="false" Height="6410" Protect="false" RowAddr="22" RowSpan="5" Width="4699"&gt;&lt;CELLMARGIN Bottom="141" Left="510" Right="510" Top="141"/&gt;&lt;PARALIST LineWrap="Break" LinkListID="0" LinkListIDNext="0" TextDirection="0" VertAlign="Center"&gt;&lt;P ParaShape="21" Style="45"&gt;&lt;TEXT CharShape="8"&gt;&lt;CHAR&gt;≪$A$84≫&lt;/CHAR&gt;&lt;/TEXT&gt;&lt;/P&gt;&lt;/PARALIST&gt;&lt;/CELL&gt;&lt;CELL BorderFill="24" ColAddr="1" ColSpan="1" Dirty="false" Editable="false" HasMargin="false" Header="false" Height="6410" Protect="false" RowAddr="22" RowSpan="5" Width="9510"&gt;&lt;CELLMARGIN Bottom="141" Left="510" Right="510" Top="141"/&gt;&lt;PARALIST LineWrap="Break" LinkListID="0" LinkListIDNext="0" TextDirection="0" VertAlign="Center"&gt;&lt;P ParaShape="22" Style="45"&gt;&lt;TEXT CharShape="8"&gt;&lt;CHAR&gt;≪$B$84≫&lt;/CHAR&gt;&lt;/TEXT&gt;&lt;/P&gt;&lt;/PARALIST&gt;&lt;/CELL&gt;&lt;CELL BorderFill="24" ColAddr="2" ColSpan="1" Dirty="false" Editable="false" HasMargin="false" Header="false" Height="6410" Protect="false" RowAddr="22" RowSpan="5" Width="4982"&gt;&lt;CELLMARGIN Bottom="141" Left="510" Right="510" Top="141"/&gt;&lt;PARALIST LineWrap="Break" LinkListID="0" LinkListIDNext="0" TextDirection="0" VertAlign="Center"&gt;&lt;P ParaShape="21" Style="45"&gt;&lt;TEXT CharShape="8"&gt;&lt;CHAR&gt;≪$C$84≫&lt;/CHAR&gt;&lt;/TEXT&gt;&lt;/P&gt;&lt;/PARALIST&gt;&lt;/CELL&gt;&lt;CELL BorderFill="24" ColAddr="3" ColSpan="1" Dirty="false" Editable="false" HasMargin="false" Header="false" Height="1282" Protect="false" RowAddr="22" RowSpan="1" Width="4699"&gt;&lt;CELLMARGIN Bottom="141" Left="510" Right="510" Top="141"/&gt;&lt;PARALIST LineWrap="Squeeze" LinkListID="0" LinkListIDNext="0" TextDirection="0" VertAlign="Center"&gt;&lt;P ParaShape="20" Style="45"&gt;&lt;TEXT CharShape="8"&gt;&lt;CHAR&gt;≪$D$84≫&lt;/CHAR&gt;&lt;/TEXT&gt;&lt;/P&gt;&lt;/PARALIST&gt;&lt;/CELL&gt;&lt;CELL BorderFill="24" ColAddr="4" ColSpan="1" Dirty="false" Editable="false" HasMargin="false" Header="false" Height="1282" Protect="false" RowAddr="22" RowSpan="1" Width="9510"&gt;&lt;CELLMARGIN Bottom="141" Left="510" Right="510" Top="141"/&gt;&lt;PARALIST LineWrap="Break" LinkListID="0" LinkListIDNext="0" TextDirection="0" VertAlign="Center"&gt;&lt;P ParaShape="22" Style="45"&gt;&lt;TEXT CharShape="8"&gt;&lt;CHAR&gt;≪$E$84≫&lt;/CHAR&gt;&lt;/TEXT&gt;&lt;/P&gt;&lt;/PARALIST&gt;&lt;/CELL&gt;&lt;CELL BorderFill="24" ColAddr="5"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CharShape="8"&gt;&lt;CHAR&gt;≪$F$84≫&lt;/CHAR&gt;&lt;/TEXT&gt;&lt;/P&gt;&lt;/PARALIST&gt;&lt;/CELL&gt;&lt;CELL BorderFill="24" ColAddr="6"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CharShape="8"&gt;&lt;CHAR&gt;≪$G$84≫&lt;/CHAR&gt;&lt;/TEXT&gt;&lt;/P&gt;&lt;/PARALIST&gt;&lt;/CELL&gt;&lt;CELL BorderFill="24" ColAddr="7"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CharShape="8"&gt;&lt;CHAR&gt;≪$H$84≫&lt;/CHAR&gt;&lt;/TEXT&gt;&lt;/P&gt;&lt;/PARALIST&gt;&lt;/CELL&gt;&lt;CELL BorderFill="24" ColAddr="8"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CharShape="8"&gt;&lt;CHAR&gt;≪$I$84≫&lt;/CHAR&gt;&lt;/TEXT&gt;&lt;/P&gt;&lt;/PARALIST&gt;&lt;/CELL&gt;&lt;CELL BorderFill="24" ColAddr="9"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CharShape="8"&gt;&lt;CHAR&gt;≪$J$84≫&lt;/CHAR&gt;&lt;/TEXT&gt;&lt;/P&gt;&lt;/PARALIST&gt;&lt;/CELL&gt;&lt;CELL BorderFill="24" ColAddr="10"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CharShape="8"&gt;&lt;CHAR&gt;≪$K$84≫&lt;/CHAR&gt;&lt;/TEXT&gt;&lt;/P&gt;&lt;/PARALIST&gt;&lt;/CELL&gt;&lt;/ROW&gt;&lt;ROW&gt;&lt;CELL BorderFill="24" ColAddr="3" ColSpan="1" Dirty="false" Editable="false" HasMargin="false" Header="false" Height="1282" Protect="false" RowAddr="23" RowSpan="1" Width="4699"&gt;&lt;CELLMARGIN Bottom="141" Left="510" Right="510" Top="141"/&gt;&lt;PARALIST LineWrap="Squeeze" LinkListID="0" LinkListIDNext="0" TextDirection="0" VertAlign="Center"&gt;&lt;P ParaShape="20" Style="45"&gt;&lt;TEXT CharShape="8"&gt;&lt;CHAR&gt;≪$D$85≫&lt;/CHAR&gt;&lt;/TEXT&gt;&lt;/P&gt;&lt;/PARALIST&gt;&lt;/CELL&gt;&lt;CELL BorderFill="24" ColAddr="4" ColSpan="1" Dirty="false" Editable="false" HasMargin="false" Header="false" Height="1282" Protect="false" RowAddr="23" RowSpan="1" Width="9510"&gt;&lt;CELLMARGIN Bottom="141" Left="510" Right="510" Top="141"/&gt;&lt;PARALIST LineWrap="Break" LinkListID="0" LinkListIDNext="0" TextDirection="0" VertAlign="Center"&gt;&lt;P ParaShape="22" Style="45"&gt;&lt;TEXT CharShape="8"&gt;&lt;CHAR&gt;≪$E$85≫&lt;/CHAR&gt;&lt;/TEXT&gt;&lt;/P&gt;&lt;/PARALIST&gt;&lt;/CELL&gt;&lt;CELL BorderFill="24" ColAddr="5"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CharShape="8"&gt;&lt;CHAR&gt;≪$F$85≫&lt;/CHAR&gt;&lt;/TEXT&gt;&lt;/P&gt;&lt;/PARALIST&gt;&lt;/CELL&gt;&lt;CELL BorderFill="24" ColAddr="6"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CharShape="8"&gt;&lt;CHAR&gt;≪$G$85≫&lt;/CHAR&gt;&lt;/TEXT&gt;&lt;/P&gt;&lt;/PARALIST&gt;&lt;/CELL&gt;&lt;CELL BorderFill="24" ColAddr="7"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CharShape="8"&gt;&lt;CHAR&gt;≪$H$85≫&lt;/CHAR&gt;&lt;/TEXT&gt;&lt;/P&gt;&lt;/PARALIST&gt;&lt;/CELL&gt;&lt;CELL BorderFill="24" ColAddr="8"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CharShape="8"&gt;&lt;CHAR&gt;≪$I$85≫&lt;/CHAR&gt;&lt;/TEXT&gt;&lt;/P&gt;&lt;/PARALIST&gt;&lt;/CELL&gt;&lt;CELL BorderFill="24" ColAddr="9"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CharShape="8"&gt;&lt;CHAR&gt;≪$J$85≫&lt;/CHAR&gt;&lt;/TEXT&gt;&lt;/P&gt;&lt;/PARALIST&gt;&lt;/CELL&gt;&lt;CELL BorderFill="24" ColAddr="10"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CharShape="8"&gt;&lt;CHAR&gt;≪$K$85≫&lt;/CHAR&gt;&lt;/TEXT&gt;&lt;/P&gt;&lt;/PARALIST&gt;&lt;/CELL&gt;&lt;/ROW&gt;&lt;ROW&gt;&lt;CELL BorderFill="24" ColAddr="3" ColSpan="1" Dirty="false" Editable="false" HasMargin="false" Header="false" Height="1282" Protect="false" RowAddr="24" RowSpan="1" Width="4699"&gt;&lt;CELLMARGIN Bottom="141" Left="510" Right="510" Top="141"/&gt;&lt;PARALIST LineWrap="Squeeze" LinkListID="0" LinkListIDNext="0" TextDirection="0" VertAlign="Center"&gt;&lt;P ParaShape="20" Style="45"&gt;&lt;TEXT CharShape="8"&gt;&lt;CHAR&gt;≪$D$86≫&lt;/CHAR&gt;&lt;/TEXT&gt;&lt;/P&gt;&lt;/PARALIST&gt;&lt;/CELL&gt;&lt;CELL BorderFill="24" ColAddr="4" ColSpan="1" Dirty="false" Editable="false" HasMargin="false" Header="false" Height="1282" Protect="false" RowAddr="24" RowSpan="1" Width="9510"&gt;&lt;CELLMARGIN Bottom="141" Left="510" Right="510" Top="141"/&gt;&lt;PARALIST LineWrap="Break" LinkListID="0" LinkListIDNext="0" TextDirection="0" VertAlign="Center"&gt;&lt;P ParaShape="22" Style="45"&gt;&lt;TEXT CharShape="8"&gt;&lt;CHAR&gt;≪$E$86≫&lt;/CHAR&gt;&lt;/TEXT&gt;&lt;/P&gt;&lt;/PARALIST&gt;&lt;/CELL&gt;&lt;CELL BorderFill="24" ColAddr="5"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CharShape="8"&gt;&lt;CHAR&gt;≪$F$86≫&lt;/CHAR&gt;&lt;/TEXT&gt;&lt;/P&gt;&lt;/PARALIST&gt;&lt;/CELL&gt;&lt;CELL BorderFill="24" ColAddr="6"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CharShape="8"&gt;&lt;CHAR&gt;≪$G$86≫&lt;/CHAR&gt;&lt;/TEXT&gt;&lt;/P&gt;&lt;/PARALIST&gt;&lt;/CELL&gt;&lt;CELL BorderFill="24" ColAddr="7"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CharShape="8"&gt;&lt;CHAR&gt;≪$H$86≫&lt;/CHAR&gt;&lt;/TEXT&gt;&lt;/P&gt;&lt;/PARALIST&gt;&lt;/CELL&gt;&lt;CELL BorderFill="24" ColAddr="8"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CharShape="8"&gt;&lt;CHAR&gt;≪$I$86≫&lt;/CHAR&gt;&lt;/TEXT&gt;&lt;/P&gt;&lt;/PARALIST&gt;&lt;/CELL&gt;&lt;CELL BorderFill="24" ColAddr="9"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CharShape="8"&gt;&lt;CHAR&gt;≪$J$86≫&lt;/CHAR&gt;&lt;/TEXT&gt;&lt;/P&gt;&lt;/PARALIST&gt;&lt;/CELL&gt;&lt;CELL BorderFill="24" ColAddr="10"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CharShape="8"&gt;&lt;CHAR&gt;≪$K$86≫&lt;/CHAR&gt;&lt;/TEXT&gt;&lt;/P&gt;&lt;/PARALIST&gt;&lt;/CELL&gt;&lt;/ROW&gt;&lt;ROW&gt;&lt;CELL BorderFill="24" ColAddr="3" ColSpan="1" Dirty="false" Editable="false" HasMargin="false" Header="false" Height="1282" Protect="false" RowAddr="25" RowSpan="1" Width="4699"&gt;&lt;CELLMARGIN Bottom="141" Left="510" Right="510" Top="141"/&gt;&lt;PARALIST LineWrap="Squeeze" LinkListID="0" LinkListIDNext="0" TextDirection="0" VertAlign="Center"&gt;&lt;P ParaShape="20" Style="45"&gt;&lt;TEXT CharShape="8"&gt;&lt;CHAR&gt;≪$D$87≫&lt;/CHAR&gt;&lt;/TEXT&gt;&lt;/P&gt;&lt;/PARALIST&gt;&lt;/CELL&gt;&lt;CELL BorderFill="24" ColAddr="4" ColSpan="1" Dirty="false" Editable="false" HasMargin="false" Header="false" Height="1282" Protect="false" RowAddr="25" RowSpan="1" Width="9510"&gt;&lt;CELLMARGIN Bottom="141" Left="510" Right="510" Top="141"/&gt;&lt;PARALIST LineWrap="Break" LinkListID="0" LinkListIDNext="0" TextDirection="0" VertAlign="Center"&gt;&lt;P ParaShape="22" Style="45"&gt;&lt;TEXT CharShape="8"&gt;&lt;CHAR&gt;≪$E$87≫&lt;/CHAR&gt;&lt;/TEXT&gt;&lt;/P&gt;&lt;/PARALIST&gt;&lt;/CELL&gt;&lt;CELL BorderFill="24" ColAddr="5"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CharShape="8"&gt;&lt;CHAR&gt;≪$F$87≫&lt;/CHAR&gt;&lt;/TEXT&gt;&lt;/P&gt;&lt;/PARALIST&gt;&lt;/CELL&gt;&lt;CELL BorderFill="24" ColAddr="6"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CharShape="8"&gt;&lt;CHAR&gt;≪$G$87≫&lt;/CHAR&gt;&lt;/TEXT&gt;&lt;/P&gt;&lt;/PARALIST&gt;&lt;/CELL&gt;&lt;CELL BorderFill="24" ColAddr="7"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CharShape="8"&gt;&lt;CHAR&gt;≪$H$87≫&lt;/CHAR&gt;&lt;/TEXT&gt;&lt;/P&gt;&lt;/PARALIST&gt;&lt;/CELL&gt;&lt;CELL BorderFill="24" ColAddr="8"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CharShape="8"&gt;&lt;CHAR&gt;≪$I$87≫&lt;/CHAR&gt;&lt;/TEXT&gt;&lt;/P&gt;&lt;/PARALIST&gt;&lt;/CELL&gt;&lt;CELL BorderFill="24" ColAddr="9" ColSpan="1" Dirty="false" Editable="false" HasMargin="false" Header="false" Height="1282" Protect="false" RowAddr="25" RowSpan="1" Width="6982"&gt;&lt;CELLMARGIN Bottom="141" Left="510" Right="510" Top="141"/&gt;&lt;PARALIST</t>
  </si>
  <si>
    <t xml:space="preserve"> LineWrap="Break" LinkListID="0" LinkListIDNext="0" TextDirection="0" VertAlign="Center"&gt;&lt;P ParaShape="22" Style="45"&gt;&lt;TEXT CharShape="8"&gt;&lt;CHAR&gt;≪$J$87≫&lt;/CHAR&gt;&lt;/TEXT&gt;&lt;/P&gt;&lt;/PARALIST&gt;&lt;/CELL&gt;&lt;CELL BorderFill="24" ColAddr="10"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CharShape="8"&gt;&lt;CHAR&gt;≪$K$87≫&lt;/CHAR&gt;&lt;/TEXT&gt;&lt;/P&gt;&lt;/PARALIST&gt;&lt;/CELL&gt;&lt;/ROW&gt;&lt;ROW&gt;&lt;CELL BorderFill="24" ColAddr="3" ColSpan="1" Dirty="false" Editable="false" HasMargin="false" Header="false" Height="1282" Protect="false" RowAddr="26" RowSpan="1" Width="4699"&gt;&lt;CELLMARGIN Bottom="141" Left="510" Right="510" Top="141"/&gt;&lt;PARALIST LineWrap="Squeeze" LinkListID="0" LinkListIDNext="0" TextDirection="0" VertAlign="Center"&gt;&lt;P ParaShape="20" Style="45"&gt;&lt;TEXT CharShape="8"&gt;&lt;CHAR&gt;≪$D$88≫&lt;/CHAR&gt;&lt;/TEXT&gt;&lt;/P&gt;&lt;/PARALIST&gt;&lt;/CELL&gt;&lt;CELL BorderFill="24" ColAddr="4" ColSpan="1" Dirty="false" Editable="false" HasMargin="false" Header="false" Height="1282" Protect="false" RowAddr="26" RowSpan="1" Width="9510"&gt;&lt;CELLMARGIN Bottom="141" Left="510" Right="510" Top="141"/&gt;&lt;PARALIST LineWrap="Break" LinkListID="0" LinkListIDNext="0" TextDirection="0" VertAlign="Center"&gt;&lt;P ParaShape="22" Style="45"&gt;&lt;TEXT CharShape="8"&gt;&lt;CHAR&gt;≪$E$88≫&lt;/CHAR&gt;&lt;/TEXT&gt;&lt;/P&gt;&lt;/PARALIST&gt;&lt;/CELL&gt;&lt;CELL BorderFill="24" ColAddr="5"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CharShape="8"&gt;&lt;CHAR&gt;≪$F$88≫&lt;/CHAR&gt;&lt;/TEXT&gt;&lt;/P&gt;&lt;/PARALIST&gt;&lt;/CELL&gt;&lt;CELL BorderFill="24" ColAddr="6"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CharShape="8"&gt;&lt;CHAR&gt;≪$G$88≫&lt;/CHAR&gt;&lt;/TEXT&gt;&lt;/P&gt;&lt;/PARALIST&gt;&lt;/CELL&gt;&lt;CELL BorderFill="24" ColAddr="7"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CharShape="8"&gt;&lt;CHAR&gt;≪$H$88≫&lt;/CHAR&gt;&lt;/TEXT&gt;&lt;/P&gt;&lt;/PARALIST&gt;&lt;/CELL&gt;&lt;CELL BorderFill="24" ColAddr="8"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CharShape="8"&gt;&lt;CHAR&gt;≪$I$88≫&lt;/CHAR&gt;&lt;/TEXT&gt;&lt;/P&gt;&lt;/PARALIST&gt;&lt;/CELL&gt;&lt;CELL BorderFill="24" ColAddr="9"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CharShape="8"&gt;&lt;CHAR&gt;≪$J$88≫&lt;/CHAR&gt;&lt;/TEXT&gt;&lt;/P&gt;&lt;/PARALIST&gt;&lt;/CELL&gt;&lt;CELL BorderFill="24" ColAddr="10"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CharShape="8"&gt;&lt;CHAR&gt;≪$K$88≫&lt;/CHAR&gt;&lt;/TEXT&gt;&lt;/P&gt;&lt;/PARALIST&gt;&lt;/CELL&gt;&lt;/ROW&gt;&lt;ROW&gt;&lt;CELL BorderFill="24" ColAddr="0" ColSpan="1" Dirty="false" Editable="false" HasMargin="false" Header="false" Height="6410" Protect="false" RowAddr="27" RowSpan="5" Width="4699"&gt;&lt;CELLMARGIN Bottom="141" Left="510" Right="510" Top="141"/&gt;&lt;PARALIST LineWrap="Break" LinkListID="0" LinkListIDNext="0" TextDirection="0" VertAlign="Center"&gt;&lt;P ParaShape="21" Style="45"&gt;&lt;TEXT CharShape="8"&gt;&lt;CHAR&gt;≪$A$89≫&lt;/CHAR&gt;&lt;/TEXT&gt;&lt;/P&gt;&lt;/PARALIST&gt;&lt;/CELL&gt;&lt;CELL BorderFill="24" ColAddr="1" ColSpan="1" Dirty="false" Editable="false" HasMargin="false" Header="false" Height="6410" Protect="false" RowAddr="27" RowSpan="5" Width="9510"&gt;&lt;CELLMARGIN Bottom="141" Left="510" Right="510" Top="141"/&gt;&lt;PARALIST LineWrap="Break" LinkListID="0" LinkListIDNext="0" TextDirection="0" VertAlign="Center"&gt;&lt;P ParaShape="22" Style="45"&gt;&lt;TEXT CharShape="8"&gt;&lt;CHAR&gt;≪$B$89≫&lt;/CHAR&gt;&lt;/TEXT&gt;&lt;/P&gt;&lt;/PARALIST&gt;&lt;/CELL&gt;&lt;CELL BorderFill="24" ColAddr="2" ColSpan="1" Dirty="false" Editable="false" HasMargin="false" Header="false" Height="6410" Protect="false" RowAddr="27" RowSpan="5" Width="4982"&gt;&lt;CELLMARGIN Bottom="141" Left="510" Right="510" Top="141"/&gt;&lt;PARALIST LineWrap="Break" LinkListID="0" LinkListIDNext="0" TextDirection="0" VertAlign="Center"&gt;&lt;P ParaShape="21" Style="45"&gt;&lt;TEXT CharShape="8"&gt;&lt;CHAR&gt;≪$C$89≫&lt;/CHAR&gt;&lt;/TEXT&gt;&lt;/P&gt;&lt;/PARALIST&gt;&lt;/CELL&gt;&lt;CELL BorderFill="24" ColAddr="3" ColSpan="1" Dirty="false" Editable="false" HasMargin="false" Header="false" Height="1282" Protect="false" RowAddr="27" RowSpan="1" Width="4699"&gt;&lt;CELLMARGIN Bottom="141" Left="510" Right="510" Top="141"/&gt;&lt;PARALIST LineWrap="Squeeze" LinkListID="0" LinkListIDNext="0" TextDirection="0" VertAlign="Center"&gt;&lt;P ParaShape="20" Style="45"&gt;&lt;TEXT CharShape="8"&gt;&lt;CHAR&gt;≪$D$89≫&lt;/CHAR&gt;&lt;/TEXT&gt;&lt;/P&gt;&lt;/PARALIST&gt;&lt;/CELL&gt;&lt;CELL BorderFill="24" ColAddr="4" ColSpan="1" Dirty="false" Editable="false" HasMargin="false" Header="false" Height="1282" Protect="false" RowAddr="27" RowSpan="1" Width="9510"&gt;&lt;CELLMARGIN Bottom="141" Left="510" Right="510" Top="141"/&gt;&lt;PARALIST LineWrap="Break" LinkListID="0" LinkListIDNext="0" TextDirection="0" VertAlign="Center"&gt;&lt;P ParaShape="22" Style="45"&gt;&lt;TEXT CharShape="8"&gt;&lt;CHAR&gt;≪$E$89≫&lt;/CHAR&gt;&lt;/TEXT&gt;&lt;/P&gt;&lt;/PARALIST&gt;&lt;/CELL&gt;&lt;CELL BorderFill="24" ColAddr="5"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CharShape="8"&gt;&lt;CHAR&gt;≪$F$89≫&lt;/CHAR&gt;&lt;/TEXT&gt;&lt;/P&gt;&lt;/PARALIST&gt;&lt;/CELL&gt;&lt;CELL BorderFill="24" ColAddr="6"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CharShape="8"&gt;&lt;CHAR&gt;≪$G$89≫&lt;/CHAR&gt;&lt;/TEXT&gt;&lt;/P&gt;&lt;/PARALIST&gt;&lt;/CELL&gt;&lt;CELL BorderFill="24" ColAddr="7"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CharShape="8"&gt;&lt;CHAR&gt;≪$H$89≫&lt;/CHAR&gt;&lt;/TEXT&gt;&lt;/P&gt;&lt;/PARALIST&gt;&lt;/CELL&gt;&lt;CELL BorderFill="24" ColAddr="8"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CharShape="8"&gt;&lt;CHAR&gt;≪$I$89≫&lt;/CHAR&gt;&lt;/TEXT&gt;&lt;/P&gt;&lt;/PARALIST&gt;&lt;/CELL&gt;&lt;CELL BorderFill="24" ColAddr="9"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CharShape="8"&gt;&lt;CHAR&gt;≪$J$89≫&lt;/CHAR&gt;&lt;/TEXT&gt;&lt;/P&gt;&lt;/PARALIST&gt;&lt;/CELL&gt;&lt;CELL BorderFill="24" ColAddr="10"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CharShape="8"&gt;&lt;CHAR&gt;≪$K$89≫&lt;/CHAR&gt;&lt;/TEXT&gt;&lt;/P&gt;&lt;/PARALIST&gt;&lt;/CELL&gt;&lt;/ROW&gt;&lt;ROW&gt;&lt;CELL BorderFill="24" ColAddr="3" ColSpan="1" Dirty="false" Editable="false" HasMargin="false" Header="false" Height="1282" Protect="false" RowAddr="28" RowSpan="1" Width="4699"&gt;&lt;CELLMARGIN Bottom="141" Left="510" Right="510" Top="141"/&gt;&lt;PARALIST LineWrap="Squeeze" LinkListID="0" LinkListIDNext="0" TextDirection="0" VertAlign="Center"&gt;&lt;P ParaShape="20" Style="45"&gt;&lt;TEXT CharShape="8"&gt;&lt;CHAR&gt;≪$D$90≫&lt;/CHAR&gt;&lt;/TEXT&gt;&lt;/P&gt;&lt;/PARALIST&gt;&lt;/CELL&gt;&lt;CELL BorderFill="24" ColAddr="4" ColSpan="1" Dirty="false" Editable="false" HasMargin="false" Header="false" Height="1282" Protect="false" RowAddr="28" RowSpan="1" Width="9510"&gt;&lt;CELLMARGIN Bottom="141" Left="510" Right="510" Top="141"/&gt;&lt;PARALIST LineWrap="Break" LinkListID="0" LinkListIDNext="0" TextDirection="0" VertAlign="Center"&gt;&lt;P ParaShape="22" Style="45"&gt;&lt;TEXT CharShape="8"&gt;&lt;CHAR&gt;≪$E$90≫&lt;/CHAR&gt;&lt;/TEXT&gt;&lt;/P&gt;&lt;/PARALIST&gt;&lt;/CELL&gt;&lt;CELL BorderFill="24" ColAddr="5"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CharShape="8"&gt;&lt;CHAR&gt;≪$F$90≫&lt;/CHAR&gt;&lt;/TEXT&gt;&lt;/P&gt;&lt;/PARALIST&gt;&lt;/CELL&gt;&lt;CELL BorderFill="24" ColAddr="6"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CharShape="8"&gt;&lt;CHAR&gt;≪$G$90≫&lt;/CHAR&gt;&lt;/TEXT&gt;&lt;/P&gt;&lt;/PARALIST&gt;&lt;/CELL&gt;&lt;CELL BorderFill="24" ColAddr="7"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CharShape="8"&gt;&lt;CHAR&gt;≪$H$90≫&lt;/CHAR&gt;&lt;/TEXT&gt;&lt;/P&gt;&lt;/PARALIST&gt;&lt;/CELL&gt;&lt;CELL BorderFill="24" ColAddr="8"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CharShape="8"&gt;&lt;CHAR&gt;≪$I$90≫&lt;/CHAR&gt;&lt;/TEXT&gt;&lt;/P&gt;&lt;/PARALIST&gt;&lt;/CELL&gt;&lt;CELL BorderFill="24" ColAddr="9"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CharShape="8"&gt;&lt;CHAR&gt;≪$J$90≫&lt;/CHAR&gt;&lt;/TEXT&gt;&lt;/P&gt;&lt;/PARALIST&gt;&lt;/CELL&gt;&lt;CELL BorderFill="24" ColAddr="10"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CharShape="8"&gt;&lt;CHAR&gt;≪$K$90≫&lt;/CHAR&gt;&lt;/TEXT&gt;&lt;/P&gt;&lt;/PARALIST&gt;&lt;/CELL&gt;&lt;/ROW&gt;&lt;ROW&gt;&lt;CELL BorderFill="24" ColAddr="3" ColSpan="1" Dirty="false" Editable="false" HasMargin="false" Header="false" Height="1282" Protect="false" RowAddr="29" RowSpan="1" Width="4699"&gt;&lt;CELLMARGIN Bottom="141" Left="510" Right="510" Top="141"/&gt;&lt;PARALIST LineWrap="Squeeze" LinkListID="0" LinkListIDNext="0" TextDirection="0" VertAlign="Center"&gt;&lt;P ParaShape="20" Style="45"&gt;&lt;TEXT CharShape="8"&gt;&lt;CHAR&gt;≪$D$91≫&lt;/CHAR&gt;&lt;/TEXT&gt;&lt;/P&gt;&lt;/PARALIST&gt;&lt;/CELL&gt;&lt;CELL BorderFill="24" ColAddr="4" ColSpan="1" Dirty="false" Editable="false" HasMargin="false" Header="false" Height="1282" Protect="false" RowAddr="29" RowSpan="1" Width="9510"&gt;&lt;CELLMARGIN Bottom="141" Left="510" Right="510" Top="141"/&gt;&lt;PARALIST LineWrap="Break" LinkListID="0" LinkListIDNext="0" TextDirection="0" VertAlign="Center"&gt;&lt;P ParaShape="22" Style="45"&gt;&lt;TEXT CharShape="8"&gt;&lt;CHAR&gt;≪$E$91≫&lt;/CHAR&gt;&lt;/TEXT&gt;&lt;/P&gt;&lt;/PARALIST&gt;&lt;/CELL&gt;&lt;CELL BorderFill="24" ColAddr="5"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CharShape="8"&gt;&lt;CHAR&gt;≪$F$91≫&lt;/CHAR&gt;&lt;/TEXT&gt;&lt;/P&gt;&lt;/PARALIST&gt;&lt;/CELL&gt;&lt;CELL BorderFill="24" ColAddr="6"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CharShape="8"&gt;&lt;CHAR&gt;≪$G$91≫&lt;/CHAR&gt;&lt;/TEXT&gt;&lt;/P&gt;&lt;/PARALIST&gt;&lt;/CELL&gt;&lt;CELL BorderFill="24" ColAddr="7"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CharShape="8"&gt;&lt;CHAR&gt;≪$H$91≫&lt;/CHAR&gt;&lt;/TEXT&gt;&lt;/P&gt;&lt;/PARALIST&gt;&lt;/CELL&gt;&lt;CELL BorderFill="24" ColAddr="8"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CharShape="8"&gt;&lt;CHAR&gt;≪$I$91≫&lt;/CHAR&gt;&lt;/TEXT&gt;&lt;/P&gt;&lt;/PARALIST&gt;&lt;/CELL&gt;&lt;CELL BorderFill="24" ColAddr="9"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CharShape="8"&gt;&lt;CHAR&gt;≪$J$91≫&lt;/CHAR&gt;&lt;/TEXT&gt;&lt;/P&gt;&lt;/PARALIST&gt;&lt;/CELL&gt;&lt;CELL BorderFill="24" ColAddr="10"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CharShape="8"&gt;&lt;CHAR&gt;≪$K$91≫&lt;/CHAR&gt;&lt;/TEXT&gt;&lt;/P&gt;&lt;/PARALIST&gt;&lt;/CELL&gt;&lt;/ROW&gt;&lt;ROW&gt;&lt;CELL BorderFill="24" ColAddr="3" ColSpan="1" Dirty="false" Editable="false" HasMargin="false" Header="false" Height="1282" Protect="false" RowAddr="30" RowSpan="1" Width="4699"&gt;&lt;CELLMARGIN Bottom="141" Left="510" Right="510" Top="141"/&gt;&lt;PARALIST LineWrap="Squeeze" LinkListID="0" LinkListIDNext="0" TextDirection="0" VertAlign="Center"&gt;&lt;P ParaShape="20" Style="45"&gt;&lt;TEXT CharShape="8"&gt;&lt;CHAR&gt;≪$D$92≫&lt;/CHAR&gt;&lt;/TEXT&gt;&lt;/P&gt;&lt;/PARALIST&gt;&lt;/CELL&gt;&lt;CELL BorderFill="24" ColAddr="4" ColSpan="1" Dirty="false" Editable="false" HasMargin="false" Header="false" Height="1282" Protect="false" RowAddr="30" RowSpan="1" Width="9510"&gt;&lt;CELLMARGIN Bottom="141" Left="510" Right="510" Top="141"/&gt;&lt;PARALIST LineWrap="Break" LinkListID="0" LinkListIDNext="0" TextDirection="0" VertAlign="Center"&gt;&lt;P ParaShape="22" Style="45"&gt;&lt;TEXT CharShape="8"&gt;&lt;CHAR&gt;≪$E$92≫&lt;/CHAR&gt;&lt;/TEXT&gt;&lt;/P&gt;&lt;/PARALIST&gt;&lt;/CELL&gt;&lt;CELL BorderFill="24" ColAddr="5"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CharShape="8"&gt;&lt;CHAR&gt;≪$F$92≫&lt;/CHAR&gt;&lt;/TEXT&gt;&lt;/P&gt;&lt;/PARALIST&gt;&lt;/CELL&gt;&lt;CELL BorderFill="24" ColAddr="6"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CharShape="8"&gt;&lt;CHAR&gt;≪$G$92≫&lt;/CHAR&gt;&lt;/TEXT&gt;&lt;/P&gt;&lt;/PARALIST&gt;&lt;/CELL&gt;&lt;CELL BorderFill="24" ColAddr="7"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CharShape="8"&gt;&lt;CHAR&gt;≪$H$92≫&lt;/CHAR&gt;&lt;/TEXT&gt;&lt;/P&gt;&lt;/PARALIST&gt;&lt;/CELL&gt;&lt;CELL BorderFill="24" ColAddr="8"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CharShape="8"&gt;&lt;CHAR&gt;≪$I$92≫&lt;/CHAR&gt;&lt;/TEXT&gt;&lt;/P&gt;&lt;/PARALIST&gt;&lt;/CELL&gt;&lt;CELL BorderFill="24" ColAddr="9"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CharShape="8"&gt;&lt;CHAR&gt;≪$J$92≫&lt;/CHAR&gt;&lt;/TEXT&gt;&lt;/P&gt;&lt;/PARALIST&gt;&lt;/CELL&gt;&lt;CELL BorderFill="24" ColAddr="10"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CharShape="8"&gt;&lt;CHAR&gt;≪$K$92≫&lt;/CHAR&gt;&lt;/TEXT&gt;&lt;/P&gt;&lt;/PARALIST&gt;&lt;/CELL&gt;&lt;/ROW&gt;&lt;ROW&gt;&lt;CELL BorderFill="24" ColAddr="3" ColSpan="1" Dirty="false" Editable="false" HasMargin="false" Header="false" Height="1282" Protect="false" RowAddr="31" RowSpan="1" Width="4699"&gt;&lt;CELLMARGIN Bottom="141" Left="510" Right="510" Top="141"/&gt;&lt;PARALIST LineWrap="Squeeze" LinkListID="0" LinkListIDNext="0" TextDirection="0" VertAlign="Center"&gt;&lt;P ParaShape="20" Style="45"&gt;&lt;TEXT CharShape="8"&gt;&lt;CHAR&gt;≪$D$93≫&lt;/CHAR&gt;&lt;/TEXT&gt;&lt;/P&gt;&lt;/PARALIST&gt;&lt;/CELL&gt;&lt;CELL BorderFill="24" ColAddr="4" ColSpan="1" Dirty="false" Editable="false" HasMargin="false" Header="false" Height="1282" Protect="false" RowAddr="31" RowSpan="1" Width="9510"&gt;&lt;CELLMARGIN Bottom="141" Left="510" Right="510" Top="141"/&gt;&lt;PARALIST LineWrap="Break" LinkListID="0" LinkListIDNext="0" TextDirection="0" VertAlign="Center"&gt;&lt;P ParaShape="22" Style="45"&gt;&lt;TEXT CharShape="8"&gt;&lt;CHAR&gt;≪$E$93≫&lt;/CHAR&gt;&lt;/TEXT&gt;&lt;/P&gt;&lt;/PARALIST&gt;&lt;/CELL&gt;&lt;CELL BorderFill="24" ColAddr="5"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CharShape="8"&gt;&lt;CHAR&gt;≪$F$93≫&lt;/CHAR&gt;&lt;/TEXT&gt;&lt;/P&gt;&lt;/PARALIST&gt;&lt;/CELL&gt;&lt;CELL BorderFill="24" ColAddr="6"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CharShape="8"&gt;&lt;CHAR&gt;≪$G$93≫&lt;/CHAR&gt;&lt;/TEXT&gt;&lt;/P&gt;&lt;/PARALIST&gt;&lt;/CELL&gt;&lt;CELL BorderFill="24" ColAddr="7"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CharShape="8"&gt;&lt;CHAR&gt;≪$H$93≫&lt;/CHAR&gt;&lt;/TEXT&gt;&lt;/P&gt;&lt;/PARALIST&gt;&lt;/CELL&gt;&lt;CELL BorderFill="24" ColAddr="8"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CharShape="8"&gt;&lt;CHAR&gt;≪$I$93≫&lt;/CHAR&gt;&lt;/TEXT&gt;&lt;/P&gt;&lt;/PARALIST&gt;&lt;/CELL&gt;&lt;CELL BorderFill="24" ColAddr="9"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CharShape="8"&gt;&lt;CHAR&gt;≪$J$93≫&lt;/CHAR&gt;&lt;/TEXT&gt;&lt;/P&gt;&lt;/PARALIST&gt;&lt;/CELL&gt;&lt;CELL BorderFill="24" ColAddr="10"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CharShape="8"&gt;&lt;CHAR&gt;≪$K$93≫&lt;/CHAR&gt;&lt;/TEXT&gt;&lt;/P&gt;&lt;/PARALIST&gt;&lt;/CELL&gt;&lt;/ROW&gt;&lt;ROW&gt;&lt;CELL BorderFill="24" ColAddr="0" ColSpan="1" Dirty="false" Editable="false" HasMargin="false" Header="false" Height="7025" Protect="false" RowAddr="32" RowSpan="5" Width="4699"&gt;&lt;CELLMARGIN Bottom="141" Left="510" Right="510" Top="141"/&gt;&lt;PARALIST LineWrap="Break" LinkListID="0" LinkListIDNext="0" TextDirection="0" VertAlign="Center"&gt;&lt;P ParaShape="21" Style="45"&gt;&lt;TEXT CharShape="8"&gt;&lt;CHAR&gt;≪$A$94≫&lt;/CHAR&gt;&lt;/TEXT&gt;&lt;/P&gt;&lt;/PARALIST&gt;&lt;/CELL&gt;&lt;CELL BorderFill="24" ColAddr="1" ColSpan="1" Dirty="false" Editable="false" HasMargin="false" Header="false" Height="7025" Protect="false" RowAddr="32" RowSpan="5" Width="9510"&gt;&lt;CELLMARGIN Bottom="141" Left="510" Right="510" Top="141"/&gt;&lt;PARALIST LineWrap="Break" LinkListID="0" LinkListIDNext="0" TextDirection="0" VertAlign="Center"&gt;&lt;P ParaShape="22" Style="45"&gt;&lt;TEXT CharShape="8"&gt;&lt;CHAR&gt;≪$B$94≫&lt;/CHAR&gt;&lt;/TEXT&gt;&lt;/P&gt;&lt;/PARALIST&gt;&lt;/CELL&gt;&lt;CELL BorderFill="24" ColAddr="2" ColSpan="1" Dirty="false" Editable="false" HasMargin="false" Header="false" Height="7025" Protect="false" RowAddr="32" RowSpan="5" Width="4982"&gt;&lt;CELLMARGIN Bottom="141" Left="510" Right="510" Top="141"/&gt;&lt;PARALIST LineWrap="Break" LinkListID="0" LinkListIDNext="0" TextDirection="0" VertAlign="Center"&gt;&lt;P ParaShape="21" Style="45"&gt;&lt;TEXT CharShape="8"&gt;&lt;CHAR&gt;≪$C$94≫&lt;/CHAR&gt;&lt;/TEXT&gt;&lt;/P&gt;&lt;/PARALIST&gt;&lt;/CELL&gt;&lt;CELL BorderFill="24" ColAddr="3" ColSpan="1" Dirty="false" Editable="false" HasMargin="false" Header="false" Height="1897" Protect="false" RowAddr="32" RowSpan="1" Width="4699"&gt;&lt;CELLMARGIN Bottom="141" Left="510" Right="510" Top="141"/&gt;&lt;PARALIST LineWrap="Squeeze" LinkListID="0" LinkListIDNext="0" TextDirection="0" VertAlign="Center"&gt;&lt;P ParaShape="20" Style="45"&gt;&lt;TEXT CharShape="8"&gt;&lt;CHAR&gt;≪$D$94≫&lt;/CHAR&gt;&lt;/TEXT&gt;&lt;/P&gt;&lt;/PARALIST&gt;&lt;/CELL&gt;&lt;CELL BorderFill="24" ColAddr="4" ColSpan="1" Dirty="false" Editable="false" HasMargin="false" Header="false" Height="1897" Protect="false" RowAddr="32" RowSpan="1" Width="9510"&gt;&lt;CELLMARGIN Bottom="141" Left="510" Right="510" Top="141"/&gt;&lt;PARALIST LineWrap="Break" LinkListID="0" LinkListIDNext="0" TextDirection="0" VertAlign="Center"&gt;&lt;P ParaShape="22" Style="45"&gt;&lt;TEXT CharShape="8"&gt;&lt;CHAR&gt;≪$E$94≫&lt;/CHAR&gt;&lt;/TEXT&gt;&lt;/P&gt;&lt;/PARALIST&gt;&lt;/CELL&gt;&lt;CELL BorderFill="24" ColAddr="5"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CharShape="8"&gt;&lt;CHAR&gt;≪$F$94≫&lt;/CHAR&gt;&lt;/TEXT&gt;&lt;/P&gt;&lt;/PARALIST&gt;&lt;/CELL&gt;&lt;CELL BorderFill="24" ColAddr="6"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CharShape="8"&gt;&lt;CHAR&gt;≪$G$94≫&lt;/CHAR&gt;&lt;/TEXT&gt;&lt;/P&gt;&lt;/PARALIST&gt;&lt;/CELL&gt;&lt;CELL BorderFill="24" ColAddr="7"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CharShape="8"&gt;&lt;CHAR&gt;≪$H$94≫&lt;/CHAR&gt;&lt;/TEXT&gt;&lt;/P&gt;&lt;/PARALIST&gt;&lt;/CELL&gt;&lt;CELL BorderFill="24" ColAddr="8"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CharShape="8"&gt;&lt;CHAR&gt;≪$I$94≫&lt;/CHAR&gt;&lt;/TEXT&gt;&lt;/P&gt;&lt;/PARALIST&gt;&lt;/CELL&gt;&lt;CELL BorderFill="24" ColAddr="9"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CharShape="8"&gt;&lt;CHAR&gt;≪$J$94≫&lt;/CHAR&gt;&lt;/TEXT&gt;&lt;/P&gt;&lt;/PARALIST&gt;&lt;/CELL&gt;&lt;CELL BorderFill="24" ColAddr="10"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CharShape="8"&gt;&lt;CHAR&gt;≪$K$94≫&lt;/CHAR&gt;&lt;/TEXT&gt;&lt;/P&gt;&lt;/PARALIST&gt;&lt;/CELL&gt;&lt;/ROW&gt;&lt;ROW&gt;&lt;CELL BorderFill="24" ColAddr="3" ColSpan="1" Dirty="false" Editable="false" HasMargin="false" Header="false" Height="1282" Protect="false" RowAddr="33" RowSpan="1" Width="4699"&gt;&lt;CELLMARGIN Bottom="141" Left="510" Right="510" Top="141"/&gt;&lt;PARALIST LineWrap="Squeeze" LinkListID="0" LinkListIDNext="0" TextDirection="0" VertAlign="Center"&gt;&lt;P ParaShape="20" Style="45"&gt;&lt;TEXT CharShape="8"&gt;&lt;CHAR&gt;≪$D$95≫&lt;/CHAR&gt;&lt;/TEXT&gt;&lt;/P&gt;&lt;/PARALIST&gt;&lt;/CELL&gt;&lt;CELL BorderFill="24" ColAddr="4" ColSpan="1" Dirty="false" Editable="false" HasMargin="false" Header="false" Height="1282" Protect="false" RowAddr="33" RowSpan="1" Width="9510"&gt;&lt;CELLMARGIN Bottom="141" Left="510" Right="510" Top="141"/&gt;&lt;PARALIST LineWrap="Break" LinkListID="0" LinkListIDNext="0" TextDirection="0" VertAlign="Center"&gt;&lt;P ParaShape="22" Style="45"&gt;&lt;TEXT CharShape="8"&gt;&lt;CHAR&gt;≪$E$95≫&lt;/CHAR&gt;&lt;/TEXT&gt;&lt;/P&gt;&lt;/PARALIST&gt;&lt;/CELL&gt;&lt;CELL BorderFill="24" ColAddr="5"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CharShape="8"&gt;&lt;CHAR&gt;≪$F$95≫&lt;/CHAR&gt;&lt;/TEXT&gt;&lt;/P&gt;&lt;/PARALIST&gt;&lt;/CELL&gt;&lt;CELL BorderFill="24" ColAddr="6"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CharShape="8"&gt;&lt;CHAR&gt;≪$G$95≫&lt;/CHAR&gt;&lt;/TEXT&gt;&lt;/P&gt;&lt;/PARALIST&gt;&lt;/CELL&gt;&lt;CELL BorderFill="24" ColAddr="7"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CharShape="8"&gt;&lt;CHAR&gt;≪$H$95≫&lt;/CHAR&gt;&lt;/TEXT&gt;&lt;/P&gt;&lt;/PARALIST&gt;&lt;/CELL&gt;&lt;CELL BorderFill="24" ColAddr="8"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CharShape="8"&gt;&lt;CHAR&gt;≪$I$95≫&lt;/CHAR&gt;&lt;/TEXT&gt;&lt;/P&gt;&lt;/PARALIST&gt;&lt;/CELL&gt;&lt;CELL BorderFill="24" ColAddr="9"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CharShape="8"&gt;&lt;CHAR&gt;≪$J$95≫&lt;/CHAR&gt;&lt;/TEXT&gt;&lt;/P&gt;&lt;/PARALIST&gt;&lt;/CELL&gt;&lt;CELL BorderFill="24" ColAddr="10"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CharShape="8"&gt;&lt;CHAR&gt;≪$K$95≫&lt;/CHAR&gt;&lt;/TEXT&gt;&lt;/P&gt;&lt;/PARALIST&gt;&lt;/CELL&gt;&lt;/ROW&gt;&lt;ROW&gt;&lt;CELL BorderFill="24" ColAddr="3" ColSpan="1" Dirty="false" Editable="false" HasMargin="false" Header="false" Height="1282" Protect="false" RowAddr="34" RowSpan="1" Width="4699"&gt;&lt;CELLMARGIN Bottom="141" Left="510" Right="510" Top="141"/&gt;&lt;PARALIST LineWrap="Squeeze" LinkListID="0" LinkListIDNext="0" TextDirection="0" VertAlign="Center"&gt;&lt;P ParaShape="20" Style="45"&gt;&lt;TEXT CharShape="8"&gt;&lt;CHAR&gt;≪$D$96≫&lt;/CHAR&gt;&lt;/TEXT&gt;&lt;/P&gt;&lt;/PARALIST&gt;&lt;/CELL&gt;&lt;CELL BorderFill="24" ColAddr="4" ColSpan="1" Dirty="false" Editable="false" HasMargin="false" Header="false" Height="1282" Protect="false" RowAddr="34" RowSpan="1" Width="9510"&gt;&lt;CELLMARGIN Bottom="141" Left="510" Right="510" Top="141"/&gt;&lt;PARALIST LineWrap="Break" LinkListID="0" LinkListIDNext="0" TextDirection="0" VertAlign="Center"&gt;&lt;P ParaShape="22" Style="45"&gt;&lt;TEXT CharShape="8"&gt;&lt;CHAR&gt;≪$E$96≫&lt;/CHAR&gt;&lt;/TEXT&gt;&lt;/P&gt;&lt;/PARALIST&gt;&lt;/CELL&gt;&lt;CELL BorderFill="24" ColAddr="5"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CharShape="8"&gt;&lt;CHAR&gt;≪$F$96≫&lt;/CHAR&gt;&lt;/TEXT&gt;&lt;/P&gt;&lt;/PARALIST&gt;&lt;/CELL&gt;&lt;CELL BorderFill="24" ColAddr="6"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CharShape="8"&gt;&lt;CHAR&gt;≪$G$96≫&lt;/CHAR&gt;</t>
  </si>
  <si>
    <t>&lt;/TEXT&gt;&lt;/P&gt;&lt;/PARALIST&gt;&lt;/CELL&gt;&lt;CELL BorderFill="24" ColAddr="7"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CharShape="8"&gt;&lt;CHAR&gt;≪$H$96≫&lt;/CHAR&gt;&lt;/TEXT&gt;&lt;/P&gt;&lt;/PARALIST&gt;&lt;/CELL&gt;&lt;CELL BorderFill="24" ColAddr="8"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CharShape="8"&gt;&lt;CHAR&gt;≪$I$96≫&lt;/CHAR&gt;&lt;/TEXT&gt;&lt;/P&gt;&lt;/PARALIST&gt;&lt;/CELL&gt;&lt;CELL BorderFill="24" ColAddr="9"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CharShape="8"&gt;&lt;CHAR&gt;≪$J$96≫&lt;/CHAR&gt;&lt;/TEXT&gt;&lt;/P&gt;&lt;/PARALIST&gt;&lt;/CELL&gt;&lt;CELL BorderFill="24" ColAddr="10"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CharShape="8"&gt;&lt;CHAR&gt;≪$K$96≫&lt;/CHAR&gt;&lt;/TEXT&gt;&lt;/P&gt;&lt;/PARALIST&gt;&lt;/CELL&gt;&lt;/ROW&gt;&lt;ROW&gt;&lt;CELL BorderFill="24" ColAddr="3" ColSpan="1" Dirty="false" Editable="false" HasMargin="false" Header="false" Height="1282" Protect="false" RowAddr="35" RowSpan="1" Width="4699"&gt;&lt;CELLMARGIN Bottom="141" Left="510" Right="510" Top="141"/&gt;&lt;PARALIST LineWrap="Squeeze" LinkListID="0" LinkListIDNext="0" TextDirection="0" VertAlign="Center"&gt;&lt;P ParaShape="20" Style="45"&gt;&lt;TEXT CharShape="8"&gt;&lt;CHAR&gt;≪$D$97≫&lt;/CHAR&gt;&lt;/TEXT&gt;&lt;/P&gt;&lt;/PARALIST&gt;&lt;/CELL&gt;&lt;CELL BorderFill="24" ColAddr="4" ColSpan="1" Dirty="false" Editable="false" HasMargin="false" Header="false" Height="1282" Protect="false" RowAddr="35" RowSpan="1" Width="9510"&gt;&lt;CELLMARGIN Bottom="141" Left="510" Right="510" Top="141"/&gt;&lt;PARALIST LineWrap="Break" LinkListID="0" LinkListIDNext="0" TextDirection="0" VertAlign="Center"&gt;&lt;P ParaShape="22" Style="45"&gt;&lt;TEXT CharShape="8"&gt;&lt;CHAR&gt;≪$E$97≫&lt;/CHAR&gt;&lt;/TEXT&gt;&lt;/P&gt;&lt;/PARALIST&gt;&lt;/CELL&gt;&lt;CELL BorderFill="24" ColAddr="5"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CharShape="8"&gt;&lt;CHAR&gt;≪$F$97≫&lt;/CHAR&gt;&lt;/TEXT&gt;&lt;/P&gt;&lt;/PARALIST&gt;&lt;/CELL&gt;&lt;CELL BorderFill="24" ColAddr="6"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CharShape="8"&gt;&lt;CHAR&gt;≪$G$97≫&lt;/CHAR&gt;&lt;/TEXT&gt;&lt;/P&gt;&lt;/PARALIST&gt;&lt;/CELL&gt;&lt;CELL BorderFill="24" ColAddr="7"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CharShape="8"&gt;&lt;CHAR&gt;≪$H$97≫&lt;/CHAR&gt;&lt;/TEXT&gt;&lt;/P&gt;&lt;/PARALIST&gt;&lt;/CELL&gt;&lt;CELL BorderFill="24" ColAddr="8"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CharShape="8"&gt;&lt;CHAR&gt;≪$I$97≫&lt;/CHAR&gt;&lt;/TEXT&gt;&lt;/P&gt;&lt;/PARALIST&gt;&lt;/CELL&gt;&lt;CELL BorderFill="24" ColAddr="9"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CharShape="8"&gt;&lt;CHAR&gt;≪$J$97≫&lt;/CHAR&gt;&lt;/TEXT&gt;&lt;/P&gt;&lt;/PARALIST&gt;&lt;/CELL&gt;&lt;CELL BorderFill="24" ColAddr="10"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CharShape="8"&gt;&lt;CHAR&gt;≪$K$97≫&lt;/CHAR&gt;&lt;/TEXT&gt;&lt;/P&gt;&lt;/PARALIST&gt;&lt;/CELL&gt;&lt;/ROW&gt;&lt;ROW&gt;&lt;CELL BorderFill="24" ColAddr="3" ColSpan="1" Dirty="false" Editable="false" HasMargin="false" Header="false" Height="1282" Protect="false" RowAddr="36" RowSpan="1" Width="4699"&gt;&lt;CELLMARGIN Bottom="141" Left="510" Right="510" Top="141"/&gt;&lt;PARALIST LineWrap="Squeeze" LinkListID="0" LinkListIDNext="0" TextDirection="0" VertAlign="Center"&gt;&lt;P ParaShape="20" Style="45"&gt;&lt;TEXT CharShape="8"&gt;&lt;CHAR&gt;≪$D$98≫&lt;/CHAR&gt;&lt;/TEXT&gt;&lt;/P&gt;&lt;/PARALIST&gt;&lt;/CELL&gt;&lt;CELL BorderFill="24" ColAddr="4" ColSpan="1" Dirty="false" Editable="false" HasMargin="false" Header="false" Height="1282" Protect="false" RowAddr="36" RowSpan="1" Width="9510"&gt;&lt;CELLMARGIN Bottom="141" Left="510" Right="510" Top="141"/&gt;&lt;PARALIST LineWrap="Break" LinkListID="0" LinkListIDNext="0" TextDirection="0" VertAlign="Center"&gt;&lt;P ParaShape="22" Style="45"&gt;&lt;TEXT CharShape="8"&gt;&lt;CHAR&gt;≪$E$98≫&lt;/CHAR&gt;&lt;/TEXT&gt;&lt;/P&gt;&lt;/PARALIST&gt;&lt;/CELL&gt;&lt;CELL BorderFill="24" ColAddr="5"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CharShape="8"&gt;&lt;CHAR&gt;≪$F$98≫&lt;/CHAR&gt;&lt;/TEXT&gt;&lt;/P&gt;&lt;/PARALIST&gt;&lt;/CELL&gt;&lt;CELL BorderFill="24" ColAddr="6"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CharShape="8"&gt;&lt;CHAR&gt;≪$G$98≫&lt;/CHAR&gt;&lt;/TEXT&gt;&lt;/P&gt;&lt;/PARALIST&gt;&lt;/CELL&gt;&lt;CELL BorderFill="24" ColAddr="7"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CharShape="8"&gt;&lt;CHAR&gt;≪$H$98≫&lt;/CHAR&gt;&lt;/TEXT&gt;&lt;/P&gt;&lt;/PARALIST&gt;&lt;/CELL&gt;&lt;CELL BorderFill="24" ColAddr="8"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CharShape="8"&gt;&lt;CHAR&gt;≪$I$98≫&lt;/CHAR&gt;&lt;/TEXT&gt;&lt;/P&gt;&lt;/PARALIST&gt;&lt;/CELL&gt;&lt;CELL BorderFill="24" ColAddr="9"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CharShape="8"&gt;&lt;CHAR&gt;≪$J$98≫&lt;/CHAR&gt;&lt;/TEXT&gt;&lt;/P&gt;&lt;/PARALIST&gt;&lt;/CELL&gt;&lt;CELL BorderFill="24" ColAddr="10"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CharShape="8"&gt;&lt;CHAR&gt;≪$K$98≫&lt;/CHAR&gt;&lt;/TEXT&gt;&lt;/P&gt;&lt;/PARALIST&gt;&lt;/CELL&gt;&lt;/ROW&gt;&lt;ROW&gt;&lt;CELL BorderFill="24" ColAddr="0" ColSpan="1" Dirty="false" Editable="false" HasMargin="false" Header="false" Height="6410" Protect="false" RowAddr="37" RowSpan="5" Width="4699"&gt;&lt;CELLMARGIN Bottom="141" Left="510" Right="510" Top="141"/&gt;&lt;PARALIST LineWrap="Break" LinkListID="0" LinkListIDNext="0" TextDirection="0" VertAlign="Center"&gt;&lt;P ParaShape="21" Style="45"&gt;&lt;TEXT CharShape="8"&gt;&lt;CHAR&gt;≪$A$99≫&lt;/CHAR&gt;&lt;/TEXT&gt;&lt;/P&gt;&lt;/PARALIST&gt;&lt;/CELL&gt;&lt;CELL BorderFill="24" ColAddr="1" ColSpan="1" Dirty="false" Editable="false" HasMargin="false" Header="false" Height="6410" Protect="false" RowAddr="37" RowSpan="5" Width="9510"&gt;&lt;CELLMARGIN Bottom="141" Left="510" Right="510" Top="141"/&gt;&lt;PARALIST LineWrap="Break" LinkListID="0" LinkListIDNext="0" TextDirection="0" VertAlign="Center"&gt;&lt;P ParaShape="22" Style="45"&gt;&lt;TEXT CharShape="8"&gt;&lt;CHAR&gt;≪$B$99≫&lt;/CHAR&gt;&lt;/TEXT&gt;&lt;/P&gt;&lt;/PARALIST&gt;&lt;/CELL&gt;&lt;CELL BorderFill="24" ColAddr="2" ColSpan="1" Dirty="false" Editable="false" HasMargin="false" Header="false" Height="6410" Protect="false" RowAddr="37" RowSpan="5" Width="4982"&gt;&lt;CELLMARGIN Bottom="141" Left="510" Right="510" Top="141"/&gt;&lt;PARALIST LineWrap="Break" LinkListID="0" LinkListIDNext="0" TextDirection="0" VertAlign="Center"&gt;&lt;P ParaShape="21" Style="45"&gt;&lt;TEXT CharShape="8"&gt;&lt;CHAR&gt;≪$C$99≫&lt;/CHAR&gt;&lt;/TEXT&gt;&lt;/P&gt;&lt;/PARALIST&gt;&lt;/CELL&gt;&lt;CELL BorderFill="24" ColAddr="3" ColSpan="1" Dirty="false" Editable="false" HasMargin="false" Header="false" Height="1282" Protect="false" RowAddr="37" RowSpan="1" Width="4699"&gt;&lt;CELLMARGIN Bottom="141" Left="510" Right="510" Top="141"/&gt;&lt;PARALIST LineWrap="Squeeze" LinkListID="0" LinkListIDNext="0" TextDirection="0" VertAlign="Center"&gt;&lt;P ParaShape="20" Style="45"&gt;&lt;TEXT CharShape="8"&gt;&lt;CHAR&gt;≪$D$99≫&lt;/CHAR&gt;&lt;/TEXT&gt;&lt;/P&gt;&lt;/PARALIST&gt;&lt;/CELL&gt;&lt;CELL BorderFill="24" ColAddr="4" ColSpan="1" Dirty="false" Editable="false" HasMargin="false" Header="false" Height="1282" Protect="false" RowAddr="37" RowSpan="1" Width="9510"&gt;&lt;CELLMARGIN Bottom="141" Left="510" Right="510" Top="141"/&gt;&lt;PARALIST LineWrap="Break" LinkListID="0" LinkListIDNext="0" TextDirection="0" VertAlign="Center"&gt;&lt;P ParaShape="22" Style="45"&gt;&lt;TEXT CharShape="8"&gt;&lt;CHAR&gt;≪$E$99≫&lt;/CHAR&gt;&lt;/TEXT&gt;&lt;/P&gt;&lt;/PARALIST&gt;&lt;/CELL&gt;&lt;CELL BorderFill="24" ColAddr="5"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CharShape="8"&gt;&lt;CHAR&gt;≪$F$99≫&lt;/CHAR&gt;&lt;/TEXT&gt;&lt;/P&gt;&lt;/PARALIST&gt;&lt;/CELL&gt;&lt;CELL BorderFill="24" ColAddr="6"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CharShape="8"&gt;&lt;CHAR&gt;≪$G$99≫&lt;/CHAR&gt;&lt;/TEXT&gt;&lt;/P&gt;&lt;/PARALIST&gt;&lt;/CELL&gt;&lt;CELL BorderFill="24" ColAddr="7"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CharShape="8"&gt;&lt;CHAR&gt;≪$H$99≫&lt;/CHAR&gt;&lt;/TEXT&gt;&lt;/P&gt;&lt;/PARALIST&gt;&lt;/CELL&gt;&lt;CELL BorderFill="24" ColAddr="8"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CharShape="8"&gt;&lt;CHAR&gt;≪$I$99≫&lt;/CHAR&gt;&lt;/TEXT&gt;&lt;/P&gt;&lt;/PARALIST&gt;&lt;/CELL&gt;&lt;CELL BorderFill="24" ColAddr="9"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CharShape="8"&gt;&lt;CHAR&gt;≪$J$99≫&lt;/CHAR&gt;&lt;/TEXT&gt;&lt;/P&gt;&lt;/PARALIST&gt;&lt;/CELL&gt;&lt;CELL BorderFill="24" ColAddr="10"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CharShape="8"&gt;&lt;CHAR&gt;≪$K$99≫&lt;/CHAR&gt;&lt;/TEXT&gt;&lt;/P&gt;&lt;/PARALIST&gt;&lt;/CELL&gt;&lt;/ROW&gt;&lt;ROW&gt;&lt;CELL BorderFill="24" ColAddr="3" ColSpan="1" Dirty="false" Editable="false" HasMargin="false" Header="false" Height="1282" Protect="false" RowAddr="38" RowSpan="1" Width="4699"&gt;&lt;CELLMARGIN Bottom="141" Left="510" Right="510" Top="141"/&gt;&lt;PARALIST LineWrap="Squeeze" LinkListID="0" LinkListIDNext="0" TextDirection="0" VertAlign="Center"&gt;&lt;P ParaShape="20" Style="45"&gt;&lt;TEXT CharShape="8"&gt;&lt;CHAR&gt;≪$D$100≫&lt;/CHAR&gt;&lt;/TEXT&gt;&lt;/P&gt;&lt;/PARALIST&gt;&lt;/CELL&gt;&lt;CELL BorderFill="24" ColAddr="4" ColSpan="1" Dirty="false" Editable="false" HasMargin="false" Header="false" Height="1282" Protect="false" RowAddr="38" RowSpan="1" Width="9510"&gt;&lt;CELLMARGIN Bottom="141" Left="510" Right="510" Top="141"/&gt;&lt;PARALIST LineWrap="Break" LinkListID="0" LinkListIDNext="0" TextDirection="0" VertAlign="Center"&gt;&lt;P ParaShape="22" Style="45"&gt;&lt;TEXT CharShape="8"&gt;&lt;CHAR&gt;≪$E$100≫&lt;/CHAR&gt;&lt;/TEXT&gt;&lt;/P&gt;&lt;/PARALIST&gt;&lt;/CELL&gt;&lt;CELL BorderFill="24" ColAddr="5"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CharShape="8"&gt;&lt;CHAR&gt;≪$F$100≫&lt;/CHAR&gt;&lt;/TEXT&gt;&lt;/P&gt;&lt;/PARALIST&gt;&lt;/CELL&gt;&lt;CELL BorderFill="24" ColAddr="6"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CharShape="8"&gt;&lt;CHAR&gt;≪$G$100≫&lt;/CHAR&gt;&lt;/TEXT&gt;&lt;/P&gt;&lt;/PARALIST&gt;&lt;/CELL&gt;&lt;CELL BorderFill="24" ColAddr="7"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CharShape="8"&gt;&lt;CHAR&gt;≪$H$100≫&lt;/CHAR&gt;&lt;/TEXT&gt;&lt;/P&gt;&lt;/PARALIST&gt;&lt;/CELL&gt;&lt;CELL BorderFill="24" ColAddr="8"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CharShape="8"&gt;&lt;CHAR&gt;≪$I$100≫&lt;/CHAR&gt;&lt;/TEXT&gt;&lt;/P&gt;&lt;/PARALIST&gt;&lt;/CELL&gt;&lt;CELL BorderFill="24" ColAddr="9"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CharShape="8"&gt;&lt;CHAR&gt;≪$J$100≫&lt;/CHAR&gt;&lt;/TEXT&gt;&lt;/P&gt;&lt;/PARALIST&gt;&lt;/CELL&gt;&lt;CELL BorderFill="24" ColAddr="10"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CharShape="8"&gt;&lt;CHAR&gt;≪$K$100≫&lt;/CHAR&gt;&lt;/TEXT&gt;&lt;/P&gt;&lt;/PARALIST&gt;&lt;/CELL&gt;&lt;/ROW&gt;&lt;ROW&gt;&lt;CELL BorderFill="24" ColAddr="3" ColSpan="1" Dirty="false" Editable="false" HasMargin="false" Header="false" Height="1282" Protect="false" RowAddr="39" RowSpan="1" Width="4699"&gt;&lt;CELLMARGIN Bottom="141" Left="510" Right="510" Top="141"/&gt;&lt;PARALIST LineWrap="Squeeze" LinkListID="0" LinkListIDNext="0" TextDirection="0" VertAlign="Center"&gt;&lt;P ParaShape="20" Style="45"&gt;&lt;TEXT CharShape="8"&gt;&lt;CHAR&gt;≪$D$101≫&lt;/CHAR&gt;&lt;/TEXT&gt;&lt;/P&gt;&lt;/PARALIST&gt;&lt;/CELL&gt;&lt;CELL BorderFill="24" ColAddr="4" ColSpan="1" Dirty="false" Editable="false" HasMargin="false" Header="false" Height="1282" Protect="false" RowAddr="39" RowSpan="1" Width="9510"&gt;&lt;CELLMARGIN Bottom="141" Left="510" Right="510" Top="141"/&gt;&lt;PARALIST LineWrap="Break" LinkListID="0" LinkListIDNext="0" TextDirection="0" VertAlign="Center"&gt;&lt;P ParaShape="22" Style="45"&gt;&lt;TEXT CharShape="8"&gt;&lt;CHAR&gt;≪$E$101≫&lt;/CHAR&gt;&lt;/TEXT&gt;&lt;/P&gt;&lt;/PARALIST&gt;&lt;/CELL&gt;&lt;CELL BorderFill="24" ColAddr="5"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CharShape="8"&gt;&lt;CHAR&gt;≪$F$101≫&lt;/CHAR&gt;&lt;/TEXT&gt;&lt;/P&gt;&lt;/PARALIST&gt;&lt;/CELL&gt;&lt;CELL BorderFill="24" ColAddr="6"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CharShape="8"&gt;&lt;CHAR&gt;≪$G$101≫&lt;/CHAR&gt;&lt;/TEXT&gt;&lt;/P&gt;&lt;/PARALIST&gt;&lt;/CELL&gt;&lt;CELL BorderFill="24" ColAddr="7"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CharShape="8"&gt;&lt;CHAR&gt;≪$H$101≫&lt;/CHAR&gt;&lt;/TEXT&gt;&lt;/P&gt;&lt;/PARALIST&gt;&lt;/CELL&gt;&lt;CELL BorderFill="24" ColAddr="8"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CharShape="8"&gt;&lt;CHAR&gt;≪$I$101≫&lt;/CHAR&gt;&lt;/TEXT&gt;&lt;/P&gt;&lt;/PARALIST&gt;&lt;/CELL&gt;&lt;CELL BorderFill="24" ColAddr="9"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CharShape="8"&gt;&lt;CHAR&gt;≪$J$101≫&lt;/CHAR&gt;&lt;/TEXT&gt;&lt;/P&gt;&lt;/PARALIST&gt;&lt;/CELL&gt;&lt;CELL BorderFill="24" ColAddr="10"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CharShape="8"&gt;&lt;CHAR&gt;≪$K$101≫&lt;/CHAR&gt;&lt;/TEXT&gt;&lt;/P&gt;&lt;/PARALIST&gt;&lt;/CELL&gt;&lt;/ROW&gt;&lt;ROW&gt;&lt;CELL BorderFill="24" ColAddr="3" ColSpan="1" Dirty="false" Editable="false" HasMargin="false" Header="false" Height="1282" Protect="false" RowAddr="40" RowSpan="1" Width="4699"&gt;&lt;CELLMARGIN Bottom="141" Left="510" Right="510" Top="141"/&gt;&lt;PARALIST LineWrap="Squeeze" LinkListID="0" LinkListIDNext="0" TextDirection="0" VertAlign="Center"&gt;&lt;P ParaShape="20" Style="45"&gt;&lt;TEXT CharShape="8"&gt;&lt;CHAR&gt;≪$D$102≫&lt;/CHAR&gt;&lt;/TEXT&gt;&lt;/P&gt;&lt;/PARALIST&gt;&lt;/CELL&gt;&lt;CELL BorderFill="24" ColAddr="4" ColSpan="1" Dirty="false" Editable="false" HasMargin="false" Header="false" Height="1282" Protect="false" RowAddr="40" RowSpan="1" Width="9510"&gt;&lt;CELLMARGIN Bottom="141" Left="510" Right="510" Top="141"/&gt;&lt;PARALIST LineWrap="Break" LinkListID="0" LinkListIDNext="0" TextDirection="0" VertAlign="Center"&gt;&lt;P ParaShape="22" Style="45"&gt;&lt;TEXT CharShape="8"&gt;&lt;CHAR&gt;≪$E$102≫&lt;/CHAR&gt;&lt;/TEXT&gt;&lt;/P&gt;&lt;/PARALIST&gt;&lt;/CELL&gt;&lt;CELL BorderFill="24" ColAddr="5"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CharShape="8"&gt;&lt;CHAR&gt;≪$F$102≫&lt;/CHAR&gt;&lt;/TEXT&gt;&lt;/P&gt;&lt;/PARALIST&gt;&lt;/CELL&gt;&lt;CELL BorderFill="24" ColAddr="6"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CharShape="8"&gt;&lt;CHAR&gt;≪$G$102≫&lt;/CHAR&gt;&lt;/TEXT&gt;&lt;/P&gt;&lt;/PARALIST&gt;&lt;/CELL&gt;&lt;CELL BorderFill="24" ColAddr="7"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CharShape="8"&gt;&lt;CHAR&gt;≪$H$102≫&lt;/CHAR&gt;&lt;/TEXT&gt;&lt;/P&gt;&lt;/PARALIST&gt;&lt;/CELL&gt;&lt;CELL BorderFill="24" ColAddr="8"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CharShape="8"&gt;&lt;CHAR&gt;≪$I$102≫&lt;/CHAR&gt;&lt;/TEXT&gt;&lt;/P&gt;&lt;/PARALIST&gt;&lt;/CELL&gt;&lt;CELL BorderFill="24" ColAddr="9"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CharShape="8"&gt;&lt;CHAR&gt;≪$J$102≫&lt;/CHAR&gt;&lt;/TEXT&gt;&lt;/P&gt;&lt;/PARALIST&gt;&lt;/CELL&gt;&lt;CELL BorderFill="24" ColAddr="10"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CharShape="8"&gt;&lt;CHAR&gt;≪$K$102≫&lt;/CHAR&gt;&lt;/TEXT&gt;&lt;/P&gt;&lt;/PARALIST&gt;&lt;/CELL&gt;&lt;/ROW&gt;&lt;ROW&gt;&lt;CELL BorderFill="24" ColAddr="3" ColSpan="1" Dirty="false" Editable="false" HasMargin="false" Header="false" Height="1282" Protect="false" RowAddr="41" RowSpan="1" Width="4699"&gt;&lt;CELLMARGIN Bottom="141" Left="510" Right="510" Top="141"/&gt;&lt;PARALIST LineWrap="Squeeze" LinkListID="0" LinkListIDNext="0" TextDirection="0" VertAlign="Center"&gt;&lt;P ParaShape="20" Style="45"&gt;&lt;TEXT CharShape="8"&gt;&lt;CHAR&gt;≪$D$103≫&lt;/CHAR&gt;&lt;/TEXT&gt;&lt;/P&gt;&lt;/PARALIST&gt;&lt;/CELL&gt;&lt;CELL BorderFill="24" ColAddr="4" ColSpan="1" Dirty="false" Editable="false" HasMargin="false" Header="false" Height="1282" Protect="false" RowAddr="41" RowSpan="1" Width="9510"&gt;&lt;CELLMARGIN Bottom="141" Left="510" Right="510" Top="141"/&gt;&lt;PARALIST LineWrap="Break" LinkListID="0" LinkListIDNext="0" TextDirection="0" VertAlign="Center"&gt;&lt;P ParaShape="22" Style="45"&gt;&lt;TEXT CharShape="8"&gt;&lt;CHAR&gt;≪$E$103≫&lt;/CHAR&gt;&lt;/TEXT&gt;&lt;/P&gt;&lt;/PARALIST&gt;&lt;/CELL&gt;&lt;CELL BorderFill="24" ColAddr="5"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CharShape="8"&gt;&lt;CHAR&gt;≪$F$103≫&lt;/CHAR&gt;&lt;/TEXT&gt;&lt;/P&gt;&lt;/PARALIST&gt;&lt;/CELL&gt;&lt;CELL BorderFill="24" ColAddr="6"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CharShape="8"&gt;&lt;CHAR&gt;≪$G$103≫&lt;/CHAR&gt;&lt;/TEXT&gt;&lt;/P&gt;&lt;/PARALIST&gt;&lt;/CELL&gt;&lt;CELL BorderFill="24" ColAddr="7"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CharShape="8"&gt;&lt;CHAR&gt;≪$H$103≫&lt;/CHAR&gt;&lt;/TEXT&gt;&lt;/P&gt;&lt;/PARALIST&gt;&lt;/CELL&gt;&lt;CELL BorderFill="24" ColAddr="8"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CharShape="8"&gt;&lt;CHAR&gt;≪$I$103≫&lt;/CHAR&gt;&lt;/TEXT&gt;&lt;/P&gt;&lt;/PARALIST&gt;&lt;/CELL&gt;&lt;CELL BorderFill="24" ColAddr="9"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CharShape="8"&gt;&lt;CHAR&gt;≪$J$103≫&lt;/CHAR&gt;&lt;/TEXT&gt;&lt;/P&gt;&lt;/PARALIST&gt;&lt;/CELL&gt;&lt;CELL BorderFill="24" ColAddr="10"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CharShape="8"&gt;&lt;CHAR&gt;≪$K$103≫&lt;/CHAR&gt;&lt;/TEXT&gt;&lt;/P&gt;&lt;/PARALIST&gt;&lt;/CELL&gt;&lt;/ROW&gt;&lt;ROW&gt;&lt;CELL BorderFill="24" ColAddr="0" ColSpan="1" Dirty="false" Editable="false" HasMargin="false" Header="false" Height="6410" Protect="false" RowAddr="42" RowSpan="5" Width="4699"&gt;&lt;CELLMARGIN Bottom="141" Left="510" Right="510" Top="141"/&gt;&lt;PARALIST LineWrap="Break" LinkListID="0" LinkListIDNext="0" TextDirection="0" VertAlign="Center"&gt;&lt;P ParaShape="21" Style="45"&gt;&lt;TEXT CharShape="8"&gt;&lt;CHAR&gt;≪$A$104≫&lt;/CHAR&gt;&lt;/TEXT&gt;&lt;/P&gt;&lt;/PARALIST&gt;&lt;/CELL&gt;&lt;CELL BorderFill="24" ColAddr="1" ColSpan="1" Dirty="false" Editable="false" HasMargin="false" Header="false" Height="6410" Protect="false" RowAddr="42" RowSpan="5" Width="9510"&gt;&lt;CELLMARGIN Bottom="141" Left="510" Right="510" Top="141"/&gt;&lt;PARALIST LineWrap="Break" LinkListID="0" LinkListIDNext="0" TextDirection="0" VertAlign="Center"&gt;&lt;P ParaShape="22" Style="45"&gt;&lt;TEXT CharShape="8"&gt;&lt;CHAR&gt;≪$B$104≫&lt;/CHAR&gt;&lt;/TEXT&gt;&lt;/P&gt;&lt;/PARALIST&gt;&lt;/CELL&gt;&lt;CELL BorderFill="24" ColAddr="2" ColSpan="1" Dirty="false" Editable="false" HasMargin="false" Header="false" Height="6410" Protect="false" RowAddr="42" RowSpan="5" Width="4982"&gt;&lt;CELLMARGIN Bottom="141" Left="510" Right="510" Top="141"/&gt;&lt;PARALIST LineWrap="Break" LinkListID="0" LinkListIDNext="0" TextDirection="0" VertAlign="Center"&gt;&lt;P ParaShape="21" Style="45"&gt;&lt;TEXT CharShape="8"&gt;&lt;CHAR&gt;≪$C$104≫&lt;/CHAR&gt;&lt;/TEXT&gt;&lt;/P&gt;&lt;/PARALIST&gt;&lt;/CELL&gt;&lt;CELL BorderFill="24" ColAddr="3" ColSpan="1" Dirty="false" Editable="false" HasMargin="false" Header="false" Height="1282" Protect="false" RowAddr="42" RowSpan="1" Width="4699"&gt;&lt;CELLMARGIN Bottom="141" Left="510" Right="510" Top="141"/&gt;&lt;PARALIST LineWrap="Squeeze" LinkListID="0" LinkListIDNext="0" TextDirection="0" VertAlign="Center"&gt;&lt;P ParaShape="20" Style="45"&gt;&lt;TEXT CharShape="8"&gt;&lt;CHAR&gt;≪$D$104≫&lt;/CHAR&gt;&lt;/TEXT&gt;&lt;/P&gt;&lt;/PARALIST&gt;&lt;/CELL&gt;&lt;CELL BorderFill="24" ColAddr="4" ColSpan="1" Dirty="false" Editable="false" HasMargin="false" Header="false" Height="1282" Protect="false" RowAddr="42" RowSpan="1" Width="9510"&gt;&lt;CELLMARGIN Bottom="141" Left="510" Right="510" Top="141"/&gt;&lt;PARALIST LineWrap="Break" LinkListID="0" LinkListIDNext="0" TextDirection="0" VertAlign="Center"&gt;&lt;P ParaShape="22" Style="45"&gt;&lt;TEXT CharShape="8"&gt;&lt;CHAR&gt;≪$E$104≫&lt;/CHAR&gt;&lt;/TEXT&gt;&lt;/P&gt;&lt;/PARALIST&gt;&lt;/CELL&gt;&lt;CELL BorderFill="24" ColAddr="5"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CharShape="8"&gt;&lt;CHAR&gt;≪$F$104≫&lt;/CHAR&gt;&lt;/TEXT&gt;&lt;/P&gt;&lt;/PARALIST&gt;&lt;/CELL&gt;&lt;CELL BorderFill="24" ColAddr="6"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CharShape="8"&gt;&lt;CHAR&gt;≪$G$104≫&lt;/CHAR&gt;&lt;/TEXT&gt;&lt;/P&gt;&lt;/PARALIST&gt;&lt;/CELL&gt;&lt;CELL BorderFill="24" ColAddr="7"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CharShape="8"&gt;&lt;CHAR&gt;≪$H$104≫&lt;/CHAR&gt;&lt;/TEXT&gt;&lt;/P&gt;&lt;/PARALIST&gt;&lt;/CELL&gt;&lt;CELL BorderFill="24" ColAddr="8"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CharShape="8"&gt;&lt;CHAR&gt;≪$I$104≫&lt;/CHAR&gt;&lt;/TEXT&gt;&lt;/P&gt;&lt;/PARALIST&gt;&lt;/CELL&gt;&lt;CELL BorderFill="24" ColAddr="9"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CharShape="8"&gt;&lt;CHAR&gt;≪$J$104≫&lt;/CHAR&gt;&lt;/TEXT&gt;&lt;/P&gt;&lt;/PARALIST&gt;&lt;/CELL&gt;&lt;CELL BorderFill="24" ColAddr="10"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CharShape="8"&gt;&lt;CHAR&gt;≪$K$104≫&lt;/CHAR&gt;&lt;/TEXT&gt;&lt;/P&gt;&lt;/PARALIST&gt;&lt;/CELL&gt;&lt;/ROW&gt;&lt;ROW&gt;&lt;CELL BorderFill="24" ColAddr="3" ColSpan="1" Dirty="false" Editable="false" HasMargin="false" Header="false" Height="1282" Protect="false" RowAddr="43" RowSpan="1" Width="4699"&gt;&lt;CELLMARGIN Bottom="141" Left="510" Right="510" Top="141"/&gt;&lt;PARALIST LineWrap="Squeeze" LinkListID="0" LinkListIDNext="0" TextDirection="0" VertAlign="Center"&gt;&lt;P ParaShape="20" Style="45"&gt;&lt;TEXT CharShape="8"&gt;&lt;CHAR&gt;≪$D$105≫&lt;/CHAR&gt;&lt;/TEXT&gt;&lt;/P&gt;&lt;/PARALIST&gt;&lt;/CELL&gt;&lt;CELL BorderFill="24" ColAddr="4" ColSpan="1" Dirty="false" Editable="false" HasMargi</t>
  </si>
  <si>
    <t>n="false" Header="false" Height="1282" Protect="false" RowAddr="43" RowSpan="1" Width="9510"&gt;&lt;CELLMARGIN Bottom="141" Left="510" Right="510" Top="141"/&gt;&lt;PARALIST LineWrap="Break" LinkListID="0" LinkListIDNext="0" TextDirection="0" VertAlign="Center"&gt;&lt;P ParaShape="22" Style="45"&gt;&lt;TEXT CharShape="8"&gt;&lt;CHAR&gt;≪$E$105≫&lt;/CHAR&gt;&lt;/TEXT&gt;&lt;/P&gt;&lt;/PARALIST&gt;&lt;/CELL&gt;&lt;CELL BorderFill="24" ColAddr="5"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CharShape="8"&gt;&lt;CHAR&gt;≪$F$105≫&lt;/CHAR&gt;&lt;/TEXT&gt;&lt;/P&gt;&lt;/PARALIST&gt;&lt;/CELL&gt;&lt;CELL BorderFill="24" ColAddr="6"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CharShape="8"&gt;&lt;CHAR&gt;≪$G$105≫&lt;/CHAR&gt;&lt;/TEXT&gt;&lt;/P&gt;&lt;/PARALIST&gt;&lt;/CELL&gt;&lt;CELL BorderFill="24" ColAddr="7"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CharShape="8"&gt;&lt;CHAR&gt;≪$H$105≫&lt;/CHAR&gt;&lt;/TEXT&gt;&lt;/P&gt;&lt;/PARALIST&gt;&lt;/CELL&gt;&lt;CELL BorderFill="24" ColAddr="8"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CharShape="8"&gt;&lt;CHAR&gt;≪$I$105≫&lt;/CHAR&gt;&lt;/TEXT&gt;&lt;/P&gt;&lt;/PARALIST&gt;&lt;/CELL&gt;&lt;CELL BorderFill="24" ColAddr="9"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CharShape="8"&gt;&lt;CHAR&gt;≪$J$105≫&lt;/CHAR&gt;&lt;/TEXT&gt;&lt;/P&gt;&lt;/PARALIST&gt;&lt;/CELL&gt;&lt;CELL BorderFill="24" ColAddr="10"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CharShape="8"&gt;&lt;CHAR&gt;≪$K$105≫&lt;/CHAR&gt;&lt;/TEXT&gt;&lt;/P&gt;&lt;/PARALIST&gt;&lt;/CELL&gt;&lt;/ROW&gt;&lt;ROW&gt;&lt;CELL BorderFill="24" ColAddr="3" ColSpan="1" Dirty="false" Editable="false" HasMargin="false" Header="false" Height="1282" Protect="false" RowAddr="44" RowSpan="1" Width="4699"&gt;&lt;CELLMARGIN Bottom="141" Left="510" Right="510" Top="141"/&gt;&lt;PARALIST LineWrap="Squeeze" LinkListID="0" LinkListIDNext="0" TextDirection="0" VertAlign="Center"&gt;&lt;P ParaShape="20" Style="45"&gt;&lt;TEXT CharShape="8"&gt;&lt;CHAR&gt;≪$D$106≫&lt;/CHAR&gt;&lt;/TEXT&gt;&lt;/P&gt;&lt;/PARALIST&gt;&lt;/CELL&gt;&lt;CELL BorderFill="24" ColAddr="4" ColSpan="1" Dirty="false" Editable="false" HasMargin="false" Header="false" Height="1282" Protect="false" RowAddr="44" RowSpan="1" Width="9510"&gt;&lt;CELLMARGIN Bottom="141" Left="510" Right="510" Top="141"/&gt;&lt;PARALIST LineWrap="Break" LinkListID="0" LinkListIDNext="0" TextDirection="0" VertAlign="Center"&gt;&lt;P ParaShape="22" Style="45"&gt;&lt;TEXT CharShape="8"&gt;&lt;CHAR&gt;≪$E$106≫&lt;/CHAR&gt;&lt;/TEXT&gt;&lt;/P&gt;&lt;/PARALIST&gt;&lt;/CELL&gt;&lt;CELL BorderFill="24" ColAddr="5"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CharShape="8"&gt;&lt;CHAR&gt;≪$F$106≫&lt;/CHAR&gt;&lt;/TEXT&gt;&lt;/P&gt;&lt;/PARALIST&gt;&lt;/CELL&gt;&lt;CELL BorderFill="24" ColAddr="6"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CharShape="8"&gt;&lt;CHAR&gt;≪$G$106≫&lt;/CHAR&gt;&lt;/TEXT&gt;&lt;/P&gt;&lt;/PARALIST&gt;&lt;/CELL&gt;&lt;CELL BorderFill="24" ColAddr="7"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CharShape="8"&gt;&lt;CHAR&gt;≪$H$106≫&lt;/CHAR&gt;&lt;/TEXT&gt;&lt;/P&gt;&lt;/PARALIST&gt;&lt;/CELL&gt;&lt;CELL BorderFill="24" ColAddr="8"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CharShape="8"&gt;&lt;CHAR&gt;≪$I$106≫&lt;/CHAR&gt;&lt;/TEXT&gt;&lt;/P&gt;&lt;/PARALIST&gt;&lt;/CELL&gt;&lt;CELL BorderFill="24" ColAddr="9"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CharShape="8"&gt;&lt;CHAR&gt;≪$J$106≫&lt;/CHAR&gt;&lt;/TEXT&gt;&lt;/P&gt;&lt;/PARALIST&gt;&lt;/CELL&gt;&lt;CELL BorderFill="24" ColAddr="10"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CharShape="8"&gt;&lt;CHAR&gt;≪$K$106≫&lt;/CHAR&gt;&lt;/TEXT&gt;&lt;/P&gt;&lt;/PARALIST&gt;&lt;/CELL&gt;&lt;/ROW&gt;&lt;ROW&gt;&lt;CELL BorderFill="24" ColAddr="3" ColSpan="1" Dirty="false" Editable="false" HasMargin="false" Header="false" Height="1282" Protect="false" RowAddr="45" RowSpan="1" Width="4699"&gt;&lt;CELLMARGIN Bottom="141" Left="510" Right="510" Top="141"/&gt;&lt;PARALIST LineWrap="Squeeze" LinkListID="0" LinkListIDNext="0" TextDirection="0" VertAlign="Center"&gt;&lt;P ParaShape="20" Style="45"&gt;&lt;TEXT CharShape="8"&gt;&lt;CHAR&gt;≪$D$107≫&lt;/CHAR&gt;&lt;/TEXT&gt;&lt;/P&gt;&lt;/PARALIST&gt;&lt;/CELL&gt;&lt;CELL BorderFill="24" ColAddr="4" ColSpan="1" Dirty="false" Editable="false" HasMargin="false" Header="false" Height="1282" Protect="false" RowAddr="45" RowSpan="1" Width="9510"&gt;&lt;CELLMARGIN Bottom="141" Left="510" Right="510" Top="141"/&gt;&lt;PARALIST LineWrap="Break" LinkListID="0" LinkListIDNext="0" TextDirection="0" VertAlign="Center"&gt;&lt;P ParaShape="22" Style="45"&gt;&lt;TEXT CharShape="8"&gt;&lt;CHAR&gt;≪$E$107≫&lt;/CHAR&gt;&lt;/TEXT&gt;&lt;/P&gt;&lt;/PARALIST&gt;&lt;/CELL&gt;&lt;CELL BorderFill="24" ColAddr="5"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CharShape="8"&gt;&lt;CHAR&gt;≪$F$107≫&lt;/CHAR&gt;&lt;/TEXT&gt;&lt;/P&gt;&lt;/PARALIST&gt;&lt;/CELL&gt;&lt;CELL BorderFill="24" ColAddr="6"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CharShape="8"&gt;&lt;CHAR&gt;≪$G$107≫&lt;/CHAR&gt;&lt;/TEXT&gt;&lt;/P&gt;&lt;/PARALIST&gt;&lt;/CELL&gt;&lt;CELL BorderFill="24" ColAddr="7"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CharShape="8"&gt;&lt;CHAR&gt;≪$H$107≫&lt;/CHAR&gt;&lt;/TEXT&gt;&lt;/P&gt;&lt;/PARALIST&gt;&lt;/CELL&gt;&lt;CELL BorderFill="24" ColAddr="8"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CharShape="8"&gt;&lt;CHAR&gt;≪$I$107≫&lt;/CHAR&gt;&lt;/TEXT&gt;&lt;/P&gt;&lt;/PARALIST&gt;&lt;/CELL&gt;&lt;CELL BorderFill="24" ColAddr="9"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CharShape="8"&gt;&lt;CHAR&gt;≪$J$107≫&lt;/CHAR&gt;&lt;/TEXT&gt;&lt;/P&gt;&lt;/PARALIST&gt;&lt;/CELL&gt;&lt;CELL BorderFill="24" ColAddr="10"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CharShape="8"&gt;&lt;CHAR&gt;≪$K$107≫&lt;/CHAR&gt;&lt;/TEXT&gt;&lt;/P&gt;&lt;/PARALIST&gt;&lt;/CELL&gt;&lt;/ROW&gt;&lt;ROW&gt;&lt;CELL BorderFill="24" ColAddr="3" ColSpan="1" Dirty="false" Editable="false" HasMargin="false" Header="false" Height="1282" Protect="false" RowAddr="46" RowSpan="1" Width="4699"&gt;&lt;CELLMARGIN Bottom="141" Left="510" Right="510" Top="141"/&gt;&lt;PARALIST LineWrap="Squeeze" LinkListID="0" LinkListIDNext="0" TextDirection="0" VertAlign="Center"&gt;&lt;P ParaShape="20" Style="45"&gt;&lt;TEXT CharShape="8"&gt;&lt;CHAR&gt;≪$D$108≫&lt;/CHAR&gt;&lt;/TEXT&gt;&lt;/P&gt;&lt;/PARALIST&gt;&lt;/CELL&gt;&lt;CELL BorderFill="24" ColAddr="4" ColSpan="1" Dirty="false" Editable="false" HasMargin="false" Header="false" Height="1282" Protect="false" RowAddr="46" RowSpan="1" Width="9510"&gt;&lt;CELLMARGIN Bottom="141" Left="510" Right="510" Top="141"/&gt;&lt;PARALIST LineWrap="Break" LinkListID="0" LinkListIDNext="0" TextDirection="0" VertAlign="Center"&gt;&lt;P ParaShape="22" Style="45"&gt;&lt;TEXT CharShape="8"&gt;&lt;CHAR&gt;≪$E$108≫&lt;/CHAR&gt;&lt;/TEXT&gt;&lt;/P&gt;&lt;/PARALIST&gt;&lt;/CELL&gt;&lt;CELL BorderFill="24" ColAddr="5"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CharShape="8"&gt;&lt;CHAR&gt;≪$F$108≫&lt;/CHAR&gt;&lt;/TEXT&gt;&lt;/P&gt;&lt;/PARALIST&gt;&lt;/CELL&gt;&lt;CELL BorderFill="24" ColAddr="6"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CharShape="8"&gt;&lt;CHAR&gt;≪$G$108≫&lt;/CHAR&gt;&lt;/TEXT&gt;&lt;/P&gt;&lt;/PARALIST&gt;&lt;/CELL&gt;&lt;CELL BorderFill="24" ColAddr="7"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CharShape="8"&gt;&lt;CHAR&gt;≪$H$108≫&lt;/CHAR&gt;&lt;/TEXT&gt;&lt;/P&gt;&lt;/PARALIST&gt;&lt;/CELL&gt;&lt;CELL BorderFill="24" ColAddr="8"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CharShape="8"&gt;&lt;CHAR&gt;≪$I$108≫&lt;/CHAR&gt;&lt;/TEXT&gt;&lt;/P&gt;&lt;/PARALIST&gt;&lt;/CELL&gt;&lt;CELL BorderFill="24" ColAddr="9"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CharShape="8"&gt;&lt;CHAR&gt;≪$J$108≫&lt;/CHAR&gt;&lt;/TEXT&gt;&lt;/P&gt;&lt;/PARALIST&gt;&lt;/CELL&gt;&lt;CELL BorderFill="24" ColAddr="10"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CharShape="8"&gt;&lt;CHAR&gt;≪$K$108≫&lt;/CHAR&gt;&lt;/TEXT&gt;&lt;/P&gt;&lt;/PARALIST&gt;&lt;/CELL&gt;&lt;/ROW&gt;&lt;ROW&gt;&lt;CELL BorderFill="24" ColAddr="0" ColSpan="1" Dirty="false" Editable="false" HasMargin="false" Header="false" Height="6410" Protect="false" RowAddr="47" RowSpan="5" Width="4699"&gt;&lt;CELLMARGIN Bottom="141" Left="510" Right="510" Top="141"/&gt;&lt;PARALIST LineWrap="Break" LinkListID="0" LinkListIDNext="0" TextDirection="0" VertAlign="Center"&gt;&lt;P ParaShape="21" Style="45"&gt;&lt;TEXT CharShape="8"&gt;&lt;CHAR&gt;≪$A$109≫&lt;/CHAR&gt;&lt;/TEXT&gt;&lt;/P&gt;&lt;/PARALIST&gt;&lt;/CELL&gt;&lt;CELL BorderFill="24" ColAddr="1" ColSpan="1" Dirty="false" Editable="false" HasMargin="false" Header="false" Height="6410" Protect="false" RowAddr="47" RowSpan="5" Width="9510"&gt;&lt;CELLMARGIN Bottom="141" Left="510" Right="510" Top="141"/&gt;&lt;PARALIST LineWrap="Break" LinkListID="0" LinkListIDNext="0" TextDirection="0" VertAlign="Center"&gt;&lt;P ParaShape="22" Style="45"&gt;&lt;TEXT CharShape="8"&gt;&lt;CHAR&gt;≪$B$109≫&lt;/CHAR&gt;&lt;/TEXT&gt;&lt;/P&gt;&lt;/PARALIST&gt;&lt;/CELL&gt;&lt;CELL BorderFill="24" ColAddr="2" ColSpan="1" Dirty="false" Editable="false" HasMargin="false" Header="false" Height="6410" Protect="false" RowAddr="47" RowSpan="5" Width="4982"&gt;&lt;CELLMARGIN Bottom="141" Left="510" Right="510" Top="141"/&gt;&lt;PARALIST LineWrap="Break" LinkListID="0" LinkListIDNext="0" TextDirection="0" VertAlign="Center"&gt;&lt;P ParaShape="21" Style="45"&gt;&lt;TEXT CharShape="8"&gt;&lt;CHAR&gt;≪$C$109≫&lt;/CHAR&gt;&lt;/TEXT&gt;&lt;/P&gt;&lt;/PARALIST&gt;&lt;/CELL&gt;&lt;CELL BorderFill="24" ColAddr="3" ColSpan="1" Dirty="false" Editable="false" HasMargin="false" Header="false" Height="1282" Protect="false" RowAddr="47" RowSpan="1" Width="4699"&gt;&lt;CELLMARGIN Bottom="141" Left="510" Right="510" Top="141"/&gt;&lt;PARALIST LineWrap="Squeeze" LinkListID="0" LinkListIDNext="0" TextDirection="0" VertAlign="Center"&gt;&lt;P ParaShape="20" Style="45"&gt;&lt;TEXT CharShape="8"&gt;&lt;CHAR&gt;≪$D$109≫&lt;/CHAR&gt;&lt;/TEXT&gt;&lt;/P&gt;&lt;/PARALIST&gt;&lt;/CELL&gt;&lt;CELL BorderFill="24" ColAddr="4" ColSpan="1" Dirty="false" Editable="false" HasMargin="false" Header="false" Height="1282" Protect="false" RowAddr="47" RowSpan="1" Width="9510"&gt;&lt;CELLMARGIN Bottom="141" Left="510" Right="510" Top="141"/&gt;&lt;PARALIST LineWrap="Break" LinkListID="0" LinkListIDNext="0" TextDirection="0" VertAlign="Center"&gt;&lt;P ParaShape="22" Style="45"&gt;&lt;TEXT CharShape="8"&gt;&lt;CHAR&gt;≪$E$109≫&lt;/CHAR&gt;&lt;/TEXT&gt;&lt;/P&gt;&lt;/PARALIST&gt;&lt;/CELL&gt;&lt;CELL BorderFill="24" ColAddr="5"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CharShape="8"&gt;&lt;CHAR&gt;≪$F$109≫&lt;/CHAR&gt;&lt;/TEXT&gt;&lt;/P&gt;&lt;/PARALIST&gt;&lt;/CELL&gt;&lt;CELL BorderFill="24" ColAddr="6"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CharShape="8"&gt;&lt;CHAR&gt;≪$G$109≫&lt;/CHAR&gt;&lt;/TEXT&gt;&lt;/P&gt;&lt;/PARALIST&gt;&lt;/CELL&gt;&lt;CELL BorderFill="24" ColAddr="7"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CharShape="8"&gt;&lt;CHAR&gt;≪$H$109≫&lt;/CHAR&gt;&lt;/TEXT&gt;&lt;/P&gt;&lt;/PARALIST&gt;&lt;/CELL&gt;&lt;CELL BorderFill="24" ColAddr="8"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CharShape="8"&gt;&lt;CHAR&gt;≪$I$109≫&lt;/CHAR&gt;&lt;/TEXT&gt;&lt;/P&gt;&lt;/PARALIST&gt;&lt;/CELL&gt;&lt;CELL BorderFill="24" ColAddr="9"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CharShape="8"&gt;&lt;CHAR&gt;≪$J$109≫&lt;/CHAR&gt;&lt;/TEXT&gt;&lt;/P&gt;&lt;/PARALIST&gt;&lt;/CELL&gt;&lt;CELL BorderFill="24" ColAddr="10"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CharShape="8"&gt;&lt;CHAR&gt;≪$K$109≫&lt;/CHAR&gt;&lt;/TEXT&gt;&lt;/P&gt;&lt;/PARALIST&gt;&lt;/CELL&gt;&lt;/ROW&gt;&lt;ROW&gt;&lt;CELL BorderFill="24" ColAddr="3" ColSpan="1" Dirty="false" Editable="false" HasMargin="false" Header="false" Height="0" Protect="false" RowAddr="48" RowSpan="1" Width="4699"&gt;&lt;CELLMARGIN Bottom="141" Left="510" Right="510" Top="141"/&gt;&lt;PARALIST LineWrap="Squeeze" LinkListID="0" LinkListIDNext="0" TextDirection="0" VertAlign="Center"&gt;&lt;P ParaShape="20" Style="45"&gt;&lt;TEXT CharShape="8"&gt;&lt;CHAR&gt;≪$D$110≫&lt;/CHAR&gt;&lt;/TEXT&gt;&lt;/P&gt;&lt;/PARALIST&gt;&lt;/CELL&gt;&lt;CELL BorderFill="24" ColAddr="4" ColSpan="1" Dirty="false" Editable="false" HasMargin="false" Header="false" Height="0" Protect="false" RowAddr="48" RowSpan="1" Width="9510"&gt;&lt;CELLMARGIN Bottom="141" Left="510" Right="510" Top="141"/&gt;&lt;PARALIST LineWrap="Break" LinkListID="0" LinkListIDNext="0" TextDirection="0" VertAlign="Center"&gt;&lt;P ParaShape="22" Style="45"&gt;&lt;TEXT CharShape="8"&gt;&lt;CHAR&gt;≪$E$110≫&lt;/CHAR&gt;&lt;/TEXT&gt;&lt;/P&gt;&lt;/PARALIST&gt;&lt;/CELL&gt;&lt;CELL BorderFill="24" ColAddr="5"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CharShape="8"&gt;&lt;CHAR&gt;≪$F$110≫&lt;/CHAR&gt;&lt;/TEXT&gt;&lt;/P&gt;&lt;/PARALIST&gt;&lt;/CELL&gt;&lt;CELL BorderFill="24" ColAddr="6"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CharShape="8"&gt;&lt;CHAR&gt;≪$G$110≫&lt;/CHAR&gt;&lt;/TEXT&gt;&lt;/P&gt;&lt;/PARALIST&gt;&lt;/CELL&gt;&lt;CELL BorderFill="24" ColAddr="7"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CharShape="8"&gt;&lt;CHAR&gt;≪$H$110≫&lt;/CHAR&gt;&lt;/TEXT&gt;&lt;/P&gt;&lt;/PARALIST&gt;&lt;/CELL&gt;&lt;CELL BorderFill="24" ColAddr="8"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CharShape="8"&gt;&lt;CHAR&gt;≪$I$110≫&lt;/CHAR&gt;&lt;/TEXT&gt;&lt;/P&gt;&lt;/PARALIST&gt;&lt;/CELL&gt;&lt;CELL BorderFill="24" ColAddr="9"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CharShape="8"&gt;&lt;CHAR&gt;≪$J$110≫&lt;/CHAR&gt;&lt;/TEXT&gt;&lt;/P&gt;&lt;/PARALIST&gt;&lt;/CELL&gt;&lt;CELL BorderFill="24" ColAddr="10"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CharShape="8"&gt;&lt;CHAR&gt;≪$K$110≫&lt;/CHAR&gt;&lt;/TEXT&gt;&lt;/P&gt;&lt;/PARALIST&gt;&lt;/CELL&gt;&lt;/ROW&gt;&lt;ROW&gt;&lt;CELL BorderFill="24" ColAddr="3" ColSpan="1" Dirty="false" Editable="false" HasMargin="false" Header="false" Height="0" Protect="false" RowAddr="49" RowSpan="1" Width="4699"&gt;&lt;CELLMARGIN Bottom="141" Left="510" Right="510" Top="141"/&gt;&lt;PARALIST LineWrap="Squeeze" LinkListID="0" LinkListIDNext="0" TextDirection="0" VertAlign="Center"&gt;&lt;P ParaShape="20" Style="45"&gt;&lt;TEXT CharShape="8"&gt;&lt;CHAR&gt;≪$D$111≫&lt;/CHAR&gt;&lt;/TEXT&gt;&lt;/P&gt;&lt;/PARALIST&gt;&lt;/CELL&gt;&lt;CELL BorderFill="24" ColAddr="4" ColSpan="1" Dirty="false" Editable="false" HasMargin="false" Header="false" Height="0" Protect="false" RowAddr="49" RowSpan="1" Width="9510"&gt;&lt;CELLMARGIN Bottom="141" Left="510" Right="510" Top="141"/&gt;&lt;PARALIST LineWrap="Break" LinkListID="0" LinkListIDNext="0" TextDirection="0" VertAlign="Center"&gt;&lt;P ParaShape="22" Style="45"&gt;&lt;TEXT CharShape="8"&gt;&lt;CHAR&gt;≪$E$111≫&lt;/CHAR&gt;&lt;/TEXT&gt;&lt;/P&gt;&lt;/PARALIST&gt;&lt;/CELL&gt;&lt;CELL BorderFill="24" ColAddr="5"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CharShape="8"&gt;&lt;CHAR&gt;≪$F$111≫&lt;/CHAR&gt;&lt;/TEXT&gt;&lt;/P&gt;&lt;/PARALIST&gt;&lt;/CELL&gt;&lt;CELL BorderFill="24" ColAddr="6"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CharShape="8"&gt;&lt;CHAR&gt;≪$G$111≫&lt;/CHAR&gt;&lt;/TEXT&gt;&lt;/P&gt;&lt;/PARALIST&gt;&lt;/CELL&gt;&lt;CELL BorderFill="24" ColAddr="7"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CharShape="8"&gt;&lt;CHAR&gt;≪$H$111≫&lt;/CHAR&gt;&lt;/TEXT&gt;&lt;/P&gt;&lt;/PARALIST&gt;&lt;/CELL&gt;&lt;CELL BorderFill="24" ColAddr="8"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CharShape="8"&gt;&lt;CHAR&gt;≪$I$111≫&lt;/CHAR&gt;&lt;/TEXT&gt;&lt;/P&gt;&lt;/PARALIST&gt;&lt;/CELL&gt;&lt;CELL BorderFill="24" ColAddr="9"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CharShape="8"&gt;&lt;CHAR&gt;≪$J$111≫&lt;/CHAR&gt;&lt;/TEXT&gt;&lt;/P&gt;&lt;/PARALIST&gt;&lt;/CELL&gt;&lt;CELL BorderFill="24" ColAddr="10"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CharShape="8"&gt;&lt;CHAR&gt;≪$K$111≫&lt;/CHAR&gt;&lt;/TEXT&gt;&lt;/P&gt;&lt;/PARALIST&gt;&lt;/CELL&gt;&lt;/ROW&gt;&lt;ROW&gt;&lt;CELL BorderFill="24" ColAddr="3" ColSpan="1" Dirty="false" Editable="false" HasMargin="false" Header="false" Height="0" Protect="false" RowAddr="50" RowSpan="1" Width="4699"&gt;&lt;CELLMARGIN Bottom="141" Left="510" Right="510" Top="141"/&gt;&lt;PARALIST LineWrap="Squeeze" LinkListID="0" LinkListIDNext="0" TextDirection="0" VertAlign="Center"&gt;&lt;P ParaShape="20" Style="45"&gt;&lt;TEXT CharShape="8"&gt;&lt;CHAR&gt;≪$D$112≫&lt;/CHAR&gt;&lt;/TEXT&gt;&lt;/P&gt;&lt;/PARALIST&gt;&lt;/CELL&gt;&lt;CELL BorderFill="24" ColAddr="4" ColSpan="1" Dirty="false" Editable="false" HasMargin="false" Header="false" Height="0" Protect="false" RowAddr="50" RowSpan="1" Width="9510"&gt;&lt;CELLMARGIN Bottom="141" Left="510" Right="510" Top="141"/&gt;&lt;PARALIST LineWrap="Break" LinkListID="0" LinkListIDNext="0" TextDirection="0" VertAlign="Center"&gt;&lt;P ParaShape="22" Style="45"&gt;&lt;TEXT CharShape="8"&gt;&lt;CHAR&gt;≪$E$112≫&lt;/CHAR&gt;&lt;/TEXT&gt;&lt;/P&gt;&lt;/PARALIST&gt;&lt;/CELL&gt;&lt;CELL BorderFill="24" ColAddr="5"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CharShape="8"&gt;&lt;CHAR&gt;≪$F$112≫&lt;/CHAR&gt;&lt;/TEXT&gt;&lt;/P&gt;&lt;/PARALIST&gt;&lt;/CELL&gt;&lt;CELL BorderFill="24" ColAddr="6"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CharShape="8"&gt;&lt;CHAR&gt;≪$G$112≫&lt;/CHAR&gt;&lt;/TEXT&gt;&lt;/P&gt;&lt;/PARALIST&gt;&lt;/CELL&gt;&lt;CELL BorderFill="24" ColAddr="7"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CharShape="8"&gt;&lt;CHAR&gt;≪$H$112≫&lt;/CHAR&gt;&lt;/TEXT&gt;&lt;/P&gt;&lt;/PARALIST&gt;&lt;/CELL&gt;&lt;CELL BorderFill="24" ColAddr="8"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CharShape="8"&gt;&lt;CHAR&gt;≪$I$112≫&lt;/CHAR&gt;&lt;/TEXT&gt;&lt;/P&gt;&lt;/PARALIST&gt;&lt;/CELL&gt;&lt;CELL BorderFill="24" ColAddr="9"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CharShape="8"&gt;&lt;CHAR&gt;≪$J$112≫&lt;/CHAR&gt;&lt;/TEXT&gt;&lt;/P&gt;&lt;/PARALIST&gt;&lt;/CELL&gt;&lt;CELL BorderFill="24" ColAddr="10"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CharShape="8"&gt;&lt;CHAR&gt;≪$K$112≫&lt;/CHAR&gt;&lt;/TEXT&gt;&lt;/P&gt;&lt;/PARALIST&gt;&lt;/CELL&gt;&lt;/ROW&gt;&lt;ROW&gt;&lt;CELL BorderFill="24" ColAddr="3" ColSpan="1" Dirty="false" Editable="false" HasMargin="false" Header="false" Height="0" Protect="false" RowAddr="51" RowSpan="1" Width="4699"&gt;&lt;CELLMARGIN Bottom="141" Left="510" Right="510" Top="141"/&gt;&lt;PARALIST LineWrap="Squeeze" LinkListID="0" LinkListIDNext="0" TextDirection="0" VertAlign="Center"&gt;&lt;P ParaShape="20" Style="45"&gt;&lt;TEXT CharShape="8"&gt;&lt;CHAR&gt;≪$D$113≫&lt;/CHAR&gt;&lt;/TEXT&gt;&lt;/P&gt;&lt;/PARALIST&gt;&lt;/CELL&gt;&lt;CELL BorderFill="24" ColAddr="4" ColSpan="1" Dirty="false" Editable="false" HasMargin="false" Header="false" Height="0" Protect="false" RowAddr="51" RowSpan="1" Width="9510"&gt;&lt;CELLMARGIN Bottom="141" Left="510" Right="510" Top="141"/&gt;&lt;PARALIST LineWrap="Break" LinkListID="0" LinkListIDNext="0" TextDirection="0" VertAlign="Center"&gt;&lt;P ParaShape="22" Style="45"&gt;&lt;TEXT CharShape="8"&gt;&lt;CHAR&gt;≪$E$113≫&lt;/CHAR&gt;&lt;/TEXT&gt;&lt;/P&gt;&lt;/PARALIST&gt;&lt;/CELL&gt;&lt;CELL BorderFill="24" ColAddr="5"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CharShape="8"&gt;&lt;CHAR&gt;≪$F$113≫&lt;/CHAR&gt;&lt;/TEXT&gt;&lt;/P&gt;&lt;/PARALIST&gt;&lt;/CELL&gt;&lt;CELL BorderFill="24" ColAddr="6"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CharShape="8"&gt;&lt;CHAR&gt;≪$G$113≫&lt;/CHAR&gt;&lt;/TEXT&gt;&lt;/P&gt;&lt;/PARALIST&gt;&lt;/CELL&gt;&lt;CELL BorderFill="24" ColAddr="7"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CharShape="8"&gt;&lt;CHAR&gt;≪$H$113≫&lt;/CHAR&gt;&lt;/TEXT&gt;&lt;/P&gt;&lt;/PARALIST&gt;&lt;/CELL&gt;&lt;CELL BorderFill="24" ColAddr="8"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CharShape="8"&gt;&lt;CHAR&gt;≪$I$113≫&lt;/CHAR&gt;&lt;/TEXT&gt;&lt;/P&gt;&lt;/PARALIST&gt;&lt;/CELL&gt;&lt;CELL BorderFill="24" ColAddr="9"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CharShape="8"&gt;&lt;CHAR&gt;≪$J$113≫&lt;/CHAR&gt;&lt;/TEXT&gt;&lt;/P&gt;&lt;/PARALIST&gt;&lt;/CELL&gt;&lt;CELL BorderFill="24" ColAddr="10"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CharShape="8"&gt;&lt;CHAR&gt;≪$K$113≫&lt;/CHAR&gt;&lt;/TEXT&gt;&lt;/P&gt;&lt;/PARALIST&gt;&lt;/CELL&gt;&lt;/ROW&gt;&lt;ROW&gt;&lt;CELL BorderFill="24" ColAddr="0" ColSpan="1" Dirty="false" Editable="false" HasMargin="false" Header="false" Height="6410" Protect="false" RowAddr="52" RowSpan="5" Width="4699"&gt;&lt;CELLMARGIN Bottom="141" Left="510" Right="510" Top="141"/&gt;&lt;PARALIST LineWrap="Break" LinkListID="0" LinkListIDNext="0" TextDirection="0" VertAlign="Center"&gt;&lt;P ParaShape="21" Style="45"&gt;&lt;TEXT CharShape="8"&gt;&lt;CHAR&gt;≪$A$114≫&lt;/CHAR&gt;&lt;/TEXT&gt;&lt;/P&gt;&lt;/PARALIST&gt;&lt;/CELL&gt;&lt;CELL BorderFill="24" ColAddr="1" ColSpan="1" Dirty="false" Editable="false" HasMargin="false" Header="false" Height="6410" Protect="false" RowAddr="52" RowSpan="5" Width="9510"&gt;&lt;CELLMARGIN Bottom="141" Left="510" Right="510" Top="141"/&gt;&lt;PARALIST LineWrap="Break" Li</t>
  </si>
  <si>
    <t>nkListID="0" LinkListIDNext="0" TextDirection="0" VertAlign="Center"&gt;&lt;P ParaShape="22" Style="45"&gt;&lt;TEXT CharShape="8"&gt;&lt;CHAR&gt;≪$B$114≫&lt;/CHAR&gt;&lt;/TEXT&gt;&lt;/P&gt;&lt;/PARALIST&gt;&lt;/CELL&gt;&lt;CELL BorderFill="24" ColAddr="2" ColSpan="1" Dirty="false" Editable="false" HasMargin="false" Header="false" Height="6410" Protect="false" RowAddr="52" RowSpan="5" Width="4982"&gt;&lt;CELLMARGIN Bottom="141" Left="510" Right="510" Top="141"/&gt;&lt;PARALIST LineWrap="Break" LinkListID="0" LinkListIDNext="0" TextDirection="0" VertAlign="Center"&gt;&lt;P ParaShape="21" Style="45"&gt;&lt;TEXT CharShape="8"&gt;&lt;CHAR&gt;≪$C$114≫&lt;/CHAR&gt;&lt;/TEXT&gt;&lt;/P&gt;&lt;/PARALIST&gt;&lt;/CELL&gt;&lt;CELL BorderFill="24" ColAddr="3" ColSpan="1" Dirty="false" Editable="false" HasMargin="false" Header="false" Height="1282" Protect="false" RowAddr="52" RowSpan="1" Width="4699"&gt;&lt;CELLMARGIN Bottom="141" Left="510" Right="510" Top="141"/&gt;&lt;PARALIST LineWrap="Squeeze" LinkListID="0" LinkListIDNext="0" TextDirection="0" VertAlign="Center"&gt;&lt;P ParaShape="20" Style="45"&gt;&lt;TEXT CharShape="8"&gt;&lt;CHAR&gt;≪$D$114≫&lt;/CHAR&gt;&lt;/TEXT&gt;&lt;/P&gt;&lt;/PARALIST&gt;&lt;/CELL&gt;&lt;CELL BorderFill="24" ColAddr="4" ColSpan="1" Dirty="false" Editable="false" HasMargin="false" Header="false" Height="1282" Protect="false" RowAddr="52" RowSpan="1" Width="9510"&gt;&lt;CELLMARGIN Bottom="141" Left="510" Right="510" Top="141"/&gt;&lt;PARALIST LineWrap="Break" LinkListID="0" LinkListIDNext="0" TextDirection="0" VertAlign="Center"&gt;&lt;P ParaShape="22" Style="45"&gt;&lt;TEXT CharShape="8"&gt;&lt;CHAR&gt;≪$E$114≫&lt;/CHAR&gt;&lt;/TEXT&gt;&lt;/P&gt;&lt;/PARALIST&gt;&lt;/CELL&gt;&lt;CELL BorderFill="24" ColAddr="5"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CharShape="8"&gt;&lt;CHAR&gt;≪$F$114≫&lt;/CHAR&gt;&lt;/TEXT&gt;&lt;/P&gt;&lt;/PARALIST&gt;&lt;/CELL&gt;&lt;CELL BorderFill="24" ColAddr="6"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CharShape="8"&gt;&lt;CHAR&gt;≪$G$114≫&lt;/CHAR&gt;&lt;/TEXT&gt;&lt;/P&gt;&lt;/PARALIST&gt;&lt;/CELL&gt;&lt;CELL BorderFill="24" ColAddr="7"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CharShape="8"&gt;&lt;CHAR&gt;≪$H$114≫&lt;/CHAR&gt;&lt;/TEXT&gt;&lt;/P&gt;&lt;/PARALIST&gt;&lt;/CELL&gt;&lt;CELL BorderFill="24" ColAddr="8"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CharShape="8"&gt;&lt;CHAR&gt;≪$I$114≫&lt;/CHAR&gt;&lt;/TEXT&gt;&lt;/P&gt;&lt;/PARALIST&gt;&lt;/CELL&gt;&lt;CELL BorderFill="24" ColAddr="9"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CharShape="8"&gt;&lt;CHAR&gt;≪$J$114≫&lt;/CHAR&gt;&lt;/TEXT&gt;&lt;/P&gt;&lt;/PARALIST&gt;&lt;/CELL&gt;&lt;CELL BorderFill="24" ColAddr="10"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CharShape="8"&gt;&lt;CHAR&gt;≪$K$114≫&lt;/CHAR&gt;&lt;/TEXT&gt;&lt;/P&gt;&lt;/PARALIST&gt;&lt;/CELL&gt;&lt;/ROW&gt;&lt;ROW&gt;&lt;CELL BorderFill="24" ColAddr="3" ColSpan="1" Dirty="false" Editable="false" HasMargin="false" Header="false" Height="1282" Protect="false" RowAddr="53" RowSpan="1" Width="4699"&gt;&lt;CELLMARGIN Bottom="141" Left="510" Right="510" Top="141"/&gt;&lt;PARALIST LineWrap="Squeeze" LinkListID="0" LinkListIDNext="0" TextDirection="0" VertAlign="Center"&gt;&lt;P ParaShape="20" Style="45"&gt;&lt;TEXT CharShape="8"&gt;&lt;CHAR&gt;≪$D$115≫&lt;/CHAR&gt;&lt;/TEXT&gt;&lt;/P&gt;&lt;/PARALIST&gt;&lt;/CELL&gt;&lt;CELL BorderFill="24" ColAddr="4" ColSpan="1" Dirty="false" Editable="false" HasMargin="false" Header="false" Height="1282" Protect="false" RowAddr="53" RowSpan="1" Width="9510"&gt;&lt;CELLMARGIN Bottom="141" Left="510" Right="510" Top="141"/&gt;&lt;PARALIST LineWrap="Break" LinkListID="0" LinkListIDNext="0" TextDirection="0" VertAlign="Center"&gt;&lt;P ParaShape="22" Style="45"&gt;&lt;TEXT CharShape="8"&gt;&lt;CHAR&gt;≪$E$115≫&lt;/CHAR&gt;&lt;/TEXT&gt;&lt;/P&gt;&lt;/PARALIST&gt;&lt;/CELL&gt;&lt;CELL BorderFill="24" ColAddr="5"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CharShape="8"&gt;&lt;CHAR&gt;≪$F$115≫&lt;/CHAR&gt;&lt;/TEXT&gt;&lt;/P&gt;&lt;/PARALIST&gt;&lt;/CELL&gt;&lt;CELL BorderFill="24" ColAddr="6"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CharShape="8"&gt;&lt;CHAR&gt;≪$G$115≫&lt;/CHAR&gt;&lt;/TEXT&gt;&lt;/P&gt;&lt;/PARALIST&gt;&lt;/CELL&gt;&lt;CELL BorderFill="24" ColAddr="7"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CharShape="8"&gt;&lt;CHAR&gt;≪$H$115≫&lt;/CHAR&gt;&lt;/TEXT&gt;&lt;/P&gt;&lt;/PARALIST&gt;&lt;/CELL&gt;&lt;CELL BorderFill="24" ColAddr="8"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CharShape="8"&gt;&lt;CHAR&gt;≪$I$115≫&lt;/CHAR&gt;&lt;/TEXT&gt;&lt;/P&gt;&lt;/PARALIST&gt;&lt;/CELL&gt;&lt;CELL BorderFill="24" ColAddr="9"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CharShape="8"&gt;&lt;CHAR&gt;≪$J$115≫&lt;/CHAR&gt;&lt;/TEXT&gt;&lt;/P&gt;&lt;/PARALIST&gt;&lt;/CELL&gt;&lt;CELL BorderFill="24" ColAddr="10"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CharShape="8"&gt;&lt;CHAR&gt;≪$K$115≫&lt;/CHAR&gt;&lt;/TEXT&gt;&lt;/P&gt;&lt;/PARALIST&gt;&lt;/CELL&gt;&lt;/ROW&gt;&lt;ROW&gt;&lt;CELL BorderFill="24" ColAddr="3" ColSpan="1" Dirty="false" Editable="false" HasMargin="false" Header="false" Height="1282" Protect="false" RowAddr="54" RowSpan="1" Width="4699"&gt;&lt;CELLMARGIN Bottom="141" Left="510" Right="510" Top="141"/&gt;&lt;PARALIST LineWrap="Squeeze" LinkListID="0" LinkListIDNext="0" TextDirection="0" VertAlign="Center"&gt;&lt;P ParaShape="20" Style="45"&gt;&lt;TEXT CharShape="8"&gt;&lt;CHAR&gt;≪$D$116≫&lt;/CHAR&gt;&lt;/TEXT&gt;&lt;/P&gt;&lt;/PARALIST&gt;&lt;/CELL&gt;&lt;CELL BorderFill="24" ColAddr="4" ColSpan="1" Dirty="false" Editable="false" HasMargin="false" Header="false" Height="1282" Protect="false" RowAddr="54" RowSpan="1" Width="9510"&gt;&lt;CELLMARGIN Bottom="141" Left="510" Right="510" Top="141"/&gt;&lt;PARALIST LineWrap="Break" LinkListID="0" LinkListIDNext="0" TextDirection="0" VertAlign="Center"&gt;&lt;P ParaShape="22" Style="45"&gt;&lt;TEXT CharShape="8"&gt;&lt;CHAR&gt;≪$E$116≫&lt;/CHAR&gt;&lt;/TEXT&gt;&lt;/P&gt;&lt;/PARALIST&gt;&lt;/CELL&gt;&lt;CELL BorderFill="24" ColAddr="5"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CharShape="8"&gt;&lt;CHAR&gt;≪$F$116≫&lt;/CHAR&gt;&lt;/TEXT&gt;&lt;/P&gt;&lt;/PARALIST&gt;&lt;/CELL&gt;&lt;CELL BorderFill="24" ColAddr="6"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CharShape="8"&gt;&lt;CHAR&gt;≪$G$116≫&lt;/CHAR&gt;&lt;/TEXT&gt;&lt;/P&gt;&lt;/PARALIST&gt;&lt;/CELL&gt;&lt;CELL BorderFill="24" ColAddr="7"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CharShape="8"&gt;&lt;CHAR&gt;≪$H$116≫&lt;/CHAR&gt;&lt;/TEXT&gt;&lt;/P&gt;&lt;/PARALIST&gt;&lt;/CELL&gt;&lt;CELL BorderFill="24" ColAddr="8"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CharShape="8"&gt;&lt;CHAR&gt;≪$I$116≫&lt;/CHAR&gt;&lt;/TEXT&gt;&lt;/P&gt;&lt;/PARALIST&gt;&lt;/CELL&gt;&lt;CELL BorderFill="24" ColAddr="9"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CharShape="8"&gt;&lt;CHAR&gt;≪$J$116≫&lt;/CHAR&gt;&lt;/TEXT&gt;&lt;/P&gt;&lt;/PARALIST&gt;&lt;/CELL&gt;&lt;CELL BorderFill="24" ColAddr="10"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CharShape="8"&gt;&lt;CHAR&gt;≪$K$116≫&lt;/CHAR&gt;&lt;/TEXT&gt;&lt;/P&gt;&lt;/PARALIST&gt;&lt;/CELL&gt;&lt;/ROW&gt;&lt;ROW&gt;&lt;CELL BorderFill="24" ColAddr="3" ColSpan="1" Dirty="false" Editable="false" HasMargin="false" Header="false" Height="1282" Protect="false" RowAddr="55" RowSpan="1" Width="4699"&gt;&lt;CELLMARGIN Bottom="141" Left="510" Right="510" Top="141"/&gt;&lt;PARALIST LineWrap="Squeeze" LinkListID="0" LinkListIDNext="0" TextDirection="0" VertAlign="Center"&gt;&lt;P ParaShape="20" Style="45"&gt;&lt;TEXT CharShape="8"&gt;&lt;CHAR&gt;≪$D$117≫&lt;/CHAR&gt;&lt;/TEXT&gt;&lt;/P&gt;&lt;/PARALIST&gt;&lt;/CELL&gt;&lt;CELL BorderFill="24" ColAddr="4" ColSpan="1" Dirty="false" Editable="false" HasMargin="false" Header="false" Height="1282" Protect="false" RowAddr="55" RowSpan="1" Width="9510"&gt;&lt;CELLMARGIN Bottom="141" Left="510" Right="510" Top="141"/&gt;&lt;PARALIST LineWrap="Break" LinkListID="0" LinkListIDNext="0" TextDirection="0" VertAlign="Center"&gt;&lt;P ParaShape="22" Style="45"&gt;&lt;TEXT CharShape="8"&gt;&lt;CHAR&gt;≪$E$117≫&lt;/CHAR&gt;&lt;/TEXT&gt;&lt;/P&gt;&lt;/PARALIST&gt;&lt;/CELL&gt;&lt;CELL BorderFill="24" ColAddr="5"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CharShape="8"&gt;&lt;CHAR&gt;≪$F$117≫&lt;/CHAR&gt;&lt;/TEXT&gt;&lt;/P&gt;&lt;/PARALIST&gt;&lt;/CELL&gt;&lt;CELL BorderFill="24" ColAddr="6"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CharShape="8"&gt;&lt;CHAR&gt;≪$G$117≫&lt;/CHAR&gt;&lt;/TEXT&gt;&lt;/P&gt;&lt;/PARALIST&gt;&lt;/CELL&gt;&lt;CELL BorderFill="24" ColAddr="7"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CharShape="8"&gt;&lt;CHAR&gt;≪$H$117≫&lt;/CHAR&gt;&lt;/TEXT&gt;&lt;/P&gt;&lt;/PARALIST&gt;&lt;/CELL&gt;&lt;CELL BorderFill="24" ColAddr="8"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CharShape="8"&gt;&lt;CHAR&gt;≪$I$117≫&lt;/CHAR&gt;&lt;/TEXT&gt;&lt;/P&gt;&lt;/PARALIST&gt;&lt;/CELL&gt;&lt;CELL BorderFill="24" ColAddr="9"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CharShape="8"&gt;&lt;CHAR&gt;≪$J$117≫&lt;/CHAR&gt;&lt;/TEXT&gt;&lt;/P&gt;&lt;/PARALIST&gt;&lt;/CELL&gt;&lt;CELL BorderFill="24" ColAddr="10"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CharShape="8"&gt;&lt;CHAR&gt;≪$K$117≫&lt;/CHAR&gt;&lt;/TEXT&gt;&lt;/P&gt;&lt;/PARALIST&gt;&lt;/CELL&gt;&lt;/ROW&gt;&lt;ROW&gt;&lt;CELL BorderFill="24" ColAddr="3" ColSpan="1" Dirty="false" Editable="false" HasMargin="false" Header="false" Height="1282" Protect="false" RowAddr="56" RowSpan="1" Width="4699"&gt;&lt;CELLMARGIN Bottom="141" Left="510" Right="510" Top="141"/&gt;&lt;PARALIST LineWrap="Squeeze" LinkListID="0" LinkListIDNext="0" TextDirection="0" VertAlign="Center"&gt;&lt;P ParaShape="20" Style="45"&gt;&lt;TEXT CharShape="8"&gt;&lt;CHAR&gt;≪$D$118≫&lt;/CHAR&gt;&lt;/TEXT&gt;&lt;/P&gt;&lt;/PARALIST&gt;&lt;/CELL&gt;&lt;CELL BorderFill="24" ColAddr="4" ColSpan="1" Dirty="false" Editable="false" HasMargin="false" Header="false" Height="1282" Protect="false" RowAddr="56" RowSpan="1" Width="9510"&gt;&lt;CELLMARGIN Bottom="141" Left="510" Right="510" Top="141"/&gt;&lt;PARALIST LineWrap="Break" LinkListID="0" LinkListIDNext="0" TextDirection="0" VertAlign="Center"&gt;&lt;P ParaShape="22" Style="45"&gt;&lt;TEXT CharShape="8"&gt;&lt;CHAR&gt;≪$E$118≫&lt;/CHAR&gt;&lt;/TEXT&gt;&lt;/P&gt;&lt;/PARALIST&gt;&lt;/CELL&gt;&lt;CELL BorderFill="24" ColAddr="5"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CharShape="8"&gt;&lt;CHAR&gt;≪$F$118≫&lt;/CHAR&gt;&lt;/TEXT&gt;&lt;/P&gt;&lt;/PARALIST&gt;&lt;/CELL&gt;&lt;CELL BorderFill="24" ColAddr="6"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CharShape="8"&gt;&lt;CHAR&gt;≪$G$118≫&lt;/CHAR&gt;&lt;/TEXT&gt;&lt;/P&gt;&lt;/PARALIST&gt;&lt;/CELL&gt;&lt;CELL BorderFill="24" ColAddr="7"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CharShape="8"&gt;&lt;CHAR&gt;≪$H$118≫&lt;/CHAR&gt;&lt;/TEXT&gt;&lt;/P&gt;&lt;/PARALIST&gt;&lt;/CELL&gt;&lt;CELL BorderFill="24" ColAddr="8"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CharShape="8"&gt;&lt;CHAR&gt;≪$I$118≫&lt;/CHAR&gt;&lt;/TEXT&gt;&lt;/P&gt;&lt;/PARALIST&gt;&lt;/CELL&gt;&lt;CELL BorderFill="24" ColAddr="9"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CharShape="8"&gt;&lt;CHAR&gt;≪$J$118≫&lt;/CHAR&gt;&lt;/TEXT&gt;&lt;/P&gt;&lt;/PARALIST&gt;&lt;/CELL&gt;&lt;CELL BorderFill="24" ColAddr="10"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CharShape="8"&gt;&lt;CHAR&gt;≪$K$118≫&lt;/CHAR&gt;&lt;/TEXT&gt;&lt;/P&gt;&lt;/PARALIST&gt;&lt;/CELL&gt;&lt;/ROW&gt;&lt;ROW&gt;&lt;CELL BorderFill="24" ColAddr="0" ColSpan="1" Dirty="false" Editable="false" HasMargin="false" Header="false" Height="6410" Protect="false" RowAddr="57" RowSpan="5" Width="4699"&gt;&lt;CELLMARGIN Bottom="141" Left="510" Right="510" Top="141"/&gt;&lt;PARALIST LineWrap="Break" LinkListID="0" LinkListIDNext="0" TextDirection="0" VertAlign="Center"&gt;&lt;P ParaShape="21" Style="45"&gt;&lt;TEXT CharShape="8"&gt;&lt;CHAR&gt;≪$A$119≫&lt;/CHAR&gt;&lt;/TEXT&gt;&lt;/P&gt;&lt;/PARALIST&gt;&lt;/CELL&gt;&lt;CELL BorderFill="24" ColAddr="1" ColSpan="1" Dirty="false" Editable="false" HasMargin="false" Header="false" Height="6410" Protect="false" RowAddr="57" RowSpan="5" Width="9510"&gt;&lt;CELLMARGIN Bottom="141" Left="510" Right="510" Top="141"/&gt;&lt;PARALIST LineWrap="Break" LinkListID="0" LinkListIDNext="0" TextDirection="0" VertAlign="Center"&gt;&lt;P ParaShape="22" Style="45"&gt;&lt;TEXT CharShape="8"&gt;&lt;CHAR&gt;≪$B$119≫&lt;/CHAR&gt;&lt;/TEXT&gt;&lt;/P&gt;&lt;/PARALIST&gt;&lt;/CELL&gt;&lt;CELL BorderFill="24" ColAddr="2" ColSpan="1" Dirty="false" Editable="false" HasMargin="false" Header="false" Height="6410" Protect="false" RowAddr="57" RowSpan="5" Width="4982"&gt;&lt;CELLMARGIN Bottom="141" Left="510" Right="510" Top="141"/&gt;&lt;PARALIST LineWrap="Break" LinkListID="0" LinkListIDNext="0" TextDirection="0" VertAlign="Center"&gt;&lt;P ParaShape="21" Style="45"&gt;&lt;TEXT CharShape="8"&gt;&lt;CHAR&gt;≪$C$119≫&lt;/CHAR&gt;&lt;/TEXT&gt;&lt;/P&gt;&lt;/PARALIST&gt;&lt;/CELL&gt;&lt;CELL BorderFill="24" ColAddr="3" ColSpan="1" Dirty="false" Editable="false" HasMargin="false" Header="false" Height="1282" Protect="false" RowAddr="57" RowSpan="1" Width="4699"&gt;&lt;CELLMARGIN Bottom="141" Left="510" Right="510" Top="141"/&gt;&lt;PARALIST LineWrap="Squeeze" LinkListID="0" LinkListIDNext="0" TextDirection="0" VertAlign="Center"&gt;&lt;P ParaShape="20" Style="45"&gt;&lt;TEXT CharShape="8"&gt;&lt;CHAR&gt;≪$D$119≫&lt;/CHAR&gt;&lt;/TEXT&gt;&lt;/P&gt;&lt;/PARALIST&gt;&lt;/CELL&gt;&lt;CELL BorderFill="24" ColAddr="4" ColSpan="1" Dirty="false" Editable="false" HasMargin="false" Header="false" Height="1282" Protect="false" RowAddr="57" RowSpan="1" Width="9510"&gt;&lt;CELLMARGIN Bottom="141" Left="510" Right="510" Top="141"/&gt;&lt;PARALIST LineWrap="Break" LinkListID="0" LinkListIDNext="0" TextDirection="0" VertAlign="Center"&gt;&lt;P ParaShape="22" Style="45"&gt;&lt;TEXT CharShape="8"&gt;&lt;CHAR&gt;≪$E$119≫&lt;/CHAR&gt;&lt;/TEXT&gt;&lt;/P&gt;&lt;/PARALIST&gt;&lt;/CELL&gt;&lt;CELL BorderFill="24" ColAddr="5"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CharShape="8"&gt;&lt;CHAR&gt;≪$F$119≫&lt;/CHAR&gt;&lt;/TEXT&gt;&lt;/P&gt;&lt;/PARALIST&gt;&lt;/CELL&gt;&lt;CELL BorderFill="24" ColAddr="6"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CharShape="8"&gt;&lt;CHAR&gt;≪$G$119≫&lt;/CHAR&gt;&lt;/TEXT&gt;&lt;/P&gt;&lt;/PARALIST&gt;&lt;/CELL&gt;&lt;CELL BorderFill="24" ColAddr="7"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CharShape="8"&gt;&lt;CHAR&gt;≪$H$119≫&lt;/CHAR&gt;&lt;/TEXT&gt;&lt;/P&gt;&lt;/PARALIST&gt;&lt;/CELL&gt;&lt;CELL BorderFill="24" ColAddr="8"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CharShape="8"&gt;&lt;CHAR&gt;≪$I$119≫&lt;/CHAR&gt;&lt;/TEXT&gt;&lt;/P&gt;&lt;/PARALIST&gt;&lt;/CELL&gt;&lt;CELL BorderFill="24" ColAddr="9"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CharShape="8"&gt;&lt;CHAR&gt;≪$J$119≫&lt;/CHAR&gt;&lt;/TEXT&gt;&lt;/P&gt;&lt;/PARALIST&gt;&lt;/CELL&gt;&lt;CELL BorderFill="24" ColAddr="10"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CharShape="8"&gt;&lt;CHAR&gt;≪$K$119≫&lt;/CHAR&gt;&lt;/TEXT&gt;&lt;/P&gt;&lt;/PARALIST&gt;&lt;/CELL&gt;&lt;/ROW&gt;&lt;ROW&gt;&lt;CELL BorderFill="24" ColAddr="3" ColSpan="1" Dirty="false" Editable="false" HasMargin="false" Header="false" Height="1282" Protect="false" RowAddr="58" RowSpan="1" Width="4699"&gt;&lt;CELLMARGIN Bottom="141" Left="510" Right="510" Top="141"/&gt;&lt;PARALIST LineWrap="Squeeze" LinkListID="0" LinkListIDNext="0" TextDirection="0" VertAlign="Center"&gt;&lt;P ParaShape="20" Style="45"&gt;&lt;TEXT CharShape="8"&gt;&lt;CHAR&gt;≪$D$120≫&lt;/CHAR&gt;&lt;/TEXT&gt;&lt;/P&gt;&lt;/PARALIST&gt;&lt;/CELL&gt;&lt;CELL BorderFill="24" ColAddr="4" ColSpan="1" Dirty="false" Editable="false" HasMargin="false" Header="false" Height="1282" Protect="false" RowAddr="58" RowSpan="1" Width="9510"&gt;&lt;CELLMARGIN Bottom="141" Left="510" Right="510" Top="141"/&gt;&lt;PARALIST LineWrap="Break" LinkListID="0" LinkListIDNext="0" TextDirection="0" VertAlign="Center"&gt;&lt;P ParaShape="22" Style="45"&gt;&lt;TEXT CharShape="8"&gt;&lt;CHAR&gt;≪$E$120≫&lt;/CHAR&gt;&lt;/TEXT&gt;&lt;/P&gt;&lt;/PARALIST&gt;&lt;/CELL&gt;&lt;CELL BorderFill="24" ColAddr="5"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CharShape="8"&gt;&lt;CHAR&gt;≪$F$120≫&lt;/CHAR&gt;&lt;/TEXT&gt;&lt;/P&gt;&lt;/PARALIST&gt;&lt;/CELL&gt;&lt;CELL BorderFill="24" ColAddr="6"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CharShape="8"&gt;&lt;CHAR&gt;≪$G$120≫&lt;/CHAR&gt;&lt;/TEXT&gt;&lt;/P&gt;&lt;/PARALIST&gt;&lt;/CELL&gt;&lt;CELL BorderFill="24" ColAddr="7"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CharShape="8"&gt;&lt;CHAR&gt;≪$H$120≫&lt;/CHAR&gt;&lt;/TEXT&gt;&lt;/P&gt;&lt;/PARALIST&gt;&lt;/CELL&gt;&lt;CELL BorderFill="24" ColAddr="8"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CharShape="8"&gt;&lt;CHAR&gt;≪$I$120≫&lt;/CHAR&gt;&lt;/TEXT&gt;&lt;/P&gt;&lt;/PARALIST&gt;&lt;/CELL&gt;&lt;CELL BorderFill="24" ColAddr="9"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CharShape="8"&gt;&lt;CHAR&gt;≪$J$120≫&lt;/CHAR&gt;&lt;/TEXT&gt;&lt;/P&gt;&lt;/PARALIST&gt;&lt;/CELL&gt;&lt;CELL BorderFill="24" ColAddr="10"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CharShape="8"&gt;&lt;CHAR&gt;≪$K$120≫&lt;/CHAR&gt;&lt;/TEXT&gt;&lt;/P&gt;&lt;/PARALIST&gt;&lt;/CELL&gt;&lt;/ROW&gt;&lt;ROW&gt;&lt;CELL BorderFill="24" ColAddr="3" ColSpan="1" Dirty="false" Editable="false" HasMargin="false" Header="false" Height="1282" Protect="false" RowAddr="59" RowSpan="1" Width="4699"&gt;&lt;CELLMARGIN Bottom="141" Left="510" Right="510" Top="141"/&gt;&lt;PARALIST LineWrap="Squeeze" LinkListID="0" LinkListIDNext="0" TextDirection="0" VertAlign="Center"&gt;&lt;P ParaShape="20" Style="45"&gt;&lt;TEXT CharShape="8"&gt;&lt;CHAR&gt;≪$D$121≫&lt;/CHAR&gt;&lt;/TEXT&gt;&lt;/P&gt;&lt;/PARALIST&gt;&lt;/CELL&gt;&lt;CELL BorderFill="24" ColAddr="4" ColSpan="1" Dirty="false" Editable="false" HasMargin="false" Header="false" Height="1282" Protect="false" RowAddr="59" RowSpan="1" Width="9510"&gt;&lt;CELLMARGIN Bottom="141" Left="510" Right="510" Top="141"/&gt;&lt;PARALIST LineWrap="Break" LinkListID="0" LinkListIDNext="0" TextDirection="0" VertAlign="Center"&gt;&lt;P ParaShape="22" Style="45"&gt;&lt;TEXT CharShape="8"&gt;&lt;CHAR&gt;≪$E$121≫&lt;/CHAR&gt;&lt;/TEXT&gt;&lt;/P&gt;&lt;/PARALIST&gt;&lt;/CELL&gt;&lt;CELL BorderFill="24" ColAddr="5"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CharShape="8"&gt;&lt;CHAR&gt;≪$F$121≫&lt;/CHAR&gt;&lt;/TEXT&gt;&lt;/P&gt;&lt;/PARALIST&gt;&lt;/CELL&gt;&lt;CELL BorderFill="24" ColAddr="6"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CharShape="8"&gt;&lt;CHAR&gt;≪$G$121≫&lt;/CHAR&gt;&lt;/TEXT&gt;&lt;/P&gt;&lt;/PARALIST&gt;&lt;/CELL&gt;&lt;CELL BorderFill="24" ColAddr="7"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CharShape="8"&gt;&lt;CHAR&gt;≪$H$121≫&lt;/CHAR&gt;&lt;/TEXT&gt;&lt;/P&gt;&lt;/PARALIST&gt;&lt;/CELL&gt;&lt;CELL BorderFill="24" ColAddr="8"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CharShape="8"&gt;&lt;CHAR&gt;≪$I$121≫&lt;/CHAR&gt;&lt;/TEXT&gt;&lt;/P&gt;&lt;/PARALIST&gt;&lt;/CELL&gt;&lt;CELL BorderFill="24" ColAddr="9"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CharShape="8"&gt;&lt;CHAR&gt;≪$J$121≫&lt;/CHAR&gt;&lt;/TEXT&gt;&lt;/P&gt;&lt;/PARALIST&gt;&lt;/CELL&gt;&lt;CELL BorderFill="24" ColAddr="10"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CharShape="8"&gt;&lt;CHAR&gt;≪$K$121≫&lt;/CHAR&gt;&lt;/TEXT&gt;&lt;/P&gt;&lt;/PARALIST&gt;&lt;/CELL&gt;&lt;/ROW&gt;&lt;ROW&gt;&lt;CELL BorderFill="24" ColAddr="3" ColSpan="1" Dirty="false" Editable="false" HasMargin="false" Header="false" Height="1282" Protect="false" RowAddr="60" RowSpan="1" Width="4699"&gt;&lt;CELLMARGIN Bottom="141" Left="510" Right="510" Top="141"/&gt;&lt;PARALIST LineWrap="Squeeze" LinkListID="0" LinkListIDNext="0" TextDirection="0" VertAlign="Center"&gt;&lt;P ParaShape="20" Style="45"&gt;&lt;TEXT CharShape="8"&gt;&lt;CHAR&gt;≪$D$122≫&lt;/CHAR&gt;&lt;/TEXT&gt;&lt;/P&gt;&lt;/PARALIST&gt;&lt;/CELL&gt;&lt;CELL BorderFill="24" ColAddr="4" ColSpan="1" Dirty="false" Editable="false" HasMargin="false" Header="false" Height="1282" Protect="false" RowAddr="60" RowSpan="1" Width="9510"&gt;&lt;CELLMARGIN Bottom="141" Left="510" Right="510" Top="141"/&gt;&lt;PARALIST LineWrap="Break" LinkListID="0" LinkListIDNext="0" TextDirection="0" VertAlign="Center"&gt;&lt;P ParaShape="22" Style="45"&gt;&lt;TEXT CharShape="8"&gt;&lt;CHAR&gt;≪$E$122≫&lt;/CHAR&gt;&lt;/TEXT&gt;&lt;/P&gt;&lt;/PARALIST&gt;&lt;/CELL&gt;&lt;CELL BorderFill="24" ColAddr="5"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CharShape="8"&gt;&lt;CHAR&gt;≪$F$122≫&lt;/CHAR&gt;&lt;/TEXT&gt;&lt;/P&gt;&lt;/PARALIST&gt;&lt;/CELL&gt;&lt;CELL BorderFill="24" ColAddr="6"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CharShape="8"&gt;&lt;CHAR&gt;≪$G$122≫&lt;/CHAR&gt;&lt;/TEXT&gt;&lt;/P&gt;&lt;/PARALIST&gt;&lt;/CELL&gt;&lt;CELL BorderFill="24" ColAddr="7"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CharShape="8"&gt;&lt;CHAR&gt;≪$H$122≫&lt;/CHAR&gt;&lt;/TEXT&gt;&lt;/P&gt;&lt;/PARALIST&gt;&lt;/CELL&gt;&lt;CELL BorderFill="24" ColAddr="8"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CharShape="8"&gt;&lt;CHAR&gt;≪$I$122≫&lt;/CHAR&gt;&lt;/TEXT&gt;&lt;/P&gt;&lt;/PARALIST&gt;&lt;/CELL&gt;&lt;CELL BorderFill="24" ColAddr="9" ColSpan="1" Dirty="false" Editable="false" HasMargin="false" Header="false" Height="1282" Protect="false" RowAddr="60" RowSpan="1" Width="6982"&gt;&lt;CELLMARGIN Bottom="141" Left="510" Right="510" Top="141"/&gt;&lt;PARALIST LineWrap="Break" LinkListID="0" LinkListIDNext="0" TextDirection="0" VertAlign="Center"&gt;&lt;P ParaShape="22" Style="4</t>
  </si>
  <si>
    <t>5"&gt;&lt;TEXT CharShape="8"&gt;&lt;CHAR&gt;≪$J$122≫&lt;/CHAR&gt;&lt;/TEXT&gt;&lt;/P&gt;&lt;/PARALIST&gt;&lt;/CELL&gt;&lt;CELL BorderFill="24" ColAddr="10"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CharShape="8"&gt;&lt;CHAR&gt;≪$K$122≫&lt;/CHAR&gt;&lt;/TEXT&gt;&lt;/P&gt;&lt;/PARALIST&gt;&lt;/CELL&gt;&lt;/ROW&gt;&lt;ROW&gt;&lt;CELL BorderFill="24" ColAddr="3" ColSpan="1" Dirty="false" Editable="false" HasMargin="false" Header="false" Height="1282" Protect="false" RowAddr="61" RowSpan="1" Width="4699"&gt;&lt;CELLMARGIN Bottom="141" Left="510" Right="510" Top="141"/&gt;&lt;PARALIST LineWrap="Squeeze" LinkListID="0" LinkListIDNext="0" TextDirection="0" VertAlign="Center"&gt;&lt;P ParaShape="20" Style="45"&gt;&lt;TEXT CharShape="8"&gt;&lt;CHAR&gt;≪$D$123≫&lt;/CHAR&gt;&lt;/TEXT&gt;&lt;/P&gt;&lt;/PARALIST&gt;&lt;/CELL&gt;&lt;CELL BorderFill="24" ColAddr="4" ColSpan="1" Dirty="false" Editable="false" HasMargin="false" Header="false" Height="1282" Protect="false" RowAddr="61" RowSpan="1" Width="9510"&gt;&lt;CELLMARGIN Bottom="141" Left="510" Right="510" Top="141"/&gt;&lt;PARALIST LineWrap="Break" LinkListID="0" LinkListIDNext="0" TextDirection="0" VertAlign="Center"&gt;&lt;P ParaShape="22" Style="45"&gt;&lt;TEXT CharShape="8"&gt;&lt;CHAR&gt;≪$E$123≫&lt;/CHAR&gt;&lt;/TEXT&gt;&lt;/P&gt;&lt;/PARALIST&gt;&lt;/CELL&gt;&lt;CELL BorderFill="24" ColAddr="5"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CharShape="8"&gt;&lt;CHAR&gt;≪$F$123≫&lt;/CHAR&gt;&lt;/TEXT&gt;&lt;/P&gt;&lt;/PARALIST&gt;&lt;/CELL&gt;&lt;CELL BorderFill="24" ColAddr="6"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CharShape="8"&gt;&lt;CHAR&gt;≪$G$123≫&lt;/CHAR&gt;&lt;/TEXT&gt;&lt;/P&gt;&lt;/PARALIST&gt;&lt;/CELL&gt;&lt;CELL BorderFill="24" ColAddr="7"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CharShape="8"&gt;&lt;CHAR&gt;≪$H$123≫&lt;/CHAR&gt;&lt;/TEXT&gt;&lt;/P&gt;&lt;/PARALIST&gt;&lt;/CELL&gt;&lt;CELL BorderFill="24" ColAddr="8"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CharShape="8"&gt;&lt;CHAR&gt;≪$I$123≫&lt;/CHAR&gt;&lt;/TEXT&gt;&lt;/P&gt;&lt;/PARALIST&gt;&lt;/CELL&gt;&lt;CELL BorderFill="24" ColAddr="9"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CharShape="8"&gt;&lt;CHAR&gt;≪$J$123≫&lt;/CHAR&gt;&lt;/TEXT&gt;&lt;/P&gt;&lt;/PARALIST&gt;&lt;/CELL&gt;&lt;CELL BorderFill="24" ColAddr="10"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CharShape="8"&gt;&lt;CHAR&gt;≪$K$123≫&lt;/CHAR&gt;&lt;/TEXT&gt;&lt;/P&gt;&lt;/PARALIST&gt;&lt;/CELL&gt;&lt;/ROW&gt;&lt;ROW&gt;&lt;CELL BorderFill="24" ColAddr="0" ColSpan="1" Dirty="false" Editable="false" HasMargin="false" Header="false" Height="6410" Protect="false" RowAddr="62" RowSpan="5" Width="4699"&gt;&lt;CELLMARGIN Bottom="141" Left="510" Right="510" Top="141"/&gt;&lt;PARALIST LineWrap="Break" LinkListID="0" LinkListIDNext="0" TextDirection="0" VertAlign="Center"&gt;&lt;P ParaShape="21" Style="45"&gt;&lt;TEXT CharShape="8"&gt;&lt;CHAR&gt;≪$A$124≫&lt;/CHAR&gt;&lt;/TEXT&gt;&lt;/P&gt;&lt;/PARALIST&gt;&lt;/CELL&gt;&lt;CELL BorderFill="24" ColAddr="1" ColSpan="1" Dirty="false" Editable="false" HasMargin="false" Header="false" Height="6410" Protect="false" RowAddr="62" RowSpan="5" Width="9510"&gt;&lt;CELLMARGIN Bottom="141" Left="510" Right="510" Top="141"/&gt;&lt;PARALIST LineWrap="Break" LinkListID="0" LinkListIDNext="0" TextDirection="0" VertAlign="Center"&gt;&lt;P ParaShape="22" Style="45"&gt;&lt;TEXT CharShape="8"&gt;&lt;CHAR&gt;≪$B$124≫&lt;/CHAR&gt;&lt;/TEXT&gt;&lt;/P&gt;&lt;/PARALIST&gt;&lt;/CELL&gt;&lt;CELL BorderFill="24" ColAddr="2" ColSpan="1" Dirty="false" Editable="false" HasMargin="false" Header="false" Height="6410" Protect="false" RowAddr="62" RowSpan="5" Width="4982"&gt;&lt;CELLMARGIN Bottom="141" Left="510" Right="510" Top="141"/&gt;&lt;PARALIST LineWrap="Break" LinkListID="0" LinkListIDNext="0" TextDirection="0" VertAlign="Center"&gt;&lt;P ParaShape="21" Style="45"&gt;&lt;TEXT CharShape="8"&gt;&lt;CHAR&gt;≪$C$124≫&lt;/CHAR&gt;&lt;/TEXT&gt;&lt;/P&gt;&lt;/PARALIST&gt;&lt;/CELL&gt;&lt;CELL BorderFill="24" ColAddr="3" ColSpan="1" Dirty="false" Editable="false" HasMargin="false" Header="false" Height="1282" Protect="false" RowAddr="62" RowSpan="1" Width="4699"&gt;&lt;CELLMARGIN Bottom="141" Left="510" Right="510" Top="141"/&gt;&lt;PARALIST LineWrap="Squeeze" LinkListID="0" LinkListIDNext="0" TextDirection="0" VertAlign="Center"&gt;&lt;P ParaShape="20" Style="45"&gt;&lt;TEXT CharShape="8"&gt;&lt;CHAR&gt;≪$D$124≫&lt;/CHAR&gt;&lt;/TEXT&gt;&lt;/P&gt;&lt;/PARALIST&gt;&lt;/CELL&gt;&lt;CELL BorderFill="24" ColAddr="4" ColSpan="1" Dirty="false" Editable="false" HasMargin="false" Header="false" Height="1282" Protect="false" RowAddr="62" RowSpan="1" Width="9510"&gt;&lt;CELLMARGIN Bottom="141" Left="510" Right="510" Top="141"/&gt;&lt;PARALIST LineWrap="Break" LinkListID="0" LinkListIDNext="0" TextDirection="0" VertAlign="Center"&gt;&lt;P ParaShape="22" Style="45"&gt;&lt;TEXT CharShape="8"&gt;&lt;CHAR&gt;≪$E$124≫&lt;/CHAR&gt;&lt;/TEXT&gt;&lt;/P&gt;&lt;/PARALIST&gt;&lt;/CELL&gt;&lt;CELL BorderFill="24" ColAddr="5"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CharShape="8"&gt;&lt;CHAR&gt;≪$F$124≫&lt;/CHAR&gt;&lt;/TEXT&gt;&lt;/P&gt;&lt;/PARALIST&gt;&lt;/CELL&gt;&lt;CELL BorderFill="24" ColAddr="6"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CharShape="8"&gt;&lt;CHAR&gt;≪$G$124≫&lt;/CHAR&gt;&lt;/TEXT&gt;&lt;/P&gt;&lt;/PARALIST&gt;&lt;/CELL&gt;&lt;CELL BorderFill="24" ColAddr="7"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CharShape="8"&gt;&lt;CHAR&gt;≪$H$124≫&lt;/CHAR&gt;&lt;/TEXT&gt;&lt;/P&gt;&lt;/PARALIST&gt;&lt;/CELL&gt;&lt;CELL BorderFill="24" ColAddr="8"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CharShape="8"&gt;&lt;CHAR&gt;≪$I$124≫&lt;/CHAR&gt;&lt;/TEXT&gt;&lt;/P&gt;&lt;/PARALIST&gt;&lt;/CELL&gt;&lt;CELL BorderFill="24" ColAddr="9"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CharShape="8"&gt;&lt;CHAR&gt;≪$J$124≫&lt;/CHAR&gt;&lt;/TEXT&gt;&lt;/P&gt;&lt;/PARALIST&gt;&lt;/CELL&gt;&lt;CELL BorderFill="24" ColAddr="10"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CharShape="8"&gt;&lt;CHAR&gt;≪$K$124≫&lt;/CHAR&gt;&lt;/TEXT&gt;&lt;/P&gt;&lt;/PARALIST&gt;&lt;/CELL&gt;&lt;/ROW&gt;&lt;ROW&gt;&lt;CELL BorderFill="24" ColAddr="3" ColSpan="1" Dirty="false" Editable="false" HasMargin="false" Header="false" Height="1282" Protect="false" RowAddr="63" RowSpan="1" Width="4699"&gt;&lt;CELLMARGIN Bottom="141" Left="510" Right="510" Top="141"/&gt;&lt;PARALIST LineWrap="Squeeze" LinkListID="0" LinkListIDNext="0" TextDirection="0" VertAlign="Center"&gt;&lt;P ParaShape="20" Style="45"&gt;&lt;TEXT CharShape="8"&gt;&lt;CHAR&gt;≪$D$125≫&lt;/CHAR&gt;&lt;/TEXT&gt;&lt;/P&gt;&lt;/PARALIST&gt;&lt;/CELL&gt;&lt;CELL BorderFill="24" ColAddr="4" ColSpan="1" Dirty="false" Editable="false" HasMargin="false" Header="false" Height="1282" Protect="false" RowAddr="63" RowSpan="1" Width="9510"&gt;&lt;CELLMARGIN Bottom="141" Left="510" Right="510" Top="141"/&gt;&lt;PARALIST LineWrap="Break" LinkListID="0" LinkListIDNext="0" TextDirection="0" VertAlign="Center"&gt;&lt;P ParaShape="22" Style="45"&gt;&lt;TEXT CharShape="8"&gt;&lt;CHAR&gt;≪$E$125≫&lt;/CHAR&gt;&lt;/TEXT&gt;&lt;/P&gt;&lt;/PARALIST&gt;&lt;/CELL&gt;&lt;CELL BorderFill="24" ColAddr="5"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CharShape="8"&gt;&lt;CHAR&gt;≪$F$125≫&lt;/CHAR&gt;&lt;/TEXT&gt;&lt;/P&gt;&lt;/PARALIST&gt;&lt;/CELL&gt;&lt;CELL BorderFill="24" ColAddr="6"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CharShape="8"&gt;&lt;CHAR&gt;≪$G$125≫&lt;/CHAR&gt;&lt;/TEXT&gt;&lt;/P&gt;&lt;/PARALIST&gt;&lt;/CELL&gt;&lt;CELL BorderFill="24" ColAddr="7"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CharShape="8"&gt;&lt;CHAR&gt;≪$H$125≫&lt;/CHAR&gt;&lt;/TEXT&gt;&lt;/P&gt;&lt;/PARALIST&gt;&lt;/CELL&gt;&lt;CELL BorderFill="24" ColAddr="8"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CharShape="8"&gt;&lt;CHAR&gt;≪$I$125≫&lt;/CHAR&gt;&lt;/TEXT&gt;&lt;/P&gt;&lt;/PARALIST&gt;&lt;/CELL&gt;&lt;CELL BorderFill="24" ColAddr="9"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CharShape="8"&gt;&lt;CHAR&gt;≪$J$125≫&lt;/CHAR&gt;&lt;/TEXT&gt;&lt;/P&gt;&lt;/PARALIST&gt;&lt;/CELL&gt;&lt;CELL BorderFill="24" ColAddr="10"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CharShape="8"&gt;&lt;CHAR&gt;≪$K$125≫&lt;/CHAR&gt;&lt;/TEXT&gt;&lt;/P&gt;&lt;/PARALIST&gt;&lt;/CELL&gt;&lt;/ROW&gt;&lt;ROW&gt;&lt;CELL BorderFill="24" ColAddr="3" ColSpan="1" Dirty="false" Editable="false" HasMargin="false" Header="false" Height="1282" Protect="false" RowAddr="64" RowSpan="1" Width="4699"&gt;&lt;CELLMARGIN Bottom="141" Left="510" Right="510" Top="141"/&gt;&lt;PARALIST LineWrap="Squeeze" LinkListID="0" LinkListIDNext="0" TextDirection="0" VertAlign="Center"&gt;&lt;P ParaShape="20" Style="45"&gt;&lt;TEXT CharShape="8"&gt;&lt;CHAR&gt;≪$D$126≫&lt;/CHAR&gt;&lt;/TEXT&gt;&lt;/P&gt;&lt;/PARALIST&gt;&lt;/CELL&gt;&lt;CELL BorderFill="24" ColAddr="4" ColSpan="1" Dirty="false" Editable="false" HasMargin="false" Header="false" Height="1282" Protect="false" RowAddr="64" RowSpan="1" Width="9510"&gt;&lt;CELLMARGIN Bottom="141" Left="510" Right="510" Top="141"/&gt;&lt;PARALIST LineWrap="Break" LinkListID="0" LinkListIDNext="0" TextDirection="0" VertAlign="Center"&gt;&lt;P ParaShape="22" Style="45"&gt;&lt;TEXT CharShape="8"&gt;&lt;CHAR&gt;≪$E$126≫&lt;/CHAR&gt;&lt;/TEXT&gt;&lt;/P&gt;&lt;/PARALIST&gt;&lt;/CELL&gt;&lt;CELL BorderFill="24" ColAddr="5"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CharShape="8"&gt;&lt;CHAR&gt;≪$F$126≫&lt;/CHAR&gt;&lt;/TEXT&gt;&lt;/P&gt;&lt;/PARALIST&gt;&lt;/CELL&gt;&lt;CELL BorderFill="24" ColAddr="6"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CharShape="8"&gt;&lt;CHAR&gt;≪$G$126≫&lt;/CHAR&gt;&lt;/TEXT&gt;&lt;/P&gt;&lt;/PARALIST&gt;&lt;/CELL&gt;&lt;CELL BorderFill="24" ColAddr="7"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CharShape="8"&gt;&lt;CHAR&gt;≪$H$126≫&lt;/CHAR&gt;&lt;/TEXT&gt;&lt;/P&gt;&lt;/PARALIST&gt;&lt;/CELL&gt;&lt;CELL BorderFill="24" ColAddr="8"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CharShape="8"&gt;&lt;CHAR&gt;≪$I$126≫&lt;/CHAR&gt;&lt;/TEXT&gt;&lt;/P&gt;&lt;/PARALIST&gt;&lt;/CELL&gt;&lt;CELL BorderFill="24" ColAddr="9"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CharShape="8"&gt;&lt;CHAR&gt;≪$J$126≫&lt;/CHAR&gt;&lt;/TEXT&gt;&lt;/P&gt;&lt;/PARALIST&gt;&lt;/CELL&gt;&lt;CELL BorderFill="24" ColAddr="10"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CharShape="8"&gt;&lt;CHAR&gt;≪$K$126≫&lt;/CHAR&gt;&lt;/TEXT&gt;&lt;/P&gt;&lt;/PARALIST&gt;&lt;/CELL&gt;&lt;/ROW&gt;&lt;ROW&gt;&lt;CELL BorderFill="24" ColAddr="3" ColSpan="1" Dirty="false" Editable="false" HasMargin="false" Header="false" Height="1282" Protect="false" RowAddr="65" RowSpan="1" Width="4699"&gt;&lt;CELLMARGIN Bottom="141" Left="510" Right="510" Top="141"/&gt;&lt;PARALIST LineWrap="Squeeze" LinkListID="0" LinkListIDNext="0" TextDirection="0" VertAlign="Center"&gt;&lt;P ParaShape="20" Style="45"&gt;&lt;TEXT CharShape="8"&gt;&lt;CHAR&gt;≪$D$127≫&lt;/CHAR&gt;&lt;/TEXT&gt;&lt;/P&gt;&lt;/PARALIST&gt;&lt;/CELL&gt;&lt;CELL BorderFill="24" ColAddr="4" ColSpan="1" Dirty="false" Editable="false" HasMargin="false" Header="false" Height="1282" Protect="false" RowAddr="65" RowSpan="1" Width="9510"&gt;&lt;CELLMARGIN Bottom="141" Left="510" Right="510" Top="141"/&gt;&lt;PARALIST LineWrap="Break" LinkListID="0" LinkListIDNext="0" TextDirection="0" VertAlign="Center"&gt;&lt;P ParaShape="22" Style="45"&gt;&lt;TEXT CharShape="8"&gt;&lt;CHAR&gt;≪$E$127≫&lt;/CHAR&gt;&lt;/TEXT&gt;&lt;/P&gt;&lt;/PARALIST&gt;&lt;/CELL&gt;&lt;CELL BorderFill="24" ColAddr="5"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CharShape="8"&gt;&lt;CHAR&gt;≪$F$127≫&lt;/CHAR&gt;&lt;/TEXT&gt;&lt;/P&gt;&lt;/PARALIST&gt;&lt;/CELL&gt;&lt;CELL BorderFill="24" ColAddr="6"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CharShape="8"&gt;&lt;CHAR&gt;≪$G$127≫&lt;/CHAR&gt;&lt;/TEXT&gt;&lt;/P&gt;&lt;/PARALIST&gt;&lt;/CELL&gt;&lt;CELL BorderFill="24" ColAddr="7"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CharShape="8"&gt;&lt;CHAR&gt;≪$H$127≫&lt;/CHAR&gt;&lt;/TEXT&gt;&lt;/P&gt;&lt;/PARALIST&gt;&lt;/CELL&gt;&lt;CELL BorderFill="24" ColAddr="8"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CharShape="8"&gt;&lt;CHAR&gt;≪$I$127≫&lt;/CHAR&gt;&lt;/TEXT&gt;&lt;/P&gt;&lt;/PARALIST&gt;&lt;/CELL&gt;&lt;CELL BorderFill="24" ColAddr="9"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CharShape="8"&gt;&lt;CHAR&gt;≪$J$127≫&lt;/CHAR&gt;&lt;/TEXT&gt;&lt;/P&gt;&lt;/PARALIST&gt;&lt;/CELL&gt;&lt;CELL BorderFill="24" ColAddr="10"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CharShape="8"&gt;&lt;CHAR&gt;≪$K$127≫&lt;/CHAR&gt;&lt;/TEXT&gt;&lt;/P&gt;&lt;/PARALIST&gt;&lt;/CELL&gt;&lt;/ROW&gt;&lt;ROW&gt;&lt;CELL BorderFill="24" ColAddr="3" ColSpan="1" Dirty="false" Editable="false" HasMargin="false" Header="false" Height="1282" Protect="false" RowAddr="66" RowSpan="1" Width="4699"&gt;&lt;CELLMARGIN Bottom="141" Left="510" Right="510" Top="141"/&gt;&lt;PARALIST LineWrap="Squeeze" LinkListID="0" LinkListIDNext="0" TextDirection="0" VertAlign="Center"&gt;&lt;P ParaShape="20" Style="45"&gt;&lt;TEXT CharShape="8"&gt;&lt;CHAR&gt;≪$D$128≫&lt;/CHAR&gt;&lt;/TEXT&gt;&lt;/P&gt;&lt;/PARALIST&gt;&lt;/CELL&gt;&lt;CELL BorderFill="24" ColAddr="4" ColSpan="1" Dirty="false" Editable="false" HasMargin="false" Header="false" Height="1282" Protect="false" RowAddr="66" RowSpan="1" Width="9510"&gt;&lt;CELLMARGIN Bottom="141" Left="510" Right="510" Top="141"/&gt;&lt;PARALIST LineWrap="Break" LinkListID="0" LinkListIDNext="0" TextDirection="0" VertAlign="Center"&gt;&lt;P ParaShape="22" Style="45"&gt;&lt;TEXT CharShape="8"&gt;&lt;CHAR&gt;≪$E$128≫&lt;/CHAR&gt;&lt;/TEXT&gt;&lt;/P&gt;&lt;/PARALIST&gt;&lt;/CELL&gt;&lt;CELL BorderFill="24" ColAddr="5"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CharShape="8"&gt;&lt;CHAR&gt;≪$F$128≫&lt;/CHAR&gt;&lt;/TEXT&gt;&lt;/P&gt;&lt;/PARALIST&gt;&lt;/CELL&gt;&lt;CELL BorderFill="24" ColAddr="6"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CharShape="8"&gt;&lt;CHAR&gt;≪$G$128≫&lt;/CHAR&gt;&lt;/TEXT&gt;&lt;/P&gt;&lt;/PARALIST&gt;&lt;/CELL&gt;&lt;CELL BorderFill="24" ColAddr="7"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CharShape="8"&gt;&lt;CHAR&gt;≪$H$128≫&lt;/CHAR&gt;&lt;/TEXT&gt;&lt;/P&gt;&lt;/PARALIST&gt;&lt;/CELL&gt;&lt;CELL BorderFill="24" ColAddr="8"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CharShape="8"&gt;&lt;CHAR&gt;≪$I$128≫&lt;/CHAR&gt;&lt;/TEXT&gt;&lt;/P&gt;&lt;/PARALIST&gt;&lt;/CELL&gt;&lt;CELL BorderFill="24" ColAddr="9"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CharShape="8"&gt;&lt;CHAR&gt;≪$J$128≫&lt;/CHAR&gt;&lt;/TEXT&gt;&lt;/P&gt;&lt;/PARALIST&gt;&lt;/CELL&gt;&lt;CELL BorderFill="24" ColAddr="10"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CharShape="8"&gt;&lt;CHAR&gt;≪$K$128≫&lt;/CHAR&gt;&lt;/TEXT&gt;&lt;/P&gt;&lt;/PARALIST&gt;&lt;/CELL&gt;&lt;/ROW&gt;&lt;ROW&gt;&lt;CELL BorderFill="24" ColAddr="0" ColSpan="1" Dirty="false" Editable="false" HasMargin="false" Header="false" Height="6410" Protect="false" RowAddr="67" RowSpan="5" Width="4699"&gt;&lt;CELLMARGIN Bottom="141" Left="510" Right="510" Top="141"/&gt;&lt;PARALIST LineWrap="Break" LinkListID="0" LinkListIDNext="0" TextDirection="0" VertAlign="Center"&gt;&lt;P ParaShape="21" Style="45"&gt;&lt;TEXT CharShape="8"&gt;&lt;CHAR&gt;≪$A$129≫&lt;/CHAR&gt;&lt;/TEXT&gt;&lt;/P&gt;&lt;/PARALIST&gt;&lt;/CELL&gt;&lt;CELL BorderFill="24" ColAddr="1" ColSpan="1" Dirty="false" Editable="false" HasMargin="false" Header="false" Height="6410" Protect="false" RowAddr="67" RowSpan="5" Width="9510"&gt;&lt;CELLMARGIN Bottom="141" Left="510" Right="510" Top="141"/&gt;&lt;PARALIST LineWrap="Break" LinkListID="0" LinkListIDNext="0" TextDirection="0" VertAlign="Center"&gt;&lt;P ParaShape="22" Style="45"&gt;&lt;TEXT CharShape="8"&gt;&lt;CHAR&gt;≪$B$129≫&lt;/CHAR&gt;&lt;/TEXT&gt;&lt;/P&gt;&lt;/PARALIST&gt;&lt;/CELL&gt;&lt;CELL BorderFill="24" ColAddr="2" ColSpan="1" Dirty="false" Editable="false" HasMargin="false" Header="false" Height="6410" Protect="false" RowAddr="67" RowSpan="5" Width="4982"&gt;&lt;CELLMARGIN Bottom="141" Left="510" Right="510" Top="141"/&gt;&lt;PARALIST LineWrap="Break" LinkListID="0" LinkListIDNext="0" TextDirection="0" VertAlign="Center"&gt;&lt;P ParaShape="21" Style="45"&gt;&lt;TEXT CharShape="8"&gt;&lt;CHAR&gt;≪$C$129≫&lt;/CHAR&gt;&lt;/TEXT&gt;&lt;/P&gt;&lt;/PARALIST&gt;&lt;/CELL&gt;&lt;CELL BorderFill="24" ColAddr="3" ColSpan="1" Dirty="false" Editable="false" HasMargin="false" Header="false" Height="1282" Protect="false" RowAddr="67" RowSpan="1" Width="4699"&gt;&lt;CELLMARGIN Bottom="141" Left="510" Right="510" Top="141"/&gt;&lt;PARALIST LineWrap="Squeeze" LinkListID="0" LinkListIDNext="0" TextDirection="0" VertAlign="Center"&gt;&lt;P ParaShape="20" Style="45"&gt;&lt;TEXT CharShape="8"&gt;&lt;CHAR&gt;≪$D$129≫&lt;/CHAR&gt;&lt;/TEXT&gt;&lt;/P&gt;&lt;/PARALIST&gt;&lt;/CELL&gt;&lt;CELL BorderFill="24" ColAddr="4" ColSpan="1" Dirty="false" Editable="false" HasMargin="false" Header="false" Height="1282" Protect="false" RowAddr="67" RowSpan="1" Width="9510"&gt;&lt;CELLMARGIN Bottom="141" Left="510" Right="510" Top="141"/&gt;&lt;PARALIST LineWrap="Break" LinkListID="0" LinkListIDNext="0" TextDirection="0" VertAlign="Center"&gt;&lt;P ParaShape="22" Style="45"&gt;&lt;TEXT CharShape="8"&gt;&lt;CHAR&gt;≪$E$129≫&lt;/CHAR&gt;&lt;/TEXT&gt;&lt;/P&gt;&lt;/PARALIST&gt;&lt;/CELL&gt;&lt;CELL BorderFill="24" ColAddr="5"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CharShape="8"&gt;&lt;CHAR&gt;≪$F$129≫&lt;/CHAR&gt;&lt;/TEXT&gt;&lt;/P&gt;&lt;/PARALIST&gt;&lt;/CELL&gt;&lt;CELL BorderFill="24" ColAddr="6"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CharShape="8"&gt;&lt;CHAR&gt;≪$G$129≫&lt;/CHAR&gt;&lt;/TEXT&gt;&lt;/P&gt;&lt;/PARALIST&gt;&lt;/CELL&gt;&lt;CELL BorderFill="24" ColAddr="7"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CharShape="8"&gt;&lt;CHAR&gt;≪$H$129≫&lt;/CHAR&gt;&lt;/TEXT&gt;&lt;/P&gt;&lt;/PARALIST&gt;&lt;/CELL&gt;&lt;CELL BorderFill="24" ColAddr="8"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CharShape="8"&gt;&lt;CHAR&gt;≪$I$129≫&lt;/CHAR&gt;&lt;/TEXT&gt;&lt;/P&gt;&lt;/PARALIST&gt;&lt;/CELL&gt;&lt;CELL BorderFill="24" ColAddr="9"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CharShape="8"&gt;&lt;CHAR&gt;≪$J$129≫&lt;/CHAR&gt;&lt;/TEXT&gt;&lt;/P&gt;&lt;/PARALIST&gt;&lt;/CELL&gt;&lt;CELL BorderFill="24" ColAddr="10"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CharShape="8"&gt;&lt;CHAR&gt;≪$K$129≫&lt;/CHAR&gt;&lt;/TEXT&gt;&lt;/P&gt;&lt;/PARALIST&gt;&lt;/CELL&gt;&lt;/ROW&gt;&lt;ROW&gt;&lt;CELL BorderFill="24" ColAddr="3" ColSpan="1" Dirty="false" Editable="false" HasMargin="false" Header="false" Height="1282" Protect="false" RowAddr="68" RowSpan="1" Width="4699"&gt;&lt;CELLMARGIN Bottom="141" Left="510" Right="510" Top="141"/&gt;&lt;PARALIST LineWrap="Squeeze" LinkListID="0" LinkListIDNext="0" TextDirection="0" VertAlign="Center"&gt;&lt;P ParaShape="20" Style="45"&gt;&lt;TEXT CharShape="8"&gt;&lt;CHAR&gt;≪$D$130≫&lt;/CHAR&gt;&lt;/TEXT&gt;&lt;/P&gt;&lt;/PARALIST&gt;&lt;/CELL&gt;&lt;CELL BorderFill="24" ColAddr="4" ColSpan="1" Dirty="false" Editable="false" HasMargin="false" Header="false" Height="1282" Protect="false" RowAddr="68" RowSpan="1" Width="9510"&gt;&lt;CELLMARGIN Bottom="141" Left="510" Right="510" Top="141"/&gt;&lt;PARALIST LineWrap="Break" LinkListID="0" LinkListIDNext="0" TextDirection="0" VertAlign="Center"&gt;&lt;P ParaShape="22" Style="45"&gt;&lt;TEXT CharShape="8"&gt;&lt;CHAR&gt;≪$E$130≫&lt;/CHAR&gt;&lt;/TEXT&gt;&lt;/P&gt;&lt;/PARALIST&gt;&lt;/CELL&gt;&lt;CELL BorderFill="24" ColAddr="5"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CharShape="8"&gt;&lt;CHAR&gt;≪$F$130≫&lt;/CHAR&gt;&lt;/TEXT&gt;&lt;/P&gt;&lt;/PARALIST&gt;&lt;/CELL&gt;&lt;CELL BorderFill="24" ColAddr="6"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CharShape="8"&gt;&lt;CHAR&gt;≪$G$130≫&lt;/CHAR&gt;&lt;/TEXT&gt;&lt;/P&gt;&lt;/PARALIST&gt;&lt;/CELL&gt;&lt;CELL BorderFill="24" ColAddr="7"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CharShape="8"&gt;&lt;CHAR&gt;≪$H$130≫&lt;/CHAR&gt;&lt;/TEXT&gt;&lt;/P&gt;&lt;/PARALIST&gt;&lt;/CELL&gt;&lt;CELL BorderFill="24" ColAddr="8"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CharShape="8"&gt;&lt;CHAR&gt;≪$I$130≫&lt;/CHAR&gt;&lt;/TEXT&gt;&lt;/P&gt;&lt;/PARALIST&gt;&lt;/CELL&gt;&lt;CELL BorderFill="24" ColAddr="9"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CharShape="8"&gt;&lt;CHAR&gt;≪$J$130≫&lt;/CHAR&gt;&lt;/TEXT&gt;&lt;/P&gt;&lt;/PARALIST&gt;&lt;/CELL&gt;&lt;CELL BorderFill="24" ColAddr="10"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CharShape="8"&gt;&lt;CHAR&gt;≪$K$130≫&lt;/CHAR&gt;&lt;/TEXT&gt;&lt;/P&gt;&lt;/PARALIST&gt;&lt;/CELL&gt;&lt;/ROW&gt;&lt;ROW&gt;&lt;CELL BorderFill="24" ColAddr="3" ColSpan="1" Dirty="false" Editable="false" HasMargin="false" Header="false" Height="1282" Protect="false" RowAddr="69" RowSpan="1" Width="4699"&gt;&lt;CELLMARGIN Bottom="141" Left="510" Right="510" Top="141"/&gt;&lt;PARALIST LineWrap="Squeeze" LinkListID="0" LinkListIDNext="0" TextDirection="0" VertAlign="Center"&gt;&lt;P ParaShape="20" Style="45"&gt;&lt;TEXT CharShape="8"&gt;&lt;CHAR&gt;≪$D$131≫&lt;/CHAR&gt;&lt;/TEXT&gt;&lt;/P&gt;&lt;/PARALIST&gt;&lt;/CELL&gt;&lt;CELL BorderFill="24" ColAddr="4" ColSpan="1" Dirty="false" Editable="false" HasMargin="false" Header="false" Height="1282" Protect="false" RowAddr="69" RowSpan="1" Width="9510"&gt;&lt;CELLMARGIN Bottom="141" Left="510" Right="510" Top="141"/&gt;&lt;PARALIST LineWrap="Break" LinkListID="0" LinkListIDNext="0" TextDirection="0" VertAlign="Center"&gt;&lt;P ParaShape="22" Style="45"&gt;&lt;TEXT CharShape="8"&gt;&lt;CHAR&gt;≪$E$131≫&lt;/CHAR&gt;&lt;/TEXT&gt;&lt;/P&gt;&lt;/PARALIST&gt;&lt;/CELL&gt;&lt;CELL BorderFill="24" ColAddr="5"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CharShape="8"&gt;&lt;CHAR&gt;≪$F$131≫&lt;/CHAR&gt;&lt;/TEXT&gt;&lt;/P&gt;&lt;/PARALIST&gt;&lt;/CELL&gt;&lt;CELL BorderFill="24" ColAddr="6"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CharShape="8"&gt;&lt;CHAR&gt;≪$G$131≫&lt;/CHAR&gt;&lt;/TEXT&gt;&lt;/P&gt;&lt;/PARALIST&gt;&lt;/CELL&gt;&lt;CELL Bord</t>
  </si>
  <si>
    <t>/PARALIST&gt;&lt;/CELL&gt;&lt;CELL BorderFill="24" ColAddr="7"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CharShape="8"&gt;&lt;CHAR&gt;≪$H$166≫&lt;/CHAR&gt;&lt;/TEXT&gt;&lt;/P&gt;&lt;/PARALIST&gt;&lt;/CELL&gt;&lt;CELL BorderFill="24" ColAddr="8"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CharShape="8"&gt;&lt;CHAR&gt;≪$I$166≫&lt;/CHAR&gt;&lt;/TEXT&gt;&lt;/P&gt;&lt;/PARALIST&gt;&lt;/CELL&gt;&lt;CELL BorderFill="24" ColAddr="9"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CharShape="8"&gt;&lt;CHAR&gt;≪$J$166≫&lt;/CHAR&gt;&lt;/TEXT&gt;&lt;/P&gt;&lt;/PARALIST&gt;&lt;/CELL&gt;&lt;CELL BorderFill="24" ColAddr="10"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CharShape="8"&gt;&lt;CHAR&gt;≪$K$166≫&lt;/CHAR&gt;&lt;/TEXT&gt;&lt;/P&gt;&lt;/PARALIST&gt;&lt;/CELL&gt;&lt;/ROW&gt;&lt;ROW&gt;&lt;CELL BorderFill="24" ColAddr="3" ColSpan="1" Dirty="false" Editable="false" HasMargin="false" Header="false" Height="1282" Protect="false" RowAddr="105" RowSpan="1" Width="4699"&gt;&lt;CELLMARGIN Bottom="141" Left="510" Right="510" Top="141"/&gt;&lt;PARALIST LineWrap="Squeeze" LinkListID="0" LinkListIDNext="0" TextDirection="0" VertAlign="Center"&gt;&lt;P ParaShape="20" Style="45"&gt;&lt;TEXT CharShape="8"&gt;&lt;CHAR&gt;≪$D$167≫&lt;/CHAR&gt;&lt;/TEXT&gt;&lt;/P&gt;&lt;/PARALIST&gt;&lt;/CELL&gt;&lt;CELL BorderFill="24" ColAddr="4" ColSpan="1" Dirty="false" Editable="false" HasMargin="false" Header="false" Height="1282" Protect="false" RowAddr="105" RowSpan="1" Width="9510"&gt;&lt;CELLMARGIN Bottom="141" Left="510" Right="510" Top="141"/&gt;&lt;PARALIST LineWrap="Break" LinkListID="0" LinkListIDNext="0" TextDirection="0" VertAlign="Center"&gt;&lt;P ParaShape="22" Style="45"&gt;&lt;TEXT CharShape="8"&gt;&lt;CHAR&gt;≪$E$167≫&lt;/CHAR&gt;&lt;/TEXT&gt;&lt;/P&gt;&lt;/PARALIST&gt;&lt;/CELL&gt;&lt;CELL BorderFill="24" ColAddr="5"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CharShape="8"&gt;&lt;CHAR&gt;≪$F$167≫&lt;/CHAR&gt;&lt;/TEXT&gt;&lt;/P&gt;&lt;/PARALIST&gt;&lt;/CELL&gt;&lt;CELL BorderFill="24" ColAddr="6"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CharShape="8"&gt;&lt;CHAR&gt;≪$G$167≫&lt;/CHAR&gt;&lt;/TEXT&gt;&lt;/P&gt;&lt;/PARALIST&gt;&lt;/CELL&gt;&lt;CELL BorderFill="24" ColAddr="7"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CharShape="8"&gt;&lt;CHAR&gt;≪$H$167≫&lt;/CHAR&gt;&lt;/TEXT&gt;&lt;/P&gt;&lt;/PARALIST&gt;&lt;/CELL&gt;&lt;CELL BorderFill="24" ColAddr="8"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CharShape="8"&gt;&lt;CHAR&gt;≪$I$167≫&lt;/CHAR&gt;&lt;/TEXT&gt;&lt;/P&gt;&lt;/PARALIST&gt;&lt;/CELL&gt;&lt;CELL BorderFill="24" ColAddr="9"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CharShape="8"&gt;&lt;CHAR&gt;≪$J$167≫&lt;/CHAR&gt;&lt;/TEXT&gt;&lt;/P&gt;&lt;/PARALIST&gt;&lt;/CELL&gt;&lt;CELL BorderFill="24" ColAddr="10"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CharShape="8"&gt;&lt;CHAR&gt;≪$K$167≫&lt;/CHAR&gt;&lt;/TEXT&gt;&lt;/P&gt;&lt;/PARALIST&gt;&lt;/CELL&gt;&lt;/ROW&gt;&lt;ROW&gt;&lt;CELL BorderFill="24" ColAddr="3" ColSpan="1" Dirty="false" Editable="false" HasMargin="false" Header="false" Height="1282" Protect="false" RowAddr="106" RowSpan="1" Width="4699"&gt;&lt;CELLMARGIN Bottom="141" Left="510" Right="510" Top="141"/&gt;&lt;PARALIST LineWrap="Squeeze" LinkListID="0" LinkListIDNext="0" TextDirection="0" VertAlign="Center"&gt;&lt;P ParaShape="20" Style="45"&gt;&lt;TEXT CharShape="8"&gt;&lt;CHAR&gt;≪$D$168≫&lt;/CHAR&gt;&lt;/TEXT&gt;&lt;/P&gt;&lt;/PARALIST&gt;&lt;/CELL&gt;&lt;CELL BorderFill="24" ColAddr="4" ColSpan="1" Dirty="false" Editable="false" HasMargin="false" Header="false" Height="1282" Protect="false" RowAddr="106" RowSpan="1" Width="9510"&gt;&lt;CELLMARGIN Bottom="141" Left="510" Right="510" Top="141"/&gt;&lt;PARALIST LineWrap="Break" LinkListID="0" LinkListIDNext="0" TextDirection="0" VertAlign="Center"&gt;&lt;P ParaShape="22" Style="45"&gt;&lt;TEXT CharShape="8"&gt;&lt;CHAR&gt;≪$E$168≫&lt;/CHAR&gt;&lt;/TEXT&gt;&lt;/P&gt;&lt;/PARALIST&gt;&lt;/CELL&gt;&lt;CELL BorderFill="24" ColAddr="5"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CharShape="8"&gt;&lt;CHAR&gt;≪$F$168≫&lt;/CHAR&gt;&lt;/TEXT&gt;&lt;/P&gt;&lt;/PARALIST&gt;&lt;/CELL&gt;&lt;CELL BorderFill="24" ColAddr="6"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CharShape="8"&gt;&lt;CHAR&gt;≪$G$168≫&lt;/CHAR&gt;&lt;/TEXT&gt;&lt;/P&gt;&lt;/PARALIST&gt;&lt;/CELL&gt;&lt;CELL BorderFill="24" ColAddr="7"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CharShape="8"&gt;&lt;CHAR&gt;≪$H$168≫&lt;/CHAR&gt;&lt;/TEXT&gt;&lt;/P&gt;&lt;/PARALIST&gt;&lt;/CELL&gt;&lt;CELL BorderFill="24" ColAddr="8"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CharShape="8"&gt;&lt;CHAR&gt;≪$I$168≫&lt;/CHAR&gt;&lt;/TEXT&gt;&lt;/P&gt;&lt;/PARALIST&gt;&lt;/CELL&gt;&lt;CELL BorderFill="24" ColAddr="9"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CharShape="8"&gt;&lt;CHAR&gt;≪$J$168≫&lt;/CHAR&gt;&lt;/TEXT&gt;&lt;/P&gt;&lt;/PARALIST&gt;&lt;/CELL&gt;&lt;CELL BorderFill="24" ColAddr="10"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CharShape="8"&gt;&lt;CHAR&gt;≪$K$168≫&lt;/CHAR&gt;&lt;/TEXT&gt;&lt;/P&gt;&lt;/PARALIST&gt;&lt;/CELL&gt;&lt;/ROW&gt;&lt;ROW&gt;&lt;CELL BorderFill="24" ColAddr="0" ColSpan="1" Dirty="false" Editable="false" HasMargin="false" Header="false" Height="6410" Protect="false" RowAddr="107" RowSpan="5" Width="4699"&gt;&lt;CELLMARGIN Bottom="141" Left="510" Right="510" Top="141"/&gt;&lt;PARALIST LineWrap="Break" LinkListID="0" LinkListIDNext="0" TextDirection="0" VertAlign="Center"&gt;&lt;P ParaShape="21" Style="45"&gt;&lt;TEXT CharShape="8"&gt;&lt;CHAR&gt;≪$A$169≫&lt;/CHAR&gt;&lt;/TEXT&gt;&lt;/P&gt;&lt;/PARALIST&gt;&lt;/CELL&gt;&lt;CELL BorderFill="24" ColAddr="1" ColSpan="1" Dirty="false" Editable="false" HasMargin="false" Header="false" Height="6410" Protect="false" RowAddr="107" RowSpan="5" Width="9510"&gt;&lt;CELLMARGIN Bottom="141" Left="510" Right="510" Top="141"/&gt;&lt;PARALIST LineWrap="Break" LinkListID="0" LinkListIDNext="0" TextDirection="0" VertAlign="Center"&gt;&lt;P ParaShape="22" Style="45"&gt;&lt;TEXT CharShape="8"&gt;&lt;CHAR&gt;≪$B$169≫&lt;/CHAR&gt;&lt;/TEXT&gt;&lt;/P&gt;&lt;/PARALIST&gt;&lt;/CELL&gt;&lt;CELL BorderFill="24" ColAddr="2" ColSpan="1" Dirty="false" Editable="false" HasMargin="false" Header="false" Height="6410" Protect="false" RowAddr="107" RowSpan="5" Width="4982"&gt;&lt;CELLMARGIN Bottom="141" Left="510" Right="510" Top="141"/&gt;&lt;PARALIST LineWrap="Break" LinkListID="0" LinkListIDNext="0" TextDirection="0" VertAlign="Center"&gt;&lt;P ParaShape="21" Style="45"&gt;&lt;TEXT CharShape="8"&gt;&lt;CHAR&gt;≪$C$169≫&lt;/CHAR&gt;&lt;/TEXT&gt;&lt;/P&gt;&lt;/PARALIST&gt;&lt;/CELL&gt;&lt;CELL BorderFill="24" ColAddr="3" ColSpan="1" Dirty="false" Editable="false" HasMargin="false" Header="false" Height="1282" Protect="false" RowAddr="107" RowSpan="1" Width="4699"&gt;&lt;CELLMARGIN Bottom="141" Left="510" Right="510" Top="141"/&gt;&lt;PARALIST LineWrap="Squeeze" LinkListID="0" LinkListIDNext="0" TextDirection="0" VertAlign="Center"&gt;&lt;P ParaShape="20" Style="45"&gt;&lt;TEXT CharShape="8"&gt;&lt;CHAR&gt;≪$D$169≫&lt;/CHAR&gt;&lt;/TEXT&gt;&lt;/P&gt;&lt;/PARALIST&gt;&lt;/CELL&gt;&lt;CELL BorderFill="24" ColAddr="4" ColSpan="1" Dirty="false" Editable="false" HasMargin="false" Header="false" Height="1282" Protect="false" RowAddr="107" RowSpan="1" Width="9510"&gt;&lt;CELLMARGIN Bottom="141" Left="510" Right="510" Top="141"/&gt;&lt;PARALIST LineWrap="Break" LinkListID="0" LinkListIDNext="0" TextDirection="0" VertAlign="Center"&gt;&lt;P ParaShape="22" Style="45"&gt;&lt;TEXT CharShape="8"&gt;&lt;CHAR&gt;≪$E$169≫&lt;/CHAR&gt;&lt;/TEXT&gt;&lt;/P&gt;&lt;/PARALIST&gt;&lt;/CELL&gt;&lt;CELL BorderFill="24" ColAddr="5"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CharShape="8"&gt;&lt;CHAR&gt;≪$F$169≫&lt;/CHAR&gt;&lt;/TEXT&gt;&lt;/P&gt;&lt;/PARALIST&gt;&lt;/CELL&gt;&lt;CELL BorderFill="24" ColAddr="6"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CharShape="8"&gt;&lt;CHAR&gt;≪$G$169≫&lt;/CHAR&gt;&lt;/TEXT&gt;&lt;/P&gt;&lt;/PARALIST&gt;&lt;/CELL&gt;&lt;CELL BorderFill="24" ColAddr="7"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CharShape="8"&gt;&lt;CHAR&gt;≪$H$169≫&lt;/CHAR&gt;&lt;/TEXT&gt;&lt;/P&gt;&lt;/PARALIST&gt;&lt;/CELL&gt;&lt;CELL BorderFill="24" ColAddr="8"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CharShape="8"&gt;&lt;CHAR&gt;≪$I$169≫&lt;/CHAR&gt;&lt;/TEXT&gt;&lt;/P&gt;&lt;/PARALIST&gt;&lt;/CELL&gt;&lt;CELL BorderFill="24" ColAddr="9"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CharShape="8"&gt;&lt;CHAR&gt;≪$J$169≫&lt;/CHAR&gt;&lt;/TEXT&gt;&lt;/P&gt;&lt;/PARALIST&gt;&lt;/CELL&gt;&lt;CELL BorderFill="24" ColAddr="10"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CharShape="8"&gt;&lt;CHAR&gt;≪$K$169≫&lt;/CHAR&gt;&lt;/TEXT&gt;&lt;/P&gt;&lt;/PARALIST&gt;&lt;/CELL&gt;&lt;/ROW&gt;&lt;ROW&gt;&lt;CELL BorderFill="24" ColAddr="3" ColSpan="1" Dirty="false" Editable="false" HasMargin="false" Header="false" Height="1282" Protect="false" RowAddr="108" RowSpan="1" Width="4699"&gt;&lt;CELLMARGIN Bottom="141" Left="510" Right="510" Top="141"/&gt;&lt;PARALIST LineWrap="Squeeze" LinkListID="0" LinkListIDNext="0" TextDirection="0" VertAlign="Center"&gt;&lt;P ParaShape="20" Style="45"&gt;&lt;TEXT CharShape="8"&gt;&lt;CHAR&gt;≪$D$170≫&lt;/CHAR&gt;&lt;/TEXT&gt;&lt;/P&gt;&lt;/PARALIST&gt;&lt;/CELL&gt;&lt;CELL BorderFill="24" ColAddr="4" ColSpan="1" Dirty="false" Editable="false" HasMargin="false" Header="false" Height="1282" Protect="false" RowAddr="108" RowSpan="1" Width="9510"&gt;&lt;CELLMARGIN Bottom="141" Left="510" Right="510" Top="141"/&gt;&lt;PARALIST LineWrap="Break" LinkListID="0" LinkListIDNext="0" TextDirection="0" VertAlign="Center"&gt;&lt;P ParaShape="22" Style="45"&gt;&lt;TEXT CharShape="8"&gt;&lt;CHAR&gt;≪$E$170≫&lt;/CHAR&gt;&lt;/TEXT&gt;&lt;/P&gt;&lt;/PARALIST&gt;&lt;/CELL&gt;&lt;CELL BorderFill="24" ColAddr="5"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CharShape="8"&gt;&lt;CHAR&gt;≪$F$170≫&lt;/CHAR&gt;&lt;/TEXT&gt;&lt;/P&gt;&lt;/PARALIST&gt;&lt;/CELL&gt;&lt;CELL BorderFill="24" ColAddr="6"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CharShape="8"&gt;&lt;CHAR&gt;≪$G$170≫&lt;/CHAR&gt;&lt;/TEXT&gt;&lt;/P&gt;&lt;/PARALIST&gt;&lt;/CELL&gt;&lt;CELL BorderFill="24" ColAddr="7"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CharShape="8"&gt;&lt;CHAR&gt;≪$H$170≫&lt;/CHAR&gt;&lt;/TEXT&gt;&lt;/P&gt;&lt;/PARALIST&gt;&lt;/CELL&gt;&lt;CELL BorderFill="24" ColAddr="8"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CharShape="8"&gt;&lt;CHAR&gt;≪$I$170≫&lt;/CHAR&gt;&lt;/TEXT&gt;&lt;/P&gt;&lt;/PARALIST&gt;&lt;/CELL&gt;&lt;CELL BorderFill="24" ColAddr="9"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CharShape="8"&gt;&lt;CHAR&gt;≪$J$170≫&lt;/CHAR&gt;&lt;/TEXT&gt;&lt;/P&gt;&lt;/PARALIST&gt;&lt;/CELL&gt;&lt;CELL BorderFill="24" ColAddr="10"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CharShape="8"&gt;&lt;CHAR&gt;≪$K$170≫&lt;/CHAR&gt;&lt;/TEXT&gt;&lt;/P&gt;&lt;/PARALIST&gt;&lt;/CELL&gt;&lt;/ROW&gt;&lt;ROW&gt;&lt;CELL BorderFill="24" ColAddr="3" ColSpan="1" Dirty="false" Editable="false" HasMargin="false" Header="false" Height="1282" Protect="false" RowAddr="109" RowSpan="1" Width="4699"&gt;&lt;CELLMARGIN Bottom="141" Left="510" Right="510" Top="141"/&gt;&lt;PARALIST LineWrap="Squeeze" LinkListID="0" LinkListIDNext="0" TextDirection="0" VertAlign="Center"&gt;&lt;P ParaShape="20" Style="45"&gt;&lt;TEXT CharShape="8"&gt;&lt;CHAR&gt;≪$D$171≫&lt;/CHAR&gt;&lt;/TEXT&gt;&lt;/P&gt;&lt;/PARALIST&gt;&lt;/CELL&gt;&lt;CELL BorderFill="24" ColAddr="4" ColSpan="1" Dirty="false" Editable="false" HasMargin="false" Header="false" Height="1282" Protect="false" RowAddr="109" RowSpan="1" Width="9510"&gt;&lt;CELLMARGIN Bottom="141" Left="510" Right="510" Top="141"/&gt;&lt;PARALIST LineWrap="Break" LinkListID="0" LinkListIDNext="0" TextDirection="0" VertAlign="Center"&gt;&lt;P ParaShape="22" Style="45"&gt;&lt;TEXT CharShape="8"&gt;&lt;CHAR&gt;≪$E$171≫&lt;/CHAR&gt;&lt;/TEXT&gt;&lt;/P&gt;&lt;/PARALIST&gt;&lt;/CELL&gt;&lt;CELL BorderFill="24" ColAddr="5"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CharShape="8"&gt;&lt;CHAR&gt;≪$F$171≫&lt;/CHAR&gt;&lt;/TEXT&gt;&lt;/P&gt;&lt;/PARALIST&gt;&lt;/CELL&gt;&lt;CELL BorderFill="24" ColAddr="6"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CharShape="8"&gt;&lt;CHAR&gt;≪$G$171≫&lt;/CHAR&gt;&lt;/TEXT&gt;&lt;/P&gt;&lt;/PARALIST&gt;&lt;/CELL&gt;&lt;CELL BorderFill="24" ColAddr="7"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CharShape="8"&gt;&lt;CHAR&gt;≪$H$171≫&lt;/CHAR&gt;&lt;/TEXT&gt;&lt;/P&gt;&lt;/PARALIST&gt;&lt;/CELL&gt;&lt;CELL BorderFill="24" ColAddr="8"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CharShape="8"&gt;&lt;CHAR&gt;≪$I$171≫&lt;/CHAR&gt;&lt;/TEXT&gt;&lt;/P&gt;&lt;/PARALIST&gt;&lt;/CELL&gt;&lt;CELL BorderFill="24" ColAddr="9"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CharShape="8"&gt;&lt;CHAR&gt;≪$J$171≫&lt;/CHAR&gt;&lt;/TEXT&gt;&lt;/P&gt;&lt;/PARALIST&gt;&lt;/CELL&gt;&lt;CELL BorderFill="24" ColAddr="10"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CharShape="8"&gt;&lt;CHAR&gt;≪$K$171≫&lt;/CHAR&gt;&lt;/TEXT&gt;&lt;/P&gt;&lt;/PARALIST&gt;&lt;/CELL&gt;&lt;/ROW&gt;&lt;ROW&gt;&lt;CELL BorderFill="24" ColAddr="3" ColSpan="1" Dirty="false" Editable="false" HasMargin="false" Header="false" Height="1282" Protect="false" RowAddr="110" RowSpan="1" Width="4699"&gt;&lt;CELLMARGIN Bottom="141" Left="510" Right="510" Top="141"/&gt;&lt;PARALIST LineWrap="Squeeze" LinkListID="0" LinkListIDNext="0" TextDirection="0" VertAlign="Center"&gt;&lt;P ParaShape="20" Style="45"&gt;&lt;TEXT CharShape="8"&gt;&lt;CHAR&gt;≪$D$172≫&lt;/CHAR&gt;&lt;/TEXT&gt;&lt;/P&gt;&lt;/PARALIST&gt;&lt;/CELL&gt;&lt;CELL BorderFill="24" ColAddr="4" ColSpan="1" Dirty="false" Editable="false" HasMargin="false" Header="false" Height="1282" Protect="false" RowAddr="110" RowSpan="1" Width="9510"&gt;&lt;CELLMARGIN Bottom="141" Left="510" Right="510" Top="141"/&gt;&lt;PARALIST LineWrap="Break" LinkListID="0" LinkListIDNext="0" TextDirection="0" VertAlign="Center"&gt;&lt;P ParaShape="22" Style="45"&gt;&lt;TEXT CharShape="8"&gt;&lt;CHAR&gt;≪$E$172≫&lt;/CHAR&gt;&lt;/TEXT&gt;&lt;/P&gt;&lt;/PARALIST&gt;&lt;/CELL&gt;&lt;CELL BorderFill="24" ColAddr="5"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CharShape="8"&gt;&lt;CHAR&gt;≪$F$172≫&lt;/CHAR&gt;&lt;/TEXT&gt;&lt;/P&gt;&lt;/PARALIST&gt;&lt;/CELL&gt;&lt;CELL BorderFill="24" ColAddr="6"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CharShape="8"&gt;&lt;CHAR&gt;≪$G$172≫&lt;/CHAR&gt;&lt;/TEXT&gt;&lt;/P&gt;&lt;/PARALIST&gt;&lt;/CELL&gt;&lt;CELL BorderFill="24" ColAddr="7"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CharShape="8"&gt;&lt;CHAR&gt;≪$H$172≫&lt;/CHAR&gt;&lt;/TEXT&gt;&lt;/P&gt;&lt;/PARALIST&gt;&lt;/CELL&gt;&lt;CELL BorderFill="24" ColAddr="8"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CharShape="8"&gt;&lt;CHAR&gt;≪$I$172≫&lt;/CHAR&gt;&lt;/TEXT&gt;&lt;/P&gt;&lt;/PARALIST&gt;&lt;/CELL&gt;&lt;CELL BorderFill="24" ColAddr="9"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CharShape="8"&gt;&lt;CHAR&gt;≪$J$172≫&lt;/CHAR&gt;&lt;/TEXT&gt;&lt;/P&gt;&lt;/PARALIST&gt;&lt;/CELL&gt;&lt;CELL BorderFill="24" ColAddr="10"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CharShape="8"&gt;&lt;CHAR&gt;≪$K$172≫&lt;/CHAR&gt;&lt;/TEXT&gt;&lt;/P&gt;&lt;/PARALIST&gt;&lt;/CELL&gt;&lt;/ROW&gt;&lt;ROW&gt;&lt;CELL BorderFill="24" ColAddr="3" ColSpan="1" Dirty="false" Editable="false" HasMargin="false" Header="false" Height="1282" Protect="false" RowAddr="111" RowSpan="1" Width="4699"&gt;&lt;CELLMARGIN Bottom="141" Left="510" Right="510" Top="141"/&gt;&lt;PARALIST LineWrap="Squeeze" LinkListID="0" LinkListIDNext="0" TextDirection="0" VertAlign="Center"&gt;&lt;P ParaShape="20" Style="45"&gt;&lt;TEXT CharShape="8"&gt;&lt;CHAR&gt;≪$D$173≫&lt;/CHAR&gt;&lt;/TEXT&gt;&lt;/P&gt;&lt;/PARALIST&gt;&lt;/CELL&gt;&lt;CELL BorderFill="24" ColAddr="4" ColSpan="1" Dirty="false" Editable="false" HasMargin="false" Header="false" Height="1282" Protect="false" RowAddr="111" RowSpan="1" Width="9510"&gt;&lt;CELLMARGIN Bottom="141" Left="510" Right="510" Top="141"/&gt;&lt;PARALIST LineWrap="Break" LinkListID="0" LinkListIDNext="0" TextDirection="0" VertAlign="Center"&gt;&lt;P ParaShape="22" Style="45"&gt;&lt;TEXT CharShape="8"&gt;&lt;CHAR&gt;≪$E$173≫&lt;/CHAR&gt;&lt;/TEXT&gt;&lt;/P&gt;&lt;/PARALIST&gt;&lt;/CELL&gt;&lt;CELL BorderFill="24" ColAddr="5"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CharShape="8"&gt;&lt;CHAR&gt;≪$F$173≫&lt;/CHAR&gt;&lt;/TEXT&gt;&lt;/P&gt;&lt;/PARALIST&gt;&lt;/CELL&gt;&lt;CELL BorderFill="24" ColAddr="6"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CharShape="8"&gt;&lt;CHAR&gt;≪$G$173≫&lt;/CHAR&gt;&lt;/TEXT&gt;&lt;/P&gt;&lt;/PARALIST&gt;&lt;/CELL&gt;&lt;CELL BorderFill="24" ColAddr="7"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CharShape="8"&gt;&lt;CHAR&gt;≪$H$173≫&lt;/CHAR&gt;&lt;/TEXT&gt;&lt;/P&gt;&lt;/PARALIST&gt;&lt;/CELL&gt;&lt;CELL BorderFill="24" ColAddr="8"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CharShape="8"&gt;&lt;CHAR&gt;≪$I$173≫&lt;/CHAR&gt;&lt;/TEXT&gt;&lt;/P&gt;&lt;/PARALIST&gt;&lt;/CELL&gt;&lt;CELL BorderFill="24" ColAddr="9"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CharShape="8"&gt;&lt;CHAR&gt;≪$J$173≫&lt;/CHAR&gt;&lt;/TEXT&gt;&lt;/P&gt;&lt;/PARALIST&gt;&lt;/CELL&gt;&lt;CELL BorderFill="24" ColAddr="10"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CharShape="8"&gt;&lt;CHAR&gt;≪$K$173≫&lt;/CHAR&gt;&lt;/TEXT&gt;&lt;/P&gt;&lt;/PARALIST&gt;&lt;/CELL&gt;&lt;/ROW&gt;&lt;ROW&gt;&lt;CELL BorderFill="24" ColAddr="0" ColSpan="1" Dirty="false" Editable="false" HasMargin="false" Header="false" Height="6410" Protect="false" RowAddr="112" RowSpan="5" Width="4699"&gt;&lt;CELLMARGIN Bottom="141" Left="510" Right="510" Top="141"/&gt;&lt;PARALIST LineWrap="Break" LinkListID="0" LinkListIDNext="0" TextDirection="0" VertAlign="Center"&gt;&lt;P ParaShape="21" Style="45"&gt;&lt;TEXT CharShape="8"&gt;&lt;CHAR&gt;≪$A$174≫&lt;/CHAR&gt;&lt;/TEXT&gt;&lt;/P&gt;&lt;/PARALIST&gt;&lt;/CELL&gt;&lt;CELL BorderFill="24" ColAddr="1" ColSpan="1" Dirty="false" Editable="false" HasMargin="false" Header="false" Height="6410" Protect="false" RowAddr="112" RowSpan="5" Width="9510"&gt;&lt;CELLMARGIN Bottom="141" Left="510" Right="510" Top="141"/&gt;&lt;PARALIST LineWrap="Break" LinkListID="0" LinkListIDNext="0" TextDirection="0" VertAlign="Center"&gt;&lt;P ParaShape="22" Style="45"&gt;&lt;TEXT CharShape="8"&gt;&lt;CHAR&gt;≪$B$174≫&lt;/CHAR&gt;&lt;/TEXT&gt;&lt;/P&gt;&lt;/PARALIST&gt;&lt;/CELL&gt;&lt;CELL BorderFill="24" ColAddr="2" ColSpan="1" Dirty="false" Editable="false" HasMargin="false" Header="false" Height="6410" Protect="false" RowAddr="112" RowSpan="5" Width="4982"&gt;&lt;CELLMARGIN Bottom="141" Left="510" Right="510" Top="141"/&gt;&lt;PARALIST LineWrap="Break" LinkListID="0" LinkListIDNext="0" TextDirection="0" VertAlign="Center"&gt;&lt;P ParaShape="21" Style="45"&gt;&lt;TEXT CharShape="8"&gt;&lt;CHAR&gt;≪$C$174≫&lt;/CHAR&gt;&lt;/TEXT&gt;&lt;/P&gt;&lt;/PARALIST&gt;&lt;/CELL&gt;&lt;CELL BorderFill="24" ColAddr="3" ColSpan="1" Dirty="false" Editable="false" HasMargin="false" Header="false" Height="1282" Protect="false" RowAddr="112" RowSpan="1" Width="4699"&gt;&lt;CELLMARGIN Bottom="141" Left="510" Right="510" Top="141"/&gt;&lt;PARALIST LineWrap="Squeeze" LinkListID="0" LinkListIDNext="0" TextDirection="0" VertAlign="Center"&gt;&lt;P ParaShape="20" Style="45"&gt;&lt;TEXT CharShape="8"&gt;&lt;CHAR&gt;≪$D$174≫&lt;/CHAR&gt;&lt;/TEXT&gt;&lt;/P&gt;&lt;/PARALIST&gt;&lt;/CELL&gt;&lt;CELL BorderFill="24" ColAddr="4" ColSpan="1" Dirty="false" Editable="false" HasMargin="false" Header="false" Height="1282" Protect="false" RowAddr="112" RowSpan="1" Width="9510"&gt;&lt;CELLMARGIN Bottom="141" Left="510" Right="510" Top="141"/&gt;&lt;PARALIST LineWrap="Break" LinkListID="0" LinkListIDNext="0" TextDirection="0" VertAlign="Center"&gt;&lt;P ParaShape="22" Style="45"&gt;&lt;TEXT CharShape="8"&gt;&lt;CHAR&gt;≪$E$174≫&lt;/CHAR&gt;&lt;/TEXT&gt;&lt;/P&gt;&lt;/PARALIST&gt;&lt;/CELL&gt;&lt;CELL BorderFill="24" ColAddr="5"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CharShape="8"&gt;&lt;CHAR&gt;≪$F$174≫&lt;/CHAR&gt;&lt;/TEXT&gt;&lt;/P&gt;&lt;/PARALIST&gt;&lt;/CELL&gt;&lt;CELL BorderFill="24" ColAddr="6"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CharShape="8"&gt;&lt;CHAR&gt;≪$G$174≫&lt;/CHAR&gt;&lt;/TEXT&gt;&lt;/P&gt;&lt;/PARALIST&gt;&lt;/CELL&gt;&lt;CELL BorderFill="24" ColAddr="7"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CharShape="8"&gt;&lt;CHAR&gt;≪$H$174≫&lt;/CHAR&gt;&lt;/TEXT&gt;&lt;/P&gt;&lt;/PARALIST&gt;&lt;/CELL&gt;&lt;CELL BorderFill="24" ColAddr="8"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CharShape="8"&gt;&lt;CHAR&gt;≪$I$174≫&lt;/CHAR&gt;&lt;/TEXT&gt;&lt;/P&gt;&lt;/PARALIST&gt;&lt;/CELL&gt;&lt;CELL BorderFill="24" ColAddr="9"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CharShape="8"&gt;&lt;CHAR&gt;≪$J$174≫&lt;/CHAR&gt;&lt;/TEXT&gt;&lt;/P&gt;&lt;/PARALIST&gt;&lt;/CELL&gt;&lt;CELL BorderFill="24" ColAddr="10"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CharShape="8"&gt;&lt;CHAR&gt;≪$K$174≫&lt;/CHAR&gt;&lt;/TEXT&gt;&lt;/P&gt;&lt;/PARALIST&gt;&lt;/CELL&gt;&lt;/ROW&gt;&lt;ROW&gt;&lt;CELL BorderFill="24" ColAddr="3" ColSpan="1" Dirty="false" Editable="false" HasMargin="false" Header="false" Height="1282" Protect="false" RowAddr="113" RowSpan="1" Width="4699"&gt;&lt;CELLMARGIN Bottom="141" Left="510" Right="510" Top="141"/&gt;&lt;PARALIST LineWrap="Squeeze" LinkListID="0" LinkListIDNext="0" TextDirection="0" VertAlign="Center"&gt;&lt;P ParaShape="20" Style="45"&gt;&lt;TEXT CharShape="8"&gt;&lt;CHAR&gt;≪$D$175≫&lt;/CHAR&gt;&lt;/TEXT&gt;&lt;/P&gt;&lt;/PARALIS</t>
  </si>
  <si>
    <t>T&gt;&lt;/CELL&gt;&lt;CELL BorderFill="24" ColAddr="4" ColSpan="1" Dirty="false" Editable="false" HasMargin="false" Header="false" Height="1282" Protect="false" RowAddr="113" RowSpan="1" Width="9510"&gt;&lt;CELLMARGIN Bottom="141" Left="510" Right="510" Top="141"/&gt;&lt;PARALIST LineWrap="Break" LinkListID="0" LinkListIDNext="0" TextDirection="0" VertAlign="Center"&gt;&lt;P ParaShape="22" Style="45"&gt;&lt;TEXT CharShape="8"&gt;&lt;CHAR&gt;≪$E$175≫&lt;/CHAR&gt;&lt;/TEXT&gt;&lt;/P&gt;&lt;/PARALIST&gt;&lt;/CELL&gt;&lt;CELL BorderFill="24" ColAddr="5"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CharShape="8"&gt;&lt;CHAR&gt;≪$F$175≫&lt;/CHAR&gt;&lt;/TEXT&gt;&lt;/P&gt;&lt;/PARALIST&gt;&lt;/CELL&gt;&lt;CELL BorderFill="24" ColAddr="6"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CharShape="8"&gt;&lt;CHAR&gt;≪$G$175≫&lt;/CHAR&gt;&lt;/TEXT&gt;&lt;/P&gt;&lt;/PARALIST&gt;&lt;/CELL&gt;&lt;CELL BorderFill="24" ColAddr="7"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CharShape="8"&gt;&lt;CHAR&gt;≪$H$175≫&lt;/CHAR&gt;&lt;/TEXT&gt;&lt;/P&gt;&lt;/PARALIST&gt;&lt;/CELL&gt;&lt;CELL BorderFill="24" ColAddr="8"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CharShape="8"&gt;&lt;CHAR&gt;≪$I$175≫&lt;/CHAR&gt;&lt;/TEXT&gt;&lt;/P&gt;&lt;/PARALIST&gt;&lt;/CELL&gt;&lt;CELL BorderFill="24" ColAddr="9"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CharShape="8"&gt;&lt;CHAR&gt;≪$J$175≫&lt;/CHAR&gt;&lt;/TEXT&gt;&lt;/P&gt;&lt;/PARALIST&gt;&lt;/CELL&gt;&lt;CELL BorderFill="24" ColAddr="10"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CharShape="8"&gt;&lt;CHAR&gt;≪$K$175≫&lt;/CHAR&gt;&lt;/TEXT&gt;&lt;/P&gt;&lt;/PARALIST&gt;&lt;/CELL&gt;&lt;/ROW&gt;&lt;ROW&gt;&lt;CELL BorderFill="24" ColAddr="3" ColSpan="1" Dirty="false" Editable="false" HasMargin="false" Header="false" Height="1282" Protect="false" RowAddr="114" RowSpan="1" Width="4699"&gt;&lt;CELLMARGIN Bottom="141" Left="510" Right="510" Top="141"/&gt;&lt;PARALIST LineWrap="Squeeze" LinkListID="0" LinkListIDNext="0" TextDirection="0" VertAlign="Center"&gt;&lt;P ParaShape="20" Style="45"&gt;&lt;TEXT CharShape="8"&gt;&lt;CHAR&gt;≪$D$176≫&lt;/CHAR&gt;&lt;/TEXT&gt;&lt;/P&gt;&lt;/PARALIST&gt;&lt;/CELL&gt;&lt;CELL BorderFill="24" ColAddr="4" ColSpan="1" Dirty="false" Editable="false" HasMargin="false" Header="false" Height="1282" Protect="false" RowAddr="114" RowSpan="1" Width="9510"&gt;&lt;CELLMARGIN Bottom="141" Left="510" Right="510" Top="141"/&gt;&lt;PARALIST LineWrap="Break" LinkListID="0" LinkListIDNext="0" TextDirection="0" VertAlign="Center"&gt;&lt;P ParaShape="22" Style="45"&gt;&lt;TEXT CharShape="8"&gt;&lt;CHAR&gt;≪$E$176≫&lt;/CHAR&gt;&lt;/TEXT&gt;&lt;/P&gt;&lt;/PARALIST&gt;&lt;/CELL&gt;&lt;CELL BorderFill="24" ColAddr="5"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CharShape="8"&gt;&lt;CHAR&gt;≪$F$176≫&lt;/CHAR&gt;&lt;/TEXT&gt;&lt;/P&gt;&lt;/PARALIST&gt;&lt;/CELL&gt;&lt;CELL BorderFill="24" ColAddr="6"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CharShape="8"&gt;&lt;CHAR&gt;≪$G$176≫&lt;/CHAR&gt;&lt;/TEXT&gt;&lt;/P&gt;&lt;/PARALIST&gt;&lt;/CELL&gt;&lt;CELL BorderFill="24" ColAddr="7"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CharShape="8"&gt;&lt;CHAR&gt;≪$H$176≫&lt;/CHAR&gt;&lt;/TEXT&gt;&lt;/P&gt;&lt;/PARALIST&gt;&lt;/CELL&gt;&lt;CELL BorderFill="24" ColAddr="8"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CharShape="8"&gt;&lt;CHAR&gt;≪$I$176≫&lt;/CHAR&gt;&lt;/TEXT&gt;&lt;/P&gt;&lt;/PARALIST&gt;&lt;/CELL&gt;&lt;CELL BorderFill="24" ColAddr="9"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CharShape="8"&gt;&lt;CHAR&gt;≪$J$176≫&lt;/CHAR&gt;&lt;/TEXT&gt;&lt;/P&gt;&lt;/PARALIST&gt;&lt;/CELL&gt;&lt;CELL BorderFill="24" ColAddr="10"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CharShape="8"&gt;&lt;CHAR&gt;≪$K$176≫&lt;/CHAR&gt;&lt;/TEXT&gt;&lt;/P&gt;&lt;/PARALIST&gt;&lt;/CELL&gt;&lt;/ROW&gt;&lt;ROW&gt;&lt;CELL BorderFill="24" ColAddr="3" ColSpan="1" Dirty="false" Editable="false" HasMargin="false" Header="false" Height="1282" Protect="false" RowAddr="115" RowSpan="1" Width="4699"&gt;&lt;CELLMARGIN Bottom="141" Left="510" Right="510" Top="141"/&gt;&lt;PARALIST LineWrap="Squeeze" LinkListID="0" LinkListIDNext="0" TextDirection="0" VertAlign="Center"&gt;&lt;P ParaShape="20" Style="45"&gt;&lt;TEXT CharShape="8"&gt;&lt;CHAR&gt;≪$D$177≫&lt;/CHAR&gt;&lt;/TEXT&gt;&lt;/P&gt;&lt;/PARALIST&gt;&lt;/CELL&gt;&lt;CELL BorderFill="24" ColAddr="4" ColSpan="1" Dirty="false" Editable="false" HasMargin="false" Header="false" Height="1282" Protect="false" RowAddr="115" RowSpan="1" Width="9510"&gt;&lt;CELLMARGIN Bottom="141" Left="510" Right="510" Top="141"/&gt;&lt;PARALIST LineWrap="Break" LinkListID="0" LinkListIDNext="0" TextDirection="0" VertAlign="Center"&gt;&lt;P ParaShape="22" Style="45"&gt;&lt;TEXT CharShape="8"&gt;&lt;CHAR&gt;≪$E$177≫&lt;/CHAR&gt;&lt;/TEXT&gt;&lt;/P&gt;&lt;/PARALIST&gt;&lt;/CELL&gt;&lt;CELL BorderFill="24" ColAddr="5"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CharShape="8"&gt;&lt;CHAR&gt;≪$F$177≫&lt;/CHAR&gt;&lt;/TEXT&gt;&lt;/P&gt;&lt;/PARALIST&gt;&lt;/CELL&gt;&lt;CELL BorderFill="24" ColAddr="6"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CharShape="8"&gt;&lt;CHAR&gt;≪$G$177≫&lt;/CHAR&gt;&lt;/TEXT&gt;&lt;/P&gt;&lt;/PARALIST&gt;&lt;/CELL&gt;&lt;CELL BorderFill="24" ColAddr="7"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CharShape="8"&gt;&lt;CHAR&gt;≪$H$177≫&lt;/CHAR&gt;&lt;/TEXT&gt;&lt;/P&gt;&lt;/PARALIST&gt;&lt;/CELL&gt;&lt;CELL BorderFill="24" ColAddr="8"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CharShape="8"&gt;&lt;CHAR&gt;≪$I$177≫&lt;/CHAR&gt;&lt;/TEXT&gt;&lt;/P&gt;&lt;/PARALIST&gt;&lt;/CELL&gt;&lt;CELL BorderFill="24" ColAddr="9"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CharShape="8"&gt;&lt;CHAR&gt;≪$J$177≫&lt;/CHAR&gt;&lt;/TEXT&gt;&lt;/P&gt;&lt;/PARALIST&gt;&lt;/CELL&gt;&lt;CELL BorderFill="24" ColAddr="10"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CharShape="8"&gt;&lt;CHAR&gt;≪$K$177≫&lt;/CHAR&gt;&lt;/TEXT&gt;&lt;/P&gt;&lt;/PARALIST&gt;&lt;/CELL&gt;&lt;/ROW&gt;&lt;ROW&gt;&lt;CELL BorderFill="24" ColAddr="3" ColSpan="1" Dirty="false" Editable="false" HasMargin="false" Header="false" Height="1282" Protect="false" RowAddr="116" RowSpan="1" Width="4699"&gt;&lt;CELLMARGIN Bottom="141" Left="510" Right="510" Top="141"/&gt;&lt;PARALIST LineWrap="Squeeze" LinkListID="0" LinkListIDNext="0" TextDirection="0" VertAlign="Center"&gt;&lt;P ParaShape="20" Style="45"&gt;&lt;TEXT CharShape="8"&gt;&lt;CHAR&gt;≪$D$178≫&lt;/CHAR&gt;&lt;/TEXT&gt;&lt;/P&gt;&lt;/PARALIST&gt;&lt;/CELL&gt;&lt;CELL BorderFill="24" ColAddr="4" ColSpan="1" Dirty="false" Editable="false" HasMargin="false" Header="false" Height="1282" Protect="false" RowAddr="116" RowSpan="1" Width="9510"&gt;&lt;CELLMARGIN Bottom="141" Left="510" Right="510" Top="141"/&gt;&lt;PARALIST LineWrap="Break" LinkListID="0" LinkListIDNext="0" TextDirection="0" VertAlign="Center"&gt;&lt;P ParaShape="22" Style="45"&gt;&lt;TEXT CharShape="8"&gt;&lt;CHAR&gt;≪$E$178≫&lt;/CHAR&gt;&lt;/TEXT&gt;&lt;/P&gt;&lt;/PARALIST&gt;&lt;/CELL&gt;&lt;CELL BorderFill="24" ColAddr="5"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CharShape="8"&gt;&lt;CHAR&gt;≪$F$178≫&lt;/CHAR&gt;&lt;/TEXT&gt;&lt;/P&gt;&lt;/PARALIST&gt;&lt;/CELL&gt;&lt;CELL BorderFill="24" ColAddr="6"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CharShape="8"&gt;&lt;CHAR&gt;≪$G$178≫&lt;/CHAR&gt;&lt;/TEXT&gt;&lt;/P&gt;&lt;/PARALIST&gt;&lt;/CELL&gt;&lt;CELL BorderFill="24" ColAddr="7"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CharShape="8"&gt;&lt;CHAR&gt;≪$H$178≫&lt;/CHAR&gt;&lt;/TEXT&gt;&lt;/P&gt;&lt;/PARALIST&gt;&lt;/CELL&gt;&lt;CELL BorderFill="24" ColAddr="8"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CharShape="8"&gt;&lt;CHAR&gt;≪$I$178≫&lt;/CHAR&gt;&lt;/TEXT&gt;&lt;/P&gt;&lt;/PARALIST&gt;&lt;/CELL&gt;&lt;CELL BorderFill="24" ColAddr="9"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CharShape="8"&gt;&lt;CHAR&gt;≪$J$178≫&lt;/CHAR&gt;&lt;/TEXT&gt;&lt;/P&gt;&lt;/PARALIST&gt;&lt;/CELL&gt;&lt;CELL BorderFill="24" ColAddr="10"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CharShape="8"&gt;&lt;CHAR&gt;≪$K$178≫&lt;/CHAR&gt;&lt;/TEXT&gt;&lt;/P&gt;&lt;/PARALIST&gt;&lt;/CELL&gt;&lt;/ROW&gt;&lt;ROW&gt;&lt;CELL BorderFill="24" ColAddr="0" ColSpan="1" Dirty="false" Editable="false" HasMargin="false" Header="false" Height="6410" Protect="false" RowAddr="117" RowSpan="5" Width="4699"&gt;&lt;CELLMARGIN Bottom="141" Left="510" Right="510" Top="141"/&gt;&lt;PARALIST LineWrap="Break" LinkListID="0" LinkListIDNext="0" TextDirection="0" VertAlign="Center"&gt;&lt;P ParaShape="21" Style="45"&gt;&lt;TEXT CharShape="8"&gt;&lt;CHAR&gt;≪$A$179≫&lt;/CHAR&gt;&lt;/TEXT&gt;&lt;/P&gt;&lt;/PARALIST&gt;&lt;/CELL&gt;&lt;CELL BorderFill="24" ColAddr="1" ColSpan="1" Dirty="false" Editable="false" HasMargin="false" Header="false" Height="6410" Protect="false" RowAddr="117" RowSpan="5" Width="9510"&gt;&lt;CELLMARGIN Bottom="141" Left="510" Right="510" Top="141"/&gt;&lt;PARALIST LineWrap="Break" LinkListID="0" LinkListIDNext="0" TextDirection="0" VertAlign="Center"&gt;&lt;P ParaShape="22" Style="45"&gt;&lt;TEXT CharShape="8"&gt;&lt;CHAR&gt;≪$B$179≫&lt;/CHAR&gt;&lt;/TEXT&gt;&lt;/P&gt;&lt;/PARALIST&gt;&lt;/CELL&gt;&lt;CELL BorderFill="24" ColAddr="2" ColSpan="1" Dirty="false" Editable="false" HasMargin="false" Header="false" Height="6410" Protect="false" RowAddr="117" RowSpan="5" Width="4982"&gt;&lt;CELLMARGIN Bottom="141" Left="510" Right="510" Top="141"/&gt;&lt;PARALIST LineWrap="Break" LinkListID="0" LinkListIDNext="0" TextDirection="0" VertAlign="Center"&gt;&lt;P ParaShape="21" Style="45"&gt;&lt;TEXT CharShape="8"&gt;&lt;CHAR&gt;≪$C$179≫&lt;/CHAR&gt;&lt;/TEXT&gt;&lt;/P&gt;&lt;/PARALIST&gt;&lt;/CELL&gt;&lt;CELL BorderFill="24" ColAddr="3" ColSpan="1" Dirty="false" Editable="false" HasMargin="false" Header="false" Height="1282" Protect="false" RowAddr="117" RowSpan="1" Width="4699"&gt;&lt;CELLMARGIN Bottom="141" Left="510" Right="510" Top="141"/&gt;&lt;PARALIST LineWrap="Squeeze" LinkListID="0" LinkListIDNext="0" TextDirection="0" VertAlign="Center"&gt;&lt;P ParaShape="20" Style="45"&gt;&lt;TEXT CharShape="8"&gt;&lt;CHAR&gt;≪$D$179≫&lt;/CHAR&gt;&lt;/TEXT&gt;&lt;/P&gt;&lt;/PARALIST&gt;&lt;/CELL&gt;&lt;CELL BorderFill="24" ColAddr="4" ColSpan="1" Dirty="false" Editable="false" HasMargin="false" Header="false" Height="1282" Protect="false" RowAddr="117" RowSpan="1" Width="9510"&gt;&lt;CELLMARGIN Bottom="141" Left="510" Right="510" Top="141"/&gt;&lt;PARALIST LineWrap="Break" LinkListID="0" LinkListIDNext="0" TextDirection="0" VertAlign="Center"&gt;&lt;P ParaShape="22" Style="45"&gt;&lt;TEXT CharShape="8"&gt;&lt;CHAR&gt;≪$E$179≫&lt;/CHAR&gt;&lt;/TEXT&gt;&lt;/P&gt;&lt;/PARALIST&gt;&lt;/CELL&gt;&lt;CELL BorderFill="24" ColAddr="5"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CharShape="8"&gt;&lt;CHAR&gt;≪$F$179≫&lt;/CHAR&gt;&lt;/TEXT&gt;&lt;/P&gt;&lt;/PARALIST&gt;&lt;/CELL&gt;&lt;CELL BorderFill="24" ColAddr="6"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CharShape="8"&gt;&lt;CHAR&gt;≪$G$179≫&lt;/CHAR&gt;&lt;/TEXT&gt;&lt;/P&gt;&lt;/PARALIST&gt;&lt;/CELL&gt;&lt;CELL BorderFill="24" ColAddr="7"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CharShape="8"&gt;&lt;CHAR&gt;≪$H$179≫&lt;/CHAR&gt;&lt;/TEXT&gt;&lt;/P&gt;&lt;/PARALIST&gt;&lt;/CELL&gt;&lt;CELL BorderFill="24" ColAddr="8"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CharShape="8"&gt;&lt;CHAR&gt;≪$I$179≫&lt;/CHAR&gt;&lt;/TEXT&gt;&lt;/P&gt;&lt;/PARALIST&gt;&lt;/CELL&gt;&lt;CELL BorderFill="24" ColAddr="9"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CharShape="8"&gt;&lt;CHAR&gt;≪$J$179≫&lt;/CHAR&gt;&lt;/TEXT&gt;&lt;/P&gt;&lt;/PARALIST&gt;&lt;/CELL&gt;&lt;CELL BorderFill="24" ColAddr="10"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CharShape="8"&gt;&lt;CHAR&gt;≪$K$179≫&lt;/CHAR&gt;&lt;/TEXT&gt;&lt;/P&gt;&lt;/PARALIST&gt;&lt;/CELL&gt;&lt;/ROW&gt;&lt;ROW&gt;&lt;CELL BorderFill="24" ColAddr="3" ColSpan="1" Dirty="false" Editable="false" HasMargin="false" Header="false" Height="1282" Protect="false" RowAddr="118" RowSpan="1" Width="4699"&gt;&lt;CELLMARGIN Bottom="141" Left="510" Right="510" Top="141"/&gt;&lt;PARALIST LineWrap="Squeeze" LinkListID="0" LinkListIDNext="0" TextDirection="0" VertAlign="Center"&gt;&lt;P ParaShape="20" Style="45"&gt;&lt;TEXT CharShape="8"&gt;&lt;CHAR&gt;≪$D$180≫&lt;/CHAR&gt;&lt;/TEXT&gt;&lt;/P&gt;&lt;/PARALIST&gt;&lt;/CELL&gt;&lt;CELL BorderFill="24" ColAddr="4" ColSpan="1" Dirty="false" Editable="false" HasMargin="false" Header="false" Height="1282" Protect="false" RowAddr="118" RowSpan="1" Width="9510"&gt;&lt;CELLMARGIN Bottom="141" Left="510" Right="510" Top="141"/&gt;&lt;PARALIST LineWrap="Break" LinkListID="0" LinkListIDNext="0" TextDirection="0" VertAlign="Center"&gt;&lt;P ParaShape="22" Style="45"&gt;&lt;TEXT CharShape="8"&gt;&lt;CHAR&gt;≪$E$180≫&lt;/CHAR&gt;&lt;/TEXT&gt;&lt;/P&gt;&lt;/PARALIST&gt;&lt;/CELL&gt;&lt;CELL BorderFill="24" ColAddr="5"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CharShape="8"&gt;&lt;CHAR&gt;≪$F$180≫&lt;/CHAR&gt;&lt;/TEXT&gt;&lt;/P&gt;&lt;/PARALIST&gt;&lt;/CELL&gt;&lt;CELL BorderFill="24" ColAddr="6"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CharShape="8"&gt;&lt;CHAR&gt;≪$G$180≫&lt;/CHAR&gt;&lt;/TEXT&gt;&lt;/P&gt;&lt;/PARALIST&gt;&lt;/CELL&gt;&lt;CELL BorderFill="24" ColAddr="7"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CharShape="8"&gt;&lt;CHAR&gt;≪$H$180≫&lt;/CHAR&gt;&lt;/TEXT&gt;&lt;/P&gt;&lt;/PARALIST&gt;&lt;/CELL&gt;&lt;CELL BorderFill="24" ColAddr="8"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CharShape="8"&gt;&lt;CHAR&gt;≪$I$180≫&lt;/CHAR&gt;&lt;/TEXT&gt;&lt;/P&gt;&lt;/PARALIST&gt;&lt;/CELL&gt;&lt;CELL BorderFill="24" ColAddr="9"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CharShape="8"&gt;&lt;CHAR&gt;≪$J$180≫&lt;/CHAR&gt;&lt;/TEXT&gt;&lt;/P&gt;&lt;/PARALIST&gt;&lt;/CELL&gt;&lt;CELL BorderFill="24" ColAddr="10"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CharShape="8"&gt;&lt;CHAR&gt;≪$K$180≫&lt;/CHAR&gt;&lt;/TEXT&gt;&lt;/P&gt;&lt;/PARALIST&gt;&lt;/CELL&gt;&lt;/ROW&gt;&lt;ROW&gt;&lt;CELL BorderFill="24" ColAddr="3" ColSpan="1" Dirty="false" Editable="false" HasMargin="false" Header="false" Height="1282" Protect="false" RowAddr="119" RowSpan="1" Width="4699"&gt;&lt;CELLMARGIN Bottom="141" Left="510" Right="510" Top="141"/&gt;&lt;PARALIST LineWrap="Squeeze" LinkListID="0" LinkListIDNext="0" TextDirection="0" VertAlign="Center"&gt;&lt;P ParaShape="20" Style="45"&gt;&lt;TEXT CharShape="8"&gt;&lt;CHAR&gt;≪$D$181≫&lt;/CHAR&gt;&lt;/TEXT&gt;&lt;/P&gt;&lt;/PARALIST&gt;&lt;/CELL&gt;&lt;CELL BorderFill="24" ColAddr="4" ColSpan="1" Dirty="false" Editable="false" HasMargin="false" Header="false" Height="1282" Protect="false" RowAddr="119" RowSpan="1" Width="9510"&gt;&lt;CELLMARGIN Bottom="141" Left="510" Right="510" Top="141"/&gt;&lt;PARALIST LineWrap="Break" LinkListID="0" LinkListIDNext="0" TextDirection="0" VertAlign="Center"&gt;&lt;P ParaShape="22" Style="45"&gt;&lt;TEXT CharShape="8"&gt;&lt;CHAR&gt;≪$E$181≫&lt;/CHAR&gt;&lt;/TEXT&gt;&lt;/P&gt;&lt;/PARALIST&gt;&lt;/CELL&gt;&lt;CELL BorderFill="24" ColAddr="5"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CharShape="8"&gt;&lt;CHAR&gt;≪$F$181≫&lt;/CHAR&gt;&lt;/TEXT&gt;&lt;/P&gt;&lt;/PARALIST&gt;&lt;/CELL&gt;&lt;CELL BorderFill="24" ColAddr="6"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CharShape="8"&gt;&lt;CHAR&gt;≪$G$181≫&lt;/CHAR&gt;&lt;/TEXT&gt;&lt;/P&gt;&lt;/PARALIST&gt;&lt;/CELL&gt;&lt;CELL BorderFill="24" ColAddr="7"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CharShape="8"&gt;&lt;CHAR&gt;≪$H$181≫&lt;/CHAR&gt;&lt;/TEXT&gt;&lt;/P&gt;&lt;/PARALIST&gt;&lt;/CELL&gt;&lt;CELL BorderFill="24" ColAddr="8"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CharShape="8"&gt;&lt;CHAR&gt;≪$I$181≫&lt;/CHAR&gt;&lt;/TEXT&gt;&lt;/P&gt;&lt;/PARALIST&gt;&lt;/CELL&gt;&lt;CELL BorderFill="24" ColAddr="9"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CharShape="8"&gt;&lt;CHAR&gt;≪$J$181≫&lt;/CHAR&gt;&lt;/TEXT&gt;&lt;/P&gt;&lt;/PARALIST&gt;&lt;/CELL&gt;&lt;CELL BorderFill="24" ColAddr="10"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CharShape="8"&gt;&lt;CHAR&gt;≪$K$181≫&lt;/CHAR&gt;&lt;/TEXT&gt;&lt;/P&gt;&lt;/PARALIST&gt;&lt;/CELL&gt;&lt;/ROW&gt;&lt;ROW&gt;&lt;CELL BorderFill="24" ColAddr="3" ColSpan="1" Dirty="false" Editable="false" HasMargin="false" Header="false" Height="1282" Protect="false" RowAddr="120" RowSpan="1" Width="4699"&gt;&lt;CELLMARGIN Bottom="141" Left="510" Right="510" Top="141"/&gt;&lt;PARALIST LineWrap="Squeeze" LinkListID="0" LinkListIDNext="0" TextDirection="0" VertAlign="Center"&gt;&lt;P ParaShape="20" Style="45"&gt;&lt;TEXT CharShape="8"&gt;&lt;CHAR&gt;≪$D$182≫&lt;/CHAR&gt;&lt;/TEXT&gt;&lt;/P&gt;&lt;/PARALIST&gt;&lt;/CELL&gt;&lt;CELL BorderFill="24" ColAddr="4" ColSpan="1" Dirty="false" Editable="false" HasMargin="false" Header="false" Height="1282" Protect="false" RowAddr="120" RowSpan="1" Width="9510"&gt;&lt;CELLMARGIN Bottom="141" Left="510" Right="510" Top="141"/&gt;&lt;PARALIST LineWrap="Break" LinkListID="0" LinkListIDNext="0" TextDirection="0" VertAlign="Center"&gt;&lt;P ParaShape="22" Style="45"&gt;&lt;TEXT CharShape="8"&gt;&lt;CHAR&gt;≪$E$182≫&lt;/CHAR&gt;&lt;/TEXT&gt;&lt;/P&gt;&lt;/PARALIST&gt;&lt;/CELL&gt;&lt;CELL BorderFill="24" ColAddr="5"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CharShape="8"&gt;&lt;CHAR&gt;≪$F$182≫&lt;/CHAR&gt;&lt;/TEXT&gt;&lt;/P&gt;&lt;/PARALIST&gt;&lt;/CELL&gt;&lt;CELL BorderFill="24" ColAddr="6"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CharShape="8"&gt;&lt;CHAR&gt;≪$G$182≫&lt;/CHAR&gt;&lt;/TEXT&gt;&lt;/P&gt;&lt;/PARALIST&gt;&lt;/CELL&gt;&lt;CELL BorderFill="24" ColAddr="7"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CharShape="8"&gt;&lt;CHAR&gt;≪$H$182≫&lt;/CHAR&gt;&lt;/TEXT&gt;&lt;/P&gt;&lt;/PARALIST&gt;&lt;/CELL&gt;&lt;CELL BorderFill="24" ColAddr="8"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CharShape="8"&gt;&lt;CHAR&gt;≪$I$182≫&lt;/CHAR&gt;&lt;/TEXT&gt;&lt;/P&gt;&lt;/PARALIST&gt;&lt;/CELL&gt;&lt;CELL BorderFill="24" ColAddr="9"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CharShape="8"&gt;&lt;CHAR&gt;≪$J$182≫&lt;/CHAR&gt;&lt;/TEXT&gt;&lt;/P&gt;&lt;/PARALIST&gt;&lt;/CELL&gt;&lt;CELL BorderFill="24" ColAddr="10"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CharShape="8"&gt;&lt;CHAR&gt;≪$K$182≫&lt;/CHAR&gt;&lt;/TEXT&gt;&lt;/P&gt;&lt;/PARALIST&gt;&lt;/CELL&gt;&lt;/ROW&gt;&lt;ROW&gt;&lt;CELL BorderFill="24" ColAddr="3" ColSpan="1" Dirty="false" Editable="false" HasMargin="false" Header="false" Height="1282" Protect="false" RowAddr="121" RowSpan="1" Width="4699"&gt;&lt;CELLMARGIN Bottom="141" Left="510" Right="510" Top="141"/&gt;&lt;PARALIST LineWrap="Squeeze" LinkListID="0" LinkListIDNext="0" TextDirection="0" VertAlign="Center"&gt;&lt;P ParaShape="20" Style="45"&gt;&lt;TEXT CharShape="8"&gt;&lt;CHAR&gt;≪$D$183≫&lt;/CHAR&gt;&lt;/TEXT&gt;&lt;/P&gt;&lt;/PARALIST&gt;&lt;/CELL&gt;&lt;CELL BorderFill="24" ColAddr="4" ColSpan="1" Dirty="false" Editable="false" HasMargin="false" Header="false" Height="1282" Protect="false" RowAddr="121" RowSpan="1" Width="9510"&gt;&lt;CELLMARGIN Bottom="141" Left="510" Right="510" Top="141"/&gt;&lt;PARALIST LineWrap="Break" LinkListID="0" LinkListIDNext="0" TextDirection="0" VertAlign="Center"&gt;&lt;P ParaShape="22" Style="45"&gt;&lt;TEXT CharShape="8"&gt;&lt;CHAR&gt;≪$E$183≫&lt;/CHAR&gt;&lt;/TEXT&gt;&lt;/P&gt;&lt;/PARALIST&gt;&lt;/CELL&gt;&lt;CELL BorderFill="24" ColAddr="5"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CharShape="8"&gt;&lt;CHAR&gt;≪$F$183≫&lt;/CHAR&gt;&lt;/TEXT&gt;&lt;/P&gt;&lt;/PARALIST&gt;&lt;/CELL&gt;&lt;CELL BorderFill="24" ColAddr="6"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CharShape="8"&gt;&lt;CHAR&gt;≪$G$183≫&lt;/CHAR&gt;&lt;/TEXT&gt;&lt;/P&gt;&lt;/PARALIST&gt;&lt;/CELL&gt;&lt;CELL BorderFill="24" ColAddr="7"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CharShape="8"&gt;&lt;CHAR&gt;≪$H$183≫&lt;/CHAR&gt;&lt;/TEXT&gt;&lt;/P&gt;&lt;/PARALIST&gt;&lt;/CELL&gt;&lt;CELL BorderFill="24" ColAddr="8"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CharShape="8"&gt;&lt;CHAR&gt;≪$I$183≫&lt;/CHAR&gt;&lt;/TEXT&gt;&lt;/P&gt;&lt;/PARALIST&gt;&lt;/CELL&gt;&lt;CELL BorderFill="24" ColAddr="9"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CharShape="8"&gt;&lt;CHAR&gt;≪$J$183≫&lt;/CHAR&gt;&lt;/TEXT&gt;&lt;/P&gt;&lt;/PARALIST&gt;&lt;/CELL&gt;&lt;CELL BorderFill="24" ColAddr="10"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CharShape="8"&gt;&lt;CHAR&gt;≪$K$183≫&lt;/CHAR&gt;&lt;/TEXT&gt;&lt;/P&gt;&lt;/PARALIST&gt;&lt;/CELL&gt;&lt;/ROW&gt;&lt;ROW&gt;&lt;CELL BorderFill="24" ColAddr="0" ColSpan="1" Dirty="false" Editable="false" HasMargin="false" Header="false" Height="6410" Protect="false" RowAddr="122" RowSpan="5" Width="4699"&gt;&lt;CELLMARGIN Bottom="141" Left="510" Right="510" Top="141"/&gt;&lt;PARALIST LineWrap="Break" LinkListID="0" LinkListIDNext="0" TextDirection="0" VertAlign="Center"&gt;&lt;P ParaShape="21" Style="45"&gt;&lt;TEXT CharShape="8"&gt;&lt;CHAR&gt;≪$A$184≫&lt;/CHAR&gt;&lt;/TEXT&gt;&lt;/P&gt;&lt;/PARALIST&gt;&lt;/CELL&gt;&lt;</t>
  </si>
  <si>
    <t>CELL BorderFill="24" ColAddr="1" ColSpan="1" Dirty="false" Editable="false" HasMargin="false" Header="false" Height="6410" Protect="false" RowAddr="122" RowSpan="5" Width="9510"&gt;&lt;CELLMARGIN Bottom="141" Left="510" Right="510" Top="141"/&gt;&lt;PARALIST LineWrap="Break" LinkListID="0" LinkListIDNext="0" TextDirection="0" VertAlign="Center"&gt;&lt;P ParaShape="22" Style="45"&gt;&lt;TEXT CharShape="8"&gt;&lt;CHAR&gt;≪$B$184≫&lt;/CHAR&gt;&lt;/TEXT&gt;&lt;/P&gt;&lt;/PARALIST&gt;&lt;/CELL&gt;&lt;CELL BorderFill="24" ColAddr="2" ColSpan="1" Dirty="false" Editable="false" HasMargin="false" Header="false" Height="6410" Protect="false" RowAddr="122" RowSpan="5" Width="4982"&gt;&lt;CELLMARGIN Bottom="141" Left="510" Right="510" Top="141"/&gt;&lt;PARALIST LineWrap="Break" LinkListID="0" LinkListIDNext="0" TextDirection="0" VertAlign="Center"&gt;&lt;P ParaShape="21" Style="45"&gt;&lt;TEXT CharShape="8"&gt;&lt;CHAR&gt;≪$C$184≫&lt;/CHAR&gt;&lt;/TEXT&gt;&lt;/P&gt;&lt;/PARALIST&gt;&lt;/CELL&gt;&lt;CELL BorderFill="24" ColAddr="3" ColSpan="1" Dirty="false" Editable="false" HasMargin="false" Header="false" Height="1282" Protect="false" RowAddr="122" RowSpan="1" Width="4699"&gt;&lt;CELLMARGIN Bottom="141" Left="510" Right="510" Top="141"/&gt;&lt;PARALIST LineWrap="Squeeze" LinkListID="0" LinkListIDNext="0" TextDirection="0" VertAlign="Center"&gt;&lt;P ParaShape="20" Style="45"&gt;&lt;TEXT CharShape="8"&gt;&lt;CHAR&gt;≪$D$184≫&lt;/CHAR&gt;&lt;/TEXT&gt;&lt;/P&gt;&lt;/PARALIST&gt;&lt;/CELL&gt;&lt;CELL BorderFill="24" ColAddr="4" ColSpan="1" Dirty="false" Editable="false" HasMargin="false" Header="false" Height="1282" Protect="false" RowAddr="122" RowSpan="1" Width="9510"&gt;&lt;CELLMARGIN Bottom="141" Left="510" Right="510" Top="141"/&gt;&lt;PARALIST LineWrap="Break" LinkListID="0" LinkListIDNext="0" TextDirection="0" VertAlign="Center"&gt;&lt;P ParaShape="22" Style="45"&gt;&lt;TEXT CharShape="8"&gt;&lt;CHAR&gt;≪$E$184≫&lt;/CHAR&gt;&lt;/TEXT&gt;&lt;/P&gt;&lt;/PARALIST&gt;&lt;/CELL&gt;&lt;CELL BorderFill="24" ColAddr="5"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CharShape="8"&gt;&lt;CHAR&gt;≪$F$184≫&lt;/CHAR&gt;&lt;/TEXT&gt;&lt;/P&gt;&lt;/PARALIST&gt;&lt;/CELL&gt;&lt;CELL BorderFill="24" ColAddr="6"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CharShape="8"&gt;&lt;CHAR&gt;≪$G$184≫&lt;/CHAR&gt;&lt;/TEXT&gt;&lt;/P&gt;&lt;/PARALIST&gt;&lt;/CELL&gt;&lt;CELL BorderFill="24" ColAddr="7"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CharShape="8"&gt;&lt;CHAR&gt;≪$H$184≫&lt;/CHAR&gt;&lt;/TEXT&gt;&lt;/P&gt;&lt;/PARALIST&gt;&lt;/CELL&gt;&lt;CELL BorderFill="24" ColAddr="8"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CharShape="8"&gt;&lt;CHAR&gt;≪$I$184≫&lt;/CHAR&gt;&lt;/TEXT&gt;&lt;/P&gt;&lt;/PARALIST&gt;&lt;/CELL&gt;&lt;CELL BorderFill="24" ColAddr="9"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CharShape="8"&gt;&lt;CHAR&gt;≪$J$184≫&lt;/CHAR&gt;&lt;/TEXT&gt;&lt;/P&gt;&lt;/PARALIST&gt;&lt;/CELL&gt;&lt;CELL BorderFill="24" ColAddr="10"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CharShape="8"&gt;&lt;CHAR&gt;≪$K$184≫&lt;/CHAR&gt;&lt;/TEXT&gt;&lt;/P&gt;&lt;/PARALIST&gt;&lt;/CELL&gt;&lt;/ROW&gt;&lt;ROW&gt;&lt;CELL BorderFill="24" ColAddr="3" ColSpan="1" Dirty="false" Editable="false" HasMargin="false" Header="false" Height="1282" Protect="false" RowAddr="123" RowSpan="1" Width="4699"&gt;&lt;CELLMARGIN Bottom="141" Left="510" Right="510" Top="141"/&gt;&lt;PARALIST LineWrap="Squeeze" LinkListID="0" LinkListIDNext="0" TextDirection="0" VertAlign="Center"&gt;&lt;P ParaShape="20" Style="45"&gt;&lt;TEXT CharShape="8"&gt;&lt;CHAR&gt;≪$D$185≫&lt;/CHAR&gt;&lt;/TEXT&gt;&lt;/P&gt;&lt;/PARALIST&gt;&lt;/CELL&gt;&lt;CELL BorderFill="24" ColAddr="4" ColSpan="1" Dirty="false" Editable="false" HasMargin="false" Header="false" Height="1282" Protect="false" RowAddr="123" RowSpan="1" Width="9510"&gt;&lt;CELLMARGIN Bottom="141" Left="510" Right="510" Top="141"/&gt;&lt;PARALIST LineWrap="Break" LinkListID="0" LinkListIDNext="0" TextDirection="0" VertAlign="Center"&gt;&lt;P ParaShape="22" Style="45"&gt;&lt;TEXT CharShape="8"&gt;&lt;CHAR&gt;≪$E$185≫&lt;/CHAR&gt;&lt;/TEXT&gt;&lt;/P&gt;&lt;/PARALIST&gt;&lt;/CELL&gt;&lt;CELL BorderFill="24" ColAddr="5"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CharShape="8"&gt;&lt;CHAR&gt;≪$F$185≫&lt;/CHAR&gt;&lt;/TEXT&gt;&lt;/P&gt;&lt;/PARALIST&gt;&lt;/CELL&gt;&lt;CELL BorderFill="24" ColAddr="6"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CharShape="8"&gt;&lt;CHAR&gt;≪$G$185≫&lt;/CHAR&gt;&lt;/TEXT&gt;&lt;/P&gt;&lt;/PARALIST&gt;&lt;/CELL&gt;&lt;CELL BorderFill="24" ColAddr="7"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CharShape="8"&gt;&lt;CHAR&gt;≪$H$185≫&lt;/CHAR&gt;&lt;/TEXT&gt;&lt;/P&gt;&lt;/PARALIST&gt;&lt;/CELL&gt;&lt;CELL BorderFill="24" ColAddr="8"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CharShape="8"&gt;&lt;CHAR&gt;≪$I$185≫&lt;/CHAR&gt;&lt;/TEXT&gt;&lt;/P&gt;&lt;/PARALIST&gt;&lt;/CELL&gt;&lt;CELL BorderFill="24" ColAddr="9"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CharShape="8"&gt;&lt;CHAR&gt;≪$J$185≫&lt;/CHAR&gt;&lt;/TEXT&gt;&lt;/P&gt;&lt;/PARALIST&gt;&lt;/CELL&gt;&lt;CELL BorderFill="24" ColAddr="10"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CharShape="8"&gt;&lt;CHAR&gt;≪$K$185≫&lt;/CHAR&gt;&lt;/TEXT&gt;&lt;/P&gt;&lt;/PARALIST&gt;&lt;/CELL&gt;&lt;/ROW&gt;&lt;ROW&gt;&lt;CELL BorderFill="24" ColAddr="3" ColSpan="1" Dirty="false" Editable="false" HasMargin="false" Header="false" Height="1282" Protect="false" RowAddr="124" RowSpan="1" Width="4699"&gt;&lt;CELLMARGIN Bottom="141" Left="510" Right="510" Top="141"/&gt;&lt;PARALIST LineWrap="Squeeze" LinkListID="0" LinkListIDNext="0" TextDirection="0" VertAlign="Center"&gt;&lt;P ParaShape="20" Style="45"&gt;&lt;TEXT CharShape="8"&gt;&lt;CHAR&gt;≪$D$186≫&lt;/CHAR&gt;&lt;/TEXT&gt;&lt;/P&gt;&lt;/PARALIST&gt;&lt;/CELL&gt;&lt;CELL BorderFill="24" ColAddr="4" ColSpan="1" Dirty="false" Editable="false" HasMargin="false" Header="false" Height="1282" Protect="false" RowAddr="124" RowSpan="1" Width="9510"&gt;&lt;CELLMARGIN Bottom="141" Left="510" Right="510" Top="141"/&gt;&lt;PARALIST LineWrap="Break" LinkListID="0" LinkListIDNext="0" TextDirection="0" VertAlign="Center"&gt;&lt;P ParaShape="22" Style="45"&gt;&lt;TEXT CharShape="8"&gt;&lt;CHAR&gt;≪$E$186≫&lt;/CHAR&gt;&lt;/TEXT&gt;&lt;/P&gt;&lt;/PARALIST&gt;&lt;/CELL&gt;&lt;CELL BorderFill="24" ColAddr="5"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CharShape="8"&gt;&lt;CHAR&gt;≪$F$186≫&lt;/CHAR&gt;&lt;/TEXT&gt;&lt;/P&gt;&lt;/PARALIST&gt;&lt;/CELL&gt;&lt;CELL BorderFill="24" ColAddr="6"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CharShape="8"&gt;&lt;CHAR&gt;≪$G$186≫&lt;/CHAR&gt;&lt;/TEXT&gt;&lt;/P&gt;&lt;/PARALIST&gt;&lt;/CELL&gt;&lt;CELL BorderFill="24" ColAddr="7"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CharShape="8"&gt;&lt;CHAR&gt;≪$H$186≫&lt;/CHAR&gt;&lt;/TEXT&gt;&lt;/P&gt;&lt;/PARALIST&gt;&lt;/CELL&gt;&lt;CELL BorderFill="24" ColAddr="8"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CharShape="8"&gt;&lt;CHAR&gt;≪$I$186≫&lt;/CHAR&gt;&lt;/TEXT&gt;&lt;/P&gt;&lt;/PARALIST&gt;&lt;/CELL&gt;&lt;CELL BorderFill="24" ColAddr="9"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CharShape="8"&gt;&lt;CHAR&gt;≪$J$186≫&lt;/CHAR&gt;&lt;/TEXT&gt;&lt;/P&gt;&lt;/PARALIST&gt;&lt;/CELL&gt;&lt;CELL BorderFill="24" ColAddr="10"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CharShape="8"&gt;&lt;CHAR&gt;≪$K$186≫&lt;/CHAR&gt;&lt;/TEXT&gt;&lt;/P&gt;&lt;/PARALIST&gt;&lt;/CELL&gt;&lt;/ROW&gt;&lt;ROW&gt;&lt;CELL BorderFill="24" ColAddr="3" ColSpan="1" Dirty="false" Editable="false" HasMargin="false" Header="false" Height="1282" Protect="false" RowAddr="125" RowSpan="1" Width="4699"&gt;&lt;CELLMARGIN Bottom="141" Left="510" Right="510" Top="141"/&gt;&lt;PARALIST LineWrap="Squeeze" LinkListID="0" LinkListIDNext="0" TextDirection="0" VertAlign="Center"&gt;&lt;P ParaShape="20" Style="45"&gt;&lt;TEXT CharShape="8"&gt;&lt;CHAR&gt;≪$D$187≫&lt;/CHAR&gt;&lt;/TEXT&gt;&lt;/P&gt;&lt;/PARALIST&gt;&lt;/CELL&gt;&lt;CELL BorderFill="24" ColAddr="4" ColSpan="1" Dirty="false" Editable="false" HasMargin="false" Header="false" Height="1282" Protect="false" RowAddr="125" RowSpan="1" Width="9510"&gt;&lt;CELLMARGIN Bottom="141" Left="510" Right="510" Top="141"/&gt;&lt;PARALIST LineWrap="Break" LinkListID="0" LinkListIDNext="0" TextDirection="0" VertAlign="Center"&gt;&lt;P ParaShape="22" Style="45"&gt;&lt;TEXT CharShape="8"&gt;&lt;CHAR&gt;≪$E$187≫&lt;/CHAR&gt;&lt;/TEXT&gt;&lt;/P&gt;&lt;/PARALIST&gt;&lt;/CELL&gt;&lt;CELL BorderFill="24" ColAddr="5"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CharShape="8"&gt;&lt;CHAR&gt;≪$F$187≫&lt;/CHAR&gt;&lt;/TEXT&gt;&lt;/P&gt;&lt;/PARALIST&gt;&lt;/CELL&gt;&lt;CELL BorderFill="24" ColAddr="6"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CharShape="8"&gt;&lt;CHAR&gt;≪$G$187≫&lt;/CHAR&gt;&lt;/TEXT&gt;&lt;/P&gt;&lt;/PARALIST&gt;&lt;/CELL&gt;&lt;CELL BorderFill="24" ColAddr="7"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CharShape="8"&gt;&lt;CHAR&gt;≪$H$187≫&lt;/CHAR&gt;&lt;/TEXT&gt;&lt;/P&gt;&lt;/PARALIST&gt;&lt;/CELL&gt;&lt;CELL BorderFill="24" ColAddr="8"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CharShape="8"&gt;&lt;CHAR&gt;≪$I$187≫&lt;/CHAR&gt;&lt;/TEXT&gt;&lt;/P&gt;&lt;/PARALIST&gt;&lt;/CELL&gt;&lt;CELL BorderFill="24" ColAddr="9"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CharShape="8"&gt;&lt;CHAR&gt;≪$J$187≫&lt;/CHAR&gt;&lt;/TEXT&gt;&lt;/P&gt;&lt;/PARALIST&gt;&lt;/CELL&gt;&lt;CELL BorderFill="24" ColAddr="10"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CharShape="8"&gt;&lt;CHAR&gt;≪$K$187≫&lt;/CHAR&gt;&lt;/TEXT&gt;&lt;/P&gt;&lt;/PARALIST&gt;&lt;/CELL&gt;&lt;/ROW&gt;&lt;ROW&gt;&lt;CELL BorderFill="24" ColAddr="3" ColSpan="1" Dirty="false" Editable="false" HasMargin="false" Header="false" Height="1282" Protect="false" RowAddr="126" RowSpan="1" Width="4699"&gt;&lt;CELLMARGIN Bottom="141" Left="510" Right="510" Top="141"/&gt;&lt;PARALIST LineWrap="Squeeze" LinkListID="0" LinkListIDNext="0" TextDirection="0" VertAlign="Center"&gt;&lt;P ParaShape="20" Style="45"&gt;&lt;TEXT CharShape="8"&gt;&lt;CHAR&gt;≪$D$188≫&lt;/CHAR&gt;&lt;/TEXT&gt;&lt;/P&gt;&lt;/PARALIST&gt;&lt;/CELL&gt;&lt;CELL BorderFill="24" ColAddr="4" ColSpan="1" Dirty="false" Editable="false" HasMargin="false" Header="false" Height="1282" Protect="false" RowAddr="126" RowSpan="1" Width="9510"&gt;&lt;CELLMARGIN Bottom="141" Left="510" Right="510" Top="141"/&gt;&lt;PARALIST LineWrap="Break" LinkListID="0" LinkListIDNext="0" TextDirection="0" VertAlign="Center"&gt;&lt;P ParaShape="22" Style="45"&gt;&lt;TEXT CharShape="8"&gt;&lt;CHAR&gt;≪$E$188≫&lt;/CHAR&gt;&lt;/TEXT&gt;&lt;/P&gt;&lt;/PARALIST&gt;&lt;/CELL&gt;&lt;CELL BorderFill="24" ColAddr="5"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CharShape="8"&gt;&lt;CHAR&gt;≪$F$188≫&lt;/CHAR&gt;&lt;/TEXT&gt;&lt;/P&gt;&lt;/PARALIST&gt;&lt;/CELL&gt;&lt;CELL BorderFill="24" ColAddr="6"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CharShape="8"&gt;&lt;CHAR&gt;≪$G$188≫&lt;/CHAR&gt;&lt;/TEXT&gt;&lt;/P&gt;&lt;/PARALIST&gt;&lt;/CELL&gt;&lt;CELL BorderFill="24" ColAddr="7"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CharShape="8"&gt;&lt;CHAR&gt;≪$H$188≫&lt;/CHAR&gt;&lt;/TEXT&gt;&lt;/P&gt;&lt;/PARALIST&gt;&lt;/CELL&gt;&lt;CELL BorderFill="24" ColAddr="8"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CharShape="8"&gt;&lt;CHAR&gt;≪$I$188≫&lt;/CHAR&gt;&lt;/TEXT&gt;&lt;/P&gt;&lt;/PARALIST&gt;&lt;/CELL&gt;&lt;CELL BorderFill="24" ColAddr="9"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CharShape="8"&gt;&lt;CHAR&gt;≪$J$188≫&lt;/CHAR&gt;&lt;/TEXT&gt;&lt;/P&gt;&lt;/PARALIST&gt;&lt;/CELL&gt;&lt;CELL BorderFill="24" ColAddr="10"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CharShape="8"&gt;&lt;CHAR&gt;≪$K$188≫&lt;/CHAR&gt;&lt;/TEXT&gt;&lt;/P&gt;&lt;/PARALIST&gt;&lt;/CELL&gt;&lt;/ROW&gt;&lt;ROW&gt;&lt;CELL BorderFill="24" ColAddr="0" ColSpan="1" Dirty="false" Editable="false" HasMargin="false" Header="false" Height="6410" Protect="false" RowAddr="127" RowSpan="5" Width="4699"&gt;&lt;CELLMARGIN Bottom="141" Left="510" Right="510" Top="141"/&gt;&lt;PARALIST LineWrap="Break" LinkListID="0" LinkListIDNext="0" TextDirection="0" VertAlign="Center"&gt;&lt;P ParaShape="21" Style="45"&gt;&lt;TEXT CharShape="8"&gt;&lt;CHAR&gt;≪$A$189≫&lt;/CHAR&gt;&lt;/TEXT&gt;&lt;/P&gt;&lt;/PARALIST&gt;&lt;/CELL&gt;&lt;CELL BorderFill="24" ColAddr="1" ColSpan="1" Dirty="false" Editable="false" HasMargin="false" Header="false" Height="6410" Protect="false" RowAddr="127" RowSpan="5" Width="9510"&gt;&lt;CELLMARGIN Bottom="141" Left="510" Right="510" Top="141"/&gt;&lt;PARALIST LineWrap="Break" LinkListID="0" LinkListIDNext="0" TextDirection="0" VertAlign="Center"&gt;&lt;P ParaShape="22" Style="45"&gt;&lt;TEXT CharShape="8"&gt;&lt;CHAR&gt;≪$B$189≫&lt;/CHAR&gt;&lt;/TEXT&gt;&lt;/P&gt;&lt;/PARALIST&gt;&lt;/CELL&gt;&lt;CELL BorderFill="24" ColAddr="2" ColSpan="1" Dirty="false" Editable="false" HasMargin="false" Header="false" Height="6410" Protect="false" RowAddr="127" RowSpan="5" Width="4982"&gt;&lt;CELLMARGIN Bottom="141" Left="510" Right="510" Top="141"/&gt;&lt;PARALIST LineWrap="Break" LinkListID="0" LinkListIDNext="0" TextDirection="0" VertAlign="Center"&gt;&lt;P ParaShape="21" Style="45"&gt;&lt;TEXT CharShape="8"&gt;&lt;CHAR&gt;≪$C$189≫&lt;/CHAR&gt;&lt;/TEXT&gt;&lt;/P&gt;&lt;/PARALIST&gt;&lt;/CELL&gt;&lt;CELL BorderFill="24" ColAddr="3" ColSpan="1" Dirty="false" Editable="false" HasMargin="false" Header="false" Height="1282" Protect="false" RowAddr="127" RowSpan="1" Width="4699"&gt;&lt;CELLMARGIN Bottom="141" Left="510" Right="510" Top="141"/&gt;&lt;PARALIST LineWrap="Squeeze" LinkListID="0" LinkListIDNext="0" TextDirection="0" VertAlign="Center"&gt;&lt;P ParaShape="20" Style="45"&gt;&lt;TEXT CharShape="8"&gt;&lt;CHAR&gt;≪$D$189≫&lt;/CHAR&gt;&lt;/TEXT&gt;&lt;/P&gt;&lt;/PARALIST&gt;&lt;/CELL&gt;&lt;CELL BorderFill="24" ColAddr="4" ColSpan="1" Dirty="false" Editable="false" HasMargin="false" Header="false" Height="1282" Protect="false" RowAddr="127" RowSpan="1" Width="9510"&gt;&lt;CELLMARGIN Bottom="141" Left="510" Right="510" Top="141"/&gt;&lt;PARALIST LineWrap="Break" LinkListID="0" LinkListIDNext="0" TextDirection="0" VertAlign="Center"&gt;&lt;P ParaShape="22" Style="45"&gt;&lt;TEXT CharShape="8"&gt;&lt;CHAR&gt;≪$E$189≫&lt;/CHAR&gt;&lt;/TEXT&gt;&lt;/P&gt;&lt;/PARALIST&gt;&lt;/CELL&gt;&lt;CELL BorderFill="24" ColAddr="5"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CharShape="8"&gt;&lt;CHAR&gt;≪$F$189≫&lt;/CHAR&gt;&lt;/TEXT&gt;&lt;/P&gt;&lt;/PARALIST&gt;&lt;/CELL&gt;&lt;CELL BorderFill="24" ColAddr="6"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CharShape="8"&gt;&lt;CHAR&gt;≪$G$189≫&lt;/CHAR&gt;&lt;/TEXT&gt;&lt;/P&gt;&lt;/PARALIST&gt;&lt;/CELL&gt;&lt;CELL BorderFill="24" ColAddr="7"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CharShape="8"&gt;&lt;CHAR&gt;≪$H$189≫&lt;/CHAR&gt;&lt;/TEXT&gt;&lt;/P&gt;&lt;/PARALIST&gt;&lt;/CELL&gt;&lt;CELL BorderFill="24" ColAddr="8"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CharShape="8"&gt;&lt;CHAR&gt;≪$I$189≫&lt;/CHAR&gt;&lt;/TEXT&gt;&lt;/P&gt;&lt;/PARALIST&gt;&lt;/CELL&gt;&lt;CELL BorderFill="24" ColAddr="9"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CharShape="8"&gt;&lt;CHAR&gt;≪$J$189≫&lt;/CHAR&gt;&lt;/TEXT&gt;&lt;/P&gt;&lt;/PARALIST&gt;&lt;/CELL&gt;&lt;CELL BorderFill="24" ColAddr="10"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CharShape="8"&gt;&lt;CHAR&gt;≪$K$189≫&lt;/CHAR&gt;&lt;/TEXT&gt;&lt;/P&gt;&lt;/PARALIST&gt;&lt;/CELL&gt;&lt;/ROW&gt;&lt;ROW&gt;&lt;CELL BorderFill="24" ColAddr="3" ColSpan="1" Dirty="false" Editable="false" HasMargin="false" Header="false" Height="1282" Protect="false" RowAddr="128" RowSpan="1" Width="4699"&gt;&lt;CELLMARGIN Bottom="141" Left="510" Right="510" Top="141"/&gt;&lt;PARALIST LineWrap="Squeeze" LinkListID="0" LinkListIDNext="0" TextDirection="0" VertAlign="Center"&gt;&lt;P ParaShape="20" Style="45"&gt;&lt;TEXT CharShape="8"&gt;&lt;CHAR&gt;≪$D$190≫&lt;/CHAR&gt;&lt;/TEXT&gt;&lt;/P&gt;&lt;/PARALIST&gt;&lt;/CELL&gt;&lt;CELL BorderFill="24" ColAddr="4" ColSpan="1" Dirty="false" Editable="false" HasMargin="false" Header="false" Height="1282" Protect="false" RowAddr="128" RowSpan="1" Width="9510"&gt;&lt;CELLMARGIN Bottom="141" Left="510" Right="510" Top="141"/&gt;&lt;PARALIST LineWrap="Break" LinkListID="0" LinkListIDNext="0" TextDirection="0" VertAlign="Center"&gt;&lt;P ParaShape="22" Style="45"&gt;&lt;TEXT CharShape="8"&gt;&lt;CHAR&gt;≪$E$190≫&lt;/CHAR&gt;&lt;/TEXT&gt;&lt;/P&gt;&lt;/PARALIST&gt;&lt;/CELL&gt;&lt;CELL BorderFill="24" ColAddr="5"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CharShape="8"&gt;&lt;CHAR&gt;≪$F$190≫&lt;/CHAR&gt;&lt;/TEXT&gt;&lt;/P&gt;&lt;/PARALIST&gt;&lt;/CELL&gt;&lt;CELL BorderFill="24" ColAddr="6"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CharShape="8"&gt;&lt;CHAR&gt;≪$G$190≫&lt;/CHAR&gt;&lt;/TEXT&gt;&lt;/P&gt;&lt;/PARALIST&gt;&lt;/CELL&gt;&lt;CELL BorderFill="24" ColAddr="7"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CharShape="8"&gt;&lt;CHAR&gt;≪$H$190≫&lt;/CHAR&gt;&lt;/TEXT&gt;&lt;/P&gt;&lt;/PARALIST&gt;&lt;/CELL&gt;&lt;CELL BorderFill="24" ColAddr="8"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CharShape="8"&gt;&lt;CHAR&gt;≪$I$190≫&lt;/CHAR&gt;&lt;/TEXT&gt;&lt;/P&gt;&lt;/PARALIST&gt;&lt;/CELL&gt;&lt;CELL BorderFill="24" ColAddr="9"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CharShape="8"&gt;&lt;CHAR&gt;≪$J$190≫&lt;/CHAR&gt;&lt;/TEXT&gt;&lt;/P&gt;&lt;/PARALIST&gt;&lt;/CELL&gt;&lt;CELL BorderFill="24" ColAddr="10"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CharShape="8"&gt;&lt;CHAR&gt;≪$K$190≫&lt;/CHAR&gt;&lt;/TEXT&gt;&lt;/P&gt;&lt;/PARALIST&gt;&lt;/CELL&gt;&lt;/ROW&gt;&lt;ROW&gt;&lt;CELL BorderFill="24" ColAddr="3" ColSpan="1" Dirty="false" Editable="false" HasMargin="false" Header="false" Height="1282" Protect="false" RowAddr="129" RowSpan="1" Width="4699"&gt;&lt;CELLMARGIN Bottom="141" Left="510" Right="510" Top="141"/&gt;&lt;PARALIST LineWrap="Squeeze" LinkListID="0" LinkListIDNext="0" TextDirection="0" VertAlign="Center"&gt;&lt;P ParaShape="20" Style="45"&gt;&lt;TEXT CharShape="8"&gt;&lt;CHAR&gt;≪$D$191≫&lt;/CHAR&gt;&lt;/TEXT&gt;&lt;/P&gt;&lt;/PARALIST&gt;&lt;/CELL&gt;&lt;CELL BorderFill="24" ColAddr="4" ColSpan="1" Dirty="false" Editable="false" HasMargin="false" Header="false" Height="1282" Protect="false" RowAddr="129" RowSpan="1" Width="9510"&gt;&lt;CELLMARGIN Bottom="141" Left="510" Right="510" Top="141"/&gt;&lt;PARALIST LineWrap="Break" LinkListID="0" LinkListIDNext="0" TextDirection="0" VertAlign="Center"&gt;&lt;P ParaShape="22" Style="45"&gt;&lt;TEXT CharShape="8"&gt;&lt;CHAR&gt;≪$E$191≫&lt;/CHAR&gt;&lt;/TEXT&gt;&lt;/P&gt;&lt;/PARALIST&gt;&lt;/CELL&gt;&lt;CELL BorderFill="24" ColAddr="5"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CharShape="8"&gt;&lt;CHAR&gt;≪$F$191≫&lt;/CHAR&gt;&lt;/TEXT&gt;&lt;/P&gt;&lt;/PARALIST&gt;&lt;/CELL&gt;&lt;CELL BorderFill="24" ColAddr="6"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CharShape="8"&gt;&lt;CHAR&gt;≪$G$191≫&lt;/CHAR&gt;&lt;/TEXT&gt;&lt;/P&gt;&lt;/PARALIST&gt;&lt;/CELL&gt;&lt;CELL BorderFill="24" ColAddr="7"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CharShape="8"&gt;&lt;CHAR&gt;≪$H$191≫&lt;/CHAR&gt;&lt;/TEXT&gt;&lt;/P&gt;&lt;/PARALIST&gt;&lt;/CELL&gt;&lt;CELL BorderFill="24" ColAddr="8"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CharShape="8"&gt;&lt;CHAR&gt;≪$I$191≫&lt;/CHAR&gt;&lt;/TEXT&gt;&lt;/P&gt;&lt;/PARALIST&gt;&lt;/CELL&gt;&lt;CELL BorderFill="24" ColAddr="9"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CharShape="8"&gt;&lt;CHAR&gt;≪$J$191≫&lt;/CHAR&gt;&lt;/TEXT&gt;&lt;/P&gt;&lt;/PARALIST&gt;&lt;/CELL&gt;&lt;CELL BorderFill="24" ColAddr="10"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CharShape="8"&gt;&lt;CHAR&gt;≪$K$191≫&lt;/CHAR&gt;&lt;/TEXT&gt;&lt;/P&gt;&lt;/PARALIST&gt;&lt;/CELL&gt;&lt;/ROW&gt;&lt;ROW&gt;&lt;CELL BorderFill="24" ColAddr="3" ColSpan="1" Dirty="false" Editable="false" HasMargin="false" Header="false" Height="1282" Protect="false" RowAddr="130" RowSpan="1" Width="4699"&gt;&lt;CELLMARGIN Bottom="141" Left="510" Right="510" Top="141"/&gt;&lt;PARALIST LineWrap="Squeeze" LinkListID="0" LinkListIDNext="0" TextDirection="0" VertAlign="Center"&gt;&lt;P ParaShape="20" Style="45"&gt;&lt;TEXT CharShape="8"&gt;&lt;CHAR&gt;≪$D$192≫&lt;/CHAR&gt;&lt;/TEXT&gt;&lt;/P&gt;&lt;/PARALIST&gt;&lt;/CELL&gt;&lt;CELL BorderFill="24" ColAddr="4" ColSpan="1" Dirty="false" Editable="false" HasMargin="false" Header="false" Height="1282" Protect="false" RowAddr="130" RowSpan="1" Width="9510"&gt;&lt;CELLMARGIN Bottom="141" Left="510" Right="510" Top="141"/&gt;&lt;PARALIST LineWrap="Break" LinkListID="0" LinkListIDNext="0" TextDirection="0" VertAlign="Center"&gt;&lt;P ParaShape="22" Style="45"&gt;&lt;TEXT CharShape="8"&gt;&lt;CHAR&gt;≪$E$192≫&lt;/CHAR&gt;&lt;/TEXT&gt;&lt;/P&gt;&lt;/PARALIST&gt;&lt;/CELL&gt;&lt;CELL BorderFill="24" ColAddr="5"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CharShape="8"&gt;&lt;CHAR&gt;≪$F$192≫&lt;/CHAR&gt;&lt;/TEXT&gt;&lt;/P&gt;&lt;/PARALIST&gt;&lt;/CELL&gt;&lt;CELL BorderFill="24" ColAddr="6"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CharShape="8"&gt;&lt;CHAR&gt;≪$G$192≫&lt;/CHAR&gt;&lt;/TEXT&gt;&lt;/P&gt;&lt;/PARALIST&gt;&lt;/CELL&gt;&lt;CELL BorderFill="24" ColAddr="7"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CharShape="8"&gt;&lt;CHAR&gt;≪$H$192≫&lt;/CHAR&gt;&lt;/TEXT&gt;&lt;/P&gt;&lt;/PARALIST&gt;&lt;/CELL&gt;&lt;CELL BorderFill="24" ColAddr="8"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CharShape="8"&gt;&lt;CHAR&gt;≪$I$192≫&lt;/CHAR&gt;&lt;/TEXT&gt;&lt;/P&gt;&lt;/PARALIST&gt;&lt;/CELL&gt;&lt;CELL BorderFill="24"</t>
  </si>
  <si>
    <t>an="1" Dirty="false" Editable="false" HasMargin="false" Header="false" Height="0" Protect="false" RowAddr="148" RowSpan="1" Width="4699"&gt;&lt;CELLMARGIN Bottom="141" Left="510" Right="510" Top="141"/&gt;&lt;PARALIST LineWrap="Squeeze" LinkListID="0" LinkListIDNext="0" TextDirection="0" VertAlign="Center"&gt;&lt;P ParaShape="20" Style="45"&gt;&lt;TEXT CharShape="8"&gt;&lt;CHAR&gt;≪$D$210≫&lt;/CHAR&gt;&lt;/TEXT&gt;&lt;/P&gt;&lt;/PARALIST&gt;&lt;/CELL&gt;&lt;CELL BorderFill="24" ColAddr="4" ColSpan="1" Dirty="false" Editable="false" HasMargin="false" Header="false" Height="0" Protect="false" RowAddr="148" RowSpan="1" Width="9510"&gt;&lt;CELLMARGIN Bottom="141" Left="510" Right="510" Top="141"/&gt;&lt;PARALIST LineWrap="Break" LinkListID="0" LinkListIDNext="0" TextDirection="0" VertAlign="Center"&gt;&lt;P ParaShape="22" Style="45"&gt;&lt;TEXT CharShape="8"&gt;&lt;CHAR&gt;≪$E$210≫&lt;/CHAR&gt;&lt;/TEXT&gt;&lt;/P&gt;&lt;/PARALIST&gt;&lt;/CELL&gt;&lt;CELL BorderFill="24" ColAddr="5"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CharShape="8"&gt;&lt;CHAR&gt;≪$F$210≫&lt;/CHAR&gt;&lt;/TEXT&gt;&lt;/P&gt;&lt;/PARALIST&gt;&lt;/CELL&gt;&lt;CELL BorderFill="24" ColAddr="6"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CharShape="8"&gt;&lt;CHAR&gt;≪$G$210≫&lt;/CHAR&gt;&lt;/TEXT&gt;&lt;/P&gt;&lt;/PARALIST&gt;&lt;/CELL&gt;&lt;CELL BorderFill="24" ColAddr="7"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CharShape="8"&gt;&lt;CHAR&gt;≪$H$210≫&lt;/CHAR&gt;&lt;/TEXT&gt;&lt;/P&gt;&lt;/PARALIST&gt;&lt;/CELL&gt;&lt;CELL BorderFill="24" ColAddr="8"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CharShape="8"&gt;&lt;CHAR&gt;≪$I$210≫&lt;/CHAR&gt;&lt;/TEXT&gt;&lt;/P&gt;&lt;/PARALIST&gt;&lt;/CELL&gt;&lt;CELL BorderFill="24" ColAddr="9"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CharShape="8"&gt;&lt;CHAR&gt;≪$J$210≫&lt;/CHAR&gt;&lt;/TEXT&gt;&lt;/P&gt;&lt;/PARALIST&gt;&lt;/CELL&gt;&lt;CELL BorderFill="24" ColAddr="10"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CharShape="8"&gt;&lt;CHAR&gt;≪$K$210≫&lt;/CHAR&gt;&lt;/TEXT&gt;&lt;/P&gt;&lt;/PARALIST&gt;&lt;/CELL&gt;&lt;/ROW&gt;&lt;ROW&gt;&lt;CELL BorderFill="24" ColAddr="3" ColSpan="1" Dirty="false" Editable="false" HasMargin="false" Header="false" Height="0" Protect="false" RowAddr="149" RowSpan="1" Width="4699"&gt;&lt;CELLMARGIN Bottom="141" Left="510" Right="510" Top="141"/&gt;&lt;PARALIST LineWrap="Squeeze" LinkListID="0" LinkListIDNext="0" TextDirection="0" VertAlign="Center"&gt;&lt;P ParaShape="20" Style="45"&gt;&lt;TEXT CharShape="8"&gt;&lt;CHAR&gt;≪$D$211≫&lt;/CHAR&gt;&lt;/TEXT&gt;&lt;/P&gt;&lt;/PARALIST&gt;&lt;/CELL&gt;&lt;CELL BorderFill="24" ColAddr="4" ColSpan="1" Dirty="false" Editable="false" HasMargin="false" Header="false" Height="0" Protect="false" RowAddr="149" RowSpan="1" Width="9510"&gt;&lt;CELLMARGIN Bottom="141" Left="510" Right="510" Top="141"/&gt;&lt;PARALIST LineWrap="Break" LinkListID="0" LinkListIDNext="0" TextDirection="0" VertAlign="Center"&gt;&lt;P ParaShape="22" Style="45"&gt;&lt;TEXT CharShape="8"&gt;&lt;CHAR&gt;≪$E$211≫&lt;/CHAR&gt;&lt;/TEXT&gt;&lt;/P&gt;&lt;/PARALIST&gt;&lt;/CELL&gt;&lt;CELL BorderFill="24" ColAddr="5"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CharShape="8"&gt;&lt;CHAR&gt;≪$F$211≫&lt;/CHAR&gt;&lt;/TEXT&gt;&lt;/P&gt;&lt;/PARALIST&gt;&lt;/CELL&gt;&lt;CELL BorderFill="24" ColAddr="6"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CharShape="8"&gt;&lt;CHAR&gt;≪$G$211≫&lt;/CHAR&gt;&lt;/TEXT&gt;&lt;/P&gt;&lt;/PARALIST&gt;&lt;/CELL&gt;&lt;CELL BorderFill="24" ColAddr="7"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CharShape="8"&gt;&lt;CHAR&gt;≪$H$211≫&lt;/CHAR&gt;&lt;/TEXT&gt;&lt;/P&gt;&lt;/PARALIST&gt;&lt;/CELL&gt;&lt;CELL BorderFill="24" ColAddr="8"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CharShape="8"&gt;&lt;CHAR&gt;≪$I$211≫&lt;/CHAR&gt;&lt;/TEXT&gt;&lt;/P&gt;&lt;/PARALIST&gt;&lt;/CELL&gt;&lt;CELL BorderFill="24" ColAddr="9"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CharShape="8"&gt;&lt;CHAR&gt;≪$J$211≫&lt;/CHAR&gt;&lt;/TEXT&gt;&lt;/P&gt;&lt;/PARALIST&gt;&lt;/CELL&gt;&lt;CELL BorderFill="24" ColAddr="10"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CharShape="8"&gt;&lt;CHAR&gt;≪$K$211≫&lt;/CHAR&gt;&lt;/TEXT&gt;&lt;/P&gt;&lt;/PARALIST&gt;&lt;/CELL&gt;&lt;/ROW&gt;&lt;ROW&gt;&lt;CELL BorderFill="24" ColAddr="3" ColSpan="1" Dirty="false" Editable="false" HasMargin="false" Header="false" Height="0" Protect="false" RowAddr="150" RowSpan="1" Width="4699"&gt;&lt;CELLMARGIN Bottom="141" Left="510" Right="510" Top="141"/&gt;&lt;PARALIST LineWrap="Squeeze" LinkListID="0" LinkListIDNext="0" TextDirection="0" VertAlign="Center"&gt;&lt;P ParaShape="20" Style="45"&gt;&lt;TEXT CharShape="8"&gt;&lt;CHAR&gt;≪$D$212≫&lt;/CHAR&gt;&lt;/TEXT&gt;&lt;/P&gt;&lt;/PARALIST&gt;&lt;/CELL&gt;&lt;CELL BorderFill="24" ColAddr="4" ColSpan="1" Dirty="false" Editable="false" HasMargin="false" Header="false" Height="0" Protect="false" RowAddr="150" RowSpan="1" Width="9510"&gt;&lt;CELLMARGIN Bottom="141" Left="510" Right="510" Top="141"/&gt;&lt;PARALIST LineWrap="Break" LinkListID="0" LinkListIDNext="0" TextDirection="0" VertAlign="Center"&gt;&lt;P ParaShape="22" Style="45"&gt;&lt;TEXT CharShape="8"&gt;&lt;CHAR&gt;≪$E$212≫&lt;/CHAR&gt;&lt;/TEXT&gt;&lt;/P&gt;&lt;/PARALIST&gt;&lt;/CELL&gt;&lt;CELL BorderFill="24" ColAddr="5"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CharShape="8"&gt;&lt;CHAR&gt;≪$F$212≫&lt;/CHAR&gt;&lt;/TEXT&gt;&lt;/P&gt;&lt;/PARALIST&gt;&lt;/CELL&gt;&lt;CELL BorderFill="24" ColAddr="6"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CharShape="8"&gt;&lt;CHAR&gt;≪$G$212≫&lt;/CHAR&gt;&lt;/TEXT&gt;&lt;/P&gt;&lt;/PARALIST&gt;&lt;/CELL&gt;&lt;CELL BorderFill="24" ColAddr="7"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CharShape="8"&gt;&lt;CHAR&gt;≪$H$212≫&lt;/CHAR&gt;&lt;/TEXT&gt;&lt;/P&gt;&lt;/PARALIST&gt;&lt;/CELL&gt;&lt;CELL BorderFill="24" ColAddr="8"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CharShape="8"&gt;&lt;CHAR&gt;≪$I$212≫&lt;/CHAR&gt;&lt;/TEXT&gt;&lt;/P&gt;&lt;/PARALIST&gt;&lt;/CELL&gt;&lt;CELL BorderFill="24" ColAddr="9"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CharShape="8"&gt;&lt;CHAR&gt;≪$J$212≫&lt;/CHAR&gt;&lt;/TEXT&gt;&lt;/P&gt;&lt;/PARALIST&gt;&lt;/CELL&gt;&lt;CELL BorderFill="24" ColAddr="10"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CharShape="8"&gt;&lt;CHAR&gt;≪$K$212≫&lt;/CHAR&gt;&lt;/TEXT&gt;&lt;/P&gt;&lt;/PARALIST&gt;&lt;/CELL&gt;&lt;/ROW&gt;&lt;ROW&gt;&lt;CELL BorderFill="24" ColAddr="3" ColSpan="1" Dirty="false" Editable="false" HasMargin="false" Header="false" Height="0" Protect="false" RowAddr="151" RowSpan="1" Width="4699"&gt;&lt;CELLMARGIN Bottom="141" Left="510" Right="510" Top="141"/&gt;&lt;PARALIST LineWrap="Squeeze" LinkListID="0" LinkListIDNext="0" TextDirection="0" VertAlign="Center"&gt;&lt;P ParaShape="20" Style="45"&gt;&lt;TEXT CharShape="8"&gt;&lt;CHAR&gt;≪$D$213≫&lt;/CHAR&gt;&lt;/TEXT&gt;&lt;/P&gt;&lt;/PARALIST&gt;&lt;/CELL&gt;&lt;CELL BorderFill="24" ColAddr="4" ColSpan="1" Dirty="false" Editable="false" HasMargin="false" Header="false" Height="0" Protect="false" RowAddr="151" RowSpan="1" Width="9510"&gt;&lt;CELLMARGIN Bottom="141" Left="510" Right="510" Top="141"/&gt;&lt;PARALIST LineWrap="Break" LinkListID="0" LinkListIDNext="0" TextDirection="0" VertAlign="Center"&gt;&lt;P ParaShape="22" Style="45"&gt;&lt;TEXT CharShape="8"&gt;&lt;CHAR&gt;≪$E$213≫&lt;/CHAR&gt;&lt;/TEXT&gt;&lt;/P&gt;&lt;/PARALIST&gt;&lt;/CELL&gt;&lt;CELL BorderFill="24" ColAddr="5"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CharShape="8"&gt;&lt;CHAR&gt;≪$F$213≫&lt;/CHAR&gt;&lt;/TEXT&gt;&lt;/P&gt;&lt;/PARALIST&gt;&lt;/CELL&gt;&lt;CELL BorderFill="24" ColAddr="6"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CharShape="8"&gt;&lt;CHAR&gt;≪$G$213≫&lt;/CHAR&gt;&lt;/TEXT&gt;&lt;/P&gt;&lt;/PARALIST&gt;&lt;/CELL&gt;&lt;CELL BorderFill="24" ColAddr="7"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CharShape="8"&gt;&lt;CHAR&gt;≪$H$213≫&lt;/CHAR&gt;&lt;/TEXT&gt;&lt;/P&gt;&lt;/PARALIST&gt;&lt;/CELL&gt;&lt;CELL BorderFill="24" ColAddr="8"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CharShape="8"&gt;&lt;CHAR&gt;≪$I$213≫&lt;/CHAR&gt;&lt;/TEXT&gt;&lt;/P&gt;&lt;/PARALIST&gt;&lt;/CELL&gt;&lt;CELL BorderFill="24" ColAddr="9"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CharShape="8"&gt;&lt;CHAR&gt;≪$J$213≫&lt;/CHAR&gt;&lt;/TEXT&gt;&lt;/P&gt;&lt;/PARALIST&gt;&lt;/CELL&gt;&lt;CELL BorderFill="24" ColAddr="10"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CharShape="8"&gt;&lt;CHAR&gt;≪$K$213≫&lt;/CHAR&gt;&lt;/TEXT&gt;&lt;/P&gt;&lt;/PARALIST&gt;&lt;/CELL&gt;&lt;/ROW&gt;&lt;ROW&gt;&lt;CELL BorderFill="24" ColAddr="0" ColSpan="1" Dirty="false" Editable="false" HasMargin="false" Header="false" Height="6410" Protect="false" RowAddr="152" RowSpan="5" Width="4699"&gt;&lt;CELLMARGIN Bottom="141" Left="510" Right="510" Top="141"/&gt;&lt;PARALIST LineWrap="Break" LinkListID="0" LinkListIDNext="0" TextDirection="0" VertAlign="Center"&gt;&lt;P ParaShape="21" Style="45"&gt;&lt;TEXT CharShape="8"&gt;&lt;CHAR&gt;≪$A$214≫&lt;/CHAR&gt;&lt;/TEXT&gt;&lt;/P&gt;&lt;/PARALIST&gt;&lt;/CELL&gt;&lt;CELL BorderFill="24" ColAddr="1" ColSpan="1" Dirty="false" Editable="false" HasMargin="false" Header="false" Height="6410" Protect="false" RowAddr="152" RowSpan="5" Width="9510"&gt;&lt;CELLMARGIN Bottom="141" Left="510" Right="510" Top="141"/&gt;&lt;PARALIST LineWrap="Break" LinkListID="0" LinkListIDNext="0" TextDirection="0" VertAlign="Center"&gt;&lt;P ParaShape="22" Style="45"&gt;&lt;TEXT CharShape="8"&gt;&lt;CHAR&gt;≪$B$214≫&lt;/CHAR&gt;&lt;/TEXT&gt;&lt;/P&gt;&lt;/PARALIST&gt;&lt;/CELL&gt;&lt;CELL BorderFill="24" ColAddr="2" ColSpan="1" Dirty="false" Editable="false" HasMargin="false" Header="false" Height="6410" Protect="false" RowAddr="152" RowSpan="5" Width="4982"&gt;&lt;CELLMARGIN Bottom="141" Left="510" Right="510" Top="141"/&gt;&lt;PARALIST LineWrap="Break" LinkListID="0" LinkListIDNext="0" TextDirection="0" VertAlign="Center"&gt;&lt;P ParaShape="21" Style="45"&gt;&lt;TEXT CharShape="8"&gt;&lt;CHAR&gt;≪$C$214≫&lt;/CHAR&gt;&lt;/TEXT&gt;&lt;/P&gt;&lt;/PARALIST&gt;&lt;/CELL&gt;&lt;CELL BorderFill="24" ColAddr="3" ColSpan="1" Dirty="false" Editable="false" HasMargin="false" Header="false" Height="1282" Protect="false" RowAddr="152" RowSpan="1" Width="4699"&gt;&lt;CELLMARGIN Bottom="141" Left="510" Right="510" Top="141"/&gt;&lt;PARALIST LineWrap="Squeeze" LinkListID="0" LinkListIDNext="0" TextDirection="0" VertAlign="Center"&gt;&lt;P ParaShape="20" Style="45"&gt;&lt;TEXT CharShape="8"&gt;&lt;CHAR&gt;≪$D$214≫&lt;/CHAR&gt;&lt;/TEXT&gt;&lt;/P&gt;&lt;/PARALIST&gt;&lt;/CELL&gt;&lt;CELL BorderFill="24" ColAddr="4" ColSpan="1" Dirty="false" Editable="false" HasMargin="false" Header="false" Height="1282" Protect="false" RowAddr="152" RowSpan="1" Width="9510"&gt;&lt;CELLMARGIN Bottom="141" Left="510" Right="510" Top="141"/&gt;&lt;PARALIST LineWrap="Break" LinkListID="0" LinkListIDNext="0" TextDirection="0" VertAlign="Center"&gt;&lt;P ParaShape="22" Style="45"&gt;&lt;TEXT CharShape="8"&gt;&lt;CHAR&gt;≪$E$214≫&lt;/CHAR&gt;&lt;/TEXT&gt;&lt;/P&gt;&lt;/PARALIST&gt;&lt;/CELL&gt;&lt;CELL BorderFill="24" ColAddr="5"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CharShape="8"&gt;&lt;CHAR&gt;≪$F$214≫&lt;/CHAR&gt;&lt;/TEXT&gt;&lt;/P&gt;&lt;/PARALIST&gt;&lt;/CELL&gt;&lt;CELL BorderFill="24" ColAddr="6"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CharShape="8"&gt;&lt;CHAR&gt;≪$G$214≫&lt;/CHAR&gt;&lt;/TEXT&gt;&lt;/P&gt;&lt;/PARALIST&gt;&lt;/CELL&gt;&lt;CELL BorderFill="24" ColAddr="7"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CharShape="8"&gt;&lt;CHAR&gt;≪$H$214≫&lt;/CHAR&gt;&lt;/TEXT&gt;&lt;/P&gt;&lt;/PARALIST&gt;&lt;/CELL&gt;&lt;CELL BorderFill="24" ColAddr="8"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CharShape="8"&gt;&lt;CHAR&gt;≪$I$214≫&lt;/CHAR&gt;&lt;/TEXT&gt;&lt;/P&gt;&lt;/PARALIST&gt;&lt;/CELL&gt;&lt;CELL BorderFill="24" ColAddr="9"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CharShape="8"&gt;&lt;CHAR&gt;≪$J$214≫&lt;/CHAR&gt;&lt;/TEXT&gt;&lt;/P&gt;&lt;/PARALIST&gt;&lt;/CELL&gt;&lt;CELL BorderFill="24" ColAddr="10"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CharShape="8"&gt;&lt;CHAR&gt;≪$K$214≫&lt;/CHAR&gt;&lt;/TEXT&gt;&lt;/P&gt;&lt;/PARALIST&gt;&lt;/CELL&gt;&lt;/ROW&gt;&lt;ROW&gt;&lt;CELL BorderFill="24" ColAddr="3" ColSpan="1" Dirty="false" Editable="false" HasMargin="false" Header="false" Height="1282" Protect="false" RowAddr="153" RowSpan="1" Width="4699"&gt;&lt;CELLMARGIN Bottom="141" Left="510" Right="510" Top="141"/&gt;&lt;PARALIST LineWrap="Squeeze" LinkListID="0" LinkListIDNext="0" TextDirection="0" VertAlign="Center"&gt;&lt;P ParaShape="20" Style="45"&gt;&lt;TEXT CharShape="8"&gt;&lt;CHAR&gt;≪$D$215≫&lt;/CHAR&gt;&lt;/TEXT&gt;&lt;/P&gt;&lt;/PARALIST&gt;&lt;/CELL&gt;&lt;CELL BorderFill="24" ColAddr="4" ColSpan="1" Dirty="false" Editable="false" HasMargin="false" Header="false" Height="1282" Protect="false" RowAddr="153" RowSpan="1" Width="9510"&gt;&lt;CELLMARGIN Bottom="141" Left="510" Right="510" Top="141"/&gt;&lt;PARALIST LineWrap="Break" LinkListID="0" LinkListIDNext="0" TextDirection="0" VertAlign="Center"&gt;&lt;P ParaShape="22" Style="45"&gt;&lt;TEXT CharShape="8"&gt;&lt;CHAR&gt;≪$E$215≫&lt;/CHAR&gt;&lt;/TEXT&gt;&lt;/P&gt;&lt;/PARALIST&gt;&lt;/CELL&gt;&lt;CELL BorderFill="24" ColAddr="5"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CharShape="8"&gt;&lt;CHAR&gt;≪$F$215≫&lt;/CHAR&gt;&lt;/TEXT&gt;&lt;/P&gt;&lt;/PARALIST&gt;&lt;/CELL&gt;&lt;CELL BorderFill="24" ColAddr="6"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CharShape="8"&gt;&lt;CHAR&gt;≪$G$215≫&lt;/CHAR&gt;&lt;/TEXT&gt;&lt;/P&gt;&lt;/PARALIST&gt;&lt;/CELL&gt;&lt;CELL BorderFill="24" ColAddr="7"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CharShape="8"&gt;&lt;CHAR&gt;≪$H$215≫&lt;/CHAR&gt;&lt;/TEXT&gt;&lt;/P&gt;&lt;/PARALIST&gt;&lt;/CELL&gt;&lt;CELL BorderFill="24" ColAddr="8"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CharShape="8"&gt;&lt;CHAR&gt;≪$I$215≫&lt;/CHAR&gt;&lt;/TEXT&gt;&lt;/P&gt;&lt;/PARALIST&gt;&lt;/CELL&gt;&lt;CELL BorderFill="24" ColAddr="9"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CharShape="8"&gt;&lt;CHAR&gt;≪$J$215≫&lt;/CHAR&gt;&lt;/TEXT&gt;&lt;/P&gt;&lt;/PARALIST&gt;&lt;/CELL&gt;&lt;CELL BorderFill="24" ColAddr="10"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CharShape="8"&gt;&lt;CHAR&gt;≪$K$215≫&lt;/CHAR&gt;&lt;/TEXT&gt;&lt;/P&gt;&lt;/PARALIST&gt;&lt;/CELL&gt;&lt;/ROW&gt;&lt;ROW&gt;&lt;CELL BorderFill="24" ColAddr="3" ColSpan="1" Dirty="false" Editable="false" HasMargin="false" Header="false" Height="1282" Protect="false" RowAddr="154" RowSpan="1" Width="4699"&gt;&lt;CELLMARGIN Bottom="141" Left="510" Right="510" Top="141"/&gt;&lt;PARALIST LineWrap="Squeeze" LinkListID="0" LinkListIDNext="0" TextDirection="0" VertAlign="Center"&gt;&lt;P ParaShape="20" Style="45"&gt;&lt;TEXT CharShape="8"&gt;&lt;CHAR&gt;≪$D$216≫&lt;/CHAR&gt;&lt;/TEXT&gt;&lt;/P&gt;&lt;/PARALIST&gt;&lt;/CELL&gt;&lt;CELL BorderFill="24" ColAddr="4" ColSpan="1" Dirty="false" Editable="false" HasMargin="false" Header="false" Height="1282" Protect="false" RowAddr="154" RowSpan="1" Width="9510"&gt;&lt;CELLMARGIN Bottom="141" Left="510" Right="510" Top="141"/&gt;&lt;PARALIST LineWrap="Break" LinkListID="0" LinkListIDNext="0" TextDirection="0" VertAlign="Center"&gt;&lt;P ParaShape="22" Style="45"&gt;&lt;TEXT CharShape="8"&gt;&lt;CHAR&gt;≪$E$216≫&lt;/CHAR&gt;&lt;/TEXT&gt;&lt;/P&gt;&lt;/PARALIST&gt;&lt;/CELL&gt;&lt;CELL BorderFill="24" ColAddr="5"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CharShape="8"&gt;&lt;CHAR&gt;≪$F$216≫&lt;/CHAR&gt;&lt;/TEXT&gt;&lt;/P&gt;&lt;/PARALIST&gt;&lt;/CELL&gt;&lt;CELL BorderFill="24" ColAddr="6"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CharShape="8"&gt;&lt;CHAR&gt;≪$G$216≫&lt;/CHAR&gt;&lt;/TEXT&gt;&lt;/P&gt;&lt;/PARALIST&gt;&lt;/CELL&gt;&lt;CELL BorderFill="24" ColAddr="7"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CharShape="8"&gt;&lt;CHAR&gt;≪$H$216≫&lt;/CHAR&gt;&lt;/TEXT&gt;&lt;/P&gt;&lt;/PARALIST&gt;&lt;/CELL&gt;&lt;CELL BorderFill="24" ColAddr="8"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CharShape="8"&gt;&lt;CHAR&gt;≪$I$216≫&lt;/CHAR&gt;&lt;/TEXT&gt;&lt;/P&gt;&lt;/PARALIST&gt;&lt;/CELL&gt;&lt;CELL BorderFill="24" ColAddr="9"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CharShape="8"&gt;&lt;CHAR&gt;≪$J$216≫&lt;/CHAR&gt;&lt;/TEXT&gt;&lt;/P&gt;&lt;/PARALIST&gt;&lt;/CELL&gt;&lt;CELL BorderFill="24" ColAddr="10"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CharShape="8"&gt;&lt;CHAR&gt;≪$K$216≫&lt;/CHAR&gt;&lt;/TEXT&gt;&lt;/P&gt;&lt;/PARALIST&gt;&lt;/CELL&gt;&lt;/ROW&gt;&lt;ROW&gt;&lt;CELL BorderFill="24" ColAddr="3" ColSpan="1" Dirty="false" Editable="false" HasMargin="false" Header="false" Height="1282" Protect="false" RowAddr="155" RowSpan="1" Width="4699"&gt;&lt;CELLMARGIN Bottom="141" Left="510" Right="510" Top="141"/&gt;&lt;PARALIST LineWrap="Squeeze" LinkListID="0" LinkListIDNext="0" TextDirection="0" VertAlign="Center"&gt;&lt;P ParaShape="20" Style="45"&gt;&lt;TEXT CharShape="8"&gt;&lt;CHAR&gt;≪$D$217≫&lt;/CHAR&gt;&lt;/TEXT&gt;&lt;/P&gt;&lt;/PARALIST&gt;&lt;/CELL&gt;&lt;CELL BorderFill="24" ColAddr="4" ColSpan="1" Dirty="false" Editable="false" HasMargin="false" Header="false" Height="1282" Protect="false" RowAddr="155" RowSpan="1" Width="9510"&gt;&lt;CELLMARGIN Bottom="141" Left="510" Right="510" Top="141"/&gt;&lt;PARALIST LineWrap="Break" LinkListID="0" LinkListIDNext="0" TextDirection="0" VertAlign="Center"&gt;&lt;P ParaShape="22" Style="45"&gt;&lt;TEXT CharShape="8"&gt;&lt;CHAR&gt;≪$E$217≫&lt;/CHAR&gt;&lt;/TEXT&gt;&lt;/P&gt;&lt;/PARALIST&gt;&lt;/CELL&gt;&lt;CELL BorderFill="24" ColAddr="5"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CharShape="8"&gt;&lt;CHAR&gt;≪$F$217≫&lt;/CHAR&gt;&lt;/TEXT&gt;&lt;/P&gt;&lt;/PARALIST&gt;&lt;/CELL&gt;&lt;CELL BorderFill="24" ColAddr="6"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CharShape="8"&gt;&lt;CHAR&gt;≪$G$217≫&lt;/CHAR&gt;&lt;/TEXT&gt;&lt;/P&gt;&lt;/PARALIST&gt;&lt;/CELL&gt;&lt;CELL BorderFill="24" ColAddr="7"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CharShape="8"&gt;&lt;CHAR&gt;≪$H$217≫&lt;/CHAR&gt;&lt;/TEXT&gt;&lt;/P&gt;&lt;/PARALIST&gt;&lt;/CELL&gt;&lt;CELL BorderFill="24" ColAddr="8"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CharShape="8"&gt;&lt;CHAR&gt;≪$I$217≫&lt;/CHAR&gt;&lt;/TEXT&gt;&lt;/P&gt;&lt;/PARALIST&gt;&lt;/CELL&gt;&lt;CELL BorderFill="24" ColAddr="9"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CharShape="8"&gt;&lt;CHAR&gt;≪$J$217≫&lt;/CHAR&gt;&lt;/TEXT&gt;&lt;/P&gt;&lt;/PARALIST&gt;&lt;/CELL&gt;&lt;CELL BorderFill="24" ColAddr="10"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CharShape="8"&gt;&lt;CHAR&gt;≪$K$217≫&lt;/CHAR&gt;&lt;/TEXT&gt;&lt;/P&gt;&lt;/PARALIST&gt;&lt;/CELL&gt;&lt;/ROW&gt;&lt;ROW&gt;&lt;CELL BorderFill="24" ColAddr="3" ColSpan="1" Dirty="false" Editable="false" HasMargin="false" Header="false" Height="1282" Protect="false" RowAddr="156" RowSpan="1" Width="4699"&gt;&lt;CELLMARGIN Bottom="141" Left="510" Right="510" Top="141"/&gt;&lt;PARALIST LineWrap="Squeeze" LinkListID="0" LinkListIDNext="0" TextDirection="0" VertAlign="Center"&gt;&lt;P ParaShape="20" Style="45"&gt;&lt;TEXT CharShape="8"&gt;&lt;CHAR&gt;≪$D$218≫&lt;/CHAR&gt;&lt;/TEXT&gt;&lt;/P&gt;&lt;/PARALIST&gt;&lt;/CELL&gt;&lt;CELL BorderFill="24" ColAddr="4" ColSpan="1" Dirty="false" Editable="false" HasMargin="false" Header="false" Height="1282" Protect="false" RowAddr="156" RowSpan="1" Width="9510"&gt;&lt;CELLMARGIN Bottom="141" Left="510" Right="510" Top="141"/&gt;&lt;PARALIST LineWrap="Break" LinkListID="0" LinkListIDNext="0" TextDirection="0" VertAlign="Center"&gt;&lt;P ParaShape="22" Style="45"&gt;&lt;TEXT CharShape="8"&gt;&lt;CHAR&gt;≪$E$218≫&lt;/CHAR&gt;&lt;/TEXT&gt;&lt;/P&gt;&lt;/PARALIST&gt;&lt;/CELL&gt;&lt;CELL BorderFill="24" ColAddr="5"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CharShape="8"&gt;&lt;CHAR&gt;≪$F$218≫&lt;/CHAR&gt;&lt;/TEXT&gt;&lt;/P&gt;&lt;/PARALIST&gt;&lt;/CELL&gt;&lt;CELL BorderFill="24" ColAddr="6"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CharShape="8"&gt;&lt;CHAR&gt;≪$G$218≫&lt;/CHAR&gt;&lt;/TEXT&gt;&lt;/P&gt;&lt;/PARALIST&gt;&lt;/CELL&gt;&lt;CELL BorderFill="24" ColAddr="7"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CharShape="8"&gt;&lt;CHAR&gt;≪$H$218≫&lt;/CHAR&gt;&lt;/TEXT&gt;&lt;/P&gt;&lt;/PARALIST&gt;&lt;/CELL&gt;&lt;CELL BorderFill="24" ColAddr="8"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CharShape="8"&gt;&lt;CHAR&gt;≪$I$218≫&lt;/CHAR&gt;&lt;/TEXT&gt;&lt;/P&gt;&lt;/PARALIST&gt;&lt;/CELL&gt;&lt;CELL BorderFill="24" ColAddr="9"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CharShape="8"&gt;&lt;CHAR&gt;≪$J$218≫&lt;/CHAR&gt;&lt;/TEXT&gt;&lt;/P&gt;&lt;/PARALIST&gt;&lt;/CELL&gt;&lt;CELL BorderFill="24" ColAddr="10"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CharShape="8"&gt;&lt;CHAR&gt;≪$K$218≫&lt;/CHAR&gt;&lt;/TEXT&gt;&lt;/P&gt;&lt;/PARALIST&gt;&lt;/CELL&gt;&lt;/ROW&gt;&lt;ROW&gt;&lt;CELL BorderFill="24" ColAddr="0" ColSpan="1" Dirty="false" Editable="false" HasMargin="false" Header="false" Height="6410" Protect="false" Row</t>
  </si>
  <si>
    <t>Addr="157" RowSpan="5" Width="4699"&gt;&lt;CELLMARGIN Bottom="141" Left="510" Right="510" Top="141"/&gt;&lt;PARALIST LineWrap="Break" LinkListID="0" LinkListIDNext="0" TextDirection="0" VertAlign="Center"&gt;&lt;P ParaShape="21" Style="45"&gt;&lt;TEXT CharShape="8"&gt;&lt;CHAR&gt;≪$A$219≫&lt;/CHAR&gt;&lt;/TEXT&gt;&lt;/P&gt;&lt;/PARALIST&gt;&lt;/CELL&gt;&lt;CELL BorderFill="24" ColAddr="1" ColSpan="1" Dirty="false" Editable="false" HasMargin="false" Header="false" Height="6410" Protect="false" RowAddr="157" RowSpan="5" Width="9510"&gt;&lt;CELLMARGIN Bottom="141" Left="510" Right="510" Top="141"/&gt;&lt;PARALIST LineWrap="Break" LinkListID="0" LinkListIDNext="0" TextDirection="0" VertAlign="Center"&gt;&lt;P ParaShape="22" Style="45"&gt;&lt;TEXT CharShape="8"&gt;&lt;CHAR&gt;≪$B$219≫&lt;/CHAR&gt;&lt;/TEXT&gt;&lt;/P&gt;&lt;/PARALIST&gt;&lt;/CELL&gt;&lt;CELL BorderFill="24" ColAddr="2" ColSpan="1" Dirty="false" Editable="false" HasMargin="false" Header="false" Height="6410" Protect="false" RowAddr="157" RowSpan="5" Width="4982"&gt;&lt;CELLMARGIN Bottom="141" Left="510" Right="510" Top="141"/&gt;&lt;PARALIST LineWrap="Break" LinkListID="0" LinkListIDNext="0" TextDirection="0" VertAlign="Center"&gt;&lt;P ParaShape="21" Style="45"&gt;&lt;TEXT CharShape="8"&gt;&lt;CHAR&gt;≪$C$219≫&lt;/CHAR&gt;&lt;/TEXT&gt;&lt;/P&gt;&lt;/PARALIST&gt;&lt;/CELL&gt;&lt;CELL BorderFill="24" ColAddr="3" ColSpan="1" Dirty="false" Editable="false" HasMargin="false" Header="false" Height="1282" Protect="false" RowAddr="157" RowSpan="1" Width="4699"&gt;&lt;CELLMARGIN Bottom="141" Left="510" Right="510" Top="141"/&gt;&lt;PARALIST LineWrap="Squeeze" LinkListID="0" LinkListIDNext="0" TextDirection="0" VertAlign="Center"&gt;&lt;P ParaShape="20" Style="45"&gt;&lt;TEXT CharShape="8"&gt;&lt;CHAR&gt;≪$D$219≫&lt;/CHAR&gt;&lt;/TEXT&gt;&lt;/P&gt;&lt;/PARALIST&gt;&lt;/CELL&gt;&lt;CELL BorderFill="24" ColAddr="4" ColSpan="1" Dirty="false" Editable="false" HasMargin="false" Header="false" Height="1282" Protect="false" RowAddr="157" RowSpan="1" Width="9510"&gt;&lt;CELLMARGIN Bottom="141" Left="510" Right="510" Top="141"/&gt;&lt;PARALIST LineWrap="Break" LinkListID="0" LinkListIDNext="0" TextDirection="0" VertAlign="Center"&gt;&lt;P ParaShape="22" Style="45"&gt;&lt;TEXT CharShape="8"&gt;&lt;CHAR&gt;≪$E$219≫&lt;/CHAR&gt;&lt;/TEXT&gt;&lt;/P&gt;&lt;/PARALIST&gt;&lt;/CELL&gt;&lt;CELL BorderFill="24" ColAddr="5"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CharShape="8"&gt;&lt;CHAR&gt;≪$F$219≫&lt;/CHAR&gt;&lt;/TEXT&gt;&lt;/P&gt;&lt;/PARALIST&gt;&lt;/CELL&gt;&lt;CELL BorderFill="24" ColAddr="6"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CharShape="8"&gt;&lt;CHAR&gt;≪$G$219≫&lt;/CHAR&gt;&lt;/TEXT&gt;&lt;/P&gt;&lt;/PARALIST&gt;&lt;/CELL&gt;&lt;CELL BorderFill="24" ColAddr="7"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CharShape="8"&gt;&lt;CHAR&gt;≪$H$219≫&lt;/CHAR&gt;&lt;/TEXT&gt;&lt;/P&gt;&lt;/PARALIST&gt;&lt;/CELL&gt;&lt;CELL BorderFill="24" ColAddr="8"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CharShape="8"&gt;&lt;CHAR&gt;≪$I$219≫&lt;/CHAR&gt;&lt;/TEXT&gt;&lt;/P&gt;&lt;/PARALIST&gt;&lt;/CELL&gt;&lt;CELL BorderFill="24" ColAddr="9"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CharShape="8"&gt;&lt;CHAR&gt;≪$J$219≫&lt;/CHAR&gt;&lt;/TEXT&gt;&lt;/P&gt;&lt;/PARALIST&gt;&lt;/CELL&gt;&lt;CELL BorderFill="24" ColAddr="10"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CharShape="8"&gt;&lt;CHAR&gt;≪$K$219≫&lt;/CHAR&gt;&lt;/TEXT&gt;&lt;/P&gt;&lt;/PARALIST&gt;&lt;/CELL&gt;&lt;/ROW&gt;&lt;ROW&gt;&lt;CELL BorderFill="24" ColAddr="3" ColSpan="1" Dirty="false" Editable="false" HasMargin="false" Header="false" Height="1282" Protect="false" RowAddr="158" RowSpan="1" Width="4699"&gt;&lt;CELLMARGIN Bottom="141" Left="510" Right="510" Top="141"/&gt;&lt;PARALIST LineWrap="Squeeze" LinkListID="0" LinkListIDNext="0" TextDirection="0" VertAlign="Center"&gt;&lt;P ParaShape="20" Style="45"&gt;&lt;TEXT CharShape="8"&gt;&lt;CHAR&gt;≪$D$220≫&lt;/CHAR&gt;&lt;/TEXT&gt;&lt;/P&gt;&lt;/PARALIST&gt;&lt;/CELL&gt;&lt;CELL BorderFill="24" ColAddr="4" ColSpan="1" Dirty="false" Editable="false" HasMargin="false" Header="false" Height="1282" Protect="false" RowAddr="158" RowSpan="1" Width="9510"&gt;&lt;CELLMARGIN Bottom="141" Left="510" Right="510" Top="141"/&gt;&lt;PARALIST LineWrap="Break" LinkListID="0" LinkListIDNext="0" TextDirection="0" VertAlign="Center"&gt;&lt;P ParaShape="22" Style="45"&gt;&lt;TEXT CharShape="8"&gt;&lt;CHAR&gt;≪$E$220≫&lt;/CHAR&gt;&lt;/TEXT&gt;&lt;/P&gt;&lt;/PARALIST&gt;&lt;/CELL&gt;&lt;CELL BorderFill="24" ColAddr="5"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CharShape="8"&gt;&lt;CHAR&gt;≪$F$220≫&lt;/CHAR&gt;&lt;/TEXT&gt;&lt;/P&gt;&lt;/PARALIST&gt;&lt;/CELL&gt;&lt;CELL BorderFill="24" ColAddr="6"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CharShape="8"&gt;&lt;CHAR&gt;≪$G$220≫&lt;/CHAR&gt;&lt;/TEXT&gt;&lt;/P&gt;&lt;/PARALIST&gt;&lt;/CELL&gt;&lt;CELL BorderFill="24" ColAddr="7"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CharShape="8"&gt;&lt;CHAR&gt;≪$H$220≫&lt;/CHAR&gt;&lt;/TEXT&gt;&lt;/P&gt;&lt;/PARALIST&gt;&lt;/CELL&gt;&lt;CELL BorderFill="24" ColAddr="8"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CharShape="8"&gt;&lt;CHAR&gt;≪$I$220≫&lt;/CHAR&gt;&lt;/TEXT&gt;&lt;/P&gt;&lt;/PARALIST&gt;&lt;/CELL&gt;&lt;CELL BorderFill="24" ColAddr="9"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CharShape="8"&gt;&lt;CHAR&gt;≪$J$220≫&lt;/CHAR&gt;&lt;/TEXT&gt;&lt;/P&gt;&lt;/PARALIST&gt;&lt;/CELL&gt;&lt;CELL BorderFill="24" ColAddr="10"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CharShape="8"&gt;&lt;CHAR&gt;≪$K$220≫&lt;/CHAR&gt;&lt;/TEXT&gt;&lt;/P&gt;&lt;/PARALIST&gt;&lt;/CELL&gt;&lt;/ROW&gt;&lt;ROW&gt;&lt;CELL BorderFill="24" ColAddr="3" ColSpan="1" Dirty="false" Editable="false" HasMargin="false" Header="false" Height="1282" Protect="false" RowAddr="159" RowSpan="1" Width="4699"&gt;&lt;CELLMARGIN Bottom="141" Left="510" Right="510" Top="141"/&gt;&lt;PARALIST LineWrap="Squeeze" LinkListID="0" LinkListIDNext="0" TextDirection="0" VertAlign="Center"&gt;&lt;P ParaShape="20" Style="45"&gt;&lt;TEXT CharShape="8"&gt;&lt;CHAR&gt;≪$D$221≫&lt;/CHAR&gt;&lt;/TEXT&gt;&lt;/P&gt;&lt;/PARALIST&gt;&lt;/CELL&gt;&lt;CELL BorderFill="24" ColAddr="4" ColSpan="1" Dirty="false" Editable="false" HasMargin="false" Header="false" Height="1282" Protect="false" RowAddr="159" RowSpan="1" Width="9510"&gt;&lt;CELLMARGIN Bottom="141" Left="510" Right="510" Top="141"/&gt;&lt;PARALIST LineWrap="Break" LinkListID="0" LinkListIDNext="0" TextDirection="0" VertAlign="Center"&gt;&lt;P ParaShape="22" Style="45"&gt;&lt;TEXT CharShape="8"&gt;&lt;CHAR&gt;≪$E$221≫&lt;/CHAR&gt;&lt;/TEXT&gt;&lt;/P&gt;&lt;/PARALIST&gt;&lt;/CELL&gt;&lt;CELL BorderFill="24" ColAddr="5"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CharShape="8"&gt;&lt;CHAR&gt;≪$F$221≫&lt;/CHAR&gt;&lt;/TEXT&gt;&lt;/P&gt;&lt;/PARALIST&gt;&lt;/CELL&gt;&lt;CELL BorderFill="24" ColAddr="6"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CharShape="8"&gt;&lt;CHAR&gt;≪$G$221≫&lt;/CHAR&gt;&lt;/TEXT&gt;&lt;/P&gt;&lt;/PARALIST&gt;&lt;/CELL&gt;&lt;CELL BorderFill="24" ColAddr="7"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CharShape="8"&gt;&lt;CHAR&gt;≪$H$221≫&lt;/CHAR&gt;&lt;/TEXT&gt;&lt;/P&gt;&lt;/PARALIST&gt;&lt;/CELL&gt;&lt;CELL BorderFill="24" ColAddr="8"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CharShape="8"&gt;&lt;CHAR&gt;≪$I$221≫&lt;/CHAR&gt;&lt;/TEXT&gt;&lt;/P&gt;&lt;/PARALIST&gt;&lt;/CELL&gt;&lt;CELL BorderFill="24" ColAddr="9"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CharShape="8"&gt;&lt;CHAR&gt;≪$J$221≫&lt;/CHAR&gt;&lt;/TEXT&gt;&lt;/P&gt;&lt;/PARALIST&gt;&lt;/CELL&gt;&lt;CELL BorderFill="24" ColAddr="10"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CharShape="8"&gt;&lt;CHAR&gt;≪$K$221≫&lt;/CHAR&gt;&lt;/TEXT&gt;&lt;/P&gt;&lt;/PARALIST&gt;&lt;/CELL&gt;&lt;/ROW&gt;&lt;ROW&gt;&lt;CELL BorderFill="24" ColAddr="3" ColSpan="1" Dirty="false" Editable="false" HasMargin="false" Header="false" Height="1282" Protect="false" RowAddr="160" RowSpan="1" Width="4699"&gt;&lt;CELLMARGIN Bottom="141" Left="510" Right="510" Top="141"/&gt;&lt;PARALIST LineWrap="Squeeze" LinkListID="0" LinkListIDNext="0" TextDirection="0" VertAlign="Center"&gt;&lt;P ParaShape="20" Style="45"&gt;&lt;TEXT CharShape="8"&gt;&lt;CHAR&gt;≪$D$222≫&lt;/CHAR&gt;&lt;/TEXT&gt;&lt;/P&gt;&lt;/PARALIST&gt;&lt;/CELL&gt;&lt;CELL BorderFill="24" ColAddr="4" ColSpan="1" Dirty="false" Editable="false" HasMargin="false" Header="false" Height="1282" Protect="false" RowAddr="160" RowSpan="1" Width="9510"&gt;&lt;CELLMARGIN Bottom="141" Left="510" Right="510" Top="141"/&gt;&lt;PARALIST LineWrap="Break" LinkListID="0" LinkListIDNext="0" TextDirection="0" VertAlign="Center"&gt;&lt;P ParaShape="22" Style="45"&gt;&lt;TEXT CharShape="8"&gt;&lt;CHAR&gt;≪$E$222≫&lt;/CHAR&gt;&lt;/TEXT&gt;&lt;/P&gt;&lt;/PARALIST&gt;&lt;/CELL&gt;&lt;CELL BorderFill="24" ColAddr="5"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CharShape="8"&gt;&lt;CHAR&gt;≪$F$222≫&lt;/CHAR&gt;&lt;/TEXT&gt;&lt;/P&gt;&lt;/PARALIST&gt;&lt;/CELL&gt;&lt;CELL BorderFill="24" ColAddr="6"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CharShape="8"&gt;&lt;CHAR&gt;≪$G$222≫&lt;/CHAR&gt;&lt;/TEXT&gt;&lt;/P&gt;&lt;/PARALIST&gt;&lt;/CELL&gt;&lt;CELL BorderFill="24" ColAddr="7"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CharShape="8"&gt;&lt;CHAR&gt;≪$H$222≫&lt;/CHAR&gt;&lt;/TEXT&gt;&lt;/P&gt;&lt;/PARALIST&gt;&lt;/CELL&gt;&lt;CELL BorderFill="24" ColAddr="8"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CharShape="8"&gt;&lt;CHAR&gt;≪$I$222≫&lt;/CHAR&gt;&lt;/TEXT&gt;&lt;/P&gt;&lt;/PARALIST&gt;&lt;/CELL&gt;&lt;CELL BorderFill="24" ColAddr="9"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CharShape="8"&gt;&lt;CHAR&gt;≪$J$222≫&lt;/CHAR&gt;&lt;/TEXT&gt;&lt;/P&gt;&lt;/PARALIST&gt;&lt;/CELL&gt;&lt;CELL BorderFill="24" ColAddr="10"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CharShape="8"&gt;&lt;CHAR&gt;≪$K$222≫&lt;/CHAR&gt;&lt;/TEXT&gt;&lt;/P&gt;&lt;/PARALIST&gt;&lt;/CELL&gt;&lt;/ROW&gt;&lt;ROW&gt;&lt;CELL BorderFill="24" ColAddr="3" ColSpan="1" Dirty="false" Editable="false" HasMargin="false" Header="false" Height="1282" Protect="false" RowAddr="161" RowSpan="1" Width="4699"&gt;&lt;CELLMARGIN Bottom="141" Left="510" Right="510" Top="141"/&gt;&lt;PARALIST LineWrap="Squeeze" LinkListID="0" LinkListIDNext="0" TextDirection="0" VertAlign="Center"&gt;&lt;P ParaShape="20" Style="45"&gt;&lt;TEXT CharShape="8"&gt;&lt;CHAR&gt;≪$D$223≫&lt;/CHAR&gt;&lt;/TEXT&gt;&lt;/P&gt;&lt;/PARALIST&gt;&lt;/CELL&gt;&lt;CELL BorderFill="24" ColAddr="4" ColSpan="1" Dirty="false" Editable="false" HasMargin="false" Header="false" Height="1282" Protect="false" RowAddr="161" RowSpan="1" Width="9510"&gt;&lt;CELLMARGIN Bottom="141" Left="510" Right="510" Top="141"/&gt;&lt;PARALIST LineWrap="Break" LinkListID="0" LinkListIDNext="0" TextDirection="0" VertAlign="Center"&gt;&lt;P ParaShape="22" Style="45"&gt;&lt;TEXT CharShape="8"&gt;&lt;CHAR&gt;≪$E$223≫&lt;/CHAR&gt;&lt;/TEXT&gt;&lt;/P&gt;&lt;/PARALIST&gt;&lt;/CELL&gt;&lt;CELL BorderFill="24" ColAddr="5"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CharShape="8"&gt;&lt;CHAR&gt;≪$F$223≫&lt;/CHAR&gt;&lt;/TEXT&gt;&lt;/P&gt;&lt;/PARALIST&gt;&lt;/CELL&gt;&lt;CELL BorderFill="24" ColAddr="6"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CharShape="8"&gt;&lt;CHAR&gt;≪$G$223≫&lt;/CHAR&gt;&lt;/TEXT&gt;&lt;/P&gt;&lt;/PARALIST&gt;&lt;/CELL&gt;&lt;CELL BorderFill="24" ColAddr="7"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CharShape="8"&gt;&lt;CHAR&gt;≪$H$223≫&lt;/CHAR&gt;&lt;/TEXT&gt;&lt;/P&gt;&lt;/PARALIST&gt;&lt;/CELL&gt;&lt;CELL BorderFill="24" ColAddr="8"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CharShape="8"&gt;&lt;CHAR&gt;≪$I$223≫&lt;/CHAR&gt;&lt;/TEXT&gt;&lt;/P&gt;&lt;/PARALIST&gt;&lt;/CELL&gt;&lt;CELL BorderFill="24" ColAddr="9"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CharShape="8"&gt;&lt;CHAR&gt;≪$J$223≫&lt;/CHAR&gt;&lt;/TEXT&gt;&lt;/P&gt;&lt;/PARALIST&gt;&lt;/CELL&gt;&lt;CELL BorderFill="24" ColAddr="10"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CharShape="8"&gt;&lt;CHAR&gt;≪$K$223≫&lt;/CHAR&gt;&lt;/TEXT&gt;&lt;/P&gt;&lt;/PARALIST&gt;&lt;/CELL&gt;&lt;/ROW&gt;&lt;ROW&gt;&lt;CELL BorderFill="24" ColAddr="0" ColSpan="1" Dirty="false" Editable="false" HasMargin="false" Header="false" Height="6410" Protect="false" RowAddr="162" RowSpan="5" Width="4699"&gt;&lt;CELLMARGIN Bottom="141" Left="510" Right="510" Top="141"/&gt;&lt;PARALIST LineWrap="Break" LinkListID="0" LinkListIDNext="0" TextDirection="0" VertAlign="Center"&gt;&lt;P ParaShape="21" Style="45"&gt;&lt;TEXT CharShape="8"&gt;&lt;CHAR&gt;≪$A$224≫&lt;/CHAR&gt;&lt;/TEXT&gt;&lt;/P&gt;&lt;/PARALIST&gt;&lt;/CELL&gt;&lt;CELL BorderFill="24" ColAddr="1" ColSpan="1" Dirty="false" Editable="false" HasMargin="false" Header="false" Height="6410" Protect="false" RowAddr="162" RowSpan="5" Width="9510"&gt;&lt;CELLMARGIN Bottom="141" Left="510" Right="510" Top="141"/&gt;&lt;PARALIST LineWrap="Break" LinkListID="0" LinkListIDNext="0" TextDirection="0" VertAlign="Center"&gt;&lt;P ParaShape="22" Style="45"&gt;&lt;TEXT CharShape="8"&gt;&lt;CHAR&gt;≪$B$224≫&lt;/CHAR&gt;&lt;/TEXT&gt;&lt;/P&gt;&lt;/PARALIST&gt;&lt;/CELL&gt;&lt;CELL BorderFill="24" ColAddr="2" ColSpan="1" Dirty="false" Editable="false" HasMargin="false" Header="false" Height="6410" Protect="false" RowAddr="162" RowSpan="5" Width="4982"&gt;&lt;CELLMARGIN Bottom="141" Left="510" Right="510" Top="141"/&gt;&lt;PARALIST LineWrap="Break" LinkListID="0" LinkListIDNext="0" TextDirection="0" VertAlign="Center"&gt;&lt;P ParaShape="21" Style="45"&gt;&lt;TEXT CharShape="8"&gt;&lt;CHAR&gt;≪$C$224≫&lt;/CHAR&gt;&lt;/TEXT&gt;&lt;/P&gt;&lt;/PARALIST&gt;&lt;/CELL&gt;&lt;CELL BorderFill="24" ColAddr="3" ColSpan="1" Dirty="false" Editable="false" HasMargin="false" Header="false" Height="1282" Protect="false" RowAddr="162" RowSpan="1" Width="4699"&gt;&lt;CELLMARGIN Bottom="141" Left="510" Right="510" Top="141"/&gt;&lt;PARALIST LineWrap="Squeeze" LinkListID="0" LinkListIDNext="0" TextDirection="0" VertAlign="Center"&gt;&lt;P ParaShape="20" Style="45"&gt;&lt;TEXT CharShape="8"&gt;&lt;CHAR&gt;≪$D$224≫&lt;/CHAR&gt;&lt;/TEXT&gt;&lt;/P&gt;&lt;/PARALIST&gt;&lt;/CELL&gt;&lt;CELL BorderFill="24" ColAddr="4" ColSpan="1" Dirty="false" Editable="false" HasMargin="false" Header="false" Height="1282" Protect="false" RowAddr="162" RowSpan="1" Width="9510"&gt;&lt;CELLMARGIN Bottom="141" Left="510" Right="510" Top="141"/&gt;&lt;PARALIST LineWrap="Break" LinkListID="0" LinkListIDNext="0" TextDirection="0" VertAlign="Center"&gt;&lt;P ParaShape="22" Style="45"&gt;&lt;TEXT CharShape="8"&gt;&lt;CHAR&gt;≪$E$224≫&lt;/CHAR&gt;&lt;/TEXT&gt;&lt;/P&gt;&lt;/PARALIST&gt;&lt;/CELL&gt;&lt;CELL BorderFill="24" ColAddr="5"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CharShape="8"&gt;&lt;CHAR&gt;≪$F$224≫&lt;/CHAR&gt;&lt;/TEXT&gt;&lt;/P&gt;&lt;/PARALIST&gt;&lt;/CELL&gt;&lt;CELL BorderFill="24" ColAddr="6"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CharShape="8"&gt;&lt;CHAR&gt;≪$G$224≫&lt;/CHAR&gt;&lt;/TEXT&gt;&lt;/P&gt;&lt;/PARALIST&gt;&lt;/CELL&gt;&lt;CELL BorderFill="24" ColAddr="7"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CharShape="8"&gt;&lt;CHAR&gt;≪$H$224≫&lt;/CHAR&gt;&lt;/TEXT&gt;&lt;/P&gt;&lt;/PARALIST&gt;&lt;/CELL&gt;&lt;CELL BorderFill="24" ColAddr="8"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CharShape="8"&gt;&lt;CHAR&gt;≪$I$224≫&lt;/CHAR&gt;&lt;/TEXT&gt;&lt;/P&gt;&lt;/PARALIST&gt;&lt;/CELL&gt;&lt;CELL BorderFill="24" ColAddr="9"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CharShape="8"&gt;&lt;CHAR&gt;≪$J$224≫&lt;/CHAR&gt;&lt;/TEXT&gt;&lt;/P&gt;&lt;/PARALIST&gt;&lt;/CELL&gt;&lt;CELL BorderFill="24" ColAddr="10"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CharShape="8"&gt;&lt;CHAR&gt;≪$K$224≫&lt;/CHAR&gt;&lt;/TEXT&gt;&lt;/P&gt;&lt;/PARALIST&gt;&lt;/CELL&gt;&lt;/ROW&gt;&lt;ROW&gt;&lt;CELL BorderFill="24" ColAddr="3" ColSpan="1" Dirty="false" Editable="false" HasMargin="false" Header="false" Height="1282" Protect="false" RowAddr="163" RowSpan="1" Width="4699"&gt;&lt;CELLMARGIN Bottom="141" Left="510" Right="510" Top="141"/&gt;&lt;PARALIST LineWrap="Squeeze" LinkListID="0" LinkListIDNext="0" TextDirection="0" VertAlign="Center"&gt;&lt;P ParaShape="20" Style="45"&gt;&lt;TEXT CharShape="8"&gt;&lt;CHAR&gt;≪$D$225≫&lt;/CHAR&gt;&lt;/TEXT&gt;&lt;/P&gt;&lt;/PARALIST&gt;&lt;/CELL&gt;&lt;CELL BorderFill="24" ColAddr="4" ColSpan="1" Dirty="false" Editable="false" HasMargin="false" Header="false" Height="1282" Protect="false" RowAddr="163" RowSpan="1" Width="9510"&gt;&lt;CELLMARGIN Bottom="141" Left="510" Right="510" Top="141"/&gt;&lt;PARALIST LineWrap="Break" LinkListID="0" LinkListIDNext="0" TextDirection="0" VertAlign="Center"&gt;&lt;P ParaShape="22" Style="45"&gt;&lt;TEXT CharShape="8"&gt;&lt;CHAR&gt;≪$E$225≫&lt;/CHAR&gt;&lt;/TEXT&gt;&lt;/P&gt;&lt;/PARALIST&gt;&lt;/CELL&gt;&lt;CELL BorderFill="24" ColAddr="5"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CharShape="8"&gt;&lt;CHAR&gt;≪$F$225≫&lt;/CHAR&gt;&lt;/TEXT&gt;&lt;/P&gt;&lt;/PARALIST&gt;&lt;/CELL&gt;&lt;CELL BorderFill="24" ColAddr="6"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CharShape="8"&gt;&lt;CHAR&gt;≪$G$225≫&lt;/CHAR&gt;&lt;/TEXT&gt;&lt;/P&gt;&lt;/PARALIST&gt;&lt;/CELL&gt;&lt;CELL BorderFill="24" ColAddr="7"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CharShape="8"&gt;&lt;CHAR&gt;≪$H$225≫&lt;/CHAR&gt;&lt;/TEXT&gt;&lt;/P&gt;&lt;/PARALIST&gt;&lt;/CELL&gt;&lt;CELL BorderFill="24" ColAddr="8"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CharShape="8"&gt;&lt;CHAR&gt;≪$I$225≫&lt;/CHAR&gt;&lt;/TEXT&gt;&lt;/P&gt;&lt;/PARALIST&gt;&lt;/CELL&gt;&lt;CELL BorderFill="24" ColAddr="9"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CharShape="8"&gt;&lt;CHAR&gt;≪$J$225≫&lt;/CHAR&gt;&lt;/TEXT&gt;&lt;/P&gt;&lt;/PARALIST&gt;&lt;/CELL&gt;&lt;CELL BorderFill="24" ColAddr="10"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CharShape="8"&gt;&lt;CHAR&gt;≪$K$225≫&lt;/CHAR&gt;&lt;/TEXT&gt;&lt;/P&gt;&lt;/PARALIST&gt;&lt;/CELL&gt;&lt;/ROW&gt;&lt;ROW&gt;&lt;CELL BorderFill="24" ColAddr="3" ColSpan="1" Dirty="false" Editable="false" HasMargin="false" Header="false" Height="1282" Protect="false" RowAddr="164" RowSpan="1" Width="4699"&gt;&lt;CELLMARGIN Bottom="141" Left="510" Right="510" Top="141"/&gt;&lt;PARALIST LineWrap="Squeeze" LinkListID="0" LinkListIDNext="0" TextDirection="0" VertAlign="Center"&gt;&lt;P ParaShape="20" Style="45"&gt;&lt;TEXT CharShape="8"&gt;&lt;CHAR&gt;≪$D$226≫&lt;/CHAR&gt;&lt;/TEXT&gt;&lt;/P&gt;&lt;/PARALIST&gt;&lt;/CELL&gt;&lt;CELL BorderFill="24" ColAddr="4" ColSpan="1" Dirty="false" Editable="false" HasMargin="false" Header="false" Height="1282" Protect="false" RowAddr="164" RowSpan="1" Width="9510"&gt;&lt;CELLMARGIN Bottom="141" Left="510" Right="510" Top="141"/&gt;&lt;PARALIST LineWrap="Break" LinkListID="0" LinkListIDNext="0" TextDirection="0" VertAlign="Center"&gt;&lt;P ParaShape="22" Style="45"&gt;&lt;TEXT CharShape="8"&gt;&lt;CHAR&gt;≪$E$226≫&lt;/CHAR&gt;&lt;/TEXT&gt;&lt;/P&gt;&lt;/PARALIST&gt;&lt;/CELL&gt;&lt;CELL BorderFill="24" ColAddr="5"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CharShape="8"&gt;&lt;CHAR&gt;≪$F$226≫&lt;/CHAR&gt;&lt;/TEXT&gt;&lt;/P&gt;&lt;/PARALIST&gt;&lt;/CELL&gt;&lt;CELL BorderFill="24" ColAddr="6"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CharShape="8"&gt;&lt;CHAR&gt;≪$G$226≫&lt;/CHAR&gt;&lt;/TEXT&gt;&lt;/P&gt;&lt;/PARALIST&gt;&lt;/CELL&gt;&lt;CELL BorderFill="24" ColAddr="7"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CharShape="8"&gt;&lt;CHAR&gt;≪$H$226≫&lt;/CHAR&gt;&lt;/TEXT&gt;&lt;/P&gt;&lt;/PARALIST&gt;&lt;/CELL&gt;&lt;CELL BorderFill="24" ColAddr="8"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CharShape="8"&gt;&lt;CHAR&gt;≪$I$226≫&lt;/CHAR&gt;&lt;/TEXT&gt;&lt;/P&gt;&lt;/PARALIST&gt;&lt;/CELL&gt;&lt;CELL BorderFill="24" ColAddr="9"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CharShape="8"&gt;&lt;CHAR&gt;≪$J$226≫&lt;/CHAR&gt;&lt;/TEXT&gt;&lt;/P&gt;&lt;/PARALIST&gt;&lt;/CELL&gt;&lt;CELL BorderFill="24" ColAddr="10"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CharShape="8"&gt;&lt;CHAR&gt;≪$K$226≫&lt;/CHAR&gt;&lt;/TEXT&gt;&lt;/P&gt;&lt;/PARALIST&gt;&lt;/CELL&gt;&lt;/ROW&gt;&lt;ROW&gt;&lt;CELL BorderFill="24" ColAddr="3" ColSpan="1" Dirty="false" Editable="false" HasMargin="false" Header="false" Height="1282" Protect="false" RowAddr="165" RowSpan="1" Width="4699"&gt;&lt;CELLMARGIN Bottom="141" Left="510" Right="510" Top="141"/&gt;&lt;PARALIST LineWrap="Squeeze" LinkListID="0" LinkListIDNext="0" TextDirection="0" VertAlign="Center"&gt;&lt;P ParaShape="20" Style="45"&gt;&lt;TEXT CharShape="8"&gt;&lt;CHAR&gt;≪$D$227≫&lt;/CHAR&gt;&lt;/TEXT&gt;&lt;/P&gt;&lt;/PARALIST&gt;&lt;/CELL&gt;&lt;CELL BorderFill="24" ColAddr="4" ColSpan="1" Dirty="false" Editable="false" HasMargin="false" Header="false" Height="1282" Protect="false" RowAddr="165" RowSpan="1" Width="9510"&gt;&lt;CELLMARGIN Bottom="141" Left="510" Right="510" Top="141"/&gt;&lt;PARALIST LineWrap="Break" LinkListID="0" LinkListIDNext="0" TextDirection="0" VertAlign="Center"&gt;&lt;P ParaShape="22" Style="45"&gt;&lt;TEXT CharShape="8"&gt;&lt;CHAR&gt;≪$E$227≫&lt;/CHAR&gt;&lt;/TEXT&gt;&lt;/P&gt;&lt;/PARALIST&gt;&lt;/CELL&gt;&lt;CELL BorderFill="24" ColAddr="5"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CharShape="8"&gt;&lt;CHAR&gt;≪$F$227≫&lt;/CHAR&gt;&lt;/TEXT&gt;&lt;/P&gt;&lt;/PARALIST&gt;&lt;/CELL&gt;&lt;CELL BorderFill="24" ColAddr="6"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CharShape="8"&gt;&lt;CHAR&gt;≪$G$227≫&lt;/CHAR&gt;&lt;/TEXT&gt;&lt;/P&gt;&lt;/PARALIST&gt;&lt;/CELL&gt;&lt;CELL BorderFill="24" ColAddr="7"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CharShape="8"&gt;&lt;CHAR&gt;≪$H$227≫&lt;/CHAR&gt;&lt;/TEXT&gt;&lt;/P&gt;&lt;/PARALIST&gt;&lt;/CELL&gt;&lt;CELL BorderFill="24" ColAddr="8" ColSpan="1" Dirty="false" Editable="false" HasMargin="false" Header="false" Height="1282" Protect="false" RowAddr="165" RowSpan="</t>
  </si>
  <si>
    <t>ottom="141" Left="510" Right="510" Top="141"/&gt;&lt;PARALIST LineWrap="Break" LinkListID="0" LinkListIDNext="0" TextDirection="0" VertAlign="Center"&gt;&lt;P ParaShape="22" Style="45"&gt;&lt;TEXT CharShape="8"&gt;&lt;CHAR&gt;≪$K$244≫&lt;/CHAR&gt;&lt;/TEXT&gt;&lt;/P&gt;&lt;/PARALIST&gt;&lt;/CELL&gt;&lt;/ROW&gt;&lt;ROW&gt;&lt;CELL BorderFill="24" ColAddr="3" ColSpan="1" Dirty="false" Editable="false" HasMargin="false" Header="false" Height="1282" Protect="false" RowAddr="183" RowSpan="1" Width="4699"&gt;&lt;CELLMARGIN Bottom="141" Left="510" Right="510" Top="141"/&gt;&lt;PARALIST LineWrap="Squeeze" LinkListID="0" LinkListIDNext="0" TextDirection="0" VertAlign="Center"&gt;&lt;P ParaShape="20" Style="45"&gt;&lt;TEXT CharShape="8"&gt;&lt;CHAR&gt;≪$D$245≫&lt;/CHAR&gt;&lt;/TEXT&gt;&lt;/P&gt;&lt;/PARALIST&gt;&lt;/CELL&gt;&lt;CELL BorderFill="24" ColAddr="4" ColSpan="1" Dirty="false" Editable="false" HasMargin="false" Header="false" Height="1282" Protect="false" RowAddr="183" RowSpan="1" Width="9510"&gt;&lt;CELLMARGIN Bottom="141" Left="510" Right="510" Top="141"/&gt;&lt;PARALIST LineWrap="Break" LinkListID="0" LinkListIDNext="0" TextDirection="0" VertAlign="Center"&gt;&lt;P ParaShape="22" Style="45"&gt;&lt;TEXT CharShape="8"&gt;&lt;CHAR&gt;≪$E$245≫&lt;/CHAR&gt;&lt;/TEXT&gt;&lt;/P&gt;&lt;/PARALIST&gt;&lt;/CELL&gt;&lt;CELL BorderFill="24" ColAddr="5"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CharShape="8"&gt;&lt;CHAR&gt;≪$F$245≫&lt;/CHAR&gt;&lt;/TEXT&gt;&lt;/P&gt;&lt;/PARALIST&gt;&lt;/CELL&gt;&lt;CELL BorderFill="24" ColAddr="6"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CharShape="8"&gt;&lt;CHAR&gt;≪$G$245≫&lt;/CHAR&gt;&lt;/TEXT&gt;&lt;/P&gt;&lt;/PARALIST&gt;&lt;/CELL&gt;&lt;CELL BorderFill="24" ColAddr="7"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CharShape="8"&gt;&lt;CHAR&gt;≪$H$245≫&lt;/CHAR&gt;&lt;/TEXT&gt;&lt;/P&gt;&lt;/PARALIST&gt;&lt;/CELL&gt;&lt;CELL BorderFill="24" ColAddr="8"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CharShape="8"&gt;&lt;CHAR&gt;≪$I$245≫&lt;/CHAR&gt;&lt;/TEXT&gt;&lt;/P&gt;&lt;/PARALIST&gt;&lt;/CELL&gt;&lt;CELL BorderFill="24" ColAddr="9"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CharShape="8"&gt;&lt;CHAR&gt;≪$J$245≫&lt;/CHAR&gt;&lt;/TEXT&gt;&lt;/P&gt;&lt;/PARALIST&gt;&lt;/CELL&gt;&lt;CELL BorderFill="24" ColAddr="10"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CharShape="8"&gt;&lt;CHAR&gt;≪$K$245≫&lt;/CHAR&gt;&lt;/TEXT&gt;&lt;/P&gt;&lt;/PARALIST&gt;&lt;/CELL&gt;&lt;/ROW&gt;&lt;ROW&gt;&lt;CELL BorderFill="24" ColAddr="3" ColSpan="1" Dirty="false" Editable="false" HasMargin="false" Header="false" Height="1282" Protect="false" RowAddr="184" RowSpan="1" Width="4699"&gt;&lt;CELLMARGIN Bottom="141" Left="510" Right="510" Top="141"/&gt;&lt;PARALIST LineWrap="Squeeze" LinkListID="0" LinkListIDNext="0" TextDirection="0" VertAlign="Center"&gt;&lt;P ParaShape="20" Style="45"&gt;&lt;TEXT CharShape="8"&gt;&lt;CHAR&gt;≪$D$246≫&lt;/CHAR&gt;&lt;/TEXT&gt;&lt;/P&gt;&lt;/PARALIST&gt;&lt;/CELL&gt;&lt;CELL BorderFill="24" ColAddr="4" ColSpan="1" Dirty="false" Editable="false" HasMargin="false" Header="false" Height="1282" Protect="false" RowAddr="184" RowSpan="1" Width="9510"&gt;&lt;CELLMARGIN Bottom="141" Left="510" Right="510" Top="141"/&gt;&lt;PARALIST LineWrap="Break" LinkListID="0" LinkListIDNext="0" TextDirection="0" VertAlign="Center"&gt;&lt;P ParaShape="22" Style="45"&gt;&lt;TEXT CharShape="8"&gt;&lt;CHAR&gt;≪$E$246≫&lt;/CHAR&gt;&lt;/TEXT&gt;&lt;/P&gt;&lt;/PARALIST&gt;&lt;/CELL&gt;&lt;CELL BorderFill="24" ColAddr="5"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CharShape="8"&gt;&lt;CHAR&gt;≪$F$246≫&lt;/CHAR&gt;&lt;/TEXT&gt;&lt;/P&gt;&lt;/PARALIST&gt;&lt;/CELL&gt;&lt;CELL BorderFill="24" ColAddr="6"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CharShape="8"&gt;&lt;CHAR&gt;≪$G$246≫&lt;/CHAR&gt;&lt;/TEXT&gt;&lt;/P&gt;&lt;/PARALIST&gt;&lt;/CELL&gt;&lt;CELL BorderFill="24" ColAddr="7"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CharShape="8"&gt;&lt;CHAR&gt;≪$H$246≫&lt;/CHAR&gt;&lt;/TEXT&gt;&lt;/P&gt;&lt;/PARALIST&gt;&lt;/CELL&gt;&lt;CELL BorderFill="24" ColAddr="8"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CharShape="8"&gt;&lt;CHAR&gt;≪$I$246≫&lt;/CHAR&gt;&lt;/TEXT&gt;&lt;/P&gt;&lt;/PARALIST&gt;&lt;/CELL&gt;&lt;CELL BorderFill="24" ColAddr="9"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CharShape="8"&gt;&lt;CHAR&gt;≪$J$246≫&lt;/CHAR&gt;&lt;/TEXT&gt;&lt;/P&gt;&lt;/PARALIST&gt;&lt;/CELL&gt;&lt;CELL BorderFill="24" ColAddr="10"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CharShape="8"&gt;&lt;CHAR&gt;≪$K$246≫&lt;/CHAR&gt;&lt;/TEXT&gt;&lt;/P&gt;&lt;/PARALIST&gt;&lt;/CELL&gt;&lt;/ROW&gt;&lt;ROW&gt;&lt;CELL BorderFill="24" ColAddr="3" ColSpan="1" Dirty="false" Editable="false" HasMargin="false" Header="false" Height="1282" Protect="false" RowAddr="185" RowSpan="1" Width="4699"&gt;&lt;CELLMARGIN Bottom="141" Left="510" Right="510" Top="141"/&gt;&lt;PARALIST LineWrap="Squeeze" LinkListID="0" LinkListIDNext="0" TextDirection="0" VertAlign="Center"&gt;&lt;P ParaShape="20" Style="45"&gt;&lt;TEXT CharShape="8"&gt;&lt;CHAR&gt;≪$D$247≫&lt;/CHAR&gt;&lt;/TEXT&gt;&lt;/P&gt;&lt;/PARALIST&gt;&lt;/CELL&gt;&lt;CELL BorderFill="24" ColAddr="4" ColSpan="1" Dirty="false" Editable="false" HasMargin="false" Header="false" Height="1282" Protect="false" RowAddr="185" RowSpan="1" Width="9510"&gt;&lt;CELLMARGIN Bottom="141" Left="510" Right="510" Top="141"/&gt;&lt;PARALIST LineWrap="Break" LinkListID="0" LinkListIDNext="0" TextDirection="0" VertAlign="Center"&gt;&lt;P ParaShape="22" Style="45"&gt;&lt;TEXT CharShape="8"&gt;&lt;CHAR&gt;≪$E$247≫&lt;/CHAR&gt;&lt;/TEXT&gt;&lt;/P&gt;&lt;/PARALIST&gt;&lt;/CELL&gt;&lt;CELL BorderFill="24" ColAddr="5"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CharShape="8"&gt;&lt;CHAR&gt;≪$F$247≫&lt;/CHAR&gt;&lt;/TEXT&gt;&lt;/P&gt;&lt;/PARALIST&gt;&lt;/CELL&gt;&lt;CELL BorderFill="24" ColAddr="6"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CharShape="8"&gt;&lt;CHAR&gt;≪$G$247≫&lt;/CHAR&gt;&lt;/TEXT&gt;&lt;/P&gt;&lt;/PARALIST&gt;&lt;/CELL&gt;&lt;CELL BorderFill="24" ColAddr="7"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CharShape="8"&gt;&lt;CHAR&gt;≪$H$247≫&lt;/CHAR&gt;&lt;/TEXT&gt;&lt;/P&gt;&lt;/PARALIST&gt;&lt;/CELL&gt;&lt;CELL BorderFill="24" ColAddr="8"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CharShape="8"&gt;&lt;CHAR&gt;≪$I$247≫&lt;/CHAR&gt;&lt;/TEXT&gt;&lt;/P&gt;&lt;/PARALIST&gt;&lt;/CELL&gt;&lt;CELL BorderFill="24" ColAddr="9"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CharShape="8"&gt;&lt;CHAR&gt;≪$J$247≫&lt;/CHAR&gt;&lt;/TEXT&gt;&lt;/P&gt;&lt;/PARALIST&gt;&lt;/CELL&gt;&lt;CELL BorderFill="24" ColAddr="10"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CharShape="8"&gt;&lt;CHAR&gt;≪$K$247≫&lt;/CHAR&gt;&lt;/TEXT&gt;&lt;/P&gt;&lt;/PARALIST&gt;&lt;/CELL&gt;&lt;/ROW&gt;&lt;ROW&gt;&lt;CELL BorderFill="24" ColAddr="3" ColSpan="1" Dirty="false" Editable="false" HasMargin="false" Header="false" Height="1282" Protect="false" RowAddr="186" RowSpan="1" Width="4699"&gt;&lt;CELLMARGIN Bottom="141" Left="510" Right="510" Top="141"/&gt;&lt;PARALIST LineWrap="Squeeze" LinkListID="0" LinkListIDNext="0" TextDirection="0" VertAlign="Center"&gt;&lt;P ParaShape="20" Style="45"&gt;&lt;TEXT CharShape="8"&gt;&lt;CHAR&gt;≪$D$248≫&lt;/CHAR&gt;&lt;/TEXT&gt;&lt;/P&gt;&lt;/PARALIST&gt;&lt;/CELL&gt;&lt;CELL BorderFill="24" ColAddr="4" ColSpan="1" Dirty="false" Editable="false" HasMargin="false" Header="false" Height="1282" Protect="false" RowAddr="186" RowSpan="1" Width="9510"&gt;&lt;CELLMARGIN Bottom="141" Left="510" Right="510" Top="141"/&gt;&lt;PARALIST LineWrap="Break" LinkListID="0" LinkListIDNext="0" TextDirection="0" VertAlign="Center"&gt;&lt;P ParaShape="22" Style="45"&gt;&lt;TEXT CharShape="8"&gt;&lt;CHAR&gt;≪$E$248≫&lt;/CHAR&gt;&lt;/TEXT&gt;&lt;/P&gt;&lt;/PARALIST&gt;&lt;/CELL&gt;&lt;CELL BorderFill="24" ColAddr="5"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CharShape="8"&gt;&lt;CHAR&gt;≪$F$248≫&lt;/CHAR&gt;&lt;/TEXT&gt;&lt;/P&gt;&lt;/PARALIST&gt;&lt;/CELL&gt;&lt;CELL BorderFill="24" ColAddr="6"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CharShape="8"&gt;&lt;CHAR&gt;≪$G$248≫&lt;/CHAR&gt;&lt;/TEXT&gt;&lt;/P&gt;&lt;/PARALIST&gt;&lt;/CELL&gt;&lt;CELL BorderFill="24" ColAddr="7"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CharShape="8"&gt;&lt;CHAR&gt;≪$H$248≫&lt;/CHAR&gt;&lt;/TEXT&gt;&lt;/P&gt;&lt;/PARALIST&gt;&lt;/CELL&gt;&lt;CELL BorderFill="24" ColAddr="8"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CharShape="8"&gt;&lt;CHAR&gt;≪$I$248≫&lt;/CHAR&gt;&lt;/TEXT&gt;&lt;/P&gt;&lt;/PARALIST&gt;&lt;/CELL&gt;&lt;CELL BorderFill="24" ColAddr="9"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CharShape="8"&gt;&lt;CHAR&gt;≪$J$248≫&lt;/CHAR&gt;&lt;/TEXT&gt;&lt;/P&gt;&lt;/PARALIST&gt;&lt;/CELL&gt;&lt;CELL BorderFill="24" ColAddr="10"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CharShape="8"&gt;&lt;CHAR&gt;≪$K$248≫&lt;/CHAR&gt;&lt;/TEXT&gt;&lt;/P&gt;&lt;/PARALIST&gt;&lt;/CELL&gt;&lt;/ROW&gt;&lt;ROW&gt;&lt;CELL BorderFill="24" ColAddr="0" ColSpan="1" Dirty="false" Editable="false" HasMargin="false" Header="false" Height="6410" Protect="false" RowAddr="187" RowSpan="5" Width="4699"&gt;&lt;CELLMARGIN Bottom="141" Left="510" Right="510" Top="141"/&gt;&lt;PARALIST LineWrap="Break" LinkListID="0" LinkListIDNext="0" TextDirection="0" VertAlign="Center"&gt;&lt;P ParaShape="21" Style="45"&gt;&lt;TEXT CharShape="8"&gt;&lt;CHAR&gt;≪$A$249≫&lt;/CHAR&gt;&lt;/TEXT&gt;&lt;/P&gt;&lt;/PARALIST&gt;&lt;/CELL&gt;&lt;CELL BorderFill="24" ColAddr="1" ColSpan="1" Dirty="false" Editable="false" HasMargin="false" Header="false" Height="6410" Protect="false" RowAddr="187" RowSpan="5" Width="9510"&gt;&lt;CELLMARGIN Bottom="141" Left="510" Right="510" Top="141"/&gt;&lt;PARALIST LineWrap="Break" LinkListID="0" LinkListIDNext="0" TextDirection="0" VertAlign="Center"&gt;&lt;P ParaShape="22" Style="45"&gt;&lt;TEXT CharShape="8"&gt;&lt;CHAR&gt;≪$B$249≫&lt;/CHAR&gt;&lt;/TEXT&gt;&lt;/P&gt;&lt;/PARALIST&gt;&lt;/CELL&gt;&lt;CELL BorderFill="24" ColAddr="2" ColSpan="1" Dirty="false" Editable="false" HasMargin="false" Header="false" Height="6410" Protect="false" RowAddr="187" RowSpan="5" Width="4982"&gt;&lt;CELLMARGIN Bottom="141" Left="510" Right="510" Top="141"/&gt;&lt;PARALIST LineWrap="Break" LinkListID="0" LinkListIDNext="0" TextDirection="0" VertAlign="Center"&gt;&lt;P ParaShape="21" Style="45"&gt;&lt;TEXT CharShape="8"&gt;&lt;CHAR&gt;≪$C$249≫&lt;/CHAR&gt;&lt;/TEXT&gt;&lt;/P&gt;&lt;/PARALIST&gt;&lt;/CELL&gt;&lt;CELL BorderFill="24" ColAddr="3" ColSpan="1" Dirty="false" Editable="false" HasMargin="false" Header="false" Height="1282" Protect="false" RowAddr="187" RowSpan="1" Width="4699"&gt;&lt;CELLMARGIN Bottom="141" Left="510" Right="510" Top="141"/&gt;&lt;PARALIST LineWrap="Squeeze" LinkListID="0" LinkListIDNext="0" TextDirection="0" VertAlign="Center"&gt;&lt;P ParaShape="20" Style="45"&gt;&lt;TEXT CharShape="8"&gt;&lt;CHAR&gt;≪$D$249≫&lt;/CHAR&gt;&lt;/TEXT&gt;&lt;/P&gt;&lt;/PARALIST&gt;&lt;/CELL&gt;&lt;CELL BorderFill="24" ColAddr="4" ColSpan="1" Dirty="false" Editable="false" HasMargin="false" Header="false" Height="1282" Protect="false" RowAddr="187" RowSpan="1" Width="9510"&gt;&lt;CELLMARGIN Bottom="141" Left="510" Right="510" Top="141"/&gt;&lt;PARALIST LineWrap="Break" LinkListID="0" LinkListIDNext="0" TextDirection="0" VertAlign="Center"&gt;&lt;P ParaShape="22" Style="45"&gt;&lt;TEXT CharShape="8"&gt;&lt;CHAR&gt;≪$E$249≫&lt;/CHAR&gt;&lt;/TEXT&gt;&lt;/P&gt;&lt;/PARALIST&gt;&lt;/CELL&gt;&lt;CELL BorderFill="24" ColAddr="5"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CharShape="8"&gt;&lt;CHAR&gt;≪$F$249≫&lt;/CHAR&gt;&lt;/TEXT&gt;&lt;/P&gt;&lt;/PARALIST&gt;&lt;/CELL&gt;&lt;CELL BorderFill="24" ColAddr="6"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CharShape="8"&gt;&lt;CHAR&gt;≪$G$249≫&lt;/CHAR&gt;&lt;/TEXT&gt;&lt;/P&gt;&lt;/PARALIST&gt;&lt;/CELL&gt;&lt;CELL BorderFill="24" ColAddr="7"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CharShape="8"&gt;&lt;CHAR&gt;≪$H$249≫&lt;/CHAR&gt;&lt;/TEXT&gt;&lt;/P&gt;&lt;/PARALIST&gt;&lt;/CELL&gt;&lt;CELL BorderFill="24" ColAddr="8"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CharShape="8"&gt;&lt;CHAR&gt;≪$I$249≫&lt;/CHAR&gt;&lt;/TEXT&gt;&lt;/P&gt;&lt;/PARALIST&gt;&lt;/CELL&gt;&lt;CELL BorderFill="24" ColAddr="9"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CharShape="8"&gt;&lt;CHAR&gt;≪$J$249≫&lt;/CHAR&gt;&lt;/TEXT&gt;&lt;/P&gt;&lt;/PARALIST&gt;&lt;/CELL&gt;&lt;CELL BorderFill="24" ColAddr="10"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CharShape="8"&gt;&lt;CHAR&gt;≪$K$249≫&lt;/CHAR&gt;&lt;/TEXT&gt;&lt;/P&gt;&lt;/PARALIST&gt;&lt;/CELL&gt;&lt;/ROW&gt;&lt;ROW&gt;&lt;CELL BorderFill="24" ColAddr="3" ColSpan="1" Dirty="false" Editable="false" HasMargin="false" Header="false" Height="1282" Protect="false" RowAddr="188" RowSpan="1" Width="4699"&gt;&lt;CELLMARGIN Bottom="141" Left="510" Right="510" Top="141"/&gt;&lt;PARALIST LineWrap="Squeeze" LinkListID="0" LinkListIDNext="0" TextDirection="0" VertAlign="Center"&gt;&lt;P ParaShape="20" Style="45"&gt;&lt;TEXT CharShape="8"&gt;&lt;CHAR&gt;≪$D$250≫&lt;/CHAR&gt;&lt;/TEXT&gt;&lt;/P&gt;&lt;/PARALIST&gt;&lt;/CELL&gt;&lt;CELL BorderFill="24" ColAddr="4" ColSpan="1" Dirty="false" Editable="false" HasMargin="false" Header="false" Height="1282" Protect="false" RowAddr="188" RowSpan="1" Width="9510"&gt;&lt;CELLMARGIN Bottom="141" Left="510" Right="510" Top="141"/&gt;&lt;PARALIST LineWrap="Break" LinkListID="0" LinkListIDNext="0" TextDirection="0" VertAlign="Center"&gt;&lt;P ParaShape="22" Style="45"&gt;&lt;TEXT CharShape="8"&gt;&lt;CHAR&gt;≪$E$250≫&lt;/CHAR&gt;&lt;/TEXT&gt;&lt;/P&gt;&lt;/PARALIST&gt;&lt;/CELL&gt;&lt;CELL BorderFill="24" ColAddr="5"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CharShape="8"&gt;&lt;CHAR&gt;≪$F$250≫&lt;/CHAR&gt;&lt;/TEXT&gt;&lt;/P&gt;&lt;/PARALIST&gt;&lt;/CELL&gt;&lt;CELL BorderFill="24" ColAddr="6"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CharShape="8"&gt;&lt;CHAR&gt;≪$G$250≫&lt;/CHAR&gt;&lt;/TEXT&gt;&lt;/P&gt;&lt;/PARALIST&gt;&lt;/CELL&gt;&lt;CELL BorderFill="24" ColAddr="7"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CharShape="8"&gt;&lt;CHAR&gt;≪$H$250≫&lt;/CHAR&gt;&lt;/TEXT&gt;&lt;/P&gt;&lt;/PARALIST&gt;&lt;/CELL&gt;&lt;CELL BorderFill="24" ColAddr="8"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CharShape="8"&gt;&lt;CHAR&gt;≪$I$250≫&lt;/CHAR&gt;&lt;/TEXT&gt;&lt;/P&gt;&lt;/PARALIST&gt;&lt;/CELL&gt;&lt;CELL BorderFill="24" ColAddr="9"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CharShape="8"&gt;&lt;CHAR&gt;≪$J$250≫&lt;/CHAR&gt;&lt;/TEXT&gt;&lt;/P&gt;&lt;/PARALIST&gt;&lt;/CELL&gt;&lt;CELL BorderFill="24" ColAddr="10"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CharShape="8"&gt;&lt;CHAR&gt;≪$K$250≫&lt;/CHAR&gt;&lt;/TEXT&gt;&lt;/P&gt;&lt;/PARALIST&gt;&lt;/CELL&gt;&lt;/ROW&gt;&lt;ROW&gt;&lt;CELL BorderFill="24" ColAddr="3" ColSpan="1" Dirty="false" Editable="false" HasMargin="false" Header="false" Height="1282" Protect="false" RowAddr="189" RowSpan="1" Width="4699"&gt;&lt;CELLMARGIN Bottom="141" Left="510" Right="510" Top="141"/&gt;&lt;PARALIST LineWrap="Squeeze" LinkListID="0" LinkListIDNext="0" TextDirection="0" VertAlign="Center"&gt;&lt;P ParaShape="20" Style="45"&gt;&lt;TEXT CharShape="8"&gt;&lt;CHAR&gt;≪$D$251≫&lt;/CHAR&gt;&lt;/TEXT&gt;&lt;/P&gt;&lt;/PARALIST&gt;&lt;/CELL&gt;&lt;CELL BorderFill="24" ColAddr="4" ColSpan="1" Dirty="false" Editable="false" HasMargin="false" Header="false" Height="1282" Protect="false" RowAddr="189" RowSpan="1" Width="9510"&gt;&lt;CELLMARGIN Bottom="141" Left="510" Right="510" Top="141"/&gt;&lt;PARALIST LineWrap="Break" LinkListID="0" LinkListIDNext="0" TextDirection="0" VertAlign="Center"&gt;&lt;P ParaShape="22" Style="45"&gt;&lt;TEXT CharShape="8"&gt;&lt;CHAR&gt;≪$E$251≫&lt;/CHAR&gt;&lt;/TEXT&gt;&lt;/P&gt;&lt;/PARALIST&gt;&lt;/CELL&gt;&lt;CELL BorderFill="24" ColAddr="5"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CharShape="8"&gt;&lt;CHAR&gt;≪$F$251≫&lt;/CHAR&gt;&lt;/TEXT&gt;&lt;/P&gt;&lt;/PARALIST&gt;&lt;/CELL&gt;&lt;CELL BorderFill="24" ColAddr="6"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CharShape="8"&gt;&lt;CHAR&gt;≪$G$251≫&lt;/CHAR&gt;&lt;/TEXT&gt;&lt;/P&gt;&lt;/PARALIST&gt;&lt;/CELL&gt;&lt;CELL BorderFill="24" ColAddr="7"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CharShape="8"&gt;&lt;CHAR&gt;≪$H$251≫&lt;/CHAR&gt;&lt;/TEXT&gt;&lt;/P&gt;&lt;/PARALIST&gt;&lt;/CELL&gt;&lt;CELL BorderFill="24" ColAddr="8"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CharShape="8"&gt;&lt;CHAR&gt;≪$I$251≫&lt;/CHAR&gt;&lt;/TEXT&gt;&lt;/P&gt;&lt;/PARALIST&gt;&lt;/CELL&gt;&lt;CELL BorderFill="24" ColAddr="9"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CharShape="8"&gt;&lt;CHAR&gt;≪$J$251≫&lt;/CHAR&gt;&lt;/TEXT&gt;&lt;/P&gt;&lt;/PARALIST&gt;&lt;/CELL&gt;&lt;CELL BorderFill="24" ColAddr="10"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CharShape="8"&gt;&lt;CHAR&gt;≪$K$251≫&lt;/CHAR&gt;&lt;/TEXT&gt;&lt;/P&gt;&lt;/PARALIST&gt;&lt;/CELL&gt;&lt;/ROW&gt;&lt;ROW&gt;&lt;CELL BorderFill="24" ColAddr="3" ColSpan="1" Dirty="false" Editable="false" HasMargin="false" Header="false" Height="1282" Protect="false" RowAddr="190" RowSpan="1" Width="4699"&gt;&lt;CELLMARGIN Bottom="141" Left="510" Right="510" Top="141"/&gt;&lt;PARALIST LineWrap="Squeeze" LinkListID="0" LinkListIDNext="0" TextDirection="0" VertAlign="Center"&gt;&lt;P ParaShape="20" Style="45"&gt;&lt;TEXT CharShape="8"&gt;&lt;CHAR&gt;≪$D$252≫&lt;/CHAR&gt;&lt;/TEXT&gt;&lt;/P&gt;&lt;/PARALIST&gt;&lt;/CELL&gt;&lt;CELL BorderFill="24" ColAddr="4" ColSpan="1" Dirty="false" Editable="false" HasMargin="false" Header="false" Height="1282" Protect="false" RowAddr="190" RowSpan="1" Width="9510"&gt;&lt;CELLMARGIN Bottom="141" Left="510" Right="510" Top="141"/&gt;&lt;PARALIST LineWrap="Break" LinkListID="0" LinkListIDNext="0" TextDirection="0" VertAlign="Center"&gt;&lt;P ParaShape="22" Style="45"&gt;&lt;TEXT CharShape="8"&gt;&lt;CHAR&gt;≪$E$252≫&lt;/CHAR&gt;&lt;/TEXT&gt;&lt;/P&gt;&lt;/PARALIST&gt;&lt;/CELL&gt;&lt;CELL BorderFill="24" ColAddr="5"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CharShape="8"&gt;&lt;CHAR&gt;≪$F$252≫&lt;/CHAR&gt;&lt;/TEXT&gt;&lt;/P&gt;&lt;/PARALIST&gt;&lt;/CELL&gt;&lt;CELL BorderFill="24" ColAddr="6"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CharShape="8"&gt;&lt;CHAR&gt;≪$G$252≫&lt;/CHAR&gt;&lt;/TEXT&gt;&lt;/P&gt;&lt;/PARALIST&gt;&lt;/CELL&gt;&lt;CELL BorderFill="24" ColAddr="7"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CharShape="8"&gt;&lt;CHAR&gt;≪$H$252≫&lt;/CHAR&gt;&lt;/TEXT&gt;&lt;/P&gt;&lt;/PARALIST&gt;&lt;/CELL&gt;&lt;CELL BorderFill="24" ColAddr="8"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CharShape="8"&gt;&lt;CHAR&gt;≪$I$252≫&lt;/CHAR&gt;&lt;/TEXT&gt;&lt;/P&gt;&lt;/PARALIST&gt;&lt;/CELL&gt;&lt;CELL BorderFill="24" ColAddr="9"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CharShape="8"&gt;&lt;CHAR&gt;≪$J$252≫&lt;/CHAR&gt;&lt;/TEXT&gt;&lt;/P&gt;&lt;/PARALIST&gt;&lt;/CELL&gt;&lt;CELL BorderFill="24" ColAddr="10"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CharShape="8"&gt;&lt;CHAR&gt;≪$K$252≫&lt;/CHAR&gt;&lt;/TEXT&gt;&lt;/P&gt;&lt;/PARALIST&gt;&lt;/CELL&gt;&lt;/ROW&gt;&lt;ROW&gt;&lt;CELL BorderFill="24" ColAddr="3" ColSpan="1" Dirty="false" Editable="false" HasMargin="false" Header="false" Height="1282" Protect="false" RowAddr="191" RowSpan="1" Width="4699"&gt;&lt;CELLMARGIN Bottom="141" Left="510" Right="510" Top="141"/&gt;&lt;PARALIST LineWrap="Squeeze" LinkListID="0" LinkListIDNext="0" TextDirection="0" VertAlign="Center"&gt;&lt;P ParaShape="20" Style="45"&gt;&lt;TEXT CharShape="8"&gt;&lt;CHAR&gt;≪$D$253≫&lt;/CHAR&gt;&lt;/TEXT&gt;&lt;/P&gt;&lt;/PARALIST&gt;&lt;/CELL&gt;&lt;CELL BorderFill="24" ColAddr="4" ColSpan="1" Dirty="false" Editable="false" HasMargin="false" Header="false" Height="1282" Protect="false" RowAddr="191" RowSpan="1" Width="9510"&gt;&lt;CELLMARGIN Bottom="141" Left="510" Right="510" Top="141"/&gt;&lt;PARALIST LineWrap="Break" LinkListID="0" LinkListIDNext="0" TextDirection="0" VertAlign="Center"&gt;&lt;P ParaShape="22" Style="45"&gt;&lt;TEXT CharShape="8"&gt;&lt;CHAR&gt;≪$E$253≫&lt;/CHAR&gt;&lt;/TEXT&gt;&lt;/P&gt;&lt;/PARALIST&gt;&lt;/CELL&gt;&lt;CELL BorderFill="24" ColAddr="5"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CharShape="8"&gt;&lt;CHAR&gt;≪$F$253≫&lt;/CHAR&gt;&lt;/TEXT&gt;&lt;/P&gt;&lt;/PARALIST&gt;&lt;/CELL&gt;&lt;CELL BorderFill="24" ColAddr="6"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CharShape="8"&gt;&lt;CHAR&gt;≪$G$253≫&lt;/CHAR&gt;&lt;/TEXT&gt;&lt;/P&gt;&lt;/PARALIST&gt;&lt;/CELL&gt;&lt;CELL BorderFill="24" ColAddr="7"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CharShape="8"&gt;&lt;CHAR&gt;≪$H$253≫&lt;/CHAR&gt;&lt;/TEXT&gt;&lt;/P&gt;&lt;/PARALIST&gt;&lt;/CELL&gt;&lt;CELL BorderFill="24" ColAddr="8"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CharShape="8"&gt;&lt;CHAR&gt;≪$I$253≫&lt;/CHAR&gt;&lt;/TEXT&gt;&lt;/P&gt;&lt;/PARALIST&gt;&lt;/CELL&gt;&lt;CELL BorderFill="24" ColAddr="9"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CharShape="8"&gt;&lt;CHAR&gt;≪$J$253≫&lt;/CHAR&gt;&lt;/TEXT&gt;&lt;/P&gt;&lt;/PARALIST&gt;&lt;/CELL&gt;&lt;CELL BorderFill="24" ColAddr="10" ColSpan="1" Dirty="false" Editable="false" HasMargin="false" Header="false" Height="1282" Protect="false" RowAddr="191" RowSpan="1" Width="6982"&gt;&lt;CELLMARGIN Bottom="1</t>
  </si>
  <si>
    <t>41" Left="510" Right="510" Top="141"/&gt;&lt;PARALIST LineWrap="Break" LinkListID="0" LinkListIDNext="0" TextDirection="0" VertAlign="Center"&gt;&lt;P ParaShape="22" Style="45"&gt;&lt;TEXT CharShape="8"&gt;&lt;CHAR&gt;≪$K$253≫&lt;/CHAR&gt;&lt;/TEXT&gt;&lt;/P&gt;&lt;/PARALIST&gt;&lt;/CELL&gt;&lt;/ROW&gt;&lt;ROW&gt;&lt;CELL BorderFill="24" ColAddr="0" ColSpan="1" Dirty="false" Editable="false" HasMargin="false" Header="false" Height="6410" Protect="false" RowAddr="192" RowSpan="5" Width="4699"&gt;&lt;CELLMARGIN Bottom="141" Left="510" Right="510" Top="141"/&gt;&lt;PARALIST LineWrap="Break" LinkListID="0" LinkListIDNext="0" TextDirection="0" VertAlign="Center"&gt;&lt;P ParaShape="21" Style="45"&gt;&lt;TEXT CharShape="8"&gt;&lt;CHAR&gt;≪$A$254≫&lt;/CHAR&gt;&lt;/TEXT&gt;&lt;/P&gt;&lt;/PARALIST&gt;&lt;/CELL&gt;&lt;CELL BorderFill="24" ColAddr="1" ColSpan="1" Dirty="false" Editable="false" HasMargin="false" Header="false" Height="6410" Protect="false" RowAddr="192" RowSpan="5" Width="9510"&gt;&lt;CELLMARGIN Bottom="141" Left="510" Right="510" Top="141"/&gt;&lt;PARALIST LineWrap="Break" LinkListID="0" LinkListIDNext="0" TextDirection="0" VertAlign="Center"&gt;&lt;P ParaShape="22" Style="45"&gt;&lt;TEXT CharShape="8"&gt;&lt;CHAR&gt;≪$B$254≫&lt;/CHAR&gt;&lt;/TEXT&gt;&lt;/P&gt;&lt;/PARALIST&gt;&lt;/CELL&gt;&lt;CELL BorderFill="24" ColAddr="2" ColSpan="1" Dirty="false" Editable="false" HasMargin="false" Header="false" Height="6410" Protect="false" RowAddr="192" RowSpan="5" Width="4982"&gt;&lt;CELLMARGIN Bottom="141" Left="510" Right="510" Top="141"/&gt;&lt;PARALIST LineWrap="Break" LinkListID="0" LinkListIDNext="0" TextDirection="0" VertAlign="Center"&gt;&lt;P ParaShape="21" Style="45"&gt;&lt;TEXT CharShape="8"&gt;&lt;CHAR&gt;≪$C$254≫&lt;/CHAR&gt;&lt;/TEXT&gt;&lt;/P&gt;&lt;/PARALIST&gt;&lt;/CELL&gt;&lt;CELL BorderFill="24" ColAddr="3" ColSpan="1" Dirty="false" Editable="false" HasMargin="false" Header="false" Height="1282" Protect="false" RowAddr="192" RowSpan="1" Width="4699"&gt;&lt;CELLMARGIN Bottom="141" Left="510" Right="510" Top="141"/&gt;&lt;PARALIST LineWrap="Squeeze" LinkListID="0" LinkListIDNext="0" TextDirection="0" VertAlign="Center"&gt;&lt;P ParaShape="20" Style="45"&gt;&lt;TEXT CharShape="8"&gt;&lt;CHAR&gt;≪$D$254≫&lt;/CHAR&gt;&lt;/TEXT&gt;&lt;/P&gt;&lt;/PARALIST&gt;&lt;/CELL&gt;&lt;CELL BorderFill="24" ColAddr="4" ColSpan="1" Dirty="false" Editable="false" HasMargin="false" Header="false" Height="1282" Protect="false" RowAddr="192" RowSpan="1" Width="9510"&gt;&lt;CELLMARGIN Bottom="141" Left="510" Right="510" Top="141"/&gt;&lt;PARALIST LineWrap="Break" LinkListID="0" LinkListIDNext="0" TextDirection="0" VertAlign="Center"&gt;&lt;P ParaShape="22" Style="45"&gt;&lt;TEXT CharShape="8"&gt;&lt;CHAR&gt;≪$E$254≫&lt;/CHAR&gt;&lt;/TEXT&gt;&lt;/P&gt;&lt;/PARALIST&gt;&lt;/CELL&gt;&lt;CELL BorderFill="24" ColAddr="5"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CharShape="8"&gt;&lt;CHAR&gt;≪$F$254≫&lt;/CHAR&gt;&lt;/TEXT&gt;&lt;/P&gt;&lt;/PARALIST&gt;&lt;/CELL&gt;&lt;CELL BorderFill="24" ColAddr="6"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CharShape="8"&gt;&lt;CHAR&gt;≪$G$254≫&lt;/CHAR&gt;&lt;/TEXT&gt;&lt;/P&gt;&lt;/PARALIST&gt;&lt;/CELL&gt;&lt;CELL BorderFill="24" ColAddr="7"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CharShape="8"&gt;&lt;CHAR&gt;≪$H$254≫&lt;/CHAR&gt;&lt;/TEXT&gt;&lt;/P&gt;&lt;/PARALIST&gt;&lt;/CELL&gt;&lt;CELL BorderFill="24" ColAddr="8"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CharShape="8"&gt;&lt;CHAR&gt;≪$I$254≫&lt;/CHAR&gt;&lt;/TEXT&gt;&lt;/P&gt;&lt;/PARALIST&gt;&lt;/CELL&gt;&lt;CELL BorderFill="24" ColAddr="9"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CharShape="8"&gt;&lt;CHAR&gt;≪$J$254≫&lt;/CHAR&gt;&lt;/TEXT&gt;&lt;/P&gt;&lt;/PARALIST&gt;&lt;/CELL&gt;&lt;CELL BorderFill="24" ColAddr="10"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CharShape="8"&gt;&lt;CHAR&gt;≪$K$254≫&lt;/CHAR&gt;&lt;/TEXT&gt;&lt;/P&gt;&lt;/PARALIST&gt;&lt;/CELL&gt;&lt;/ROW&gt;&lt;ROW&gt;&lt;CELL BorderFill="24" ColAddr="3" ColSpan="1" Dirty="false" Editable="false" HasMargin="false" Header="false" Height="1282" Protect="false" RowAddr="193" RowSpan="1" Width="4699"&gt;&lt;CELLMARGIN Bottom="141" Left="510" Right="510" Top="141"/&gt;&lt;PARALIST LineWrap="Squeeze" LinkListID="0" LinkListIDNext="0" TextDirection="0" VertAlign="Center"&gt;&lt;P ParaShape="20" Style="45"&gt;&lt;TEXT CharShape="8"&gt;&lt;CHAR&gt;≪$D$255≫&lt;/CHAR&gt;&lt;/TEXT&gt;&lt;/P&gt;&lt;/PARALIST&gt;&lt;/CELL&gt;&lt;CELL BorderFill="24" ColAddr="4" ColSpan="1" Dirty="false" Editable="false" HasMargin="false" Header="false" Height="1282" Protect="false" RowAddr="193" RowSpan="1" Width="9510"&gt;&lt;CELLMARGIN Bottom="141" Left="510" Right="510" Top="141"/&gt;&lt;PARALIST LineWrap="Break" LinkListID="0" LinkListIDNext="0" TextDirection="0" VertAlign="Center"&gt;&lt;P ParaShape="22" Style="45"&gt;&lt;TEXT CharShape="8"&gt;&lt;CHAR&gt;≪$E$255≫&lt;/CHAR&gt;&lt;/TEXT&gt;&lt;/P&gt;&lt;/PARALIST&gt;&lt;/CELL&gt;&lt;CELL BorderFill="24" ColAddr="5"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CharShape="8"&gt;&lt;CHAR&gt;≪$F$255≫&lt;/CHAR&gt;&lt;/TEXT&gt;&lt;/P&gt;&lt;/PARALIST&gt;&lt;/CELL&gt;&lt;CELL BorderFill="24" ColAddr="6"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CharShape="8"&gt;&lt;CHAR&gt;≪$G$255≫&lt;/CHAR&gt;&lt;/TEXT&gt;&lt;/P&gt;&lt;/PARALIST&gt;&lt;/CELL&gt;&lt;CELL BorderFill="24" ColAddr="7"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CharShape="8"&gt;&lt;CHAR&gt;≪$H$255≫&lt;/CHAR&gt;&lt;/TEXT&gt;&lt;/P&gt;&lt;/PARALIST&gt;&lt;/CELL&gt;&lt;CELL BorderFill="24" ColAddr="8"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CharShape="8"&gt;&lt;CHAR&gt;≪$I$255≫&lt;/CHAR&gt;&lt;/TEXT&gt;&lt;/P&gt;&lt;/PARALIST&gt;&lt;/CELL&gt;&lt;CELL BorderFill="24" ColAddr="9"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CharShape="8"&gt;&lt;CHAR&gt;≪$J$255≫&lt;/CHAR&gt;&lt;/TEXT&gt;&lt;/P&gt;&lt;/PARALIST&gt;&lt;/CELL&gt;&lt;CELL BorderFill="24" ColAddr="10"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CharShape="8"&gt;&lt;CHAR&gt;≪$K$255≫&lt;/CHAR&gt;&lt;/TEXT&gt;&lt;/P&gt;&lt;/PARALIST&gt;&lt;/CELL&gt;&lt;/ROW&gt;&lt;ROW&gt;&lt;CELL BorderFill="24" ColAddr="3" ColSpan="1" Dirty="false" Editable="false" HasMargin="false" Header="false" Height="1282" Protect="false" RowAddr="194" RowSpan="1" Width="4699"&gt;&lt;CELLMARGIN Bottom="141" Left="510" Right="510" Top="141"/&gt;&lt;PARALIST LineWrap="Squeeze" LinkListID="0" LinkListIDNext="0" TextDirection="0" VertAlign="Center"&gt;&lt;P ParaShape="20" Style="45"&gt;&lt;TEXT CharShape="8"&gt;&lt;CHAR&gt;≪$D$256≫&lt;/CHAR&gt;&lt;/TEXT&gt;&lt;/P&gt;&lt;/PARALIST&gt;&lt;/CELL&gt;&lt;CELL BorderFill="24" ColAddr="4" ColSpan="1" Dirty="false" Editable="false" HasMargin="false" Header="false" Height="1282" Protect="false" RowAddr="194" RowSpan="1" Width="9510"&gt;&lt;CELLMARGIN Bottom="141" Left="510" Right="510" Top="141"/&gt;&lt;PARALIST LineWrap="Break" LinkListID="0" LinkListIDNext="0" TextDirection="0" VertAlign="Center"&gt;&lt;P ParaShape="22" Style="45"&gt;&lt;TEXT CharShape="8"&gt;&lt;CHAR&gt;≪$E$256≫&lt;/CHAR&gt;&lt;/TEXT&gt;&lt;/P&gt;&lt;/PARALIST&gt;&lt;/CELL&gt;&lt;CELL BorderFill="24" ColAddr="5"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CharShape="8"&gt;&lt;CHAR&gt;≪$F$256≫&lt;/CHAR&gt;&lt;/TEXT&gt;&lt;/P&gt;&lt;/PARALIST&gt;&lt;/CELL&gt;&lt;CELL BorderFill="24" ColAddr="6"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CharShape="8"&gt;&lt;CHAR&gt;≪$G$256≫&lt;/CHAR&gt;&lt;/TEXT&gt;&lt;/P&gt;&lt;/PARALIST&gt;&lt;/CELL&gt;&lt;CELL BorderFill="24" ColAddr="7"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CharShape="8"&gt;&lt;CHAR&gt;≪$H$256≫&lt;/CHAR&gt;&lt;/TEXT&gt;&lt;/P&gt;&lt;/PARALIST&gt;&lt;/CELL&gt;&lt;CELL BorderFill="24" ColAddr="8"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CharShape="8"&gt;&lt;CHAR&gt;≪$I$256≫&lt;/CHAR&gt;&lt;/TEXT&gt;&lt;/P&gt;&lt;/PARALIST&gt;&lt;/CELL&gt;&lt;CELL BorderFill="24" ColAddr="9"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CharShape="8"&gt;&lt;CHAR&gt;≪$J$256≫&lt;/CHAR&gt;&lt;/TEXT&gt;&lt;/P&gt;&lt;/PARALIST&gt;&lt;/CELL&gt;&lt;CELL BorderFill="24" ColAddr="10"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CharShape="8"&gt;&lt;CHAR&gt;≪$K$256≫&lt;/CHAR&gt;&lt;/TEXT&gt;&lt;/P&gt;&lt;/PARALIST&gt;&lt;/CELL&gt;&lt;/ROW&gt;&lt;ROW&gt;&lt;CELL BorderFill="24" ColAddr="3" ColSpan="1" Dirty="false" Editable="false" HasMargin="false" Header="false" Height="1282" Protect="false" RowAddr="195" RowSpan="1" Width="4699"&gt;&lt;CELLMARGIN Bottom="141" Left="510" Right="510" Top="141"/&gt;&lt;PARALIST LineWrap="Squeeze" LinkListID="0" LinkListIDNext="0" TextDirection="0" VertAlign="Center"&gt;&lt;P ParaShape="20" Style="45"&gt;&lt;TEXT CharShape="8"&gt;&lt;CHAR&gt;≪$D$257≫&lt;/CHAR&gt;&lt;/TEXT&gt;&lt;/P&gt;&lt;/PARALIST&gt;&lt;/CELL&gt;&lt;CELL BorderFill="24" ColAddr="4" ColSpan="1" Dirty="false" Editable="false" HasMargin="false" Header="false" Height="1282" Protect="false" RowAddr="195" RowSpan="1" Width="9510"&gt;&lt;CELLMARGIN Bottom="141" Left="510" Right="510" Top="141"/&gt;&lt;PARALIST LineWrap="Break" LinkListID="0" LinkListIDNext="0" TextDirection="0" VertAlign="Center"&gt;&lt;P ParaShape="22" Style="45"&gt;&lt;TEXT CharShape="8"&gt;&lt;CHAR&gt;≪$E$257≫&lt;/CHAR&gt;&lt;/TEXT&gt;&lt;/P&gt;&lt;/PARALIST&gt;&lt;/CELL&gt;&lt;CELL BorderFill="24" ColAddr="5"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CharShape="8"&gt;&lt;CHAR&gt;≪$F$257≫&lt;/CHAR&gt;&lt;/TEXT&gt;&lt;/P&gt;&lt;/PARALIST&gt;&lt;/CELL&gt;&lt;CELL BorderFill="24" ColAddr="6"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CharShape="8"&gt;&lt;CHAR&gt;≪$G$257≫&lt;/CHAR&gt;&lt;/TEXT&gt;&lt;/P&gt;&lt;/PARALIST&gt;&lt;/CELL&gt;&lt;CELL BorderFill="24" ColAddr="7"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CharShape="8"&gt;&lt;CHAR&gt;≪$H$257≫&lt;/CHAR&gt;&lt;/TEXT&gt;&lt;/P&gt;&lt;/PARALIST&gt;&lt;/CELL&gt;&lt;CELL BorderFill="24" ColAddr="8"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CharShape="8"&gt;&lt;CHAR&gt;≪$I$257≫&lt;/CHAR&gt;&lt;/TEXT&gt;&lt;/P&gt;&lt;/PARALIST&gt;&lt;/CELL&gt;&lt;CELL BorderFill="24" ColAddr="9"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CharShape="8"&gt;&lt;CHAR&gt;≪$J$257≫&lt;/CHAR&gt;&lt;/TEXT&gt;&lt;/P&gt;&lt;/PARALIST&gt;&lt;/CELL&gt;&lt;CELL BorderFill="24" ColAddr="10"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CharShape="8"&gt;&lt;CHAR&gt;≪$K$257≫&lt;/CHAR&gt;&lt;/TEXT&gt;&lt;/P&gt;&lt;/PARALIST&gt;&lt;/CELL&gt;&lt;/ROW&gt;&lt;ROW&gt;&lt;CELL BorderFill="24" ColAddr="3" ColSpan="1" Dirty="false" Editable="false" HasMargin="false" Header="false" Height="1282" Protect="false" RowAddr="196" RowSpan="1" Width="4699"&gt;&lt;CELLMARGIN Bottom="141" Left="510" Right="510" Top="141"/&gt;&lt;PARALIST LineWrap="Squeeze" LinkListID="0" LinkListIDNext="0" TextDirection="0" VertAlign="Center"&gt;&lt;P ParaShape="20" Style="45"&gt;&lt;TEXT CharShape="8"&gt;&lt;CHAR&gt;≪$D$258≫&lt;/CHAR&gt;&lt;/TEXT&gt;&lt;/P&gt;&lt;/PARALIST&gt;&lt;/CELL&gt;&lt;CELL BorderFill="24" ColAddr="4" ColSpan="1" Dirty="false" Editable="false" HasMargin="false" Header="false" Height="1282" Protect="false" RowAddr="196" RowSpan="1" Width="9510"&gt;&lt;CELLMARGIN Bottom="141" Left="510" Right="510" Top="141"/&gt;&lt;PARALIST LineWrap="Break" LinkListID="0" LinkListIDNext="0" TextDirection="0" VertAlign="Center"&gt;&lt;P ParaShape="22" Style="45"&gt;&lt;TEXT CharShape="8"&gt;&lt;CHAR&gt;≪$E$258≫&lt;/CHAR&gt;&lt;/TEXT&gt;&lt;/P&gt;&lt;/PARALIST&gt;&lt;/CELL&gt;&lt;CELL BorderFill="24" ColAddr="5"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CharShape="8"&gt;&lt;CHAR&gt;≪$F$258≫&lt;/CHAR&gt;&lt;/TEXT&gt;&lt;/P&gt;&lt;/PARALIST&gt;&lt;/CELL&gt;&lt;CELL BorderFill="24" ColAddr="6"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CharShape="8"&gt;&lt;CHAR&gt;≪$G$258≫&lt;/CHAR&gt;&lt;/TEXT&gt;&lt;/P&gt;&lt;/PARALIST&gt;&lt;/CELL&gt;&lt;CELL BorderFill="24" ColAddr="7"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CharShape="8"&gt;&lt;CHAR&gt;≪$H$258≫&lt;/CHAR&gt;&lt;/TEXT&gt;&lt;/P&gt;&lt;/PARALIST&gt;&lt;/CELL&gt;&lt;CELL BorderFill="24" ColAddr="8"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CharShape="8"&gt;&lt;CHAR&gt;≪$I$258≫&lt;/CHAR&gt;&lt;/TEXT&gt;&lt;/P&gt;&lt;/PARALIST&gt;&lt;/CELL&gt;&lt;CELL BorderFill="24" ColAddr="9"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CharShape="8"&gt;&lt;CHAR&gt;≪$J$258≫&lt;/CHAR&gt;&lt;/TEXT&gt;&lt;/P&gt;&lt;/PARALIST&gt;&lt;/CELL&gt;&lt;CELL BorderFill="24" ColAddr="10"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CharShape="8"&gt;&lt;CHAR&gt;≪$K$258≫&lt;/CHAR&gt;&lt;/TEXT&gt;&lt;/P&gt;&lt;/PARALIST&gt;&lt;/CELL&gt;&lt;/ROW&gt;&lt;ROW&gt;&lt;CELL BorderFill="24" ColAddr="0" ColSpan="1" Dirty="false" Editable="false" HasMargin="false" Header="false" Height="6410" Protect="false" RowAddr="197" RowSpan="5" Width="4699"&gt;&lt;CELLMARGIN Bottom="141" Left="510" Right="510" Top="141"/&gt;&lt;PARALIST LineWrap="Break" LinkListID="0" LinkListIDNext="0" TextDirection="0" VertAlign="Center"&gt;&lt;P ParaShape="21" Style="45"&gt;&lt;TEXT CharShape="8"&gt;&lt;CHAR&gt;≪$A$259≫&lt;/CHAR&gt;&lt;/TEXT&gt;&lt;/P&gt;&lt;/PARALIST&gt;&lt;/CELL&gt;&lt;CELL BorderFill="24" ColAddr="1" ColSpan="1" Dirty="false" Editable="false" HasMargin="false" Header="false" Height="6410" Protect="false" RowAddr="197" RowSpan="5" Width="9510"&gt;&lt;CELLMARGIN Bottom="141" Left="510" Right="510" Top="141"/&gt;&lt;PARALIST LineWrap="Break" LinkListID="0" LinkListIDNext="0" TextDirection="0" VertAlign="Center"&gt;&lt;P ParaShape="22" Style="45"&gt;&lt;TEXT CharShape="8"&gt;&lt;CHAR&gt;≪$B$259≫&lt;/CHAR&gt;&lt;/TEXT&gt;&lt;/P&gt;&lt;/PARALIST&gt;&lt;/CELL&gt;&lt;CELL BorderFill="24" ColAddr="2" ColSpan="1" Dirty="false" Editable="false" HasMargin="false" Header="false" Height="6410" Protect="false" RowAddr="197" RowSpan="5" Width="4982"&gt;&lt;CELLMARGIN Bottom="141" Left="510" Right="510" Top="141"/&gt;&lt;PARALIST LineWrap="Break" LinkListID="0" LinkListIDNext="0" TextDirection="0" VertAlign="Center"&gt;&lt;P ParaShape="21" Style="45"&gt;&lt;TEXT CharShape="8"&gt;&lt;CHAR&gt;≪$C$259≫&lt;/CHAR&gt;&lt;/TEXT&gt;&lt;/P&gt;&lt;/PARALIST&gt;&lt;/CELL&gt;&lt;CELL BorderFill="24" ColAddr="3" ColSpan="1" Dirty="false" Editable="false" HasMargin="false" Header="false" Height="1282" Protect="false" RowAddr="197" RowSpan="1" Width="4699"&gt;&lt;CELLMARGIN Bottom="141" Left="510" Right="510" Top="141"/&gt;&lt;PARALIST LineWrap="Squeeze" LinkListID="0" LinkListIDNext="0" TextDirection="0" VertAlign="Center"&gt;&lt;P ParaShape="20" Style="45"&gt;&lt;TEXT CharShape="8"&gt;&lt;CHAR&gt;≪$D$259≫&lt;/CHAR&gt;&lt;/TEXT&gt;&lt;/P&gt;&lt;/PARALIST&gt;&lt;/CELL&gt;&lt;CELL BorderFill="24" ColAddr="4" ColSpan="1" Dirty="false" Editable="false" HasMargin="false" Header="false" Height="1282" Protect="false" RowAddr="197" RowSpan="1" Width="9510"&gt;&lt;CELLMARGIN Bottom="141" Left="510" Right="510" Top="141"/&gt;&lt;PARALIST LineWrap="Break" LinkListID="0" LinkListIDNext="0" TextDirection="0" VertAlign="Center"&gt;&lt;P ParaShape="22" Style="45"&gt;&lt;TEXT CharShape="8"&gt;&lt;CHAR&gt;≪$E$259≫&lt;/CHAR&gt;&lt;/TEXT&gt;&lt;/P&gt;&lt;/PARALIST&gt;&lt;/CELL&gt;&lt;CELL BorderFill="24" ColAddr="5"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CharShape="8"&gt;&lt;CHAR&gt;≪$F$259≫&lt;/CHAR&gt;&lt;/TEXT&gt;&lt;/P&gt;&lt;/PARALIST&gt;&lt;/CELL&gt;&lt;CELL BorderFill="24" ColAddr="6"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CharShape="8"&gt;&lt;CHAR&gt;≪$G$259≫&lt;/CHAR&gt;&lt;/TEXT&gt;&lt;/P&gt;&lt;/PARALIST&gt;&lt;/CELL&gt;&lt;CELL BorderFill="24" ColAddr="7"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CharShape="8"&gt;&lt;CHAR&gt;≪$H$259≫&lt;/CHAR&gt;&lt;/TEXT&gt;&lt;/P&gt;&lt;/PARALIST&gt;&lt;/CELL&gt;&lt;CELL BorderFill="24" ColAddr="8"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CharShape="8"&gt;&lt;CHAR&gt;≪$I$259≫&lt;/CHAR&gt;&lt;/TEXT&gt;&lt;/P&gt;&lt;/PARALIST&gt;&lt;/CELL&gt;&lt;CELL BorderFill="24" ColAddr="9"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CharShape="8"&gt;&lt;CHAR&gt;≪$J$259≫&lt;/CHAR&gt;&lt;/TEXT&gt;&lt;/P&gt;&lt;/PARALIST&gt;&lt;/CELL&gt;&lt;CELL BorderFill="24" ColAddr="10"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CharShape="8"&gt;&lt;CHAR&gt;≪$K$259≫&lt;/CHAR&gt;&lt;/TEXT&gt;&lt;/P&gt;&lt;/PARALIST&gt;&lt;/CELL&gt;&lt;/ROW&gt;&lt;ROW&gt;&lt;CELL BorderFill="24" ColAddr="3" ColSpan="1" Dirty="false" Editable="false" HasMargin="false" Header="false" Height="0" Protect="false" RowAddr="198" RowSpan="1" Width="4699"&gt;&lt;CELLMARGIN Bottom="141" Left="510" Right="510" Top="141"/&gt;&lt;PARALIST LineWrap="Squeeze" LinkListID="0" LinkListIDNext="0" TextDirection="0" VertAlign="Center"&gt;&lt;P ParaShape="20" Style="45"&gt;&lt;TEXT CharShape="8"&gt;&lt;CHAR&gt;≪$D$260≫&lt;/CHAR&gt;&lt;/TEXT&gt;&lt;/P&gt;&lt;/PARALIST&gt;&lt;/CELL&gt;&lt;CELL BorderFill="24" ColAddr="4" ColSpan="1" Dirty="false" Editable="false" HasMargin="false" Header="false" Height="0" Protect="false" RowAddr="198" RowSpan="1" Width="9510"&gt;&lt;CELLMARGIN Bottom="141" Left="510" Right="510" Top="141"/&gt;&lt;PARALIST LineWrap="Break" LinkListID="0" LinkListIDNext="0" TextDirection="0" VertAlign="Center"&gt;&lt;P ParaShape="22" Style="45"&gt;&lt;TEXT CharShape="8"&gt;&lt;CHAR&gt;≪$E$260≫&lt;/CHAR&gt;&lt;/TEXT&gt;&lt;/P&gt;&lt;/PARALIST&gt;&lt;/CELL&gt;&lt;CELL BorderFill="24" ColAddr="5"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CharShape="8"&gt;&lt;CHAR&gt;≪$F$260≫&lt;/CHAR&gt;&lt;/TEXT&gt;&lt;/P&gt;&lt;/PARALIST&gt;&lt;/CELL&gt;&lt;CELL BorderFill="24" ColAddr="6"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CharShape="8"&gt;&lt;CHAR&gt;≪$G$260≫&lt;/CHAR&gt;&lt;/TEXT&gt;&lt;/P&gt;&lt;/PARALIST&gt;&lt;/CELL&gt;&lt;CELL BorderFill="24" ColAddr="7"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CharShape="8"&gt;&lt;CHAR&gt;≪$H$260≫&lt;/CHAR&gt;&lt;/TEXT&gt;&lt;/P&gt;&lt;/PARALIST&gt;&lt;/CELL&gt;&lt;CELL BorderFill="24" ColAddr="8"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CharShape="8"&gt;&lt;CHAR&gt;≪$I$260≫&lt;/CHAR&gt;&lt;/TEXT&gt;&lt;/P&gt;&lt;/PARALIST&gt;&lt;/CELL&gt;&lt;CELL BorderFill="24" ColAddr="9"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CharShape="8"&gt;&lt;CHAR&gt;≪$J$260≫&lt;/CHAR&gt;&lt;/TEXT&gt;&lt;/P&gt;&lt;/PARALIST&gt;&lt;/CELL&gt;&lt;CELL BorderFill="24" ColAddr="10"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CharShape="8"&gt;&lt;CHAR&gt;≪$K$260≫&lt;/CHAR&gt;&lt;/TEXT&gt;&lt;/P&gt;&lt;/PARALIST&gt;&lt;/CELL&gt;&lt;/ROW&gt;&lt;ROW&gt;&lt;CELL BorderFill="24" ColAddr="3" ColSpan="1" Dirty="false" Editable="false" HasMargin="false" Header="false" Height="0" Protect="false" RowAddr="199" RowSpan="1" Width="4699"&gt;&lt;CELLMARGIN Bottom="141" Left="510" Right="510" Top="141"/&gt;&lt;PARALIST LineWrap="Squeeze" LinkListID="0" LinkListIDNext="0" TextDirection="0" VertAlign="Center"&gt;&lt;P ParaShape="20" Style="45"&gt;&lt;TEXT CharShape="8"&gt;&lt;CHAR&gt;≪$D$261≫&lt;/CHAR&gt;&lt;/TEXT&gt;&lt;/P&gt;&lt;/PARALIST&gt;&lt;/CELL&gt;&lt;CELL BorderFill="24" ColAddr="4" ColSpan="1" Dirty="false" Editable="false" HasMargin="false" Header="false" Height="0" Protect="false" RowAddr="199" RowSpan="1" Width="9510"&gt;&lt;CELLMARGIN Bottom="141" Left="510" Right="510" Top="141"/&gt;&lt;PARALIST LineWrap="Break" LinkListID="0" LinkListIDNext="0" TextDirection="0" VertAlign="Center"&gt;&lt;P ParaShape="22" Style="45"&gt;&lt;TEXT CharShape="8"&gt;&lt;CHAR&gt;≪$E$261≫&lt;/CHAR&gt;&lt;/TEXT&gt;&lt;/P&gt;&lt;/PARALIST&gt;&lt;/CELL&gt;&lt;CELL BorderFill="24" ColAddr="5"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CharShape="8"&gt;&lt;CHAR&gt;≪$F$261≫&lt;/CHAR&gt;&lt;/TEXT&gt;&lt;/P&gt;&lt;/PARALIST&gt;&lt;/CELL&gt;&lt;CELL BorderFill="24" ColAddr="6"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CharShape="8"&gt;&lt;CHAR&gt;≪$G$261≫&lt;/CHAR&gt;&lt;/TEXT&gt;&lt;/P&gt;&lt;/PARALIST&gt;&lt;/CELL&gt;&lt;CELL BorderFill="24" ColAddr="7"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CharShape="8"&gt;&lt;CHAR&gt;≪$H$261≫&lt;/CHAR&gt;&lt;/TEXT&gt;&lt;/P&gt;&lt;/PARALIST&gt;&lt;/CELL&gt;&lt;CELL BorderFill="24" ColAddr="8"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CharShape="8"&gt;&lt;CHAR&gt;≪$I$261≫&lt;/CHAR&gt;&lt;/TEXT&gt;&lt;/P&gt;&lt;/PARALIST&gt;&lt;/CELL&gt;&lt;CELL BorderFill="24" ColAddr="9"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CharShape="8"&gt;&lt;CHAR&gt;≪$J$261≫&lt;/CHAR&gt;&lt;/TEXT&gt;&lt;/P&gt;&lt;/PARALIST&gt;&lt;/CELL&gt;&lt;CELL BorderFill="24" ColAddr="10"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CharShape="8"&gt;&lt;CHAR&gt;≪$K$261≫&lt;/CHAR&gt;&lt;/TEXT&gt;&lt;/P&gt;&lt;/PARALIST&gt;&lt;/CELL&gt;&lt;/ROW&gt;&lt;ROW&gt;&lt;CELL BorderFill="24" ColAddr="3" ColSpan="1" Dirty="false" Editable="false" HasMargin="false" Header="false" Height="0" Protect="false" RowAddr="200" RowSpan="1" Width="4699"&gt;&lt;CELLMARGIN Bottom="141" Left="510" Right="510" Top="141"/&gt;&lt;PARALIST LineWrap="Squeeze" LinkListID="0" LinkListIDNext="0" TextDirection="0" VertAlign="Center"&gt;&lt;P ParaShape="20" Style="45"&gt;&lt;TEXT CharShape="8"&gt;&lt;CHAR&gt;≪$D$262≫&lt;/CHAR&gt;&lt;/TEXT&gt;&lt;/P&gt;&lt;/PARALIST&gt;&lt;/CELL&gt;&lt;CELL BorderFill="24" ColAddr="4" ColSpan="1" Dirty="false" Editable="false" HasMargin="false" Header="false" Height="0" Protect="false" RowAddr="200" RowSpan="1" Width="9510"&gt;&lt;CELLMARGIN Bottom="141" Left="510" Right="510" Top="141"/&gt;&lt;PARALIST LineWrap="Break" LinkListID="0" LinkListIDNext="0" TextDirection="0" VertAlign="Center"&gt;&lt;P ParaShape="22" Style="45"&gt;&lt;TEXT CharShape="8"&gt;&lt;CHAR&gt;≪$E$262≫&lt;/CHAR&gt;&lt;/TEXT&gt;&lt;/P&gt;&lt;/PARALIST&gt;&lt;/CELL&gt;&lt;CELL BorderFill="24" ColAddr="5"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CharShape="8"&gt;&lt;CHAR&gt;≪$F$262≫&lt;/CHAR&gt;&lt;/TEXT&gt;&lt;/P&gt;&lt;/PARALIST&gt;&lt;/CELL&gt;&lt;CELL BorderFill="24" ColAddr="6"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CharShape="8"&gt;&lt;CHAR&gt;≪$G$262≫&lt;/CHAR&gt;&lt;/TEXT&gt;&lt;/P&gt;&lt;/PARALIST&gt;&lt;/CELL&gt;&lt;CELL BorderFill="24" ColAddr="7" ColSpan="1" Dirty="false" Editable="false" HasMargin="false" Header="false" Height="0" Protect="false" RowAddr="200" RowSpan="1" Width="6982"&gt;&lt;CELLMARGIN Bottom="141" Left="510" Right="510" Top="141"/&gt;&lt;PARALIST LineWrap="Break" LinkLis</t>
  </si>
  <si>
    <t>P ParaShape="22" Style="45"&gt;&lt;TEXT CharShape="8"&gt;&lt;CHAR&gt;≪$J$279≫&lt;/CHAR&gt;&lt;/TEXT&gt;&lt;/P&gt;&lt;/PARALIST&gt;&lt;/CELL&gt;&lt;CELL BorderFill="24" ColAddr="10"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CharShape="8"&gt;&lt;CHAR&gt;≪$K$279≫&lt;/CHAR&gt;&lt;/TEXT&gt;&lt;/P&gt;&lt;/PARALIST&gt;&lt;/CELL&gt;&lt;/ROW&gt;&lt;ROW&gt;&lt;CELL BorderFill="24" ColAddr="3" ColSpan="1" Dirty="false" Editable="false" HasMargin="false" Header="false" Height="1282" Protect="false" RowAddr="218" RowSpan="1" Width="4699"&gt;&lt;CELLMARGIN Bottom="141" Left="510" Right="510" Top="141"/&gt;&lt;PARALIST LineWrap="Squeeze" LinkListID="0" LinkListIDNext="0" TextDirection="0" VertAlign="Center"&gt;&lt;P ParaShape="20" Style="45"&gt;&lt;TEXT CharShape="8"&gt;&lt;CHAR&gt;≪$D$280≫&lt;/CHAR&gt;&lt;/TEXT&gt;&lt;/P&gt;&lt;/PARALIST&gt;&lt;/CELL&gt;&lt;CELL BorderFill="24" ColAddr="4" ColSpan="1" Dirty="false" Editable="false" HasMargin="false" Header="false" Height="1282" Protect="false" RowAddr="218" RowSpan="1" Width="9510"&gt;&lt;CELLMARGIN Bottom="141" Left="510" Right="510" Top="141"/&gt;&lt;PARALIST LineWrap="Break" LinkListID="0" LinkListIDNext="0" TextDirection="0" VertAlign="Center"&gt;&lt;P ParaShape="22" Style="45"&gt;&lt;TEXT CharShape="8"&gt;&lt;CHAR&gt;≪$E$280≫&lt;/CHAR&gt;&lt;/TEXT&gt;&lt;/P&gt;&lt;/PARALIST&gt;&lt;/CELL&gt;&lt;CELL BorderFill="24" ColAddr="5"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CharShape="8"&gt;&lt;CHAR&gt;≪$F$280≫&lt;/CHAR&gt;&lt;/TEXT&gt;&lt;/P&gt;&lt;/PARALIST&gt;&lt;/CELL&gt;&lt;CELL BorderFill="24" ColAddr="6"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CharShape="8"&gt;&lt;CHAR&gt;≪$G$280≫&lt;/CHAR&gt;&lt;/TEXT&gt;&lt;/P&gt;&lt;/PARALIST&gt;&lt;/CELL&gt;&lt;CELL BorderFill="24" ColAddr="7"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CharShape="8"&gt;&lt;CHAR&gt;≪$H$280≫&lt;/CHAR&gt;&lt;/TEXT&gt;&lt;/P&gt;&lt;/PARALIST&gt;&lt;/CELL&gt;&lt;CELL BorderFill="24" ColAddr="8"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CharShape="8"&gt;&lt;CHAR&gt;≪$I$280≫&lt;/CHAR&gt;&lt;/TEXT&gt;&lt;/P&gt;&lt;/PARALIST&gt;&lt;/CELL&gt;&lt;CELL BorderFill="24" ColAddr="9"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CharShape="8"&gt;&lt;CHAR&gt;≪$J$280≫&lt;/CHAR&gt;&lt;/TEXT&gt;&lt;/P&gt;&lt;/PARALIST&gt;&lt;/CELL&gt;&lt;CELL BorderFill="24" ColAddr="10"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CharShape="8"&gt;&lt;CHAR&gt;≪$K$280≫&lt;/CHAR&gt;&lt;/TEXT&gt;&lt;/P&gt;&lt;/PARALIST&gt;&lt;/CELL&gt;&lt;/ROW&gt;&lt;ROW&gt;&lt;CELL BorderFill="24" ColAddr="3" ColSpan="1" Dirty="false" Editable="false" HasMargin="false" Header="false" Height="1282" Protect="false" RowAddr="219" RowSpan="1" Width="4699"&gt;&lt;CELLMARGIN Bottom="141" Left="510" Right="510" Top="141"/&gt;&lt;PARALIST LineWrap="Squeeze" LinkListID="0" LinkListIDNext="0" TextDirection="0" VertAlign="Center"&gt;&lt;P ParaShape="20" Style="45"&gt;&lt;TEXT CharShape="8"&gt;&lt;CHAR&gt;≪$D$281≫&lt;/CHAR&gt;&lt;/TEXT&gt;&lt;/P&gt;&lt;/PARALIST&gt;&lt;/CELL&gt;&lt;CELL BorderFill="24" ColAddr="4" ColSpan="1" Dirty="false" Editable="false" HasMargin="false" Header="false" Height="1282" Protect="false" RowAddr="219" RowSpan="1" Width="9510"&gt;&lt;CELLMARGIN Bottom="141" Left="510" Right="510" Top="141"/&gt;&lt;PARALIST LineWrap="Break" LinkListID="0" LinkListIDNext="0" TextDirection="0" VertAlign="Center"&gt;&lt;P ParaShape="22" Style="45"&gt;&lt;TEXT CharShape="8"&gt;&lt;CHAR&gt;≪$E$281≫&lt;/CHAR&gt;&lt;/TEXT&gt;&lt;/P&gt;&lt;/PARALIST&gt;&lt;/CELL&gt;&lt;CELL BorderFill="24" ColAddr="5"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CharShape="8"&gt;&lt;CHAR&gt;≪$F$281≫&lt;/CHAR&gt;&lt;/TEXT&gt;&lt;/P&gt;&lt;/PARALIST&gt;&lt;/CELL&gt;&lt;CELL BorderFill="24" ColAddr="6"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CharShape="8"&gt;&lt;CHAR&gt;≪$G$281≫&lt;/CHAR&gt;&lt;/TEXT&gt;&lt;/P&gt;&lt;/PARALIST&gt;&lt;/CELL&gt;&lt;CELL BorderFill="24" ColAddr="7"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CharShape="8"&gt;&lt;CHAR&gt;≪$H$281≫&lt;/CHAR&gt;&lt;/TEXT&gt;&lt;/P&gt;&lt;/PARALIST&gt;&lt;/CELL&gt;&lt;CELL BorderFill="24" ColAddr="8"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CharShape="8"&gt;&lt;CHAR&gt;≪$I$281≫&lt;/CHAR&gt;&lt;/TEXT&gt;&lt;/P&gt;&lt;/PARALIST&gt;&lt;/CELL&gt;&lt;CELL BorderFill="24" ColAddr="9"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CharShape="8"&gt;&lt;CHAR&gt;≪$J$281≫&lt;/CHAR&gt;&lt;/TEXT&gt;&lt;/P&gt;&lt;/PARALIST&gt;&lt;/CELL&gt;&lt;CELL BorderFill="24" ColAddr="10"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CharShape="8"&gt;&lt;CHAR&gt;≪$K$281≫&lt;/CHAR&gt;&lt;/TEXT&gt;&lt;/P&gt;&lt;/PARALIST&gt;&lt;/CELL&gt;&lt;/ROW&gt;&lt;ROW&gt;&lt;CELL BorderFill="24" ColAddr="3" ColSpan="1" Dirty="false" Editable="false" HasMargin="false" Header="false" Height="1282" Protect="false" RowAddr="220" RowSpan="1" Width="4699"&gt;&lt;CELLMARGIN Bottom="141" Left="510" Right="510" Top="141"/&gt;&lt;PARALIST LineWrap="Squeeze" LinkListID="0" LinkListIDNext="0" TextDirection="0" VertAlign="Center"&gt;&lt;P ParaShape="20" Style="45"&gt;&lt;TEXT CharShape="8"&gt;&lt;CHAR&gt;≪$D$282≫&lt;/CHAR&gt;&lt;/TEXT&gt;&lt;/P&gt;&lt;/PARALIST&gt;&lt;/CELL&gt;&lt;CELL BorderFill="24" ColAddr="4" ColSpan="1" Dirty="false" Editable="false" HasMargin="false" Header="false" Height="1282" Protect="false" RowAddr="220" RowSpan="1" Width="9510"&gt;&lt;CELLMARGIN Bottom="141" Left="510" Right="510" Top="141"/&gt;&lt;PARALIST LineWrap="Break" LinkListID="0" LinkListIDNext="0" TextDirection="0" VertAlign="Center"&gt;&lt;P ParaShape="22" Style="45"&gt;&lt;TEXT CharShape="8"&gt;&lt;CHAR&gt;≪$E$282≫&lt;/CHAR&gt;&lt;/TEXT&gt;&lt;/P&gt;&lt;/PARALIST&gt;&lt;/CELL&gt;&lt;CELL BorderFill="24" ColAddr="5"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CharShape="8"&gt;&lt;CHAR&gt;≪$F$282≫&lt;/CHAR&gt;&lt;/TEXT&gt;&lt;/P&gt;&lt;/PARALIST&gt;&lt;/CELL&gt;&lt;CELL BorderFill="24" ColAddr="6"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CharShape="8"&gt;&lt;CHAR&gt;≪$G$282≫&lt;/CHAR&gt;&lt;/TEXT&gt;&lt;/P&gt;&lt;/PARALIST&gt;&lt;/CELL&gt;&lt;CELL BorderFill="24" ColAddr="7"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CharShape="8"&gt;&lt;CHAR&gt;≪$H$282≫&lt;/CHAR&gt;&lt;/TEXT&gt;&lt;/P&gt;&lt;/PARALIST&gt;&lt;/CELL&gt;&lt;CELL BorderFill="24" ColAddr="8"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CharShape="8"&gt;&lt;CHAR&gt;≪$I$282≫&lt;/CHAR&gt;&lt;/TEXT&gt;&lt;/P&gt;&lt;/PARALIST&gt;&lt;/CELL&gt;&lt;CELL BorderFill="24" ColAddr="9"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CharShape="8"&gt;&lt;CHAR&gt;≪$J$282≫&lt;/CHAR&gt;&lt;/TEXT&gt;&lt;/P&gt;&lt;/PARALIST&gt;&lt;/CELL&gt;&lt;CELL BorderFill="24" ColAddr="10"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CharShape="8"&gt;&lt;CHAR&gt;≪$K$282≫&lt;/CHAR&gt;&lt;/TEXT&gt;&lt;/P&gt;&lt;/PARALIST&gt;&lt;/CELL&gt;&lt;/ROW&gt;&lt;ROW&gt;&lt;CELL BorderFill="24" ColAddr="3" ColSpan="1" Dirty="false" Editable="false" HasMargin="false" Header="false" Height="1282" Protect="false" RowAddr="221" RowSpan="1" Width="4699"&gt;&lt;CELLMARGIN Bottom="141" Left="510" Right="510" Top="141"/&gt;&lt;PARALIST LineWrap="Squeeze" LinkListID="0" LinkListIDNext="0" TextDirection="0" VertAlign="Center"&gt;&lt;P ParaShape="20" Style="45"&gt;&lt;TEXT CharShape="8"&gt;&lt;CHAR&gt;≪$D$283≫&lt;/CHAR&gt;&lt;/TEXT&gt;&lt;/P&gt;&lt;/PARALIST&gt;&lt;/CELL&gt;&lt;CELL BorderFill="24" ColAddr="4" ColSpan="1" Dirty="false" Editable="false" HasMargin="false" Header="false" Height="1282" Protect="false" RowAddr="221" RowSpan="1" Width="9510"&gt;&lt;CELLMARGIN Bottom="141" Left="510" Right="510" Top="141"/&gt;&lt;PARALIST LineWrap="Break" LinkListID="0" LinkListIDNext="0" TextDirection="0" VertAlign="Center"&gt;&lt;P ParaShape="22" Style="45"&gt;&lt;TEXT CharShape="8"&gt;&lt;CHAR&gt;≪$E$283≫&lt;/CHAR&gt;&lt;/TEXT&gt;&lt;/P&gt;&lt;/PARALIST&gt;&lt;/CELL&gt;&lt;CELL BorderFill="24" ColAddr="5"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CharShape="8"&gt;&lt;CHAR&gt;≪$F$283≫&lt;/CHAR&gt;&lt;/TEXT&gt;&lt;/P&gt;&lt;/PARALIST&gt;&lt;/CELL&gt;&lt;CELL BorderFill="24" ColAddr="6"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CharShape="8"&gt;&lt;CHAR&gt;≪$G$283≫&lt;/CHAR&gt;&lt;/TEXT&gt;&lt;/P&gt;&lt;/PARALIST&gt;&lt;/CELL&gt;&lt;CELL BorderFill="24" ColAddr="7"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CharShape="8"&gt;&lt;CHAR&gt;≪$H$283≫&lt;/CHAR&gt;&lt;/TEXT&gt;&lt;/P&gt;&lt;/PARALIST&gt;&lt;/CELL&gt;&lt;CELL BorderFill="24" ColAddr="8"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CharShape="8"&gt;&lt;CHAR&gt;≪$I$283≫&lt;/CHAR&gt;&lt;/TEXT&gt;&lt;/P&gt;&lt;/PARALIST&gt;&lt;/CELL&gt;&lt;CELL BorderFill="24" ColAddr="9"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CharShape="8"&gt;&lt;CHAR&gt;≪$J$283≫&lt;/CHAR&gt;&lt;/TEXT&gt;&lt;/P&gt;&lt;/PARALIST&gt;&lt;/CELL&gt;&lt;CELL BorderFill="24" ColAddr="10"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CharShape="8"&gt;&lt;CHAR&gt;≪$K$283≫&lt;/CHAR&gt;&lt;/TEXT&gt;&lt;/P&gt;&lt;/PARALIST&gt;&lt;/CELL&gt;&lt;/ROW&gt;&lt;ROW&gt;&lt;CELL BorderFill="24" ColAddr="0" ColSpan="1" Dirty="false" Editable="false" HasMargin="false" Header="false" Height="6410" Protect="false" RowAddr="222" RowSpan="5" Width="4699"&gt;&lt;CELLMARGIN Bottom="141" Left="510" Right="510" Top="141"/&gt;&lt;PARALIST LineWrap="Break" LinkListID="0" LinkListIDNext="0" TextDirection="0" VertAlign="Center"&gt;&lt;P ParaShape="21" Style="45"&gt;&lt;TEXT CharShape="8"&gt;&lt;CHAR&gt;≪$A$284≫&lt;/CHAR&gt;&lt;/TEXT&gt;&lt;/P&gt;&lt;/PARALIST&gt;&lt;/CELL&gt;&lt;CELL BorderFill="24" ColAddr="1" ColSpan="1" Dirty="false" Editable="false" HasMargin="false" Header="false" Height="6410" Protect="false" RowAddr="222" RowSpan="5" Width="9510"&gt;&lt;CELLMARGIN Bottom="141" Left="510" Right="510" Top="141"/&gt;&lt;PARALIST LineWrap="Break" LinkListID="0" LinkListIDNext="0" TextDirection="0" VertAlign="Center"&gt;&lt;P ParaShape="22" Style="45"&gt;&lt;TEXT CharShape="8"&gt;&lt;CHAR&gt;≪$B$284≫&lt;/CHAR&gt;&lt;/TEXT&gt;&lt;/P&gt;&lt;/PARALIST&gt;&lt;/CELL&gt;&lt;CELL BorderFill="24" ColAddr="2" ColSpan="1" Dirty="false" Editable="false" HasMargin="false" Header="false" Height="6410" Protect="false" RowAddr="222" RowSpan="5" Width="4982"&gt;&lt;CELLMARGIN Bottom="141" Left="510" Right="510" Top="141"/&gt;&lt;PARALIST LineWrap="Break" LinkListID="0" LinkListIDNext="0" TextDirection="0" VertAlign="Center"&gt;&lt;P ParaShape="21" Style="45"&gt;&lt;TEXT CharShape="8"&gt;&lt;CHAR&gt;≪$C$284≫&lt;/CHAR&gt;&lt;/TEXT&gt;&lt;/P&gt;&lt;/PARALIST&gt;&lt;/CELL&gt;&lt;CELL BorderFill="24" ColAddr="3" ColSpan="1" Dirty="false" Editable="false" HasMargin="false" Header="false" Height="1282" Protect="false" RowAddr="222" RowSpan="1" Width="4699"&gt;&lt;CELLMARGIN Bottom="141" Left="510" Right="510" Top="141"/&gt;&lt;PARALIST LineWrap="Squeeze" LinkListID="0" LinkListIDNext="0" TextDirection="0" VertAlign="Center"&gt;&lt;P ParaShape="20" Style="45"&gt;&lt;TEXT CharShape="8"&gt;&lt;CHAR&gt;≪$D$284≫&lt;/CHAR&gt;&lt;/TEXT&gt;&lt;/P&gt;&lt;/PARALIST&gt;&lt;/CELL&gt;&lt;CELL BorderFill="24" ColAddr="4" ColSpan="1" Dirty="false" Editable="false" HasMargin="false" Header="false" Height="1282" Protect="false" RowAddr="222" RowSpan="1" Width="9510"&gt;&lt;CELLMARGIN Bottom="141" Left="510" Right="510" Top="141"/&gt;&lt;PARALIST LineWrap="Break" LinkListID="0" LinkListIDNext="0" TextDirection="0" VertAlign="Center"&gt;&lt;P ParaShape="22" Style="45"&gt;&lt;TEXT CharShape="8"&gt;&lt;CHAR&gt;≪$E$284≫&lt;/CHAR&gt;&lt;/TEXT&gt;&lt;/P&gt;&lt;/PARALIST&gt;&lt;/CELL&gt;&lt;CELL BorderFill="24" ColAddr="5"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CharShape="8"&gt;&lt;CHAR&gt;≪$F$284≫&lt;/CHAR&gt;&lt;/TEXT&gt;&lt;/P&gt;&lt;/PARALIST&gt;&lt;/CELL&gt;&lt;CELL BorderFill="24" ColAddr="6"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CharShape="8"&gt;&lt;CHAR&gt;≪$G$284≫&lt;/CHAR&gt;&lt;/TEXT&gt;&lt;/P&gt;&lt;/PARALIST&gt;&lt;/CELL&gt;&lt;CELL BorderFill="24" ColAddr="7"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CharShape="8"&gt;&lt;CHAR&gt;≪$H$284≫&lt;/CHAR&gt;&lt;/TEXT&gt;&lt;/P&gt;&lt;/PARALIST&gt;&lt;/CELL&gt;&lt;CELL BorderFill="24" ColAddr="8"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CharShape="8"&gt;&lt;CHAR&gt;≪$I$284≫&lt;/CHAR&gt;&lt;/TEXT&gt;&lt;/P&gt;&lt;/PARALIST&gt;&lt;/CELL&gt;&lt;CELL BorderFill="24" ColAddr="9"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CharShape="8"&gt;&lt;CHAR&gt;≪$J$284≫&lt;/CHAR&gt;&lt;/TEXT&gt;&lt;/P&gt;&lt;/PARALIST&gt;&lt;/CELL&gt;&lt;CELL BorderFill="24" ColAddr="10"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CharShape="8"&gt;&lt;CHAR&gt;≪$K$284≫&lt;/CHAR&gt;&lt;/TEXT&gt;&lt;/P&gt;&lt;/PARALIST&gt;&lt;/CELL&gt;&lt;/ROW&gt;&lt;ROW&gt;&lt;CELL BorderFill="24" ColAddr="3" ColSpan="1" Dirty="false" Editable="false" HasMargin="false" Header="false" Height="1282" Protect="false" RowAddr="223" RowSpan="1" Width="4699"&gt;&lt;CELLMARGIN Bottom="141" Left="510" Right="510" Top="141"/&gt;&lt;PARALIST LineWrap="Squeeze" LinkListID="0" LinkListIDNext="0" TextDirection="0" VertAlign="Center"&gt;&lt;P ParaShape="20" Style="45"&gt;&lt;TEXT CharShape="8"&gt;&lt;CHAR&gt;≪$D$285≫&lt;/CHAR&gt;&lt;/TEXT&gt;&lt;/P&gt;&lt;/PARALIST&gt;&lt;/CELL&gt;&lt;CELL BorderFill="24" ColAddr="4" ColSpan="1" Dirty="false" Editable="false" HasMargin="false" Header="false" Height="1282" Protect="false" RowAddr="223" RowSpan="1" Width="9510"&gt;&lt;CELLMARGIN Bottom="141" Left="510" Right="510" Top="141"/&gt;&lt;PARALIST LineWrap="Break" LinkListID="0" LinkListIDNext="0" TextDirection="0" VertAlign="Center"&gt;&lt;P ParaShape="22" Style="45"&gt;&lt;TEXT CharShape="8"&gt;&lt;CHAR&gt;≪$E$285≫&lt;/CHAR&gt;&lt;/TEXT&gt;&lt;/P&gt;&lt;/PARALIST&gt;&lt;/CELL&gt;&lt;CELL BorderFill="24" ColAddr="5"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CharShape="8"&gt;&lt;CHAR&gt;≪$F$285≫&lt;/CHAR&gt;&lt;/TEXT&gt;&lt;/P&gt;&lt;/PARALIST&gt;&lt;/CELL&gt;&lt;CELL BorderFill="24" ColAddr="6"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CharShape="8"&gt;&lt;CHAR&gt;≪$G$285≫&lt;/CHAR&gt;&lt;/TEXT&gt;&lt;/P&gt;&lt;/PARALIST&gt;&lt;/CELL&gt;&lt;CELL BorderFill="24" ColAddr="7"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CharShape="8"&gt;&lt;CHAR&gt;≪$H$285≫&lt;/CHAR&gt;&lt;/TEXT&gt;&lt;/P&gt;&lt;/PARALIST&gt;&lt;/CELL&gt;&lt;CELL BorderFill="24" ColAddr="8"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CharShape="8"&gt;&lt;CHAR&gt;≪$I$285≫&lt;/CHAR&gt;&lt;/TEXT&gt;&lt;/P&gt;&lt;/PARALIST&gt;&lt;/CELL&gt;&lt;CELL BorderFill="24" ColAddr="9"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CharShape="8"&gt;&lt;CHAR&gt;≪$J$285≫&lt;/CHAR&gt;&lt;/TEXT&gt;&lt;/P&gt;&lt;/PARALIST&gt;&lt;/CELL&gt;&lt;CELL BorderFill="24" ColAddr="10"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CharShape="8"&gt;&lt;CHAR&gt;≪$K$285≫&lt;/CHAR&gt;&lt;/TEXT&gt;&lt;/P&gt;&lt;/PARALIST&gt;&lt;/CELL&gt;&lt;/ROW&gt;&lt;ROW&gt;&lt;CELL BorderFill="24" ColAddr="3" ColSpan="1" Dirty="false" Editable="false" HasMargin="false" Header="false" Height="1282" Protect="false" RowAddr="224" RowSpan="1" Width="4699"&gt;&lt;CELLMARGIN Bottom="141" Left="510" Right="510" Top="141"/&gt;&lt;PARALIST LineWrap="Squeeze" LinkListID="0" LinkListIDNext="0" TextDirection="0" VertAlign="Center"&gt;&lt;P ParaShape="20" Style="45"&gt;&lt;TEXT CharShape="8"&gt;&lt;CHAR&gt;≪$D$286≫&lt;/CHAR&gt;&lt;/TEXT&gt;&lt;/P&gt;&lt;/PARALIST&gt;&lt;/CELL&gt;&lt;CELL BorderFill="24" ColAddr="4" ColSpan="1" Dirty="false" Editable="false" HasMargin="false" Header="false" Height="1282" Protect="false" RowAddr="224" RowSpan="1" Width="9510"&gt;&lt;CELLMARGIN Bottom="141" Left="510" Right="510" Top="141"/&gt;&lt;PARALIST LineWrap="Break" LinkListID="0" LinkListIDNext="0" TextDirection="0" VertAlign="Center"&gt;&lt;P ParaShape="22" Style="45"&gt;&lt;TEXT CharShape="8"&gt;&lt;CHAR&gt;≪$E$286≫&lt;/CHAR&gt;&lt;/TEXT&gt;&lt;/P&gt;&lt;/PARALIST&gt;&lt;/CELL&gt;&lt;CELL BorderFill="24" ColAddr="5"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CharShape="8"&gt;&lt;CHAR&gt;≪$F$286≫&lt;/CHAR&gt;&lt;/TEXT&gt;&lt;/P&gt;&lt;/PARALIST&gt;&lt;/CELL&gt;&lt;CELL BorderFill="24" ColAddr="6"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CharShape="8"&gt;&lt;CHAR&gt;≪$G$286≫&lt;/CHAR&gt;&lt;/TEXT&gt;&lt;/P&gt;&lt;/PARALIST&gt;&lt;/CELL&gt;&lt;CELL BorderFill="24" ColAddr="7"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CharShape="8"&gt;&lt;CHAR&gt;≪$H$286≫&lt;/CHAR&gt;&lt;/TEXT&gt;&lt;/P&gt;&lt;/PARALIST&gt;&lt;/CELL&gt;&lt;CELL BorderFill="24" ColAddr="8"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CharShape="8"&gt;&lt;CHAR&gt;≪$I$286≫&lt;/CHAR&gt;&lt;/TEXT&gt;&lt;/P&gt;&lt;/PARALIST&gt;&lt;/CELL&gt;&lt;CELL BorderFill="24" ColAddr="9"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CharShape="8"&gt;&lt;CHAR&gt;≪$J$286≫&lt;/CHAR&gt;&lt;/TEXT&gt;&lt;/P&gt;&lt;/PARALIST&gt;&lt;/CELL&gt;&lt;CELL BorderFill="24" ColAddr="10"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CharShape="8"&gt;&lt;CHAR&gt;≪$K$286≫&lt;/CHAR&gt;&lt;/TEXT&gt;&lt;/P&gt;&lt;/PARALIST&gt;&lt;/CELL&gt;&lt;/ROW&gt;&lt;ROW&gt;&lt;CELL BorderFill="24" ColAddr="3" ColSpan="1" Dirty="false" Editable="false" HasMargin="false" Header="false" Height="1282" Protect="false" RowAddr="225" RowSpan="1" Width="4699"&gt;&lt;CELLMARGIN Bottom="141" Left="510" Right="510" Top="141"/&gt;&lt;PARALIST LineWrap="Squeeze" LinkListID="0" LinkListIDNext="0" TextDirection="0" VertAlign="Center"&gt;&lt;P ParaShape="20" Style="45"&gt;&lt;TEXT CharShape="8"&gt;&lt;CHAR&gt;≪$D$287≫&lt;/CHAR&gt;&lt;/TEXT&gt;&lt;/P&gt;&lt;/PARALIST&gt;&lt;/CELL&gt;&lt;CELL BorderFill="24" ColAddr="4" ColSpan="1" Dirty="false" Editable="false" HasMargin="false" Header="false" Height="1282" Protect="false" RowAddr="225" RowSpan="1" Width="9510"&gt;&lt;CELLMARGIN Bottom="141" Left="510" Right="510" Top="141"/&gt;&lt;PARALIST LineWrap="Break" LinkListID="0" LinkListIDNext="0" TextDirection="0" VertAlign="Center"&gt;&lt;P ParaShape="22" Style="45"&gt;&lt;TEXT CharShape="8"&gt;&lt;CHAR&gt;≪$E$287≫&lt;/CHAR&gt;&lt;/TEXT&gt;&lt;/P&gt;&lt;/PARALIST&gt;&lt;/CELL&gt;&lt;CELL BorderFill="24" ColAddr="5"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CharShape="8"&gt;&lt;CHAR&gt;≪$F$287≫&lt;/CHAR&gt;&lt;/TEXT&gt;&lt;/P&gt;&lt;/PARALIST&gt;&lt;/CELL&gt;&lt;CELL BorderFill="24" ColAddr="6"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CharShape="8"&gt;&lt;CHAR&gt;≪$G$287≫&lt;/CHAR&gt;&lt;/TEXT&gt;&lt;/P&gt;&lt;/PARALIST&gt;&lt;/CELL&gt;&lt;CELL BorderFill="24" ColAddr="7"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CharShape="8"&gt;&lt;CHAR&gt;≪$H$287≫&lt;/CHAR&gt;&lt;/TEXT&gt;&lt;/P&gt;&lt;/PARALIST&gt;&lt;/CELL&gt;&lt;CELL BorderFill="24" ColAddr="8"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CharShape="8"&gt;&lt;CHAR&gt;≪$I$287≫&lt;/CHAR&gt;&lt;/TEXT&gt;&lt;/P&gt;&lt;/PARALIST&gt;&lt;/CELL&gt;&lt;CELL BorderFill="24" ColAddr="9"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CharShape="8"&gt;&lt;CHAR&gt;≪$J$287≫&lt;/CHAR&gt;&lt;/TEXT&gt;&lt;/P&gt;&lt;/PARALIST&gt;&lt;/CELL&gt;&lt;CELL BorderFill="24" ColAddr="10"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CharShape="8"&gt;&lt;CHAR&gt;≪$K$287≫&lt;/CHAR&gt;&lt;/TEXT&gt;&lt;/P&gt;&lt;/PARALIST&gt;&lt;/CELL&gt;&lt;/ROW&gt;&lt;ROW&gt;&lt;CELL BorderFill="24" ColAddr="3" ColSpan="1" Dirty="false" Editable="false" HasMargin="false" Header="false" Height="1282" Protect="false" RowAddr="226" RowSpan="1" Width="4699"&gt;&lt;CELLMARGIN Bottom="141" Left="510" Right="510" Top="141"/&gt;&lt;PARALIST LineWrap="Squeeze" LinkListID="0" LinkListIDNext="0" TextDirection="0" VertAlign="Center"&gt;&lt;P ParaShape="20" Style="45"&gt;&lt;TEXT CharShape="8"&gt;&lt;CHAR&gt;≪$D$288≫&lt;/CHAR&gt;&lt;/TEXT&gt;&lt;/P&gt;&lt;/PARALIST&gt;&lt;/CELL&gt;&lt;CELL BorderFill="24" ColAddr="4" ColSpan="1" Dirty="false" Editable="false" HasMargin="false" Header="false" Height="1282" Protect="false" RowAddr="226" RowSpan="1" Width="9510"&gt;&lt;CELLMARGIN Bottom="141" Left="510" Right="510" Top="141"/&gt;&lt;PARALIST LineWrap="Break" LinkListID="0" LinkListIDNext="0" TextDirection="0" VertAlign="Center"&gt;&lt;P ParaShape="22" Style="45"&gt;&lt;TEXT CharShape="8"&gt;&lt;CHAR&gt;≪$E$288≫&lt;/CHAR&gt;&lt;/TEXT&gt;&lt;/P&gt;&lt;/PARALIST&gt;&lt;/CELL&gt;&lt;CELL BorderFill="24" ColAddr="5"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CharShape="8"&gt;&lt;CHAR&gt;≪$F$288≫&lt;/CHAR&gt;&lt;/TEXT&gt;&lt;/P&gt;&lt;/PARALIST&gt;&lt;/CELL&gt;&lt;CELL BorderFill="24" ColAddr="6"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CharShape="8"&gt;&lt;CHAR&gt;≪$G$288≫&lt;/CHAR&gt;&lt;/TEXT&gt;&lt;/P&gt;&lt;/PARALIST&gt;&lt;/CELL&gt;&lt;CELL BorderFill="24" ColAddr="7"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CharShape="8"&gt;&lt;CHAR&gt;≪$H$288≫&lt;/CHAR&gt;&lt;/TEXT&gt;&lt;/P&gt;&lt;/PARALIST&gt;&lt;/CELL&gt;&lt;CELL BorderFill="24" ColAddr="8"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CharShape="8"&gt;&lt;CHAR&gt;≪$I$288≫&lt;/CHAR&gt;&lt;/TEXT&gt;&lt;/P&gt;&lt;/PARALIST&gt;&lt;/CELL&gt;&lt;CELL BorderFill="24" ColAddr="9" ColSpan="1" Dirty="false" Editable="false" HasMargin="false" Header="false" Height="1282" Protect="false" RowAddr="226" RowSpan="1" Width="6982"&gt;&lt;CELLMARGIN Bottom="141" Left="510" Right="510" Top="141"/&gt;&lt;PARALIST LineWrap="Break" LinkListID="0" LinkListIDNext="0" TextDirection="0" VertAlign="Center"&gt;&lt;P ParaSh</t>
  </si>
  <si>
    <t>ape="22" Style="45"&gt;&lt;TEXT CharShape="8"&gt;&lt;CHAR&gt;≪$J$288≫&lt;/CHAR&gt;&lt;/TEXT&gt;&lt;/P&gt;&lt;/PARALIST&gt;&lt;/CELL&gt;&lt;CELL BorderFill="24" ColAddr="10"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CharShape="8"&gt;&lt;CHAR&gt;≪$K$288≫&lt;/CHAR&gt;&lt;/TEXT&gt;&lt;/P&gt;&lt;/PARALIST&gt;&lt;/CELL&gt;&lt;/ROW&gt;&lt;ROW&gt;&lt;CELL BorderFill="24" ColAddr="0" ColSpan="1" Dirty="false" Editable="false" HasMargin="false" Header="false" Height="6410" Protect="false" RowAddr="227" RowSpan="5" Width="4699"&gt;&lt;CELLMARGIN Bottom="141" Left="510" Right="510" Top="141"/&gt;&lt;PARALIST LineWrap="Break" LinkListID="0" LinkListIDNext="0" TextDirection="0" VertAlign="Center"&gt;&lt;P ParaShape="21" Style="45"&gt;&lt;TEXT CharShape="8"&gt;&lt;CHAR&gt;≪$A$289≫&lt;/CHAR&gt;&lt;/TEXT&gt;&lt;/P&gt;&lt;/PARALIST&gt;&lt;/CELL&gt;&lt;CELL BorderFill="24" ColAddr="1" ColSpan="1" Dirty="false" Editable="false" HasMargin="false" Header="false" Height="6410" Protect="false" RowAddr="227" RowSpan="5" Width="9510"&gt;&lt;CELLMARGIN Bottom="141" Left="510" Right="510" Top="141"/&gt;&lt;PARALIST LineWrap="Break" LinkListID="0" LinkListIDNext="0" TextDirection="0" VertAlign="Center"&gt;&lt;P ParaShape="22" Style="45"&gt;&lt;TEXT CharShape="8"&gt;&lt;CHAR&gt;≪$B$289≫&lt;/CHAR&gt;&lt;/TEXT&gt;&lt;/P&gt;&lt;/PARALIST&gt;&lt;/CELL&gt;&lt;CELL BorderFill="24" ColAddr="2" ColSpan="1" Dirty="false" Editable="false" HasMargin="false" Header="false" Height="6410" Protect="false" RowAddr="227" RowSpan="5" Width="4982"&gt;&lt;CELLMARGIN Bottom="141" Left="510" Right="510" Top="141"/&gt;&lt;PARALIST LineWrap="Break" LinkListID="0" LinkListIDNext="0" TextDirection="0" VertAlign="Center"&gt;&lt;P ParaShape="21" Style="45"&gt;&lt;TEXT CharShape="8"&gt;&lt;CHAR&gt;≪$C$289≫&lt;/CHAR&gt;&lt;/TEXT&gt;&lt;/P&gt;&lt;/PARALIST&gt;&lt;/CELL&gt;&lt;CELL BorderFill="24" ColAddr="3" ColSpan="1" Dirty="false" Editable="false" HasMargin="false" Header="false" Height="1282" Protect="false" RowAddr="227" RowSpan="1" Width="4699"&gt;&lt;CELLMARGIN Bottom="141" Left="510" Right="510" Top="141"/&gt;&lt;PARALIST LineWrap="Squeeze" LinkListID="0" LinkListIDNext="0" TextDirection="0" VertAlign="Center"&gt;&lt;P ParaShape="20" Style="45"&gt;&lt;TEXT CharShape="8"&gt;&lt;CHAR&gt;≪$D$289≫&lt;/CHAR&gt;&lt;/TEXT&gt;&lt;/P&gt;&lt;/PARALIST&gt;&lt;/CELL&gt;&lt;CELL BorderFill="24" ColAddr="4" ColSpan="1" Dirty="false" Editable="false" HasMargin="false" Header="false" Height="1282" Protect="false" RowAddr="227" RowSpan="1" Width="9510"&gt;&lt;CELLMARGIN Bottom="141" Left="510" Right="510" Top="141"/&gt;&lt;PARALIST LineWrap="Break" LinkListID="0" LinkListIDNext="0" TextDirection="0" VertAlign="Center"&gt;&lt;P ParaShape="22" Style="45"&gt;&lt;TEXT CharShape="8"&gt;&lt;CHAR&gt;≪$E$289≫&lt;/CHAR&gt;&lt;/TEXT&gt;&lt;/P&gt;&lt;/PARALIST&gt;&lt;/CELL&gt;&lt;CELL BorderFill="24" ColAddr="5"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CharShape="8"&gt;&lt;CHAR&gt;≪$F$289≫&lt;/CHAR&gt;&lt;/TEXT&gt;&lt;/P&gt;&lt;/PARALIST&gt;&lt;/CELL&gt;&lt;CELL BorderFill="24" ColAddr="6"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CharShape="8"&gt;&lt;CHAR&gt;≪$G$289≫&lt;/CHAR&gt;&lt;/TEXT&gt;&lt;/P&gt;&lt;/PARALIST&gt;&lt;/CELL&gt;&lt;CELL BorderFill="24" ColAddr="7"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CharShape="8"&gt;&lt;CHAR&gt;≪$H$289≫&lt;/CHAR&gt;&lt;/TEXT&gt;&lt;/P&gt;&lt;/PARALIST&gt;&lt;/CELL&gt;&lt;CELL BorderFill="24" ColAddr="8"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CharShape="8"&gt;&lt;CHAR&gt;≪$I$289≫&lt;/CHAR&gt;&lt;/TEXT&gt;&lt;/P&gt;&lt;/PARALIST&gt;&lt;/CELL&gt;&lt;CELL BorderFill="24" ColAddr="9"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CharShape="8"&gt;&lt;CHAR&gt;≪$J$289≫&lt;/CHAR&gt;&lt;/TEXT&gt;&lt;/P&gt;&lt;/PARALIST&gt;&lt;/CELL&gt;&lt;CELL BorderFill="24" ColAddr="10"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CharShape="8"&gt;&lt;CHAR&gt;≪$K$289≫&lt;/CHAR&gt;&lt;/TEXT&gt;&lt;/P&gt;&lt;/PARALIST&gt;&lt;/CELL&gt;&lt;/ROW&gt;&lt;ROW&gt;&lt;CELL BorderFill="24" ColAddr="3" ColSpan="1" Dirty="false" Editable="false" HasMargin="false" Header="false" Height="1282" Protect="false" RowAddr="228" RowSpan="1" Width="4699"&gt;&lt;CELLMARGIN Bottom="141" Left="510" Right="510" Top="141"/&gt;&lt;PARALIST LineWrap="Squeeze" LinkListID="0" LinkListIDNext="0" TextDirection="0" VertAlign="Center"&gt;&lt;P ParaShape="20" Style="45"&gt;&lt;TEXT CharShape="8"&gt;&lt;CHAR&gt;≪$D$290≫&lt;/CHAR&gt;&lt;/TEXT&gt;&lt;/P&gt;&lt;/PARALIST&gt;&lt;/CELL&gt;&lt;CELL BorderFill="24" ColAddr="4" ColSpan="1" Dirty="false" Editable="false" HasMargin="false" Header="false" Height="1282" Protect="false" RowAddr="228" RowSpan="1" Width="9510"&gt;&lt;CELLMARGIN Bottom="141" Left="510" Right="510" Top="141"/&gt;&lt;PARALIST LineWrap="Break" LinkListID="0" LinkListIDNext="0" TextDirection="0" VertAlign="Center"&gt;&lt;P ParaShape="22" Style="45"&gt;&lt;TEXT CharShape="8"&gt;&lt;CHAR&gt;≪$E$290≫&lt;/CHAR&gt;&lt;/TEXT&gt;&lt;/P&gt;&lt;/PARALIST&gt;&lt;/CELL&gt;&lt;CELL BorderFill="24" ColAddr="5"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CharShape="8"&gt;&lt;CHAR&gt;≪$F$290≫&lt;/CHAR&gt;&lt;/TEXT&gt;&lt;/P&gt;&lt;/PARALIST&gt;&lt;/CELL&gt;&lt;CELL BorderFill="24" ColAddr="6"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CharShape="8"&gt;&lt;CHAR&gt;≪$G$290≫&lt;/CHAR&gt;&lt;/TEXT&gt;&lt;/P&gt;&lt;/PARALIST&gt;&lt;/CELL&gt;&lt;CELL BorderFill="24" ColAddr="7"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CharShape="8"&gt;&lt;CHAR&gt;≪$H$290≫&lt;/CHAR&gt;&lt;/TEXT&gt;&lt;/P&gt;&lt;/PARALIST&gt;&lt;/CELL&gt;&lt;CELL BorderFill="24" ColAddr="8"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CharShape="8"&gt;&lt;CHAR&gt;≪$I$290≫&lt;/CHAR&gt;&lt;/TEXT&gt;&lt;/P&gt;&lt;/PARALIST&gt;&lt;/CELL&gt;&lt;CELL BorderFill="24" ColAddr="9"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CharShape="8"&gt;&lt;CHAR&gt;≪$J$290≫&lt;/CHAR&gt;&lt;/TEXT&gt;&lt;/P&gt;&lt;/PARALIST&gt;&lt;/CELL&gt;&lt;CELL BorderFill="24" ColAddr="10"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CharShape="8"&gt;&lt;CHAR&gt;≪$K$290≫&lt;/CHAR&gt;&lt;/TEXT&gt;&lt;/P&gt;&lt;/PARALIST&gt;&lt;/CELL&gt;&lt;/ROW&gt;&lt;ROW&gt;&lt;CELL BorderFill="24" ColAddr="3" ColSpan="1" Dirty="false" Editable="false" HasMargin="false" Header="false" Height="1282" Protect="false" RowAddr="229" RowSpan="1" Width="4699"&gt;&lt;CELLMARGIN Bottom="141" Left="510" Right="510" Top="141"/&gt;&lt;PARALIST LineWrap="Squeeze" LinkListID="0" LinkListIDNext="0" TextDirection="0" VertAlign="Center"&gt;&lt;P ParaShape="20" Style="45"&gt;&lt;TEXT CharShape="8"&gt;&lt;CHAR&gt;≪$D$291≫&lt;/CHAR&gt;&lt;/TEXT&gt;&lt;/P&gt;&lt;/PARALIST&gt;&lt;/CELL&gt;&lt;CELL BorderFill="24" ColAddr="4" ColSpan="1" Dirty="false" Editable="false" HasMargin="false" Header="false" Height="1282" Protect="false" RowAddr="229" RowSpan="1" Width="9510"&gt;&lt;CELLMARGIN Bottom="141" Left="510" Right="510" Top="141"/&gt;&lt;PARALIST LineWrap="Break" LinkListID="0" LinkListIDNext="0" TextDirection="0" VertAlign="Center"&gt;&lt;P ParaShape="22" Style="45"&gt;&lt;TEXT CharShape="8"&gt;&lt;CHAR&gt;≪$E$291≫&lt;/CHAR&gt;&lt;/TEXT&gt;&lt;/P&gt;&lt;/PARALIST&gt;&lt;/CELL&gt;&lt;CELL BorderFill="24" ColAddr="5"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CharShape="8"&gt;&lt;CHAR&gt;≪$F$291≫&lt;/CHAR&gt;&lt;/TEXT&gt;&lt;/P&gt;&lt;/PARALIST&gt;&lt;/CELL&gt;&lt;CELL BorderFill="24" ColAddr="6"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CharShape="8"&gt;&lt;CHAR&gt;≪$G$291≫&lt;/CHAR&gt;&lt;/TEXT&gt;&lt;/P&gt;&lt;/PARALIST&gt;&lt;/CELL&gt;&lt;CELL BorderFill="24" ColAddr="7"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CharShape="8"&gt;&lt;CHAR&gt;≪$H$291≫&lt;/CHAR&gt;&lt;/TEXT&gt;&lt;/P&gt;&lt;/PARALIST&gt;&lt;/CELL&gt;&lt;CELL BorderFill="24" ColAddr="8"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CharShape="8"&gt;&lt;CHAR&gt;≪$I$291≫&lt;/CHAR&gt;&lt;/TEXT&gt;&lt;/P&gt;&lt;/PARALIST&gt;&lt;/CELL&gt;&lt;CELL BorderFill="24" ColAddr="9"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CharShape="8"&gt;&lt;CHAR&gt;≪$J$291≫&lt;/CHAR&gt;&lt;/TEXT&gt;&lt;/P&gt;&lt;/PARALIST&gt;&lt;/CELL&gt;&lt;CELL BorderFill="24" ColAddr="10"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CharShape="8"&gt;&lt;CHAR&gt;≪$K$291≫&lt;/CHAR&gt;&lt;/TEXT&gt;&lt;/P&gt;&lt;/PARALIST&gt;&lt;/CELL&gt;&lt;/ROW&gt;&lt;ROW&gt;&lt;CELL BorderFill="24" ColAddr="3" ColSpan="1" Dirty="false" Editable="false" HasMargin="false" Header="false" Height="1282" Protect="false" RowAddr="230" RowSpan="1" Width="4699"&gt;&lt;CELLMARGIN Bottom="141" Left="510" Right="510" Top="141"/&gt;&lt;PARALIST LineWrap="Squeeze" LinkListID="0" LinkListIDNext="0" TextDirection="0" VertAlign="Center"&gt;&lt;P ParaShape="20" Style="45"&gt;&lt;TEXT CharShape="8"&gt;&lt;CHAR&gt;≪$D$292≫&lt;/CHAR&gt;&lt;/TEXT&gt;&lt;/P&gt;&lt;/PARALIST&gt;&lt;/CELL&gt;&lt;CELL BorderFill="24" ColAddr="4" ColSpan="1" Dirty="false" Editable="false" HasMargin="false" Header="false" Height="1282" Protect="false" RowAddr="230" RowSpan="1" Width="9510"&gt;&lt;CELLMARGIN Bottom="141" Left="510" Right="510" Top="141"/&gt;&lt;PARALIST LineWrap="Break" LinkListID="0" LinkListIDNext="0" TextDirection="0" VertAlign="Center"&gt;&lt;P ParaShape="22" Style="45"&gt;&lt;TEXT CharShape="8"&gt;&lt;CHAR&gt;≪$E$292≫&lt;/CHAR&gt;&lt;/TEXT&gt;&lt;/P&gt;&lt;/PARALIST&gt;&lt;/CELL&gt;&lt;CELL BorderFill="24" ColAddr="5"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CharShape="8"&gt;&lt;CHAR&gt;≪$F$292≫&lt;/CHAR&gt;&lt;/TEXT&gt;&lt;/P&gt;&lt;/PARALIST&gt;&lt;/CELL&gt;&lt;CELL BorderFill="24" ColAddr="6"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CharShape="8"&gt;&lt;CHAR&gt;≪$G$292≫&lt;/CHAR&gt;&lt;/TEXT&gt;&lt;/P&gt;&lt;/PARALIST&gt;&lt;/CELL&gt;&lt;CELL BorderFill="24" ColAddr="7"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CharShape="8"&gt;&lt;CHAR&gt;≪$H$292≫&lt;/CHAR&gt;&lt;/TEXT&gt;&lt;/P&gt;&lt;/PARALIST&gt;&lt;/CELL&gt;&lt;CELL BorderFill="24" ColAddr="8"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CharShape="8"&gt;&lt;CHAR&gt;≪$I$292≫&lt;/CHAR&gt;&lt;/TEXT&gt;&lt;/P&gt;&lt;/PARALIST&gt;&lt;/CELL&gt;&lt;CELL BorderFill="24" ColAddr="9"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CharShape="8"&gt;&lt;CHAR&gt;≪$J$292≫&lt;/CHAR&gt;&lt;/TEXT&gt;&lt;/P&gt;&lt;/PARALIST&gt;&lt;/CELL&gt;&lt;CELL BorderFill="24" ColAddr="10"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CharShape="8"&gt;&lt;CHAR&gt;≪$K$292≫&lt;/CHAR&gt;&lt;/TEXT&gt;&lt;/P&gt;&lt;/PARALIST&gt;&lt;/CELL&gt;&lt;/ROW&gt;&lt;ROW&gt;&lt;CELL BorderFill="24" ColAddr="3" ColSpan="1" Dirty="false" Editable="false" HasMargin="false" Header="false" Height="1282" Protect="false" RowAddr="231" RowSpan="1" Width="4699"&gt;&lt;CELLMARGIN Bottom="141" Left="510" Right="510" Top="141"/&gt;&lt;PARALIST LineWrap="Squeeze" LinkListID="0" LinkListIDNext="0" TextDirection="0" VertAlign="Center"&gt;&lt;P ParaShape="20" Style="45"&gt;&lt;TEXT CharShape="8"&gt;&lt;CHAR&gt;≪$D$293≫&lt;/CHAR&gt;&lt;/TEXT&gt;&lt;/P&gt;&lt;/PARALIST&gt;&lt;/CELL&gt;&lt;CELL BorderFill="24" ColAddr="4" ColSpan="1" Dirty="false" Editable="false" HasMargin="false" Header="false" Height="1282" Protect="false" RowAddr="231" RowSpan="1" Width="9510"&gt;&lt;CELLMARGIN Bottom="141" Left="510" Right="510" Top="141"/&gt;&lt;PARALIST LineWrap="Break" LinkListID="0" LinkListIDNext="0" TextDirection="0" VertAlign="Center"&gt;&lt;P ParaShape="22" Style="45"&gt;&lt;TEXT CharShape="8"&gt;&lt;CHAR&gt;≪$E$293≫&lt;/CHAR&gt;&lt;/TEXT&gt;&lt;/P&gt;&lt;/PARALIST&gt;&lt;/CELL&gt;&lt;CELL BorderFill="24" ColAddr="5"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CharShape="8"&gt;&lt;CHAR&gt;≪$F$293≫&lt;/CHAR&gt;&lt;/TEXT&gt;&lt;/P&gt;&lt;/PARALIST&gt;&lt;/CELL&gt;&lt;CELL BorderFill="24" ColAddr="6"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CharShape="8"&gt;&lt;CHAR&gt;≪$G$293≫&lt;/CHAR&gt;&lt;/TEXT&gt;&lt;/P&gt;&lt;/PARALIST&gt;&lt;/CELL&gt;&lt;CELL BorderFill="24" ColAddr="7"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CharShape="8"&gt;&lt;CHAR&gt;≪$H$293≫&lt;/CHAR&gt;&lt;/TEXT&gt;&lt;/P&gt;&lt;/PARALIST&gt;&lt;/CELL&gt;&lt;CELL BorderFill="24" ColAddr="8"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CharShape="8"&gt;&lt;CHAR&gt;≪$I$293≫&lt;/CHAR&gt;&lt;/TEXT&gt;&lt;/P&gt;&lt;/PARALIST&gt;&lt;/CELL&gt;&lt;CELL BorderFill="24" ColAddr="9"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CharShape="8"&gt;&lt;CHAR&gt;≪$J$293≫&lt;/CHAR&gt;&lt;/TEXT&gt;&lt;/P&gt;&lt;/PARALIST&gt;&lt;/CELL&gt;&lt;CELL BorderFill="24" ColAddr="10"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CharShape="8"&gt;&lt;CHAR&gt;≪$K$293≫&lt;/CHAR&gt;&lt;/TEXT&gt;&lt;/P&gt;&lt;/PARALIST&gt;&lt;/CELL&gt;&lt;/ROW&gt;&lt;ROW&gt;&lt;CELL BorderFill="24" ColAddr="0" ColSpan="1" Dirty="false" Editable="false" HasMargin="false" Header="false" Height="6410" Protect="false" RowAddr="232" RowSpan="5" Width="4699"&gt;&lt;CELLMARGIN Bottom="141" Left="510" Right="510" Top="141"/&gt;&lt;PARALIST LineWrap="Break" LinkListID="0" LinkListIDNext="0" TextDirection="0" VertAlign="Center"&gt;&lt;P ParaShape="21" Style="45"&gt;&lt;TEXT CharShape="8"&gt;&lt;CHAR&gt;≪$A$294≫&lt;/CHAR&gt;&lt;/TEXT&gt;&lt;/P&gt;&lt;/PARALIST&gt;&lt;/CELL&gt;&lt;CELL BorderFill="24" ColAddr="1" ColSpan="1" Dirty="false" Editable="false" HasMargin="false" Header="false" Height="6410" Protect="false" RowAddr="232" RowSpan="5" Width="9510"&gt;&lt;CELLMARGIN Bottom="141" Left="510" Right="510" Top="141"/&gt;&lt;PARALIST LineWrap="Break" LinkListID="0" LinkListIDNext="0" TextDirection="0" VertAlign="Center"&gt;&lt;P ParaShape="22" Style="45"&gt;&lt;TEXT CharShape="8"&gt;&lt;CHAR&gt;≪$B$294≫&lt;/CHAR&gt;&lt;/TEXT&gt;&lt;/P&gt;&lt;/PARALIST&gt;&lt;/CELL&gt;&lt;CELL BorderFill="24" ColAddr="2" ColSpan="1" Dirty="false" Editable="false" HasMargin="false" Header="false" Height="6410" Protect="false" RowAddr="232" RowSpan="5" Width="4982"&gt;&lt;CELLMARGIN Bottom="141" Left="510" Right="510" Top="141"/&gt;&lt;PARALIST LineWrap="Break" LinkListID="0" LinkListIDNext="0" TextDirection="0" VertAlign="Center"&gt;&lt;P ParaShape="21" Style="45"&gt;&lt;TEXT CharShape="8"&gt;&lt;CHAR&gt;≪$C$294≫&lt;/CHAR&gt;&lt;/TEXT&gt;&lt;/P&gt;&lt;/PARALIST&gt;&lt;/CELL&gt;&lt;CELL BorderFill="24" ColAddr="3" ColSpan="1" Dirty="false" Editable="false" HasMargin="false" Header="false" Height="1282" Protect="false" RowAddr="232" RowSpan="1" Width="4699"&gt;&lt;CELLMARGIN Bottom="141" Left="510" Right="510" Top="141"/&gt;&lt;PARALIST LineWrap="Squeeze" LinkListID="0" LinkListIDNext="0" TextDirection="0" VertAlign="Center"&gt;&lt;P ParaShape="20" Style="45"&gt;&lt;TEXT CharShape="8"&gt;&lt;CHAR&gt;≪$D$294≫&lt;/CHAR&gt;&lt;/TEXT&gt;&lt;/P&gt;&lt;/PARALIST&gt;&lt;/CELL&gt;&lt;CELL BorderFill="24" ColAddr="4" ColSpan="1" Dirty="false" Editable="false" HasMargin="false" Header="false" Height="1282" Protect="false" RowAddr="232" RowSpan="1" Width="9510"&gt;&lt;CELLMARGIN Bottom="141" Left="510" Right="510" Top="141"/&gt;&lt;PARALIST LineWrap="Break" LinkListID="0" LinkListIDNext="0" TextDirection="0" VertAlign="Center"&gt;&lt;P ParaShape="22" Style="45"&gt;&lt;TEXT CharShape="8"&gt;&lt;CHAR&gt;≪$E$294≫&lt;/CHAR&gt;&lt;/TEXT&gt;&lt;/P&gt;&lt;/PARALIST&gt;&lt;/CELL&gt;&lt;CELL BorderFill="24" ColAddr="5"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CharShape="8"&gt;&lt;CHAR&gt;≪$F$294≫&lt;/CHAR&gt;&lt;/TEXT&gt;&lt;/P&gt;&lt;/PARALIST&gt;&lt;/CELL&gt;&lt;CELL BorderFill="24" ColAddr="6"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CharShape="8"&gt;&lt;CHAR&gt;≪$G$294≫&lt;/CHAR&gt;&lt;/TEXT&gt;&lt;/P&gt;&lt;/PARALIST&gt;&lt;/CELL&gt;&lt;CELL BorderFill="24" ColAddr="7"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CharShape="8"&gt;&lt;CHAR&gt;≪$H$294≫&lt;/CHAR&gt;&lt;/TEXT&gt;&lt;/P&gt;&lt;/PARALIST&gt;&lt;/CELL&gt;&lt;CELL BorderFill="24" ColAddr="8"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CharShape="8"&gt;&lt;CHAR&gt;≪$I$294≫&lt;/CHAR&gt;&lt;/TEXT&gt;&lt;/P&gt;&lt;/PARALIST&gt;&lt;/CELL&gt;&lt;CELL BorderFill="24" ColAddr="9"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CharShape="8"&gt;&lt;CHAR&gt;≪$J$294≫&lt;/CHAR&gt;&lt;/TEXT&gt;&lt;/P&gt;&lt;/PARALIST&gt;&lt;/CELL&gt;&lt;CELL BorderFill="24" ColAddr="10"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CharShape="8"&gt;&lt;CHAR&gt;≪$K$294≫&lt;/CHAR&gt;&lt;/TEXT&gt;&lt;/P&gt;&lt;/PARALIST&gt;&lt;/CELL&gt;&lt;/ROW&gt;&lt;ROW&gt;&lt;CELL BorderFill="24" ColAddr="3" ColSpan="1" Dirty="false" Editable="false" HasMargin="false" Header="false" Height="1282" Protect="false" RowAddr="233" RowSpan="1" Width="4699"&gt;&lt;CELLMARGIN Bottom="141" Left="510" Right="510" Top="141"/&gt;&lt;PARALIST LineWrap="Squeeze" LinkListID="0" LinkListIDNext="0" TextDirection="0" VertAlign="Center"&gt;&lt;P ParaShape="20" Style="45"&gt;&lt;TEXT CharShape="8"&gt;&lt;CHAR&gt;≪$D$295≫&lt;/CHAR&gt;&lt;/TEXT&gt;&lt;/P&gt;&lt;/PARALIST&gt;&lt;/CELL&gt;&lt;CELL BorderFill="24" ColAddr="4" ColSpan="1" Dirty="false" Editable="false" HasMargin="false" Header="false" Height="1282" Protect="false" RowAddr="233" RowSpan="1" Width="9510"&gt;&lt;CELLMARGIN Bottom="141" Left="510" Right="510" Top="141"/&gt;&lt;PARALIST LineWrap="Break" LinkListID="0" LinkListIDNext="0" TextDirection="0" VertAlign="Center"&gt;&lt;P ParaShape="22" Style="45"&gt;&lt;TEXT CharShape="8"&gt;&lt;CHAR&gt;≪$E$295≫&lt;/CHAR&gt;&lt;/TEXT&gt;&lt;/P&gt;&lt;/PARALIST&gt;&lt;/CELL&gt;&lt;CELL BorderFill="24" ColAddr="5"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CharShape="8"&gt;&lt;CHAR&gt;≪$F$295≫&lt;/CHAR&gt;&lt;/TEXT&gt;&lt;/P&gt;&lt;/PARALIST&gt;&lt;/CELL&gt;&lt;CELL BorderFill="24" ColAddr="6"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CharShape="8"&gt;&lt;CHAR&gt;≪$G$295≫&lt;/CHAR&gt;&lt;/TEXT&gt;&lt;/P&gt;&lt;/PARALIST&gt;&lt;/CELL&gt;&lt;CELL BorderFill="24" ColAddr="7"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CharShape="8"&gt;&lt;CHAR&gt;≪$H$295≫&lt;/CHAR&gt;&lt;/TEXT&gt;&lt;/P&gt;&lt;/PARALIST&gt;&lt;/CELL&gt;&lt;CELL BorderFill="24" ColAddr="8"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CharShape="8"&gt;&lt;CHAR&gt;≪$I$295≫&lt;/CHAR&gt;&lt;/TEXT&gt;&lt;/P&gt;&lt;/PARALIST&gt;&lt;/CELL&gt;&lt;CELL BorderFill="24" ColAddr="9"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CharShape="8"&gt;&lt;CHAR&gt;≪$J$295≫&lt;/CHAR&gt;&lt;/TEXT&gt;&lt;/P&gt;&lt;/PARALIST&gt;&lt;/CELL&gt;&lt;CELL BorderFill="24" ColAddr="10"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CharShape="8"&gt;&lt;CHAR&gt;≪$K$295≫&lt;/CHAR&gt;&lt;/TEXT&gt;&lt;/P&gt;&lt;/PARALIST&gt;&lt;/CELL&gt;&lt;/ROW&gt;&lt;ROW&gt;&lt;CELL BorderFill="24" ColAddr="3" ColSpan="1" Dirty="false" Editable="false" HasMargin="false" Header="false" Height="1282" Protect="false" RowAddr="234" RowSpan="1" Width="4699"&gt;&lt;CELLMARGIN Bottom="141" Left="510" Right="510" Top="141"/&gt;&lt;PARALIST LineWrap="Squeeze" LinkListID="0" LinkListIDNext="0" TextDirection="0" VertAlign="Center"&gt;&lt;P ParaShape="20" Style="45"&gt;&lt;TEXT CharShape="8"&gt;&lt;CHAR&gt;≪$D$296≫&lt;/CHAR&gt;&lt;/TEXT&gt;&lt;/P&gt;&lt;/PARALIST&gt;&lt;/CELL&gt;&lt;CELL BorderFill="24" ColAddr="4" ColSpan="1" Dirty="false" Editable="false" HasMargin="false" Header="false" Height="1282" Protect="false" RowAddr="234" RowSpan="1" Width="9510"&gt;&lt;CELLMARGIN Bottom="141" Left="510" Right="510" Top="141"/&gt;&lt;PARALIST LineWrap="Break" LinkListID="0" LinkListIDNext="0" TextDirection="0" VertAlign="Center"&gt;&lt;P ParaShape="22" Style="45"&gt;&lt;TEXT CharShape="8"&gt;&lt;CHAR&gt;≪$E$296≫&lt;/CHAR&gt;&lt;/TEXT&gt;&lt;/P&gt;&lt;/PARALIST&gt;&lt;/CELL&gt;&lt;CELL BorderFill="24" ColAddr="5"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CharShape="8"&gt;&lt;CHAR&gt;≪$F$296≫&lt;/CHAR&gt;&lt;/TEXT&gt;&lt;/P&gt;&lt;/PARALIST&gt;&lt;/CELL&gt;&lt;CELL BorderFill="24" ColAddr="6"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CharShape="8"&gt;&lt;CHAR&gt;≪$G$296≫&lt;/CHAR&gt;&lt;/TEXT&gt;&lt;/P&gt;&lt;/PARALIST&gt;&lt;/CELL&gt;&lt;CELL BorderFill="24" ColAddr="7"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CharShape="8"&gt;&lt;CHAR&gt;≪$H$296≫&lt;/CHAR&gt;&lt;/TEXT&gt;&lt;/P&gt;&lt;/PARALIST&gt;&lt;/CELL&gt;&lt;CELL BorderFill="24" ColAddr="8"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CharShape="8"&gt;&lt;CHAR&gt;≪$I$296≫&lt;/CHAR&gt;&lt;/TEXT&gt;&lt;/P&gt;&lt;/PARALIST&gt;&lt;/CELL&gt;&lt;CELL BorderFill="24" ColAddr="9"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CharShape="8"&gt;&lt;CHAR&gt;≪$J$296≫&lt;/CHAR&gt;&lt;/TEXT&gt;&lt;/P&gt;&lt;/PARALIST&gt;&lt;/CELL&gt;&lt;CELL BorderFill="24" ColAddr="10"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CharShape="8"&gt;&lt;CHAR&gt;≪$K$296≫&lt;/CHAR&gt;&lt;/TEXT&gt;&lt;/P&gt;&lt;/PARALIST&gt;&lt;/CELL&gt;&lt;/ROW&gt;&lt;ROW&gt;&lt;CELL BorderFill="24" ColAddr="3" ColSpan="1" Dirty="false" Editable="false" HasMargin="false" Header="false" Height="1282" Protect="false" RowAddr="235" RowSpan="1" Width="4699"&gt;&lt;CELLMARGIN Bottom="141" Left="510" Right="510" Top="141"/&gt;&lt;PARALIST LineWrap="Squeeze" LinkListID="0" LinkListIDNext="0" TextDirection="0" VertAlign="Center"&gt;&lt;P ParaShape="20" Style="45"&gt;&lt;TEXT CharShape="8"&gt;&lt;CHAR&gt;≪$D$297≫&lt;/CHAR&gt;&lt;/TEXT&gt;&lt;/P&gt;&lt;/PARALIST&gt;&lt;/CELL&gt;&lt;CELL BorderFill="24" ColAddr="4" ColSpan="1" Dirty="false" Editable="false" HasMargin="false" Header="false" Height="1282" Protect="false" RowAddr="235" RowSpan="1" Width="9510"&gt;&lt;CELLMARGIN Bottom="141" Left="510" Right="510" Top="141"/&gt;&lt;PARALIST LineWrap="Break" LinkListID="0" LinkListIDNext="0" TextDirection="0" VertAlign="Center"&gt;&lt;P ParaShape="22" Style="45"&gt;&lt;TEXT CharShape="8"&gt;&lt;CHAR&gt;≪$E$297≫&lt;/CHAR&gt;&lt;/TEXT&gt;&lt;/P&gt;&lt;/PARALIST&gt;&lt;/CELL&gt;&lt;CELL BorderFill="24" ColAddr="5"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CharShape="8"&gt;&lt;CHAR&gt;≪$F$297≫&lt;/CHAR&gt;&lt;/TEXT&gt;&lt;/P&gt;&lt;/PARALIST&gt;&lt;/CELL&gt;&lt;CELL BorderFill="24" ColAddr="6" ColSpan="1" Dirty="false" Editable="false" HasMargin="false" Header="false" Height="1282" Protect="false" RowAddr="235" RowSpan="1" Width="6982"&gt;&lt;CELLMARGIN Bottom="141" Left="510" Right="510" Top="141"/&gt;&lt;PARALIST LineWrap="Break" LinkListID="0" LinkListIDNext="0" TextDirection="0" VertAlign="Center"&gt;&lt;P ParaShape="22"</t>
  </si>
  <si>
    <t xml:space="preserve"> Style="45"&gt;&lt;TEXT CharShape="8"&gt;&lt;CHAR&gt;≪$G$297≫&lt;/CHAR&gt;&lt;/TEXT&gt;&lt;/P&gt;&lt;/PARALIST&gt;&lt;/CELL&gt;&lt;CELL BorderFill="24" ColAddr="7"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CharShape="8"&gt;&lt;CHAR&gt;≪$H$297≫&lt;/CHAR&gt;&lt;/TEXT&gt;&lt;/P&gt;&lt;/PARALIST&gt;&lt;/CELL&gt;&lt;CELL BorderFill="24" ColAddr="8"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CharShape="8"&gt;&lt;CHAR&gt;≪$I$297≫&lt;/CHAR&gt;&lt;/TEXT&gt;&lt;/P&gt;&lt;/PARALIST&gt;&lt;/CELL&gt;&lt;CELL BorderFill="24" ColAddr="9"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CharShape="8"&gt;&lt;CHAR&gt;≪$J$297≫&lt;/CHAR&gt;&lt;/TEXT&gt;&lt;/P&gt;&lt;/PARALIST&gt;&lt;/CELL&gt;&lt;CELL BorderFill="24" ColAddr="10"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CharShape="8"&gt;&lt;CHAR&gt;≪$K$297≫&lt;/CHAR&gt;&lt;/TEXT&gt;&lt;/P&gt;&lt;/PARALIST&gt;&lt;/CELL&gt;&lt;/ROW&gt;&lt;ROW&gt;&lt;CELL BorderFill="24" ColAddr="3" ColSpan="1" Dirty="false" Editable="false" HasMargin="false" Header="false" Height="1282" Protect="false" RowAddr="236" RowSpan="1" Width="4699"&gt;&lt;CELLMARGIN Bottom="141" Left="510" Right="510" Top="141"/&gt;&lt;PARALIST LineWrap="Squeeze" LinkListID="0" LinkListIDNext="0" TextDirection="0" VertAlign="Center"&gt;&lt;P ParaShape="20" Style="45"&gt;&lt;TEXT CharShape="8"&gt;&lt;CHAR&gt;≪$D$298≫&lt;/CHAR&gt;&lt;/TEXT&gt;&lt;/P&gt;&lt;/PARALIST&gt;&lt;/CELL&gt;&lt;CELL BorderFill="24" ColAddr="4" ColSpan="1" Dirty="false" Editable="false" HasMargin="false" Header="false" Height="1282" Protect="false" RowAddr="236" RowSpan="1" Width="9510"&gt;&lt;CELLMARGIN Bottom="141" Left="510" Right="510" Top="141"/&gt;&lt;PARALIST LineWrap="Break" LinkListID="0" LinkListIDNext="0" TextDirection="0" VertAlign="Center"&gt;&lt;P ParaShape="22" Style="45"&gt;&lt;TEXT CharShape="8"&gt;&lt;CHAR&gt;≪$E$298≫&lt;/CHAR&gt;&lt;/TEXT&gt;&lt;/P&gt;&lt;/PARALIST&gt;&lt;/CELL&gt;&lt;CELL BorderFill="24" ColAddr="5"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CharShape="8"&gt;&lt;CHAR&gt;≪$F$298≫&lt;/CHAR&gt;&lt;/TEXT&gt;&lt;/P&gt;&lt;/PARALIST&gt;&lt;/CELL&gt;&lt;CELL BorderFill="24" ColAddr="6"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CharShape="8"&gt;&lt;CHAR&gt;≪$G$298≫&lt;/CHAR&gt;&lt;/TEXT&gt;&lt;/P&gt;&lt;/PARALIST&gt;&lt;/CELL&gt;&lt;CELL BorderFill="24" ColAddr="7"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CharShape="8"&gt;&lt;CHAR&gt;≪$H$298≫&lt;/CHAR&gt;&lt;/TEXT&gt;&lt;/P&gt;&lt;/PARALIST&gt;&lt;/CELL&gt;&lt;CELL BorderFill="24" ColAddr="8"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CharShape="8"&gt;&lt;CHAR&gt;≪$I$298≫&lt;/CHAR&gt;&lt;/TEXT&gt;&lt;/P&gt;&lt;/PARALIST&gt;&lt;/CELL&gt;&lt;CELL BorderFill="24" ColAddr="9"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CharShape="8"&gt;&lt;CHAR&gt;≪$J$298≫&lt;/CHAR&gt;&lt;/TEXT&gt;&lt;/P&gt;&lt;/PARALIST&gt;&lt;/CELL&gt;&lt;CELL BorderFill="24" ColAddr="10"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CharShape="8"&gt;&lt;CHAR&gt;≪$K$298≫&lt;/CHAR&gt;&lt;/TEXT&gt;&lt;/P&gt;&lt;/PARALIST&gt;&lt;/CELL&gt;&lt;/ROW&gt;&lt;ROW&gt;&lt;CELL BorderFill="24" ColAddr="0" ColSpan="1" Dirty="false" Editable="false" HasMargin="false" Header="false" Height="6410" Protect="false" RowAddr="237" RowSpan="5" Width="4699"&gt;&lt;CELLMARGIN Bottom="141" Left="510" Right="510" Top="141"/&gt;&lt;PARALIST LineWrap="Break" LinkListID="0" LinkListIDNext="0" TextDirection="0" VertAlign="Center"&gt;&lt;P ParaShape="21" Style="45"&gt;&lt;TEXT CharShape="8"&gt;&lt;CHAR&gt;≪$A$299≫&lt;/CHAR&gt;&lt;/TEXT&gt;&lt;/P&gt;&lt;/PARALIST&gt;&lt;/CELL&gt;&lt;CELL BorderFill="24" ColAddr="1" ColSpan="1" Dirty="false" Editable="false" HasMargin="false" Header="false" Height="6410" Protect="false" RowAddr="237" RowSpan="5" Width="9510"&gt;&lt;CELLMARGIN Bottom="141" Left="510" Right="510" Top="141"/&gt;&lt;PARALIST LineWrap="Break" LinkListID="0" LinkListIDNext="0" TextDirection="0" VertAlign="Center"&gt;&lt;P ParaShape="22" Style="45"&gt;&lt;TEXT CharShape="8"&gt;&lt;CHAR&gt;≪$B$299≫&lt;/CHAR&gt;&lt;/TEXT&gt;&lt;/P&gt;&lt;/PARALIST&gt;&lt;/CELL&gt;&lt;CELL BorderFill="24" ColAddr="2" ColSpan="1" Dirty="false" Editable="false" HasMargin="false" Header="false" Height="6410" Protect="false" RowAddr="237" RowSpan="5" Width="4982"&gt;&lt;CELLMARGIN Bottom="141" Left="510" Right="510" Top="141"/&gt;&lt;PARALIST LineWrap="Break" LinkListID="0" LinkListIDNext="0" TextDirection="0" VertAlign="Center"&gt;&lt;P ParaShape="21" Style="45"&gt;&lt;TEXT CharShape="8"&gt;&lt;CHAR&gt;≪$C$299≫&lt;/CHAR&gt;&lt;/TEXT&gt;&lt;/P&gt;&lt;/PARALIST&gt;&lt;/CELL&gt;&lt;CELL BorderFill="24" ColAddr="3" ColSpan="1" Dirty="false" Editable="false" HasMargin="false" Header="false" Height="1282" Protect="false" RowAddr="237" RowSpan="1" Width="4699"&gt;&lt;CELLMARGIN Bottom="141" Left="510" Right="510" Top="141"/&gt;&lt;PARALIST LineWrap="Squeeze" LinkListID="0" LinkListIDNext="0" TextDirection="0" VertAlign="Center"&gt;&lt;P ParaShape="20" Style="45"&gt;&lt;TEXT CharShape="8"&gt;&lt;CHAR&gt;≪$D$299≫&lt;/CHAR&gt;&lt;/TEXT&gt;&lt;/P&gt;&lt;/PARALIST&gt;&lt;/CELL&gt;&lt;CELL BorderFill="24" ColAddr="4" ColSpan="1" Dirty="false" Editable="false" HasMargin="false" Header="false" Height="1282" Protect="false" RowAddr="237" RowSpan="1" Width="9510"&gt;&lt;CELLMARGIN Bottom="141" Left="510" Right="510" Top="141"/&gt;&lt;PARALIST LineWrap="Break" LinkListID="0" LinkListIDNext="0" TextDirection="0" VertAlign="Center"&gt;&lt;P ParaShape="22" Style="45"&gt;&lt;TEXT CharShape="8"&gt;&lt;CHAR&gt;≪$E$299≫&lt;/CHAR&gt;&lt;/TEXT&gt;&lt;/P&gt;&lt;/PARALIST&gt;&lt;/CELL&gt;&lt;CELL BorderFill="24" ColAddr="5"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CharShape="8"&gt;&lt;CHAR&gt;≪$F$299≫&lt;/CHAR&gt;&lt;/TEXT&gt;&lt;/P&gt;&lt;/PARALIST&gt;&lt;/CELL&gt;&lt;CELL BorderFill="24" ColAddr="6"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CharShape="8"&gt;&lt;CHAR&gt;≪$G$299≫&lt;/CHAR&gt;&lt;/TEXT&gt;&lt;/P&gt;&lt;/PARALIST&gt;&lt;/CELL&gt;&lt;CELL BorderFill="24" ColAddr="7"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CharShape="8"&gt;&lt;CHAR&gt;≪$H$299≫&lt;/CHAR&gt;&lt;/TEXT&gt;&lt;/P&gt;&lt;/PARALIST&gt;&lt;/CELL&gt;&lt;CELL BorderFill="24" ColAddr="8"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CharShape="8"&gt;&lt;CHAR&gt;≪$I$299≫&lt;/CHAR&gt;&lt;/TEXT&gt;&lt;/P&gt;&lt;/PARALIST&gt;&lt;/CELL&gt;&lt;CELL BorderFill="24" ColAddr="9"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CharShape="8"&gt;&lt;CHAR&gt;≪$J$299≫&lt;/CHAR&gt;&lt;/TEXT&gt;&lt;/P&gt;&lt;/PARALIST&gt;&lt;/CELL&gt;&lt;CELL BorderFill="24" ColAddr="10"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CharShape="8"&gt;&lt;CHAR&gt;≪$K$299≫&lt;/CHAR&gt;&lt;/TEXT&gt;&lt;/P&gt;&lt;/PARALIST&gt;&lt;/CELL&gt;&lt;/ROW&gt;&lt;ROW&gt;&lt;CELL BorderFill="24" ColAddr="3" ColSpan="1" Dirty="false" Editable="false" HasMargin="false" Header="false" Height="1282" Protect="false" RowAddr="238" RowSpan="1" Width="4699"&gt;&lt;CELLMARGIN Bottom="141" Left="510" Right="510" Top="141"/&gt;&lt;PARALIST LineWrap="Squeeze" LinkListID="0" LinkListIDNext="0" TextDirection="0" VertAlign="Center"&gt;&lt;P ParaShape="20" Style="45"&gt;&lt;TEXT CharShape="8"&gt;&lt;CHAR&gt;≪$D$300≫&lt;/CHAR&gt;&lt;/TEXT&gt;&lt;/P&gt;&lt;/PARALIST&gt;&lt;/CELL&gt;&lt;CELL BorderFill="24" ColAddr="4" ColSpan="1" Dirty="false" Editable="false" HasMargin="false" Header="false" Height="1282" Protect="false" RowAddr="238" RowSpan="1" Width="9510"&gt;&lt;CELLMARGIN Bottom="141" Left="510" Right="510" Top="141"/&gt;&lt;PARALIST LineWrap="Break" LinkListID="0" LinkListIDNext="0" TextDirection="0" VertAlign="Center"&gt;&lt;P ParaShape="22" Style="45"&gt;&lt;TEXT CharShape="8"&gt;&lt;CHAR&gt;≪$E$300≫&lt;/CHAR&gt;&lt;/TEXT&gt;&lt;/P&gt;&lt;/PARALIST&gt;&lt;/CELL&gt;&lt;CELL BorderFill="24" ColAddr="5"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CharShape="8"&gt;&lt;CHAR&gt;≪$F$300≫&lt;/CHAR&gt;&lt;/TEXT&gt;&lt;/P&gt;&lt;/PARALIST&gt;&lt;/CELL&gt;&lt;CELL BorderFill="24" ColAddr="6"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CharShape="8"&gt;&lt;CHAR&gt;≪$G$300≫&lt;/CHAR&gt;&lt;/TEXT&gt;&lt;/P&gt;&lt;/PARALIST&gt;&lt;/CELL&gt;&lt;CELL BorderFill="24" ColAddr="7"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CharShape="8"&gt;&lt;CHAR&gt;≪$H$300≫&lt;/CHAR&gt;&lt;/TEXT&gt;&lt;/P&gt;&lt;/PARALIST&gt;&lt;/CELL&gt;&lt;CELL BorderFill="24" ColAddr="8"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CharShape="8"&gt;&lt;CHAR&gt;≪$I$300≫&lt;/CHAR&gt;&lt;/TEXT&gt;&lt;/P&gt;&lt;/PARALIST&gt;&lt;/CELL&gt;&lt;CELL BorderFill="24" ColAddr="9"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CharShape="8"&gt;&lt;CHAR&gt;≪$J$300≫&lt;/CHAR&gt;&lt;/TEXT&gt;&lt;/P&gt;&lt;/PARALIST&gt;&lt;/CELL&gt;&lt;CELL BorderFill="24" ColAddr="10"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CharShape="8"&gt;&lt;CHAR&gt;≪$K$300≫&lt;/CHAR&gt;&lt;/TEXT&gt;&lt;/P&gt;&lt;/PARALIST&gt;&lt;/CELL&gt;&lt;/ROW&gt;&lt;ROW&gt;&lt;CELL BorderFill="24" ColAddr="3" ColSpan="1" Dirty="false" Editable="false" HasMargin="false" Header="false" Height="1282" Protect="false" RowAddr="239" RowSpan="1" Width="4699"&gt;&lt;CELLMARGIN Bottom="141" Left="510" Right="510" Top="141"/&gt;&lt;PARALIST LineWrap="Squeeze" LinkListID="0" LinkListIDNext="0" TextDirection="0" VertAlign="Center"&gt;&lt;P ParaShape="20" Style="45"&gt;&lt;TEXT CharShape="8"&gt;&lt;CHAR&gt;≪$D$301≫&lt;/CHAR&gt;&lt;/TEXT&gt;&lt;/P&gt;&lt;/PARALIST&gt;&lt;/CELL&gt;&lt;CELL BorderFill="24" ColAddr="4" ColSpan="1" Dirty="false" Editable="false" HasMargin="false" Header="false" Height="1282" Protect="false" RowAddr="239" RowSpan="1" Width="9510"&gt;&lt;CELLMARGIN Bottom="141" Left="510" Right="510" Top="141"/&gt;&lt;PARALIST LineWrap="Break" LinkListID="0" LinkListIDNext="0" TextDirection="0" VertAlign="Center"&gt;&lt;P ParaShape="22" Style="45"&gt;&lt;TEXT CharShape="8"&gt;&lt;CHAR&gt;≪$E$301≫&lt;/CHAR&gt;&lt;/TEXT&gt;&lt;/P&gt;&lt;/PARALIST&gt;&lt;/CELL&gt;&lt;CELL BorderFill="24" ColAddr="5"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CharShape="8"&gt;&lt;CHAR&gt;≪$F$301≫&lt;/CHAR&gt;&lt;/TEXT&gt;&lt;/P&gt;&lt;/PARALIST&gt;&lt;/CELL&gt;&lt;CELL BorderFill="24" ColAddr="6"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CharShape="8"&gt;&lt;CHAR&gt;≪$G$301≫&lt;/CHAR&gt;&lt;/TEXT&gt;&lt;/P&gt;&lt;/PARALIST&gt;&lt;/CELL&gt;&lt;CELL BorderFill="24" ColAddr="7"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CharShape="8"&gt;&lt;CHAR&gt;≪$H$301≫&lt;/CHAR&gt;&lt;/TEXT&gt;&lt;/P&gt;&lt;/PARALIST&gt;&lt;/CELL&gt;&lt;CELL BorderFill="24" ColAddr="8"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CharShape="8"&gt;&lt;CHAR&gt;≪$I$301≫&lt;/CHAR&gt;&lt;/TEXT&gt;&lt;/P&gt;&lt;/PARALIST&gt;&lt;/CELL&gt;&lt;CELL BorderFill="24" ColAddr="9"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CharShape="8"&gt;&lt;CHAR&gt;≪$J$301≫&lt;/CHAR&gt;&lt;/TEXT&gt;&lt;/P&gt;&lt;/PARALIST&gt;&lt;/CELL&gt;&lt;CELL BorderFill="24" ColAddr="10"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CharShape="8"&gt;&lt;CHAR&gt;≪$K$301≫&lt;/CHAR&gt;&lt;/TEXT&gt;&lt;/P&gt;&lt;/PARALIST&gt;&lt;/CELL&gt;&lt;/ROW&gt;&lt;ROW&gt;&lt;CELL BorderFill="24" ColAddr="3" ColSpan="1" Dirty="false" Editable="false" HasMargin="false" Header="false" Height="1282" Protect="false" RowAddr="240" RowSpan="1" Width="4699"&gt;&lt;CELLMARGIN Bottom="141" Left="510" Right="510" Top="141"/&gt;&lt;PARALIST LineWrap="Squeeze" LinkListID="0" LinkListIDNext="0" TextDirection="0" VertAlign="Center"&gt;&lt;P ParaShape="20" Style="45"&gt;&lt;TEXT CharShape="8"&gt;&lt;CHAR&gt;≪$D$302≫&lt;/CHAR&gt;&lt;/TEXT&gt;&lt;/P&gt;&lt;/PARALIST&gt;&lt;/CELL&gt;&lt;CELL BorderFill="24" ColAddr="4" ColSpan="1" Dirty="false" Editable="false" HasMargin="false" Header="false" Height="1282" Protect="false" RowAddr="240" RowSpan="1" Width="9510"&gt;&lt;CELLMARGIN Bottom="141" Left="510" Right="510" Top="141"/&gt;&lt;PARALIST LineWrap="Break" LinkListID="0" LinkListIDNext="0" TextDirection="0" VertAlign="Center"&gt;&lt;P ParaShape="22" Style="45"&gt;&lt;TEXT CharShape="8"&gt;&lt;CHAR&gt;≪$E$302≫&lt;/CHAR&gt;&lt;/TEXT&gt;&lt;/P&gt;&lt;/PARALIST&gt;&lt;/CELL&gt;&lt;CELL BorderFill="24" ColAddr="5"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CharShape="8"&gt;&lt;CHAR&gt;≪$F$302≫&lt;/CHAR&gt;&lt;/TEXT&gt;&lt;/P&gt;&lt;/PARALIST&gt;&lt;/CELL&gt;&lt;CELL BorderFill="24" ColAddr="6"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CharShape="8"&gt;&lt;CHAR&gt;≪$G$302≫&lt;/CHAR&gt;&lt;/TEXT&gt;&lt;/P&gt;&lt;/PARALIST&gt;&lt;/CELL&gt;&lt;CELL BorderFill="24" ColAddr="7"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CharShape="8"&gt;&lt;CHAR&gt;≪$H$302≫&lt;/CHAR&gt;&lt;/TEXT&gt;&lt;/P&gt;&lt;/PARALIST&gt;&lt;/CELL&gt;&lt;CELL BorderFill="24" ColAddr="8"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CharShape="8"&gt;&lt;CHAR&gt;≪$I$302≫&lt;/CHAR&gt;&lt;/TEXT&gt;&lt;/P&gt;&lt;/PARALIST&gt;&lt;/CELL&gt;&lt;CELL BorderFill="24" ColAddr="9"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CharShape="8"&gt;&lt;CHAR&gt;≪$J$302≫&lt;/CHAR&gt;&lt;/TEXT&gt;&lt;/P&gt;&lt;/PARALIST&gt;&lt;/CELL&gt;&lt;CELL BorderFill="24" ColAddr="10"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CharShape="8"&gt;&lt;CHAR&gt;≪$K$302≫&lt;/CHAR&gt;&lt;/TEXT&gt;&lt;/P&gt;&lt;/PARALIST&gt;&lt;/CELL&gt;&lt;/ROW&gt;&lt;ROW&gt;&lt;CELL BorderFill="24" ColAddr="3" ColSpan="1" Dirty="false" Editable="false" HasMargin="false" Header="false" Height="1282" Protect="false" RowAddr="241" RowSpan="1" Width="4699"&gt;&lt;CELLMARGIN Bottom="141" Left="510" Right="510" Top="141"/&gt;&lt;PARALIST LineWrap="Squeeze" LinkListID="0" LinkListIDNext="0" TextDirection="0" VertAlign="Center"&gt;&lt;P ParaShape="20" Style="45"&gt;&lt;TEXT CharShape="8"&gt;&lt;CHAR&gt;≪$D$303≫&lt;/CHAR&gt;&lt;/TEXT&gt;&lt;/P&gt;&lt;/PARALIST&gt;&lt;/CELL&gt;&lt;CELL BorderFill="24" ColAddr="4" ColSpan="1" Dirty="false" Editable="false" HasMargin="false" Header="false" Height="1282" Protect="false" RowAddr="241" RowSpan="1" Width="9510"&gt;&lt;CELLMARGIN Bottom="141" Left="510" Right="510" Top="141"/&gt;&lt;PARALIST LineWrap="Break" LinkListID="0" LinkListIDNext="0" TextDirection="0" VertAlign="Center"&gt;&lt;P ParaShape="22" Style="45"&gt;&lt;TEXT CharShape="8"&gt;&lt;CHAR&gt;≪$E$303≫&lt;/CHAR&gt;&lt;/TEXT&gt;&lt;/P&gt;&lt;/PARALIST&gt;&lt;/CELL&gt;&lt;CELL BorderFill="24" ColAddr="5"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CharShape="8"&gt;&lt;CHAR&gt;≪$F$303≫&lt;/CHAR&gt;&lt;/TEXT&gt;&lt;/P&gt;&lt;/PARALIST&gt;&lt;/CELL&gt;&lt;CELL BorderFill="24" ColAddr="6"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CharShape="8"&gt;&lt;CHAR&gt;≪$G$303≫&lt;/CHAR&gt;&lt;/TEXT&gt;&lt;/P&gt;&lt;/PARALIST&gt;&lt;/CELL&gt;&lt;CELL BorderFill="24" ColAddr="7"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CharShape="8"&gt;&lt;CHAR&gt;≪$H$303≫&lt;/CHAR&gt;&lt;/TEXT&gt;&lt;/P&gt;&lt;/PARALIST&gt;&lt;/CELL&gt;&lt;CELL BorderFill="24" ColAddr="8"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CharShape="8"&gt;&lt;CHAR&gt;≪$I$303≫&lt;/CHAR&gt;&lt;/TEXT&gt;&lt;/P&gt;&lt;/PARALIST&gt;&lt;/CELL&gt;&lt;CELL BorderFill="24" ColAddr="9"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CharShape="8"&gt;&lt;CHAR&gt;≪$J$303≫&lt;/CHAR&gt;&lt;/TEXT&gt;&lt;/P&gt;&lt;/PARALIST&gt;&lt;/CELL&gt;&lt;CELL BorderFill="24" ColAddr="10"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CharShape="8"&gt;&lt;CHAR&gt;≪$K$303≫&lt;/CHAR&gt;&lt;/TEXT&gt;&lt;/P&gt;&lt;/PARALIST&gt;&lt;/CELL&gt;&lt;/ROW&gt;&lt;ROW&gt;&lt;CELL BorderFill="24" ColAddr="0" ColSpan="1" Dirty="false" Editable="false" HasMargin="false" Header="false" Height="6410" Protect="false" RowAddr="242" RowSpan="5" Width="4699"&gt;&lt;CELLMARGIN Bottom="141" Left="510" Right="510" Top="141"/&gt;&lt;PARALIST LineWrap="Break" LinkListID="0" LinkListIDNext="0" TextDirection="0" VertAlign="Center"&gt;&lt;P ParaShape="21" Style="45"&gt;&lt;TEXT CharShape="8"&gt;&lt;CHAR&gt;≪$A$304≫&lt;/CHAR&gt;&lt;/TEXT&gt;&lt;/P&gt;&lt;/PARALIST&gt;&lt;/CELL&gt;&lt;CELL BorderFill="24" ColAddr="1" ColSpan="1" Dirty="false" Editable="false" HasMargin="false" Header="false" Height="6410" Protect="false" RowAddr="242" RowSpan="5" Width="9510"&gt;&lt;CELLMARGIN Bottom="141" Left="510" Right="510" Top="141"/&gt;&lt;PARALIST LineWrap="Break" LinkListID="0" LinkListIDNext="0" TextDirection="0" VertAlign="Center"&gt;&lt;P ParaShape="22" Style="45"&gt;&lt;TEXT CharShape="8"&gt;&lt;CHAR&gt;≪$B$304≫&lt;/CHAR&gt;&lt;/TEXT&gt;&lt;/P&gt;&lt;/PARALIST&gt;&lt;/CELL&gt;&lt;CELL BorderFill="24" ColAddr="2" ColSpan="1" Dirty="false" Editable="false" HasMargin="false" Header="false" Height="6410" Protect="false" RowAddr="242" RowSpan="5" Width="4982"&gt;&lt;CELLMARGIN Bottom="141" Left="510" Right="510" Top="141"/&gt;&lt;PARALIST LineWrap="Break" LinkListID="0" LinkListIDNext="0" TextDirection="0" VertAlign="Center"&gt;&lt;P ParaShape="21" Style="45"&gt;&lt;TEXT CharShape="8"&gt;&lt;CHAR&gt;≪$C$304≫&lt;/CHAR&gt;&lt;/TEXT&gt;&lt;/P&gt;&lt;/PARALIST&gt;&lt;/CELL&gt;&lt;CELL BorderFill="24" ColAddr="3" ColSpan="1" Dirty="false" Editable="false" HasMargin="false" Header="false" Height="1282" Protect="false" RowAddr="242" RowSpan="1" Width="4699"&gt;&lt;CELLMARGIN Bottom="141" Left="510" Right="510" Top="141"/&gt;&lt;PARALIST LineWrap="Squeeze" LinkListID="0" LinkListIDNext="0" TextDirection="0" VertAlign="Center"&gt;&lt;P ParaShape="20" Style="45"&gt;&lt;TEXT CharShape="8"&gt;&lt;CHAR&gt;≪$D$304≫&lt;/CHAR&gt;&lt;/TEXT&gt;&lt;/P&gt;&lt;/PARALIST&gt;&lt;/CELL&gt;&lt;CELL BorderFill="24" ColAddr="4" ColSpan="1" Dirty="false" Editable="false" HasMargin="false" Header="false" Height="1282" Protect="false" RowAddr="242" RowSpan="1" Width="9510"&gt;&lt;CELLMARGIN Bottom="141" Left="510" Right="510" Top="141"/&gt;&lt;PARALIST LineWrap="Break" LinkListID="0" LinkListIDNext="0" TextDirection="0" VertAlign="Center"&gt;&lt;P ParaShape="22" Style="45"&gt;&lt;TEXT CharShape="8"&gt;&lt;CHAR&gt;≪$E$304≫&lt;/CHAR&gt;&lt;/TEXT&gt;&lt;/P&gt;&lt;/PARALIST&gt;&lt;/CELL&gt;&lt;CELL BorderFill="24" ColAddr="5"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CharShape="8"&gt;&lt;CHAR&gt;≪$F$304≫&lt;/CHAR&gt;&lt;/TEXT&gt;&lt;/P&gt;&lt;/PARALIST&gt;&lt;/CELL&gt;&lt;CELL BorderFill="24" ColAddr="6"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CharShape="8"&gt;&lt;CHAR&gt;≪$G$304≫&lt;/CHAR&gt;&lt;/TEXT&gt;&lt;/P&gt;&lt;/PARALIST&gt;&lt;/CELL&gt;&lt;CELL BorderFill="24" ColAddr="7"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CharShape="8"&gt;&lt;CHAR&gt;≪$H$304≫&lt;/CHAR&gt;&lt;/TEXT&gt;&lt;/P&gt;&lt;/PARALIST&gt;&lt;/CELL&gt;&lt;CELL BorderFill="24" ColAddr="8"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CharShape="8"&gt;&lt;CHAR&gt;≪$I$304≫&lt;/CHAR&gt;&lt;/TEXT&gt;&lt;/P&gt;&lt;/PARALIST&gt;&lt;/CELL&gt;&lt;CELL BorderFill="24" ColAddr="9"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CharShape="8"&gt;&lt;CHAR&gt;≪$J$304≫&lt;/CHAR&gt;&lt;/TEXT&gt;&lt;/P&gt;&lt;/PARALIST&gt;&lt;/CELL&gt;&lt;CELL BorderFill="24" ColAddr="10"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CharShape="8"&gt;&lt;CHAR&gt;≪$K$304≫&lt;/CHAR&gt;&lt;/TEXT&gt;&lt;/P&gt;&lt;/PARALIST&gt;&lt;/CELL&gt;&lt;/ROW&gt;&lt;ROW&gt;&lt;CELL BorderFill="24" ColAddr="3" ColSpan="1" Dirty="false" Editable="false" HasMargin="false" Header="false" Height="1282" Protect="false" RowAddr="243" RowSpan="1" Width="4699"&gt;&lt;CELLMARGIN Bottom="141" Left="510" Right="510" Top="141"/&gt;&lt;PARALIST LineWrap="Squeeze" LinkListID="0" LinkListIDNext="0" TextDirection="0" VertAlign="Center"&gt;&lt;P ParaShape="20" Style="45"&gt;&lt;TEXT CharShape="8"&gt;&lt;CHAR&gt;≪$D$305≫&lt;/CHAR&gt;&lt;/TEXT&gt;&lt;/P&gt;&lt;/PARALIST&gt;&lt;/CELL&gt;&lt;CELL BorderFill="24" ColAddr="4" ColSpan="1" Dirty="false" Editable="false" HasMargin="false" Header="false" Height="1282" Protect="false" RowAddr="243" RowSpan="1" Width="9510"&gt;&lt;CELLMARGIN Bottom="141" Left="510" Right="510" Top="141"/&gt;&lt;PARALIST LineWrap="Break" LinkListID="0" LinkListIDNext="0" TextDirection="0" VertAlign="Center"&gt;&lt;P ParaShape="22" Style="45"&gt;&lt;TEXT CharShape="8"&gt;&lt;CHAR&gt;≪$E$305≫&lt;/CHAR&gt;&lt;/TEXT&gt;&lt;/P&gt;&lt;/PARALIST&gt;&lt;/CELL&gt;&lt;CELL BorderFill="24" ColAddr="5"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CharShape="8"&gt;&lt;CHAR&gt;≪$F$305≫&lt;/CHAR&gt;&lt;/TEXT&gt;&lt;/P&gt;&lt;/PARALIST&gt;&lt;/CELL&gt;&lt;CELL BorderFill="24" ColAddr="6"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CharShape="8"&gt;&lt;CHAR&gt;≪$G$305≫&lt;/CHAR&gt;&lt;/TEXT&gt;&lt;/P&gt;&lt;/PARALIST&gt;&lt;/CELL&gt;&lt;CELL BorderFill="24" ColAddr="7"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CharShape="8"&gt;&lt;CHAR&gt;≪$H$305≫&lt;/CHAR&gt;&lt;/TEXT&gt;&lt;/P&gt;&lt;/PARALIST&gt;&lt;/CELL&gt;&lt;CELL BorderFill="24" ColAddr="8"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CharShape="8"&gt;&lt;CHAR&gt;≪$I$305≫&lt;/CHAR&gt;&lt;/TEXT&gt;&lt;/P&gt;&lt;/PARALIST&gt;&lt;/CELL&gt;&lt;CELL BorderFill="24" ColAddr="9"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CharShape="8"&gt;&lt;CHAR&gt;≪$J$305≫&lt;/CHAR&gt;&lt;/TEXT&gt;&lt;/P&gt;&lt;/PARALIST&gt;&lt;/CELL&gt;&lt;CELL BorderFill="24" ColAddr="10"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CharShape="8"&gt;&lt;CHAR&gt;≪$K$305≫&lt;/CHAR&gt;&lt;/TEXT&gt;&lt;/P&gt;&lt;/PARALIST&gt;&lt;/CELL&gt;&lt;/ROW&gt;&lt;ROW&gt;&lt;CELL BorderFill="24" ColAddr="3" ColSpan="1" Dirty="false" Editable="false" HasMargin="false" Header="false" Height="1282" Protect="false" RowAddr="244" RowSpan="1" Width="4699"&gt;&lt;CELLMARGIN Bottom="141" Left="510" Right="510" Top="141"/&gt;&lt;PARALIST LineWrap="Squeeze" LinkListID="0" LinkListIDNext="0" TextDirection="0" VertAlign="Center"&gt;&lt;P ParaShape="20" Style="</t>
  </si>
  <si>
    <t>45"&gt;&lt;TEXT CharShape="8"&gt;&lt;CHAR&gt;≪$D$306≫&lt;/CHAR&gt;&lt;/TEXT&gt;&lt;/P&gt;&lt;/PARALIST&gt;&lt;/CELL&gt;&lt;CELL BorderFill="24" ColAddr="4" ColSpan="1" Dirty="false" Editable="false" HasMargin="false" Header="false" Height="1282" Protect="false" RowAddr="244" RowSpan="1" Width="9510"&gt;&lt;CELLMARGIN Bottom="141" Left="510" Right="510" Top="141"/&gt;&lt;PARALIST LineWrap="Break" LinkListID="0" LinkListIDNext="0" TextDirection="0" VertAlign="Center"&gt;&lt;P ParaShape="22" Style="45"&gt;&lt;TEXT CharShape="8"&gt;&lt;CHAR&gt;≪$E$306≫&lt;/CHAR&gt;&lt;/TEXT&gt;&lt;/P&gt;&lt;/PARALIST&gt;&lt;/CELL&gt;&lt;CELL BorderFill="24" ColAddr="5"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CharShape="8"&gt;&lt;CHAR&gt;≪$F$306≫&lt;/CHAR&gt;&lt;/TEXT&gt;&lt;/P&gt;&lt;/PARALIST&gt;&lt;/CELL&gt;&lt;CELL BorderFill="24" ColAddr="6"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CharShape="8"&gt;&lt;CHAR&gt;≪$G$306≫&lt;/CHAR&gt;&lt;/TEXT&gt;&lt;/P&gt;&lt;/PARALIST&gt;&lt;/CELL&gt;&lt;CELL BorderFill="24" ColAddr="7"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CharShape="8"&gt;&lt;CHAR&gt;≪$H$306≫&lt;/CHAR&gt;&lt;/TEXT&gt;&lt;/P&gt;&lt;/PARALIST&gt;&lt;/CELL&gt;&lt;CELL BorderFill="24" ColAddr="8"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CharShape="8"&gt;&lt;CHAR&gt;≪$I$306≫&lt;/CHAR&gt;&lt;/TEXT&gt;&lt;/P&gt;&lt;/PARALIST&gt;&lt;/CELL&gt;&lt;CELL BorderFill="24" ColAddr="9"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CharShape="8"&gt;&lt;CHAR&gt;≪$J$306≫&lt;/CHAR&gt;&lt;/TEXT&gt;&lt;/P&gt;&lt;/PARALIST&gt;&lt;/CELL&gt;&lt;CELL BorderFill="24" ColAddr="10"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CharShape="8"&gt;&lt;CHAR&gt;≪$K$306≫&lt;/CHAR&gt;&lt;/TEXT&gt;&lt;/P&gt;&lt;/PARALIST&gt;&lt;/CELL&gt;&lt;/ROW&gt;&lt;ROW&gt;&lt;CELL BorderFill="24" ColAddr="3" ColSpan="1" Dirty="false" Editable="false" HasMargin="false" Header="false" Height="1282" Protect="false" RowAddr="245" RowSpan="1" Width="4699"&gt;&lt;CELLMARGIN Bottom="141" Left="510" Right="510" Top="141"/&gt;&lt;PARALIST LineWrap="Squeeze" LinkListID="0" LinkListIDNext="0" TextDirection="0" VertAlign="Center"&gt;&lt;P ParaShape="20" Style="45"&gt;&lt;TEXT CharShape="8"&gt;&lt;CHAR&gt;≪$D$307≫&lt;/CHAR&gt;&lt;/TEXT&gt;&lt;/P&gt;&lt;/PARALIST&gt;&lt;/CELL&gt;&lt;CELL BorderFill="24" ColAddr="4" ColSpan="1" Dirty="false" Editable="false" HasMargin="false" Header="false" Height="1282" Protect="false" RowAddr="245" RowSpan="1" Width="9510"&gt;&lt;CELLMARGIN Bottom="141" Left="510" Right="510" Top="141"/&gt;&lt;PARALIST LineWrap="Break" LinkListID="0" LinkListIDNext="0" TextDirection="0" VertAlign="Center"&gt;&lt;P ParaShape="22" Style="45"&gt;&lt;TEXT CharShape="8"&gt;&lt;CHAR&gt;≪$E$307≫&lt;/CHAR&gt;&lt;/TEXT&gt;&lt;/P&gt;&lt;/PARALIST&gt;&lt;/CELL&gt;&lt;CELL BorderFill="24" ColAddr="5"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CharShape="8"&gt;&lt;CHAR&gt;≪$F$307≫&lt;/CHAR&gt;&lt;/TEXT&gt;&lt;/P&gt;&lt;/PARALIST&gt;&lt;/CELL&gt;&lt;CELL BorderFill="24" ColAddr="6"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CharShape="8"&gt;&lt;CHAR&gt;≪$G$307≫&lt;/CHAR&gt;&lt;/TEXT&gt;&lt;/P&gt;&lt;/PARALIST&gt;&lt;/CELL&gt;&lt;CELL BorderFill="24" ColAddr="7"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CharShape="8"&gt;&lt;CHAR&gt;≪$H$307≫&lt;/CHAR&gt;&lt;/TEXT&gt;&lt;/P&gt;&lt;/PARALIST&gt;&lt;/CELL&gt;&lt;CELL BorderFill="24" ColAddr="8"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CharShape="8"&gt;&lt;CHAR&gt;≪$I$307≫&lt;/CHAR&gt;&lt;/TEXT&gt;&lt;/P&gt;&lt;/PARALIST&gt;&lt;/CELL&gt;&lt;CELL BorderFill="24" ColAddr="9"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CharShape="8"&gt;&lt;CHAR&gt;≪$J$307≫&lt;/CHAR&gt;&lt;/TEXT&gt;&lt;/P&gt;&lt;/PARALIST&gt;&lt;/CELL&gt;&lt;CELL BorderFill="24" ColAddr="10"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CharShape="8"&gt;&lt;CHAR&gt;≪$K$307≫&lt;/CHAR&gt;&lt;/TEXT&gt;&lt;/P&gt;&lt;/PARALIST&gt;&lt;/CELL&gt;&lt;/ROW&gt;&lt;ROW&gt;&lt;CELL BorderFill="24" ColAddr="3" ColSpan="1" Dirty="false" Editable="false" HasMargin="false" Header="false" Height="1282" Protect="false" RowAddr="246" RowSpan="1" Width="4699"&gt;&lt;CELLMARGIN Bottom="141" Left="510" Right="510" Top="141"/&gt;&lt;PARALIST LineWrap="Squeeze" LinkListID="0" LinkListIDNext="0" TextDirection="0" VertAlign="Center"&gt;&lt;P ParaShape="20" Style="45"&gt;&lt;TEXT CharShape="8"&gt;&lt;CHAR&gt;≪$D$308≫&lt;/CHAR&gt;&lt;/TEXT&gt;&lt;/P&gt;&lt;/PARALIST&gt;&lt;/CELL&gt;&lt;CELL BorderFill="24" ColAddr="4" ColSpan="1" Dirty="false" Editable="false" HasMargin="false" Header="false" Height="1282" Protect="false" RowAddr="246" RowSpan="1" Width="9510"&gt;&lt;CELLMARGIN Bottom="141" Left="510" Right="510" Top="141"/&gt;&lt;PARALIST LineWrap="Break" LinkListID="0" LinkListIDNext="0" TextDirection="0" VertAlign="Center"&gt;&lt;P ParaShape="22" Style="45"&gt;&lt;TEXT CharShape="8"&gt;&lt;CHAR&gt;≪$E$308≫&lt;/CHAR&gt;&lt;/TEXT&gt;&lt;/P&gt;&lt;/PARALIST&gt;&lt;/CELL&gt;&lt;CELL BorderFill="24" ColAddr="5"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CharShape="8"&gt;&lt;CHAR&gt;≪$F$308≫&lt;/CHAR&gt;&lt;/TEXT&gt;&lt;/P&gt;&lt;/PARALIST&gt;&lt;/CELL&gt;&lt;CELL BorderFill="24" ColAddr="6"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CharShape="8"&gt;&lt;CHAR&gt;≪$G$308≫&lt;/CHAR&gt;&lt;/TEXT&gt;&lt;/P&gt;&lt;/PARALIST&gt;&lt;/CELL&gt;&lt;CELL BorderFill="24" ColAddr="7"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CharShape="8"&gt;&lt;CHAR&gt;≪$H$308≫&lt;/CHAR&gt;&lt;/TEXT&gt;&lt;/P&gt;&lt;/PARALIST&gt;&lt;/CELL&gt;&lt;CELL BorderFill="24" ColAddr="8"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CharShape="8"&gt;&lt;CHAR&gt;≪$I$308≫&lt;/CHAR&gt;&lt;/TEXT&gt;&lt;/P&gt;&lt;/PARALIST&gt;&lt;/CELL&gt;&lt;CELL BorderFill="24" ColAddr="9"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CharShape="8"&gt;&lt;CHAR&gt;≪$J$308≫&lt;/CHAR&gt;&lt;/TEXT&gt;&lt;/P&gt;&lt;/PARALIST&gt;&lt;/CELL&gt;&lt;CELL BorderFill="24" ColAddr="10"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CharShape="8"&gt;&lt;CHAR&gt;≪$K$308≫&lt;/CHAR&gt;&lt;/TEXT&gt;&lt;/P&gt;&lt;/PARALIST&gt;&lt;/CELL&gt;&lt;/ROW&gt;&lt;ROW&gt;&lt;CELL BorderFill="24" ColAddr="0" ColSpan="1" Dirty="false" Editable="false" HasMargin="false" Header="false" Height="6410" Protect="false" RowAddr="247" RowSpan="5" Width="4699"&gt;&lt;CELLMARGIN Bottom="141" Left="510" Right="510" Top="141"/&gt;&lt;PARALIST LineWrap="Break" LinkListID="0" LinkListIDNext="0" TextDirection="0" VertAlign="Center"&gt;&lt;P ParaShape="21" Style="45"&gt;&lt;TEXT CharShape="8"&gt;&lt;CHAR&gt;≪$A$309≫&lt;/CHAR&gt;&lt;/TEXT&gt;&lt;/P&gt;&lt;/PARALIST&gt;&lt;/CELL&gt;&lt;CELL BorderFill="24" ColAddr="1" ColSpan="1" Dirty="false" Editable="false" HasMargin="false" Header="false" Height="6410" Protect="false" RowAddr="247" RowSpan="5" Width="9510"&gt;&lt;CELLMARGIN Bottom="141" Left="510" Right="510" Top="141"/&gt;&lt;PARALIST LineWrap="Break" LinkListID="0" LinkListIDNext="0" TextDirection="0" VertAlign="Center"&gt;&lt;P ParaShape="22" Style="45"&gt;&lt;TEXT CharShape="8"&gt;&lt;CHAR&gt;≪$B$309≫&lt;/CHAR&gt;&lt;/TEXT&gt;&lt;/P&gt;&lt;/PARALIST&gt;&lt;/CELL&gt;&lt;CELL BorderFill="24" ColAddr="2" ColSpan="1" Dirty="false" Editable="false" HasMargin="false" Header="false" Height="6410" Protect="false" RowAddr="247" RowSpan="5" Width="4982"&gt;&lt;CELLMARGIN Bottom="141" Left="510" Right="510" Top="141"/&gt;&lt;PARALIST LineWrap="Break" LinkListID="0" LinkListIDNext="0" TextDirection="0" VertAlign="Center"&gt;&lt;P ParaShape="21" Style="45"&gt;&lt;TEXT CharShape="8"&gt;&lt;CHAR&gt;≪$C$309≫&lt;/CHAR&gt;&lt;/TEXT&gt;&lt;/P&gt;&lt;/PARALIST&gt;&lt;/CELL&gt;&lt;CELL BorderFill="24" ColAddr="3" ColSpan="1" Dirty="false" Editable="false" HasMargin="false" Header="false" Height="1282" Protect="false" RowAddr="247" RowSpan="1" Width="4699"&gt;&lt;CELLMARGIN Bottom="141" Left="510" Right="510" Top="141"/&gt;&lt;PARALIST LineWrap="Squeeze" LinkListID="0" LinkListIDNext="0" TextDirection="0" VertAlign="Center"&gt;&lt;P ParaShape="20" Style="45"&gt;&lt;TEXT CharShape="8"&gt;&lt;CHAR&gt;≪$D$309≫&lt;/CHAR&gt;&lt;/TEXT&gt;&lt;/P&gt;&lt;/PARALIST&gt;&lt;/CELL&gt;&lt;CELL BorderFill="24" ColAddr="4" ColSpan="1" Dirty="false" Editable="false" HasMargin="false" Header="false" Height="1282" Protect="false" RowAddr="247" RowSpan="1" Width="9510"&gt;&lt;CELLMARGIN Bottom="141" Left="510" Right="510" Top="141"/&gt;&lt;PARALIST LineWrap="Break" LinkListID="0" LinkListIDNext="0" TextDirection="0" VertAlign="Center"&gt;&lt;P ParaShape="22" Style="45"&gt;&lt;TEXT CharShape="8"&gt;&lt;CHAR&gt;≪$E$309≫&lt;/CHAR&gt;&lt;/TEXT&gt;&lt;/P&gt;&lt;/PARALIST&gt;&lt;/CELL&gt;&lt;CELL BorderFill="24" ColAddr="5"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CharShape="8"&gt;&lt;CHAR&gt;≪$F$309≫&lt;/CHAR&gt;&lt;/TEXT&gt;&lt;/P&gt;&lt;/PARALIST&gt;&lt;/CELL&gt;&lt;CELL BorderFill="24" ColAddr="6"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CharShape="8"&gt;&lt;CHAR&gt;≪$G$309≫&lt;/CHAR&gt;&lt;/TEXT&gt;&lt;/P&gt;&lt;/PARALIST&gt;&lt;/CELL&gt;&lt;CELL BorderFill="24" ColAddr="7"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CharShape="8"&gt;&lt;CHAR&gt;≪$H$309≫&lt;/CHAR&gt;&lt;/TEXT&gt;&lt;/P&gt;&lt;/PARALIST&gt;&lt;/CELL&gt;&lt;CELL BorderFill="24" ColAddr="8"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CharShape="8"&gt;&lt;CHAR&gt;≪$I$309≫&lt;/CHAR&gt;&lt;/TEXT&gt;&lt;/P&gt;&lt;/PARALIST&gt;&lt;/CELL&gt;&lt;CELL BorderFill="24" ColAddr="9"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CharShape="8"&gt;&lt;CHAR&gt;≪$J$309≫&lt;/CHAR&gt;&lt;/TEXT&gt;&lt;/P&gt;&lt;/PARALIST&gt;&lt;/CELL&gt;&lt;CELL BorderFill="24" ColAddr="10"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CharShape="8"&gt;&lt;CHAR&gt;≪$K$309≫&lt;/CHAR&gt;&lt;/TEXT&gt;&lt;/P&gt;&lt;/PARALIST&gt;&lt;/CELL&gt;&lt;/ROW&gt;&lt;ROW&gt;&lt;CELL BorderFill="24" ColAddr="3" ColSpan="1" Dirty="false" Editable="false" HasMargin="false" Header="false" Height="0" Protect="false" RowAddr="248" RowSpan="1" Width="4699"&gt;&lt;CELLMARGIN Bottom="141" Left="510" Right="510" Top="141"/&gt;&lt;PARALIST LineWrap="Squeeze" LinkListID="0" LinkListIDNext="0" TextDirection="0" VertAlign="Center"&gt;&lt;P ParaShape="20" Style="45"&gt;&lt;TEXT CharShape="8"&gt;&lt;CHAR&gt;≪$D$310≫&lt;/CHAR&gt;&lt;/TEXT&gt;&lt;/P&gt;&lt;/PARALIST&gt;&lt;/CELL&gt;&lt;CELL BorderFill="24" ColAddr="4" ColSpan="1" Dirty="false" Editable="false" HasMargin="false" Header="false" Height="0" Protect="false" RowAddr="248" RowSpan="1" Width="9510"&gt;&lt;CELLMARGIN Bottom="141" Left="510" Right="510" Top="141"/&gt;&lt;PARALIST LineWrap="Break" LinkListID="0" LinkListIDNext="0" TextDirection="0" VertAlign="Center"&gt;&lt;P ParaShape="22" Style="45"&gt;&lt;TEXT CharShape="8"&gt;&lt;CHAR&gt;≪$E$310≫&lt;/CHAR&gt;&lt;/TEXT&gt;&lt;/P&gt;&lt;/PARALIST&gt;&lt;/CELL&gt;&lt;CELL BorderFill="24" ColAddr="5"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CharShape="8"&gt;&lt;CHAR&gt;≪$F$310≫&lt;/CHAR&gt;&lt;/TEXT&gt;&lt;/P&gt;&lt;/PARALIST&gt;&lt;/CELL&gt;&lt;CELL BorderFill="24" ColAddr="6"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CharShape="8"&gt;&lt;CHAR&gt;≪$G$310≫&lt;/CHAR&gt;&lt;/TEXT&gt;&lt;/P&gt;&lt;/PARALIST&gt;&lt;/CELL&gt;&lt;CELL BorderFill="24" ColAddr="7"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CharShape="8"&gt;&lt;CHAR&gt;≪$H$310≫&lt;/CHAR&gt;&lt;/TEXT&gt;&lt;/P&gt;&lt;/PARALIST&gt;&lt;/CELL&gt;&lt;CELL BorderFill="24" ColAddr="8"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CharShape="8"&gt;&lt;CHAR&gt;≪$I$310≫&lt;/CHAR&gt;&lt;/TEXT&gt;&lt;/P&gt;&lt;/PARALIST&gt;&lt;/CELL&gt;&lt;CELL BorderFill="24" ColAddr="9"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CharShape="8"&gt;&lt;CHAR&gt;≪$J$310≫&lt;/CHAR&gt;&lt;/TEXT&gt;&lt;/P&gt;&lt;/PARALIST&gt;&lt;/CELL&gt;&lt;CELL BorderFill="24" ColAddr="10"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CharShape="8"&gt;&lt;CHAR&gt;≪$K$310≫&lt;/CHAR&gt;&lt;/TEXT&gt;&lt;/P&gt;&lt;/PARALIST&gt;&lt;/CELL&gt;&lt;/ROW&gt;&lt;ROW&gt;&lt;CELL BorderFill="24" ColAddr="3" ColSpan="1" Dirty="false" Editable="false" HasMargin="false" Header="false" Height="0" Protect="false" RowAddr="249" RowSpan="1" Width="4699"&gt;&lt;CELLMARGIN Bottom="141" Left="510" Right="510" Top="141"/&gt;&lt;PARALIST LineWrap="Squeeze" LinkListID="0" LinkListIDNext="0" TextDirection="0" VertAlign="Center"&gt;&lt;P ParaShape="20" Style="45"&gt;&lt;TEXT CharShape="8"&gt;&lt;CHAR&gt;≪$D$311≫&lt;/CHAR&gt;&lt;/TEXT&gt;&lt;/P&gt;&lt;/PARALIST&gt;&lt;/CELL&gt;&lt;CELL BorderFill="24" ColAddr="4" ColSpan="1" Dirty="false" Editable="false" HasMargin="false" Header="false" Height="0" Protect="false" RowAddr="249" RowSpan="1" Width="9510"&gt;&lt;CELLMARGIN Bottom="141" Left="510" Right="510" Top="141"/&gt;&lt;PARALIST LineWrap="Break" LinkListID="0" LinkListIDNext="0" TextDirection="0" VertAlign="Center"&gt;&lt;P ParaShape="22" Style="45"&gt;&lt;TEXT CharShape="8"&gt;&lt;CHAR&gt;≪$E$311≫&lt;/CHAR&gt;&lt;/TEXT&gt;&lt;/P&gt;&lt;/PARALIST&gt;&lt;/CELL&gt;&lt;CELL BorderFill="24" ColAddr="5"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CharShape="8"&gt;&lt;CHAR&gt;≪$F$311≫&lt;/CHAR&gt;&lt;/TEXT&gt;&lt;/P&gt;&lt;/PARALIST&gt;&lt;/CELL&gt;&lt;CELL BorderFill="24" ColAddr="6"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CharShape="8"&gt;&lt;CHAR&gt;≪$G$311≫&lt;/CHAR&gt;&lt;/TEXT&gt;&lt;/P&gt;&lt;/PARALIST&gt;&lt;/CELL&gt;&lt;CELL BorderFill="24" ColAddr="7"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CharShape="8"&gt;&lt;CHAR&gt;≪$H$311≫&lt;/CHAR&gt;&lt;/TEXT&gt;&lt;/P&gt;&lt;/PARALIST&gt;&lt;/CELL&gt;&lt;CELL BorderFill="24" ColAddr="8"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CharShape="8"&gt;&lt;CHAR&gt;≪$I$311≫&lt;/CHAR&gt;&lt;/TEXT&gt;&lt;/P&gt;&lt;/PARALIST&gt;&lt;/CELL&gt;&lt;CELL BorderFill="24" ColAddr="9"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CharShape="8"&gt;&lt;CHAR&gt;≪$J$311≫&lt;/CHAR&gt;&lt;/TEXT&gt;&lt;/P&gt;&lt;/PARALIST&gt;&lt;/CELL&gt;&lt;CELL BorderFill="24" ColAddr="10"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CharShape="8"&gt;&lt;CHAR&gt;≪$K$311≫&lt;/CHAR&gt;&lt;/TEXT&gt;&lt;/P&gt;&lt;/PARALIST&gt;&lt;/CELL&gt;&lt;/ROW&gt;&lt;ROW&gt;&lt;CELL BorderFill="24" ColAddr="3" ColSpan="1" Dirty="false" Editable="false" HasMargin="false" Header="false" Height="0" Protect="false" RowAddr="250" RowSpan="1" Width="4699"&gt;&lt;CELLMARGIN Bottom="141" Left="510" Right="510" Top="141"/&gt;&lt;PARALIST LineWrap="Squeeze" LinkListID="0" LinkListIDNext="0" TextDirection="0" VertAlign="Center"&gt;&lt;P ParaShape="20" Style="45"&gt;&lt;TEXT CharShape="8"&gt;&lt;CHAR&gt;≪$D$312≫&lt;/CHAR&gt;&lt;/TEXT&gt;&lt;/P&gt;&lt;/PARALIST&gt;&lt;/CELL&gt;&lt;CELL BorderFill="24" ColAddr="4" ColSpan="1" Dirty="false" Editable="false" HasMargin="false" Header="false" Height="0" Protect="false" RowAddr="250" RowSpan="1" Width="9510"&gt;&lt;CELLMARGIN Bottom="141" Left="510" Right="510" Top="141"/&gt;&lt;PARALIST LineWrap="Break" LinkListID="0" LinkListIDNext="0" TextDirection="0" VertAlign="Center"&gt;&lt;P ParaShape="22" Style="45"&gt;&lt;TEXT CharShape="8"&gt;&lt;CHAR&gt;≪$E$312≫&lt;/CHAR&gt;&lt;/TEXT&gt;&lt;/P&gt;&lt;/PARALIST&gt;&lt;/CELL&gt;&lt;CELL BorderFill="24" ColAddr="5"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CharShape="8"&gt;&lt;CHAR&gt;≪$F$312≫&lt;/CHAR&gt;&lt;/TEXT&gt;&lt;/P&gt;&lt;/PARALIST&gt;&lt;/CELL&gt;&lt;CELL BorderFill="24" ColAddr="6"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CharShape="8"&gt;&lt;CHAR&gt;≪$G$312≫&lt;/CHAR&gt;&lt;/TEXT&gt;&lt;/P&gt;&lt;/PARALIST&gt;&lt;/CELL&gt;&lt;CELL BorderFill="24" ColAddr="7"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CharShape="8"&gt;&lt;CHAR&gt;≪$H$312≫&lt;/CHAR&gt;&lt;/TEXT&gt;&lt;/P&gt;&lt;/PARALIST&gt;&lt;/CELL&gt;&lt;CELL BorderFill="24" ColAddr="8"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CharShape="8"&gt;&lt;CHAR&gt;≪$I$312≫&lt;/CHAR&gt;&lt;/TEXT&gt;&lt;/P&gt;&lt;/PARALIST&gt;&lt;/CELL&gt;&lt;CELL BorderFill="24" ColAddr="9"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CharShape="8"&gt;&lt;CHAR&gt;≪$J$312≫&lt;/CHAR&gt;&lt;/TEXT&gt;&lt;/P&gt;&lt;/PARALIST&gt;&lt;/CELL&gt;&lt;CELL BorderFill="24" ColAddr="10"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CharShape="8"&gt;&lt;CHAR&gt;≪$K$312≫&lt;/CHAR&gt;&lt;/TEXT&gt;&lt;/P&gt;&lt;/PARALIST&gt;&lt;/CELL&gt;&lt;/ROW&gt;&lt;ROW&gt;&lt;CELL BorderFill="24" ColAddr="3" ColSpan="1" Dirty="false" Editable="false" HasMargin="false" Header="false" Height="0" Protect="false" RowAddr="251" RowSpan="1" Width="4699"&gt;&lt;CELLMARGIN Bottom="141" Left="510" Right="510" Top="141"/&gt;&lt;PARALIST LineWrap="Squeeze" LinkListID="0" LinkListIDNext="0" TextDirection="0" VertAlign="Center"&gt;&lt;P ParaShape="20" Style="45"&gt;&lt;TEXT CharShape="8"&gt;&lt;CHAR&gt;≪$D$313≫&lt;/CHAR&gt;&lt;/TEXT&gt;&lt;/P&gt;&lt;/PARALIST&gt;&lt;/CELL&gt;&lt;CELL BorderFill="24" ColAddr="4" ColSpan="1" Dirty="false" Editable="false" HasMargin="false" Header="false" Height="0" Protect="false" RowAddr="251" RowSpan="1" Width="9510"&gt;&lt;CELLMARGIN Bottom="141" Left="510" Right="510" Top="141"/&gt;&lt;PARALIST LineWrap="Break" LinkListID="0" LinkListIDNext="0" TextDirection="0" VertAlign="Center"&gt;&lt;P ParaShape="22" Style="45"&gt;&lt;TEXT CharShape="8"&gt;&lt;CHAR&gt;≪$E$313≫&lt;/CHAR&gt;&lt;/TEXT&gt;&lt;/P&gt;&lt;/PARALIST&gt;&lt;/CELL&gt;&lt;CELL BorderFill="24" ColAddr="5"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CharShape="8"&gt;&lt;CHAR&gt;≪$F$313≫&lt;/CHAR&gt;&lt;/TEXT&gt;&lt;/P&gt;&lt;/PARALIST&gt;&lt;/CELL&gt;&lt;CELL BorderFill="24" ColAddr="6"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CharShape="8"&gt;&lt;CHAR&gt;≪$G$313≫&lt;/CHAR&gt;&lt;/TEXT&gt;&lt;/P&gt;&lt;/PARALIST&gt;&lt;/CELL&gt;&lt;CELL BorderFill="24" ColAddr="7"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CharShape="8"&gt;&lt;CHAR&gt;≪$H$313≫&lt;/CHAR&gt;&lt;/TEXT&gt;&lt;/P&gt;&lt;/PARALIST&gt;&lt;/CELL&gt;&lt;CELL BorderFill="24" ColAddr="8"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CharShape="8"&gt;&lt;CHAR&gt;≪$I$313≫&lt;/CHAR&gt;&lt;/TEXT&gt;&lt;/P&gt;&lt;/PARALIST&gt;&lt;/CELL&gt;&lt;CELL BorderFill="24" ColAddr="9"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CharShape="8"&gt;&lt;CHAR&gt;≪$J$313≫&lt;/CHAR&gt;&lt;/TEXT&gt;&lt;/P&gt;&lt;/PARALIST&gt;&lt;/CELL&gt;&lt;CELL BorderFill="24" ColAddr="10"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CharShape="8"&gt;&lt;CHAR&gt;≪$K$313≫&lt;/CHAR&gt;&lt;/TEXT&gt;&lt;/P&gt;&lt;/PARALIST&gt;&lt;/CELL&gt;&lt;/ROW&gt;&lt;ROW&gt;&lt;CELL BorderFill="24" ColAddr="0" ColSpan="1" Dirty="false" Editable="false" HasMargin="false" Header="false" Height="1282" Protect="false" RowAddr="252" RowSpan="1" Width="4699"&gt;&lt;CELLMARGIN Bottom="141" Left="510" Right="510" Top="141"/&gt;&lt;PARALIST LineWrap="Break" LinkListID="0" LinkListIDNext="0" TextDirection="0" VertAlign="Center"&gt;&lt;P ParaShape="20" Style="38"&gt;&lt;TEXT CharShape="8"/&gt;&lt;/P&gt;&lt;/PARALIST&gt;&lt;/CELL&gt;&lt;CELL BorderFill="24" ColAddr="1" ColSpan="1" Dirty="false" Editable="false" HasMargin="false" Header="false" Height="1282" Protect="false" RowAddr="252" RowSpan="1" Width="9510"&gt;&lt;CELLMARGIN Bottom="141" Left="510" Right="510" Top="141"/&gt;&lt;PARALIST LineWrap="Break" LinkListID="0" LinkListIDNext="0" TextDirection="0" VertAlign="Center"&gt;&lt;P ParaShape="20" Style="39"&gt;&lt;TEXT CharShape="8"&gt;&lt;CHAR&gt;계약별예비비&lt;/CHAR&gt;&lt;/TEXT&gt;&lt;/P&gt;&lt;/PARALIST&gt;&lt;/CELL&gt;&lt;CELL BorderFill="24" ColAddr="2" ColSpan="1" Dirty="false" Editable="false" HasMargin="false" Header="false" Height="1282" Protect="false" RowAddr="252" RowSpan="1" Width="4982"&gt;&lt;CELLMARGIN Bottom="141" Left="510" Right="510" Top="141"/&gt;&lt;PARALIST LineWrap="Break" LinkListID="0" LinkListIDNext="0" TextDirection="0" VertAlign="Center"&gt;&lt;P ParaShape="21" Style="40"&gt;&lt;TEXT CharShape="8"&gt;&lt;CHAR&gt;≪$C$314≫ &lt;/CHAR&gt;&lt;/TEXT&gt;&lt;/P&gt;&lt;/PARALIST&gt;&lt;/CELL&gt;&lt;CELL BorderFill="27" ColAddr="3" ColSpan="8" Dirty="false" Editable="false" HasMargin="false" Header="false" Height="1282" Protect="false" RowAddr="252" RowSpan="1" Width="56101"&gt;&lt;CELLMARGIN Bottom="141" Left="510" Right="510" Top="141"/&gt;&lt;PARALIST LineWrap="Break" LinkListID="0" LinkListIDNext="0" TextDirection="0" VertAlign="Center"&gt;&lt;P ParaShape="20" Style="26"&gt;&lt;TEXT CharShape="8"&gt;&lt;CHAR&gt;　&lt;/CHAR&gt;&lt;/TEXT&gt;&lt;/P&gt;&lt;/PARALIST&gt;&lt;/CELL&gt;&lt;/ROW&gt;&lt;ROW&gt;&lt;CELL BorderFill="24" ColAddr="0" ColSpan="1" Dirty="false" Editable="false" HasMargin="false" Header="false" Height="1282" Protect="false" RowAddr="253" RowSpan="1" Width="4699"&gt;&lt;CELLMARGIN Bottom="141" Left="510" Right="510" Top="141"/&gt;&lt;PARALIST LineWrap="Break" LinkListID="0" LinkListIDNext="0" TextDirection="0" VertAlign="Center"&gt;&lt;P ParaShape="20" Style="41"&gt;&lt;TEXT CharShape="8"/&gt;&lt;/P&gt;&lt;/PARALIST&gt;&lt;/CELL&gt;&lt;CELL BorderFill="24" ColAddr="1" ColSpan="1" Dirty="false" Editable="false" HasMargin="false" Header="false" Height="1282" Protect="false" RowAddr="253" RowSpan="1" Width="9510"&gt;&lt;CELLMARGIN Bottom="141" Left="510" Right="510" Top="141"/&gt;&lt;PARALIST LineWrap="Break" LinkListID="0" LinkListIDNext="0" TextDirection="0" VertAlign="Center"&gt;&lt;P ParaShape="20" Style="42"&gt;&lt;TEXT CharShape="8"&gt;&lt;CHAR&gt;사업관리비&lt;/CHAR&gt;&lt;/TEXT&gt;&lt;/P&gt;&lt;/PARALIST&gt;&lt;/CELL&gt;&lt;CELL BorderFill="24" ColAddr="2" ColSpan="1" Dirty="false" Editable="false" HasMargin="false" Header="false" Height="1282" Protect="false" RowAddr="253" RowSpan="1" Width="4982"&gt;&lt;CELLMARGIN Bottom="141" Left="510" Right="510" Top="141"/&gt;&lt;PARALIST LineWrap="Break" LinkListID="0" LinkListIDNext="0" TextDirection="0" VertAlign="Center"&gt;&lt;P ParaShape="21" Style="29"&gt;&lt;TEXT CharShape="8"&gt;&lt;CHAR&gt;≪$C$315≫ &lt;/CHAR&gt;&lt;/TEXT&gt;&lt;/P&gt;&lt;/PARALIST&gt;&lt;/CELL&gt;&lt;CELL BorderFill="27" ColAddr="3" ColSpan="8" Dirty="false" Editable="false" HasMargin="false" Header="false" Height="1282" Protect="false" RowAddr="253" RowSpan="1" Width="56101"&gt;&lt;CELLMARGIN Bottom="141" Left="510" Right="510" Top="141"/&gt;&lt;PARALIST LineWrap="Break" LinkListID="0" LinkListIDNext="0" TextDirection="0" VertAlign="Center"&gt;&lt;P ParaShape="20" Style="43"&gt;&lt;TEXT CharShape="8"&gt;&lt;CHAR&gt;　&lt;/CHAR&gt;&lt;/TEXT&gt;&lt;/P&gt;&lt;/PARALIST&gt;&lt;/CELL&gt;&lt;/ROW&gt;&lt;ROW&gt;&lt;CELL BorderFill="24" ColAddr="0" ColSpan="1" Dirty="false" Editable="false" HasMargin="false" Header="false" Height="2899" Protect="false" RowAddr="254" RowSpan="1" Width="4699"&gt;&lt;CELLMARGIN Bottom="141" Left="510" Right="510" Top="141"/&gt;&lt;PARALIST LineWrap="Break" LinkListID="0" LinkListIDNext="0" TextDirection="0" VertAlign="Center"&gt;&lt;P ParaShape="23" Style="22"&gt;&lt;TEXT CharShape="9"&gt;&lt;CHAR&gt;총 &lt;/CHAR&gt;&lt;/TEXT&gt;&lt;TEXT CharShape="18"&gt;&lt;CHAR&gt;사업예산&lt;/CHAR&gt;&lt;/TEXT&gt;&lt;/P&gt;&lt;/PARALIST&gt;&lt;/CELL&gt;&lt;CELL BorderFill="24" ColAddr="1" ColSpan="1" Dirty="f</t>
  </si>
  <si>
    <t>alse" Editable="false" HasMargin="false" Header="false" Height="2899" Protect="false" RowAddr="254" RowSpan="1" Width="9510"&gt;&lt;CELLMARGIN Bottom="141" Left="510" Right="510" Top="141"/&gt;&lt;PARALIST LineWrap="Break" LinkListID="0" LinkListIDNext="0" TextDirection="0" VertAlign="Center"&gt;&lt;P ParaShape="20" Style="23"&gt;&lt;TEXT CharShape="9"/&gt;&lt;/P&gt;&lt;/PARALIST&gt;&lt;/CELL&gt;&lt;CELL BorderFill="24" ColAddr="2" ColSpan="1" Dirty="false" Editable="false" HasMargin="false" Header="false" Height="2899" Protect="false" RowAddr="254" RowSpan="1" Width="4982"&gt;&lt;CELLMARGIN Bottom="141" Left="510" Right="510" Top="141"/&gt;&lt;PARALIST LineWrap="Break" LinkListID="0" LinkListIDNext="0" TextDirection="0" VertAlign="Center"&gt;&lt;P ParaShape="21" Style="44"&gt;&lt;TEXT CharShape="9"&gt;&lt;CHAR&gt;≪$C$316≫ &lt;/CHAR&gt;&lt;/TEXT&gt;&lt;/P&gt;&lt;/PARALIST&gt;&lt;/CELL&gt;&lt;CELL BorderFill="27" ColAddr="3" ColSpan="8" Dirty="false" Editable="false" HasMargin="false" Header="false" Height="2899" Protect="false" RowAddr="254" RowSpan="1" Width="56101"&gt;&lt;CELLMARGIN Bottom="141" Left="510" Right="510" Top="141"/&gt;&lt;PARALIST LineWrap="Break" LinkListID="0" LinkListIDNext="0" TextDirection="0" VertAlign="Center"&gt;&lt;P ParaShape="20" Style="43"&gt;&lt;TEXT CharShape="8"&gt;&lt;CHAR&gt;　&lt;/CHAR&gt;&lt;/TEXT&gt;&lt;/P&gt;&lt;/PARALIST&gt;&lt;/CELL&gt;&lt;/ROW&gt;&lt;/TABLE&gt;&lt;CHAR/&gt;&lt;/TEXT&gt;&lt;/P&gt;&lt;/SECTION&gt;&lt;/BODY&gt;&lt;TAIL&gt;&lt;SCRIPTCODE Type="JScript" Version="1.0"&gt;&lt;SCRIPTHEADER&gt;&lt;/SCRIPTHEADER&gt;&lt;SCRIPTSOURCE&gt;&lt;/SCRIPTSOURCE&gt;&lt;/SCRIPTCODE&gt;&lt;/TAIL&gt;&lt;/HWPML&gt;</t>
  </si>
  <si>
    <t>erFill="24" ColAddr="7"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CharShape="8"&gt;&lt;CHAR&gt;≪$H$131≫&lt;/CHAR&gt;&lt;/TEXT&gt;&lt;/P&gt;&lt;/PARALIST&gt;&lt;/CELL&gt;&lt;CELL BorderFill="24" ColAddr="8"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CharShape="8"&gt;&lt;CHAR&gt;≪$I$131≫&lt;/CHAR&gt;&lt;/TEXT&gt;&lt;/P&gt;&lt;/PARALIST&gt;&lt;/CELL&gt;&lt;CELL BorderFill="24" ColAddr="9"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CharShape="8"&gt;&lt;CHAR&gt;≪$J$131≫&lt;/CHAR&gt;&lt;/TEXT&gt;&lt;/P&gt;&lt;/PARALIST&gt;&lt;/CELL&gt;&lt;CELL BorderFill="24" ColAddr="10"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CharShape="8"&gt;&lt;CHAR&gt;≪$K$131≫&lt;/CHAR&gt;&lt;/TEXT&gt;&lt;/P&gt;&lt;/PARALIST&gt;&lt;/CELL&gt;&lt;/ROW&gt;&lt;ROW&gt;&lt;CELL BorderFill="24" ColAddr="3" ColSpan="1" Dirty="false" Editable="false" HasMargin="false" Header="false" Height="1282" Protect="false" RowAddr="70" RowSpan="1" Width="4699"&gt;&lt;CELLMARGIN Bottom="141" Left="510" Right="510" Top="141"/&gt;&lt;PARALIST LineWrap="Squeeze" LinkListID="0" LinkListIDNext="0" TextDirection="0" VertAlign="Center"&gt;&lt;P ParaShape="20" Style="45"&gt;&lt;TEXT CharShape="8"&gt;&lt;CHAR&gt;≪$D$132≫&lt;/CHAR&gt;&lt;/TEXT&gt;&lt;/P&gt;&lt;/PARALIST&gt;&lt;/CELL&gt;&lt;CELL BorderFill="24" ColAddr="4" ColSpan="1" Dirty="false" Editable="false" HasMargin="false" Header="false" Height="1282" Protect="false" RowAddr="70" RowSpan="1" Width="9510"&gt;&lt;CELLMARGIN Bottom="141" Left="510" Right="510" Top="141"/&gt;&lt;PARALIST LineWrap="Break" LinkListID="0" LinkListIDNext="0" TextDirection="0" VertAlign="Center"&gt;&lt;P ParaShape="22" Style="45"&gt;&lt;TEXT CharShape="8"&gt;&lt;CHAR&gt;≪$E$132≫&lt;/CHAR&gt;&lt;/TEXT&gt;&lt;/P&gt;&lt;/PARALIST&gt;&lt;/CELL&gt;&lt;CELL BorderFill="24" ColAddr="5"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CharShape="8"&gt;&lt;CHAR&gt;≪$F$132≫&lt;/CHAR&gt;&lt;/TEXT&gt;&lt;/P&gt;&lt;/PARALIST&gt;&lt;/CELL&gt;&lt;CELL BorderFill="24" ColAddr="6"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CharShape="8"&gt;&lt;CHAR&gt;≪$G$132≫&lt;/CHAR&gt;&lt;/TEXT&gt;&lt;/P&gt;&lt;/PARALIST&gt;&lt;/CELL&gt;&lt;CELL BorderFill="24" ColAddr="7"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CharShape="8"&gt;&lt;CHAR&gt;≪$H$132≫&lt;/CHAR&gt;&lt;/TEXT&gt;&lt;/P&gt;&lt;/PARALIST&gt;&lt;/CELL&gt;&lt;CELL BorderFill="24" ColAddr="8"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CharShape="8"&gt;&lt;CHAR&gt;≪$I$132≫&lt;/CHAR&gt;&lt;/TEXT&gt;&lt;/P&gt;&lt;/PARALIST&gt;&lt;/CELL&gt;&lt;CELL BorderFill="24" ColAddr="9"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CharShape="8"&gt;&lt;CHAR&gt;≪$J$132≫&lt;/CHAR&gt;&lt;/TEXT&gt;&lt;/P&gt;&lt;/PARALIST&gt;&lt;/CELL&gt;&lt;CELL BorderFill="24" ColAddr="10"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CharShape="8"&gt;&lt;CHAR&gt;≪$K$132≫&lt;/CHAR&gt;&lt;/TEXT&gt;&lt;/P&gt;&lt;/PARALIST&gt;&lt;/CELL&gt;&lt;/ROW&gt;&lt;ROW&gt;&lt;CELL BorderFill="24" ColAddr="3" ColSpan="1" Dirty="false" Editable="false" HasMargin="false" Header="false" Height="1282" Protect="false" RowAddr="71" RowSpan="1" Width="4699"&gt;&lt;CELLMARGIN Bottom="141" Left="510" Right="510" Top="141"/&gt;&lt;PARALIST LineWrap="Squeeze" LinkListID="0" LinkListIDNext="0" TextDirection="0" VertAlign="Center"&gt;&lt;P ParaShape="20" Style="45"&gt;&lt;TEXT CharShape="8"&gt;&lt;CHAR&gt;≪$D$133≫&lt;/CHAR&gt;&lt;/TEXT&gt;&lt;/P&gt;&lt;/PARALIST&gt;&lt;/CELL&gt;&lt;CELL BorderFill="24" ColAddr="4" ColSpan="1" Dirty="false" Editable="false" HasMargin="false" Header="false" Height="1282" Protect="false" RowAddr="71" RowSpan="1" Width="9510"&gt;&lt;CELLMARGIN Bottom="141" Left="510" Right="510" Top="141"/&gt;&lt;PARALIST LineWrap="Break" LinkListID="0" LinkListIDNext="0" TextDirection="0" VertAlign="Center"&gt;&lt;P ParaShape="22" Style="45"&gt;&lt;TEXT CharShape="8"&gt;&lt;CHAR&gt;≪$E$133≫&lt;/CHAR&gt;&lt;/TEXT&gt;&lt;/P&gt;&lt;/PARALIST&gt;&lt;/CELL&gt;&lt;CELL BorderFill="24" ColAddr="5"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CharShape="8"&gt;&lt;CHAR&gt;≪$F$133≫&lt;/CHAR&gt;&lt;/TEXT&gt;&lt;/P&gt;&lt;/PARALIST&gt;&lt;/CELL&gt;&lt;CELL BorderFill="24" ColAddr="6"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CharShape="8"&gt;&lt;CHAR&gt;≪$G$133≫&lt;/CHAR&gt;&lt;/TEXT&gt;&lt;/P&gt;&lt;/PARALIST&gt;&lt;/CELL&gt;&lt;CELL BorderFill="24" ColAddr="7"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CharShape="8"&gt;&lt;CHAR&gt;≪$H$133≫&lt;/CHAR&gt;&lt;/TEXT&gt;&lt;/P&gt;&lt;/PARALIST&gt;&lt;/CELL&gt;&lt;CELL BorderFill="24" ColAddr="8"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CharShape="8"&gt;&lt;CHAR&gt;≪$I$133≫&lt;/CHAR&gt;&lt;/TEXT&gt;&lt;/P&gt;&lt;/PARALIST&gt;&lt;/CELL&gt;&lt;CELL BorderFill="24" ColAddr="9"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CharShape="8"&gt;&lt;CHAR&gt;≪$J$133≫&lt;/CHAR&gt;&lt;/TEXT&gt;&lt;/P&gt;&lt;/PARALIST&gt;&lt;/CELL&gt;&lt;CELL BorderFill="24" ColAddr="10"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CharShape="8"&gt;&lt;CHAR&gt;≪$K$133≫&lt;/CHAR&gt;&lt;/TEXT&gt;&lt;/P&gt;&lt;/PARALIST&gt;&lt;/CELL&gt;&lt;/ROW&gt;&lt;ROW&gt;&lt;CELL BorderFill="24" ColAddr="0" ColSpan="1" Dirty="false" Editable="false" HasMargin="false" Header="false" Height="6410" Protect="false" RowAddr="72" RowSpan="5" Width="4699"&gt;&lt;CELLMARGIN Bottom="141" Left="510" Right="510" Top="141"/&gt;&lt;PARALIST LineWrap="Break" LinkListID="0" LinkListIDNext="0" TextDirection="0" VertAlign="Center"&gt;&lt;P ParaShape="21" Style="45"&gt;&lt;TEXT CharShape="8"&gt;&lt;CHAR&gt;≪$A$134≫&lt;/CHAR&gt;&lt;/TEXT&gt;&lt;/P&gt;&lt;/PARALIST&gt;&lt;/CELL&gt;&lt;CELL BorderFill="24" ColAddr="1" ColSpan="1" Dirty="false" Editable="false" HasMargin="false" Header="false" Height="6410" Protect="false" RowAddr="72" RowSpan="5" Width="9510"&gt;&lt;CELLMARGIN Bottom="141" Left="510" Right="510" Top="141"/&gt;&lt;PARALIST LineWrap="Break" LinkListID="0" LinkListIDNext="0" TextDirection="0" VertAlign="Center"&gt;&lt;P ParaShape="22" Style="45"&gt;&lt;TEXT CharShape="8"&gt;&lt;CHAR&gt;≪$B$134≫&lt;/CHAR&gt;&lt;/TEXT&gt;&lt;/P&gt;&lt;/PARALIST&gt;&lt;/CELL&gt;&lt;CELL BorderFill="24" ColAddr="2" ColSpan="1" Dirty="false" Editable="false" HasMargin="false" Header="false" Height="6410" Protect="false" RowAddr="72" RowSpan="5" Width="4982"&gt;&lt;CELLMARGIN Bottom="141" Left="510" Right="510" Top="141"/&gt;&lt;PARALIST LineWrap="Break" LinkListID="0" LinkListIDNext="0" TextDirection="0" VertAlign="Center"&gt;&lt;P ParaShape="21" Style="45"&gt;&lt;TEXT CharShape="8"&gt;&lt;CHAR&gt;≪$C$134≫&lt;/CHAR&gt;&lt;/TEXT&gt;&lt;/P&gt;&lt;/PARALIST&gt;&lt;/CELL&gt;&lt;CELL BorderFill="24" ColAddr="3" ColSpan="1" Dirty="false" Editable="false" HasMargin="false" Header="false" Height="1282" Protect="false" RowAddr="72" RowSpan="1" Width="4699"&gt;&lt;CELLMARGIN Bottom="141" Left="510" Right="510" Top="141"/&gt;&lt;PARALIST LineWrap="Squeeze" LinkListID="0" LinkListIDNext="0" TextDirection="0" VertAlign="Center"&gt;&lt;P ParaShape="20" Style="45"&gt;&lt;TEXT CharShape="8"&gt;&lt;CHAR&gt;≪$D$134≫&lt;/CHAR&gt;&lt;/TEXT&gt;&lt;/P&gt;&lt;/PARALIST&gt;&lt;/CELL&gt;&lt;CELL BorderFill="24" ColAddr="4" ColSpan="1" Dirty="false" Editable="false" HasMargin="false" Header="false" Height="1282" Protect="false" RowAddr="72" RowSpan="1" Width="9510"&gt;&lt;CELLMARGIN Bottom="141" Left="510" Right="510" Top="141"/&gt;&lt;PARALIST LineWrap="Break" LinkListID="0" LinkListIDNext="0" TextDirection="0" VertAlign="Center"&gt;&lt;P ParaShape="22" Style="45"&gt;&lt;TEXT CharShape="8"&gt;&lt;CHAR&gt;≪$E$134≫&lt;/CHAR&gt;&lt;/TEXT&gt;&lt;/P&gt;&lt;/PARALIST&gt;&lt;/CELL&gt;&lt;CELL BorderFill="24" ColAddr="5"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CharShape="8"&gt;&lt;CHAR&gt;≪$F$134≫&lt;/CHAR&gt;&lt;/TEXT&gt;&lt;/P&gt;&lt;/PARALIST&gt;&lt;/CELL&gt;&lt;CELL BorderFill="24" ColAddr="6"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CharShape="8"&gt;&lt;CHAR&gt;≪$G$134≫&lt;/CHAR&gt;&lt;/TEXT&gt;&lt;/P&gt;&lt;/PARALIST&gt;&lt;/CELL&gt;&lt;CELL BorderFill="24" ColAddr="7"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CharShape="8"&gt;&lt;CHAR&gt;≪$H$134≫&lt;/CHAR&gt;&lt;/TEXT&gt;&lt;/P&gt;&lt;/PARALIST&gt;&lt;/CELL&gt;&lt;CELL BorderFill="24" ColAddr="8"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CharShape="8"&gt;&lt;CHAR&gt;≪$I$134≫&lt;/CHAR&gt;&lt;/TEXT&gt;&lt;/P&gt;&lt;/PARALIST&gt;&lt;/CELL&gt;&lt;CELL BorderFill="24" ColAddr="9"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CharShape="8"&gt;&lt;CHAR&gt;≪$J$134≫&lt;/CHAR&gt;&lt;/TEXT&gt;&lt;/P&gt;&lt;/PARALIST&gt;&lt;/CELL&gt;&lt;CELL BorderFill="24" ColAddr="10"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CharShape="8"&gt;&lt;CHAR&gt;≪$K$134≫&lt;/CHAR&gt;&lt;/TEXT&gt;&lt;/P&gt;&lt;/PARALIST&gt;&lt;/CELL&gt;&lt;/ROW&gt;&lt;ROW&gt;&lt;CELL BorderFill="24" ColAddr="3" ColSpan="1" Dirty="false" Editable="false" HasMargin="false" Header="false" Height="1282" Protect="false" RowAddr="73" RowSpan="1" Width="4699"&gt;&lt;CELLMARGIN Bottom="141" Left="510" Right="510" Top="141"/&gt;&lt;PARALIST LineWrap="Squeeze" LinkListID="0" LinkListIDNext="0" TextDirection="0" VertAlign="Center"&gt;&lt;P ParaShape="20" Style="45"&gt;&lt;TEXT CharShape="8"&gt;&lt;CHAR&gt;≪$D$135≫&lt;/CHAR&gt;&lt;/TEXT&gt;&lt;/P&gt;&lt;/PARALIST&gt;&lt;/CELL&gt;&lt;CELL BorderFill="24" ColAddr="4" ColSpan="1" Dirty="false" Editable="false" HasMargin="false" Header="false" Height="1282" Protect="false" RowAddr="73" RowSpan="1" Width="9510"&gt;&lt;CELLMARGIN Bottom="141" Left="510" Right="510" Top="141"/&gt;&lt;PARALIST LineWrap="Break" LinkListID="0" LinkListIDNext="0" TextDirection="0" VertAlign="Center"&gt;&lt;P ParaShape="22" Style="45"&gt;&lt;TEXT CharShape="8"&gt;&lt;CHAR&gt;≪$E$135≫&lt;/CHAR&gt;&lt;/TEXT&gt;&lt;/P&gt;&lt;/PARALIST&gt;&lt;/CELL&gt;&lt;CELL BorderFill="24" ColAddr="5"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CharShape="8"&gt;&lt;CHAR&gt;≪$F$135≫&lt;/CHAR&gt;&lt;/TEXT&gt;&lt;/P&gt;&lt;/PARALIST&gt;&lt;/CELL&gt;&lt;CELL BorderFill="24" ColAddr="6"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CharShape="8"&gt;&lt;CHAR&gt;≪$G$135≫&lt;/CHAR&gt;&lt;/TEXT&gt;&lt;/P&gt;&lt;/PARALIST&gt;&lt;/CELL&gt;&lt;CELL BorderFill="24" ColAddr="7"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CharShape="8"&gt;&lt;CHAR&gt;≪$H$135≫&lt;/CHAR&gt;&lt;/TEXT&gt;&lt;/P&gt;&lt;/PARALIST&gt;&lt;/CELL&gt;&lt;CELL BorderFill="24" ColAddr="8"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CharShape="8"&gt;&lt;CHAR&gt;≪$I$135≫&lt;/CHAR&gt;&lt;/TEXT&gt;&lt;/P&gt;&lt;/PARALIST&gt;&lt;/CELL&gt;&lt;CELL BorderFill="24" ColAddr="9"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CharShape="8"&gt;&lt;CHAR&gt;≪$J$135≫&lt;/CHAR&gt;&lt;/TEXT&gt;&lt;/P&gt;&lt;/PARALIST&gt;&lt;/CELL&gt;&lt;CELL BorderFill="24" ColAddr="10"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CharShape="8"&gt;&lt;CHAR&gt;≪$K$135≫&lt;/CHAR&gt;&lt;/TEXT&gt;&lt;/P&gt;&lt;/PARALIST&gt;&lt;/CELL&gt;&lt;/ROW&gt;&lt;ROW&gt;&lt;CELL BorderFill="24" ColAddr="3" ColSpan="1" Dirty="false" Editable="false" HasMargin="false" Header="false" Height="1282" Protect="false" RowAddr="74" RowSpan="1" Width="4699"&gt;&lt;CELLMARGIN Bottom="141" Left="510" Right="510" Top="141"/&gt;&lt;PARALIST LineWrap="Squeeze" LinkListID="0" LinkListIDNext="0" TextDirection="0" VertAlign="Center"&gt;&lt;P ParaShape="20" Style="45"&gt;&lt;TEXT CharShape="8"&gt;&lt;CHAR&gt;≪$D$136≫&lt;/CHAR&gt;&lt;/TEXT&gt;&lt;/P&gt;&lt;/PARALIST&gt;&lt;/CELL&gt;&lt;CELL BorderFill="24" ColAddr="4" ColSpan="1" Dirty="false" Editable="false" HasMargin="false" Header="false" Height="1282" Protect="false" RowAddr="74" RowSpan="1" Width="9510"&gt;&lt;CELLMARGIN Bottom="141" Left="510" Right="510" Top="141"/&gt;&lt;PARALIST LineWrap="Break" LinkListID="0" LinkListIDNext="0" TextDirection="0" VertAlign="Center"&gt;&lt;P ParaShape="22" Style="45"&gt;&lt;TEXT CharShape="8"&gt;&lt;CHAR&gt;≪$E$136≫&lt;/CHAR&gt;&lt;/TEXT&gt;&lt;/P&gt;&lt;/PARALIST&gt;&lt;/CELL&gt;&lt;CELL BorderFill="24" ColAddr="5"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CharShape="8"&gt;&lt;CHAR&gt;≪$F$136≫&lt;/CHAR&gt;&lt;/TEXT&gt;&lt;/P&gt;&lt;/PARALIST&gt;&lt;/CELL&gt;&lt;CELL BorderFill="24" ColAddr="6"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CharShape="8"&gt;&lt;CHAR&gt;≪$G$136≫&lt;/CHAR&gt;&lt;/TEXT&gt;&lt;/P&gt;&lt;/PARALIST&gt;&lt;/CELL&gt;&lt;CELL BorderFill="24" ColAddr="7"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CharShape="8"&gt;&lt;CHAR&gt;≪$H$136≫&lt;/CHAR&gt;&lt;/TEXT&gt;&lt;/P&gt;&lt;/PARALIST&gt;&lt;/CELL&gt;&lt;CELL BorderFill="24" ColAddr="8"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CharShape="8"&gt;&lt;CHAR&gt;≪$I$136≫&lt;/CHAR&gt;&lt;/TEXT&gt;&lt;/P&gt;&lt;/PARALIST&gt;&lt;/CELL&gt;&lt;CELL BorderFill="24" ColAddr="9"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CharShape="8"&gt;&lt;CHAR&gt;≪$J$136≫&lt;/CHAR&gt;&lt;/TEXT&gt;&lt;/P&gt;&lt;/PARALIST&gt;&lt;/CELL&gt;&lt;CELL BorderFill="24" ColAddr="10"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CharShape="8"&gt;&lt;CHAR&gt;≪$K$136≫&lt;/CHAR&gt;&lt;/TEXT&gt;&lt;/P&gt;&lt;/PARALIST&gt;&lt;/CELL&gt;&lt;/ROW&gt;&lt;ROW&gt;&lt;CELL BorderFill="24" ColAddr="3" ColSpan="1" Dirty="false" Editable="false" HasMargin="false" Header="false" Height="1282" Protect="false" RowAddr="75" RowSpan="1" Width="4699"&gt;&lt;CELLMARGIN Bottom="141" Left="510" Right="510" Top="141"/&gt;&lt;PARALIST LineWrap="Squeeze" LinkListID="0" LinkListIDNext="0" TextDirection="0" VertAlign="Center"&gt;&lt;P ParaShape="20" Style="45"&gt;&lt;TEXT CharShape="8"&gt;&lt;CHAR&gt;≪$D$137≫&lt;/CHAR&gt;&lt;/TEXT&gt;&lt;/P&gt;&lt;/PARALIST&gt;&lt;/CELL&gt;&lt;CELL BorderFill="24" ColAddr="4" ColSpan="1" Dirty="false" Editable="false" HasMargin="false" Header="false" Height="1282" Protect="false" RowAddr="75" RowSpan="1" Width="9510"&gt;&lt;CELLMARGIN Bottom="141" Left="510" Right="510" Top="141"/&gt;&lt;PARALIST LineWrap="Break" LinkListID="0" LinkListIDNext="0" TextDirection="0" VertAlign="Center"&gt;&lt;P ParaShape="22" Style="45"&gt;&lt;TEXT CharShape="8"&gt;&lt;CHAR&gt;≪$E$137≫&lt;/CHAR&gt;&lt;/TEXT&gt;&lt;/P&gt;&lt;/PARALIST&gt;&lt;/CELL&gt;&lt;CELL BorderFill="24" ColAddr="5"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CharShape="8"&gt;&lt;CHAR&gt;≪$F$137≫&lt;/CHAR&gt;&lt;/TEXT&gt;&lt;/P&gt;&lt;/PARALIST&gt;&lt;/CELL&gt;&lt;CELL BorderFill="24" ColAddr="6"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CharShape="8"&gt;&lt;CHAR&gt;≪$G$137≫&lt;/CHAR&gt;&lt;/TEXT&gt;&lt;/P&gt;&lt;/PARALIST&gt;&lt;/CELL&gt;&lt;CELL BorderFill="24" ColAddr="7"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CharShape="8"&gt;&lt;CHAR&gt;≪$H$137≫&lt;/CHAR&gt;&lt;/TEXT&gt;&lt;/P&gt;&lt;/PARALIST&gt;&lt;/CELL&gt;&lt;CELL BorderFill="24" ColAddr="8"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CharShape="8"&gt;&lt;CHAR&gt;≪$I$137≫&lt;/CHAR&gt;&lt;/TEXT&gt;&lt;/P&gt;&lt;/PARALIST&gt;&lt;/CELL&gt;&lt;CELL BorderFill="24" ColAddr="9"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CharShape="8"&gt;&lt;CHAR&gt;≪$J$137≫&lt;/CHAR&gt;&lt;/TEXT&gt;&lt;/P&gt;&lt;/PARALIST&gt;&lt;/CELL&gt;&lt;CELL BorderFill="24" ColAddr="10"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CharShape="8"&gt;&lt;CHAR&gt;≪$K$137≫&lt;/CHAR&gt;&lt;/TEXT&gt;&lt;/P&gt;&lt;/PARALIST&gt;&lt;/CELL&gt;&lt;/ROW&gt;&lt;ROW&gt;&lt;CELL BorderFill="24" ColAddr="3" ColSpan="1" Dirty="false" Editable="false" HasMargin="false" Header="false" Height="1282" Protect="false" RowAddr="76" RowSpan="1" Width="4699"&gt;&lt;CELLMARGIN Bottom="141" Left="510" Right="510" Top="141"/&gt;&lt;PARALIST LineWrap="Squeeze" LinkListID="0" LinkListIDNext="0" TextDirection="0" VertAlign="Center"&gt;&lt;P ParaShape="20" Style="45"&gt;&lt;TEXT CharShape="8"&gt;&lt;CHAR&gt;≪$D$138≫&lt;/CHAR&gt;&lt;/TEXT&gt;&lt;/P&gt;&lt;/PARALIST&gt;&lt;/CELL&gt;&lt;CELL BorderFill="24" ColAddr="4" ColSpan="1" Dirty="false" Editable="false" HasMargin="false" Header="false" Height="1282" Protect="false" RowAddr="76" RowSpan="1" Width="9510"&gt;&lt;CELLMARGIN Bottom="141" Left="510" Right="510" Top="141"/&gt;&lt;PARALIST LineWrap="Break" LinkListID="0" LinkListIDNext="0" TextDirection="0" VertAlign="Center"&gt;&lt;P ParaShape="22" Style="45"&gt;&lt;TEXT CharShape="8"&gt;&lt;CHAR&gt;≪$E$138≫&lt;/CHAR&gt;&lt;/TEXT&gt;&lt;/P&gt;&lt;/PARALIST&gt;&lt;/CELL&gt;&lt;CELL BorderFill="24" ColAddr="5"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CharShape="8"&gt;&lt;CHAR&gt;≪$F$138≫&lt;/CHAR&gt;&lt;/TEXT&gt;&lt;/P&gt;&lt;/PARALIST&gt;&lt;/CELL&gt;&lt;CELL BorderFill="24" ColAddr="6"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CharShape="8"&gt;&lt;CHAR&gt;≪$G$138≫&lt;/CHAR&gt;&lt;/TEXT&gt;&lt;/P&gt;&lt;/PARALIST&gt;&lt;/CELL&gt;&lt;CELL BorderFill="24" ColAddr="7"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CharShape="8"&gt;&lt;CHAR&gt;≪$H$138≫&lt;/CHAR&gt;&lt;/TEXT&gt;&lt;/P&gt;&lt;/PARALIST&gt;&lt;/CELL&gt;&lt;CELL BorderFill="24" ColAddr="8"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CharShape="8"&gt;&lt;CHAR&gt;≪$I$138≫&lt;/CHAR&gt;&lt;/TEXT&gt;&lt;/P&gt;&lt;/PARALIST&gt;&lt;/CELL&gt;&lt;CELL BorderFill="24" ColAddr="9"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CharShape="8"&gt;&lt;CHAR&gt;≪$J$138≫&lt;/CHAR&gt;&lt;/TEXT&gt;&lt;/P&gt;&lt;/PARALIST&gt;&lt;/CELL&gt;&lt;CELL BorderFill="24" ColAddr="10"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CharShape="8"&gt;&lt;CHAR&gt;≪$K$138≫&lt;/CHAR&gt;&lt;/TEXT&gt;&lt;/P&gt;&lt;/PARALIST&gt;&lt;/CELL&gt;&lt;/ROW&gt;&lt;ROW&gt;&lt;CELL BorderFill="24" ColAddr="0" ColSpan="1" Dirty="false" Editable="false" HasMargin="false" Header="false" Height="6410" Protect="false" RowAddr="77" RowSpan="5" Width="4699"&gt;&lt;CELLMARGIN Bottom="141" Left="510" Right="510" Top="141"/&gt;&lt;PARALIST LineWrap="Break" LinkListID="0" LinkListIDNext="0" TextDirection="0" VertAlign="Center"&gt;&lt;P ParaShape="21" Style="45"&gt;&lt;TEXT CharShape="8"&gt;&lt;CHAR&gt;≪$A$139≫&lt;/CHAR&gt;&lt;/TEXT&gt;&lt;/P&gt;&lt;/PARALIST&gt;&lt;/CELL&gt;&lt;CELL BorderFill="24" ColAddr="1" ColSpan="1" Dirty="false" Editable="false" HasMargin="false" Header="false" Height="6410" Protect="false" RowAddr="77" RowSpan="5" Width="9510"&gt;&lt;CELLMARGIN Bottom="141" Left="510" Right="510" Top="141"/&gt;&lt;PARALIST LineWrap="Break" LinkListID="0" LinkListIDNext="0" TextDirection="0" VertAlign="Center"&gt;&lt;P ParaShape="22" Style="45"&gt;&lt;TEXT CharShape="8"&gt;&lt;CHAR&gt;≪$B$139≫&lt;/CHAR&gt;&lt;/TEXT&gt;&lt;/P&gt;&lt;/PARALIST&gt;&lt;/CELL&gt;&lt;CELL BorderFill="24" ColAddr="2" ColSpan="1" Dirty="false" Editable="false" HasMargin="false" Header="false" Height="6410" Protect="false" RowAddr="77" RowSpan="5" Width="4982"&gt;&lt;CELLMARGIN Bottom="141" Left="510" Right="510" Top="141"/&gt;&lt;PARALIST LineWrap="Break" LinkListID="0" LinkListIDNext="0" TextDirection="0" VertAlign="Center"&gt;&lt;P ParaShape="21" Style="45"&gt;&lt;TEXT CharShape="8"&gt;&lt;CHAR&gt;≪$C$139≫&lt;/CHAR&gt;&lt;/TEXT&gt;&lt;/P&gt;&lt;/PARALIST&gt;&lt;/CELL&gt;&lt;CELL BorderFill="24" ColAddr="3" ColSpan="1" Dirty="false" Editable="false" HasMargin="false" Header="false" Height="1282" Protect="false" RowAddr="77" RowSpan="1" Width="4699"&gt;&lt;CELLMARGIN Bottom="141" Left="510" Right="510" Top="141"/&gt;&lt;PARALIST LineWrap="Squeeze" LinkListID="0" LinkListIDNext="0" TextDirection="0" VertAlign="Center"&gt;&lt;P ParaShape="20" Style="45"&gt;&lt;TEXT CharShape="8"&gt;&lt;CHAR&gt;≪$D$139≫&lt;/CHAR&gt;&lt;/TEXT&gt;&lt;/P&gt;&lt;/PARALIST&gt;&lt;/CELL&gt;&lt;CELL BorderFill="24" ColAddr="4" ColSpan="1" Dirty="false" Editable="false" HasMargin="false" Header="false" Height="1282" Protect="false" RowAddr="77" RowSpan="1" Width="9510"&gt;&lt;CELLMARGIN Bottom="141" Left="510" Right="510" Top="141"/&gt;&lt;PARALIST LineWrap="Break" LinkListID="0" LinkListIDNext="0" TextDirection="0" VertAlign="Center"&gt;&lt;P ParaShape="22" Style="45"&gt;&lt;TEXT CharShape="8"&gt;&lt;CHAR&gt;≪$E$139≫&lt;/CHAR&gt;&lt;/TEXT&gt;&lt;/P&gt;&lt;/PARALIST&gt;&lt;/CELL&gt;&lt;CELL BorderFill="24" ColAddr="5"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CharShape="8"&gt;&lt;CHAR&gt;≪$F$139≫&lt;/CHAR&gt;&lt;/TEXT&gt;&lt;/P&gt;&lt;/PARALIST&gt;&lt;/CELL&gt;&lt;CELL BorderFill="24" ColAddr="6"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CharShape="8"&gt;&lt;CHAR&gt;≪$G$139≫&lt;/CHAR&gt;&lt;/TEXT&gt;&lt;/P&gt;&lt;/PARALIST&gt;&lt;/CELL&gt;&lt;CELL BorderFill="24" ColAddr="7"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CharShape="8"&gt;&lt;CHAR&gt;≪$H$139≫&lt;/CHAR&gt;&lt;/TEXT&gt;&lt;/P&gt;&lt;/PARALIST&gt;&lt;/CELL&gt;&lt;CELL BorderFill="24" ColAddr="8"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CharShape="8"&gt;&lt;CHAR&gt;≪$I$139≫&lt;/CHAR&gt;&lt;/TEXT&gt;&lt;/P&gt;&lt;/PARALIST&gt;&lt;/CELL&gt;&lt;CELL BorderFill="24" ColAddr="9"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CharShape="8"&gt;&lt;CHAR&gt;≪$J$139≫&lt;/CHAR&gt;&lt;/TEXT&gt;&lt;/P&gt;&lt;/PARALIST&gt;&lt;/CELL&gt;&lt;CELL BorderFill="24" ColAddr="10"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CharShape="8"&gt;&lt;CHAR&gt;≪$K$139≫&lt;/CHAR&gt;&lt;/TEXT&gt;&lt;/P&gt;&lt;/PARALIST&gt;&lt;/CELL&gt;&lt;/ROW&gt;&lt;ROW&gt;&lt;CELL BorderFill="24" ColAddr="3" ColSpan="1" Dirty="false" Editable="false" HasMargin="false" Header="false" Height="1282" Protect="false" RowAddr="78" RowSpan="1" Width="4699"&gt;&lt;CELLMARGIN Bottom="141" Left="510" Right="510" Top="141"/&gt;&lt;PARALIST LineWrap="Squeeze" LinkListID="0" LinkListIDNext="0" TextDirection="0" VertAlign="Center"&gt;&lt;P ParaShape="20" Style="45"&gt;&lt;TEXT CharShape="8"&gt;&lt;CHAR&gt;≪$D$140≫&lt;/CHAR&gt;&lt;/TEXT&gt;&lt;/P&gt;&lt;/PARALIST&gt;&lt;/CELL&gt;&lt;CELL BorderFill="24" ColAddr="4" ColSpan="1" Dirty="false" Editable="false" HasMargin="false"</t>
    <phoneticPr fontId="3" type="noConversion"/>
  </si>
  <si>
    <t xml:space="preserve"> Header="false" Height="1282" Protect="false" RowAddr="78" RowSpan="1" Width="9510"&gt;&lt;CELLMARGIN Bottom="141" Left="510" Right="510" Top="141"/&gt;&lt;PARALIST LineWrap="Break" LinkListID="0" LinkListIDNext="0" TextDirection="0" VertAlign="Center"&gt;&lt;P ParaShape="22" Style="45"&gt;&lt;TEXT CharShape="8"&gt;&lt;CHAR&gt;≪$E$140≫&lt;/CHAR&gt;&lt;/TEXT&gt;&lt;/P&gt;&lt;/PARALIST&gt;&lt;/CELL&gt;&lt;CELL BorderFill="24" ColAddr="5"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CharShape="8"&gt;&lt;CHAR&gt;≪$F$140≫&lt;/CHAR&gt;&lt;/TEXT&gt;&lt;/P&gt;&lt;/PARALIST&gt;&lt;/CELL&gt;&lt;CELL BorderFill="24" ColAddr="6"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CharShape="8"&gt;&lt;CHAR&gt;≪$G$140≫&lt;/CHAR&gt;&lt;/TEXT&gt;&lt;/P&gt;&lt;/PARALIST&gt;&lt;/CELL&gt;&lt;CELL BorderFill="24" ColAddr="7"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CharShape="8"&gt;&lt;CHAR&gt;≪$H$140≫&lt;/CHAR&gt;&lt;/TEXT&gt;&lt;/P&gt;&lt;/PARALIST&gt;&lt;/CELL&gt;&lt;CELL BorderFill="24" ColAddr="8"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CharShape="8"&gt;&lt;CHAR&gt;≪$I$140≫&lt;/CHAR&gt;&lt;/TEXT&gt;&lt;/P&gt;&lt;/PARALIST&gt;&lt;/CELL&gt;&lt;CELL BorderFill="24" ColAddr="9"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CharShape="8"&gt;&lt;CHAR&gt;≪$J$140≫&lt;/CHAR&gt;&lt;/TEXT&gt;&lt;/P&gt;&lt;/PARALIST&gt;&lt;/CELL&gt;&lt;CELL BorderFill="24" ColAddr="10"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CharShape="8"&gt;&lt;CHAR&gt;≪$K$140≫&lt;/CHAR&gt;&lt;/TEXT&gt;&lt;/P&gt;&lt;/PARALIST&gt;&lt;/CELL&gt;&lt;/ROW&gt;&lt;ROW&gt;&lt;CELL BorderFill="24" ColAddr="3" ColSpan="1" Dirty="false" Editable="false" HasMargin="false" Header="false" Height="1282" Protect="false" RowAddr="79" RowSpan="1" Width="4699"&gt;&lt;CELLMARGIN Bottom="141" Left="510" Right="510" Top="141"/&gt;&lt;PARALIST LineWrap="Squeeze" LinkListID="0" LinkListIDNext="0" TextDirection="0" VertAlign="Center"&gt;&lt;P ParaShape="20" Style="45"&gt;&lt;TEXT CharShape="8"&gt;&lt;CHAR&gt;≪$D$141≫&lt;/CHAR&gt;&lt;/TEXT&gt;&lt;/P&gt;&lt;/PARALIST&gt;&lt;/CELL&gt;&lt;CELL BorderFill="24" ColAddr="4" ColSpan="1" Dirty="false" Editable="false" HasMargin="false" Header="false" Height="1282" Protect="false" RowAddr="79" RowSpan="1" Width="9510"&gt;&lt;CELLMARGIN Bottom="141" Left="510" Right="510" Top="141"/&gt;&lt;PARALIST LineWrap="Break" LinkListID="0" LinkListIDNext="0" TextDirection="0" VertAlign="Center"&gt;&lt;P ParaShape="22" Style="45"&gt;&lt;TEXT CharShape="8"&gt;&lt;CHAR&gt;≪$E$141≫&lt;/CHAR&gt;&lt;/TEXT&gt;&lt;/P&gt;&lt;/PARALIST&gt;&lt;/CELL&gt;&lt;CELL BorderFill="24" ColAddr="5"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CharShape="8"&gt;&lt;CHAR&gt;≪$F$141≫&lt;/CHAR&gt;&lt;/TEXT&gt;&lt;/P&gt;&lt;/PARALIST&gt;&lt;/CELL&gt;&lt;CELL BorderFill="24" ColAddr="6"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CharShape="8"&gt;&lt;CHAR&gt;≪$G$141≫&lt;/CHAR&gt;&lt;/TEXT&gt;&lt;/P&gt;&lt;/PARALIST&gt;&lt;/CELL&gt;&lt;CELL BorderFill="24" ColAddr="7"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CharShape="8"&gt;&lt;CHAR&gt;≪$H$141≫&lt;/CHAR&gt;&lt;/TEXT&gt;&lt;/P&gt;&lt;/PARALIST&gt;&lt;/CELL&gt;&lt;CELL BorderFill="24" ColAddr="8"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CharShape="8"&gt;&lt;CHAR&gt;≪$I$141≫&lt;/CHAR&gt;&lt;/TEXT&gt;&lt;/P&gt;&lt;/PARALIST&gt;&lt;/CELL&gt;&lt;CELL BorderFill="24" ColAddr="9"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CharShape="8"&gt;&lt;CHAR&gt;≪$J$141≫&lt;/CHAR&gt;&lt;/TEXT&gt;&lt;/P&gt;&lt;/PARALIST&gt;&lt;/CELL&gt;&lt;CELL BorderFill="24" ColAddr="10"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CharShape="8"&gt;&lt;CHAR&gt;≪$K$141≫&lt;/CHAR&gt;&lt;/TEXT&gt;&lt;/P&gt;&lt;/PARALIST&gt;&lt;/CELL&gt;&lt;/ROW&gt;&lt;ROW&gt;&lt;CELL BorderFill="24" ColAddr="3" ColSpan="1" Dirty="false" Editable="false" HasMargin="false" Header="false" Height="1282" Protect="false" RowAddr="80" RowSpan="1" Width="4699"&gt;&lt;CELLMARGIN Bottom="141" Left="510" Right="510" Top="141"/&gt;&lt;PARALIST LineWrap="Squeeze" LinkListID="0" LinkListIDNext="0" TextDirection="0" VertAlign="Center"&gt;&lt;P ParaShape="20" Style="45"&gt;&lt;TEXT CharShape="8"&gt;&lt;CHAR&gt;≪$D$142≫&lt;/CHAR&gt;&lt;/TEXT&gt;&lt;/P&gt;&lt;/PARALIST&gt;&lt;/CELL&gt;&lt;CELL BorderFill="24" ColAddr="4" ColSpan="1" Dirty="false" Editable="false" HasMargin="false" Header="false" Height="1282" Protect="false" RowAddr="80" RowSpan="1" Width="9510"&gt;&lt;CELLMARGIN Bottom="141" Left="510" Right="510" Top="141"/&gt;&lt;PARALIST LineWrap="Break" LinkListID="0" LinkListIDNext="0" TextDirection="0" VertAlign="Center"&gt;&lt;P ParaShape="22" Style="45"&gt;&lt;TEXT CharShape="8"&gt;&lt;CHAR&gt;≪$E$142≫&lt;/CHAR&gt;&lt;/TEXT&gt;&lt;/P&gt;&lt;/PARALIST&gt;&lt;/CELL&gt;&lt;CELL BorderFill="24" ColAddr="5"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CharShape="8"&gt;&lt;CHAR&gt;≪$F$142≫&lt;/CHAR&gt;&lt;/TEXT&gt;&lt;/P&gt;&lt;/PARALIST&gt;&lt;/CELL&gt;&lt;CELL BorderFill="24" ColAddr="6"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CharShape="8"&gt;&lt;CHAR&gt;≪$G$142≫&lt;/CHAR&gt;&lt;/TEXT&gt;&lt;/P&gt;&lt;/PARALIST&gt;&lt;/CELL&gt;&lt;CELL BorderFill="24" ColAddr="7"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CharShape="8"&gt;&lt;CHAR&gt;≪$H$142≫&lt;/CHAR&gt;&lt;/TEXT&gt;&lt;/P&gt;&lt;/PARALIST&gt;&lt;/CELL&gt;&lt;CELL BorderFill="24" ColAddr="8"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CharShape="8"&gt;&lt;CHAR&gt;≪$I$142≫&lt;/CHAR&gt;&lt;/TEXT&gt;&lt;/P&gt;&lt;/PARALIST&gt;&lt;/CELL&gt;&lt;CELL BorderFill="24" ColAddr="9"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CharShape="8"&gt;&lt;CHAR&gt;≪$J$142≫&lt;/CHAR&gt;&lt;/TEXT&gt;&lt;/P&gt;&lt;/PARALIST&gt;&lt;/CELL&gt;&lt;CELL BorderFill="24" ColAddr="10"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CharShape="8"&gt;&lt;CHAR&gt;≪$K$142≫&lt;/CHAR&gt;&lt;/TEXT&gt;&lt;/P&gt;&lt;/PARALIST&gt;&lt;/CELL&gt;&lt;/ROW&gt;&lt;ROW&gt;&lt;CELL BorderFill="24" ColAddr="3" ColSpan="1" Dirty="false" Editable="false" HasMargin="false" Header="false" Height="1282" Protect="false" RowAddr="81" RowSpan="1" Width="4699"&gt;&lt;CELLMARGIN Bottom="141" Left="510" Right="510" Top="141"/&gt;&lt;PARALIST LineWrap="Squeeze" LinkListID="0" LinkListIDNext="0" TextDirection="0" VertAlign="Center"&gt;&lt;P ParaShape="20" Style="45"&gt;&lt;TEXT CharShape="8"&gt;&lt;CHAR&gt;≪$D$143≫&lt;/CHAR&gt;&lt;/TEXT&gt;&lt;/P&gt;&lt;/PARALIST&gt;&lt;/CELL&gt;&lt;CELL BorderFill="24" ColAddr="4" ColSpan="1" Dirty="false" Editable="false" HasMargin="false" Header="false" Height="1282" Protect="false" RowAddr="81" RowSpan="1" Width="9510"&gt;&lt;CELLMARGIN Bottom="141" Left="510" Right="510" Top="141"/&gt;&lt;PARALIST LineWrap="Break" LinkListID="0" LinkListIDNext="0" TextDirection="0" VertAlign="Center"&gt;&lt;P ParaShape="22" Style="45"&gt;&lt;TEXT CharShape="8"&gt;&lt;CHAR&gt;≪$E$143≫&lt;/CHAR&gt;&lt;/TEXT&gt;&lt;/P&gt;&lt;/PARALIST&gt;&lt;/CELL&gt;&lt;CELL BorderFill="24" ColAddr="5"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CharShape="8"&gt;&lt;CHAR&gt;≪$F$143≫&lt;/CHAR&gt;&lt;/TEXT&gt;&lt;/P&gt;&lt;/PARALIST&gt;&lt;/CELL&gt;&lt;CELL BorderFill="24" ColAddr="6"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CharShape="8"&gt;&lt;CHAR&gt;≪$G$143≫&lt;/CHAR&gt;&lt;/TEXT&gt;&lt;/P&gt;&lt;/PARALIST&gt;&lt;/CELL&gt;&lt;CELL BorderFill="24" ColAddr="7"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CharShape="8"&gt;&lt;CHAR&gt;≪$H$143≫&lt;/CHAR&gt;&lt;/TEXT&gt;&lt;/P&gt;&lt;/PARALIST&gt;&lt;/CELL&gt;&lt;CELL BorderFill="24" ColAddr="8"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CharShape="8"&gt;&lt;CHAR&gt;≪$I$143≫&lt;/CHAR&gt;&lt;/TEXT&gt;&lt;/P&gt;&lt;/PARALIST&gt;&lt;/CELL&gt;&lt;CELL BorderFill="24" ColAddr="9"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CharShape="8"&gt;&lt;CHAR&gt;≪$J$143≫&lt;/CHAR&gt;&lt;/TEXT&gt;&lt;/P&gt;&lt;/PARALIST&gt;&lt;/CELL&gt;&lt;CELL BorderFill="24" ColAddr="10"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CharShape="8"&gt;&lt;CHAR&gt;≪$K$143≫&lt;/CHAR&gt;&lt;/TEXT&gt;&lt;/P&gt;&lt;/PARALIST&gt;&lt;/CELL&gt;&lt;/ROW&gt;&lt;ROW&gt;&lt;CELL BorderFill="24" ColAddr="0" ColSpan="1" Dirty="false" Editable="false" HasMargin="false" Header="false" Height="6410" Protect="false" RowAddr="82" RowSpan="5" Width="4699"&gt;&lt;CELLMARGIN Bottom="141" Left="510" Right="510" Top="141"/&gt;&lt;PARALIST LineWrap="Break" LinkListID="0" LinkListIDNext="0" TextDirection="0" VertAlign="Center"&gt;&lt;P ParaShape="21" Style="45"&gt;&lt;TEXT CharShape="8"&gt;&lt;CHAR&gt;≪$A$144≫&lt;/CHAR&gt;&lt;/TEXT&gt;&lt;/P&gt;&lt;/PARALIST&gt;&lt;/CELL&gt;&lt;CELL BorderFill="24" ColAddr="1" ColSpan="1" Dirty="false" Editable="false" HasMargin="false" Header="false" Height="6410" Protect="false" RowAddr="82" RowSpan="5" Width="9510"&gt;&lt;CELLMARGIN Bottom="141" Left="510" Right="510" Top="141"/&gt;&lt;PARALIST LineWrap="Break" LinkListID="0" LinkListIDNext="0" TextDirection="0" VertAlign="Center"&gt;&lt;P ParaShape="22" Style="45"&gt;&lt;TEXT CharShape="8"&gt;&lt;CHAR&gt;≪$B$144≫&lt;/CHAR&gt;&lt;/TEXT&gt;&lt;/P&gt;&lt;/PARALIST&gt;&lt;/CELL&gt;&lt;CELL BorderFill="24" ColAddr="2" ColSpan="1" Dirty="false" Editable="false" HasMargin="false" Header="false" Height="6410" Protect="false" RowAddr="82" RowSpan="5" Width="4982"&gt;&lt;CELLMARGIN Bottom="141" Left="510" Right="510" Top="141"/&gt;&lt;PARALIST LineWrap="Break" LinkListID="0" LinkListIDNext="0" TextDirection="0" VertAlign="Center"&gt;&lt;P ParaShape="21" Style="45"&gt;&lt;TEXT CharShape="8"&gt;&lt;CHAR&gt;≪$C$144≫&lt;/CHAR&gt;&lt;/TEXT&gt;&lt;/P&gt;&lt;/PARALIST&gt;&lt;/CELL&gt;&lt;CELL BorderFill="24" ColAddr="3" ColSpan="1" Dirty="false" Editable="false" HasMargin="false" Header="false" Height="1282" Protect="false" RowAddr="82" RowSpan="1" Width="4699"&gt;&lt;CELLMARGIN Bottom="141" Left="510" Right="510" Top="141"/&gt;&lt;PARALIST LineWrap="Squeeze" LinkListID="0" LinkListIDNext="0" TextDirection="0" VertAlign="Center"&gt;&lt;P ParaShape="20" Style="45"&gt;&lt;TEXT CharShape="8"&gt;&lt;CHAR&gt;≪$D$144≫&lt;/CHAR&gt;&lt;/TEXT&gt;&lt;/P&gt;&lt;/PARALIST&gt;&lt;/CELL&gt;&lt;CELL BorderFill="24" ColAddr="4" ColSpan="1" Dirty="false" Editable="false" HasMargin="false" Header="false" Height="1282" Protect="false" RowAddr="82" RowSpan="1" Width="9510"&gt;&lt;CELLMARGIN Bottom="141" Left="510" Right="510" Top="141"/&gt;&lt;PARALIST LineWrap="Break" LinkListID="0" LinkListIDNext="0" TextDirection="0" VertAlign="Center"&gt;&lt;P ParaShape="22" Style="45"&gt;&lt;TEXT CharShape="8"&gt;&lt;CHAR&gt;≪$E$144≫&lt;/CHAR&gt;&lt;/TEXT&gt;&lt;/P&gt;&lt;/PARALIST&gt;&lt;/CELL&gt;&lt;CELL BorderFill="24" ColAddr="5"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CharShape="8"&gt;&lt;CHAR&gt;≪$F$144≫&lt;/CHAR&gt;&lt;/TEXT&gt;&lt;/P&gt;&lt;/PARALIST&gt;&lt;/CELL&gt;&lt;CELL BorderFill="24" ColAddr="6"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CharShape="8"&gt;&lt;CHAR&gt;≪$G$144≫&lt;/CHAR&gt;&lt;/TEXT&gt;&lt;/P&gt;&lt;/PARALIST&gt;&lt;/CELL&gt;&lt;CELL BorderFill="24" ColAddr="7"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CharShape="8"&gt;&lt;CHAR&gt;≪$H$144≫&lt;/CHAR&gt;&lt;/TEXT&gt;&lt;/P&gt;&lt;/PARALIST&gt;&lt;/CELL&gt;&lt;CELL BorderFill="24" ColAddr="8"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CharShape="8"&gt;&lt;CHAR&gt;≪$I$144≫&lt;/CHAR&gt;&lt;/TEXT&gt;&lt;/P&gt;&lt;/PARALIST&gt;&lt;/CELL&gt;&lt;CELL BorderFill="24" ColAddr="9"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CharShape="8"&gt;&lt;CHAR&gt;≪$J$144≫&lt;/CHAR&gt;&lt;/TEXT&gt;&lt;/P&gt;&lt;/PARALIST&gt;&lt;/CELL&gt;&lt;CELL BorderFill="24" ColAddr="10"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CharShape="8"&gt;&lt;CHAR&gt;≪$K$144≫&lt;/CHAR&gt;&lt;/TEXT&gt;&lt;/P&gt;&lt;/PARALIST&gt;&lt;/CELL&gt;&lt;/ROW&gt;&lt;ROW&gt;&lt;CELL BorderFill="24" ColAddr="3" ColSpan="1" Dirty="false" Editable="false" HasMargin="false" Header="false" Height="1282" Protect="false" RowAddr="83" RowSpan="1" Width="4699"&gt;&lt;CELLMARGIN Bottom="141" Left="510" Right="510" Top="141"/&gt;&lt;PARALIST LineWrap="Squeeze" LinkListID="0" LinkListIDNext="0" TextDirection="0" VertAlign="Center"&gt;&lt;P ParaShape="20" Style="45"&gt;&lt;TEXT CharShape="8"&gt;&lt;CHAR&gt;≪$D$145≫&lt;/CHAR&gt;&lt;/TEXT&gt;&lt;/P&gt;&lt;/PARALIST&gt;&lt;/CELL&gt;&lt;CELL BorderFill="24" ColAddr="4" ColSpan="1" Dirty="false" Editable="false" HasMargin="false" Header="false" Height="1282" Protect="false" RowAddr="83" RowSpan="1" Width="9510"&gt;&lt;CELLMARGIN Bottom="141" Left="510" Right="510" Top="141"/&gt;&lt;PARALIST LineWrap="Break" LinkListID="0" LinkListIDNext="0" TextDirection="0" VertAlign="Center"&gt;&lt;P ParaShape="22" Style="45"&gt;&lt;TEXT CharShape="8"&gt;&lt;CHAR&gt;≪$E$145≫&lt;/CHAR&gt;&lt;/TEXT&gt;&lt;/P&gt;&lt;/PARALIST&gt;&lt;/CELL&gt;&lt;CELL BorderFill="24" ColAddr="5"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CharShape="8"&gt;&lt;CHAR&gt;≪$F$145≫&lt;/CHAR&gt;&lt;/TEXT&gt;&lt;/P&gt;&lt;/PARALIST&gt;&lt;/CELL&gt;&lt;CELL BorderFill="24" ColAddr="6"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CharShape="8"&gt;&lt;CHAR&gt;≪$G$145≫&lt;/CHAR&gt;&lt;/TEXT&gt;&lt;/P&gt;&lt;/PARALIST&gt;&lt;/CELL&gt;&lt;CELL BorderFill="24" ColAddr="7"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CharShape="8"&gt;&lt;CHAR&gt;≪$H$145≫&lt;/CHAR&gt;&lt;/TEXT&gt;&lt;/P&gt;&lt;/PARALIST&gt;&lt;/CELL&gt;&lt;CELL BorderFill="24" ColAddr="8"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CharShape="8"&gt;&lt;CHAR&gt;≪$I$145≫&lt;/CHAR&gt;&lt;/TEXT&gt;&lt;/P&gt;&lt;/PARALIST&gt;&lt;/CELL&gt;&lt;CELL BorderFill="24" ColAddr="9"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CharShape="8"&gt;&lt;CHAR&gt;≪$J$145≫&lt;/CHAR&gt;&lt;/TEXT&gt;&lt;/P&gt;&lt;/PARALIST&gt;&lt;/CELL&gt;&lt;CELL BorderFill="24" ColAddr="10"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CharShape="8"&gt;&lt;CHAR&gt;≪$K$145≫&lt;/CHAR&gt;&lt;/TEXT&gt;&lt;/P&gt;&lt;/PARALIST&gt;&lt;/CELL&gt;&lt;/ROW&gt;&lt;ROW&gt;&lt;CELL BorderFill="24" ColAddr="3" ColSpan="1" Dirty="false" Editable="false" HasMargin="false" Header="false" Height="1282" Protect="false" RowAddr="84" RowSpan="1" Width="4699"&gt;&lt;CELLMARGIN Bottom="141" Left="510" Right="510" Top="141"/&gt;&lt;PARALIST LineWrap="Squeeze" LinkListID="0" LinkListIDNext="0" TextDirection="0" VertAlign="Center"&gt;&lt;P ParaShape="20" Style="45"&gt;&lt;TEXT CharShape="8"&gt;&lt;CHAR&gt;≪$D$146≫&lt;/CHAR&gt;&lt;/TEXT&gt;&lt;/P&gt;&lt;/PARALIST&gt;&lt;/CELL&gt;&lt;CELL BorderFill="24" ColAddr="4" ColSpan="1" Dirty="false" Editable="false" HasMargin="false" Header="false" Height="1282" Protect="false" RowAddr="84" RowSpan="1" Width="9510"&gt;&lt;CELLMARGIN Bottom="141" Left="510" Right="510" Top="141"/&gt;&lt;PARALIST LineWrap="Break" LinkListID="0" LinkListIDNext="0" TextDirection="0" VertAlign="Center"&gt;&lt;P ParaShape="22" Style="45"&gt;&lt;TEXT CharShape="8"&gt;&lt;CHAR&gt;≪$E$146≫&lt;/CHAR&gt;&lt;/TEXT&gt;&lt;/P&gt;&lt;/PARALIST&gt;&lt;/CELL&gt;&lt;CELL BorderFill="24" ColAddr="5"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CharShape="8"&gt;&lt;CHAR&gt;≪$F$146≫&lt;/CHAR&gt;&lt;/TEXT&gt;&lt;/P&gt;&lt;/PARALIST&gt;&lt;/CELL&gt;&lt;CELL BorderFill="24" ColAddr="6"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CharShape="8"&gt;&lt;CHAR&gt;≪$G$146≫&lt;/CHAR&gt;&lt;/TEXT&gt;&lt;/P&gt;&lt;/PARALIST&gt;&lt;/CELL&gt;&lt;CELL BorderFill="24" ColAddr="7"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CharShape="8"&gt;&lt;CHAR&gt;≪$H$146≫&lt;/CHAR&gt;&lt;/TEXT&gt;&lt;/P&gt;&lt;/PARALIST&gt;&lt;/CELL&gt;&lt;CELL BorderFill="24" ColAddr="8"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CharShape="8"&gt;&lt;CHAR&gt;≪$I$146≫&lt;/CHAR&gt;&lt;/TEXT&gt;&lt;/P&gt;&lt;/PARALIST&gt;&lt;/CELL&gt;&lt;CELL BorderFill="24" ColAddr="9"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CharShape="8"&gt;&lt;CHAR&gt;≪$J$146≫&lt;/CHAR&gt;&lt;/TEXT&gt;&lt;/P&gt;&lt;/PARALIST&gt;&lt;/CELL&gt;&lt;CELL BorderFill="24" ColAddr="10"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CharShape="8"&gt;&lt;CHAR&gt;≪$K$146≫&lt;/CHAR&gt;&lt;/TEXT&gt;&lt;/P&gt;&lt;/PARALIST&gt;&lt;/CELL&gt;&lt;/ROW&gt;&lt;ROW&gt;&lt;CELL BorderFill="24" ColAddr="3" ColSpan="1" Dirty="false" Editable="false" HasMargin="false" Header="false" Height="1282" Protect="false" RowAddr="85" RowSpan="1" Width="4699"&gt;&lt;CELLMARGIN Bottom="141" Left="510" Right="510" Top="141"/&gt;&lt;PARALIST LineWrap="Squeeze" LinkListID="0" LinkListIDNext="0" TextDirection="0" VertAlign="Center"&gt;&lt;P ParaShape="20" Style="45"&gt;&lt;TEXT CharShape="8"&gt;&lt;CHAR&gt;≪$D$147≫&lt;/CHAR&gt;&lt;/TEXT&gt;&lt;/P&gt;&lt;/PARALIST&gt;&lt;/CELL&gt;&lt;CELL BorderFill="24" ColAddr="4" ColSpan="1" Dirty="false" Editable="false" HasMargin="false" Header="false" Height="1282" Protect="false" RowAddr="85" RowSpan="1" Width="9510"&gt;&lt;CELLMARGIN Bottom="141" Left="510" Right="510" Top="141"/&gt;&lt;PARALIST LineWrap="Break" LinkListID="0" LinkListIDNext="0" TextDirection="0" VertAlign="Center"&gt;&lt;P ParaShape="22" Style="45"&gt;&lt;TEXT CharShape="8"&gt;&lt;CHAR&gt;≪$E$147≫&lt;/CHAR&gt;&lt;/TEXT&gt;&lt;/P&gt;&lt;/PARALIST&gt;&lt;/CELL&gt;&lt;CELL BorderFill="24" ColAddr="5"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CharShape="8"&gt;&lt;CHAR&gt;≪$F$147≫&lt;/CHAR&gt;&lt;/TEXT&gt;&lt;/P&gt;&lt;/PARALIST&gt;&lt;/CELL&gt;&lt;CELL BorderFill="24" ColAddr="6"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CharShape="8"&gt;&lt;CHAR&gt;≪$G$147≫&lt;/CHAR&gt;&lt;/TEXT&gt;&lt;/P&gt;&lt;/PARALIST&gt;&lt;/CELL&gt;&lt;CELL BorderFill="24" ColAddr="7"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CharShape="8"&gt;&lt;CHAR&gt;≪$H$147≫&lt;/CHAR&gt;&lt;/TEXT&gt;&lt;/P&gt;&lt;/PARALIST&gt;&lt;/CELL&gt;&lt;CELL BorderFill="24" ColAddr="8"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CharShape="8"&gt;&lt;CHAR&gt;≪$I$147≫&lt;/CHAR&gt;&lt;/TEXT&gt;&lt;/P&gt;&lt;/PARALIST&gt;&lt;/CELL&gt;&lt;CELL BorderFill="24" ColAddr="9"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CharShape="8"&gt;&lt;CHAR&gt;≪$J$147≫&lt;/CHAR&gt;&lt;/TEXT&gt;&lt;/P&gt;&lt;/PARALIST&gt;&lt;/CELL&gt;&lt;CELL BorderFill="24" ColAddr="10"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CharShape="8"&gt;&lt;CHAR&gt;≪$K$147≫&lt;/CHAR&gt;&lt;/TEXT&gt;&lt;/P&gt;&lt;/PARALIST&gt;&lt;/CELL&gt;&lt;/ROW&gt;&lt;ROW&gt;&lt;CELL BorderFill="24" ColAddr="3" ColSpan="1" Dirty="false" Editable="false" HasMargin="false" Header="false" Height="1282" Protect="false" RowAddr="86" RowSpan="1" Width="4699"&gt;&lt;CELLMARGIN Bottom="141" Left="510" Right="510" Top="141"/&gt;&lt;PARALIST LineWrap="Squeeze" LinkListID="0" LinkListIDNext="0" TextDirection="0" VertAlign="Center"&gt;&lt;P ParaShape="20" Style="45"&gt;&lt;TEXT CharShape="8"&gt;&lt;CHAR&gt;≪$D$148≫&lt;/CHAR&gt;&lt;/TEXT&gt;&lt;/P&gt;&lt;/PARALIST&gt;&lt;/CELL&gt;&lt;CELL BorderFill="24" ColAddr="4" ColSpan="1" Dirty="false" Editable="false" HasMargin="false" Header="false" Height="1282" Protect="false" RowAddr="86" RowSpan="1" Width="9510"&gt;&lt;CELLMARGIN Bottom="141" Left="510" Right="510" Top="141"/&gt;&lt;PARALIST LineWrap="Break" LinkListID="0" LinkListIDNext="0" TextDirection="0" VertAlign="Center"&gt;&lt;P ParaShape="22" Style="45"&gt;&lt;TEXT CharShape="8"&gt;&lt;CHAR&gt;≪$E$148≫&lt;/CHAR&gt;&lt;/TEXT&gt;&lt;/P&gt;&lt;/PARALIST&gt;&lt;/CELL&gt;&lt;CELL BorderFill="24" ColAddr="5"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CharShape="8"&gt;&lt;CHAR&gt;≪$F$148≫&lt;/CHAR&gt;&lt;/TEXT&gt;&lt;/P&gt;&lt;/PARALIST&gt;&lt;/CELL&gt;&lt;CELL BorderFill="24" ColAddr="6"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CharShape="8"&gt;&lt;CHAR&gt;≪$G$148≫&lt;/CHAR&gt;&lt;/TEXT&gt;&lt;/P&gt;&lt;/PARALIST&gt;&lt;/CELL&gt;&lt;CELL BorderFill="24" ColAddr="7"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CharShape="8"&gt;&lt;CHAR&gt;≪$H$148≫&lt;/CHAR&gt;&lt;/TEXT&gt;&lt;/P&gt;&lt;/PARALIST&gt;&lt;/CELL&gt;&lt;CELL BorderFill="24" ColAddr="8"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CharShape="8"&gt;&lt;CHAR&gt;≪$I$148≫&lt;/CHAR&gt;&lt;/TEXT&gt;&lt;/P&gt;&lt;/PARALIST&gt;&lt;/CELL&gt;&lt;CELL BorderFill="24" ColAddr="9"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CharShape="8"&gt;&lt;CHAR&gt;≪$J$148≫&lt;/CHAR&gt;&lt;/TEXT&gt;&lt;/P&gt;&lt;/PARALIST&gt;&lt;/CELL&gt;&lt;CELL BorderFill="24" ColAddr="10"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CharShape="8"&gt;&lt;CHAR&gt;≪$K$148≫&lt;/CHAR&gt;&lt;/TEXT&gt;&lt;/P&gt;&lt;/PARALIST&gt;&lt;/CELL&gt;&lt;/ROW&gt;&lt;ROW&gt;&lt;CELL BorderFill="24" ColAddr="0" ColSpan="1" Dirty="false" Editable="false" HasMargin="false" Header="false" Height="6410" Protect="false" RowAddr="87" RowSpan="5" Width="4699"&gt;&lt;CELLMARGIN Bottom="141" Left="510" Right="510" Top="141"/&gt;&lt;PARALIST LineWrap="Break" LinkListID="0" LinkListIDNext="0" TextDirection="0" VertAlign="Center"&gt;&lt;P ParaShape="21" Style="45"&gt;&lt;TEXT CharShape="8"&gt;&lt;CHAR&gt;≪$A$149≫&lt;/CHAR&gt;&lt;/TEXT&gt;&lt;/P&gt;&lt;/PARALIST&gt;&lt;/CELL&gt;&lt;CELL BorderFill="24" ColAddr="1" ColSpan="1" Dirty="false" Editable="false" HasMargin="false" Header="false" Height="6410" Protect="false" RowAddr="87" RowSpan="5" Width="9510"&gt;&lt;C</t>
    <phoneticPr fontId="3" type="noConversion"/>
  </si>
  <si>
    <t>tID="0" LinkListIDNext="0" TextDirection="0" VertAlign="Center"&gt;&lt;P ParaShape="22" Style="45"&gt;&lt;TEXT CharShape="8"&gt;&lt;CHAR&gt;≪$H$262≫&lt;/CHAR&gt;&lt;/TEXT&gt;&lt;/P&gt;&lt;/PARALIST&gt;&lt;/CELL&gt;&lt;CELL BorderFill="24" ColAddr="8"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CharShape="8"&gt;&lt;CHAR&gt;≪$I$262≫&lt;/CHAR&gt;&lt;/TEXT&gt;&lt;/P&gt;&lt;/PARALIST&gt;&lt;/CELL&gt;&lt;CELL BorderFill="24" ColAddr="9"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CharShape="8"&gt;&lt;CHAR&gt;≪$J$262≫&lt;/CHAR&gt;&lt;/TEXT&gt;&lt;/P&gt;&lt;/PARALIST&gt;&lt;/CELL&gt;&lt;CELL BorderFill="24" ColAddr="10"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CharShape="8"&gt;&lt;CHAR&gt;≪$K$262≫&lt;/CHAR&gt;&lt;/TEXT&gt;&lt;/P&gt;&lt;/PARALIST&gt;&lt;/CELL&gt;&lt;/ROW&gt;&lt;ROW&gt;&lt;CELL BorderFill="24" ColAddr="3" ColSpan="1" Dirty="false" Editable="false" HasMargin="false" Header="false" Height="0" Protect="false" RowAddr="201" RowSpan="1" Width="4699"&gt;&lt;CELLMARGIN Bottom="141" Left="510" Right="510" Top="141"/&gt;&lt;PARALIST LineWrap="Squeeze" LinkListID="0" LinkListIDNext="0" TextDirection="0" VertAlign="Center"&gt;&lt;P ParaShape="20" Style="45"&gt;&lt;TEXT CharShape="8"&gt;&lt;CHAR&gt;≪$D$263≫&lt;/CHAR&gt;&lt;/TEXT&gt;&lt;/P&gt;&lt;/PARALIST&gt;&lt;/CELL&gt;&lt;CELL BorderFill="24" ColAddr="4" ColSpan="1" Dirty="false" Editable="false" HasMargin="false" Header="false" Height="0" Protect="false" RowAddr="201" RowSpan="1" Width="9510"&gt;&lt;CELLMARGIN Bottom="141" Left="510" Right="510" Top="141"/&gt;&lt;PARALIST LineWrap="Break" LinkListID="0" LinkListIDNext="0" TextDirection="0" VertAlign="Center"&gt;&lt;P ParaShape="22" Style="45"&gt;&lt;TEXT CharShape="8"&gt;&lt;CHAR&gt;≪$E$263≫&lt;/CHAR&gt;&lt;/TEXT&gt;&lt;/P&gt;&lt;/PARALIST&gt;&lt;/CELL&gt;&lt;CELL BorderFill="24" ColAddr="5"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CharShape="8"&gt;&lt;CHAR&gt;≪$F$263≫&lt;/CHAR&gt;&lt;/TEXT&gt;&lt;/P&gt;&lt;/PARALIST&gt;&lt;/CELL&gt;&lt;CELL BorderFill="24" ColAddr="6"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CharShape="8"&gt;&lt;CHAR&gt;≪$G$263≫&lt;/CHAR&gt;&lt;/TEXT&gt;&lt;/P&gt;&lt;/PARALIST&gt;&lt;/CELL&gt;&lt;CELL BorderFill="24" ColAddr="7"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CharShape="8"&gt;&lt;CHAR&gt;≪$H$263≫&lt;/CHAR&gt;&lt;/TEXT&gt;&lt;/P&gt;&lt;/PARALIST&gt;&lt;/CELL&gt;&lt;CELL BorderFill="24" ColAddr="8"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CharShape="8"&gt;&lt;CHAR&gt;≪$I$263≫&lt;/CHAR&gt;&lt;/TEXT&gt;&lt;/P&gt;&lt;/PARALIST&gt;&lt;/CELL&gt;&lt;CELL BorderFill="24" ColAddr="9"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CharShape="8"&gt;&lt;CHAR&gt;≪$J$263≫&lt;/CHAR&gt;&lt;/TEXT&gt;&lt;/P&gt;&lt;/PARALIST&gt;&lt;/CELL&gt;&lt;CELL BorderFill="24" ColAddr="10"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CharShape="8"&gt;&lt;CHAR&gt;≪$K$263≫&lt;/CHAR&gt;&lt;/TEXT&gt;&lt;/P&gt;&lt;/PARALIST&gt;&lt;/CELL&gt;&lt;/ROW&gt;&lt;ROW&gt;&lt;CELL BorderFill="24" ColAddr="0" ColSpan="1" Dirty="false" Editable="false" HasMargin="false" Header="false" Height="6410" Protect="false" RowAddr="202" RowSpan="5" Width="4699"&gt;&lt;CELLMARGIN Bottom="141" Left="510" Right="510" Top="141"/&gt;&lt;PARALIST LineWrap="Break" LinkListID="0" LinkListIDNext="0" TextDirection="0" VertAlign="Center"&gt;&lt;P ParaShape="21" Style="45"&gt;&lt;TEXT CharShape="8"&gt;&lt;CHAR&gt;≪$A$264≫&lt;/CHAR&gt;&lt;/TEXT&gt;&lt;/P&gt;&lt;/PARALIST&gt;&lt;/CELL&gt;&lt;CELL BorderFill="24" ColAddr="1" ColSpan="1" Dirty="false" Editable="false" HasMargin="false" Header="false" Height="6410" Protect="false" RowAddr="202" RowSpan="5" Width="9510"&gt;&lt;CELLMARGIN Bottom="141" Left="510" Right="510" Top="141"/&gt;&lt;PARALIST LineWrap="Break" LinkListID="0" LinkListIDNext="0" TextDirection="0" VertAlign="Center"&gt;&lt;P ParaShape="22" Style="45"&gt;&lt;TEXT CharShape="8"&gt;&lt;CHAR&gt;≪$B$264≫&lt;/CHAR&gt;&lt;/TEXT&gt;&lt;/P&gt;&lt;/PARALIST&gt;&lt;/CELL&gt;&lt;CELL BorderFill="24" ColAddr="2" ColSpan="1" Dirty="false" Editable="false" HasMargin="false" Header="false" Height="6410" Protect="false" RowAddr="202" RowSpan="5" Width="4982"&gt;&lt;CELLMARGIN Bottom="141" Left="510" Right="510" Top="141"/&gt;&lt;PARALIST LineWrap="Break" LinkListID="0" LinkListIDNext="0" TextDirection="0" VertAlign="Center"&gt;&lt;P ParaShape="21" Style="45"&gt;&lt;TEXT CharShape="8"&gt;&lt;CHAR&gt;≪$C$264≫&lt;/CHAR&gt;&lt;/TEXT&gt;&lt;/P&gt;&lt;/PARALIST&gt;&lt;/CELL&gt;&lt;CELL BorderFill="24" ColAddr="3" ColSpan="1" Dirty="false" Editable="false" HasMargin="false" Header="false" Height="1282" Protect="false" RowAddr="202" RowSpan="1" Width="4699"&gt;&lt;CELLMARGIN Bottom="141" Left="510" Right="510" Top="141"/&gt;&lt;PARALIST LineWrap="Squeeze" LinkListID="0" LinkListIDNext="0" TextDirection="0" VertAlign="Center"&gt;&lt;P ParaShape="20" Style="45"&gt;&lt;TEXT CharShape="8"&gt;&lt;CHAR&gt;≪$D$264≫&lt;/CHAR&gt;&lt;/TEXT&gt;&lt;/P&gt;&lt;/PARALIST&gt;&lt;/CELL&gt;&lt;CELL BorderFill="24" ColAddr="4" ColSpan="1" Dirty="false" Editable="false" HasMargin="false" Header="false" Height="1282" Protect="false" RowAddr="202" RowSpan="1" Width="9510"&gt;&lt;CELLMARGIN Bottom="141" Left="510" Right="510" Top="141"/&gt;&lt;PARALIST LineWrap="Break" LinkListID="0" LinkListIDNext="0" TextDirection="0" VertAlign="Center"&gt;&lt;P ParaShape="22" Style="45"&gt;&lt;TEXT CharShape="8"&gt;&lt;CHAR&gt;≪$E$264≫&lt;/CHAR&gt;&lt;/TEXT&gt;&lt;/P&gt;&lt;/PARALIST&gt;&lt;/CELL&gt;&lt;CELL BorderFill="24" ColAddr="5"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CharShape="8"&gt;&lt;CHAR&gt;≪$F$264≫&lt;/CHAR&gt;&lt;/TEXT&gt;&lt;/P&gt;&lt;/PARALIST&gt;&lt;/CELL&gt;&lt;CELL BorderFill="24" ColAddr="6"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CharShape="8"&gt;&lt;CHAR&gt;≪$G$264≫&lt;/CHAR&gt;&lt;/TEXT&gt;&lt;/P&gt;&lt;/PARALIST&gt;&lt;/CELL&gt;&lt;CELL BorderFill="24" ColAddr="7"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CharShape="8"&gt;&lt;CHAR&gt;≪$H$264≫&lt;/CHAR&gt;&lt;/TEXT&gt;&lt;/P&gt;&lt;/PARALIST&gt;&lt;/CELL&gt;&lt;CELL BorderFill="24" ColAddr="8"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CharShape="8"&gt;&lt;CHAR&gt;≪$I$264≫&lt;/CHAR&gt;&lt;/TEXT&gt;&lt;/P&gt;&lt;/PARALIST&gt;&lt;/CELL&gt;&lt;CELL BorderFill="24" ColAddr="9"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CharShape="8"&gt;&lt;CHAR&gt;≪$J$264≫&lt;/CHAR&gt;&lt;/TEXT&gt;&lt;/P&gt;&lt;/PARALIST&gt;&lt;/CELL&gt;&lt;CELL BorderFill="24" ColAddr="10"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CharShape="8"&gt;&lt;CHAR&gt;≪$K$264≫&lt;/CHAR&gt;&lt;/TEXT&gt;&lt;/P&gt;&lt;/PARALIST&gt;&lt;/CELL&gt;&lt;/ROW&gt;&lt;ROW&gt;&lt;CELL BorderFill="24" ColAddr="3" ColSpan="1" Dirty="false" Editable="false" HasMargin="false" Header="false" Height="1282" Protect="false" RowAddr="203" RowSpan="1" Width="4699"&gt;&lt;CELLMARGIN Bottom="141" Left="510" Right="510" Top="141"/&gt;&lt;PARALIST LineWrap="Squeeze" LinkListID="0" LinkListIDNext="0" TextDirection="0" VertAlign="Center"&gt;&lt;P ParaShape="20" Style="45"&gt;&lt;TEXT CharShape="8"&gt;&lt;CHAR&gt;≪$D$265≫&lt;/CHAR&gt;&lt;/TEXT&gt;&lt;/P&gt;&lt;/PARALIST&gt;&lt;/CELL&gt;&lt;CELL BorderFill="24" ColAddr="4" ColSpan="1" Dirty="false" Editable="false" HasMargin="false" Header="false" Height="1282" Protect="false" RowAddr="203" RowSpan="1" Width="9510"&gt;&lt;CELLMARGIN Bottom="141" Left="510" Right="510" Top="141"/&gt;&lt;PARALIST LineWrap="Break" LinkListID="0" LinkListIDNext="0" TextDirection="0" VertAlign="Center"&gt;&lt;P ParaShape="22" Style="45"&gt;&lt;TEXT CharShape="8"&gt;&lt;CHAR&gt;≪$E$265≫&lt;/CHAR&gt;&lt;/TEXT&gt;&lt;/P&gt;&lt;/PARALIST&gt;&lt;/CELL&gt;&lt;CELL BorderFill="24" ColAddr="5"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CharShape="8"&gt;&lt;CHAR&gt;≪$F$265≫&lt;/CHAR&gt;&lt;/TEXT&gt;&lt;/P&gt;&lt;/PARALIST&gt;&lt;/CELL&gt;&lt;CELL BorderFill="24" ColAddr="6"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CharShape="8"&gt;&lt;CHAR&gt;≪$G$265≫&lt;/CHAR&gt;&lt;/TEXT&gt;&lt;/P&gt;&lt;/PARALIST&gt;&lt;/CELL&gt;&lt;CELL BorderFill="24" ColAddr="7"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CharShape="8"&gt;&lt;CHAR&gt;≪$H$265≫&lt;/CHAR&gt;&lt;/TEXT&gt;&lt;/P&gt;&lt;/PARALIST&gt;&lt;/CELL&gt;&lt;CELL BorderFill="24" ColAddr="8"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CharShape="8"&gt;&lt;CHAR&gt;≪$I$265≫&lt;/CHAR&gt;&lt;/TEXT&gt;&lt;/P&gt;&lt;/PARALIST&gt;&lt;/CELL&gt;&lt;CELL BorderFill="24" ColAddr="9"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CharShape="8"&gt;&lt;CHAR&gt;≪$J$265≫&lt;/CHAR&gt;&lt;/TEXT&gt;&lt;/P&gt;&lt;/PARALIST&gt;&lt;/CELL&gt;&lt;CELL BorderFill="24" ColAddr="10"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CharShape="8"&gt;&lt;CHAR&gt;≪$K$265≫&lt;/CHAR&gt;&lt;/TEXT&gt;&lt;/P&gt;&lt;/PARALIST&gt;&lt;/CELL&gt;&lt;/ROW&gt;&lt;ROW&gt;&lt;CELL BorderFill="24" ColAddr="3" ColSpan="1" Dirty="false" Editable="false" HasMargin="false" Header="false" Height="1282" Protect="false" RowAddr="204" RowSpan="1" Width="4699"&gt;&lt;CELLMARGIN Bottom="141" Left="510" Right="510" Top="141"/&gt;&lt;PARALIST LineWrap="Squeeze" LinkListID="0" LinkListIDNext="0" TextDirection="0" VertAlign="Center"&gt;&lt;P ParaShape="20" Style="45"&gt;&lt;TEXT CharShape="8"&gt;&lt;CHAR&gt;≪$D$266≫&lt;/CHAR&gt;&lt;/TEXT&gt;&lt;/P&gt;&lt;/PARALIST&gt;&lt;/CELL&gt;&lt;CELL BorderFill="24" ColAddr="4" ColSpan="1" Dirty="false" Editable="false" HasMargin="false" Header="false" Height="1282" Protect="false" RowAddr="204" RowSpan="1" Width="9510"&gt;&lt;CELLMARGIN Bottom="141" Left="510" Right="510" Top="141"/&gt;&lt;PARALIST LineWrap="Break" LinkListID="0" LinkListIDNext="0" TextDirection="0" VertAlign="Center"&gt;&lt;P ParaShape="22" Style="45"&gt;&lt;TEXT CharShape="8"&gt;&lt;CHAR&gt;≪$E$266≫&lt;/CHAR&gt;&lt;/TEXT&gt;&lt;/P&gt;&lt;/PARALIST&gt;&lt;/CELL&gt;&lt;CELL BorderFill="24" ColAddr="5"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CharShape="8"&gt;&lt;CHAR&gt;≪$F$266≫&lt;/CHAR&gt;&lt;/TEXT&gt;&lt;/P&gt;&lt;/PARALIST&gt;&lt;/CELL&gt;&lt;CELL BorderFill="24" ColAddr="6"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CharShape="8"&gt;&lt;CHAR&gt;≪$G$266≫&lt;/CHAR&gt;&lt;/TEXT&gt;&lt;/P&gt;&lt;/PARALIST&gt;&lt;/CELL&gt;&lt;CELL BorderFill="24" ColAddr="7"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CharShape="8"&gt;&lt;CHAR&gt;≪$H$266≫&lt;/CHAR&gt;&lt;/TEXT&gt;&lt;/P&gt;&lt;/PARALIST&gt;&lt;/CELL&gt;&lt;CELL BorderFill="24" ColAddr="8"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CharShape="8"&gt;&lt;CHAR&gt;≪$I$266≫&lt;/CHAR&gt;&lt;/TEXT&gt;&lt;/P&gt;&lt;/PARALIST&gt;&lt;/CELL&gt;&lt;CELL BorderFill="24" ColAddr="9"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CharShape="8"&gt;&lt;CHAR&gt;≪$J$266≫&lt;/CHAR&gt;&lt;/TEXT&gt;&lt;/P&gt;&lt;/PARALIST&gt;&lt;/CELL&gt;&lt;CELL BorderFill="24" ColAddr="10"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CharShape="8"&gt;&lt;CHAR&gt;≪$K$266≫&lt;/CHAR&gt;&lt;/TEXT&gt;&lt;/P&gt;&lt;/PARALIST&gt;&lt;/CELL&gt;&lt;/ROW&gt;&lt;ROW&gt;&lt;CELL BorderFill="24" ColAddr="3" ColSpan="1" Dirty="false" Editable="false" HasMargin="false" Header="false" Height="1282" Protect="false" RowAddr="205" RowSpan="1" Width="4699"&gt;&lt;CELLMARGIN Bottom="141" Left="510" Right="510" Top="141"/&gt;&lt;PARALIST LineWrap="Squeeze" LinkListID="0" LinkListIDNext="0" TextDirection="0" VertAlign="Center"&gt;&lt;P ParaShape="20" Style="45"&gt;&lt;TEXT CharShape="8"&gt;&lt;CHAR&gt;≪$D$267≫&lt;/CHAR&gt;&lt;/TEXT&gt;&lt;/P&gt;&lt;/PARALIST&gt;&lt;/CELL&gt;&lt;CELL BorderFill="24" ColAddr="4" ColSpan="1" Dirty="false" Editable="false" HasMargin="false" Header="false" Height="1282" Protect="false" RowAddr="205" RowSpan="1" Width="9510"&gt;&lt;CELLMARGIN Bottom="141" Left="510" Right="510" Top="141"/&gt;&lt;PARALIST LineWrap="Break" LinkListID="0" LinkListIDNext="0" TextDirection="0" VertAlign="Center"&gt;&lt;P ParaShape="22" Style="45"&gt;&lt;TEXT CharShape="8"&gt;&lt;CHAR&gt;≪$E$267≫&lt;/CHAR&gt;&lt;/TEXT&gt;&lt;/P&gt;&lt;/PARALIST&gt;&lt;/CELL&gt;&lt;CELL BorderFill="24" ColAddr="5"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CharShape="8"&gt;&lt;CHAR&gt;≪$F$267≫&lt;/CHAR&gt;&lt;/TEXT&gt;&lt;/P&gt;&lt;/PARALIST&gt;&lt;/CELL&gt;&lt;CELL BorderFill="24" ColAddr="6"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CharShape="8"&gt;&lt;CHAR&gt;≪$G$267≫&lt;/CHAR&gt;&lt;/TEXT&gt;&lt;/P&gt;&lt;/PARALIST&gt;&lt;/CELL&gt;&lt;CELL BorderFill="24" ColAddr="7"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CharShape="8"&gt;&lt;CHAR&gt;≪$H$267≫&lt;/CHAR&gt;&lt;/TEXT&gt;&lt;/P&gt;&lt;/PARALIST&gt;&lt;/CELL&gt;&lt;CELL BorderFill="24" ColAddr="8"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CharShape="8"&gt;&lt;CHAR&gt;≪$I$267≫&lt;/CHAR&gt;&lt;/TEXT&gt;&lt;/P&gt;&lt;/PARALIST&gt;&lt;/CELL&gt;&lt;CELL BorderFill="24" ColAddr="9"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CharShape="8"&gt;&lt;CHAR&gt;≪$J$267≫&lt;/CHAR&gt;&lt;/TEXT&gt;&lt;/P&gt;&lt;/PARALIST&gt;&lt;/CELL&gt;&lt;CELL BorderFill="24" ColAddr="10"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CharShape="8"&gt;&lt;CHAR&gt;≪$K$267≫&lt;/CHAR&gt;&lt;/TEXT&gt;&lt;/P&gt;&lt;/PARALIST&gt;&lt;/CELL&gt;&lt;/ROW&gt;&lt;ROW&gt;&lt;CELL BorderFill="24" ColAddr="3" ColSpan="1" Dirty="false" Editable="false" HasMargin="false" Header="false" Height="1282" Protect="false" RowAddr="206" RowSpan="1" Width="4699"&gt;&lt;CELLMARGIN Bottom="141" Left="510" Right="510" Top="141"/&gt;&lt;PARALIST LineWrap="Squeeze" LinkListID="0" LinkListIDNext="0" TextDirection="0" VertAlign="Center"&gt;&lt;P ParaShape="20" Style="45"&gt;&lt;TEXT CharShape="8"&gt;&lt;CHAR&gt;≪$D$268≫&lt;/CHAR&gt;&lt;/TEXT&gt;&lt;/P&gt;&lt;/PARALIST&gt;&lt;/CELL&gt;&lt;CELL BorderFill="24" ColAddr="4" ColSpan="1" Dirty="false" Editable="false" HasMargin="false" Header="false" Height="1282" Protect="false" RowAddr="206" RowSpan="1" Width="9510"&gt;&lt;CELLMARGIN Bottom="141" Left="510" Right="510" Top="141"/&gt;&lt;PARALIST LineWrap="Break" LinkListID="0" LinkListIDNext="0" TextDirection="0" VertAlign="Center"&gt;&lt;P ParaShape="22" Style="45"&gt;&lt;TEXT CharShape="8"&gt;&lt;CHAR&gt;≪$E$268≫&lt;/CHAR&gt;&lt;/TEXT&gt;&lt;/P&gt;&lt;/PARALIST&gt;&lt;/CELL&gt;&lt;CELL BorderFill="24" ColAddr="5"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CharShape="8"&gt;&lt;CHAR&gt;≪$F$268≫&lt;/CHAR&gt;&lt;/TEXT&gt;&lt;/P&gt;&lt;/PARALIST&gt;&lt;/CELL&gt;&lt;CELL BorderFill="24" ColAddr="6"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CharShape="8"&gt;&lt;CHAR&gt;≪$G$268≫&lt;/CHAR&gt;&lt;/TEXT&gt;&lt;/P&gt;&lt;/PARALIST&gt;&lt;/CELL&gt;&lt;CELL BorderFill="24" ColAddr="7"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CharShape="8"&gt;&lt;CHAR&gt;≪$H$268≫&lt;/CHAR&gt;&lt;/TEXT&gt;&lt;/P&gt;&lt;/PARALIST&gt;&lt;/CELL&gt;&lt;CELL BorderFill="24" ColAddr="8"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CharShape="8"&gt;&lt;CHAR&gt;≪$I$268≫&lt;/CHAR&gt;&lt;/TEXT&gt;&lt;/P&gt;&lt;/PARALIST&gt;&lt;/CELL&gt;&lt;CELL BorderFill="24" ColAddr="9"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CharShape="8"&gt;&lt;CHAR&gt;≪$J$268≫&lt;/CHAR&gt;&lt;/TEXT&gt;&lt;/P&gt;&lt;/PARALIST&gt;&lt;/CELL&gt;&lt;CELL BorderFill="24" ColAddr="10"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CharShape="8"&gt;&lt;CHAR&gt;≪$K$268≫&lt;/CHAR&gt;&lt;/TEXT&gt;&lt;/P&gt;&lt;/PARALIST&gt;&lt;/CELL&gt;&lt;/ROW&gt;&lt;ROW&gt;&lt;CELL BorderFill="24" ColAddr="0" ColSpan="1" Dirty="false" Editable="false" HasMargin="false" Header="false" Height="6410" Protect="false" RowAddr="207" RowSpan="5" Width="4699"&gt;&lt;CELLMARGIN Bottom="141" Left="510" Right="510" Top="141"/&gt;&lt;PARALIST LineWrap="Break" LinkListID="0" LinkListIDNext="0" TextDirection="0" VertAlign="Center"&gt;&lt;P ParaShape="21" Style="45"&gt;&lt;TEXT CharShape="8"&gt;&lt;CHAR&gt;≪$A$269≫&lt;/CHAR&gt;&lt;/TEXT&gt;&lt;/P&gt;&lt;/PARALIST&gt;&lt;/CELL&gt;&lt;CELL BorderFill="24" ColAddr="1" ColSpan="1" Dirty="false" Editable="false" HasMargin="false" Header="false" Height="6410" Protect="false" RowAddr="207" RowSpan="5" Width="9510"&gt;&lt;CELLMARGIN Bottom="141" Left="510" Right="510" Top="141"/&gt;&lt;PARALIST LineWrap="Break" LinkListID="0" LinkListIDNext="0" TextDirection="0" VertAlign="Center"&gt;&lt;P ParaShape="22" Style="45"&gt;&lt;TEXT CharShape="8"&gt;&lt;CHAR&gt;≪$B$269≫&lt;/CHAR&gt;&lt;/TEXT&gt;&lt;/P&gt;&lt;/PARALIST&gt;&lt;/CELL&gt;&lt;CELL BorderFill="24" ColAddr="2" ColSpan="1" Dirty="false" Editable="false" HasMargin="false" Header="false" Height="6410" Protect="false" RowAddr="207" RowSpan="5" Width="4982"&gt;&lt;CELLMARGIN Bottom="141" Left="510" Right="510" Top="141"/&gt;&lt;PARALIST LineWrap="Break" LinkListID="0" LinkListIDNext="0" TextDirection="0" VertAlign="Center"&gt;&lt;P ParaShape="21" Style="45"&gt;&lt;TEXT CharShape="8"&gt;&lt;CHAR&gt;≪$C$269≫&lt;/CHAR&gt;&lt;/TEXT&gt;&lt;/P&gt;&lt;/PARALIST&gt;&lt;/CELL&gt;&lt;CELL BorderFill="24" ColAddr="3" ColSpan="1" Dirty="false" Editable="false" HasMargin="false" Header="false" Height="1282" Protect="false" RowAddr="207" RowSpan="1" Width="4699"&gt;&lt;CELLMARGIN Bottom="141" Left="510" Right="510" Top="141"/&gt;&lt;PARALIST LineWrap="Squeeze" LinkListID="0" LinkListIDNext="0" TextDirection="0" VertAlign="Center"&gt;&lt;P ParaShape="20" Style="45"&gt;&lt;TEXT CharShape="8"&gt;&lt;CHAR&gt;≪$D$269≫&lt;/CHAR&gt;&lt;/TEXT&gt;&lt;/P&gt;&lt;/PARALIST&gt;&lt;/CELL&gt;&lt;CELL BorderFill="24" ColAddr="4" ColSpan="1" Dirty="false" Editable="false" HasMargin="false" Header="false" Height="1282" Protect="false" RowAddr="207" RowSpan="1" Width="9510"&gt;&lt;CELLMARGIN Bottom="141" Left="510" Right="510" Top="141"/&gt;&lt;PARALIST LineWrap="Break" LinkListID="0" LinkListIDNext="0" TextDirection="0" VertAlign="Center"&gt;&lt;P ParaShape="22" Style="45"&gt;&lt;TEXT CharShape="8"&gt;&lt;CHAR&gt;≪$E$269≫&lt;/CHAR&gt;&lt;/TEXT&gt;&lt;/P&gt;&lt;/PARALIST&gt;&lt;/CELL&gt;&lt;CELL BorderFill="24" ColAddr="5"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CharShape="8"&gt;&lt;CHAR&gt;≪$F$269≫&lt;/CHAR&gt;&lt;/TEXT&gt;&lt;/P&gt;&lt;/PARALIST&gt;&lt;/CELL&gt;&lt;CELL BorderFill="24" ColAddr="6"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CharShape="8"&gt;&lt;CHAR&gt;≪$G$269≫&lt;/CHAR&gt;&lt;/TEXT&gt;&lt;/P&gt;&lt;/PARALIST&gt;&lt;/CELL&gt;&lt;CELL BorderFill="24" ColAddr="7"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CharShape="8"&gt;&lt;CHAR&gt;≪$H$269≫&lt;/CHAR&gt;&lt;/TEXT&gt;&lt;/P&gt;&lt;/PARALIST&gt;&lt;/CELL&gt;&lt;CELL BorderFill="24" ColAddr="8"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CharShape="8"&gt;&lt;CHAR&gt;≪$I$269≫&lt;/CHAR&gt;&lt;/TEXT&gt;&lt;/P&gt;&lt;/PARALIST&gt;&lt;/CELL&gt;&lt;CELL BorderFill="24" ColAddr="9"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CharShape="8"&gt;&lt;CHAR&gt;≪$J$269≫&lt;/CHAR&gt;&lt;/TEXT&gt;&lt;/P&gt;&lt;/PARALIST&gt;&lt;/CELL&gt;&lt;CELL BorderFill="24" ColAddr="10"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CharShape="8"&gt;&lt;CHAR&gt;≪$K$269≫&lt;/CHAR&gt;&lt;/TEXT&gt;&lt;/P&gt;&lt;/PARALIST&gt;&lt;/CELL&gt;&lt;/ROW&gt;&lt;ROW&gt;&lt;CELL BorderFill="24" ColAddr="3" ColSpan="1" Dirty="false" Editable="false" HasMargin="false" Header="false" Height="1282" Protect="false" RowAddr="208" RowSpan="1" Width="4699"&gt;&lt;CELLMARGIN Bottom="141" Left="510" Right="510" Top="141"/&gt;&lt;PARALIST LineWrap="Squeeze" LinkListID="0" LinkListIDNext="0" TextDirection="0" VertAlign="Center"&gt;&lt;P ParaShape="20" Style="45"&gt;&lt;TEXT CharShape="8"&gt;&lt;CHAR&gt;≪$D$270≫&lt;/CHAR&gt;&lt;/TEXT&gt;&lt;/P&gt;&lt;/PARALIST&gt;&lt;/CELL&gt;&lt;CELL BorderFill="24" ColAddr="4" ColSpan="1" Dirty="false" Editable="false" HasMargin="false" Header="false" Height="1282" Protect="false" RowAddr="208" RowSpan="1" Width="9510"&gt;&lt;CELLMARGIN Bottom="141" Left="510" Right="510" Top="141"/&gt;&lt;PARALIST LineWrap="Break" LinkListID="0" LinkListIDNext="0" TextDirection="0" VertAlign="Center"&gt;&lt;P ParaShape="22" Style="45"&gt;&lt;TEXT CharShape="8"&gt;&lt;CHAR&gt;≪$E$270≫&lt;/CHAR&gt;&lt;/TEXT&gt;&lt;/P&gt;&lt;/PARALIST&gt;&lt;/CELL&gt;&lt;CELL BorderFill="24" ColAddr="5"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CharShape="8"&gt;&lt;CHAR&gt;≪$F$270≫&lt;/CHAR&gt;&lt;/TEXT&gt;&lt;/P&gt;&lt;/PARALIST&gt;&lt;/CELL&gt;&lt;CELL BorderFill="24" ColAddr="6"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CharShape="8"&gt;&lt;CHAR&gt;≪$G$270≫&lt;/CHAR&gt;&lt;/TEXT&gt;&lt;/P&gt;&lt;/PARALIST&gt;&lt;/CELL&gt;&lt;CELL BorderFill="24" ColAddr="7"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CharShape="8"&gt;&lt;CHAR&gt;≪$H$270≫&lt;/CHAR&gt;&lt;/TEXT&gt;&lt;/P&gt;&lt;/PARALIST&gt;&lt;/CELL&gt;&lt;CELL BorderFill="24" ColAddr="8"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CharShape="8"&gt;&lt;CHAR&gt;≪$I$270≫&lt;/CHAR&gt;&lt;/TEXT&gt;&lt;/P&gt;&lt;/PARALIST&gt;&lt;/CELL&gt;&lt;CELL BorderFill="24" ColAddr="9"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CharShape="8"&gt;&lt;CHAR&gt;≪$J$270≫&lt;/CHAR&gt;&lt;/TEXT&gt;&lt;/P&gt;&lt;/PARALIST&gt;&lt;/CELL&gt;&lt;CELL BorderFill="24" ColAddr="10"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CharShape="8"&gt;&lt;CHAR&gt;≪$K$270≫&lt;/CHAR&gt;&lt;/TEXT&gt;&lt;/P&gt;&lt;/PARALIST&gt;&lt;/CELL&gt;&lt;/ROW&gt;&lt;ROW&gt;&lt;CELL BorderFill="24" ColAddr="3" ColSpan="1" Dirty="false" Editable="false" HasMargin="false" Header="false" Height="1282" Protect="false" RowAddr="209" RowSpan="1" Width="4699"&gt;&lt;CELLMARGIN Bottom="141" Left="510" Right="510" Top="141"/&gt;&lt;PARALIST LineWrap="Squeeze" LinkListID="0" LinkListIDNext="0" TextDirection="0" VertAlign="Center"&gt;&lt;P ParaShape="20" Style="45"&gt;&lt;TEXT CharShape="8"&gt;&lt;CHAR&gt;≪$D$271≫&lt;/CHAR&gt;&lt;/TEXT&gt;&lt;/P&gt;&lt;/PARALIST&gt;&lt;/CELL&gt;&lt;CELL BorderFill="24" ColAddr="4" ColSpan="1" Dirty="false" Editable="false" HasMargin="false" Header="false" Height="1282" Protect="false" RowAddr="209" RowSpan="1" Width="9510"&gt;&lt;CELLMARGIN Bottom="141" Left="510" Right="510" Top="141"/&gt;&lt;PARALIST LineWrap="Break" LinkListID="0" LinkListIDNext="0" TextDirection="0"</t>
    <phoneticPr fontId="3" type="noConversion"/>
  </si>
  <si>
    <t xml:space="preserve"> VertAlign="Center"&gt;&lt;P ParaShape="22" Style="45"&gt;&lt;TEXT CharShape="8"&gt;&lt;CHAR&gt;≪$E$271≫&lt;/CHAR&gt;&lt;/TEXT&gt;&lt;/P&gt;&lt;/PARALIST&gt;&lt;/CELL&gt;&lt;CELL BorderFill="24" ColAddr="5"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CharShape="8"&gt;&lt;CHAR&gt;≪$F$271≫&lt;/CHAR&gt;&lt;/TEXT&gt;&lt;/P&gt;&lt;/PARALIST&gt;&lt;/CELL&gt;&lt;CELL BorderFill="24" ColAddr="6"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CharShape="8"&gt;&lt;CHAR&gt;≪$G$271≫&lt;/CHAR&gt;&lt;/TEXT&gt;&lt;/P&gt;&lt;/PARALIST&gt;&lt;/CELL&gt;&lt;CELL BorderFill="24" ColAddr="7"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CharShape="8"&gt;&lt;CHAR&gt;≪$H$271≫&lt;/CHAR&gt;&lt;/TEXT&gt;&lt;/P&gt;&lt;/PARALIST&gt;&lt;/CELL&gt;&lt;CELL BorderFill="24" ColAddr="8"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CharShape="8"&gt;&lt;CHAR&gt;≪$I$271≫&lt;/CHAR&gt;&lt;/TEXT&gt;&lt;/P&gt;&lt;/PARALIST&gt;&lt;/CELL&gt;&lt;CELL BorderFill="24" ColAddr="9"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CharShape="8"&gt;&lt;CHAR&gt;≪$J$271≫&lt;/CHAR&gt;&lt;/TEXT&gt;&lt;/P&gt;&lt;/PARALIST&gt;&lt;/CELL&gt;&lt;CELL BorderFill="24" ColAddr="10"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CharShape="8"&gt;&lt;CHAR&gt;≪$K$271≫&lt;/CHAR&gt;&lt;/TEXT&gt;&lt;/P&gt;&lt;/PARALIST&gt;&lt;/CELL&gt;&lt;/ROW&gt;&lt;ROW&gt;&lt;CELL BorderFill="24" ColAddr="3" ColSpan="1" Dirty="false" Editable="false" HasMargin="false" Header="false" Height="1282" Protect="false" RowAddr="210" RowSpan="1" Width="4699"&gt;&lt;CELLMARGIN Bottom="141" Left="510" Right="510" Top="141"/&gt;&lt;PARALIST LineWrap="Squeeze" LinkListID="0" LinkListIDNext="0" TextDirection="0" VertAlign="Center"&gt;&lt;P ParaShape="20" Style="45"&gt;&lt;TEXT CharShape="8"&gt;&lt;CHAR&gt;≪$D$272≫&lt;/CHAR&gt;&lt;/TEXT&gt;&lt;/P&gt;&lt;/PARALIST&gt;&lt;/CELL&gt;&lt;CELL BorderFill="24" ColAddr="4" ColSpan="1" Dirty="false" Editable="false" HasMargin="false" Header="false" Height="1282" Protect="false" RowAddr="210" RowSpan="1" Width="9510"&gt;&lt;CELLMARGIN Bottom="141" Left="510" Right="510" Top="141"/&gt;&lt;PARALIST LineWrap="Break" LinkListID="0" LinkListIDNext="0" TextDirection="0" VertAlign="Center"&gt;&lt;P ParaShape="22" Style="45"&gt;&lt;TEXT CharShape="8"&gt;&lt;CHAR&gt;≪$E$272≫&lt;/CHAR&gt;&lt;/TEXT&gt;&lt;/P&gt;&lt;/PARALIST&gt;&lt;/CELL&gt;&lt;CELL BorderFill="24" ColAddr="5"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CharShape="8"&gt;&lt;CHAR&gt;≪$F$272≫&lt;/CHAR&gt;&lt;/TEXT&gt;&lt;/P&gt;&lt;/PARALIST&gt;&lt;/CELL&gt;&lt;CELL BorderFill="24" ColAddr="6"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CharShape="8"&gt;&lt;CHAR&gt;≪$G$272≫&lt;/CHAR&gt;&lt;/TEXT&gt;&lt;/P&gt;&lt;/PARALIST&gt;&lt;/CELL&gt;&lt;CELL BorderFill="24" ColAddr="7"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CharShape="8"&gt;&lt;CHAR&gt;≪$H$272≫&lt;/CHAR&gt;&lt;/TEXT&gt;&lt;/P&gt;&lt;/PARALIST&gt;&lt;/CELL&gt;&lt;CELL BorderFill="24" ColAddr="8"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CharShape="8"&gt;&lt;CHAR&gt;≪$I$272≫&lt;/CHAR&gt;&lt;/TEXT&gt;&lt;/P&gt;&lt;/PARALIST&gt;&lt;/CELL&gt;&lt;CELL BorderFill="24" ColAddr="9"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CharShape="8"&gt;&lt;CHAR&gt;≪$J$272≫&lt;/CHAR&gt;&lt;/TEXT&gt;&lt;/P&gt;&lt;/PARALIST&gt;&lt;/CELL&gt;&lt;CELL BorderFill="24" ColAddr="10"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CharShape="8"&gt;&lt;CHAR&gt;≪$K$272≫&lt;/CHAR&gt;&lt;/TEXT&gt;&lt;/P&gt;&lt;/PARALIST&gt;&lt;/CELL&gt;&lt;/ROW&gt;&lt;ROW&gt;&lt;CELL BorderFill="24" ColAddr="3" ColSpan="1" Dirty="false" Editable="false" HasMargin="false" Header="false" Height="1282" Protect="false" RowAddr="211" RowSpan="1" Width="4699"&gt;&lt;CELLMARGIN Bottom="141" Left="510" Right="510" Top="141"/&gt;&lt;PARALIST LineWrap="Squeeze" LinkListID="0" LinkListIDNext="0" TextDirection="0" VertAlign="Center"&gt;&lt;P ParaShape="20" Style="45"&gt;&lt;TEXT CharShape="8"&gt;&lt;CHAR&gt;≪$D$273≫&lt;/CHAR&gt;&lt;/TEXT&gt;&lt;/P&gt;&lt;/PARALIST&gt;&lt;/CELL&gt;&lt;CELL BorderFill="24" ColAddr="4" ColSpan="1" Dirty="false" Editable="false" HasMargin="false" Header="false" Height="1282" Protect="false" RowAddr="211" RowSpan="1" Width="9510"&gt;&lt;CELLMARGIN Bottom="141" Left="510" Right="510" Top="141"/&gt;&lt;PARALIST LineWrap="Break" LinkListID="0" LinkListIDNext="0" TextDirection="0" VertAlign="Center"&gt;&lt;P ParaShape="22" Style="45"&gt;&lt;TEXT CharShape="8"&gt;&lt;CHAR&gt;≪$E$273≫&lt;/CHAR&gt;&lt;/TEXT&gt;&lt;/P&gt;&lt;/PARALIST&gt;&lt;/CELL&gt;&lt;CELL BorderFill="24" ColAddr="5"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CharShape="8"&gt;&lt;CHAR&gt;≪$F$273≫&lt;/CHAR&gt;&lt;/TEXT&gt;&lt;/P&gt;&lt;/PARALIST&gt;&lt;/CELL&gt;&lt;CELL BorderFill="24" ColAddr="6"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CharShape="8"&gt;&lt;CHAR&gt;≪$G$273≫&lt;/CHAR&gt;&lt;/TEXT&gt;&lt;/P&gt;&lt;/PARALIST&gt;&lt;/CELL&gt;&lt;CELL BorderFill="24" ColAddr="7"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CharShape="8"&gt;&lt;CHAR&gt;≪$H$273≫&lt;/CHAR&gt;&lt;/TEXT&gt;&lt;/P&gt;&lt;/PARALIST&gt;&lt;/CELL&gt;&lt;CELL BorderFill="24" ColAddr="8"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CharShape="8"&gt;&lt;CHAR&gt;≪$I$273≫&lt;/CHAR&gt;&lt;/TEXT&gt;&lt;/P&gt;&lt;/PARALIST&gt;&lt;/CELL&gt;&lt;CELL BorderFill="24" ColAddr="9"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CharShape="8"&gt;&lt;CHAR&gt;≪$J$273≫&lt;/CHAR&gt;&lt;/TEXT&gt;&lt;/P&gt;&lt;/PARALIST&gt;&lt;/CELL&gt;&lt;CELL BorderFill="24" ColAddr="10"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CharShape="8"&gt;&lt;CHAR&gt;≪$K$273≫&lt;/CHAR&gt;&lt;/TEXT&gt;&lt;/P&gt;&lt;/PARALIST&gt;&lt;/CELL&gt;&lt;/ROW&gt;&lt;ROW&gt;&lt;CELL BorderFill="24" ColAddr="0" ColSpan="1" Dirty="false" Editable="false" HasMargin="false" Header="false" Height="6410" Protect="false" RowAddr="212" RowSpan="5" Width="4699"&gt;&lt;CELLMARGIN Bottom="141" Left="510" Right="510" Top="141"/&gt;&lt;PARALIST LineWrap="Break" LinkListID="0" LinkListIDNext="0" TextDirection="0" VertAlign="Center"&gt;&lt;P ParaShape="21" Style="45"&gt;&lt;TEXT CharShape="8"&gt;&lt;CHAR&gt;≪$A$274≫&lt;/CHAR&gt;&lt;/TEXT&gt;&lt;/P&gt;&lt;/PARALIST&gt;&lt;/CELL&gt;&lt;CELL BorderFill="24" ColAddr="1" ColSpan="1" Dirty="false" Editable="false" HasMargin="false" Header="false" Height="6410" Protect="false" RowAddr="212" RowSpan="5" Width="9510"&gt;&lt;CELLMARGIN Bottom="141" Left="510" Right="510" Top="141"/&gt;&lt;PARALIST LineWrap="Break" LinkListID="0" LinkListIDNext="0" TextDirection="0" VertAlign="Center"&gt;&lt;P ParaShape="22" Style="45"&gt;&lt;TEXT CharShape="8"&gt;&lt;CHAR&gt;≪$B$274≫&lt;/CHAR&gt;&lt;/TEXT&gt;&lt;/P&gt;&lt;/PARALIST&gt;&lt;/CELL&gt;&lt;CELL BorderFill="24" ColAddr="2" ColSpan="1" Dirty="false" Editable="false" HasMargin="false" Header="false" Height="6410" Protect="false" RowAddr="212" RowSpan="5" Width="4982"&gt;&lt;CELLMARGIN Bottom="141" Left="510" Right="510" Top="141"/&gt;&lt;PARALIST LineWrap="Break" LinkListID="0" LinkListIDNext="0" TextDirection="0" VertAlign="Center"&gt;&lt;P ParaShape="21" Style="45"&gt;&lt;TEXT CharShape="8"&gt;&lt;CHAR&gt;≪$C$274≫&lt;/CHAR&gt;&lt;/TEXT&gt;&lt;/P&gt;&lt;/PARALIST&gt;&lt;/CELL&gt;&lt;CELL BorderFill="24" ColAddr="3" ColSpan="1" Dirty="false" Editable="false" HasMargin="false" Header="false" Height="1282" Protect="false" RowAddr="212" RowSpan="1" Width="4699"&gt;&lt;CELLMARGIN Bottom="141" Left="510" Right="510" Top="141"/&gt;&lt;PARALIST LineWrap="Squeeze" LinkListID="0" LinkListIDNext="0" TextDirection="0" VertAlign="Center"&gt;&lt;P ParaShape="20" Style="45"&gt;&lt;TEXT CharShape="8"&gt;&lt;CHAR&gt;≪$D$274≫&lt;/CHAR&gt;&lt;/TEXT&gt;&lt;/P&gt;&lt;/PARALIST&gt;&lt;/CELL&gt;&lt;CELL BorderFill="24" ColAddr="4" ColSpan="1" Dirty="false" Editable="false" HasMargin="false" Header="false" Height="1282" Protect="false" RowAddr="212" RowSpan="1" Width="9510"&gt;&lt;CELLMARGIN Bottom="141" Left="510" Right="510" Top="141"/&gt;&lt;PARALIST LineWrap="Break" LinkListID="0" LinkListIDNext="0" TextDirection="0" VertAlign="Center"&gt;&lt;P ParaShape="22" Style="45"&gt;&lt;TEXT CharShape="8"&gt;&lt;CHAR&gt;≪$E$274≫&lt;/CHAR&gt;&lt;/TEXT&gt;&lt;/P&gt;&lt;/PARALIST&gt;&lt;/CELL&gt;&lt;CELL BorderFill="24" ColAddr="5"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CharShape="8"&gt;&lt;CHAR&gt;≪$F$274≫&lt;/CHAR&gt;&lt;/TEXT&gt;&lt;/P&gt;&lt;/PARALIST&gt;&lt;/CELL&gt;&lt;CELL BorderFill="24" ColAddr="6"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CharShape="8"&gt;&lt;CHAR&gt;≪$G$274≫&lt;/CHAR&gt;&lt;/TEXT&gt;&lt;/P&gt;&lt;/PARALIST&gt;&lt;/CELL&gt;&lt;CELL BorderFill="24" ColAddr="7"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CharShape="8"&gt;&lt;CHAR&gt;≪$H$274≫&lt;/CHAR&gt;&lt;/TEXT&gt;&lt;/P&gt;&lt;/PARALIST&gt;&lt;/CELL&gt;&lt;CELL BorderFill="24" ColAddr="8"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CharShape="8"&gt;&lt;CHAR&gt;≪$I$274≫&lt;/CHAR&gt;&lt;/TEXT&gt;&lt;/P&gt;&lt;/PARALIST&gt;&lt;/CELL&gt;&lt;CELL BorderFill="24" ColAddr="9"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CharShape="8"&gt;&lt;CHAR&gt;≪$J$274≫&lt;/CHAR&gt;&lt;/TEXT&gt;&lt;/P&gt;&lt;/PARALIST&gt;&lt;/CELL&gt;&lt;CELL BorderFill="24" ColAddr="10"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CharShape="8"&gt;&lt;CHAR&gt;≪$K$274≫&lt;/CHAR&gt;&lt;/TEXT&gt;&lt;/P&gt;&lt;/PARALIST&gt;&lt;/CELL&gt;&lt;/ROW&gt;&lt;ROW&gt;&lt;CELL BorderFill="24" ColAddr="3" ColSpan="1" Dirty="false" Editable="false" HasMargin="false" Header="false" Height="1282" Protect="false" RowAddr="213" RowSpan="1" Width="4699"&gt;&lt;CELLMARGIN Bottom="141" Left="510" Right="510" Top="141"/&gt;&lt;PARALIST LineWrap="Squeeze" LinkListID="0" LinkListIDNext="0" TextDirection="0" VertAlign="Center"&gt;&lt;P ParaShape="20" Style="45"&gt;&lt;TEXT CharShape="8"&gt;&lt;CHAR&gt;≪$D$275≫&lt;/CHAR&gt;&lt;/TEXT&gt;&lt;/P&gt;&lt;/PARALIST&gt;&lt;/CELL&gt;&lt;CELL BorderFill="24" ColAddr="4" ColSpan="1" Dirty="false" Editable="false" HasMargin="false" Header="false" Height="1282" Protect="false" RowAddr="213" RowSpan="1" Width="9510"&gt;&lt;CELLMARGIN Bottom="141" Left="510" Right="510" Top="141"/&gt;&lt;PARALIST LineWrap="Break" LinkListID="0" LinkListIDNext="0" TextDirection="0" VertAlign="Center"&gt;&lt;P ParaShape="22" Style="45"&gt;&lt;TEXT CharShape="8"&gt;&lt;CHAR&gt;≪$E$275≫&lt;/CHAR&gt;&lt;/TEXT&gt;&lt;/P&gt;&lt;/PARALIST&gt;&lt;/CELL&gt;&lt;CELL BorderFill="24" ColAddr="5"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CharShape="8"&gt;&lt;CHAR&gt;≪$F$275≫&lt;/CHAR&gt;&lt;/TEXT&gt;&lt;/P&gt;&lt;/PARALIST&gt;&lt;/CELL&gt;&lt;CELL BorderFill="24" ColAddr="6"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CharShape="8"&gt;&lt;CHAR&gt;≪$G$275≫&lt;/CHAR&gt;&lt;/TEXT&gt;&lt;/P&gt;&lt;/PARALIST&gt;&lt;/CELL&gt;&lt;CELL BorderFill="24" ColAddr="7"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CharShape="8"&gt;&lt;CHAR&gt;≪$H$275≫&lt;/CHAR&gt;&lt;/TEXT&gt;&lt;/P&gt;&lt;/PARALIST&gt;&lt;/CELL&gt;&lt;CELL BorderFill="24" ColAddr="8"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CharShape="8"&gt;&lt;CHAR&gt;≪$I$275≫&lt;/CHAR&gt;&lt;/TEXT&gt;&lt;/P&gt;&lt;/PARALIST&gt;&lt;/CELL&gt;&lt;CELL BorderFill="24" ColAddr="9"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CharShape="8"&gt;&lt;CHAR&gt;≪$J$275≫&lt;/CHAR&gt;&lt;/TEXT&gt;&lt;/P&gt;&lt;/PARALIST&gt;&lt;/CELL&gt;&lt;CELL BorderFill="24" ColAddr="10"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CharShape="8"&gt;&lt;CHAR&gt;≪$K$275≫&lt;/CHAR&gt;&lt;/TEXT&gt;&lt;/P&gt;&lt;/PARALIST&gt;&lt;/CELL&gt;&lt;/ROW&gt;&lt;ROW&gt;&lt;CELL BorderFill="24" ColAddr="3" ColSpan="1" Dirty="false" Editable="false" HasMargin="false" Header="false" Height="1282" Protect="false" RowAddr="214" RowSpan="1" Width="4699"&gt;&lt;CELLMARGIN Bottom="141" Left="510" Right="510" Top="141"/&gt;&lt;PARALIST LineWrap="Squeeze" LinkListID="0" LinkListIDNext="0" TextDirection="0" VertAlign="Center"&gt;&lt;P ParaShape="20" Style="45"&gt;&lt;TEXT CharShape="8"&gt;&lt;CHAR&gt;≪$D$276≫&lt;/CHAR&gt;&lt;/TEXT&gt;&lt;/P&gt;&lt;/PARALIST&gt;&lt;/CELL&gt;&lt;CELL BorderFill="24" ColAddr="4" ColSpan="1" Dirty="false" Editable="false" HasMargin="false" Header="false" Height="1282" Protect="false" RowAddr="214" RowSpan="1" Width="9510"&gt;&lt;CELLMARGIN Bottom="141" Left="510" Right="510" Top="141"/&gt;&lt;PARALIST LineWrap="Break" LinkListID="0" LinkListIDNext="0" TextDirection="0" VertAlign="Center"&gt;&lt;P ParaShape="22" Style="45"&gt;&lt;TEXT CharShape="8"&gt;&lt;CHAR&gt;≪$E$276≫&lt;/CHAR&gt;&lt;/TEXT&gt;&lt;/P&gt;&lt;/PARALIST&gt;&lt;/CELL&gt;&lt;CELL BorderFill="24" ColAddr="5"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CharShape="8"&gt;&lt;CHAR&gt;≪$F$276≫&lt;/CHAR&gt;&lt;/TEXT&gt;&lt;/P&gt;&lt;/PARALIST&gt;&lt;/CELL&gt;&lt;CELL BorderFill="24" ColAddr="6"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CharShape="8"&gt;&lt;CHAR&gt;≪$G$276≫&lt;/CHAR&gt;&lt;/TEXT&gt;&lt;/P&gt;&lt;/PARALIST&gt;&lt;/CELL&gt;&lt;CELL BorderFill="24" ColAddr="7"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CharShape="8"&gt;&lt;CHAR&gt;≪$H$276≫&lt;/CHAR&gt;&lt;/TEXT&gt;&lt;/P&gt;&lt;/PARALIST&gt;&lt;/CELL&gt;&lt;CELL BorderFill="24" ColAddr="8"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CharShape="8"&gt;&lt;CHAR&gt;≪$I$276≫&lt;/CHAR&gt;&lt;/TEXT&gt;&lt;/P&gt;&lt;/PARALIST&gt;&lt;/CELL&gt;&lt;CELL BorderFill="24" ColAddr="9"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CharShape="8"&gt;&lt;CHAR&gt;≪$J$276≫&lt;/CHAR&gt;&lt;/TEXT&gt;&lt;/P&gt;&lt;/PARALIST&gt;&lt;/CELL&gt;&lt;CELL BorderFill="24" ColAddr="10"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CharShape="8"&gt;&lt;CHAR&gt;≪$K$276≫&lt;/CHAR&gt;&lt;/TEXT&gt;&lt;/P&gt;&lt;/PARALIST&gt;&lt;/CELL&gt;&lt;/ROW&gt;&lt;ROW&gt;&lt;CELL BorderFill="24" ColAddr="3" ColSpan="1" Dirty="false" Editable="false" HasMargin="false" Header="false" Height="1282" Protect="false" RowAddr="215" RowSpan="1" Width="4699"&gt;&lt;CELLMARGIN Bottom="141" Left="510" Right="510" Top="141"/&gt;&lt;PARALIST LineWrap="Squeeze" LinkListID="0" LinkListIDNext="0" TextDirection="0" VertAlign="Center"&gt;&lt;P ParaShape="20" Style="45"&gt;&lt;TEXT CharShape="8"&gt;&lt;CHAR&gt;≪$D$277≫&lt;/CHAR&gt;&lt;/TEXT&gt;&lt;/P&gt;&lt;/PARALIST&gt;&lt;/CELL&gt;&lt;CELL BorderFill="24" ColAddr="4" ColSpan="1" Dirty="false" Editable="false" HasMargin="false" Header="false" Height="1282" Protect="false" RowAddr="215" RowSpan="1" Width="9510"&gt;&lt;CELLMARGIN Bottom="141" Left="510" Right="510" Top="141"/&gt;&lt;PARALIST LineWrap="Break" LinkListID="0" LinkListIDNext="0" TextDirection="0" VertAlign="Center"&gt;&lt;P ParaShape="22" Style="45"&gt;&lt;TEXT CharShape="8"&gt;&lt;CHAR&gt;≪$E$277≫&lt;/CHAR&gt;&lt;/TEXT&gt;&lt;/P&gt;&lt;/PARALIST&gt;&lt;/CELL&gt;&lt;CELL BorderFill="24" ColAddr="5"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CharShape="8"&gt;&lt;CHAR&gt;≪$F$277≫&lt;/CHAR&gt;&lt;/TEXT&gt;&lt;/P&gt;&lt;/PARALIST&gt;&lt;/CELL&gt;&lt;CELL BorderFill="24" ColAddr="6"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CharShape="8"&gt;&lt;CHAR&gt;≪$G$277≫&lt;/CHAR&gt;&lt;/TEXT&gt;&lt;/P&gt;&lt;/PARALIST&gt;&lt;/CELL&gt;&lt;CELL BorderFill="24" ColAddr="7"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CharShape="8"&gt;&lt;CHAR&gt;≪$H$277≫&lt;/CHAR&gt;&lt;/TEXT&gt;&lt;/P&gt;&lt;/PARALIST&gt;&lt;/CELL&gt;&lt;CELL BorderFill="24" ColAddr="8"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CharShape="8"&gt;&lt;CHAR&gt;≪$I$277≫&lt;/CHAR&gt;&lt;/TEXT&gt;&lt;/P&gt;&lt;/PARALIST&gt;&lt;/CELL&gt;&lt;CELL BorderFill="24" ColAddr="9"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CharShape="8"&gt;&lt;CHAR&gt;≪$J$277≫&lt;/CHAR&gt;&lt;/TEXT&gt;&lt;/P&gt;&lt;/PARALIST&gt;&lt;/CELL&gt;&lt;CELL BorderFill="24" ColAddr="10"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CharShape="8"&gt;&lt;CHAR&gt;≪$K$277≫&lt;/CHAR&gt;&lt;/TEXT&gt;&lt;/P&gt;&lt;/PARALIST&gt;&lt;/CELL&gt;&lt;/ROW&gt;&lt;ROW&gt;&lt;CELL BorderFill="24" ColAddr="3" ColSpan="1" Dirty="false" Editable="false" HasMargin="false" Header="false" Height="1282" Protect="false" RowAddr="216" RowSpan="1" Width="4699"&gt;&lt;CELLMARGIN Bottom="141" Left="510" Right="510" Top="141"/&gt;&lt;PARALIST LineWrap="Squeeze" LinkListID="0" LinkListIDNext="0" TextDirection="0" VertAlign="Center"&gt;&lt;P ParaShape="20" Style="45"&gt;&lt;TEXT CharShape="8"&gt;&lt;CHAR&gt;≪$D$278≫&lt;/CHAR&gt;&lt;/TEXT&gt;&lt;/P&gt;&lt;/PARALIST&gt;&lt;/CELL&gt;&lt;CELL BorderFill="24" ColAddr="4" ColSpan="1" Dirty="false" Editable="false" HasMargin="false" Header="false" Height="1282" Protect="false" RowAddr="216" RowSpan="1" Width="9510"&gt;&lt;CELLMARGIN Bottom="141" Left="510" Right="510" Top="141"/&gt;&lt;PARALIST LineWrap="Break" LinkListID="0" LinkListIDNext="0" TextDirection="0" VertAlign="Center"&gt;&lt;P ParaShape="22" Style="45"&gt;&lt;TEXT CharShape="8"&gt;&lt;CHAR&gt;≪$E$278≫&lt;/CHAR&gt;&lt;/TEXT&gt;&lt;/P&gt;&lt;/PARALIST&gt;&lt;/CELL&gt;&lt;CELL BorderFill="24" ColAddr="5"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CharShape="8"&gt;&lt;CHAR&gt;≪$F$278≫&lt;/CHAR&gt;&lt;/TEXT&gt;&lt;/P&gt;&lt;/PARALIST&gt;&lt;/CELL&gt;&lt;CELL BorderFill="24" ColAddr="6"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CharShape="8"&gt;&lt;CHAR&gt;≪$G$278≫&lt;/CHAR&gt;&lt;/TEXT&gt;&lt;/P&gt;&lt;/PARALIST&gt;&lt;/CELL&gt;&lt;CELL BorderFill="24" ColAddr="7"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CharShape="8"&gt;&lt;CHAR&gt;≪$H$278≫&lt;/CHAR&gt;&lt;/TEXT&gt;&lt;/P&gt;&lt;/PARALIST&gt;&lt;/CELL&gt;&lt;CELL BorderFill="24" ColAddr="8"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CharShape="8"&gt;&lt;CHAR&gt;≪$I$278≫&lt;/CHAR&gt;&lt;/TEXT&gt;&lt;/P&gt;&lt;/PARALIST&gt;&lt;/CELL&gt;&lt;CELL BorderFill="24" ColAddr="9"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CharShape="8"&gt;&lt;CHAR&gt;≪$J$278≫&lt;/CHAR&gt;&lt;/TEXT&gt;&lt;/P&gt;&lt;/PARALIST&gt;&lt;/CELL&gt;&lt;CELL BorderFill="24" ColAddr="10"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CharShape="8"&gt;&lt;CHAR&gt;≪$K$278≫&lt;/CHAR&gt;&lt;/TEXT&gt;&lt;/P&gt;&lt;/PARALIST&gt;&lt;/CELL&gt;&lt;/ROW&gt;&lt;ROW&gt;&lt;CELL BorderFill="24" ColAddr="0" ColSpan="1" Dirty="false" Editable="false" HasMargin="false" Header="false" Height="7065" Protect="false" RowAddr="217" RowSpan="5" Width="4699"&gt;&lt;CELLMARGIN Bottom="141" Left="510" Right="510" Top="141"/&gt;&lt;PARALIST LineWrap="Break" LinkListID="0" LinkListIDNext="0" TextDirection="0" VertAlign="Center"&gt;&lt;P ParaShape="21" Style="45"&gt;&lt;TEXT CharShape="8"&gt;&lt;CHAR&gt;≪$A$279≫&lt;/CHAR&gt;&lt;/TEXT&gt;&lt;/P&gt;&lt;/PARALIST&gt;&lt;/CELL&gt;&lt;CELL BorderFill="24" ColAddr="1" ColSpan="1" Dirty="false" Editable="false" HasMargin="false" Header="false" Height="7065" Protect="false" RowAddr="217" RowSpan="5" Width="9510"&gt;&lt;CELLMARGIN Bottom="141" Left="510" Right="510" Top="141"/&gt;&lt;PARALIST LineWrap="Break" LinkListID="0" LinkListIDNext="0" TextDirection="0" VertAlign="Center"&gt;&lt;P ParaShape="22" Style="45"&gt;&lt;TEXT CharShape="8"&gt;&lt;CHAR&gt;≪$B$279≫&lt;/CHAR&gt;&lt;/TEXT&gt;&lt;/P&gt;&lt;/PARALIST&gt;&lt;/CELL&gt;&lt;CELL BorderFill="24" ColAddr="2" ColSpan="1" Dirty="false" Editable="false" HasMargin="false" Header="false" Height="7065" Protect="false" RowAddr="217" RowSpan="5" Width="4982"&gt;&lt;CELLMARGIN Bottom="141" Left="510" Right="510" Top="141"/&gt;&lt;PARALIST LineWrap="Break" LinkListID="0" LinkListIDNext="0" TextDirection="0" VertAlign="Center"&gt;&lt;P ParaShape="21" Style="45"&gt;&lt;TEXT CharShape="8"&gt;&lt;CHAR&gt;≪$C$279≫&lt;/CHAR&gt;&lt;/TEXT&gt;&lt;/P&gt;&lt;/PARALIST&gt;&lt;/CELL&gt;&lt;CELL BorderFill="24" ColAddr="3" ColSpan="1" Dirty="false" Editable="false" HasMargin="false" Header="false" Height="1937" Protect="false" RowAddr="217" RowSpan="1" Width="4699"&gt;&lt;CELLMARGIN Bottom="141" Left="510" Right="510" Top="141"/&gt;&lt;PARALIST LineWrap="Squeeze" LinkListID="0" LinkListIDNext="0" TextDirection="0" VertAlign="Center"&gt;&lt;P ParaShape="20" Style="45"&gt;&lt;TEXT CharShape="8"&gt;&lt;CHAR&gt;≪$D$279≫&lt;/CHAR&gt;&lt;/TEXT&gt;&lt;/P&gt;&lt;/PARALIST&gt;&lt;/CELL&gt;&lt;CELL BorderFill="24" ColAddr="4" ColSpan="1" Dirty="false" Editable="false" HasMargin="false" Header="false" Height="1937" Protect="false" RowAddr="217" RowSpan="1" Width="9510"&gt;&lt;CELLMARGIN Bottom="141" Left="510" Right="510" Top="141"/&gt;&lt;PARALIST LineWrap="Break" LinkListID="0" LinkListIDNext="0" TextDirection="0" VertAlign="Center"&gt;&lt;P ParaShape="22" Style="45"&gt;&lt;TEXT CharShape="8"&gt;&lt;CHAR&gt;≪$E$279≫&lt;/CHAR&gt;&lt;/TEXT&gt;&lt;/P&gt;&lt;/PARALIST&gt;&lt;/CELL&gt;&lt;CELL BorderFill="24" ColAddr="5"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CharShape="8"&gt;&lt;CHAR&gt;≪$F$279≫&lt;/CHAR&gt;&lt;/TEXT&gt;&lt;/P&gt;&lt;/PARALIST&gt;&lt;/CELL&gt;&lt;CELL BorderFill="24" ColAddr="6"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CharShape="8"&gt;&lt;CHAR&gt;≪$G$279≫&lt;/CHAR&gt;&lt;/TEXT&gt;&lt;/P&gt;&lt;/PARALIST&gt;&lt;/CELL&gt;&lt;CELL BorderFill="24" ColAddr="7"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CharShape="8"&gt;&lt;CHAR&gt;≪$H$279≫&lt;/CHAR&gt;&lt;/TEXT&gt;&lt;/P&gt;&lt;/PARALIST&gt;&lt;/CELL&gt;&lt;CELL BorderFill="24" ColAddr="8"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CharShape="8"&gt;&lt;CHAR&gt;≪$I$279≫&lt;/CHAR&gt;&lt;/TEXT&gt;&lt;/P&gt;&lt;/PARALIST&gt;&lt;/CELL&gt;&lt;CELL BorderFill="24" ColAddr="9" ColSpan="1" Dirty="false" Editable="false" HasMargin="false" Header="false" Height="1937" Protect="false" RowAddr="217" RowSpan="1" Width="6982"&gt;&lt;CELLMARGIN Bottom="141" Left="510" Right="510" Top="141"/&gt;&lt;PARALIST LineWrap="Break" LinkListID="0" LinkListIDNext="0" TextDirection="0" VertAlign="Center"&gt;&lt;</t>
    <phoneticPr fontId="3" type="noConversion"/>
  </si>
  <si>
    <t>ELLMARGIN Bottom="141" Left="510" Right="510" Top="141"/&gt;&lt;PARALIST LineWrap="Break" LinkListID="0" LinkListIDNext="0" TextDirection="0" VertAlign="Center"&gt;&lt;P ParaShape="22" Style="45"&gt;&lt;TEXT CharShape="8"&gt;&lt;CHAR&gt;≪$B$149≫&lt;/CHAR&gt;&lt;/TEXT&gt;&lt;/P&gt;&lt;/PARALIST&gt;&lt;/CELL&gt;&lt;CELL BorderFill="24" ColAddr="2" ColSpan="1" Dirty="false" Editable="false" HasMargin="false" Header="false" Height="6410" Protect="false" RowAddr="87" RowSpan="5" Width="4982"&gt;&lt;CELLMARGIN Bottom="141" Left="510" Right="510" Top="141"/&gt;&lt;PARALIST LineWrap="Break" LinkListID="0" LinkListIDNext="0" TextDirection="0" VertAlign="Center"&gt;&lt;P ParaShape="21" Style="45"&gt;&lt;TEXT CharShape="8"&gt;&lt;CHAR&gt;≪$C$149≫&lt;/CHAR&gt;&lt;/TEXT&gt;&lt;/P&gt;&lt;/PARALIST&gt;&lt;/CELL&gt;&lt;CELL BorderFill="24" ColAddr="3" ColSpan="1" Dirty="false" Editable="false" HasMargin="false" Header="false" Height="1282" Protect="false" RowAddr="87" RowSpan="1" Width="4699"&gt;&lt;CELLMARGIN Bottom="141" Left="510" Right="510" Top="141"/&gt;&lt;PARALIST LineWrap="Squeeze" LinkListID="0" LinkListIDNext="0" TextDirection="0" VertAlign="Center"&gt;&lt;P ParaShape="20" Style="45"&gt;&lt;TEXT CharShape="8"&gt;&lt;CHAR&gt;≪$D$149≫&lt;/CHAR&gt;&lt;/TEXT&gt;&lt;/P&gt;&lt;/PARALIST&gt;&lt;/CELL&gt;&lt;CELL BorderFill="24" ColAddr="4" ColSpan="1" Dirty="false" Editable="false" HasMargin="false" Header="false" Height="1282" Protect="false" RowAddr="87" RowSpan="1" Width="9510"&gt;&lt;CELLMARGIN Bottom="141" Left="510" Right="510" Top="141"/&gt;&lt;PARALIST LineWrap="Break" LinkListID="0" LinkListIDNext="0" TextDirection="0" VertAlign="Center"&gt;&lt;P ParaShape="22" Style="45"&gt;&lt;TEXT CharShape="8"&gt;&lt;CHAR&gt;≪$E$149≫&lt;/CHAR&gt;&lt;/TEXT&gt;&lt;/P&gt;&lt;/PARALIST&gt;&lt;/CELL&gt;&lt;CELL BorderFill="24" ColAddr="5"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CharShape="8"&gt;&lt;CHAR&gt;≪$F$149≫&lt;/CHAR&gt;&lt;/TEXT&gt;&lt;/P&gt;&lt;/PARALIST&gt;&lt;/CELL&gt;&lt;CELL BorderFill="24" ColAddr="6"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CharShape="8"&gt;&lt;CHAR&gt;≪$G$149≫&lt;/CHAR&gt;&lt;/TEXT&gt;&lt;/P&gt;&lt;/PARALIST&gt;&lt;/CELL&gt;&lt;CELL BorderFill="24" ColAddr="7"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CharShape="8"&gt;&lt;CHAR&gt;≪$H$149≫&lt;/CHAR&gt;&lt;/TEXT&gt;&lt;/P&gt;&lt;/PARALIST&gt;&lt;/CELL&gt;&lt;CELL BorderFill="24" ColAddr="8"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CharShape="8"&gt;&lt;CHAR&gt;≪$I$149≫&lt;/CHAR&gt;&lt;/TEXT&gt;&lt;/P&gt;&lt;/PARALIST&gt;&lt;/CELL&gt;&lt;CELL BorderFill="24" ColAddr="9"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CharShape="8"&gt;&lt;CHAR&gt;≪$J$149≫&lt;/CHAR&gt;&lt;/TEXT&gt;&lt;/P&gt;&lt;/PARALIST&gt;&lt;/CELL&gt;&lt;CELL BorderFill="24" ColAddr="10"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CharShape="8"&gt;&lt;CHAR&gt;≪$K$149≫&lt;/CHAR&gt;&lt;/TEXT&gt;&lt;/P&gt;&lt;/PARALIST&gt;&lt;/CELL&gt;&lt;/ROW&gt;&lt;ROW&gt;&lt;CELL BorderFill="24" ColAddr="3" ColSpan="1" Dirty="false" Editable="false" HasMargin="false" Header="false" Height="1282" Protect="false" RowAddr="88" RowSpan="1" Width="4699"&gt;&lt;CELLMARGIN Bottom="141" Left="510" Right="510" Top="141"/&gt;&lt;PARALIST LineWrap="Squeeze" LinkListID="0" LinkListIDNext="0" TextDirection="0" VertAlign="Center"&gt;&lt;P ParaShape="20" Style="45"&gt;&lt;TEXT CharShape="8"&gt;&lt;CHAR&gt;≪$D$150≫&lt;/CHAR&gt;&lt;/TEXT&gt;&lt;/P&gt;&lt;/PARALIST&gt;&lt;/CELL&gt;&lt;CELL BorderFill="24" ColAddr="4" ColSpan="1" Dirty="false" Editable="false" HasMargin="false" Header="false" Height="1282" Protect="false" RowAddr="88" RowSpan="1" Width="9510"&gt;&lt;CELLMARGIN Bottom="141" Left="510" Right="510" Top="141"/&gt;&lt;PARALIST LineWrap="Break" LinkListID="0" LinkListIDNext="0" TextDirection="0" VertAlign="Center"&gt;&lt;P ParaShape="22" Style="45"&gt;&lt;TEXT CharShape="8"&gt;&lt;CHAR&gt;≪$E$150≫&lt;/CHAR&gt;&lt;/TEXT&gt;&lt;/P&gt;&lt;/PARALIST&gt;&lt;/CELL&gt;&lt;CELL BorderFill="24" ColAddr="5"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CharShape="8"&gt;&lt;CHAR&gt;≪$F$150≫&lt;/CHAR&gt;&lt;/TEXT&gt;&lt;/P&gt;&lt;/PARALIST&gt;&lt;/CELL&gt;&lt;CELL BorderFill="24" ColAddr="6"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CharShape="8"&gt;&lt;CHAR&gt;≪$G$150≫&lt;/CHAR&gt;&lt;/TEXT&gt;&lt;/P&gt;&lt;/PARALIST&gt;&lt;/CELL&gt;&lt;CELL BorderFill="24" ColAddr="7"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CharShape="8"&gt;&lt;CHAR&gt;≪$H$150≫&lt;/CHAR&gt;&lt;/TEXT&gt;&lt;/P&gt;&lt;/PARALIST&gt;&lt;/CELL&gt;&lt;CELL BorderFill="24" ColAddr="8"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CharShape="8"&gt;&lt;CHAR&gt;≪$I$150≫&lt;/CHAR&gt;&lt;/TEXT&gt;&lt;/P&gt;&lt;/PARALIST&gt;&lt;/CELL&gt;&lt;CELL BorderFill="24" ColAddr="9"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CharShape="8"&gt;&lt;CHAR&gt;≪$J$150≫&lt;/CHAR&gt;&lt;/TEXT&gt;&lt;/P&gt;&lt;/PARALIST&gt;&lt;/CELL&gt;&lt;CELL BorderFill="24" ColAddr="10"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CharShape="8"&gt;&lt;CHAR&gt;≪$K$150≫&lt;/CHAR&gt;&lt;/TEXT&gt;&lt;/P&gt;&lt;/PARALIST&gt;&lt;/CELL&gt;&lt;/ROW&gt;&lt;ROW&gt;&lt;CELL BorderFill="24" ColAddr="3" ColSpan="1" Dirty="false" Editable="false" HasMargin="false" Header="false" Height="1282" Protect="false" RowAddr="89" RowSpan="1" Width="4699"&gt;&lt;CELLMARGIN Bottom="141" Left="510" Right="510" Top="141"/&gt;&lt;PARALIST LineWrap="Squeeze" LinkListID="0" LinkListIDNext="0" TextDirection="0" VertAlign="Center"&gt;&lt;P ParaShape="20" Style="45"&gt;&lt;TEXT CharShape="8"&gt;&lt;CHAR&gt;≪$D$151≫&lt;/CHAR&gt;&lt;/TEXT&gt;&lt;/P&gt;&lt;/PARALIST&gt;&lt;/CELL&gt;&lt;CELL BorderFill="24" ColAddr="4" ColSpan="1" Dirty="false" Editable="false" HasMargin="false" Header="false" Height="1282" Protect="false" RowAddr="89" RowSpan="1" Width="9510"&gt;&lt;CELLMARGIN Bottom="141" Left="510" Right="510" Top="141"/&gt;&lt;PARALIST LineWrap="Break" LinkListID="0" LinkListIDNext="0" TextDirection="0" VertAlign="Center"&gt;&lt;P ParaShape="22" Style="45"&gt;&lt;TEXT CharShape="8"&gt;&lt;CHAR&gt;≪$E$151≫&lt;/CHAR&gt;&lt;/TEXT&gt;&lt;/P&gt;&lt;/PARALIST&gt;&lt;/CELL&gt;&lt;CELL BorderFill="24" ColAddr="5"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CharShape="8"&gt;&lt;CHAR&gt;≪$F$151≫&lt;/CHAR&gt;&lt;/TEXT&gt;&lt;/P&gt;&lt;/PARALIST&gt;&lt;/CELL&gt;&lt;CELL BorderFill="24" ColAddr="6"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CharShape="8"&gt;&lt;CHAR&gt;≪$G$151≫&lt;/CHAR&gt;&lt;/TEXT&gt;&lt;/P&gt;&lt;/PARALIST&gt;&lt;/CELL&gt;&lt;CELL BorderFill="24" ColAddr="7"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CharShape="8"&gt;&lt;CHAR&gt;≪$H$151≫&lt;/CHAR&gt;&lt;/TEXT&gt;&lt;/P&gt;&lt;/PARALIST&gt;&lt;/CELL&gt;&lt;CELL BorderFill="24" ColAddr="8"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CharShape="8"&gt;&lt;CHAR&gt;≪$I$151≫&lt;/CHAR&gt;&lt;/TEXT&gt;&lt;/P&gt;&lt;/PARALIST&gt;&lt;/CELL&gt;&lt;CELL BorderFill="24" ColAddr="9"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CharShape="8"&gt;&lt;CHAR&gt;≪$J$151≫&lt;/CHAR&gt;&lt;/TEXT&gt;&lt;/P&gt;&lt;/PARALIST&gt;&lt;/CELL&gt;&lt;CELL BorderFill="24" ColAddr="10"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CharShape="8"&gt;&lt;CHAR&gt;≪$K$151≫&lt;/CHAR&gt;&lt;/TEXT&gt;&lt;/P&gt;&lt;/PARALIST&gt;&lt;/CELL&gt;&lt;/ROW&gt;&lt;ROW&gt;&lt;CELL BorderFill="24" ColAddr="3" ColSpan="1" Dirty="false" Editable="false" HasMargin="false" Header="false" Height="1282" Protect="false" RowAddr="90" RowSpan="1" Width="4699"&gt;&lt;CELLMARGIN Bottom="141" Left="510" Right="510" Top="141"/&gt;&lt;PARALIST LineWrap="Squeeze" LinkListID="0" LinkListIDNext="0" TextDirection="0" VertAlign="Center"&gt;&lt;P ParaShape="20" Style="45"&gt;&lt;TEXT CharShape="8"&gt;&lt;CHAR&gt;≪$D$152≫&lt;/CHAR&gt;&lt;/TEXT&gt;&lt;/P&gt;&lt;/PARALIST&gt;&lt;/CELL&gt;&lt;CELL BorderFill="24" ColAddr="4" ColSpan="1" Dirty="false" Editable="false" HasMargin="false" Header="false" Height="1282" Protect="false" RowAddr="90" RowSpan="1" Width="9510"&gt;&lt;CELLMARGIN Bottom="141" Left="510" Right="510" Top="141"/&gt;&lt;PARALIST LineWrap="Break" LinkListID="0" LinkListIDNext="0" TextDirection="0" VertAlign="Center"&gt;&lt;P ParaShape="22" Style="45"&gt;&lt;TEXT CharShape="8"&gt;&lt;CHAR&gt;≪$E$152≫&lt;/CHAR&gt;&lt;/TEXT&gt;&lt;/P&gt;&lt;/PARALIST&gt;&lt;/CELL&gt;&lt;CELL BorderFill="24" ColAddr="5"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CharShape="8"&gt;&lt;CHAR&gt;≪$F$152≫&lt;/CHAR&gt;&lt;/TEXT&gt;&lt;/P&gt;&lt;/PARALIST&gt;&lt;/CELL&gt;&lt;CELL BorderFill="24" ColAddr="6"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CharShape="8"&gt;&lt;CHAR&gt;≪$G$152≫&lt;/CHAR&gt;&lt;/TEXT&gt;&lt;/P&gt;&lt;/PARALIST&gt;&lt;/CELL&gt;&lt;CELL BorderFill="24" ColAddr="7"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CharShape="8"&gt;&lt;CHAR&gt;≪$H$152≫&lt;/CHAR&gt;&lt;/TEXT&gt;&lt;/P&gt;&lt;/PARALIST&gt;&lt;/CELL&gt;&lt;CELL BorderFill="24" ColAddr="8"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CharShape="8"&gt;&lt;CHAR&gt;≪$I$152≫&lt;/CHAR&gt;&lt;/TEXT&gt;&lt;/P&gt;&lt;/PARALIST&gt;&lt;/CELL&gt;&lt;CELL BorderFill="24" ColAddr="9"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CharShape="8"&gt;&lt;CHAR&gt;≪$J$152≫&lt;/CHAR&gt;&lt;/TEXT&gt;&lt;/P&gt;&lt;/PARALIST&gt;&lt;/CELL&gt;&lt;CELL BorderFill="24" ColAddr="10"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CharShape="8"&gt;&lt;CHAR&gt;≪$K$152≫&lt;/CHAR&gt;&lt;/TEXT&gt;&lt;/P&gt;&lt;/PARALIST&gt;&lt;/CELL&gt;&lt;/ROW&gt;&lt;ROW&gt;&lt;CELL BorderFill="24" ColAddr="3" ColSpan="1" Dirty="false" Editable="false" HasMargin="false" Header="false" Height="1282" Protect="false" RowAddr="91" RowSpan="1" Width="4699"&gt;&lt;CELLMARGIN Bottom="141" Left="510" Right="510" Top="141"/&gt;&lt;PARALIST LineWrap="Squeeze" LinkListID="0" LinkListIDNext="0" TextDirection="0" VertAlign="Center"&gt;&lt;P ParaShape="20" Style="45"&gt;&lt;TEXT CharShape="8"&gt;&lt;CHAR&gt;≪$D$153≫&lt;/CHAR&gt;&lt;/TEXT&gt;&lt;/P&gt;&lt;/PARALIST&gt;&lt;/CELL&gt;&lt;CELL BorderFill="24" ColAddr="4" ColSpan="1" Dirty="false" Editable="false" HasMargin="false" Header="false" Height="1282" Protect="false" RowAddr="91" RowSpan="1" Width="9510"&gt;&lt;CELLMARGIN Bottom="141" Left="510" Right="510" Top="141"/&gt;&lt;PARALIST LineWrap="Break" LinkListID="0" LinkListIDNext="0" TextDirection="0" VertAlign="Center"&gt;&lt;P ParaShape="22" Style="45"&gt;&lt;TEXT CharShape="8"&gt;&lt;CHAR&gt;≪$E$153≫&lt;/CHAR&gt;&lt;/TEXT&gt;&lt;/P&gt;&lt;/PARALIST&gt;&lt;/CELL&gt;&lt;CELL BorderFill="24" ColAddr="5"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CharShape="8"&gt;&lt;CHAR&gt;≪$F$153≫&lt;/CHAR&gt;&lt;/TEXT&gt;&lt;/P&gt;&lt;/PARALIST&gt;&lt;/CELL&gt;&lt;CELL BorderFill="24" ColAddr="6"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CharShape="8"&gt;&lt;CHAR&gt;≪$G$153≫&lt;/CHAR&gt;&lt;/TEXT&gt;&lt;/P&gt;&lt;/PARALIST&gt;&lt;/CELL&gt;&lt;CELL BorderFill="24" ColAddr="7"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CharShape="8"&gt;&lt;CHAR&gt;≪$H$153≫&lt;/CHAR&gt;&lt;/TEXT&gt;&lt;/P&gt;&lt;/PARALIST&gt;&lt;/CELL&gt;&lt;CELL BorderFill="24" ColAddr="8"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CharShape="8"&gt;&lt;CHAR&gt;≪$I$153≫&lt;/CHAR&gt;&lt;/TEXT&gt;&lt;/P&gt;&lt;/PARALIST&gt;&lt;/CELL&gt;&lt;CELL BorderFill="24" ColAddr="9"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CharShape="8"&gt;&lt;CHAR&gt;≪$J$153≫&lt;/CHAR&gt;&lt;/TEXT&gt;&lt;/P&gt;&lt;/PARALIST&gt;&lt;/CELL&gt;&lt;CELL BorderFill="24" ColAddr="10"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CharShape="8"&gt;&lt;CHAR&gt;≪$K$153≫&lt;/CHAR&gt;&lt;/TEXT&gt;&lt;/P&gt;&lt;/PARALIST&gt;&lt;/CELL&gt;&lt;/ROW&gt;&lt;ROW&gt;&lt;CELL BorderFill="24" ColAddr="0" ColSpan="1" Dirty="false" Editable="false" HasMargin="false" Header="false" Height="6410" Protect="false" RowAddr="92" RowSpan="5" Width="4699"&gt;&lt;CELLMARGIN Bottom="141" Left="510" Right="510" Top="141"/&gt;&lt;PARALIST LineWrap="Break" LinkListID="0" LinkListIDNext="0" TextDirection="0" VertAlign="Center"&gt;&lt;P ParaShape="21" Style="45"&gt;&lt;TEXT CharShape="8"&gt;&lt;CHAR&gt;≪$A$154≫&lt;/CHAR&gt;&lt;/TEXT&gt;&lt;/P&gt;&lt;/PARALIST&gt;&lt;/CELL&gt;&lt;CELL BorderFill="24" ColAddr="1" ColSpan="1" Dirty="false" Editable="false" HasMargin="false" Header="false" Height="6410" Protect="false" RowAddr="92" RowSpan="5" Width="9510"&gt;&lt;CELLMARGIN Bottom="141" Left="510" Right="510" Top="141"/&gt;&lt;PARALIST LineWrap="Break" LinkListID="0" LinkListIDNext="0" TextDirection="0" VertAlign="Center"&gt;&lt;P ParaShape="22" Style="45"&gt;&lt;TEXT CharShape="8"&gt;&lt;CHAR&gt;≪$B$154≫&lt;/CHAR&gt;&lt;/TEXT&gt;&lt;/P&gt;&lt;/PARALIST&gt;&lt;/CELL&gt;&lt;CELL BorderFill="24" ColAddr="2" ColSpan="1" Dirty="false" Editable="false" HasMargin="false" Header="false" Height="6410" Protect="false" RowAddr="92" RowSpan="5" Width="4982"&gt;&lt;CELLMARGIN Bottom="141" Left="510" Right="510" Top="141"/&gt;&lt;PARALIST LineWrap="Break" LinkListID="0" LinkListIDNext="0" TextDirection="0" VertAlign="Center"&gt;&lt;P ParaShape="21" Style="45"&gt;&lt;TEXT CharShape="8"&gt;&lt;CHAR&gt;≪$C$154≫&lt;/CHAR&gt;&lt;/TEXT&gt;&lt;/P&gt;&lt;/PARALIST&gt;&lt;/CELL&gt;&lt;CELL BorderFill="24" ColAddr="3" ColSpan="1" Dirty="false" Editable="false" HasMargin="false" Header="false" Height="1282" Protect="false" RowAddr="92" RowSpan="1" Width="4699"&gt;&lt;CELLMARGIN Bottom="141" Left="510" Right="510" Top="141"/&gt;&lt;PARALIST LineWrap="Squeeze" LinkListID="0" LinkListIDNext="0" TextDirection="0" VertAlign="Center"&gt;&lt;P ParaShape="20" Style="45"&gt;&lt;TEXT CharShape="8"&gt;&lt;CHAR&gt;≪$D$154≫&lt;/CHAR&gt;&lt;/TEXT&gt;&lt;/P&gt;&lt;/PARALIST&gt;&lt;/CELL&gt;&lt;CELL BorderFill="24" ColAddr="4" ColSpan="1" Dirty="false" Editable="false" HasMargin="false" Header="false" Height="1282" Protect="false" RowAddr="92" RowSpan="1" Width="9510"&gt;&lt;CELLMARGIN Bottom="141" Left="510" Right="510" Top="141"/&gt;&lt;PARALIST LineWrap="Break" LinkListID="0" LinkListIDNext="0" TextDirection="0" VertAlign="Center"&gt;&lt;P ParaShape="22" Style="45"&gt;&lt;TEXT CharShape="8"&gt;&lt;CHAR&gt;≪$E$154≫&lt;/CHAR&gt;&lt;/TEXT&gt;&lt;/P&gt;&lt;/PARALIST&gt;&lt;/CELL&gt;&lt;CELL BorderFill="24" ColAddr="5"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CharShape="8"&gt;&lt;CHAR&gt;≪$F$154≫&lt;/CHAR&gt;&lt;/TEXT&gt;&lt;/P&gt;&lt;/PARALIST&gt;&lt;/CELL&gt;&lt;CELL BorderFill="24" ColAddr="6"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CharShape="8"&gt;&lt;CHAR&gt;≪$G$154≫&lt;/CHAR&gt;&lt;/TEXT&gt;&lt;/P&gt;&lt;/PARALIST&gt;&lt;/CELL&gt;&lt;CELL BorderFill="24" ColAddr="7"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CharShape="8"&gt;&lt;CHAR&gt;≪$H$154≫&lt;/CHAR&gt;&lt;/TEXT&gt;&lt;/P&gt;&lt;/PARALIST&gt;&lt;/CELL&gt;&lt;CELL BorderFill="24" ColAddr="8"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CharShape="8"&gt;&lt;CHAR&gt;≪$I$154≫&lt;/CHAR&gt;&lt;/TEXT&gt;&lt;/P&gt;&lt;/PARALIST&gt;&lt;/CELL&gt;&lt;CELL BorderFill="24" ColAddr="9"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CharShape="8"&gt;&lt;CHAR&gt;≪$J$154≫&lt;/CHAR&gt;&lt;/TEXT&gt;&lt;/P&gt;&lt;/PARALIST&gt;&lt;/CELL&gt;&lt;CELL BorderFill="24" ColAddr="10"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CharShape="8"&gt;&lt;CHAR&gt;≪$K$154≫&lt;/CHAR&gt;&lt;/TEXT&gt;&lt;/P&gt;&lt;/PARALIST&gt;&lt;/CELL&gt;&lt;/ROW&gt;&lt;ROW&gt;&lt;CELL BorderFill="24" ColAddr="3" ColSpan="1" Dirty="false" Editable="false" HasMargin="false" Header="false" Height="1282" Protect="false" RowAddr="93" RowSpan="1" Width="4699"&gt;&lt;CELLMARGIN Bottom="141" Left="510" Right="510" Top="141"/&gt;&lt;PARALIST LineWrap="Squeeze" LinkListID="0" LinkListIDNext="0" TextDirection="0" VertAlign="Center"&gt;&lt;P ParaShape="20" Style="45"&gt;&lt;TEXT CharShape="8"&gt;&lt;CHAR&gt;≪$D$155≫&lt;/CHAR&gt;&lt;/TEXT&gt;&lt;/P&gt;&lt;/PARALIST&gt;&lt;/CELL&gt;&lt;CELL BorderFill="24" ColAddr="4" ColSpan="1" Dirty="false" Editable="false" HasMargin="false" Header="false" Height="1282" Protect="false" RowAddr="93" RowSpan="1" Width="9510"&gt;&lt;CELLMARGIN Bottom="141" Left="510" Right="510" Top="141"/&gt;&lt;PARALIST LineWrap="Break" LinkListID="0" LinkListIDNext="0" TextDirection="0" VertAlign="Center"&gt;&lt;P ParaShape="22" Style="45"&gt;&lt;TEXT CharShape="8"&gt;&lt;CHAR&gt;≪$E$155≫&lt;/CHAR&gt;&lt;/TEXT&gt;&lt;/P&gt;&lt;/PARALIST&gt;&lt;/CELL&gt;&lt;CELL BorderFill="24" ColAddr="5"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CharShape="8"&gt;&lt;CHAR&gt;≪$F$155≫&lt;/CHAR&gt;&lt;/TEXT&gt;&lt;/P&gt;&lt;/PARALIST&gt;&lt;/CELL&gt;&lt;CELL BorderFill="24" ColAddr="6"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CharShape="8"&gt;&lt;CHAR&gt;≪$G$155≫&lt;/CHAR&gt;&lt;/TEXT&gt;&lt;/P&gt;&lt;/PARALIST&gt;&lt;/CELL&gt;&lt;CELL BorderFill="24" ColAddr="7"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CharShape="8"&gt;&lt;CHAR&gt;≪$H$155≫&lt;/CHAR&gt;&lt;/TEXT&gt;&lt;/P&gt;&lt;/PARALIST&gt;&lt;/CELL&gt;&lt;CELL BorderFill="24" ColAddr="8"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CharShape="8"&gt;&lt;CHAR&gt;≪$I$155≫&lt;/CHAR&gt;&lt;/TEXT&gt;&lt;/P&gt;&lt;/PARALIST&gt;&lt;/CELL&gt;&lt;CELL BorderFill="24" ColAddr="9"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CharShape="8"&gt;&lt;CHAR&gt;≪$J$155≫&lt;/CHAR&gt;&lt;/TEXT&gt;&lt;/P&gt;&lt;/PARALIST&gt;&lt;/CELL&gt;&lt;CELL BorderFill="24" ColAddr="10"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CharShape="8"&gt;&lt;CHAR&gt;≪$K$155≫&lt;/CHAR&gt;&lt;/TEXT&gt;&lt;/P&gt;&lt;/PARALIST&gt;&lt;/CELL&gt;&lt;/ROW&gt;&lt;ROW&gt;&lt;CELL BorderFill="24" ColAddr="3" ColSpan="1" Dirty="false" Editable="false" HasMargin="false" Header="false" Height="1282" Protect="false" RowAddr="94" RowSpan="1" Width="4699"&gt;&lt;CELLMARGIN Bottom="141" Left="510" Right="510" Top="141"/&gt;&lt;PARALIST LineWrap="Squeeze" LinkListID="0" LinkListIDNext="0" TextDirection="0" VertAlign="Center"&gt;&lt;P ParaShape="20" Style="45"&gt;&lt;TEXT CharShape="8"&gt;&lt;CHAR&gt;≪$D$156≫&lt;/CHAR&gt;&lt;/TEXT&gt;&lt;/P&gt;&lt;/PARALIST&gt;&lt;/CELL&gt;&lt;CELL BorderFill="24" ColAddr="4" ColSpan="1" Dirty="false" Editable="false" HasMargin="false" Header="false" Height="1282" Protect="false" RowAddr="94" RowSpan="1" Width="9510"&gt;&lt;CELLMARGIN Bottom="141" Left="510" Right="510" Top="141"/&gt;&lt;PARALIST LineWrap="Break" LinkListID="0" LinkListIDNext="0" TextDirection="0" VertAlign="Center"&gt;&lt;P ParaShape="22" Style="45"&gt;&lt;TEXT CharShape="8"&gt;&lt;CHAR&gt;≪$E$156≫&lt;/CHAR&gt;&lt;/TEXT&gt;&lt;/P&gt;&lt;/PARALIST&gt;&lt;/CELL&gt;&lt;CELL BorderFill="24" ColAddr="5"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CharShape="8"&gt;&lt;CHAR&gt;≪$F$156≫&lt;/CHAR&gt;&lt;/TEXT&gt;&lt;/P&gt;&lt;/PARALIST&gt;&lt;/CELL&gt;&lt;CELL BorderFill="24" ColAddr="6"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CharShape="8"&gt;&lt;CHAR&gt;≪$G$156≫&lt;/CHAR&gt;&lt;/TEXT&gt;&lt;/P&gt;&lt;/PARALIST&gt;&lt;/CELL&gt;&lt;CELL BorderFill="24" ColAddr="7"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CharShape="8"&gt;&lt;CHAR&gt;≪$H$156≫&lt;/CHAR&gt;&lt;/TEXT&gt;&lt;/P&gt;&lt;/PARALIST&gt;&lt;/CELL&gt;&lt;CELL BorderFill="24" ColAddr="8"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CharShape="8"&gt;&lt;CHAR&gt;≪$I$156≫&lt;/CHAR&gt;&lt;/TEXT&gt;&lt;/P&gt;&lt;/PARALIST&gt;&lt;/CELL&gt;&lt;CELL BorderFill="24" ColAddr="9"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CharShape="8"&gt;&lt;CHAR&gt;≪$J$156≫&lt;/CHAR&gt;&lt;/TEXT&gt;&lt;/P&gt;&lt;/PARALIST&gt;&lt;/CELL&gt;&lt;CELL BorderFill="24" ColAddr="10"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CharShape="8"&gt;&lt;CHAR&gt;≪$K$156≫&lt;/CHAR&gt;&lt;/TEXT&gt;&lt;/P&gt;&lt;/PARALIST&gt;&lt;/CELL&gt;&lt;/ROW&gt;&lt;ROW&gt;&lt;CELL BorderFill="24" ColAddr="3" ColSpan="1" Dirty="false" Editable="false" HasMargin="false" Header="false" Height="1282" Protect="false" RowAddr="95" RowSpan="1" Width="4699"&gt;&lt;CELLMARGIN Bottom="141" Left="510" Right="510" Top="141"/&gt;&lt;PARALIST LineWrap="Squeeze" LinkListID="0" LinkListIDNext="0" TextDirection="0" VertAlign="Center"&gt;&lt;P ParaShape="20" Style="45"&gt;&lt;TEXT CharShape="8"&gt;&lt;CHAR&gt;≪$D$157≫&lt;/CHAR&gt;&lt;/TEXT&gt;&lt;/P&gt;&lt;/PARALIST&gt;&lt;/CELL&gt;&lt;CELL BorderFill="24" ColAddr="4" ColSpan="1" Dirty="false" Editable="false" HasMargin="false" Header="false" Height="1282" Protect="false" RowAddr="95" RowSpan="1" Width="9510"&gt;&lt;CELLMARGIN Bottom="141" Left="510" Right="510" Top="141"/&gt;&lt;PARALIST LineWrap="Break" LinkListID="0" LinkListIDNext="0" TextDirection="0" VertAlign="Center"&gt;&lt;P ParaShape="22" Style="45"&gt;&lt;TEXT CharShape="8"&gt;&lt;CHAR&gt;≪$E$157≫&lt;/CHAR&gt;&lt;/TEXT&gt;&lt;/P&gt;&lt;/PARALIST&gt;&lt;/CELL&gt;&lt;CELL BorderFill="24" ColAddr="5"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CharShape="8"&gt;&lt;CHAR&gt;≪$F$157≫&lt;/CHAR&gt;&lt;/TEXT&gt;&lt;/P&gt;&lt;/PARALIST&gt;&lt;/CELL&gt;&lt;CELL BorderFill="24" ColAddr="6"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CharShape="8"&gt;&lt;CHAR&gt;≪$G$157≫&lt;/CHAR&gt;&lt;/TEXT&gt;&lt;/P&gt;&lt;/PARALIST&gt;&lt;/CELL&gt;&lt;CELL BorderFill="24" ColAddr="7"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CharShape="8"&gt;&lt;CHAR&gt;≪$H$157≫&lt;/CHAR&gt;&lt;/TEXT&gt;&lt;/P&gt;&lt;/PARALIST&gt;&lt;/CELL&gt;&lt;CELL BorderFill="24" ColAddr="8"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CharShape="8"&gt;&lt;CHAR&gt;≪$I$157≫&lt;/CHAR&gt;&lt;/TEXT&gt;&lt;/P&gt;&lt;/PARALIST&gt;&lt;/CELL&gt;&lt;CELL BorderFill="24" ColAddr="9" ColSpan="1" Dirty="false" Editable="false" HasMargin="false" Header="false" Height="1282" Protect="false" RowAddr="95" RowSpan="1" Width="6982"&gt;&lt;CELLMARGIN Bottom="141" Left="510" Right="510" Top="141"/&gt;&lt;PARALIST LineWrap="Break" LinkListID="0"</t>
    <phoneticPr fontId="3" type="noConversion"/>
  </si>
  <si>
    <t xml:space="preserve"> LinkListIDNext="0" TextDirection="0" VertAlign="Center"&gt;&lt;P ParaShape="22" Style="45"&gt;&lt;TEXT CharShape="8"&gt;&lt;CHAR&gt;≪$J$157≫&lt;/CHAR&gt;&lt;/TEXT&gt;&lt;/P&gt;&lt;/PARALIST&gt;&lt;/CELL&gt;&lt;CELL BorderFill="24" ColAddr="10"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CharShape="8"&gt;&lt;CHAR&gt;≪$K$157≫&lt;/CHAR&gt;&lt;/TEXT&gt;&lt;/P&gt;&lt;/PARALIST&gt;&lt;/CELL&gt;&lt;/ROW&gt;&lt;ROW&gt;&lt;CELL BorderFill="24" ColAddr="3" ColSpan="1" Dirty="false" Editable="false" HasMargin="false" Header="false" Height="1282" Protect="false" RowAddr="96" RowSpan="1" Width="4699"&gt;&lt;CELLMARGIN Bottom="141" Left="510" Right="510" Top="141"/&gt;&lt;PARALIST LineWrap="Squeeze" LinkListID="0" LinkListIDNext="0" TextDirection="0" VertAlign="Center"&gt;&lt;P ParaShape="20" Style="45"&gt;&lt;TEXT CharShape="8"&gt;&lt;CHAR&gt;≪$D$158≫&lt;/CHAR&gt;&lt;/TEXT&gt;&lt;/P&gt;&lt;/PARALIST&gt;&lt;/CELL&gt;&lt;CELL BorderFill="24" ColAddr="4" ColSpan="1" Dirty="false" Editable="false" HasMargin="false" Header="false" Height="1282" Protect="false" RowAddr="96" RowSpan="1" Width="9510"&gt;&lt;CELLMARGIN Bottom="141" Left="510" Right="510" Top="141"/&gt;&lt;PARALIST LineWrap="Break" LinkListID="0" LinkListIDNext="0" TextDirection="0" VertAlign="Center"&gt;&lt;P ParaShape="22" Style="45"&gt;&lt;TEXT CharShape="8"&gt;&lt;CHAR&gt;≪$E$158≫&lt;/CHAR&gt;&lt;/TEXT&gt;&lt;/P&gt;&lt;/PARALIST&gt;&lt;/CELL&gt;&lt;CELL BorderFill="24" ColAddr="5"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CharShape="8"&gt;&lt;CHAR&gt;≪$F$158≫&lt;/CHAR&gt;&lt;/TEXT&gt;&lt;/P&gt;&lt;/PARALIST&gt;&lt;/CELL&gt;&lt;CELL BorderFill="24" ColAddr="6"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CharShape="8"&gt;&lt;CHAR&gt;≪$G$158≫&lt;/CHAR&gt;&lt;/TEXT&gt;&lt;/P&gt;&lt;/PARALIST&gt;&lt;/CELL&gt;&lt;CELL BorderFill="24" ColAddr="7"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CharShape="8"&gt;&lt;CHAR&gt;≪$H$158≫&lt;/CHAR&gt;&lt;/TEXT&gt;&lt;/P&gt;&lt;/PARALIST&gt;&lt;/CELL&gt;&lt;CELL BorderFill="24" ColAddr="8"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CharShape="8"&gt;&lt;CHAR&gt;≪$I$158≫&lt;/CHAR&gt;&lt;/TEXT&gt;&lt;/P&gt;&lt;/PARALIST&gt;&lt;/CELL&gt;&lt;CELL BorderFill="24" ColAddr="9"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CharShape="8"&gt;&lt;CHAR&gt;≪$J$158≫&lt;/CHAR&gt;&lt;/TEXT&gt;&lt;/P&gt;&lt;/PARALIST&gt;&lt;/CELL&gt;&lt;CELL BorderFill="24" ColAddr="10"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CharShape="8"&gt;&lt;CHAR&gt;≪$K$158≫&lt;/CHAR&gt;&lt;/TEXT&gt;&lt;/P&gt;&lt;/PARALIST&gt;&lt;/CELL&gt;&lt;/ROW&gt;&lt;ROW&gt;&lt;CELL BorderFill="24" ColAddr="0" ColSpan="1" Dirty="false" Editable="false" HasMargin="false" Header="false" Height="6410" Protect="false" RowAddr="97" RowSpan="5" Width="4699"&gt;&lt;CELLMARGIN Bottom="141" Left="510" Right="510" Top="141"/&gt;&lt;PARALIST LineWrap="Break" LinkListID="0" LinkListIDNext="0" TextDirection="0" VertAlign="Center"&gt;&lt;P ParaShape="21" Style="45"&gt;&lt;TEXT CharShape="8"&gt;&lt;CHAR&gt;≪$A$159≫&lt;/CHAR&gt;&lt;/TEXT&gt;&lt;/P&gt;&lt;/PARALIST&gt;&lt;/CELL&gt;&lt;CELL BorderFill="24" ColAddr="1" ColSpan="1" Dirty="false" Editable="false" HasMargin="false" Header="false" Height="6410" Protect="false" RowAddr="97" RowSpan="5" Width="9510"&gt;&lt;CELLMARGIN Bottom="141" Left="510" Right="510" Top="141"/&gt;&lt;PARALIST LineWrap="Break" LinkListID="0" LinkListIDNext="0" TextDirection="0" VertAlign="Center"&gt;&lt;P ParaShape="22" Style="45"&gt;&lt;TEXT CharShape="8"&gt;&lt;CHAR&gt;≪$B$159≫&lt;/CHAR&gt;&lt;/TEXT&gt;&lt;/P&gt;&lt;/PARALIST&gt;&lt;/CELL&gt;&lt;CELL BorderFill="24" ColAddr="2" ColSpan="1" Dirty="false" Editable="false" HasMargin="false" Header="false" Height="6410" Protect="false" RowAddr="97" RowSpan="5" Width="4982"&gt;&lt;CELLMARGIN Bottom="141" Left="510" Right="510" Top="141"/&gt;&lt;PARALIST LineWrap="Break" LinkListID="0" LinkListIDNext="0" TextDirection="0" VertAlign="Center"&gt;&lt;P ParaShape="21" Style="45"&gt;&lt;TEXT CharShape="8"&gt;&lt;CHAR&gt;≪$C$159≫&lt;/CHAR&gt;&lt;/TEXT&gt;&lt;/P&gt;&lt;/PARALIST&gt;&lt;/CELL&gt;&lt;CELL BorderFill="24" ColAddr="3" ColSpan="1" Dirty="false" Editable="false" HasMargin="false" Header="false" Height="1282" Protect="false" RowAddr="97" RowSpan="1" Width="4699"&gt;&lt;CELLMARGIN Bottom="141" Left="510" Right="510" Top="141"/&gt;&lt;PARALIST LineWrap="Squeeze" LinkListID="0" LinkListIDNext="0" TextDirection="0" VertAlign="Center"&gt;&lt;P ParaShape="20" Style="45"&gt;&lt;TEXT CharShape="8"&gt;&lt;CHAR&gt;≪$D$159≫&lt;/CHAR&gt;&lt;/TEXT&gt;&lt;/P&gt;&lt;/PARALIST&gt;&lt;/CELL&gt;&lt;CELL BorderFill="24" ColAddr="4" ColSpan="1" Dirty="false" Editable="false" HasMargin="false" Header="false" Height="1282" Protect="false" RowAddr="97" RowSpan="1" Width="9510"&gt;&lt;CELLMARGIN Bottom="141" Left="510" Right="510" Top="141"/&gt;&lt;PARALIST LineWrap="Break" LinkListID="0" LinkListIDNext="0" TextDirection="0" VertAlign="Center"&gt;&lt;P ParaShape="22" Style="45"&gt;&lt;TEXT CharShape="8"&gt;&lt;CHAR&gt;≪$E$159≫&lt;/CHAR&gt;&lt;/TEXT&gt;&lt;/P&gt;&lt;/PARALIST&gt;&lt;/CELL&gt;&lt;CELL BorderFill="24" ColAddr="5"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CharShape="8"&gt;&lt;CHAR&gt;≪$F$159≫&lt;/CHAR&gt;&lt;/TEXT&gt;&lt;/P&gt;&lt;/PARALIST&gt;&lt;/CELL&gt;&lt;CELL BorderFill="24" ColAddr="6"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CharShape="8"&gt;&lt;CHAR&gt;≪$G$159≫&lt;/CHAR&gt;&lt;/TEXT&gt;&lt;/P&gt;&lt;/PARALIST&gt;&lt;/CELL&gt;&lt;CELL BorderFill="24" ColAddr="7"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CharShape="8"&gt;&lt;CHAR&gt;≪$H$159≫&lt;/CHAR&gt;&lt;/TEXT&gt;&lt;/P&gt;&lt;/PARALIST&gt;&lt;/CELL&gt;&lt;CELL BorderFill="24" ColAddr="8"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CharShape="8"&gt;&lt;CHAR&gt;≪$I$159≫&lt;/CHAR&gt;&lt;/TEXT&gt;&lt;/P&gt;&lt;/PARALIST&gt;&lt;/CELL&gt;&lt;CELL BorderFill="24" ColAddr="9"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CharShape="8"&gt;&lt;CHAR&gt;≪$J$159≫&lt;/CHAR&gt;&lt;/TEXT&gt;&lt;/P&gt;&lt;/PARALIST&gt;&lt;/CELL&gt;&lt;CELL BorderFill="24" ColAddr="10"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CharShape="8"&gt;&lt;CHAR&gt;≪$K$159≫&lt;/CHAR&gt;&lt;/TEXT&gt;&lt;/P&gt;&lt;/PARALIST&gt;&lt;/CELL&gt;&lt;/ROW&gt;&lt;ROW&gt;&lt;CELL BorderFill="24" ColAddr="3" ColSpan="1" Dirty="false" Editable="false" HasMargin="false" Header="false" Height="0" Protect="false" RowAddr="98" RowSpan="1" Width="4699"&gt;&lt;CELLMARGIN Bottom="141" Left="510" Right="510" Top="141"/&gt;&lt;PARALIST LineWrap="Squeeze" LinkListID="0" LinkListIDNext="0" TextDirection="0" VertAlign="Center"&gt;&lt;P ParaShape="20" Style="45"&gt;&lt;TEXT CharShape="8"&gt;&lt;CHAR&gt;≪$D$160≫&lt;/CHAR&gt;&lt;/TEXT&gt;&lt;/P&gt;&lt;/PARALIST&gt;&lt;/CELL&gt;&lt;CELL BorderFill="24" ColAddr="4" ColSpan="1" Dirty="false" Editable="false" HasMargin="false" Header="false" Height="0" Protect="false" RowAddr="98" RowSpan="1" Width="9510"&gt;&lt;CELLMARGIN Bottom="141" Left="510" Right="510" Top="141"/&gt;&lt;PARALIST LineWrap="Break" LinkListID="0" LinkListIDNext="0" TextDirection="0" VertAlign="Center"&gt;&lt;P ParaShape="22" Style="45"&gt;&lt;TEXT CharShape="8"&gt;&lt;CHAR&gt;≪$E$160≫&lt;/CHAR&gt;&lt;/TEXT&gt;&lt;/P&gt;&lt;/PARALIST&gt;&lt;/CELL&gt;&lt;CELL BorderFill="24" ColAddr="5"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CharShape="8"&gt;&lt;CHAR&gt;≪$F$160≫&lt;/CHAR&gt;&lt;/TEXT&gt;&lt;/P&gt;&lt;/PARALIST&gt;&lt;/CELL&gt;&lt;CELL BorderFill="24" ColAddr="6"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CharShape="8"&gt;&lt;CHAR&gt;≪$G$160≫&lt;/CHAR&gt;&lt;/TEXT&gt;&lt;/P&gt;&lt;/PARALIST&gt;&lt;/CELL&gt;&lt;CELL BorderFill="24" ColAddr="7"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CharShape="8"&gt;&lt;CHAR&gt;≪$H$160≫&lt;/CHAR&gt;&lt;/TEXT&gt;&lt;/P&gt;&lt;/PARALIST&gt;&lt;/CELL&gt;&lt;CELL BorderFill="24" ColAddr="8"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CharShape="8"&gt;&lt;CHAR&gt;≪$I$160≫&lt;/CHAR&gt;&lt;/TEXT&gt;&lt;/P&gt;&lt;/PARALIST&gt;&lt;/CELL&gt;&lt;CELL BorderFill="24" ColAddr="9"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CharShape="8"&gt;&lt;CHAR&gt;≪$J$160≫&lt;/CHAR&gt;&lt;/TEXT&gt;&lt;/P&gt;&lt;/PARALIST&gt;&lt;/CELL&gt;&lt;CELL BorderFill="24" ColAddr="10"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CharShape="8"&gt;&lt;CHAR&gt;≪$K$160≫&lt;/CHAR&gt;&lt;/TEXT&gt;&lt;/P&gt;&lt;/PARALIST&gt;&lt;/CELL&gt;&lt;/ROW&gt;&lt;ROW&gt;&lt;CELL BorderFill="24" ColAddr="3" ColSpan="1" Dirty="false" Editable="false" HasMargin="false" Header="false" Height="0" Protect="false" RowAddr="99" RowSpan="1" Width="4699"&gt;&lt;CELLMARGIN Bottom="141" Left="510" Right="510" Top="141"/&gt;&lt;PARALIST LineWrap="Squeeze" LinkListID="0" LinkListIDNext="0" TextDirection="0" VertAlign="Center"&gt;&lt;P ParaShape="20" Style="45"&gt;&lt;TEXT CharShape="8"&gt;&lt;CHAR&gt;≪$D$161≫&lt;/CHAR&gt;&lt;/TEXT&gt;&lt;/P&gt;&lt;/PARALIST&gt;&lt;/CELL&gt;&lt;CELL BorderFill="24" ColAddr="4" ColSpan="1" Dirty="false" Editable="false" HasMargin="false" Header="false" Height="0" Protect="false" RowAddr="99" RowSpan="1" Width="9510"&gt;&lt;CELLMARGIN Bottom="141" Left="510" Right="510" Top="141"/&gt;&lt;PARALIST LineWrap="Break" LinkListID="0" LinkListIDNext="0" TextDirection="0" VertAlign="Center"&gt;&lt;P ParaShape="22" Style="45"&gt;&lt;TEXT CharShape="8"&gt;&lt;CHAR&gt;≪$E$161≫&lt;/CHAR&gt;&lt;/TEXT&gt;&lt;/P&gt;&lt;/PARALIST&gt;&lt;/CELL&gt;&lt;CELL BorderFill="24" ColAddr="5"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CharShape="8"&gt;&lt;CHAR&gt;≪$F$161≫&lt;/CHAR&gt;&lt;/TEXT&gt;&lt;/P&gt;&lt;/PARALIST&gt;&lt;/CELL&gt;&lt;CELL BorderFill="24" ColAddr="6"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CharShape="8"&gt;&lt;CHAR&gt;≪$G$161≫&lt;/CHAR&gt;&lt;/TEXT&gt;&lt;/P&gt;&lt;/PARALIST&gt;&lt;/CELL&gt;&lt;CELL BorderFill="24" ColAddr="7"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CharShape="8"&gt;&lt;CHAR&gt;≪$H$161≫&lt;/CHAR&gt;&lt;/TEXT&gt;&lt;/P&gt;&lt;/PARALIST&gt;&lt;/CELL&gt;&lt;CELL BorderFill="24" ColAddr="8"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CharShape="8"&gt;&lt;CHAR&gt;≪$I$161≫&lt;/CHAR&gt;&lt;/TEXT&gt;&lt;/P&gt;&lt;/PARALIST&gt;&lt;/CELL&gt;&lt;CELL BorderFill="24" ColAddr="9"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CharShape="8"&gt;&lt;CHAR&gt;≪$J$161≫&lt;/CHAR&gt;&lt;/TEXT&gt;&lt;/P&gt;&lt;/PARALIST&gt;&lt;/CELL&gt;&lt;CELL BorderFill="24" ColAddr="10"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CharShape="8"&gt;&lt;CHAR&gt;≪$K$161≫&lt;/CHAR&gt;&lt;/TEXT&gt;&lt;/P&gt;&lt;/PARALIST&gt;&lt;/CELL&gt;&lt;/ROW&gt;&lt;ROW&gt;&lt;CELL BorderFill="24" ColAddr="3" ColSpan="1" Dirty="false" Editable="false" HasMargin="false" Header="false" Height="0" Protect="false" RowAddr="100" RowSpan="1" Width="4699"&gt;&lt;CELLMARGIN Bottom="141" Left="510" Right="510" Top="141"/&gt;&lt;PARALIST LineWrap="Squeeze" LinkListID="0" LinkListIDNext="0" TextDirection="0" VertAlign="Center"&gt;&lt;P ParaShape="20" Style="45"&gt;&lt;TEXT CharShape="8"&gt;&lt;CHAR&gt;≪$D$162≫&lt;/CHAR&gt;&lt;/TEXT&gt;&lt;/P&gt;&lt;/PARALIST&gt;&lt;/CELL&gt;&lt;CELL BorderFill="24" ColAddr="4" ColSpan="1" Dirty="false" Editable="false" HasMargin="false" Header="false" Height="0" Protect="false" RowAddr="100" RowSpan="1" Width="9510"&gt;&lt;CELLMARGIN Bottom="141" Left="510" Right="510" Top="141"/&gt;&lt;PARALIST LineWrap="Break" LinkListID="0" LinkListIDNext="0" TextDirection="0" VertAlign="Center"&gt;&lt;P ParaShape="22" Style="45"&gt;&lt;TEXT CharShape="8"&gt;&lt;CHAR&gt;≪$E$162≫&lt;/CHAR&gt;&lt;/TEXT&gt;&lt;/P&gt;&lt;/PARALIST&gt;&lt;/CELL&gt;&lt;CELL BorderFill="24" ColAddr="5"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CharShape="8"&gt;&lt;CHAR&gt;≪$F$162≫&lt;/CHAR&gt;&lt;/TEXT&gt;&lt;/P&gt;&lt;/PARALIST&gt;&lt;/CELL&gt;&lt;CELL BorderFill="24" ColAddr="6"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CharShape="8"&gt;&lt;CHAR&gt;≪$G$162≫&lt;/CHAR&gt;&lt;/TEXT&gt;&lt;/P&gt;&lt;/PARALIST&gt;&lt;/CELL&gt;&lt;CELL BorderFill="24" ColAddr="7"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CharShape="8"&gt;&lt;CHAR&gt;≪$H$162≫&lt;/CHAR&gt;&lt;/TEXT&gt;&lt;/P&gt;&lt;/PARALIST&gt;&lt;/CELL&gt;&lt;CELL BorderFill="24" ColAddr="8"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CharShape="8"&gt;&lt;CHAR&gt;≪$I$162≫&lt;/CHAR&gt;&lt;/TEXT&gt;&lt;/P&gt;&lt;/PARALIST&gt;&lt;/CELL&gt;&lt;CELL BorderFill="24" ColAddr="9"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CharShape="8"&gt;&lt;CHAR&gt;≪$J$162≫&lt;/CHAR&gt;&lt;/TEXT&gt;&lt;/P&gt;&lt;/PARALIST&gt;&lt;/CELL&gt;&lt;CELL BorderFill="24" ColAddr="10"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CharShape="8"&gt;&lt;CHAR&gt;≪$K$162≫&lt;/CHAR&gt;&lt;/TEXT&gt;&lt;/P&gt;&lt;/PARALIST&gt;&lt;/CELL&gt;&lt;/ROW&gt;&lt;ROW&gt;&lt;CELL BorderFill="24" ColAddr="3" ColSpan="1" Dirty="false" Editable="false" HasMargin="false" Header="false" Height="0" Protect="false" RowAddr="101" RowSpan="1" Width="4699"&gt;&lt;CELLMARGIN Bottom="141" Left="510" Right="510" Top="141"/&gt;&lt;PARALIST LineWrap="Squeeze" LinkListID="0" LinkListIDNext="0" TextDirection="0" VertAlign="Center"&gt;&lt;P ParaShape="20" Style="45"&gt;&lt;TEXT CharShape="8"&gt;&lt;CHAR&gt;≪$D$163≫&lt;/CHAR&gt;&lt;/TEXT&gt;&lt;/P&gt;&lt;/PARALIST&gt;&lt;/CELL&gt;&lt;CELL BorderFill="24" ColAddr="4" ColSpan="1" Dirty="false" Editable="false" HasMargin="false" Header="false" Height="0" Protect="false" RowAddr="101" RowSpan="1" Width="9510"&gt;&lt;CELLMARGIN Bottom="141" Left="510" Right="510" Top="141"/&gt;&lt;PARALIST LineWrap="Break" LinkListID="0" LinkListIDNext="0" TextDirection="0" VertAlign="Center"&gt;&lt;P ParaShape="22" Style="45"&gt;&lt;TEXT CharShape="8"&gt;&lt;CHAR&gt;≪$E$163≫&lt;/CHAR&gt;&lt;/TEXT&gt;&lt;/P&gt;&lt;/PARALIST&gt;&lt;/CELL&gt;&lt;CELL BorderFill="24" ColAddr="5"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CharShape="8"&gt;&lt;CHAR&gt;≪$F$163≫&lt;/CHAR&gt;&lt;/TEXT&gt;&lt;/P&gt;&lt;/PARALIST&gt;&lt;/CELL&gt;&lt;CELL BorderFill="24" ColAddr="6"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CharShape="8"&gt;&lt;CHAR&gt;≪$G$163≫&lt;/CHAR&gt;&lt;/TEXT&gt;&lt;/P&gt;&lt;/PARALIST&gt;&lt;/CELL&gt;&lt;CELL BorderFill="24" ColAddr="7"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CharShape="8"&gt;&lt;CHAR&gt;≪$H$163≫&lt;/CHAR&gt;&lt;/TEXT&gt;&lt;/P&gt;&lt;/PARALIST&gt;&lt;/CELL&gt;&lt;CELL BorderFill="24" ColAddr="8"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CharShape="8"&gt;&lt;CHAR&gt;≪$I$163≫&lt;/CHAR&gt;&lt;/TEXT&gt;&lt;/P&gt;&lt;/PARALIST&gt;&lt;/CELL&gt;&lt;CELL BorderFill="24" ColAddr="9"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CharShape="8"&gt;&lt;CHAR&gt;≪$J$163≫&lt;/CHAR&gt;&lt;/TEXT&gt;&lt;/P&gt;&lt;/PARALIST&gt;&lt;/CELL&gt;&lt;CELL BorderFill="24" ColAddr="10"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CharShape="8"&gt;&lt;CHAR&gt;≪$K$163≫&lt;/CHAR&gt;&lt;/TEXT&gt;&lt;/P&gt;&lt;/PARALIST&gt;&lt;/CELL&gt;&lt;/ROW&gt;&lt;ROW&gt;&lt;CELL BorderFill="24" ColAddr="0" ColSpan="1" Dirty="false" Editable="false" HasMargin="false" Header="false" Height="6410" Protect="false" RowAddr="102" RowSpan="5" Width="4699"&gt;&lt;CELLMARGIN Bottom="141" Left="510" Right="510" Top="141"/&gt;&lt;PARALIST LineWrap="Break" LinkListID="0" LinkListIDNext="0" TextDirection="0" VertAlign="Center"&gt;&lt;P ParaShape="21" Style="45"&gt;&lt;TEXT CharShape="8"&gt;&lt;CHAR&gt;≪$A$164≫&lt;/CHAR&gt;&lt;/TEXT&gt;&lt;/P&gt;&lt;/PARALIST&gt;&lt;/CELL&gt;&lt;CELL BorderFill="24" ColAddr="1" ColSpan="1" Dirty="false" Editable="false" HasMargin="false" Header="false" Height="6410" Protect="false" RowAddr="102" RowSpan="5" Width="9510"&gt;&lt;CELLMARGIN Bottom="141" Left="510" Right="510" Top="141"/&gt;&lt;PARALIST LineWrap="Break" LinkListID="0" LinkListIDNext="0" TextDirection="0" VertAlign="Center"&gt;&lt;P ParaShape="22" Style="45"&gt;&lt;TEXT CharShape="8"&gt;&lt;CHAR&gt;≪$B$164≫&lt;/CHAR&gt;&lt;/TEXT&gt;&lt;/P&gt;&lt;/PARALIST&gt;&lt;/CELL&gt;&lt;CELL BorderFill="24" ColAddr="2" ColSpan="1" Dirty="false" Editable="false" HasMargin="false" Header="false" Height="6410" Protect="false" RowAddr="102" RowSpan="5" Width="4982"&gt;&lt;CELLMARGIN Bottom="141" Left="510" Right="510" Top="141"/&gt;&lt;PARALIST LineWrap="Break" LinkListID="0" LinkListIDNext="0" TextDirection="0" VertAlign="Center"&gt;&lt;P ParaShape="21" Style="45"&gt;&lt;TEXT CharShape="8"&gt;&lt;CHAR&gt;≪$C$164≫&lt;/CHAR&gt;&lt;/TEXT&gt;&lt;/P&gt;&lt;/PARALIST&gt;&lt;/CELL&gt;&lt;CELL BorderFill="24" ColAddr="3" ColSpan="1" Dirty="false" Editable="false" HasMargin="false" Header="false" Height="1282" Protect="false" RowAddr="102" RowSpan="1" Width="4699"&gt;&lt;CELLMARGIN Bottom="141" Left="510" Right="510" Top="141"/&gt;&lt;PARALIST LineWrap="Squeeze" LinkListID="0" LinkListIDNext="0" TextDirection="0" VertAlign="Center"&gt;&lt;P ParaShape="20" Style="45"&gt;&lt;TEXT CharShape="8"&gt;&lt;CHAR&gt;≪$D$164≫&lt;/CHAR&gt;&lt;/TEXT&gt;&lt;/P&gt;&lt;/PARALIST&gt;&lt;/CELL&gt;&lt;CELL BorderFill="24" ColAddr="4" ColSpan="1" Dirty="false" Editable="false" HasMargin="false" Header="false" Height="1282" Protect="false" RowAddr="102" RowSpan="1" Width="9510"&gt;&lt;CELLMARGIN Bottom="141" Left="510" Right="510" Top="141"/&gt;&lt;PARALIST LineWrap="Break" LinkListID="0" LinkListIDNext="0" TextDirection="0" VertAlign="Center"&gt;&lt;P ParaShape="22" Style="45"&gt;&lt;TEXT CharShape="8"&gt;&lt;CHAR&gt;≪$E$164≫&lt;/CHAR&gt;&lt;/TEXT&gt;&lt;/P&gt;&lt;/PARALIST&gt;&lt;/CELL&gt;&lt;CELL BorderFill="24" ColAddr="5"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CharShape="8"&gt;&lt;CHAR&gt;≪$F$164≫&lt;/CHAR&gt;&lt;/TEXT&gt;&lt;/P&gt;&lt;/PARALIST&gt;&lt;/CELL&gt;&lt;CELL BorderFill="24" ColAddr="6"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CharShape="8"&gt;&lt;CHAR&gt;≪$G$164≫&lt;/CHAR&gt;&lt;/TEXT&gt;&lt;/P&gt;&lt;/PARALIST&gt;&lt;/CELL&gt;&lt;CELL BorderFill="24" ColAddr="7"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CharShape="8"&gt;&lt;CHAR&gt;≪$H$164≫&lt;/CHAR&gt;&lt;/TEXT&gt;&lt;/P&gt;&lt;/PARALIST&gt;&lt;/CELL&gt;&lt;CELL BorderFill="24" ColAddr="8"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CharShape="8"&gt;&lt;CHAR&gt;≪$I$164≫&lt;/CHAR&gt;&lt;/TEXT&gt;&lt;/P&gt;&lt;/PARALIST&gt;&lt;/CELL&gt;&lt;CELL BorderFill="24" ColAddr="9"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CharShape="8"&gt;&lt;CHAR&gt;≪$J$164≫&lt;/CHAR&gt;&lt;/TEXT&gt;&lt;/P&gt;&lt;/PARALIST&gt;&lt;/CELL&gt;&lt;CELL BorderFill="24" ColAddr="10"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CharShape="8"&gt;&lt;CHAR&gt;≪$K$164≫&lt;/CHAR&gt;&lt;/TEXT&gt;&lt;/P&gt;&lt;/PARALIST&gt;&lt;/CELL&gt;&lt;/ROW&gt;&lt;ROW&gt;&lt;CELL BorderFill="24" ColAddr="3" ColSpan="1" Dirty="false" Editable="false" HasMargin="false" Header="false" Height="1282" Protect="false" RowAddr="103" RowSpan="1" Width="4699"&gt;&lt;CELLMARGIN Bottom="141" Left="510" Right="510" Top="141"/&gt;&lt;PARALIST LineWrap="Squeeze" LinkListID="0" LinkListIDNext="0" TextDirection="0" VertAlign="Center"&gt;&lt;P ParaShape="20" Style="45"&gt;&lt;TEXT CharShape="8"&gt;&lt;CHAR&gt;≪$D$165≫&lt;/CHAR&gt;&lt;/TEXT&gt;&lt;/P&gt;&lt;/PARALIST&gt;&lt;/CELL&gt;&lt;CELL BorderFill="24" ColAddr="4" ColSpan="1" Dirty="false" Editable="false" HasMargin="false" Header="false" Height="1282" Protect="false" RowAddr="103" RowSpan="1" Width="9510"&gt;&lt;CELLMARGIN Bottom="141" Left="510" Right="510" Top="141"/&gt;&lt;PARALIST LineWrap="Break" LinkListID="0" LinkListIDNext="0" TextDirection="0" VertAlign="Center"&gt;&lt;P ParaShape="22" Style="45"&gt;&lt;TEXT CharShape="8"&gt;&lt;CHAR&gt;≪$E$165≫&lt;/CHAR&gt;&lt;/TEXT&gt;&lt;/P&gt;&lt;/PARALIST&gt;&lt;/CELL&gt;&lt;CELL BorderFill="24" ColAddr="5"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CharShape="8"&gt;&lt;CHAR&gt;≪$F$165≫&lt;/CHAR&gt;&lt;/TEXT&gt;&lt;/P&gt;&lt;/PARALIST&gt;&lt;/CELL&gt;&lt;CELL BorderFill="24" ColAddr="6"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CharShape="8"&gt;&lt;CHAR&gt;≪$G$165≫&lt;/CHAR&gt;&lt;/TEXT&gt;&lt;/P&gt;&lt;/PARALIST&gt;&lt;/CELL&gt;&lt;CELL BorderFill="24" ColAddr="7"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CharShape="8"&gt;&lt;CHAR&gt;≪$H$165≫&lt;/CHAR&gt;&lt;/TEXT&gt;&lt;/P&gt;&lt;/PARALIST&gt;&lt;/CELL&gt;&lt;CELL BorderFill="24" ColAddr="8"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CharShape="8"&gt;&lt;CHAR&gt;≪$I$165≫&lt;/CHAR&gt;&lt;/TEXT&gt;&lt;/P&gt;&lt;/PARALIST&gt;&lt;/CELL&gt;&lt;CELL BorderFill="24" ColAddr="9"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CharShape="8"&gt;&lt;CHAR&gt;≪$J$165≫&lt;/CHAR&gt;&lt;/TEXT&gt;&lt;/P&gt;&lt;/PARALIST&gt;&lt;/CELL&gt;&lt;CELL BorderFill="24" ColAddr="10"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CharShape="8"&gt;&lt;CHAR&gt;≪$K$165≫&lt;/CHAR&gt;&lt;/TEXT&gt;&lt;/P&gt;&lt;/PARALIST&gt;&lt;/CELL&gt;&lt;/ROW&gt;&lt;ROW&gt;&lt;CELL BorderFill="24" ColAddr="3" ColSpan="1" Dirty="false" Editable="false" HasMargin="false" Header="false" Height="1282" Protect="false" RowAddr="104" RowSpan="1" Width="4699"&gt;&lt;CELLMARGIN Bottom="141" Left="510" Right="510" Top="141"/&gt;&lt;PARALIST LineWrap="Squeeze" LinkListID="0" LinkListIDNext="0" TextDirection="0" VertAlign="Center"&gt;&lt;P ParaShape="20" Style="45"&gt;&lt;TEXT CharShape="8"&gt;&lt;CHAR&gt;≪$D$166≫&lt;/CHAR&gt;&lt;/TEXT&gt;&lt;/P&gt;&lt;/PARALIST&gt;&lt;/CELL&gt;&lt;CELL BorderFill="24" ColAddr="4" ColSpan="1" Dirty="false" Editable="false" HasMargin="false" Header="false" Height="1282" Protect="false" RowAddr="104" RowSpan="1" Width="9510"&gt;&lt;CELLMARGIN Bottom="141" Left="510" Right="510" Top="141"/&gt;&lt;PARALIST LineWrap="Break" LinkListID="0" LinkListIDNext="0" TextDirection="0" VertAlign="Center"&gt;&lt;P ParaShape="22" Style="45"&gt;&lt;TEXT CharShape="8"&gt;&lt;CHAR&gt;≪$E$166≫&lt;/CHAR&gt;&lt;/TEXT&gt;&lt;/P&gt;&lt;/PARALIST&gt;&lt;/CELL&gt;&lt;CELL BorderFill="24" ColAddr="5"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CharShape="8"&gt;&lt;CHAR&gt;≪$F$166≫&lt;/CHAR&gt;&lt;/TEXT&gt;&lt;/P&gt;&lt;/PARALIST&gt;&lt;/CELL&gt;&lt;CELL BorderFill="24" ColAddr="6"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CharShape="8"&gt;&lt;CHAR&gt;≪$G$166≫&lt;/CHAR&gt;&lt;/TEXT&gt;&lt;/P&gt;&lt;</t>
    <phoneticPr fontId="3" type="noConversion"/>
  </si>
  <si>
    <t xml:space="preserve">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CharShape="8"&gt;&lt;CHAR&gt;≪$G$201≫&lt;/CHAR&gt;&lt;/TEXT&gt;&lt;/P&gt;&lt;/PARALIST&gt;&lt;/CELL&gt;&lt;CELL BorderFill="24" ColAddr="7"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CharShape="8"&gt;&lt;CHAR&gt;≪$H$201≫&lt;/CHAR&gt;&lt;/TEXT&gt;&lt;/P&gt;&lt;/PARALIST&gt;&lt;/CELL&gt;&lt;CELL BorderFill="24" ColAddr="8"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CharShape="8"&gt;&lt;CHAR&gt;≪$I$201≫&lt;/CHAR&gt;&lt;/TEXT&gt;&lt;/P&gt;&lt;/PARALIST&gt;&lt;/CELL&gt;&lt;CELL BorderFill="24" ColAddr="9"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CharShape="8"&gt;&lt;CHAR&gt;≪$J$201≫&lt;/CHAR&gt;&lt;/TEXT&gt;&lt;/P&gt;&lt;/PARALIST&gt;&lt;/CELL&gt;&lt;CELL BorderFill="24" ColAddr="10"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CharShape="8"&gt;&lt;CHAR&gt;≪$K$201≫&lt;/CHAR&gt;&lt;/TEXT&gt;&lt;/P&gt;&lt;/PARALIST&gt;&lt;/CELL&gt;&lt;/ROW&gt;&lt;ROW&gt;&lt;CELL BorderFill="24" ColAddr="3" ColSpan="1" Dirty="false" Editable="false" HasMargin="false" Header="false" Height="1282" Protect="false" RowAddr="140" RowSpan="1" Width="4699"&gt;&lt;CELLMARGIN Bottom="141" Left="510" Right="510" Top="141"/&gt;&lt;PARALIST LineWrap="Squeeze" LinkListID="0" LinkListIDNext="0" TextDirection="0" VertAlign="Center"&gt;&lt;P ParaShape="20" Style="45"&gt;&lt;TEXT CharShape="8"&gt;&lt;CHAR&gt;≪$D$202≫&lt;/CHAR&gt;&lt;/TEXT&gt;&lt;/P&gt;&lt;/PARALIST&gt;&lt;/CELL&gt;&lt;CELL BorderFill="24" ColAddr="4" ColSpan="1" Dirty="false" Editable="false" HasMargin="false" Header="false" Height="1282" Protect="false" RowAddr="140" RowSpan="1" Width="9510"&gt;&lt;CELLMARGIN Bottom="141" Left="510" Right="510" Top="141"/&gt;&lt;PARALIST LineWrap="Break" LinkListID="0" LinkListIDNext="0" TextDirection="0" VertAlign="Center"&gt;&lt;P ParaShape="22" Style="45"&gt;&lt;TEXT CharShape="8"&gt;&lt;CHAR&gt;≪$E$202≫&lt;/CHAR&gt;&lt;/TEXT&gt;&lt;/P&gt;&lt;/PARALIST&gt;&lt;/CELL&gt;&lt;CELL BorderFill="24" ColAddr="5"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CharShape="8"&gt;&lt;CHAR&gt;≪$F$202≫&lt;/CHAR&gt;&lt;/TEXT&gt;&lt;/P&gt;&lt;/PARALIST&gt;&lt;/CELL&gt;&lt;CELL BorderFill="24" ColAddr="6"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CharShape="8"&gt;&lt;CHAR&gt;≪$G$202≫&lt;/CHAR&gt;&lt;/TEXT&gt;&lt;/P&gt;&lt;/PARALIST&gt;&lt;/CELL&gt;&lt;CELL BorderFill="24" ColAddr="7"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CharShape="8"&gt;&lt;CHAR&gt;≪$H$202≫&lt;/CHAR&gt;&lt;/TEXT&gt;&lt;/P&gt;&lt;/PARALIST&gt;&lt;/CELL&gt;&lt;CELL BorderFill="24" ColAddr="8"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CharShape="8"&gt;&lt;CHAR&gt;≪$I$202≫&lt;/CHAR&gt;&lt;/TEXT&gt;&lt;/P&gt;&lt;/PARALIST&gt;&lt;/CELL&gt;&lt;CELL BorderFill="24" ColAddr="9"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CharShape="8"&gt;&lt;CHAR&gt;≪$J$202≫&lt;/CHAR&gt;&lt;/TEXT&gt;&lt;/P&gt;&lt;/PARALIST&gt;&lt;/CELL&gt;&lt;CELL BorderFill="24" ColAddr="10"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CharShape="8"&gt;&lt;CHAR&gt;≪$K$202≫&lt;/CHAR&gt;&lt;/TEXT&gt;&lt;/P&gt;&lt;/PARALIST&gt;&lt;/CELL&gt;&lt;/ROW&gt;&lt;ROW&gt;&lt;CELL BorderFill="24" ColAddr="3" ColSpan="1" Dirty="false" Editable="false" HasMargin="false" Header="false" Height="1282" Protect="false" RowAddr="141" RowSpan="1" Width="4699"&gt;&lt;CELLMARGIN Bottom="141" Left="510" Right="510" Top="141"/&gt;&lt;PARALIST LineWrap="Squeeze" LinkListID="0" LinkListIDNext="0" TextDirection="0" VertAlign="Center"&gt;&lt;P ParaShape="20" Style="45"&gt;&lt;TEXT CharShape="8"&gt;&lt;CHAR&gt;≪$D$203≫&lt;/CHAR&gt;&lt;/TEXT&gt;&lt;/P&gt;&lt;/PARALIST&gt;&lt;/CELL&gt;&lt;CELL BorderFill="24" ColAddr="4" ColSpan="1" Dirty="false" Editable="false" HasMargin="false" Header="false" Height="1282" Protect="false" RowAddr="141" RowSpan="1" Width="9510"&gt;&lt;CELLMARGIN Bottom="141" Left="510" Right="510" Top="141"/&gt;&lt;PARALIST LineWrap="Break" LinkListID="0" LinkListIDNext="0" TextDirection="0" VertAlign="Center"&gt;&lt;P ParaShape="22" Style="45"&gt;&lt;TEXT CharShape="8"&gt;&lt;CHAR&gt;≪$E$203≫&lt;/CHAR&gt;&lt;/TEXT&gt;&lt;/P&gt;&lt;/PARALIST&gt;&lt;/CELL&gt;&lt;CELL BorderFill="24" ColAddr="5"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CharShape="8"&gt;&lt;CHAR&gt;≪$F$203≫&lt;/CHAR&gt;&lt;/TEXT&gt;&lt;/P&gt;&lt;/PARALIST&gt;&lt;/CELL&gt;&lt;CELL BorderFill="24" ColAddr="6"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CharShape="8"&gt;&lt;CHAR&gt;≪$G$203≫&lt;/CHAR&gt;&lt;/TEXT&gt;&lt;/P&gt;&lt;/PARALIST&gt;&lt;/CELL&gt;&lt;CELL BorderFill="24" ColAddr="7"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CharShape="8"&gt;&lt;CHAR&gt;≪$H$203≫&lt;/CHAR&gt;&lt;/TEXT&gt;&lt;/P&gt;&lt;/PARALIST&gt;&lt;/CELL&gt;&lt;CELL BorderFill="24" ColAddr="8"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CharShape="8"&gt;&lt;CHAR&gt;≪$I$203≫&lt;/CHAR&gt;&lt;/TEXT&gt;&lt;/P&gt;&lt;/PARALIST&gt;&lt;/CELL&gt;&lt;CELL BorderFill="24" ColAddr="9"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CharShape="8"&gt;&lt;CHAR&gt;≪$J$203≫&lt;/CHAR&gt;&lt;/TEXT&gt;&lt;/P&gt;&lt;/PARALIST&gt;&lt;/CELL&gt;&lt;CELL BorderFill="24" ColAddr="10"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CharShape="8"&gt;&lt;CHAR&gt;≪$K$203≫&lt;/CHAR&gt;&lt;/TEXT&gt;&lt;/P&gt;&lt;/PARALIST&gt;&lt;/CELL&gt;&lt;/ROW&gt;&lt;ROW&gt;&lt;CELL BorderFill="24" ColAddr="0" ColSpan="1" Dirty="false" Editable="false" HasMargin="false" Header="false" Height="7065" Protect="false" RowAddr="142" RowSpan="5" Width="4699"&gt;&lt;CELLMARGIN Bottom="141" Left="510" Right="510" Top="141"/&gt;&lt;PARALIST LineWrap="Break" LinkListID="0" LinkListIDNext="0" TextDirection="0" VertAlign="Center"&gt;&lt;P ParaShape="21" Style="45"&gt;&lt;TEXT CharShape="8"&gt;&lt;CHAR&gt;≪$A$204≫&lt;/CHAR&gt;&lt;/TEXT&gt;&lt;/P&gt;&lt;/PARALIST&gt;&lt;/CELL&gt;&lt;CELL BorderFill="24" ColAddr="1" ColSpan="1" Dirty="false" Editable="false" HasMargin="false" Header="false" Height="7065" Protect="false" RowAddr="142" RowSpan="5" Width="9510"&gt;&lt;CELLMARGIN Bottom="141" Left="510" Right="510" Top="141"/&gt;&lt;PARALIST LineWrap="Break" LinkListID="0" LinkListIDNext="0" TextDirection="0" VertAlign="Center"&gt;&lt;P ParaShape="22" Style="45"&gt;&lt;TEXT CharShape="8"&gt;&lt;CHAR&gt;≪$B$204≫&lt;/CHAR&gt;&lt;/TEXT&gt;&lt;/P&gt;&lt;/PARALIST&gt;&lt;/CELL&gt;&lt;CELL BorderFill="24" ColAddr="2" ColSpan="1" Dirty="false" Editable="false" HasMargin="false" Header="false" Height="7065" Protect="false" RowAddr="142" RowSpan="5" Width="4982"&gt;&lt;CELLMARGIN Bottom="141" Left="510" Right="510" Top="141"/&gt;&lt;PARALIST LineWrap="Break" LinkListID="0" LinkListIDNext="0" TextDirection="0" VertAlign="Center"&gt;&lt;P ParaShape="21" Style="45"&gt;&lt;TEXT CharShape="8"&gt;&lt;CHAR&gt;≪$C$204≫&lt;/CHAR&gt;&lt;/TEXT&gt;&lt;/P&gt;&lt;/PARALIST&gt;&lt;/CELL&gt;&lt;CELL BorderFill="24" ColAddr="3" ColSpan="1" Dirty="false" Editable="false" HasMargin="false" Header="false" Height="1282" Protect="false" RowAddr="142" RowSpan="1" Width="4699"&gt;&lt;CELLMARGIN Bottom="141" Left="510" Right="510" Top="141"/&gt;&lt;PARALIST LineWrap="Squeeze" LinkListID="0" LinkListIDNext="0" TextDirection="0" VertAlign="Center"&gt;&lt;P ParaShape="20" Style="45"&gt;&lt;TEXT CharShape="8"&gt;&lt;CHAR&gt;≪$D$204≫&lt;/CHAR&gt;&lt;/TEXT&gt;&lt;/P&gt;&lt;/PARALIST&gt;&lt;/CELL&gt;&lt;CELL BorderFill="24" ColAddr="4" ColSpan="1" Dirty="false" Editable="false" HasMargin="false" Header="false" Height="1282" Protect="false" RowAddr="142" RowSpan="1" Width="9510"&gt;&lt;CELLMARGIN Bottom="141" Left="510" Right="510" Top="141"/&gt;&lt;PARALIST LineWrap="Break" LinkListID="0" LinkListIDNext="0" TextDirection="0" VertAlign="Center"&gt;&lt;P ParaShape="22" Style="45"&gt;&lt;TEXT CharShape="8"&gt;&lt;CHAR&gt;≪$E$204≫&lt;/CHAR&gt;&lt;/TEXT&gt;&lt;/P&gt;&lt;/PARALIST&gt;&lt;/CELL&gt;&lt;CELL BorderFill="24" ColAddr="5"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CharShape="8"&gt;&lt;CHAR&gt;≪$F$204≫&lt;/CHAR&gt;&lt;/TEXT&gt;&lt;/P&gt;&lt;/PARALIST&gt;&lt;/CELL&gt;&lt;CELL BorderFill="24" ColAddr="6"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CharShape="8"&gt;&lt;CHAR&gt;≪$G$204≫&lt;/CHAR&gt;&lt;/TEXT&gt;&lt;/P&gt;&lt;/PARALIST&gt;&lt;/CELL&gt;&lt;CELL BorderFill="24" ColAddr="7"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CharShape="8"&gt;&lt;CHAR&gt;≪$H$204≫&lt;/CHAR&gt;&lt;/TEXT&gt;&lt;/P&gt;&lt;/PARALIST&gt;&lt;/CELL&gt;&lt;CELL BorderFill="24" ColAddr="8"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CharShape="8"&gt;&lt;CHAR&gt;≪$I$204≫&lt;/CHAR&gt;&lt;/TEXT&gt;&lt;/P&gt;&lt;/PARALIST&gt;&lt;/CELL&gt;&lt;CELL BorderFill="24" ColAddr="9"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CharShape="8"&gt;&lt;CHAR&gt;≪$J$204≫&lt;/CHAR&gt;&lt;/TEXT&gt;&lt;/P&gt;&lt;/PARALIST&gt;&lt;/CELL&gt;&lt;CELL BorderFill="24" ColAddr="10"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CharShape="8"&gt;&lt;CHAR&gt;≪$K$204≫&lt;/CHAR&gt;&lt;/TEXT&gt;&lt;/P&gt;&lt;/PARALIST&gt;&lt;/CELL&gt;&lt;/ROW&gt;&lt;ROW&gt;&lt;CELL BorderFill="24" ColAddr="3" ColSpan="1" Dirty="false" Editable="false" HasMargin="false" Header="false" Height="1937" Protect="false" RowAddr="143" RowSpan="1" Width="4699"&gt;&lt;CELLMARGIN Bottom="141" Left="510" Right="510" Top="141"/&gt;&lt;PARALIST LineWrap="Squeeze" LinkListID="0" LinkListIDNext="0" TextDirection="0" VertAlign="Center"&gt;&lt;P ParaShape="20" Style="45"&gt;&lt;TEXT CharShape="8"&gt;&lt;CHAR&gt;≪$D$205≫&lt;/CHAR&gt;&lt;/TEXT&gt;&lt;/P&gt;&lt;/PARALIST&gt;&lt;/CELL&gt;&lt;CELL BorderFill="24" ColAddr="4" ColSpan="1" Dirty="false" Editable="false" HasMargin="false" Header="false" Height="1937" Protect="false" RowAddr="143" RowSpan="1" Width="9510"&gt;&lt;CELLMARGIN Bottom="141" Left="510" Right="510" Top="141"/&gt;&lt;PARALIST LineWrap="Break" LinkListID="0" LinkListIDNext="0" TextDirection="0" VertAlign="Center"&gt;&lt;P ParaShape="22" Style="45"&gt;&lt;TEXT CharShape="8"&gt;&lt;CHAR&gt;≪$E$205≫&lt;/CHAR&gt;&lt;/TEXT&gt;&lt;/P&gt;&lt;/PARALIST&gt;&lt;/CELL&gt;&lt;CELL BorderFill="24" ColAddr="5"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CharShape="8"&gt;&lt;CHAR&gt;≪$F$205≫&lt;/CHAR&gt;&lt;/TEXT&gt;&lt;/P&gt;&lt;/PARALIST&gt;&lt;/CELL&gt;&lt;CELL BorderFill="24" ColAddr="6"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CharShape="8"&gt;&lt;CHAR&gt;≪$G$205≫&lt;/CHAR&gt;&lt;/TEXT&gt;&lt;/P&gt;&lt;/PARALIST&gt;&lt;/CELL&gt;&lt;CELL BorderFill="24" ColAddr="7"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CharShape="8"&gt;&lt;CHAR&gt;≪$H$205≫&lt;/CHAR&gt;&lt;/TEXT&gt;&lt;/P&gt;&lt;/PARALIST&gt;&lt;/CELL&gt;&lt;CELL BorderFill="24" ColAddr="8"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CharShape="8"&gt;&lt;CHAR&gt;≪$I$205≫&lt;/CHAR&gt;&lt;/TEXT&gt;&lt;/P&gt;&lt;/PARALIST&gt;&lt;/CELL&gt;&lt;CELL BorderFill="24" ColAddr="9"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CharShape="8"&gt;&lt;CHAR&gt;≪$J$205≫&lt;/CHAR&gt;&lt;/TEXT&gt;&lt;/P&gt;&lt;/PARALIST&gt;&lt;/CELL&gt;&lt;CELL BorderFill="24" ColAddr="10"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CharShape="8"&gt;&lt;CHAR&gt;≪$K$205≫&lt;/CHAR&gt;&lt;/TEXT&gt;&lt;/P&gt;&lt;/PARALIST&gt;&lt;/CELL&gt;&lt;/ROW&gt;&lt;ROW&gt;&lt;CELL BorderFill="24" ColAddr="3" ColSpan="1" Dirty="false" Editable="false" HasMargin="false" Header="false" Height="1282" Protect="false" RowAddr="144" RowSpan="1" Width="4699"&gt;&lt;CELLMARGIN Bottom="141" Left="510" Right="510" Top="141"/&gt;&lt;PARALIST LineWrap="Squeeze" LinkListID="0" LinkListIDNext="0" TextDirection="0" VertAlign="Center"&gt;&lt;P ParaShape="20" Style="45"&gt;&lt;TEXT CharShape="8"&gt;&lt;CHAR&gt;≪$D$206≫&lt;/CHAR&gt;&lt;/TEXT&gt;&lt;/P&gt;&lt;/PARALIST&gt;&lt;/CELL&gt;&lt;CELL BorderFill="24" ColAddr="4" ColSpan="1" Dirty="false" Editable="false" HasMargin="false" Header="false" Height="1282" Protect="false" RowAddr="144" RowSpan="1" Width="9510"&gt;&lt;CELLMARGIN Bottom="141" Left="510" Right="510" Top="141"/&gt;&lt;PARALIST LineWrap="Break" LinkListID="0" LinkListIDNext="0" TextDirection="0" VertAlign="Center"&gt;&lt;P ParaShape="22" Style="45"&gt;&lt;TEXT CharShape="8"&gt;&lt;CHAR&gt;≪$E$206≫&lt;/CHAR&gt;&lt;/TEXT&gt;&lt;/P&gt;&lt;/PARALIST&gt;&lt;/CELL&gt;&lt;CELL BorderFill="24" ColAddr="5"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CharShape="8"&gt;&lt;CHAR&gt;≪$F$206≫&lt;/CHAR&gt;&lt;/TEXT&gt;&lt;/P&gt;&lt;/PARALIST&gt;&lt;/CELL&gt;&lt;CELL BorderFill="24" ColAddr="6"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CharShape="8"&gt;&lt;CHAR&gt;≪$G$206≫&lt;/CHAR&gt;&lt;/TEXT&gt;&lt;/P&gt;&lt;/PARALIST&gt;&lt;/CELL&gt;&lt;CELL BorderFill="24" ColAddr="7"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CharShape="8"&gt;&lt;CHAR&gt;≪$H$206≫&lt;/CHAR&gt;&lt;/TEXT&gt;&lt;/P&gt;&lt;/PARALIST&gt;&lt;/CELL&gt;&lt;CELL BorderFill="24" ColAddr="8"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CharShape="8"&gt;&lt;CHAR&gt;≪$I$206≫&lt;/CHAR&gt;&lt;/TEXT&gt;&lt;/P&gt;&lt;/PARALIST&gt;&lt;/CELL&gt;&lt;CELL BorderFill="24" ColAddr="9"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CharShape="8"&gt;&lt;CHAR&gt;≪$J$206≫&lt;/CHAR&gt;&lt;/TEXT&gt;&lt;/P&gt;&lt;/PARALIST&gt;&lt;/CELL&gt;&lt;CELL BorderFill="24" ColAddr="10"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CharShape="8"&gt;&lt;CHAR&gt;≪$K$206≫&lt;/CHAR&gt;&lt;/TEXT&gt;&lt;/P&gt;&lt;/PARALIST&gt;&lt;/CELL&gt;&lt;/ROW&gt;&lt;ROW&gt;&lt;CELL BorderFill="24" ColAddr="3" ColSpan="1" Dirty="false" Editable="false" HasMargin="false" Header="false" Height="1282" Protect="false" RowAddr="145" RowSpan="1" Width="4699"&gt;&lt;CELLMARGIN Bottom="141" Left="510" Right="510" Top="141"/&gt;&lt;PARALIST LineWrap="Squeeze" LinkListID="0" LinkListIDNext="0" TextDirection="0" VertAlign="Center"&gt;&lt;P ParaShape="20" Style="45"&gt;&lt;TEXT CharShape="8"&gt;&lt;CHAR&gt;≪$D$207≫&lt;/CHAR&gt;&lt;/TEXT&gt;&lt;/P&gt;&lt;/PARALIST&gt;&lt;/CELL&gt;&lt;CELL BorderFill="24" ColAddr="4" ColSpan="1" Dirty="false" Editable="false" HasMargin="false" Header="false" Height="1282" Protect="false" RowAddr="145" RowSpan="1" Width="9510"&gt;&lt;CELLMARGIN Bottom="141" Left="510" Right="510" Top="141"/&gt;&lt;PARALIST LineWrap="Break" LinkListID="0" LinkListIDNext="0" TextDirection="0" VertAlign="Center"&gt;&lt;P ParaShape="22" Style="45"&gt;&lt;TEXT CharShape="8"&gt;&lt;CHAR&gt;≪$E$207≫&lt;/CHAR&gt;&lt;/TEXT&gt;&lt;/P&gt;&lt;/PARALIST&gt;&lt;/CELL&gt;&lt;CELL BorderFill="24" ColAddr="5"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CharShape="8"&gt;&lt;CHAR&gt;≪$F$207≫&lt;/CHAR&gt;&lt;/TEXT&gt;&lt;/P&gt;&lt;/PARALIST&gt;&lt;/CELL&gt;&lt;CELL BorderFill="24" ColAddr="6"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CharShape="8"&gt;&lt;CHAR&gt;≪$G$207≫&lt;/CHAR&gt;&lt;/TEXT&gt;&lt;/P&gt;&lt;/PARALIST&gt;&lt;/CELL&gt;&lt;CELL BorderFill="24" ColAddr="7"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CharShape="8"&gt;&lt;CHAR&gt;≪$H$207≫&lt;/CHAR&gt;&lt;/TEXT&gt;&lt;/P&gt;&lt;/PARALIST&gt;&lt;/CELL&gt;&lt;CELL BorderFill="24" ColAddr="8"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CharShape="8"&gt;&lt;CHAR&gt;≪$I$207≫&lt;/CHAR&gt;&lt;/TEXT&gt;&lt;/P&gt;&lt;/PARALIST&gt;&lt;/CELL&gt;&lt;CELL BorderFill="24" ColAddr="9"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CharShape="8"&gt;&lt;CHAR&gt;≪$J$207≫&lt;/CHAR&gt;&lt;/TEXT&gt;&lt;/P&gt;&lt;/PARALIST&gt;&lt;/CELL&gt;&lt;CELL BorderFill="24" ColAddr="10"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CharShape="8"&gt;&lt;CHAR&gt;≪$K$207≫&lt;/CHAR&gt;&lt;/TEXT&gt;&lt;/P&gt;&lt;/PARALIST&gt;&lt;/CELL&gt;&lt;/ROW&gt;&lt;ROW&gt;&lt;CELL BorderFill="24" ColAddr="3" ColSpan="1" Dirty="false" Editable="false" HasMargin="false" Header="false" Height="1282" Protect="false" RowAddr="146" RowSpan="1" Width="4699"&gt;&lt;CELLMARGIN Bottom="141" Left="510" Right="510" Top="141"/&gt;&lt;PARALIST LineWrap="Squeeze" LinkListID="0" LinkListIDNext="0" TextDirection="0" VertAlign="Center"&gt;&lt;P ParaShape="20" Style="45"&gt;&lt;TEXT CharShape="8"&gt;&lt;CHAR&gt;≪$D$208≫&lt;/CHAR&gt;&lt;/TEXT&gt;&lt;/P&gt;&lt;/PARALIST&gt;&lt;/CELL&gt;&lt;CELL BorderFill="24" ColAddr="4" ColSpan="1" Dirty="false" Editable="false" HasMargin="false" Header="false" Height="1282" Protect="false" RowAddr="146" RowSpan="1" Width="9510"&gt;&lt;CELLMARGIN Bottom="141" Left="510" Right="510" Top="141"/&gt;&lt;PARALIST LineWrap="Break" LinkListID="0" LinkListIDNext="0" TextDirection="0" VertAlign="Center"&gt;&lt;P ParaShape="22" Style="45"&gt;&lt;TEXT CharShape="8"&gt;&lt;CHAR&gt;≪$E$208≫&lt;/CHAR&gt;&lt;/TEXT&gt;&lt;/P&gt;&lt;/PARALIST&gt;&lt;/CELL&gt;&lt;CELL BorderFill="24" ColAddr="5"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CharShape="8"&gt;&lt;CHAR&gt;≪$F$208≫&lt;/CHAR&gt;&lt;/TEXT&gt;&lt;/P&gt;&lt;/PARALIST&gt;&lt;/CELL&gt;&lt;CELL BorderFill="24" ColAddr="6"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CharShape="8"&gt;&lt;CHAR&gt;≪$G$208≫&lt;/CHAR&gt;&lt;/TEXT&gt;&lt;/P&gt;&lt;/PARALIST&gt;&lt;/CELL&gt;&lt;CELL BorderFill="24" ColAddr="7"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CharShape="8"&gt;&lt;CHAR&gt;≪$H$208≫&lt;/CHAR&gt;&lt;/TEXT&gt;&lt;/P&gt;&lt;/PARALIST&gt;&lt;/CELL&gt;&lt;CELL BorderFill="24" ColAddr="8"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CharShape="8"&gt;&lt;CHAR&gt;≪$I$208≫&lt;/CHAR&gt;&lt;/TEXT&gt;&lt;/P&gt;&lt;/PARALIST&gt;&lt;/CELL&gt;&lt;CELL BorderFill="24" ColAddr="9"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CharShape="8"&gt;&lt;CHAR&gt;≪$J$208≫&lt;/CHAR&gt;&lt;/TEXT&gt;&lt;/P&gt;&lt;/PARALIST&gt;&lt;/CELL&gt;&lt;CELL BorderFill="24" ColAddr="10"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CharShape="8"&gt;&lt;CHAR&gt;≪$K$208≫&lt;/CHAR&gt;&lt;/TEXT&gt;&lt;/P&gt;&lt;/PARALIST&gt;&lt;/CELL&gt;&lt;/ROW&gt;&lt;ROW&gt;&lt;CELL BorderFill="24" ColAddr="0" ColSpan="1" Dirty="false" Editable="false" HasMargin="false" Header="false" Height="6410" Protect="false" RowAddr="147" RowSpan="5" Width="4699"&gt;&lt;CELLMARGIN Bottom="141" Left="510" Right="510" Top="141"/&gt;&lt;PARALIST LineWrap="Break" LinkListID="0" LinkListIDNext="0" TextDirection="0" VertAlign="Center"&gt;&lt;P ParaShape="21" Style="45"&gt;&lt;TEXT CharShape="8"&gt;&lt;CHAR&gt;≪$A$209≫&lt;/CHAR&gt;&lt;/TEXT&gt;&lt;/P&gt;&lt;/PARALIST&gt;&lt;/CELL&gt;&lt;CELL BorderFill="24" ColAddr="1" ColSpan="1" Dirty="false" Editable="false" HasMargin="false" Header="false" Height="6410" Protect="false" RowAddr="147" RowSpan="5" Width="9510"&gt;&lt;CELLMARGIN Bottom="141" Left="510" Right="510" Top="141"/&gt;&lt;PARALIST LineWrap="Break" LinkListID="0" LinkListIDNext="0" TextDirection="0" VertAlign="Center"&gt;&lt;P ParaShape="22" Style="45"&gt;&lt;TEXT CharShape="8"&gt;&lt;CHAR&gt;≪$B$209≫&lt;/CHAR&gt;&lt;/TEXT&gt;&lt;/P&gt;&lt;/PARALIST&gt;&lt;/CELL&gt;&lt;CELL BorderFill="24" ColAddr="2" ColSpan="1" Dirty="false" Editable="false" HasMargin="false" Header="false" Height="6410" Protect="false" RowAddr="147" RowSpan="5" Width="4982"&gt;&lt;CELLMARGIN Bottom="141" Left="510" Right="510" Top="141"/&gt;&lt;PARALIST LineWrap="Break" LinkListID="0" LinkListIDNext="0" TextDirection="0" VertAlign="Center"&gt;&lt;P ParaShape="21" Style="45"&gt;&lt;TEXT CharShape="8"&gt;&lt;CHAR&gt;≪$C$209≫&lt;/CHAR&gt;&lt;/TEXT&gt;&lt;/P&gt;&lt;/PARALIST&gt;&lt;/CELL&gt;&lt;CELL BorderFill="24" ColAddr="3" ColSpan="1" Dirty="false" Editable="false" HasMargin="false" Header="false" Height="1282" Protect="false" RowAddr="147" RowSpan="1" Width="4699"&gt;&lt;CELLMARGIN Bottom="141" Left="510" Right="510" Top="141"/&gt;&lt;PARALIST LineWrap="Squeeze" LinkListID="0" LinkListIDNext="0" TextDirection="0" VertAlign="Center"&gt;&lt;P ParaShape="20" Style="45"&gt;&lt;TEXT CharShape="8"&gt;&lt;CHAR&gt;≪$D$209≫&lt;/CHAR&gt;&lt;/TEXT&gt;&lt;/P&gt;&lt;/PARALIST&gt;&lt;/CELL&gt;&lt;CELL BorderFill="24" ColAddr="4" ColSpan="1" Dirty="false" Editable="false" HasMargin="false" Header="false" Height="1282" Protect="false" RowAddr="147" RowSpan="1" Width="9510"&gt;&lt;CELLMARGIN Bottom="141" Left="510" Right="510" Top="141"/&gt;&lt;PARALIST LineWrap="Break" LinkListID="0" LinkListIDNext="0" TextDirection="0" VertAlign="Center"&gt;&lt;P ParaShape="22" Style="45"&gt;&lt;TEXT CharShape="8"&gt;&lt;CHAR&gt;≪$E$209≫&lt;/CHAR&gt;&lt;/TEXT&gt;&lt;/P&gt;&lt;/PARALIST&gt;&lt;/CELL&gt;&lt;CELL BorderFill="24" ColAddr="5"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CharShape="8"&gt;&lt;CHAR&gt;≪$F$209≫&lt;/CHAR&gt;&lt;/TEXT&gt;&lt;/P&gt;&lt;/PARALIST&gt;&lt;/CELL&gt;&lt;CELL BorderFill="24" ColAddr="6"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CharShape="8"&gt;&lt;CHAR&gt;≪$G$209≫&lt;/CHAR&gt;&lt;/TEXT&gt;&lt;/P&gt;&lt;/PARALIST&gt;&lt;/CELL&gt;&lt;CELL BorderFill="24" ColAddr="7"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CharShape="8"&gt;&lt;CHAR&gt;≪$H$209≫&lt;/CHAR&gt;&lt;/TEXT&gt;&lt;/P&gt;&lt;/PARALIST&gt;&lt;/CELL&gt;&lt;CELL BorderFill="24" ColAddr="8"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CharShape="8"&gt;&lt;CHAR&gt;≪$I$209≫&lt;/CHAR&gt;&lt;/TEXT&gt;&lt;/P&gt;&lt;/PARALIST&gt;&lt;/CELL&gt;&lt;CELL BorderFill="24" ColAddr="9"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CharShape="8"&gt;&lt;CHAR&gt;≪$J$209≫&lt;/CHAR&gt;&lt;/TEXT&gt;&lt;/P&gt;&lt;/PARALIST&gt;&lt;/CELL&gt;&lt;CELL BorderFill="24" ColAddr="10"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CharShape="8"&gt;&lt;CHAR&gt;≪$K$209≫&lt;/CHAR&gt;&lt;/TEXT&gt;&lt;/P&gt;&lt;/PARALIST&gt;&lt;/CELL&gt;&lt;/ROW&gt;&lt;ROW&gt;&lt;CELL BorderFill="24" ColAddr="3" ColSp</t>
    <phoneticPr fontId="3" type="noConversion"/>
  </si>
  <si>
    <t xml:space="preserve"> ColAddr="9"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CharShape="8"&gt;&lt;CHAR&gt;≪$J$192≫&lt;/CHAR&gt;&lt;/TEXT&gt;&lt;/P&gt;&lt;/PARALIST&gt;&lt;/CELL&gt;&lt;CELL BorderFill="24" ColAddr="10"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CharShape="8"&gt;&lt;CHAR&gt;≪$K$192≫&lt;/CHAR&gt;&lt;/TEXT&gt;&lt;/P&gt;&lt;/PARALIST&gt;&lt;/CELL&gt;&lt;/ROW&gt;&lt;ROW&gt;&lt;CELL BorderFill="24" ColAddr="3" ColSpan="1" Dirty="false" Editable="false" HasMargin="false" Header="false" Height="1282" Protect="false" RowAddr="131" RowSpan="1" Width="4699"&gt;&lt;CELLMARGIN Bottom="141" Left="510" Right="510" Top="141"/&gt;&lt;PARALIST LineWrap="Squeeze" LinkListID="0" LinkListIDNext="0" TextDirection="0" VertAlign="Center"&gt;&lt;P ParaShape="20" Style="45"&gt;&lt;TEXT CharShape="8"&gt;&lt;CHAR&gt;≪$D$193≫&lt;/CHAR&gt;&lt;/TEXT&gt;&lt;/P&gt;&lt;/PARALIST&gt;&lt;/CELL&gt;&lt;CELL BorderFill="24" ColAddr="4" ColSpan="1" Dirty="false" Editable="false" HasMargin="false" Header="false" Height="1282" Protect="false" RowAddr="131" RowSpan="1" Width="9510"&gt;&lt;CELLMARGIN Bottom="141" Left="510" Right="510" Top="141"/&gt;&lt;PARALIST LineWrap="Break" LinkListID="0" LinkListIDNext="0" TextDirection="0" VertAlign="Center"&gt;&lt;P ParaShape="22" Style="45"&gt;&lt;TEXT CharShape="8"&gt;&lt;CHAR&gt;≪$E$193≫&lt;/CHAR&gt;&lt;/TEXT&gt;&lt;/P&gt;&lt;/PARALIST&gt;&lt;/CELL&gt;&lt;CELL BorderFill="24" ColAddr="5"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CharShape="8"&gt;&lt;CHAR&gt;≪$F$193≫&lt;/CHAR&gt;&lt;/TEXT&gt;&lt;/P&gt;&lt;/PARALIST&gt;&lt;/CELL&gt;&lt;CELL BorderFill="24" ColAddr="6"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CharShape="8"&gt;&lt;CHAR&gt;≪$G$193≫&lt;/CHAR&gt;&lt;/TEXT&gt;&lt;/P&gt;&lt;/PARALIST&gt;&lt;/CELL&gt;&lt;CELL BorderFill="24" ColAddr="7"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CharShape="8"&gt;&lt;CHAR&gt;≪$H$193≫&lt;/CHAR&gt;&lt;/TEXT&gt;&lt;/P&gt;&lt;/PARALIST&gt;&lt;/CELL&gt;&lt;CELL BorderFill="24" ColAddr="8"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CharShape="8"&gt;&lt;CHAR&gt;≪$I$193≫&lt;/CHAR&gt;&lt;/TEXT&gt;&lt;/P&gt;&lt;/PARALIST&gt;&lt;/CELL&gt;&lt;CELL BorderFill="24" ColAddr="9"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CharShape="8"&gt;&lt;CHAR&gt;≪$J$193≫&lt;/CHAR&gt;&lt;/TEXT&gt;&lt;/P&gt;&lt;/PARALIST&gt;&lt;/CELL&gt;&lt;CELL BorderFill="24" ColAddr="10"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CharShape="8"&gt;&lt;CHAR&gt;≪$K$193≫&lt;/CHAR&gt;&lt;/TEXT&gt;&lt;/P&gt;&lt;/PARALIST&gt;&lt;/CELL&gt;&lt;/ROW&gt;&lt;ROW&gt;&lt;CELL BorderFill="24" ColAddr="0" ColSpan="1" Dirty="false" Editable="false" HasMargin="false" Header="false" Height="6410" Protect="false" RowAddr="132" RowSpan="5" Width="4699"&gt;&lt;CELLMARGIN Bottom="141" Left="510" Right="510" Top="141"/&gt;&lt;PARALIST LineWrap="Break" LinkListID="0" LinkListIDNext="0" TextDirection="0" VertAlign="Center"&gt;&lt;P ParaShape="21" Style="45"&gt;&lt;TEXT CharShape="8"&gt;&lt;CHAR&gt;≪$A$194≫&lt;/CHAR&gt;&lt;/TEXT&gt;&lt;/P&gt;&lt;/PARALIST&gt;&lt;/CELL&gt;&lt;CELL BorderFill="24" ColAddr="1" ColSpan="1" Dirty="false" Editable="false" HasMargin="false" Header="false" Height="6410" Protect="false" RowAddr="132" RowSpan="5" Width="9510"&gt;&lt;CELLMARGIN Bottom="141" Left="510" Right="510" Top="141"/&gt;&lt;PARALIST LineWrap="Break" LinkListID="0" LinkListIDNext="0" TextDirection="0" VertAlign="Center"&gt;&lt;P ParaShape="22" Style="45"&gt;&lt;TEXT CharShape="8"&gt;&lt;CHAR&gt;≪$B$194≫&lt;/CHAR&gt;&lt;/TEXT&gt;&lt;/P&gt;&lt;/PARALIST&gt;&lt;/CELL&gt;&lt;CELL BorderFill="24" ColAddr="2" ColSpan="1" Dirty="false" Editable="false" HasMargin="false" Header="false" Height="6410" Protect="false" RowAddr="132" RowSpan="5" Width="4982"&gt;&lt;CELLMARGIN Bottom="141" Left="510" Right="510" Top="141"/&gt;&lt;PARALIST LineWrap="Break" LinkListID="0" LinkListIDNext="0" TextDirection="0" VertAlign="Center"&gt;&lt;P ParaShape="21" Style="45"&gt;&lt;TEXT CharShape="8"&gt;&lt;CHAR&gt;≪$C$194≫&lt;/CHAR&gt;&lt;/TEXT&gt;&lt;/P&gt;&lt;/PARALIST&gt;&lt;/CELL&gt;&lt;CELL BorderFill="24" ColAddr="3" ColSpan="1" Dirty="false" Editable="false" HasMargin="false" Header="false" Height="1282" Protect="false" RowAddr="132" RowSpan="1" Width="4699"&gt;&lt;CELLMARGIN Bottom="141" Left="510" Right="510" Top="141"/&gt;&lt;PARALIST LineWrap="Squeeze" LinkListID="0" LinkListIDNext="0" TextDirection="0" VertAlign="Center"&gt;&lt;P ParaShape="20" Style="45"&gt;&lt;TEXT CharShape="8"&gt;&lt;CHAR&gt;≪$D$194≫&lt;/CHAR&gt;&lt;/TEXT&gt;&lt;/P&gt;&lt;/PARALIST&gt;&lt;/CELL&gt;&lt;CELL BorderFill="24" ColAddr="4" ColSpan="1" Dirty="false" Editable="false" HasMargin="false" Header="false" Height="1282" Protect="false" RowAddr="132" RowSpan="1" Width="9510"&gt;&lt;CELLMARGIN Bottom="141" Left="510" Right="510" Top="141"/&gt;&lt;PARALIST LineWrap="Break" LinkListID="0" LinkListIDNext="0" TextDirection="0" VertAlign="Center"&gt;&lt;P ParaShape="22" Style="45"&gt;&lt;TEXT CharShape="8"&gt;&lt;CHAR&gt;≪$E$194≫&lt;/CHAR&gt;&lt;/TEXT&gt;&lt;/P&gt;&lt;/PARALIST&gt;&lt;/CELL&gt;&lt;CELL BorderFill="24" ColAddr="5"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CharShape="8"&gt;&lt;CHAR&gt;≪$F$194≫&lt;/CHAR&gt;&lt;/TEXT&gt;&lt;/P&gt;&lt;/PARALIST&gt;&lt;/CELL&gt;&lt;CELL BorderFill="24" ColAddr="6"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CharShape="8"&gt;&lt;CHAR&gt;≪$G$194≫&lt;/CHAR&gt;&lt;/TEXT&gt;&lt;/P&gt;&lt;/PARALIST&gt;&lt;/CELL&gt;&lt;CELL BorderFill="24" ColAddr="7"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CharShape="8"&gt;&lt;CHAR&gt;≪$H$194≫&lt;/CHAR&gt;&lt;/TEXT&gt;&lt;/P&gt;&lt;/PARALIST&gt;&lt;/CELL&gt;&lt;CELL BorderFill="24" ColAddr="8"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CharShape="8"&gt;&lt;CHAR&gt;≪$I$194≫&lt;/CHAR&gt;&lt;/TEXT&gt;&lt;/P&gt;&lt;/PARALIST&gt;&lt;/CELL&gt;&lt;CELL BorderFill="24" ColAddr="9"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CharShape="8"&gt;&lt;CHAR&gt;≪$J$194≫&lt;/CHAR&gt;&lt;/TEXT&gt;&lt;/P&gt;&lt;/PARALIST&gt;&lt;/CELL&gt;&lt;CELL BorderFill="24" ColAddr="10"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CharShape="8"&gt;&lt;CHAR&gt;≪$K$194≫&lt;/CHAR&gt;&lt;/TEXT&gt;&lt;/P&gt;&lt;/PARALIST&gt;&lt;/CELL&gt;&lt;/ROW&gt;&lt;ROW&gt;&lt;CELL BorderFill="24" ColAddr="3" ColSpan="1" Dirty="false" Editable="false" HasMargin="false" Header="false" Height="1282" Protect="false" RowAddr="133" RowSpan="1" Width="4699"&gt;&lt;CELLMARGIN Bottom="141" Left="510" Right="510" Top="141"/&gt;&lt;PARALIST LineWrap="Squeeze" LinkListID="0" LinkListIDNext="0" TextDirection="0" VertAlign="Center"&gt;&lt;P ParaShape="20" Style="45"&gt;&lt;TEXT CharShape="8"&gt;&lt;CHAR&gt;≪$D$195≫&lt;/CHAR&gt;&lt;/TEXT&gt;&lt;/P&gt;&lt;/PARALIST&gt;&lt;/CELL&gt;&lt;CELL BorderFill="24" ColAddr="4" ColSpan="1" Dirty="false" Editable="false" HasMargin="false" Header="false" Height="1282" Protect="false" RowAddr="133" RowSpan="1" Width="9510"&gt;&lt;CELLMARGIN Bottom="141" Left="510" Right="510" Top="141"/&gt;&lt;PARALIST LineWrap="Break" LinkListID="0" LinkListIDNext="0" TextDirection="0" VertAlign="Center"&gt;&lt;P ParaShape="22" Style="45"&gt;&lt;TEXT CharShape="8"&gt;&lt;CHAR&gt;≪$E$195≫&lt;/CHAR&gt;&lt;/TEXT&gt;&lt;/P&gt;&lt;/PARALIST&gt;&lt;/CELL&gt;&lt;CELL BorderFill="24" ColAddr="5"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CharShape="8"&gt;&lt;CHAR&gt;≪$F$195≫&lt;/CHAR&gt;&lt;/TEXT&gt;&lt;/P&gt;&lt;/PARALIST&gt;&lt;/CELL&gt;&lt;CELL BorderFill="24" ColAddr="6"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CharShape="8"&gt;&lt;CHAR&gt;≪$G$195≫&lt;/CHAR&gt;&lt;/TEXT&gt;&lt;/P&gt;&lt;/PARALIST&gt;&lt;/CELL&gt;&lt;CELL BorderFill="24" ColAddr="7"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CharShape="8"&gt;&lt;CHAR&gt;≪$H$195≫&lt;/CHAR&gt;&lt;/TEXT&gt;&lt;/P&gt;&lt;/PARALIST&gt;&lt;/CELL&gt;&lt;CELL BorderFill="24" ColAddr="8"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CharShape="8"&gt;&lt;CHAR&gt;≪$I$195≫&lt;/CHAR&gt;&lt;/TEXT&gt;&lt;/P&gt;&lt;/PARALIST&gt;&lt;/CELL&gt;&lt;CELL BorderFill="24" ColAddr="9"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CharShape="8"&gt;&lt;CHAR&gt;≪$J$195≫&lt;/CHAR&gt;&lt;/TEXT&gt;&lt;/P&gt;&lt;/PARALIST&gt;&lt;/CELL&gt;&lt;CELL BorderFill="24" ColAddr="10"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CharShape="8"&gt;&lt;CHAR&gt;≪$K$195≫&lt;/CHAR&gt;&lt;/TEXT&gt;&lt;/P&gt;&lt;/PARALIST&gt;&lt;/CELL&gt;&lt;/ROW&gt;&lt;ROW&gt;&lt;CELL BorderFill="24" ColAddr="3" ColSpan="1" Dirty="false" Editable="false" HasMargin="false" Header="false" Height="1282" Protect="false" RowAddr="134" RowSpan="1" Width="4699"&gt;&lt;CELLMARGIN Bottom="141" Left="510" Right="510" Top="141"/&gt;&lt;PARALIST LineWrap="Squeeze" LinkListID="0" LinkListIDNext="0" TextDirection="0" VertAlign="Center"&gt;&lt;P ParaShape="20" Style="45"&gt;&lt;TEXT CharShape="8"&gt;&lt;CHAR&gt;≪$D$196≫&lt;/CHAR&gt;&lt;/TEXT&gt;&lt;/P&gt;&lt;/PARALIST&gt;&lt;/CELL&gt;&lt;CELL BorderFill="24" ColAddr="4" ColSpan="1" Dirty="false" Editable="false" HasMargin="false" Header="false" Height="1282" Protect="false" RowAddr="134" RowSpan="1" Width="9510"&gt;&lt;CELLMARGIN Bottom="141" Left="510" Right="510" Top="141"/&gt;&lt;PARALIST LineWrap="Break" LinkListID="0" LinkListIDNext="0" TextDirection="0" VertAlign="Center"&gt;&lt;P ParaShape="22" Style="45"&gt;&lt;TEXT CharShape="8"&gt;&lt;CHAR&gt;≪$E$196≫&lt;/CHAR&gt;&lt;/TEXT&gt;&lt;/P&gt;&lt;/PARALIST&gt;&lt;/CELL&gt;&lt;CELL BorderFill="24" ColAddr="5"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CharShape="8"&gt;&lt;CHAR&gt;≪$F$196≫&lt;/CHAR&gt;&lt;/TEXT&gt;&lt;/P&gt;&lt;/PARALIST&gt;&lt;/CELL&gt;&lt;CELL BorderFill="24" ColAddr="6"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CharShape="8"&gt;&lt;CHAR&gt;≪$G$196≫&lt;/CHAR&gt;&lt;/TEXT&gt;&lt;/P&gt;&lt;/PARALIST&gt;&lt;/CELL&gt;&lt;CELL BorderFill="24" ColAddr="7"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CharShape="8"&gt;&lt;CHAR&gt;≪$H$196≫&lt;/CHAR&gt;&lt;/TEXT&gt;&lt;/P&gt;&lt;/PARALIST&gt;&lt;/CELL&gt;&lt;CELL BorderFill="24" ColAddr="8"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CharShape="8"&gt;&lt;CHAR&gt;≪$I$196≫&lt;/CHAR&gt;&lt;/TEXT&gt;&lt;/P&gt;&lt;/PARALIST&gt;&lt;/CELL&gt;&lt;CELL BorderFill="24" ColAddr="9"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CharShape="8"&gt;&lt;CHAR&gt;≪$J$196≫&lt;/CHAR&gt;&lt;/TEXT&gt;&lt;/P&gt;&lt;/PARALIST&gt;&lt;/CELL&gt;&lt;CELL BorderFill="24" ColAddr="10"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CharShape="8"&gt;&lt;CHAR&gt;≪$K$196≫&lt;/CHAR&gt;&lt;/TEXT&gt;&lt;/P&gt;&lt;/PARALIST&gt;&lt;/CELL&gt;&lt;/ROW&gt;&lt;ROW&gt;&lt;CELL BorderFill="24" ColAddr="3" ColSpan="1" Dirty="false" Editable="false" HasMargin="false" Header="false" Height="1282" Protect="false" RowAddr="135" RowSpan="1" Width="4699"&gt;&lt;CELLMARGIN Bottom="141" Left="510" Right="510" Top="141"/&gt;&lt;PARALIST LineWrap="Squeeze" LinkListID="0" LinkListIDNext="0" TextDirection="0" VertAlign="Center"&gt;&lt;P ParaShape="20" Style="45"&gt;&lt;TEXT CharShape="8"&gt;&lt;CHAR&gt;≪$D$197≫&lt;/CHAR&gt;&lt;/TEXT&gt;&lt;/P&gt;&lt;/PARALIST&gt;&lt;/CELL&gt;&lt;CELL BorderFill="24" ColAddr="4" ColSpan="1" Dirty="false" Editable="false" HasMargin="false" Header="false" Height="1282" Protect="false" RowAddr="135" RowSpan="1" Width="9510"&gt;&lt;CELLMARGIN Bottom="141" Left="510" Right="510" Top="141"/&gt;&lt;PARALIST LineWrap="Break" LinkListID="0" LinkListIDNext="0" TextDirection="0" VertAlign="Center"&gt;&lt;P ParaShape="22" Style="45"&gt;&lt;TEXT CharShape="8"&gt;&lt;CHAR&gt;≪$E$197≫&lt;/CHAR&gt;&lt;/TEXT&gt;&lt;/P&gt;&lt;/PARALIST&gt;&lt;/CELL&gt;&lt;CELL BorderFill="24" ColAddr="5"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CharShape="8"&gt;&lt;CHAR&gt;≪$F$197≫&lt;/CHAR&gt;&lt;/TEXT&gt;&lt;/P&gt;&lt;/PARALIST&gt;&lt;/CELL&gt;&lt;CELL BorderFill="24" ColAddr="6"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CharShape="8"&gt;&lt;CHAR&gt;≪$G$197≫&lt;/CHAR&gt;&lt;/TEXT&gt;&lt;/P&gt;&lt;/PARALIST&gt;&lt;/CELL&gt;&lt;CELL BorderFill="24" ColAddr="7"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CharShape="8"&gt;&lt;CHAR&gt;≪$H$197≫&lt;/CHAR&gt;&lt;/TEXT&gt;&lt;/P&gt;&lt;/PARALIST&gt;&lt;/CELL&gt;&lt;CELL BorderFill="24" ColAddr="8"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CharShape="8"&gt;&lt;CHAR&gt;≪$I$197≫&lt;/CHAR&gt;&lt;/TEXT&gt;&lt;/P&gt;&lt;/PARALIST&gt;&lt;/CELL&gt;&lt;CELL BorderFill="24" ColAddr="9"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CharShape="8"&gt;&lt;CHAR&gt;≪$J$197≫&lt;/CHAR&gt;&lt;/TEXT&gt;&lt;/P&gt;&lt;/PARALIST&gt;&lt;/CELL&gt;&lt;CELL BorderFill="24" ColAddr="10"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CharShape="8"&gt;&lt;CHAR&gt;≪$K$197≫&lt;/CHAR&gt;&lt;/TEXT&gt;&lt;/P&gt;&lt;/PARALIST&gt;&lt;/CELL&gt;&lt;/ROW&gt;&lt;ROW&gt;&lt;CELL BorderFill="24" ColAddr="3" ColSpan="1" Dirty="false" Editable="false" HasMargin="false" Header="false" Height="1282" Protect="false" RowAddr="136" RowSpan="1" Width="4699"&gt;&lt;CELLMARGIN Bottom="141" Left="510" Right="510" Top="141"/&gt;&lt;PARALIST LineWrap="Squeeze" LinkListID="0" LinkListIDNext="0" TextDirection="0" VertAlign="Center"&gt;&lt;P ParaShape="20" Style="45"&gt;&lt;TEXT CharShape="8"&gt;&lt;CHAR&gt;≪$D$198≫&lt;/CHAR&gt;&lt;/TEXT&gt;&lt;/P&gt;&lt;/PARALIST&gt;&lt;/CELL&gt;&lt;CELL BorderFill="24" ColAddr="4" ColSpan="1" Dirty="false" Editable="false" HasMargin="false" Header="false" Height="1282" Protect="false" RowAddr="136" RowSpan="1" Width="9510"&gt;&lt;CELLMARGIN Bottom="141" Left="510" Right="510" Top="141"/&gt;&lt;PARALIST LineWrap="Break" LinkListID="0" LinkListIDNext="0" TextDirection="0" VertAlign="Center"&gt;&lt;P ParaShape="22" Style="45"&gt;&lt;TEXT CharShape="8"&gt;&lt;CHAR&gt;≪$E$198≫&lt;/CHAR&gt;&lt;/TEXT&gt;&lt;/P&gt;&lt;/PARALIST&gt;&lt;/CELL&gt;&lt;CELL BorderFill="24" ColAddr="5"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CharShape="8"&gt;&lt;CHAR&gt;≪$F$198≫&lt;/CHAR&gt;&lt;/TEXT&gt;&lt;/P&gt;&lt;/PARALIST&gt;&lt;/CELL&gt;&lt;CELL BorderFill="24" ColAddr="6"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CharShape="8"&gt;&lt;CHAR&gt;≪$G$198≫&lt;/CHAR&gt;&lt;/TEXT&gt;&lt;/P&gt;&lt;/PARALIST&gt;&lt;/CELL&gt;&lt;CELL BorderFill="24" ColAddr="7"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CharShape="8"&gt;&lt;CHAR&gt;≪$H$198≫&lt;/CHAR&gt;&lt;/TEXT&gt;&lt;/P&gt;&lt;/PARALIST&gt;&lt;/CELL&gt;&lt;CELL BorderFill="24" ColAddr="8"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CharShape="8"&gt;&lt;CHAR&gt;≪$I$198≫&lt;/CHAR&gt;&lt;/TEXT&gt;&lt;/P&gt;&lt;/PARALIST&gt;&lt;/CELL&gt;&lt;CELL BorderFill="24" ColAddr="9"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CharShape="8"&gt;&lt;CHAR&gt;≪$J$198≫&lt;/CHAR&gt;&lt;/TEXT&gt;&lt;/P&gt;&lt;/PARALIST&gt;&lt;/CELL&gt;&lt;CELL BorderFill="24" ColAddr="10"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CharShape="8"&gt;&lt;CHAR&gt;≪$K$198≫&lt;/CHAR&gt;&lt;/TEXT&gt;&lt;/P&gt;&lt;/PARALIST&gt;&lt;/CELL&gt;&lt;/ROW&gt;&lt;ROW&gt;&lt;CELL BorderFill="24" ColAddr="0" ColSpan="1" Dirty="false" Editable="false" HasMargin="false" Header="false" Height="6410" Protect="false" RowAddr="137" RowSpan="5" Width="4699"&gt;&lt;CELLMARGIN Bottom="141" Left="510" Right="510" Top="141"/&gt;&lt;PARALIST LineWrap="Break" LinkListID="0" LinkListIDNext="0" TextDirection="0" VertAlign="Center"&gt;&lt;P ParaShape="21" Style="45"&gt;&lt;TEXT CharShape="8"&gt;&lt;CHAR&gt;≪$A$199≫&lt;/CHAR&gt;&lt;/TEXT&gt;&lt;/P&gt;&lt;/PARALIST&gt;&lt;/CELL&gt;&lt;CELL BorderFill="24" ColAddr="1" ColSpan="1" Dirty="false" Editable="false" HasMargin="false" Header="false" Height="6410" Protect="false" RowAddr="137" RowSpan="5" Width="9510"&gt;&lt;CELLMARGIN Bottom="141" Left="510" Right="510" Top="141"/&gt;&lt;PARALIST LineWrap="Break" LinkListID="0" LinkListIDNext="0" TextDirection="0" VertAlign="Center"&gt;&lt;P ParaShape="22" Style="45"&gt;&lt;TEXT CharShape="8"&gt;&lt;CHAR&gt;≪$B$199≫&lt;/CHAR&gt;&lt;/TEXT&gt;&lt;/P&gt;&lt;/PARALIST&gt;&lt;/CELL&gt;&lt;CELL BorderFill="24" ColAddr="2" ColSpan="1" Dirty="false" Editable="false" HasMargin="false" Header="false" Height="6410" Protect="false" RowAddr="137" RowSpan="5" Width="4982"&gt;&lt;CELLMARGIN Bottom="141" Left="510" Right="510" Top="141"/&gt;&lt;PARALIST LineWrap="Break" LinkListID="0" LinkListIDNext="0" TextDirection="0" VertAlign="Center"&gt;&lt;P ParaShape="21" Style="45"&gt;&lt;TEXT CharShape="8"&gt;&lt;CHAR&gt;≪$C$199≫&lt;/CHAR&gt;&lt;/TEXT&gt;&lt;/P&gt;&lt;/PARALIST&gt;&lt;/CELL&gt;&lt;CELL BorderFill="24" ColAddr="3" ColSpan="1" Dirty="false" Editable="false" HasMargin="false" Header="false" Height="1282" Protect="false" RowAddr="137" RowSpan="1" Width="4699"&gt;&lt;CELLMARGIN Bottom="141" Left="510" Right="510" Top="141"/&gt;&lt;PARALIST LineWrap="Squeeze" LinkListID="0" LinkListIDNext="0" TextDirection="0" VertAlign="Center"&gt;&lt;P ParaShape="20" Style="45"&gt;&lt;TEXT CharShape="8"&gt;&lt;CHAR&gt;≪$D$199≫&lt;/CHAR&gt;&lt;/TEXT&gt;&lt;/P&gt;&lt;/PARALIST&gt;&lt;/CELL&gt;&lt;CELL BorderFill="24" ColAddr="4" ColSpan="1" Dirty="false" Editable="false" HasMargin="false" Header="false" Height="1282" Protect="false" RowAddr="137" RowSpan="1" Width="9510"&gt;&lt;CELLMARGIN Bottom="141" Left="510" Right="510" Top="141"/&gt;&lt;PARALIST LineWrap="Break" LinkListID="0" LinkListIDNext="0" TextDirection="0" VertAlign="Center"&gt;&lt;P ParaShape="22" Style="45"&gt;&lt;TEXT CharShape="8"&gt;&lt;CHAR&gt;≪$E$199≫&lt;/CHAR&gt;&lt;/TEXT&gt;&lt;/P&gt;&lt;/PARALIST&gt;&lt;/CELL&gt;&lt;CELL BorderFill="24" ColAddr="5"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CharShape="8"&gt;&lt;CHAR&gt;≪$F$199≫&lt;/CHAR&gt;&lt;/TEXT&gt;&lt;/P&gt;&lt;/PARALIST&gt;&lt;/CELL&gt;&lt;CELL BorderFill="24" ColAddr="6"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CharShape="8"&gt;&lt;CHAR&gt;≪$G$199≫&lt;/CHAR&gt;&lt;/TEXT&gt;&lt;/P&gt;&lt;/PARALIST&gt;&lt;/CELL&gt;&lt;CELL BorderFill="24" ColAddr="7"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CharShape="8"&gt;&lt;CHAR&gt;≪$H$199≫&lt;/CHAR&gt;&lt;/TEXT&gt;&lt;/P&gt;&lt;/PARALIST&gt;&lt;/CELL&gt;&lt;CELL BorderFill="24" ColAddr="8"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CharShape="8"&gt;&lt;CHAR&gt;≪$I$199≫&lt;/CHAR&gt;&lt;/TEXT&gt;&lt;/P&gt;&lt;/PARALIST&gt;&lt;/CELL&gt;&lt;CELL BorderFill="24" ColAddr="9"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CharShape="8"&gt;&lt;CHAR&gt;≪$J$199≫&lt;/CHAR&gt;&lt;/TEXT&gt;&lt;/P&gt;&lt;/PARALIST&gt;&lt;/CELL&gt;&lt;CELL BorderFill="24" ColAddr="10"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CharShape="8"&gt;&lt;CHAR&gt;≪$K$199≫&lt;/CHAR&gt;&lt;/TEXT&gt;&lt;/P&gt;&lt;/PARALIST&gt;&lt;/CELL&gt;&lt;/ROW&gt;&lt;ROW&gt;&lt;CELL BorderFill="24" ColAddr="3" ColSpan="1" Dirty="false" Editable="false" HasMargin="false" Header="false" Height="1282" Protect="false" RowAddr="138" RowSpan="1" Width="4699"&gt;&lt;CELLMARGIN Bottom="141" Left="510" Right="510" Top="141"/&gt;&lt;PARALIST LineWrap="Squeeze" LinkListID="0" LinkListIDNext="0" TextDirection="0" VertAlign="Center"&gt;&lt;P ParaShape="20" Style="45"&gt;&lt;TEXT CharShape="8"&gt;&lt;CHAR&gt;≪$D$200≫&lt;/CHAR&gt;&lt;/TEXT&gt;&lt;/P&gt;&lt;/PARALIST&gt;&lt;/CELL&gt;&lt;CELL BorderFill="24" ColAddr="4" ColSpan="1" Dirty="false" Editable="false" HasMargin="false" Header="false" Height="1282" Protect="false" RowAddr="138" RowSpan="1" Width="9510"&gt;&lt;CELLMARGIN Bottom="141" Left="510" Right="510" Top="141"/&gt;&lt;PARALIST LineWrap="Break" LinkListID="0" LinkListIDNext="0" TextDirection="0" VertAlign="Center"&gt;&lt;P ParaShape="22" Style="45"&gt;&lt;TEXT CharShape="8"&gt;&lt;CHAR&gt;≪$E$200≫&lt;/CHAR&gt;&lt;/TEXT&gt;&lt;/P&gt;&lt;/PARALIST&gt;&lt;/CELL&gt;&lt;CELL BorderFill="24" ColAddr="5"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CharShape="8"&gt;&lt;CHAR&gt;≪$F$200≫&lt;/CHAR&gt;&lt;/TEXT&gt;&lt;/P&gt;&lt;/PARALIST&gt;&lt;/CELL&gt;&lt;CELL BorderFill="24" ColAddr="6"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CharShape="8"&gt;&lt;CHAR&gt;≪$G$200≫&lt;/CHAR&gt;&lt;/TEXT&gt;&lt;/P&gt;&lt;/PARALIST&gt;&lt;/CELL&gt;&lt;CELL BorderFill="24" ColAddr="7"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CharShape="8"&gt;&lt;CHAR&gt;≪$H$200≫&lt;/CHAR&gt;&lt;/TEXT&gt;&lt;/P&gt;&lt;/PARALIST&gt;&lt;/CELL&gt;&lt;CELL BorderFill="24" ColAddr="8"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CharShape="8"&gt;&lt;CHAR&gt;≪$I$200≫&lt;/CHAR&gt;&lt;/TEXT&gt;&lt;/P&gt;&lt;/PARALIST&gt;&lt;/CELL&gt;&lt;CELL BorderFill="24" ColAddr="9"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CharShape="8"&gt;&lt;CHAR&gt;≪$J$200≫&lt;/CHAR&gt;&lt;/TEXT&gt;&lt;/P&gt;&lt;/PARALIST&gt;&lt;/CELL&gt;&lt;CELL BorderFill="24" ColAddr="10"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CharShape="8"&gt;&lt;CHAR&gt;≪$K$200≫&lt;/CHAR&gt;&lt;/TEXT&gt;&lt;/P&gt;&lt;/PARALIST&gt;&lt;/CELL&gt;&lt;/ROW&gt;&lt;ROW&gt;&lt;CELL BorderFill="24" ColAddr="3" ColSpan="1" Dirty="false" Editable="false" HasMargin="false" Header="false" Height="1282" Protect="false" RowAddr="139" RowSpan="1" Width="4699"&gt;&lt;CELLMARGIN Bottom="141" Left="510" Right="510" Top="141"/&gt;&lt;PARALIST LineWrap="Squeeze" LinkListID="0" LinkListIDNext="0" TextDirection="0" VertAlign="Center"&gt;&lt;P ParaShape="20" Style="45"&gt;&lt;TEXT CharShape="8"&gt;&lt;CHAR&gt;≪$D$201≫&lt;/CHAR&gt;&lt;/TEXT&gt;&lt;/P&gt;&lt;/PARALIST&gt;&lt;/CELL&gt;&lt;CELL BorderFill="24" ColAddr="4" ColSpan="1" Dirty="false" Editable="false" HasMargin="false" Header="false" Height="1282" Protect="false" RowAddr="139" RowSpan="1" Width="9510"&gt;&lt;CELLMARGIN Bottom="141" Left="510" Right="510" Top="141"/&gt;&lt;PARALIST LineWrap="Break" LinkListID="0" LinkListIDNext="0" TextDirection="0" VertAlign="Center"&gt;&lt;P ParaShape="22" Style="45"&gt;&lt;TEXT CharShape="8"&gt;&lt;CHAR&gt;≪$E$201≫&lt;/CHAR&gt;&lt;/TEXT&gt;&lt;/P&gt;&lt;/PARALIST&gt;&lt;/CELL&gt;&lt;CELL BorderFill="24" ColAddr="5"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CharShape="8"&gt;&lt;CHAR&gt;≪$F$201≫&lt;/CHAR&gt;&lt;/TEXT&gt;&lt;/P&gt;&lt;/PARALIST&gt;&lt;/CELL&gt;&lt;CELL BorderFill="24" ColAddr="6"</t>
    <phoneticPr fontId="3" type="noConversion"/>
  </si>
  <si>
    <t>82"&gt;&lt;CELLMARGIN Bottom="141" Left="510" Right="510" Top="141"/&gt;&lt;PARALIST LineWrap="Break" LinkListID="0" LinkListIDNext="0" TextDirection="0" VertAlign="Center"&gt;&lt;P ParaShape="22" Style="45"&gt;&lt;TEXT CharShape="8"&gt;&lt;CHAR&gt;≪$F$236≫&lt;/CHAR&gt;&lt;/TEXT&gt;&lt;/P&gt;&lt;/PARALIST&gt;&lt;/CELL&gt;&lt;CELL BorderFill="24" ColAddr="6"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CharShape="8"&gt;&lt;CHAR&gt;≪$G$236≫&lt;/CHAR&gt;&lt;/TEXT&gt;&lt;/P&gt;&lt;/PARALIST&gt;&lt;/CELL&gt;&lt;CELL BorderFill="24" ColAddr="7"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CharShape="8"&gt;&lt;CHAR&gt;≪$H$236≫&lt;/CHAR&gt;&lt;/TEXT&gt;&lt;/P&gt;&lt;/PARALIST&gt;&lt;/CELL&gt;&lt;CELL BorderFill="24" ColAddr="8"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CharShape="8"&gt;&lt;CHAR&gt;≪$I$236≫&lt;/CHAR&gt;&lt;/TEXT&gt;&lt;/P&gt;&lt;/PARALIST&gt;&lt;/CELL&gt;&lt;CELL BorderFill="24" ColAddr="9"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CharShape="8"&gt;&lt;CHAR&gt;≪$J$236≫&lt;/CHAR&gt;&lt;/TEXT&gt;&lt;/P&gt;&lt;/PARALIST&gt;&lt;/CELL&gt;&lt;CELL BorderFill="24" ColAddr="10"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CharShape="8"&gt;&lt;CHAR&gt;≪$K$236≫&lt;/CHAR&gt;&lt;/TEXT&gt;&lt;/P&gt;&lt;/PARALIST&gt;&lt;/CELL&gt;&lt;/ROW&gt;&lt;ROW&gt;&lt;CELL BorderFill="24" ColAddr="3" ColSpan="1" Dirty="false" Editable="false" HasMargin="false" Header="false" Height="1282" Protect="false" RowAddr="175" RowSpan="1" Width="4699"&gt;&lt;CELLMARGIN Bottom="141" Left="510" Right="510" Top="141"/&gt;&lt;PARALIST LineWrap="Squeeze" LinkListID="0" LinkListIDNext="0" TextDirection="0" VertAlign="Center"&gt;&lt;P ParaShape="20" Style="45"&gt;&lt;TEXT CharShape="8"&gt;&lt;CHAR&gt;≪$D$237≫&lt;/CHAR&gt;&lt;/TEXT&gt;&lt;/P&gt;&lt;/PARALIST&gt;&lt;/CELL&gt;&lt;CELL BorderFill="24" ColAddr="4" ColSpan="1" Dirty="false" Editable="false" HasMargin="false" Header="false" Height="1282" Protect="false" RowAddr="175" RowSpan="1" Width="9510"&gt;&lt;CELLMARGIN Bottom="141" Left="510" Right="510" Top="141"/&gt;&lt;PARALIST LineWrap="Break" LinkListID="0" LinkListIDNext="0" TextDirection="0" VertAlign="Center"&gt;&lt;P ParaShape="22" Style="45"&gt;&lt;TEXT CharShape="8"&gt;&lt;CHAR&gt;≪$E$237≫&lt;/CHAR&gt;&lt;/TEXT&gt;&lt;/P&gt;&lt;/PARALIST&gt;&lt;/CELL&gt;&lt;CELL BorderFill="24" ColAddr="5"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CharShape="8"&gt;&lt;CHAR&gt;≪$F$237≫&lt;/CHAR&gt;&lt;/TEXT&gt;&lt;/P&gt;&lt;/PARALIST&gt;&lt;/CELL&gt;&lt;CELL BorderFill="24" ColAddr="6"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CharShape="8"&gt;&lt;CHAR&gt;≪$G$237≫&lt;/CHAR&gt;&lt;/TEXT&gt;&lt;/P&gt;&lt;/PARALIST&gt;&lt;/CELL&gt;&lt;CELL BorderFill="24" ColAddr="7"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CharShape="8"&gt;&lt;CHAR&gt;≪$H$237≫&lt;/CHAR&gt;&lt;/TEXT&gt;&lt;/P&gt;&lt;/PARALIST&gt;&lt;/CELL&gt;&lt;CELL BorderFill="24" ColAddr="8"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CharShape="8"&gt;&lt;CHAR&gt;≪$I$237≫&lt;/CHAR&gt;&lt;/TEXT&gt;&lt;/P&gt;&lt;/PARALIST&gt;&lt;/CELL&gt;&lt;CELL BorderFill="24" ColAddr="9"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CharShape="8"&gt;&lt;CHAR&gt;≪$J$237≫&lt;/CHAR&gt;&lt;/TEXT&gt;&lt;/P&gt;&lt;/PARALIST&gt;&lt;/CELL&gt;&lt;CELL BorderFill="24" ColAddr="10"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CharShape="8"&gt;&lt;CHAR&gt;≪$K$237≫&lt;/CHAR&gt;&lt;/TEXT&gt;&lt;/P&gt;&lt;/PARALIST&gt;&lt;/CELL&gt;&lt;/ROW&gt;&lt;ROW&gt;&lt;CELL BorderFill="24" ColAddr="3" ColSpan="1" Dirty="false" Editable="false" HasMargin="false" Header="false" Height="1282" Protect="false" RowAddr="176" RowSpan="1" Width="4699"&gt;&lt;CELLMARGIN Bottom="141" Left="510" Right="510" Top="141"/&gt;&lt;PARALIST LineWrap="Squeeze" LinkListID="0" LinkListIDNext="0" TextDirection="0" VertAlign="Center"&gt;&lt;P ParaShape="20" Style="45"&gt;&lt;TEXT CharShape="8"&gt;&lt;CHAR&gt;≪$D$238≫&lt;/CHAR&gt;&lt;/TEXT&gt;&lt;/P&gt;&lt;/PARALIST&gt;&lt;/CELL&gt;&lt;CELL BorderFill="24" ColAddr="4" ColSpan="1" Dirty="false" Editable="false" HasMargin="false" Header="false" Height="1282" Protect="false" RowAddr="176" RowSpan="1" Width="9510"&gt;&lt;CELLMARGIN Bottom="141" Left="510" Right="510" Top="141"/&gt;&lt;PARALIST LineWrap="Break" LinkListID="0" LinkListIDNext="0" TextDirection="0" VertAlign="Center"&gt;&lt;P ParaShape="22" Style="45"&gt;&lt;TEXT CharShape="8"&gt;&lt;CHAR&gt;≪$E$238≫&lt;/CHAR&gt;&lt;/TEXT&gt;&lt;/P&gt;&lt;/PARALIST&gt;&lt;/CELL&gt;&lt;CELL BorderFill="24" ColAddr="5"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CharShape="8"&gt;&lt;CHAR&gt;≪$F$238≫&lt;/CHAR&gt;&lt;/TEXT&gt;&lt;/P&gt;&lt;/PARALIST&gt;&lt;/CELL&gt;&lt;CELL BorderFill="24" ColAddr="6"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CharShape="8"&gt;&lt;CHAR&gt;≪$G$238≫&lt;/CHAR&gt;&lt;/TEXT&gt;&lt;/P&gt;&lt;/PARALIST&gt;&lt;/CELL&gt;&lt;CELL BorderFill="24" ColAddr="7"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CharShape="8"&gt;&lt;CHAR&gt;≪$H$238≫&lt;/CHAR&gt;&lt;/TEXT&gt;&lt;/P&gt;&lt;/PARALIST&gt;&lt;/CELL&gt;&lt;CELL BorderFill="24" ColAddr="8"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CharShape="8"&gt;&lt;CHAR&gt;≪$I$238≫&lt;/CHAR&gt;&lt;/TEXT&gt;&lt;/P&gt;&lt;/PARALIST&gt;&lt;/CELL&gt;&lt;CELL BorderFill="24" ColAddr="9"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CharShape="8"&gt;&lt;CHAR&gt;≪$J$238≫&lt;/CHAR&gt;&lt;/TEXT&gt;&lt;/P&gt;&lt;/PARALIST&gt;&lt;/CELL&gt;&lt;CELL BorderFill="24" ColAddr="10"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CharShape="8"&gt;&lt;CHAR&gt;≪$K$238≫&lt;/CHAR&gt;&lt;/TEXT&gt;&lt;/P&gt;&lt;/PARALIST&gt;&lt;/CELL&gt;&lt;/ROW&gt;&lt;ROW&gt;&lt;CELL BorderFill="24" ColAddr="0" ColSpan="1" Dirty="false" Editable="false" HasMargin="false" Header="false" Height="6410" Protect="false" RowAddr="177" RowSpan="5" Width="4699"&gt;&lt;CELLMARGIN Bottom="141" Left="510" Right="510" Top="141"/&gt;&lt;PARALIST LineWrap="Break" LinkListID="0" LinkListIDNext="0" TextDirection="0" VertAlign="Center"&gt;&lt;P ParaShape="21" Style="45"&gt;&lt;TEXT CharShape="8"&gt;&lt;CHAR&gt;≪$A$239≫&lt;/CHAR&gt;&lt;/TEXT&gt;&lt;/P&gt;&lt;/PARALIST&gt;&lt;/CELL&gt;&lt;CELL BorderFill="24" ColAddr="1" ColSpan="1" Dirty="false" Editable="false" HasMargin="false" Header="false" Height="6410" Protect="false" RowAddr="177" RowSpan="5" Width="9510"&gt;&lt;CELLMARGIN Bottom="141" Left="510" Right="510" Top="141"/&gt;&lt;PARALIST LineWrap="Break" LinkListID="0" LinkListIDNext="0" TextDirection="0" VertAlign="Center"&gt;&lt;P ParaShape="22" Style="45"&gt;&lt;TEXT CharShape="8"&gt;&lt;CHAR&gt;≪$B$239≫&lt;/CHAR&gt;&lt;/TEXT&gt;&lt;/P&gt;&lt;/PARALIST&gt;&lt;/CELL&gt;&lt;CELL BorderFill="24" ColAddr="2" ColSpan="1" Dirty="false" Editable="false" HasMargin="false" Header="false" Height="6410" Protect="false" RowAddr="177" RowSpan="5" Width="4982"&gt;&lt;CELLMARGIN Bottom="141" Left="510" Right="510" Top="141"/&gt;&lt;PARALIST LineWrap="Break" LinkListID="0" LinkListIDNext="0" TextDirection="0" VertAlign="Center"&gt;&lt;P ParaShape="21" Style="45"&gt;&lt;TEXT CharShape="8"&gt;&lt;CHAR&gt;≪$C$239≫&lt;/CHAR&gt;&lt;/TEXT&gt;&lt;/P&gt;&lt;/PARALIST&gt;&lt;/CELL&gt;&lt;CELL BorderFill="24" ColAddr="3" ColSpan="1" Dirty="false" Editable="false" HasMargin="false" Header="false" Height="1282" Protect="false" RowAddr="177" RowSpan="1" Width="4699"&gt;&lt;CELLMARGIN Bottom="141" Left="510" Right="510" Top="141"/&gt;&lt;PARALIST LineWrap="Squeeze" LinkListID="0" LinkListIDNext="0" TextDirection="0" VertAlign="Center"&gt;&lt;P ParaShape="20" Style="45"&gt;&lt;TEXT CharShape="8"&gt;&lt;CHAR&gt;≪$D$239≫&lt;/CHAR&gt;&lt;/TEXT&gt;&lt;/P&gt;&lt;/PARALIST&gt;&lt;/CELL&gt;&lt;CELL BorderFill="24" ColAddr="4" ColSpan="1" Dirty="false" Editable="false" HasMargin="false" Header="false" Height="1282" Protect="false" RowAddr="177" RowSpan="1" Width="9510"&gt;&lt;CELLMARGIN Bottom="141" Left="510" Right="510" Top="141"/&gt;&lt;PARALIST LineWrap="Break" LinkListID="0" LinkListIDNext="0" TextDirection="0" VertAlign="Center"&gt;&lt;P ParaShape="22" Style="45"&gt;&lt;TEXT CharShape="8"&gt;&lt;CHAR&gt;≪$E$239≫&lt;/CHAR&gt;&lt;/TEXT&gt;&lt;/P&gt;&lt;/PARALIST&gt;&lt;/CELL&gt;&lt;CELL BorderFill="24" ColAddr="5"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CharShape="8"&gt;&lt;CHAR&gt;≪$F$239≫&lt;/CHAR&gt;&lt;/TEXT&gt;&lt;/P&gt;&lt;/PARALIST&gt;&lt;/CELL&gt;&lt;CELL BorderFill="24" ColAddr="6"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CharShape="8"&gt;&lt;CHAR&gt;≪$G$239≫&lt;/CHAR&gt;&lt;/TEXT&gt;&lt;/P&gt;&lt;/PARALIST&gt;&lt;/CELL&gt;&lt;CELL BorderFill="24" ColAddr="7"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CharShape="8"&gt;&lt;CHAR&gt;≪$H$239≫&lt;/CHAR&gt;&lt;/TEXT&gt;&lt;/P&gt;&lt;/PARALIST&gt;&lt;/CELL&gt;&lt;CELL BorderFill="24" ColAddr="8"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CharShape="8"&gt;&lt;CHAR&gt;≪$I$239≫&lt;/CHAR&gt;&lt;/TEXT&gt;&lt;/P&gt;&lt;/PARALIST&gt;&lt;/CELL&gt;&lt;CELL BorderFill="24" ColAddr="9"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CharShape="8"&gt;&lt;CHAR&gt;≪$J$239≫&lt;/CHAR&gt;&lt;/TEXT&gt;&lt;/P&gt;&lt;/PARALIST&gt;&lt;/CELL&gt;&lt;CELL BorderFill="24" ColAddr="10"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CharShape="8"&gt;&lt;CHAR&gt;≪$K$239≫&lt;/CHAR&gt;&lt;/TEXT&gt;&lt;/P&gt;&lt;/PARALIST&gt;&lt;/CELL&gt;&lt;/ROW&gt;&lt;ROW&gt;&lt;CELL BorderFill="24" ColAddr="3" ColSpan="1" Dirty="false" Editable="false" HasMargin="false" Header="false" Height="1282" Protect="false" RowAddr="178" RowSpan="1" Width="4699"&gt;&lt;CELLMARGIN Bottom="141" Left="510" Right="510" Top="141"/&gt;&lt;PARALIST LineWrap="Squeeze" LinkListID="0" LinkListIDNext="0" TextDirection="0" VertAlign="Center"&gt;&lt;P ParaShape="20" Style="45"&gt;&lt;TEXT CharShape="8"&gt;&lt;CHAR&gt;≪$D$240≫&lt;/CHAR&gt;&lt;/TEXT&gt;&lt;/P&gt;&lt;/PARALIST&gt;&lt;/CELL&gt;&lt;CELL BorderFill="24" ColAddr="4" ColSpan="1" Dirty="false" Editable="false" HasMargin="false" Header="false" Height="1282" Protect="false" RowAddr="178" RowSpan="1" Width="9510"&gt;&lt;CELLMARGIN Bottom="141" Left="510" Right="510" Top="141"/&gt;&lt;PARALIST LineWrap="Break" LinkListID="0" LinkListIDNext="0" TextDirection="0" VertAlign="Center"&gt;&lt;P ParaShape="22" Style="45"&gt;&lt;TEXT CharShape="8"&gt;&lt;CHAR&gt;≪$E$240≫&lt;/CHAR&gt;&lt;/TEXT&gt;&lt;/P&gt;&lt;/PARALIST&gt;&lt;/CELL&gt;&lt;CELL BorderFill="24" ColAddr="5"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CharShape="8"&gt;&lt;CHAR&gt;≪$F$240≫&lt;/CHAR&gt;&lt;/TEXT&gt;&lt;/P&gt;&lt;/PARALIST&gt;&lt;/CELL&gt;&lt;CELL BorderFill="24" ColAddr="6"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CharShape="8"&gt;&lt;CHAR&gt;≪$G$240≫&lt;/CHAR&gt;&lt;/TEXT&gt;&lt;/P&gt;&lt;/PARALIST&gt;&lt;/CELL&gt;&lt;CELL BorderFill="24" ColAddr="7"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CharShape="8"&gt;&lt;CHAR&gt;≪$H$240≫&lt;/CHAR&gt;&lt;/TEXT&gt;&lt;/P&gt;&lt;/PARALIST&gt;&lt;/CELL&gt;&lt;CELL BorderFill="24" ColAddr="8"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CharShape="8"&gt;&lt;CHAR&gt;≪$I$240≫&lt;/CHAR&gt;&lt;/TEXT&gt;&lt;/P&gt;&lt;/PARALIST&gt;&lt;/CELL&gt;&lt;CELL BorderFill="24" ColAddr="9"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CharShape="8"&gt;&lt;CHAR&gt;≪$J$240≫&lt;/CHAR&gt;&lt;/TEXT&gt;&lt;/P&gt;&lt;/PARALIST&gt;&lt;/CELL&gt;&lt;CELL BorderFill="24" ColAddr="10"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CharShape="8"&gt;&lt;CHAR&gt;≪$K$240≫&lt;/CHAR&gt;&lt;/TEXT&gt;&lt;/P&gt;&lt;/PARALIST&gt;&lt;/CELL&gt;&lt;/ROW&gt;&lt;ROW&gt;&lt;CELL BorderFill="24" ColAddr="3" ColSpan="1" Dirty="false" Editable="false" HasMargin="false" Header="false" Height="1282" Protect="false" RowAddr="179" RowSpan="1" Width="4699"&gt;&lt;CELLMARGIN Bottom="141" Left="510" Right="510" Top="141"/&gt;&lt;PARALIST LineWrap="Squeeze" LinkListID="0" LinkListIDNext="0" TextDirection="0" VertAlign="Center"&gt;&lt;P ParaShape="20" Style="45"&gt;&lt;TEXT CharShape="8"&gt;&lt;CHAR&gt;≪$D$241≫&lt;/CHAR&gt;&lt;/TEXT&gt;&lt;/P&gt;&lt;/PARALIST&gt;&lt;/CELL&gt;&lt;CELL BorderFill="24" ColAddr="4" ColSpan="1" Dirty="false" Editable="false" HasMargin="false" Header="false" Height="1282" Protect="false" RowAddr="179" RowSpan="1" Width="9510"&gt;&lt;CELLMARGIN Bottom="141" Left="510" Right="510" Top="141"/&gt;&lt;PARALIST LineWrap="Break" LinkListID="0" LinkListIDNext="0" TextDirection="0" VertAlign="Center"&gt;&lt;P ParaShape="22" Style="45"&gt;&lt;TEXT CharShape="8"&gt;&lt;CHAR&gt;≪$E$241≫&lt;/CHAR&gt;&lt;/TEXT&gt;&lt;/P&gt;&lt;/PARALIST&gt;&lt;/CELL&gt;&lt;CELL BorderFill="24" ColAddr="5"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CharShape="8"&gt;&lt;CHAR&gt;≪$F$241≫&lt;/CHAR&gt;&lt;/TEXT&gt;&lt;/P&gt;&lt;/PARALIST&gt;&lt;/CELL&gt;&lt;CELL BorderFill="24" ColAddr="6"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CharShape="8"&gt;&lt;CHAR&gt;≪$G$241≫&lt;/CHAR&gt;&lt;/TEXT&gt;&lt;/P&gt;&lt;/PARALIST&gt;&lt;/CELL&gt;&lt;CELL BorderFill="24" ColAddr="7"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CharShape="8"&gt;&lt;CHAR&gt;≪$H$241≫&lt;/CHAR&gt;&lt;/TEXT&gt;&lt;/P&gt;&lt;/PARALIST&gt;&lt;/CELL&gt;&lt;CELL BorderFill="24" ColAddr="8"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CharShape="8"&gt;&lt;CHAR&gt;≪$I$241≫&lt;/CHAR&gt;&lt;/TEXT&gt;&lt;/P&gt;&lt;/PARALIST&gt;&lt;/CELL&gt;&lt;CELL BorderFill="24" ColAddr="9"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CharShape="8"&gt;&lt;CHAR&gt;≪$J$241≫&lt;/CHAR&gt;&lt;/TEXT&gt;&lt;/P&gt;&lt;/PARALIST&gt;&lt;/CELL&gt;&lt;CELL BorderFill="24" ColAddr="10"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CharShape="8"&gt;&lt;CHAR&gt;≪$K$241≫&lt;/CHAR&gt;&lt;/TEXT&gt;&lt;/P&gt;&lt;/PARALIST&gt;&lt;/CELL&gt;&lt;/ROW&gt;&lt;ROW&gt;&lt;CELL BorderFill="24" ColAddr="3" ColSpan="1" Dirty="false" Editable="false" HasMargin="false" Header="false" Height="1282" Protect="false" RowAddr="180" RowSpan="1" Width="4699"&gt;&lt;CELLMARGIN Bottom="141" Left="510" Right="510" Top="141"/&gt;&lt;PARALIST LineWrap="Squeeze" LinkListID="0" LinkListIDNext="0" TextDirection="0" VertAlign="Center"&gt;&lt;P ParaShape="20" Style="45"&gt;&lt;TEXT CharShape="8"&gt;&lt;CHAR&gt;≪$D$242≫&lt;/CHAR&gt;&lt;/TEXT&gt;&lt;/P&gt;&lt;/PARALIST&gt;&lt;/CELL&gt;&lt;CELL BorderFill="24" ColAddr="4" ColSpan="1" Dirty="false" Editable="false" HasMargin="false" Header="false" Height="1282" Protect="false" RowAddr="180" RowSpan="1" Width="9510"&gt;&lt;CELLMARGIN Bottom="141" Left="510" Right="510" Top="141"/&gt;&lt;PARALIST LineWrap="Break" LinkListID="0" LinkListIDNext="0" TextDirection="0" VertAlign="Center"&gt;&lt;P ParaShape="22" Style="45"&gt;&lt;TEXT CharShape="8"&gt;&lt;CHAR&gt;≪$E$242≫&lt;/CHAR&gt;&lt;/TEXT&gt;&lt;/P&gt;&lt;/PARALIST&gt;&lt;/CELL&gt;&lt;CELL BorderFill="24" ColAddr="5"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CharShape="8"&gt;&lt;CHAR&gt;≪$F$242≫&lt;/CHAR&gt;&lt;/TEXT&gt;&lt;/P&gt;&lt;/PARALIST&gt;&lt;/CELL&gt;&lt;CELL BorderFill="24" ColAddr="6"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CharShape="8"&gt;&lt;CHAR&gt;≪$G$242≫&lt;/CHAR&gt;&lt;/TEXT&gt;&lt;/P&gt;&lt;/PARALIST&gt;&lt;/CELL&gt;&lt;CELL BorderFill="24" ColAddr="7"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CharShape="8"&gt;&lt;CHAR&gt;≪$H$242≫&lt;/CHAR&gt;&lt;/TEXT&gt;&lt;/P&gt;&lt;/PARALIST&gt;&lt;/CELL&gt;&lt;CELL BorderFill="24" ColAddr="8"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CharShape="8"&gt;&lt;CHAR&gt;≪$I$242≫&lt;/CHAR&gt;&lt;/TEXT&gt;&lt;/P&gt;&lt;/PARALIST&gt;&lt;/CELL&gt;&lt;CELL BorderFill="24" ColAddr="9"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CharShape="8"&gt;&lt;CHAR&gt;≪$J$242≫&lt;/CHAR&gt;&lt;/TEXT&gt;&lt;/P&gt;&lt;/PARALIST&gt;&lt;/CELL&gt;&lt;CELL BorderFill="24" ColAddr="10"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CharShape="8"&gt;&lt;CHAR&gt;≪$K$242≫&lt;/CHAR&gt;&lt;/TEXT&gt;&lt;/P&gt;&lt;/PARALIST&gt;&lt;/CELL&gt;&lt;/ROW&gt;&lt;ROW&gt;&lt;CELL BorderFill="24" ColAddr="3" ColSpan="1" Dirty="false" Editable="false" HasMargin="false" Header="false" Height="1282" Protect="false" RowAddr="181" RowSpan="1" Width="4699"&gt;&lt;CELLMARGIN Bottom="141" Left="510" Right="510" Top="141"/&gt;&lt;PARALIST LineWrap="Squeeze" LinkListID="0" LinkListIDNext="0" TextDirection="0" VertAlign="Center"&gt;&lt;P ParaShape="20" Style="45"&gt;&lt;TEXT CharShape="8"&gt;&lt;CHAR&gt;≪$D$243≫&lt;/CHAR&gt;&lt;/TEXT&gt;&lt;/P&gt;&lt;/PARALIST&gt;&lt;/CELL&gt;&lt;CELL BorderFill="24" ColAddr="4" ColSpan="1" Dirty="false" Editable="false" HasMargin="false" Header="false" Height="1282" Protect="false" RowAddr="181" RowSpan="1" Width="9510"&gt;&lt;CELLMARGIN Bottom="141" Left="510" Right="510" Top="141"/&gt;&lt;PARALIST LineWrap="Break" LinkListID="0" LinkListIDNext="0" TextDirection="0" VertAlign="Center"&gt;&lt;P ParaShape="22" Style="45"&gt;&lt;TEXT CharShape="8"&gt;&lt;CHAR&gt;≪$E$243≫&lt;/CHAR&gt;&lt;/TEXT&gt;&lt;/P&gt;&lt;/PARALIST&gt;&lt;/CELL&gt;&lt;CELL BorderFill="24" ColAddr="5"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CharShape="8"&gt;&lt;CHAR&gt;≪$F$243≫&lt;/CHAR&gt;&lt;/TEXT&gt;&lt;/P&gt;&lt;/PARALIST&gt;&lt;/CELL&gt;&lt;CELL BorderFill="24" ColAddr="6"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CharShape="8"&gt;&lt;CHAR&gt;≪$G$243≫&lt;/CHAR&gt;&lt;/TEXT&gt;&lt;/P&gt;&lt;/PARALIST&gt;&lt;/CELL&gt;&lt;CELL BorderFill="24" ColAddr="7"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CharShape="8"&gt;&lt;CHAR&gt;≪$H$243≫&lt;/CHAR&gt;&lt;/TEXT&gt;&lt;/P&gt;&lt;/PARALIST&gt;&lt;/CELL&gt;&lt;CELL BorderFill="24" ColAddr="8"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CharShape="8"&gt;&lt;CHAR&gt;≪$I$243≫&lt;/CHAR&gt;&lt;/TEXT&gt;&lt;/P&gt;&lt;/PARALIST&gt;&lt;/CELL&gt;&lt;CELL BorderFill="24" ColAddr="9"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CharShape="8"&gt;&lt;CHAR&gt;≪$J$243≫&lt;/CHAR&gt;&lt;/TEXT&gt;&lt;/P&gt;&lt;/PARALIST&gt;&lt;/CELL&gt;&lt;CELL BorderFill="24" ColAddr="10"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CharShape="8"&gt;&lt;CHAR&gt;≪$K$243≫&lt;/CHAR&gt;&lt;/TEXT&gt;&lt;/P&gt;&lt;/PARALIST&gt;&lt;/CELL&gt;&lt;/ROW&gt;&lt;ROW&gt;&lt;CELL BorderFill="24" ColAddr="0" ColSpan="1" Dirty="false" Editable="false" HasMargin="false" Header="false" Height="6410" Protect="false" RowAddr="182" RowSpan="5" Width="4699"&gt;&lt;CELLMARGIN Bottom="141" Left="510" Right="510" Top="141"/&gt;&lt;PARALIST LineWrap="Break" LinkListID="0" LinkListIDNext="0" TextDirection="0" VertAlign="Center"&gt;&lt;P ParaShape="21" Style="45"&gt;&lt;TEXT CharShape="8"&gt;&lt;CHAR&gt;≪$A$244≫&lt;/CHAR&gt;&lt;/TEXT&gt;&lt;/P&gt;&lt;/PARALIST&gt;&lt;/CELL&gt;&lt;CELL BorderFill="24" ColAddr="1" ColSpan="1" Dirty="false" Editable="false" HasMargin="false" Header="false" Height="6410" Protect="false" RowAddr="182" RowSpan="5" Width="9510"&gt;&lt;CELLMARGIN Bottom="141" Left="510" Right="510" Top="141"/&gt;&lt;PARALIST LineWrap="Break" LinkListID="0" LinkListIDNext="0" TextDirection="0" VertAlign="Center"&gt;&lt;P ParaShape="22" Style="45"&gt;&lt;TEXT CharShape="8"&gt;&lt;CHAR&gt;≪$B$244≫&lt;/CHAR&gt;&lt;/TEXT&gt;&lt;/P&gt;&lt;/PARALIST&gt;&lt;/CELL&gt;&lt;CELL BorderFill="24" ColAddr="2" ColSpan="1" Dirty="false" Editable="false" HasMargin="false" Header="false" Height="6410" Protect="false" RowAddr="182" RowSpan="5" Width="4982"&gt;&lt;CELLMARGIN Bottom="141" Left="510" Right="510" Top="141"/&gt;&lt;PARALIST LineWrap="Break" LinkListID="0" LinkListIDNext="0" TextDirection="0" VertAlign="Center"&gt;&lt;P ParaShape="21" Style="45"&gt;&lt;TEXT CharShape="8"&gt;&lt;CHAR&gt;≪$C$244≫&lt;/CHAR&gt;&lt;/TEXT&gt;&lt;/P&gt;&lt;/PARALIST&gt;&lt;/CELL&gt;&lt;CELL BorderFill="24" ColAddr="3" ColSpan="1" Dirty="false" Editable="false" HasMargin="false" Header="false" Height="1282" Protect="false" RowAddr="182" RowSpan="1" Width="4699"&gt;&lt;CELLMARGIN Bottom="141" Left="510" Right="510" Top="141"/&gt;&lt;PARALIST LineWrap="Squeeze" LinkListID="0" LinkListIDNext="0" TextDirection="0" VertAlign="Center"&gt;&lt;P ParaShape="20" Style="45"&gt;&lt;TEXT CharShape="8"&gt;&lt;CHAR&gt;≪$D$244≫&lt;/CHAR&gt;&lt;/TEXT&gt;&lt;/P&gt;&lt;/PARALIST&gt;&lt;/CELL&gt;&lt;CELL BorderFill="24" ColAddr="4" ColSpan="1" Dirty="false" Editable="false" HasMargin="false" Header="false" Height="1282" Protect="false" RowAddr="182" RowSpan="1" Width="9510"&gt;&lt;CELLMARGIN Bottom="141" Left="510" Right="510" Top="141"/&gt;&lt;PARALIST LineWrap="Break" LinkListID="0" LinkListIDNext="0" TextDirection="0" VertAlign="Center"&gt;&lt;P ParaShape="22" Style="45"&gt;&lt;TEXT CharShape="8"&gt;&lt;CHAR&gt;≪$E$244≫&lt;/CHAR&gt;&lt;/TEXT&gt;&lt;/P&gt;&lt;/PARALIST&gt;&lt;/CELL&gt;&lt;CELL BorderFill="24" ColAddr="5"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CharShape="8"&gt;&lt;CHAR&gt;≪$F$244≫&lt;/CHAR&gt;&lt;/TEXT&gt;&lt;/P&gt;&lt;/PARALIST&gt;&lt;/CELL&gt;&lt;CELL BorderFill="24" ColAddr="6"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CharShape="8"&gt;&lt;CHAR&gt;≪$G$244≫&lt;/CHAR&gt;&lt;/TEXT&gt;&lt;/P&gt;&lt;/PARALIST&gt;&lt;/CELL&gt;&lt;CELL BorderFill="24" ColAddr="7"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CharShape="8"&gt;&lt;CHAR&gt;≪$H$244≫&lt;/CHAR&gt;&lt;/TEXT&gt;&lt;/P&gt;&lt;/PARALIST&gt;&lt;/CELL&gt;&lt;CELL BorderFill="24" ColAddr="8"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CharShape="8"&gt;&lt;CHAR&gt;≪$I$244≫&lt;/CHAR&gt;&lt;/TEXT&gt;&lt;/P&gt;&lt;/PARALIST&gt;&lt;/CELL&gt;&lt;CELL BorderFill="24" ColAddr="9"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CharShape="8"&gt;&lt;CHAR&gt;≪$J$244≫&lt;/CHAR&gt;&lt;/TEXT&gt;&lt;/P&gt;&lt;/PARALIST&gt;&lt;/CELL&gt;&lt;CELL BorderFill="24" ColAddr="10" ColSpan="1" Dirty="false" Editable="false" HasMargin="false" Header="false" Height="1282" Protect="false" RowAddr="182" RowSpan="1" Width="6982"&gt;&lt;CELLMARGIN B</t>
    <phoneticPr fontId="3" type="noConversion"/>
  </si>
  <si>
    <t>1" Width="6982"&gt;&lt;CELLMARGIN Bottom="141" Left="510" Right="510" Top="141"/&gt;&lt;PARALIST LineWrap="Break" LinkListID="0" LinkListIDNext="0" TextDirection="0" VertAlign="Center"&gt;&lt;P ParaShape="22" Style="45"&gt;&lt;TEXT CharShape="8"&gt;&lt;CHAR&gt;≪$I$227≫&lt;/CHAR&gt;&lt;/TEXT&gt;&lt;/P&gt;&lt;/PARALIST&gt;&lt;/CELL&gt;&lt;CELL BorderFill="24" ColAddr="9"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CharShape="8"&gt;&lt;CHAR&gt;≪$J$227≫&lt;/CHAR&gt;&lt;/TEXT&gt;&lt;/P&gt;&lt;/PARALIST&gt;&lt;/CELL&gt;&lt;CELL BorderFill="24" ColAddr="10"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CharShape="8"&gt;&lt;CHAR&gt;≪$K$227≫&lt;/CHAR&gt;&lt;/TEXT&gt;&lt;/P&gt;&lt;/PARALIST&gt;&lt;/CELL&gt;&lt;/ROW&gt;&lt;ROW&gt;&lt;CELL BorderFill="24" ColAddr="3" ColSpan="1" Dirty="false" Editable="false" HasMargin="false" Header="false" Height="1282" Protect="false" RowAddr="166" RowSpan="1" Width="4699"&gt;&lt;CELLMARGIN Bottom="141" Left="510" Right="510" Top="141"/&gt;&lt;PARALIST LineWrap="Squeeze" LinkListID="0" LinkListIDNext="0" TextDirection="0" VertAlign="Center"&gt;&lt;P ParaShape="20" Style="45"&gt;&lt;TEXT CharShape="8"&gt;&lt;CHAR&gt;≪$D$228≫&lt;/CHAR&gt;&lt;/TEXT&gt;&lt;/P&gt;&lt;/PARALIST&gt;&lt;/CELL&gt;&lt;CELL BorderFill="24" ColAddr="4" ColSpan="1" Dirty="false" Editable="false" HasMargin="false" Header="false" Height="1282" Protect="false" RowAddr="166" RowSpan="1" Width="9510"&gt;&lt;CELLMARGIN Bottom="141" Left="510" Right="510" Top="141"/&gt;&lt;PARALIST LineWrap="Break" LinkListID="0" LinkListIDNext="0" TextDirection="0" VertAlign="Center"&gt;&lt;P ParaShape="22" Style="45"&gt;&lt;TEXT CharShape="8"&gt;&lt;CHAR&gt;≪$E$228≫&lt;/CHAR&gt;&lt;/TEXT&gt;&lt;/P&gt;&lt;/PARALIST&gt;&lt;/CELL&gt;&lt;CELL BorderFill="24" ColAddr="5"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CharShape="8"&gt;&lt;CHAR&gt;≪$F$228≫&lt;/CHAR&gt;&lt;/TEXT&gt;&lt;/P&gt;&lt;/PARALIST&gt;&lt;/CELL&gt;&lt;CELL BorderFill="24" ColAddr="6"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CharShape="8"&gt;&lt;CHAR&gt;≪$G$228≫&lt;/CHAR&gt;&lt;/TEXT&gt;&lt;/P&gt;&lt;/PARALIST&gt;&lt;/CELL&gt;&lt;CELL BorderFill="24" ColAddr="7"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CharShape="8"&gt;&lt;CHAR&gt;≪$H$228≫&lt;/CHAR&gt;&lt;/TEXT&gt;&lt;/P&gt;&lt;/PARALIST&gt;&lt;/CELL&gt;&lt;CELL BorderFill="24" ColAddr="8"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CharShape="8"&gt;&lt;CHAR&gt;≪$I$228≫&lt;/CHAR&gt;&lt;/TEXT&gt;&lt;/P&gt;&lt;/PARALIST&gt;&lt;/CELL&gt;&lt;CELL BorderFill="24" ColAddr="9"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CharShape="8"&gt;&lt;CHAR&gt;≪$J$228≫&lt;/CHAR&gt;&lt;/TEXT&gt;&lt;/P&gt;&lt;/PARALIST&gt;&lt;/CELL&gt;&lt;CELL BorderFill="24" ColAddr="10"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CharShape="8"&gt;&lt;CHAR&gt;≪$K$228≫&lt;/CHAR&gt;&lt;/TEXT&gt;&lt;/P&gt;&lt;/PARALIST&gt;&lt;/CELL&gt;&lt;/ROW&gt;&lt;ROW&gt;&lt;CELL BorderFill="24" ColAddr="0" ColSpan="1" Dirty="false" Editable="false" HasMargin="false" Header="false" Height="6410" Protect="false" RowAddr="167" RowSpan="5" Width="4699"&gt;&lt;CELLMARGIN Bottom="141" Left="510" Right="510" Top="141"/&gt;&lt;PARALIST LineWrap="Break" LinkListID="0" LinkListIDNext="0" TextDirection="0" VertAlign="Center"&gt;&lt;P ParaShape="21" Style="45"&gt;&lt;TEXT CharShape="8"&gt;&lt;CHAR&gt;≪$A$229≫&lt;/CHAR&gt;&lt;/TEXT&gt;&lt;/P&gt;&lt;/PARALIST&gt;&lt;/CELL&gt;&lt;CELL BorderFill="24" ColAddr="1" ColSpan="1" Dirty="false" Editable="false" HasMargin="false" Header="false" Height="6410" Protect="false" RowAddr="167" RowSpan="5" Width="9510"&gt;&lt;CELLMARGIN Bottom="141" Left="510" Right="510" Top="141"/&gt;&lt;PARALIST LineWrap="Break" LinkListID="0" LinkListIDNext="0" TextDirection="0" VertAlign="Center"&gt;&lt;P ParaShape="22" Style="45"&gt;&lt;TEXT CharShape="8"&gt;&lt;CHAR&gt;≪$B$229≫&lt;/CHAR&gt;&lt;/TEXT&gt;&lt;/P&gt;&lt;/PARALIST&gt;&lt;/CELL&gt;&lt;CELL BorderFill="24" ColAddr="2" ColSpan="1" Dirty="false" Editable="false" HasMargin="false" Header="false" Height="6410" Protect="false" RowAddr="167" RowSpan="5" Width="4982"&gt;&lt;CELLMARGIN Bottom="141" Left="510" Right="510" Top="141"/&gt;&lt;PARALIST LineWrap="Break" LinkListID="0" LinkListIDNext="0" TextDirection="0" VertAlign="Center"&gt;&lt;P ParaShape="21" Style="45"&gt;&lt;TEXT CharShape="8"&gt;&lt;CHAR&gt;≪$C$229≫&lt;/CHAR&gt;&lt;/TEXT&gt;&lt;/P&gt;&lt;/PARALIST&gt;&lt;/CELL&gt;&lt;CELL BorderFill="24" ColAddr="3" ColSpan="1" Dirty="false" Editable="false" HasMargin="false" Header="false" Height="1282" Protect="false" RowAddr="167" RowSpan="1" Width="4699"&gt;&lt;CELLMARGIN Bottom="141" Left="510" Right="510" Top="141"/&gt;&lt;PARALIST LineWrap="Squeeze" LinkListID="0" LinkListIDNext="0" TextDirection="0" VertAlign="Center"&gt;&lt;P ParaShape="20" Style="45"&gt;&lt;TEXT CharShape="8"&gt;&lt;CHAR&gt;≪$D$229≫&lt;/CHAR&gt;&lt;/TEXT&gt;&lt;/P&gt;&lt;/PARALIST&gt;&lt;/CELL&gt;&lt;CELL BorderFill="24" ColAddr="4" ColSpan="1" Dirty="false" Editable="false" HasMargin="false" Header="false" Height="1282" Protect="false" RowAddr="167" RowSpan="1" Width="9510"&gt;&lt;CELLMARGIN Bottom="141" Left="510" Right="510" Top="141"/&gt;&lt;PARALIST LineWrap="Break" LinkListID="0" LinkListIDNext="0" TextDirection="0" VertAlign="Center"&gt;&lt;P ParaShape="22" Style="45"&gt;&lt;TEXT CharShape="8"&gt;&lt;CHAR&gt;≪$E$229≫&lt;/CHAR&gt;&lt;/TEXT&gt;&lt;/P&gt;&lt;/PARALIST&gt;&lt;/CELL&gt;&lt;CELL BorderFill="24" ColAddr="5"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CharShape="8"&gt;&lt;CHAR&gt;≪$F$229≫&lt;/CHAR&gt;&lt;/TEXT&gt;&lt;/P&gt;&lt;/PARALIST&gt;&lt;/CELL&gt;&lt;CELL BorderFill="24" ColAddr="6"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CharShape="8"&gt;&lt;CHAR&gt;≪$G$229≫&lt;/CHAR&gt;&lt;/TEXT&gt;&lt;/P&gt;&lt;/PARALIST&gt;&lt;/CELL&gt;&lt;CELL BorderFill="24" ColAddr="7"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CharShape="8"&gt;&lt;CHAR&gt;≪$H$229≫&lt;/CHAR&gt;&lt;/TEXT&gt;&lt;/P&gt;&lt;/PARALIST&gt;&lt;/CELL&gt;&lt;CELL BorderFill="24" ColAddr="8"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CharShape="8"&gt;&lt;CHAR&gt;≪$I$229≫&lt;/CHAR&gt;&lt;/TEXT&gt;&lt;/P&gt;&lt;/PARALIST&gt;&lt;/CELL&gt;&lt;CELL BorderFill="24" ColAddr="9"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CharShape="8"&gt;&lt;CHAR&gt;≪$J$229≫&lt;/CHAR&gt;&lt;/TEXT&gt;&lt;/P&gt;&lt;/PARALIST&gt;&lt;/CELL&gt;&lt;CELL BorderFill="24" ColAddr="10"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CharShape="8"&gt;&lt;CHAR&gt;≪$K$229≫&lt;/CHAR&gt;&lt;/TEXT&gt;&lt;/P&gt;&lt;/PARALIST&gt;&lt;/CELL&gt;&lt;/ROW&gt;&lt;ROW&gt;&lt;CELL BorderFill="24" ColAddr="3" ColSpan="1" Dirty="false" Editable="false" HasMargin="false" Header="false" Height="1282" Protect="false" RowAddr="168" RowSpan="1" Width="4699"&gt;&lt;CELLMARGIN Bottom="141" Left="510" Right="510" Top="141"/&gt;&lt;PARALIST LineWrap="Squeeze" LinkListID="0" LinkListIDNext="0" TextDirection="0" VertAlign="Center"&gt;&lt;P ParaShape="20" Style="45"&gt;&lt;TEXT CharShape="8"&gt;&lt;CHAR&gt;≪$D$230≫&lt;/CHAR&gt;&lt;/TEXT&gt;&lt;/P&gt;&lt;/PARALIST&gt;&lt;/CELL&gt;&lt;CELL BorderFill="24" ColAddr="4" ColSpan="1" Dirty="false" Editable="false" HasMargin="false" Header="false" Height="1282" Protect="false" RowAddr="168" RowSpan="1" Width="9510"&gt;&lt;CELLMARGIN Bottom="141" Left="510" Right="510" Top="141"/&gt;&lt;PARALIST LineWrap="Break" LinkListID="0" LinkListIDNext="0" TextDirection="0" VertAlign="Center"&gt;&lt;P ParaShape="22" Style="45"&gt;&lt;TEXT CharShape="8"&gt;&lt;CHAR&gt;≪$E$230≫&lt;/CHAR&gt;&lt;/TEXT&gt;&lt;/P&gt;&lt;/PARALIST&gt;&lt;/CELL&gt;&lt;CELL BorderFill="24" ColAddr="5"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CharShape="8"&gt;&lt;CHAR&gt;≪$F$230≫&lt;/CHAR&gt;&lt;/TEXT&gt;&lt;/P&gt;&lt;/PARALIST&gt;&lt;/CELL&gt;&lt;CELL BorderFill="24" ColAddr="6"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CharShape="8"&gt;&lt;CHAR&gt;≪$G$230≫&lt;/CHAR&gt;&lt;/TEXT&gt;&lt;/P&gt;&lt;/PARALIST&gt;&lt;/CELL&gt;&lt;CELL BorderFill="24" ColAddr="7"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CharShape="8"&gt;&lt;CHAR&gt;≪$H$230≫&lt;/CHAR&gt;&lt;/TEXT&gt;&lt;/P&gt;&lt;/PARALIST&gt;&lt;/CELL&gt;&lt;CELL BorderFill="24" ColAddr="8"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CharShape="8"&gt;&lt;CHAR&gt;≪$I$230≫&lt;/CHAR&gt;&lt;/TEXT&gt;&lt;/P&gt;&lt;/PARALIST&gt;&lt;/CELL&gt;&lt;CELL BorderFill="24" ColAddr="9"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CharShape="8"&gt;&lt;CHAR&gt;≪$J$230≫&lt;/CHAR&gt;&lt;/TEXT&gt;&lt;/P&gt;&lt;/PARALIST&gt;&lt;/CELL&gt;&lt;CELL BorderFill="24" ColAddr="10"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CharShape="8"&gt;&lt;CHAR&gt;≪$K$230≫&lt;/CHAR&gt;&lt;/TEXT&gt;&lt;/P&gt;&lt;/PARALIST&gt;&lt;/CELL&gt;&lt;/ROW&gt;&lt;ROW&gt;&lt;CELL BorderFill="24" ColAddr="3" ColSpan="1" Dirty="false" Editable="false" HasMargin="false" Header="false" Height="1282" Protect="false" RowAddr="169" RowSpan="1" Width="4699"&gt;&lt;CELLMARGIN Bottom="141" Left="510" Right="510" Top="141"/&gt;&lt;PARALIST LineWrap="Squeeze" LinkListID="0" LinkListIDNext="0" TextDirection="0" VertAlign="Center"&gt;&lt;P ParaShape="20" Style="45"&gt;&lt;TEXT CharShape="8"&gt;&lt;CHAR&gt;≪$D$231≫&lt;/CHAR&gt;&lt;/TEXT&gt;&lt;/P&gt;&lt;/PARALIST&gt;&lt;/CELL&gt;&lt;CELL BorderFill="24" ColAddr="4" ColSpan="1" Dirty="false" Editable="false" HasMargin="false" Header="false" Height="1282" Protect="false" RowAddr="169" RowSpan="1" Width="9510"&gt;&lt;CELLMARGIN Bottom="141" Left="510" Right="510" Top="141"/&gt;&lt;PARALIST LineWrap="Break" LinkListID="0" LinkListIDNext="0" TextDirection="0" VertAlign="Center"&gt;&lt;P ParaShape="22" Style="45"&gt;&lt;TEXT CharShape="8"&gt;&lt;CHAR&gt;≪$E$231≫&lt;/CHAR&gt;&lt;/TEXT&gt;&lt;/P&gt;&lt;/PARALIST&gt;&lt;/CELL&gt;&lt;CELL BorderFill="24" ColAddr="5"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CharShape="8"&gt;&lt;CHAR&gt;≪$F$231≫&lt;/CHAR&gt;&lt;/TEXT&gt;&lt;/P&gt;&lt;/PARALIST&gt;&lt;/CELL&gt;&lt;CELL BorderFill="24" ColAddr="6"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CharShape="8"&gt;&lt;CHAR&gt;≪$G$231≫&lt;/CHAR&gt;&lt;/TEXT&gt;&lt;/P&gt;&lt;/PARALIST&gt;&lt;/CELL&gt;&lt;CELL BorderFill="24" ColAddr="7"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CharShape="8"&gt;&lt;CHAR&gt;≪$H$231≫&lt;/CHAR&gt;&lt;/TEXT&gt;&lt;/P&gt;&lt;/PARALIST&gt;&lt;/CELL&gt;&lt;CELL BorderFill="24" ColAddr="8"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CharShape="8"&gt;&lt;CHAR&gt;≪$I$231≫&lt;/CHAR&gt;&lt;/TEXT&gt;&lt;/P&gt;&lt;/PARALIST&gt;&lt;/CELL&gt;&lt;CELL BorderFill="24" ColAddr="9"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CharShape="8"&gt;&lt;CHAR&gt;≪$J$231≫&lt;/CHAR&gt;&lt;/TEXT&gt;&lt;/P&gt;&lt;/PARALIST&gt;&lt;/CELL&gt;&lt;CELL BorderFill="24" ColAddr="10"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CharShape="8"&gt;&lt;CHAR&gt;≪$K$231≫&lt;/CHAR&gt;&lt;/TEXT&gt;&lt;/P&gt;&lt;/PARALIST&gt;&lt;/CELL&gt;&lt;/ROW&gt;&lt;ROW&gt;&lt;CELL BorderFill="24" ColAddr="3" ColSpan="1" Dirty="false" Editable="false" HasMargin="false" Header="false" Height="1282" Protect="false" RowAddr="170" RowSpan="1" Width="4699"&gt;&lt;CELLMARGIN Bottom="141" Left="510" Right="510" Top="141"/&gt;&lt;PARALIST LineWrap="Squeeze" LinkListID="0" LinkListIDNext="0" TextDirection="0" VertAlign="Center"&gt;&lt;P ParaShape="20" Style="45"&gt;&lt;TEXT CharShape="8"&gt;&lt;CHAR&gt;≪$D$232≫&lt;/CHAR&gt;&lt;/TEXT&gt;&lt;/P&gt;&lt;/PARALIST&gt;&lt;/CELL&gt;&lt;CELL BorderFill="24" ColAddr="4" ColSpan="1" Dirty="false" Editable="false" HasMargin="false" Header="false" Height="1282" Protect="false" RowAddr="170" RowSpan="1" Width="9510"&gt;&lt;CELLMARGIN Bottom="141" Left="510" Right="510" Top="141"/&gt;&lt;PARALIST LineWrap="Break" LinkListID="0" LinkListIDNext="0" TextDirection="0" VertAlign="Center"&gt;&lt;P ParaShape="22" Style="45"&gt;&lt;TEXT CharShape="8"&gt;&lt;CHAR&gt;≪$E$232≫&lt;/CHAR&gt;&lt;/TEXT&gt;&lt;/P&gt;&lt;/PARALIST&gt;&lt;/CELL&gt;&lt;CELL BorderFill="24" ColAddr="5"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CharShape="8"&gt;&lt;CHAR&gt;≪$F$232≫&lt;/CHAR&gt;&lt;/TEXT&gt;&lt;/P&gt;&lt;/PARALIST&gt;&lt;/CELL&gt;&lt;CELL BorderFill="24" ColAddr="6"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CharShape="8"&gt;&lt;CHAR&gt;≪$G$232≫&lt;/CHAR&gt;&lt;/TEXT&gt;&lt;/P&gt;&lt;/PARALIST&gt;&lt;/CELL&gt;&lt;CELL BorderFill="24" ColAddr="7"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CharShape="8"&gt;&lt;CHAR&gt;≪$H$232≫&lt;/CHAR&gt;&lt;/TEXT&gt;&lt;/P&gt;&lt;/PARALIST&gt;&lt;/CELL&gt;&lt;CELL BorderFill="24" ColAddr="8"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CharShape="8"&gt;&lt;CHAR&gt;≪$I$232≫&lt;/CHAR&gt;&lt;/TEXT&gt;&lt;/P&gt;&lt;/PARALIST&gt;&lt;/CELL&gt;&lt;CELL BorderFill="24" ColAddr="9"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CharShape="8"&gt;&lt;CHAR&gt;≪$J$232≫&lt;/CHAR&gt;&lt;/TEXT&gt;&lt;/P&gt;&lt;/PARALIST&gt;&lt;/CELL&gt;&lt;CELL BorderFill="24" ColAddr="10"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CharShape="8"&gt;&lt;CHAR&gt;≪$K$232≫&lt;/CHAR&gt;&lt;/TEXT&gt;&lt;/P&gt;&lt;/PARALIST&gt;&lt;/CELL&gt;&lt;/ROW&gt;&lt;ROW&gt;&lt;CELL BorderFill="24" ColAddr="3" ColSpan="1" Dirty="false" Editable="false" HasMargin="false" Header="false" Height="1282" Protect="false" RowAddr="171" RowSpan="1" Width="4699"&gt;&lt;CELLMARGIN Bottom="141" Left="510" Right="510" Top="141"/&gt;&lt;PARALIST LineWrap="Squeeze" LinkListID="0" LinkListIDNext="0" TextDirection="0" VertAlign="Center"&gt;&lt;P ParaShape="20" Style="45"&gt;&lt;TEXT CharShape="8"&gt;&lt;CHAR&gt;≪$D$233≫&lt;/CHAR&gt;&lt;/TEXT&gt;&lt;/P&gt;&lt;/PARALIST&gt;&lt;/CELL&gt;&lt;CELL BorderFill="24" ColAddr="4" ColSpan="1" Dirty="false" Editable="false" HasMargin="false" Header="false" Height="1282" Protect="false" RowAddr="171" RowSpan="1" Width="9510"&gt;&lt;CELLMARGIN Bottom="141" Left="510" Right="510" Top="141"/&gt;&lt;PARALIST LineWrap="Break" LinkListID="0" LinkListIDNext="0" TextDirection="0" VertAlign="Center"&gt;&lt;P ParaShape="22" Style="45"&gt;&lt;TEXT CharShape="8"&gt;&lt;CHAR&gt;≪$E$233≫&lt;/CHAR&gt;&lt;/TEXT&gt;&lt;/P&gt;&lt;/PARALIST&gt;&lt;/CELL&gt;&lt;CELL BorderFill="24" ColAddr="5"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CharShape="8"&gt;&lt;CHAR&gt;≪$F$233≫&lt;/CHAR&gt;&lt;/TEXT&gt;&lt;/P&gt;&lt;/PARALIST&gt;&lt;/CELL&gt;&lt;CELL BorderFill="24" ColAddr="6"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CharShape="8"&gt;&lt;CHAR&gt;≪$G$233≫&lt;/CHAR&gt;&lt;/TEXT&gt;&lt;/P&gt;&lt;/PARALIST&gt;&lt;/CELL&gt;&lt;CELL BorderFill="24" ColAddr="7"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CharShape="8"&gt;&lt;CHAR&gt;≪$H$233≫&lt;/CHAR&gt;&lt;/TEXT&gt;&lt;/P&gt;&lt;/PARALIST&gt;&lt;/CELL&gt;&lt;CELL BorderFill="24" ColAddr="8"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CharShape="8"&gt;&lt;CHAR&gt;≪$I$233≫&lt;/CHAR&gt;&lt;/TEXT&gt;&lt;/P&gt;&lt;/PARALIST&gt;&lt;/CELL&gt;&lt;CELL BorderFill="24" ColAddr="9"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CharShape="8"&gt;&lt;CHAR&gt;≪$J$233≫&lt;/CHAR&gt;&lt;/TEXT&gt;&lt;/P&gt;&lt;/PARALIST&gt;&lt;/CELL&gt;&lt;CELL BorderFill="24" ColAddr="10"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CharShape="8"&gt;&lt;CHAR&gt;≪$K$233≫&lt;/CHAR&gt;&lt;/TEXT&gt;&lt;/P&gt;&lt;/PARALIST&gt;&lt;/CELL&gt;&lt;/ROW&gt;&lt;ROW&gt;&lt;CELL BorderFill="24" ColAddr="0" ColSpan="1" Dirty="false" Editable="false" HasMargin="false" Header="false" Height="6410" Protect="false" RowAddr="172" RowSpan="5" Width="4699"&gt;&lt;CELLMARGIN Bottom="141" Left="510" Right="510" Top="141"/&gt;&lt;PARALIST LineWrap="Break" LinkListID="0" LinkListIDNext="0" TextDirection="0" VertAlign="Center"&gt;&lt;P ParaShape="21" Style="45"&gt;&lt;TEXT CharShape="8"&gt;&lt;CHAR&gt;≪$A$234≫&lt;/CHAR&gt;&lt;/TEXT&gt;&lt;/P&gt;&lt;/PARALIST&gt;&lt;/CELL&gt;&lt;CELL BorderFill="24" ColAddr="1" ColSpan="1" Dirty="false" Editable="false" HasMargin="false" Header="false" Height="6410" Protect="false" RowAddr="172" RowSpan="5" Width="9510"&gt;&lt;CELLMARGIN Bottom="141" Left="510" Right="510" Top="141"/&gt;&lt;PARALIST LineWrap="Break" LinkListID="0" LinkListIDNext="0" TextDirection="0" VertAlign="Center"&gt;&lt;P ParaShape="22" Style="45"&gt;&lt;TEXT CharShape="8"&gt;&lt;CHAR&gt;≪$B$234≫&lt;/CHAR&gt;&lt;/TEXT&gt;&lt;/P&gt;&lt;/PARALIST&gt;&lt;/CELL&gt;&lt;CELL BorderFill="24" ColAddr="2" ColSpan="1" Dirty="false" Editable="false" HasMargin="false" Header="false" Height="6410" Protect="false" RowAddr="172" RowSpan="5" Width="4982"&gt;&lt;CELLMARGIN Bottom="141" Left="510" Right="510" Top="141"/&gt;&lt;PARALIST LineWrap="Break" LinkListID="0" LinkListIDNext="0" TextDirection="0" VertAlign="Center"&gt;&lt;P ParaShape="21" Style="45"&gt;&lt;TEXT CharShape="8"&gt;&lt;CHAR&gt;≪$C$234≫&lt;/CHAR&gt;&lt;/TEXT&gt;&lt;/P&gt;&lt;/PARALIST&gt;&lt;/CELL&gt;&lt;CELL BorderFill="24" ColAddr="3" ColSpan="1" Dirty="false" Editable="false" HasMargin="false" Header="false" Height="1282" Protect="false" RowAddr="172" RowSpan="1" Width="4699"&gt;&lt;CELLMARGIN Bottom="141" Left="510" Right="510" Top="141"/&gt;&lt;PARALIST LineWrap="Squeeze" LinkListID="0" LinkListIDNext="0" TextDirection="0" VertAlign="Center"&gt;&lt;P ParaShape="20" Style="45"&gt;&lt;TEXT CharShape="8"&gt;&lt;CHAR&gt;≪$D$234≫&lt;/CHAR&gt;&lt;/TEXT&gt;&lt;/P&gt;&lt;/PARALIST&gt;&lt;/CELL&gt;&lt;CELL BorderFill="24" ColAddr="4" ColSpan="1" Dirty="false" Editable="false" HasMargin="false" Header="false" Height="1282" Protect="false" RowAddr="172" RowSpan="1" Width="9510"&gt;&lt;CELLMARGIN Bottom="141" Left="510" Right="510" Top="141"/&gt;&lt;PARALIST LineWrap="Break" LinkListID="0" LinkListIDNext="0" TextDirection="0" VertAlign="Center"&gt;&lt;P ParaShape="22" Style="45"&gt;&lt;TEXT CharShape="8"&gt;&lt;CHAR&gt;≪$E$234≫&lt;/CHAR&gt;&lt;/TEXT&gt;&lt;/P&gt;&lt;/PARALIST&gt;&lt;/CELL&gt;&lt;CELL BorderFill="24" ColAddr="5"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CharShape="8"&gt;&lt;CHAR&gt;≪$F$234≫&lt;/CHAR&gt;&lt;/TEXT&gt;&lt;/P&gt;&lt;/PARALIST&gt;&lt;/CELL&gt;&lt;CELL BorderFill="24" ColAddr="6"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CharShape="8"&gt;&lt;CHAR&gt;≪$G$234≫&lt;/CHAR&gt;&lt;/TEXT&gt;&lt;/P&gt;&lt;/PARALIST&gt;&lt;/CELL&gt;&lt;CELL BorderFill="24" ColAddr="7"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CharShape="8"&gt;&lt;CHAR&gt;≪$H$234≫&lt;/CHAR&gt;&lt;/TEXT&gt;&lt;/P&gt;&lt;/PARALIST&gt;&lt;/CELL&gt;&lt;CELL BorderFill="24" ColAddr="8"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CharShape="8"&gt;&lt;CHAR&gt;≪$I$234≫&lt;/CHAR&gt;&lt;/TEXT&gt;&lt;/P&gt;&lt;/PARALIST&gt;&lt;/CELL&gt;&lt;CELL BorderFill="24" ColAddr="9"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CharShape="8"&gt;&lt;CHAR&gt;≪$J$234≫&lt;/CHAR&gt;&lt;/TEXT&gt;&lt;/P&gt;&lt;/PARALIST&gt;&lt;/CELL&gt;&lt;CELL BorderFill="24" ColAddr="10"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CharShape="8"&gt;&lt;CHAR&gt;≪$K$234≫&lt;/CHAR&gt;&lt;/TEXT&gt;&lt;/P&gt;&lt;/PARALIST&gt;&lt;/CELL&gt;&lt;/ROW&gt;&lt;ROW&gt;&lt;CELL BorderFill="24" ColAddr="3" ColSpan="1" Dirty="false" Editable="false" HasMargin="false" Header="false" Height="1282" Protect="false" RowAddr="173" RowSpan="1" Width="4699"&gt;&lt;CELLMARGIN Bottom="141" Left="510" Right="510" Top="141"/&gt;&lt;PARALIST LineWrap="Squeeze" LinkListID="0" LinkListIDNext="0" TextDirection="0" VertAlign="Center"&gt;&lt;P ParaShape="20" Style="45"&gt;&lt;TEXT CharShape="8"&gt;&lt;CHAR&gt;≪$D$235≫&lt;/CHAR&gt;&lt;/TEXT&gt;&lt;/P&gt;&lt;/PARALIST&gt;&lt;/CELL&gt;&lt;CELL BorderFill="24" ColAddr="4" ColSpan="1" Dirty="false" Editable="false" HasMargin="false" Header="false" Height="1282" Protect="false" RowAddr="173" RowSpan="1" Width="9510"&gt;&lt;CELLMARGIN Bottom="141" Left="510" Right="510" Top="141"/&gt;&lt;PARALIST LineWrap="Break" LinkListID="0" LinkListIDNext="0" TextDirection="0" VertAlign="Center"&gt;&lt;P ParaShape="22" Style="45"&gt;&lt;TEXT CharShape="8"&gt;&lt;CHAR&gt;≪$E$235≫&lt;/CHAR&gt;&lt;/TEXT&gt;&lt;/P&gt;&lt;/PARALIST&gt;&lt;/CELL&gt;&lt;CELL BorderFill="24" ColAddr="5"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CharShape="8"&gt;&lt;CHAR&gt;≪$F$235≫&lt;/CHAR&gt;&lt;/TEXT&gt;&lt;/P&gt;&lt;/PARALIST&gt;&lt;/CELL&gt;&lt;CELL BorderFill="24" ColAddr="6"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CharShape="8"&gt;&lt;CHAR&gt;≪$G$235≫&lt;/CHAR&gt;&lt;/TEXT&gt;&lt;/P&gt;&lt;/PARALIST&gt;&lt;/CELL&gt;&lt;CELL BorderFill="24" ColAddr="7"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CharShape="8"&gt;&lt;CHAR&gt;≪$H$235≫&lt;/CHAR&gt;&lt;/TEXT&gt;&lt;/P&gt;&lt;/PARALIST&gt;&lt;/CELL&gt;&lt;CELL BorderFill="24" ColAddr="8"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CharShape="8"&gt;&lt;CHAR&gt;≪$I$235≫&lt;/CHAR&gt;&lt;/TEXT&gt;&lt;/P&gt;&lt;/PARALIST&gt;&lt;/CELL&gt;&lt;CELL BorderFill="24" ColAddr="9"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CharShape="8"&gt;&lt;CHAR&gt;≪$J$235≫&lt;/CHAR&gt;&lt;/TEXT&gt;&lt;/P&gt;&lt;/PARALIST&gt;&lt;/CELL&gt;&lt;CELL BorderFill="24" ColAddr="10"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CharShape="8"&gt;&lt;CHAR&gt;≪$K$235≫&lt;/CHAR&gt;&lt;/TEXT&gt;&lt;/P&gt;&lt;/PARALIST&gt;&lt;/CELL&gt;&lt;/ROW&gt;&lt;ROW&gt;&lt;CELL BorderFill="24" ColAddr="3" ColSpan="1" Dirty="false" Editable="false" HasMargin="false" Header="false" Height="1282" Protect="false" RowAddr="174" RowSpan="1" Width="4699"&gt;&lt;CELLMARGIN Bottom="141" Left="510" Right="510" Top="141"/&gt;&lt;PARALIST LineWrap="Squeeze" LinkListID="0" LinkListIDNext="0" TextDirection="0" VertAlign="Center"&gt;&lt;P ParaShape="20" Style="45"&gt;&lt;TEXT CharShape="8"&gt;&lt;CHAR&gt;≪$D$236≫&lt;/CHAR&gt;&lt;/TEXT&gt;&lt;/P&gt;&lt;/PARALIST&gt;&lt;/CELL&gt;&lt;CELL BorderFill="24" ColAddr="4" ColSpan="1" Dirty="false" Editable="false" HasMargin="false" Header="false" Height="1282" Protect="false" RowAddr="174" RowSpan="1" Width="9510"&gt;&lt;CELLMARGIN Bottom="141" Left="510" Right="510" Top="141"/&gt;&lt;PARALIST LineWrap="Break" LinkListID="0" LinkListIDNext="0" TextDirection="0" VertAlign="Center"&gt;&lt;P ParaShape="22" Style="45"&gt;&lt;TEXT CharShape="8"&gt;&lt;CHAR&gt;≪$E$236≫&lt;/CHAR&gt;&lt;/TEXT&gt;&lt;/P&gt;&lt;/PARALIST&gt;&lt;/CELL&gt;&lt;CELL BorderFill="24" ColAddr="5" ColSpan="1" Dirty="false" Editable="false" HasMargin="false" Header="false" Height="1282" Protect="false" RowAddr="174" RowSpan="1" Width="69</t>
    <phoneticPr fontId="3" type="noConversion"/>
  </si>
  <si>
    <t>&lt;?xml version="1.0" encoding="UTF-8" standalone="no" ?&gt;&lt;HWPML Style="embed" SubVersion="10.0.0.0" Version="2.91"&gt;&lt;HEAD SecCnt="1"&gt;&lt;DOCSUMMARY&gt;&lt;AUTHOR&gt;2017220&lt;/AUTHOR&gt;&lt;DATE&gt;2024년 5월 25일 토요일 오전 10:48:01&lt;/DATE&gt;&lt;/DOCSUMMARY&gt;&lt;DOCSETTING&gt;&lt;BEGINNUMBER Endnote="1" Equation="1" Footnote="1" Page="1" Picture="1" Table="1"/&gt;&lt;CARETPOS List="2" Para="0" Pos="5"/&gt;&lt;/DOCSETTING&gt;&lt;MAPPINGTABLE&gt;&lt;FACENAMELIST&gt;&lt;FONTFACE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Name="함초롬돋움"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Name="Segoe UI Emoji"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XHeight="1"/&gt;&lt;/FONT&gt;&lt;/FONTFACE&gt;&lt;/FACENAMELIST&gt;&lt;BORDERFILLLIST Count="25"&gt;&lt;BORDERFILL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Id="5"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Id="6"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Id="7"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Id="8" Shadow="false" Slash="0" ThreeD="false"&gt;&lt;LEFTBORDER Type="Solid" Width="0.1mm"/&gt;&lt;RIGHTBORDER Type="Solid" Width="0.1mm"/&gt;&lt;TOPBORDER Type="Solid" Width="0.1mm"/&gt;&lt;BOTTOMBORDER Type="Dot" Width="0.1mm"/&gt;&lt;DIAGONAL Type="Solid" Width="0.1mm"/&gt;&lt;FILLBRUSH&gt;&lt;WINDOWBRUSH Alpha="0" FaceColor="15921906" HatchColor="10066329"/&gt;&lt;/FILLBRUSH&gt;&lt;/BORDERFILL&gt;&lt;BORDERFILL BackSlash="0" BreakCellSeparateLine="0" CenterLine="0" CounterBackSlash="0" CounterSlash="0" CrookedSlash="0" Id="9" Shadow="false" Slash="0" ThreeD="false"&gt;&lt;LEFTBORDER Type="Solid" Width="0.1mm"/&gt;&lt;RIGHTBORDER Type="Solid" Width="0.1mm"/&gt;&lt;TOPBORDER Type="Solid" Width="0.1mm"/&gt;&lt;BOTTOMBORDER Type="Solid" Width="0.1mm"/&gt;&lt;DIAGONAL Type="Solid" Width="0.1mm"/&gt;&lt;/BORDERFILL&gt;&lt;BORDERFILL BackSlash="0" BreakCellSeparateLine="0" CenterLine="0" CounterBackSlash="0" CounterSlash="0" CrookedSlash="0" Id="10" Shadow="false" Slash="0" ThreeD="false"&gt;&lt;LEFTBORDER Type="Solid" Width="0.6mm"/&gt;&lt;RIGHTBORDER Type="None" Width="0.15mm"/&gt;&lt;TOPBORDER Type="Solid" Width="0.6mm"/&gt;&lt;BOTTOMBORDER Type="Solid" Width="0.15mm"/&gt;&lt;DIAGONAL Type="Solid" Width="0.1mm"/&gt;&lt;FILLBRUSH&gt;&lt;WINDOWBRUSH Alpha="0" FaceColor="14277081" HatchColor="10066329"/&gt;&lt;/FILLBRUSH&gt;&lt;/BORDERFILL&gt;&lt;BORDERFILL BackSlash="0" BreakCellSeparateLine="0" CenterLine="0" CounterBackSlash="0" CounterSlash="0" CrookedSlash="0" Id="11" Shadow="false" Slash="0" ThreeD="false"&gt;&lt;LEFTBORDER Type="None" Width="0.15mm"/&gt;&lt;RIGHTBORDER Type="Solid" Width="0.6mm"/&gt;&lt;TOPBORDER Type="Solid" Width="0.6mm"/&gt;&lt;BOTTOMBORDER Type="Solid" Width="0.1mm"/&gt;&lt;DIAGONAL Type="Solid" Width="0.1mm"/&gt;&lt;FILLBRUSH&gt;&lt;WINDOWBRUSH Alpha="0" FaceColor="14277081" HatchColor="10066329"/&gt;&lt;/FILLBRUSH&gt;&lt;/BORDERFILL&gt;&lt;BORDERFILL BackSlash="0" BreakCellSeparateLine="0" CenterLine="0" CounterBackSlash="0" CounterSlash="0" CrookedSlash="0" Id="12" Shadow="false" Slash="0" ThreeD="false"&gt;&lt;LEFTBORDER Type="Solid" Width="0.1mm"/&gt;&lt;RIGHTBORDER Type="Solid" Width="0.6mm"/&gt;&lt;TOPBORDER Type="Solid" Width="0.1mm"/&gt;&lt;BOTTOMBORDER Type="Dot" Width="0.1mm"/&gt;&lt;DIAGONAL Type="Solid" Width="0.1mm"/&gt;&lt;FILLBRUSH&gt;&lt;WINDOWBRUSH Alpha="0" FaceColor="15921906" HatchColor="10066329"/&gt;&lt;/FILLBRUSH&gt;&lt;/BORDERFILL&gt;&lt;BORDERFILL BackSlash="0" BreakCellSeparateLine="0" CenterLine="0" CounterBackSlash="0" CounterSlash="0" CrookedSlash="0" Id="13" Shadow="false" Slash="0" ThreeD="false"&gt;&lt;LEFTBORDER Type="Solid" Width="0.1mm"/&gt;&lt;RIGHTBORDER Type="Solid" Width="0.6mm"/&gt;&lt;TOPBORDER Type="Solid" Width="0.1mm"/&gt;&lt;BOTTOMBORDER Type="Solid" Width="0.1mm"/&gt;&lt;DIAGONAL Type="Solid" Width="0.1mm"/&gt;&lt;/BORDERFILL&gt;&lt;BORDERFILL BackSlash="0" BreakCellSeparateLine="0" CenterLine="0" CounterBackSlash="0" CounterSlash="0" CrookedSlash="0" Id="14" Shadow="false" Slash="0" ThreeD="false"&gt;&lt;LEFTBORDER Type="Solid" Width="0.6mm"/&gt;&lt;RIGHTBORDER Type="Solid" Width="0.1mm"/&gt;&lt;TOPBORDER Type="Solid" Width="0.1mm"/&gt;&lt;BOTTOMBORDER Type="Solid" Width="0.1mm"/&gt;&lt;DIAGONAL Type="Solid" Width="0.1mm"/&gt;&lt;/BORDERFILL&gt;&lt;BORDERFILL BackSlash="0" BreakCellSeparateLine="0" CenterLine="0" CounterBackSlash="0" CounterSlash="0" CrookedSlash="0" Id="15" Shadow="false" Slash="0" ThreeD="false"&gt;&lt;LEFTBORDER Type="Solid" Width="0.6mm"/&gt;&lt;RIGHTBORDER Type="Solid" Width="0.1mm"/&gt;&lt;TOPBORDER Type="Solid" Width="0.1mm"/&gt;&lt;BOTTOMBORDER Type="Solid" Width="0.6mm"/&gt;&lt;DIAGONAL Type="Solid" Width="0.1mm"/&gt;&lt;/BORDERFILL&gt;&lt;BORDERFILL BackSlash="0" BreakCellSeparateLine="0" CenterLine="0" CounterBackSlash="0" CounterSlash="0" CrookedSlash="0" Id="16" Shadow="false" Slash="0" ThreeD="false"&gt;&lt;LEFTBORDER Type="Solid" Width="0.1mm"/&gt;&lt;RIGHTBORDER Type="Solid" Width="0.1mm"/&gt;&lt;TOPBORDER Type="Solid" Width="0.1mm"/&gt;&lt;BOTTOMBORDER Type="Solid" Width="0.6mm"/&gt;&lt;DIAGONAL Type="Solid" Width="0.1mm"/&gt;&lt;/BORDERFILL&gt;&lt;BORDERFILL BackSlash="0" BreakCellSeparateLine="0" CenterLine="0" CounterBackSlash="0" CounterSlash="0" CrookedSlash="0" Id="17" Shadow="false" Slash="0" ThreeD="false"&gt;&lt;LEFTBORDER Type="Solid" Width="0.1mm"/&gt;&lt;RIGHTBORDER Type="Solid" Width="0.6mm"/&gt;&lt;TOPBORDER Type="Solid" Width="0.1mm"/&gt;&lt;BOTTOMBORDER Type="Solid" Width="0.6mm"/&gt;&lt;DIAGONAL Type="Solid" Width="0.1mm"/&gt;&lt;/BORDERFILL&gt;&lt;BORDERFILL BackSlash="0" BreakCellSeparateLine="0" CenterLine="0" CounterBackSlash="0" CounterSlash="0" CrookedSlash="0" Id="18" Shadow="false" Slash="0" ThreeD="false"&gt;&lt;LEFTBORDER Type="Solid" Width="0.6mm"/&gt;&lt;RIGHTBORDER Type="Solid" Width="0.1mm"/&gt;&lt;TOPBORDER Type="DoubleSlim" Width="0.5mm"/&gt;&lt;BOTTOMBORDER Type="Solid" Width="0.1mm"/&gt;&lt;DIAGONAL Type="Solid" Width="0.1mm"/&gt;&lt;/BORDERFILL&gt;&lt;BORDERFILL BackSlash="0" BreakCellSeparateLine="0" CenterLine="0" CounterBackSlash="0" CounterSlash="0" CrookedSlash="0" Id="19" Shadow="false" Slash="0" ThreeD="false"&gt;&lt;LEFTBORDER Type="Solid" Width="0.6mm"/&gt;&lt;RIGHTBORDER Type="Solid" Width="0.1mm"/&gt;&lt;TOPBORDER Type="Solid" Width="0.15mm"/&gt;&lt;BOTTOMBORDER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Id="20" Shadow="false" Slash="0" ThreeD="false"&gt;&lt;LEFTBORDER Type="Solid" Width="0.1mm"/&gt;&lt;RIGHTBORDER Type="Solid" Width="0.1mm"/&gt;&lt;TOPBORDER Type="DoubleSlim" Width="0.5mm"/&gt;&lt;BOTTOMBORDER Type="Solid" Width="0.1mm"/&gt;&lt;DIAGONAL Type="Solid" Width="0.1mm"/&gt;&lt;/BORDERFILL&gt;&lt;BORDERFILL BackSlash="0" BreakCellSeparateLine="0" CenterLine="0" CounterBackSlash="0" CounterSlash="0" CrookedSlash="0" Id="21" Shadow="false" Slash="0" ThreeD="false"&gt;&lt;LEFTBORDER Type="Solid" Width="0.1mm"/&gt;&lt;RIGHTBORDER Type="Solid" Width="0.1mm"/&gt;&lt;TOPBORDER Type="Dot" Width="0.1mm"/&gt;&lt;BOTTOMBORDER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Id="22" Shadow="false" Slash="0" ThreeD="false"&gt;&lt;LEFTBORDER Type="Solid" Width="0.1mm"/&gt;&lt;RIGHTBORDER Type="Solid" Width="0.6mm"/&gt;&lt;TOPBORDER Type="DoubleSlim" Width="0.5mm"/&gt;&lt;BOTTOMBORDER Type="Solid" Width="0.1mm"/&gt;&lt;DIAGONAL Type="Solid" Width="0.1mm"/&gt;&lt;/BORDERFILL&gt;&lt;BORDERFILL BackSlash="0" BreakCellSeparateLine="0" CenterLine="0" CounterBackSlash="0" CounterSlash="0" CrookedSlash="0" Id="23" Shadow="false" Slash="0" ThreeD="false"&gt;&lt;LEFTBORDER Type="Solid" Width="0.1mm"/&gt;&lt;RIGHTBORDER Type="Solid" Width="0.6mm"/&gt;&lt;TOPBORDER Type="Dot" Width="0.1mm"/&gt;&lt;BOTTOMBORDER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Id="24" Shadow="false" Slash="0" ThreeD="false"&gt;&lt;LEFTBORDER Type="Solid" Width="0.1mm"/&gt;&lt;RIGHTBORDER Type="Solid" Width="0.1mm"/&gt;&lt;TOPBORDER Type="Solid" Width="0.15mm"/&gt;&lt;BOTTOMBORDER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Id="25" Shadow="false" Slash="0" ThreeD="false"&gt;&lt;LEFTBORDER Type="None" Width="0.15mm"/&gt;&lt;RIGHTBORDER Type="None" Width="0.15mm"/&gt;&lt;TOPBORDER Type="Solid" Width="0.6mm"/&gt;&lt;BOTTOMBORDER Type="Solid" Width="0.1mm"/&gt;&lt;DIAGONAL Type="Solid" Width="0.1mm"/&gt;&lt;FILLBRUSH&gt;&lt;WINDOWBRUSH Alpha="0" FaceColor="14277081" HatchColor="10066329"/&gt;&lt;/FILLBRUSH&gt;&lt;/BORDERFILL&gt;&lt;/BORDERFILLLIST&gt;&lt;CHARSHAPELIST Count="19"&gt;&lt;CHARSHAPE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Height="1200" Id="7"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Id="9" ShadeColor="4294967295" SymMark="0" TextColor="0" UseFontSpace="false" UseKerning="false"&gt;&lt;FONTID Hangul="0" Hanja="0" Japanese="0" Latin="0" Other="0" Symbol="0" User="0"/&gt;&lt;RATIO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User="0"/&gt;&lt;BOLD/&gt;&lt;/CHARSHAPE&gt;&lt;CHARSHAPE BorderFillId="2" Height="1000" Id="10"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Height="1000" Id="11"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Id="13"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Height="1200" Id="14"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Height="1400"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Id="16" ShadeColor="4294967295" SymMark="0" TextColor="0" UseFontSpace="false" UseKerning="false"&gt;&lt;FONTID Hangul="0" Hanja="0" Japanese="0" Latin="0" Other="0" Symbol="0" User="0"/&gt;&lt;RATIO Hangul="80" Hanja="80" Japanese="80" Latin="80" Other="80" Symbol="80" User="80"/&gt;&lt;CHARSPACING Hangul="-3" Hanja="-3" Japanese="-3" Latin="-3" Other="-3" Symbol="-3" User="-3"/&gt;&lt;RELSIZE Hangul="100" Hanja="100" Japanese="100" Latin="100" Other="100" Symbol="100" User="100"/&gt;&lt;CHAROFFSET Hangul="0" Hanja="0" Japanese="0" Latin="0" Other="0" Symbol="0" User="0"/&gt;&lt;BOLD/&gt;&lt;/CHARSHAPE&gt;&lt;CHARSHAPE BorderFillId="2" Height="1000" Id="17" ShadeColor="4294967295" SymMark="0" TextColor="0" UseFontSpace="false" UseKerning="false"&gt;&lt;FONTID Hangul="0" Hanja="0" Japanese="0" Latin="0" Other="0" Symbol="0" User="0"/&gt;&lt;RATIO Hangul="80" Hanja="80" Japanese="80" Latin="80" Other="80" Symbol="80" User="80"/&gt;&lt;CHARSPACING Hangul="-5" Hanja="-5" Japanese="-5" Latin="-5" Other="-5" Symbol="-5" User="-5"/&gt;&lt;RELSIZE Hangul="100" Hanja="100" Japanese="100" Latin="100" Other="100" Symbol="100" User="100"/&gt;&lt;CHAROFFSET Hangul="0" Hanja="0" Japanese="0" Latin="0" Other="0" Symbol="0" User="0"/&gt;&lt;/CHARSHAPE&gt;&lt;CHARSHAPE BorderFillId="1" Height="1000" Id="18"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User="0"/&gt;&lt;BOLD/&gt;&lt;/CHARSHAPE&gt;&lt;/CHARSHAPELIST&gt;&lt;TABDEFLIST Count="3"&gt;&lt;TABDEF AutoTabLeft="false" AutoTabRight="false" Id="0"/&gt;&lt;TABDEF AutoTabLeft="true" AutoTabRight="false" Id="1"/&gt;&lt;TABDEF AutoTabLeft="false" AutoTabRight="true" Id="2"/&gt;&lt;/TABDEFLIST&gt;&lt;NUMBERINGLIST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Count="33"&gt;&lt;PARASHAPE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t>
  </si>
  <si>
    <t xml:space="preserv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Align="Right"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Id="23" KeepLines="false" KeepWithNext="false" Level="0" LineWrap="Break" PageBreakBefore="false" SnapToGrid="true" TabDef="0" VerAlign="Center" WidowOrphan="false"&gt;&lt;PARAMARGIN Indent="0" Left="0" LineSpacing="100" LineSpacingType="Percent" Next="0" Prev="0" Right="0"/&gt;&lt;PARABORDER BorderFill="4" Connect="false" IgnoreMargin="false"/&gt;&lt;/PARASHAPE&gt;&lt;PARASHAPE Align="Right" AutoSpaceEAsianEng="false" AutoSpaceEAsianNum="false" BreakLatinWord="KeepWord" BreakNonLatinWord="false" Condense="0" FontLineHeight="false" HeadingType="None" Id="24" KeepLines="false" KeepWithNext="false" Level="0" LineWrap="Break" PageBreakBefore="false" SnapToGrid="true" TabDef="0" VerAlign="Center" WidowOrphan="false"&gt;&lt;PARAMARGIN Indent="0" Left="0" LineSpacing="100" LineSpacingType="Percent" Next="0" Prev="0" Right="0"/&gt;&lt;PARABORDER BorderFill="5" Connect="false" IgnoreMargin="false"/&gt;&lt;/PARASHAPE&gt;&lt;PARASHAPE Align="Left"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BorderFill="5" Connect="false" IgnoreMargin="false"/&gt;&lt;/PARASHAPE&gt;&lt;PARASHAPE Align="Right" AutoSpaceEAsianEng="false" AutoSpaceEAsianNum="false" BreakLatinWord="KeepWord" BreakNonLatinWord="false" Condense="0" FontLineHeight="false" HeadingType="None" Id="26" KeepLines="false" KeepWithNext="false" Level="0" LineWrap="Break" PageBreakBefore="false" SnapToGrid="true" TabDef="0" VerAlign="Top" WidowOrphan="false"&gt;&lt;PARAMARGIN Indent="0" Left="0" LineSpacing="100" LineSpacingType="Percent" Next="0" Prev="0" Right="0"/&gt;&lt;PARABORDER BorderFill="5" Connect="false" IgnoreMargin="false"/&gt;&lt;/PARASHAPE&gt;&lt;PARASHAPE Align="Center" AutoSpaceEAsianEng="false" AutoSpaceEAsianNum="false" BreakLatinWord="KeepWord" BreakNonLatinWord="false" Condense="0" FontLineHeight="false" HeadingType="None" Id="27" KeepLines="false" KeepWithNext="false" Level="0" LineWrap="Break" PageBreakBefore="false" SnapToGrid="true" TabDef="0" VerAlign="Center" WidowOrphan="false"&gt;&lt;PARAMARGIN Indent="0" Left="0" LineSpacing="100" LineSpacingType="Percent" Next="0" Prev="0" Right="0"/&gt;&lt;PARABORDER BorderFill="6" Connect="false" IgnoreMargin="false"/&gt;&lt;/PARASHAPE&gt;&lt;PARASHAPE Align="Center" AutoSpaceEAsianEng="false" AutoSpaceEAsianNum="false" BreakLatinWord="KeepWord" BreakNonLatinWord="false" Condense="0" FontLineHeight="false" HeadingType="None" Id="28"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Align="Center" AutoSpaceEAsianEng="false" AutoSpaceEAsianNum="false" BreakLatinWord="KeepWord" BreakNonLatinWord="false" Condense="0" FontLineHeight="false" HeadingType="None" Id="29" KeepLines="false" KeepWithNext="false" Level="0" LineWrap="Break" PageBreakBefore="false" SnapToGrid="true" TabDef="0" VerAlign="Center" WidowOrphan="false"&gt;&lt;PARAMARGIN Indent="0" Left="0" LineSpacing="100" LineSpacingType="Percent" Next="0" Prev="0" Right="0"/&gt;&lt;PARABORDER BorderFill="7" Connect="false" IgnoreMargin="false"/&gt;&lt;/PARASHAPE&gt;&lt;PARASHAPE Align="Left" AutoSpaceEAsianEng="false" AutoSpaceEAsianNum="false" BreakLatinWord="KeepWord" BreakNonLatinWord="false" Condense="0" FontLineHeight="false" HeadingType="None" Id="30"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Count="44"&gt;&lt;STYLE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CharShape="12" EngName="xl103" Id="22" LangId="1042" LockForm="0" Name="xl103" NextStyle="22" ParaShape="23" Type="Para"/&gt;&lt;STYLE CharShape="13" EngName="xl76" Id="23" LangId="1042" LockForm="0" Name="xl76" NextStyle="23" ParaShape="24" Type="Para"/&gt;&lt;STYLE CharShape="11" EngName="xl77" Id="24" LangId="1042" LockForm="0" Name="xl77" NextStyle="24" ParaShape="24" Type="Para"/&gt;&lt;STYLE CharShape="13" EngName="xl78" Id="25" LangId="1042" LockForm="0" Name="xl78" NextStyle="25" ParaShape="25" Type="Para"/&gt;&lt;STYLE CharShape="13" EngName="xl98" Id="26" LangId="1042" LockForm="0" Name="xl98" NextStyle="26" ParaShape="26" Type="Para"/&gt;&lt;STYLE CharShape="13" EngName="xl99" Id="27" LangId="1042" LockForm="0" Name="xl99" NextStyle="27" ParaShape="26" Type="Para"/&gt;&lt;STYLE CharShape="11" EngName="xl85" Id="28" LangId="1042" LockForm="0" Name="xl85" NextStyle="28" ParaShape="24" Type="Para"/&gt;&lt;STYLE CharShape="11" EngName="xl86" Id="29" LangId="1042" LockForm="0" Name="xl86" NextStyle="29" ParaShape="24" Type="Para"/&gt;&lt;STYLE CharShape="13" EngName="xl87" Id="30" LangId="1042" LockForm="0" Name="xl87" NextStyle="30" ParaShape="24" Type="Para"/&gt;&lt;STYLE CharShape="11" EngName="xl104" Id="31" LangId="1042" LockForm="0" Name="xl104" NextStyle="31" ParaShape="27" Type="Para"/&gt;&lt;STYLE CharShape="11" EngName="xl88" Id="32" LangId="1042" LockForm="0" Name="xl88" NextStyle="32" ParaShape="24" Type="Para"/&gt;&lt;STYLE CharShape="13" EngName="xl89" Id="33" LangId="1042" LockForm="0" Name="xl89" NextStyle="33" ParaShape="25" Type="Para"/&gt;&lt;STYLE CharShape="13" EngName="xl90" Id="34" LangId="1042" LockForm="0" Name="xl90" NextStyle="34" ParaShape="25" Type="Para"/&gt;&lt;STYLE CharShape="13" EngName="xl102" Id="35" LangId="1042" LockForm="0" Name="xl102" NextStyle="35" ParaShape="28" Type="Para"/&gt;&lt;STYLE CharShape="14" EngName="xl91" Id="36" LangId="1042" LockForm="0" Name="xl91" NextStyle="36" ParaShape="29" Type="Para"/&gt;&lt;STYLE CharShape="12" EngName="xl92" Id="37" LangId="1042" LockForm="0" Name="xl92" NextStyle="37" ParaShape="23" Type="Para"/&gt;&lt;STYLE CharShape="11" EngName="xl93" Id="38" LangId="1042" LockForm="0" Name="xl93" NextStyle="38" ParaShape="25" Type="Para"/&gt;&lt;STYLE CharShape="11" EngName="xl65" Id="39" LangId="1042" LockForm="0" Name="xl65" NextStyle="39" ParaShape="22" Type="Para"/&gt;&lt;STYLE CharShape="11" EngName="xl66" Id="40" LangId="1042" LockForm="0" Name="xl66" NextStyle="40" ParaShape="22" Type="Para"/&gt;&lt;STYLE CharShape="11" EngName="xl67" Id="41" LangId="1042" LockForm="0" Name="xl67" NextStyle="41" ParaShape="22" Type="Para"/&gt;&lt;STYLE CharShape="18" EngName="xl72" Id="42" LangId="1042" LockForm="0" Name="xl72" NextStyle="42" ParaShape="22" Type="Para"/&gt;&lt;STYLE CharShape="18" EngName="xl73" Id="43" LangId="1042" LockForm="0" Name="xl73" NextStyle="43" ParaShape="32" Type="Para"/&gt;&lt;/STYLELIST&gt;&lt;/MAPPINGTABLE&gt;&lt;COMPATIBLEDOCUMENT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CharShape="0"&gt;&lt;SECDEF CharGrid="0" FirstBorder="false" FirstFill="false" LineGrid="0"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Landscape="1" Width="59528"&gt;&lt;PAGEMARGIN Bottom="2834" Footer="0" Gutter="0" Header="0" Left="2834" Right="2834" Top="2834"/&gt;&lt;/PAGEDEF&gt;&lt;FOOTNOTESHAPE&gt;&lt;AUTONUMFORMAT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ColCount="42" PageBreak="Cell" RepeatHeader="true" RowCount="123"&gt;&lt;SHAPEOBJECT InstId="1540508351" Lock="false" NumberingType="Table" TextWrap="TopAndBottom" ZOrder="0"&gt;&lt;SIZE Height="52962" HeightRelTo="Absolute" Protect="false" Width="78408"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BorderFill="10" ColAddr="0" ColSpan="2" Dirty="false" Editable="false" HasMargin="false" Header="false" Height="1650" Protect="false" RowAddr="0" RowSpan="1" Width="22304"&gt;&lt;CELLMARGIN Bottom="141" Left="510" Right="510" Top="141"/&gt;&lt;PARALIST LineWrap="Break" LinkListID="0" LinkListIDNext="0" TextDirection="0" VertAlign="Center"&gt;&lt;P ParaShape="0" Style="22"&gt;&lt;TEXT CharShape="7"&gt;&lt;CHAR&gt;※ 예산총괄표 (미화)&lt;/CHAR&gt;&lt;/TEXT&gt;&lt;TEXT CharShape="15"/&gt;&lt;/P&gt;&lt;/PARALIST&gt;&lt;/CELL&gt;&lt;CELL BorderFill="25" ColAddr="2" ColSpan="39" Dirty="false" Editable="false" HasMargin="false" Header="false" Height="1650" Protect="false" RowAddr="0" RowSpan="1" Width="54699"&gt;&lt;CELLMARGIN Bottom="141" Left="510" Right="510" Top="141"/&gt;&lt;PARALIST LineWrap="Break" LinkListID="0" LinkListIDNext="0" TextDirection="0" VertAlign="Center"&gt;&lt;P ParaShape="21" Style="22"&gt;&lt;TEXT CharShape="8"&gt;&lt;CHAR&gt;(단위 : 만불)&lt;/CHAR&gt;&lt;/TEXT&gt;&lt;/P&gt;&lt;/PARALIST&gt;&lt;/CELL&gt;&lt;CELL BorderFill="11" ColAddr="41" ColSpan="1" Dirty="false" Editable="false" HasMargin="false" Header="false" Height="1650" Protect="false" RowAddr="0" RowSpan="1" Width="1405"&gt;&lt;CELLMARGIN Bottom="141" Left="510" Right="510" Top="141"/&gt;&lt;PARALIST LineWrap="Break" LinkListID="0" LinkListIDNext="0" TextDirection="0" VertAlign="Center"&gt;&lt;P ParaShape="21" Style="22"&gt;&lt;TEXT CharShape="8"/&gt;&lt;/P&gt;&lt;/PARALIST&gt;&lt;/CELL&gt;&lt;/ROW&gt;&lt;ROW&gt;&lt;CELL BorderFill="19" ColAddr="0" ColSpan="1" Dirty="false" Editable="false" HasMargin="false" Header="false" Height="2564" Protect="false" RowAddr="1" RowSpan="2" Width="17378"&gt;&lt;CELLMARGIN Bottom="141" Left="510" Right="510" Top="141"/&gt;&lt;PARALIST LineWrap="Break" LinkListID="0" LinkListIDNext="0" TextDirection="0" VertAlign="Center"&gt;&lt;P ParaShape="20" Style="23"&gt;&lt;TEXT CharShape="9"&gt;&lt;CHAR&gt;성과/산출물/활동&lt;/CHAR&gt;&lt;/TEXT&gt;&lt;/P&gt;&lt;/PARALIST&gt;&lt;/CELL&gt;&lt;CELL BorderFill="24" ColAddr="1" ColSpan="1" Dirty="false" Editable="false" HasMargin="false" Header="false" Height="2564" Protect="false" RowAddr="1" RowSpan="2" Width="4926"&gt;&lt;CELLMARGIN Bottom="141" Left="510" Right="510" Top="141"/&gt;&lt;PARALIST LineWrap="Squeeze" LinkListID="0" LinkListIDNext="0" TextDirection="0" VertAlign="Center"&gt;&lt;P ParaShape="31" Style="23"&gt;&lt;TEXT CharShape="8"&gt;&lt;CHAR&gt;투입요소&lt;/CHAR&gt;&lt;/TEXT&gt;&lt;/P&gt;&lt;/PARALIST&gt;&lt;/CELL&gt;&lt;CELL BorderFill="8" ColAddr="2"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CharShape="8"&gt;&lt;CHAR&gt;≪$C$4≫&lt;/CHAR&gt;&lt;/TEXT&gt;&lt;/P&gt;&lt;/PARALIST&gt;&lt;/CELL&gt;&lt;CELL BorderFill="8" ColAddr="3"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CharShape="8"&gt;&lt;CHAR&gt;≪$D$4≫&lt;/CHAR&gt;&lt;/TEXT&gt;&lt;/P&gt;&lt;/PARALIST&gt;&lt;/CELL&gt;&lt;CELL BorderFill="8" ColAddr="4"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CharShape="8"&gt;&lt;CHAR&gt;≪$E$4≫&lt;/CHAR&gt;&lt;/TEXT&gt;&lt;/P&gt;&lt;/PARALIST&gt;&lt;/CELL&gt;&lt;CELL BorderFill="8" ColAddr="5"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CharShape="8"&gt;&lt;CHAR&gt;≪$F$4≫&lt;/CHAR&gt;&lt;/TEXT&gt;&lt;/P&gt;&lt;/PARALIST&gt;&lt;/CELL&gt;&lt;CELL BorderFill="8" ColAddr="6"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CharShape="8"&gt;&lt;CHAR&gt;≪$G$4≫&lt;/CHAR&gt;&lt;/TEXT&gt;&lt;/P&gt;&lt;/PARALIST&gt;&lt;/CELL&gt;&lt;CELL BorderFill="8" ColAddr="7"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CharShape="8"&gt;&lt;CHAR&gt;≪$H$4≫&lt;/CHAR&gt;&lt;/TEXT&gt;&lt;/P&gt;&lt;/PARALIST&gt;&lt;/CELL&gt;&lt;CELL BorderFill="8" ColAddr="8"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CharShape="8"&gt;&lt;CHAR&gt;≪$I$4≫&lt;/CHAR&gt;&lt;/TEXT&gt;&lt;/P&gt;&lt;/PARALIST&gt;&lt;/CELL&gt;&lt;CELL BorderFill="8" ColAddr="9"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CharShape="8"&gt;&lt;CHAR&gt;≪$J$4≫&lt;/CHAR&gt;&lt;/TEXT&gt;&lt;/P&gt;&lt;/PARALIST&gt;&lt;/CELL&gt;&lt;CELL BorderFill="8" ColAddr="10"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CharShape="8"&gt;&lt;CHAR&gt;≪$K$4≫&lt;/CHAR&gt;&lt;/TEXT&gt;&lt;/P&gt;&lt;/PARALIST&gt;&lt;/CELL&gt;&lt;CELL BorderFill="8" ColAddr="11"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CharShape="8"&gt;&lt;CHAR&gt;≪$L$4≫&lt;/CHAR&gt;&lt;/TEXT&gt;&lt;/P&gt;&lt;/PARALIST&gt;&lt;/CELL&gt;&lt;CELL BorderFill="8" ColAddr="12"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CharShape="8"&gt;&lt;CHAR&gt;≪$M$4≫&lt;/CHAR&gt;&lt;/TEXT&gt;&lt;/P&gt;&lt;/PARALIST&gt;&lt;/CELL&gt;&lt;CELL BorderFill="8" ColAddr="13"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CharShape="8"&gt;&lt;CHAR&gt;≪$N$4≫&lt;/CHAR&gt;&lt;/TEXT&gt;&lt;/P&gt;&lt;/PARALIST&gt;&lt;/CELL&gt;&lt;CELL BorderFill="8" ColAddr="14"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CharShape="8"&gt;&lt;CHAR&gt;≪$O$4≫&lt;/CHAR&gt;&lt;/TEXT&gt;&lt;/P&gt;&lt;/PARALIST&gt;&lt;/CELL&gt;&lt;CELL BorderFill="8" ColAddr="15"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CharShape="8"&gt;&lt;CHAR&gt;≪$P$4≫&lt;/CHAR&gt;&lt;/TEXT&gt;&lt;/P&gt;&lt;/PARALIST&gt;&lt;/CELL&gt;&lt;CELL BorderFill="8" ColAddr="16" ColSpan="1" Dirty="false" Editable="false" HasMargin="true" Header="false" Height="1282" Protect="false" RowAddr="1" RowSpan="1" Width="1405"&gt;&lt;CELLMARGIN Bottom="0" Left="0" Right="0" Top="0"/&gt;&lt;</t>
  </si>
  <si>
    <t>PARALIST LineWrap="Squeeze" LinkListID="0" LinkListIDNext="0" TextDirection="0" VertAlign="Center"&gt;&lt;P ParaShape="31" Style="39"&gt;&lt;TEXT CharShape="8"&gt;&lt;CHAR&gt;≪$Q$4≫&lt;/CHAR&gt;&lt;/TEXT&gt;&lt;/P&gt;&lt;/PARALIST&gt;&lt;/CELL&gt;&lt;CELL BorderFill="8" ColAddr="17"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CharShape="8"&gt;&lt;CHAR&gt;≪$R$4≫&lt;/CHAR&gt;&lt;/TEXT&gt;&lt;/P&gt;&lt;/PARALIST&gt;&lt;/CELL&gt;&lt;CELL BorderFill="8" ColAddr="18"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CharShape="8"&gt;&lt;CHAR&gt;≪$S$4≫&lt;/CHAR&gt;&lt;/TEXT&gt;&lt;/P&gt;&lt;/PARALIST&gt;&lt;/CELL&gt;&lt;CELL BorderFill="8" ColAddr="19"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CharShape="8"&gt;&lt;CHAR&gt;≪$T$4≫&lt;/CHAR&gt;&lt;/TEXT&gt;&lt;/P&gt;&lt;/PARALIST&gt;&lt;/CELL&gt;&lt;CELL BorderFill="8" ColAddr="20"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CharShape="8"&gt;&lt;CHAR&gt;≪$U$4≫&lt;/CHAR&gt;&lt;/TEXT&gt;&lt;/P&gt;&lt;/PARALIST&gt;&lt;/CELL&gt;&lt;CELL BorderFill="8" ColAddr="21"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CharShape="8"&gt;&lt;CHAR&gt;≪$V$4≫&lt;/CHAR&gt;&lt;/TEXT&gt;&lt;/P&gt;&lt;/PARALIST&gt;&lt;/CELL&gt;&lt;CELL BorderFill="8" ColAddr="22"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CharShape="8"&gt;&lt;CHAR&gt;≪$W$4≫&lt;/CHAR&gt;&lt;/TEXT&gt;&lt;/P&gt;&lt;/PARALIST&gt;&lt;/CELL&gt;&lt;CELL BorderFill="8" ColAddr="23"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CharShape="8"&gt;&lt;CHAR&gt;≪$X$4≫&lt;/CHAR&gt;&lt;/TEXT&gt;&lt;/P&gt;&lt;/PARALIST&gt;&lt;/CELL&gt;&lt;CELL BorderFill="8" ColAddr="24"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CharShape="8"&gt;&lt;CHAR&gt;≪$Y$4≫&lt;/CHAR&gt;&lt;/TEXT&gt;&lt;/P&gt;&lt;/PARALIST&gt;&lt;/CELL&gt;&lt;CELL BorderFill="8" ColAddr="25"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CharShape="8"&gt;&lt;CHAR&gt;≪$Z$4≫&lt;/CHAR&gt;&lt;/TEXT&gt;&lt;/P&gt;&lt;/PARALIST&gt;&lt;/CELL&gt;&lt;CELL BorderFill="8" ColAddr="26"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CharShape="8"&gt;&lt;CHAR&gt;≪$AA$4≫&lt;/CHAR&gt;&lt;/TEXT&gt;&lt;/P&gt;&lt;/PARALIST&gt;&lt;/CELL&gt;&lt;CELL BorderFill="8" ColAddr="27"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CharShape="8"&gt;&lt;CHAR&gt;≪$AB$4≫&lt;/CHAR&gt;&lt;/TEXT&gt;&lt;/P&gt;&lt;/PARALIST&gt;&lt;/CELL&gt;&lt;CELL BorderFill="8" ColAddr="28"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CharShape="8"&gt;&lt;CHAR&gt;≪$AC$4≫&lt;/CHAR&gt;&lt;/TEXT&gt;&lt;/P&gt;&lt;/PARALIST&gt;&lt;/CELL&gt;&lt;CELL BorderFill="8" ColAddr="29"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CharShape="8"&gt;&lt;CHAR&gt;≪$AD$4≫&lt;/CHAR&gt;&lt;/TEXT&gt;&lt;/P&gt;&lt;/PARALIST&gt;&lt;/CELL&gt;&lt;CELL BorderFill="8" ColAddr="30"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CharShape="8"&gt;&lt;CHAR&gt;≪$AE$4≫&lt;/CHAR&gt;&lt;/TEXT&gt;&lt;/P&gt;&lt;/PARALIST&gt;&lt;/CELL&gt;&lt;CELL BorderFill="8" ColAddr="31"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CharShape="8"&gt;&lt;CHAR&gt;≪$AF$4≫&lt;/CHAR&gt;&lt;/TEXT&gt;&lt;/P&gt;&lt;/PARALIST&gt;&lt;/CELL&gt;&lt;CELL BorderFill="8" ColAddr="32"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CharShape="8"&gt;&lt;CHAR&gt;≪$AG$4≫&lt;/CHAR&gt;&lt;/TEXT&gt;&lt;/P&gt;&lt;/PARALIST&gt;&lt;/CELL&gt;&lt;CELL BorderFill="8" ColAddr="33"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CharShape="8"&gt;&lt;CHAR&gt;≪$AH$4≫&lt;/CHAR&gt;&lt;/TEXT&gt;&lt;/P&gt;&lt;/PARALIST&gt;&lt;/CELL&gt;&lt;CELL BorderFill="8" ColAddr="34"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CharShape="8"&gt;&lt;CHAR&gt;≪$AI$4≫&lt;/CHAR&gt;&lt;/TEXT&gt;&lt;/P&gt;&lt;/PARALIST&gt;&lt;/CELL&gt;&lt;CELL BorderFill="8" ColAddr="35"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CharShape="8"&gt;&lt;CHAR&gt;≪$AJ$4≫&lt;/CHAR&gt;&lt;/TEXT&gt;&lt;/P&gt;&lt;/PARALIST&gt;&lt;/CELL&gt;&lt;CELL BorderFill="8" ColAddr="36"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CharShape="8"&gt;&lt;CHAR&gt;≪$AK$4≫&lt;/CHAR&gt;&lt;/TEXT&gt;&lt;/P&gt;&lt;/PARALIST&gt;&lt;/CELL&gt;&lt;CELL BorderFill="8" ColAddr="37"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CharShape="8"&gt;&lt;CHAR&gt;≪$AL$4≫&lt;/CHAR&gt;&lt;/TEXT&gt;&lt;/P&gt;&lt;/PARALIST&gt;&lt;/CELL&gt;&lt;CELL BorderFill="8" ColAddr="38"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CharShape="8"&gt;&lt;CHAR&gt;≪$AM$4≫&lt;/CHAR&gt;&lt;/TEXT&gt;&lt;/P&gt;&lt;/PARALIST&gt;&lt;/CELL&gt;&lt;CELL BorderFill="8" ColAddr="39"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CharShape="8"&gt;&lt;CHAR&gt;≪$AN$4≫&lt;/CHAR&gt;&lt;/TEXT&gt;&lt;/P&gt;&lt;/PARALIST&gt;&lt;/CELL&gt;&lt;CELL BorderFill="8" ColAddr="40"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CharShape="8"&gt;&lt;CHAR&gt;≪$AO$4≫&lt;/CHAR&gt;&lt;/TEXT&gt;&lt;/P&gt;&lt;/PARALIST&gt;&lt;/CELL&gt;&lt;CELL BorderFill="12" ColAddr="41"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CharShape="8"&gt;&lt;CHAR&gt;≪$AP$4≫&lt;/CHAR&gt;&lt;/TEXT&gt;&lt;/P&gt;&lt;/PARALIST&gt;&lt;/CELL&gt;&lt;/ROW&gt;&lt;ROW&gt;&lt;CELL BorderFill="21" ColAddr="2"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CharShape="8"&gt;&lt;CHAR&gt;≪$C$5≫&lt;/CHAR&gt;&lt;/TEXT&gt;&lt;/P&gt;&lt;/PARALIST&gt;&lt;/CELL&gt;&lt;CELL BorderFill="21" ColAddr="3"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CharShape="8"&gt;&lt;CHAR&gt;≪$D$5≫&lt;/CHAR&gt;&lt;/TEXT&gt;&lt;/P&gt;&lt;/PARALIST&gt;&lt;/CELL&gt;&lt;CELL BorderFill="21" ColAddr="4"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CharShape="8"&gt;&lt;CHAR&gt;≪$E$5≫&lt;/CHAR&gt;&lt;/TEXT&gt;&lt;/P&gt;&lt;/PARALIST&gt;&lt;/CELL&gt;&lt;CELL BorderFill="21" ColAddr="5"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CharShape="8"&gt;&lt;CHAR&gt;≪$F$5≫&lt;/CHAR&gt;&lt;/TEXT&gt;&lt;/P&gt;&lt;/PARALIST&gt;&lt;/CELL&gt;&lt;CELL BorderFill="21" ColAddr="6"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CharShape="8"&gt;&lt;CHAR&gt;≪$G$5≫&lt;/CHAR&gt;&lt;/TEXT&gt;&lt;/P&gt;&lt;/PARALIST&gt;&lt;/CELL&gt;&lt;CELL BorderFill="21" ColAddr="7"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CharShape="8"&gt;&lt;CHAR&gt;≪$H$5≫&lt;/CHAR&gt;&lt;/TEXT&gt;&lt;/P&gt;&lt;/PARALIST&gt;&lt;/CELL&gt;&lt;CELL BorderFill="21" ColAddr="8"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CharShape="8"&gt;&lt;CHAR&gt;≪$I$5≫&lt;/CHAR&gt;&lt;/TEXT&gt;&lt;/P&gt;&lt;/PARALIST&gt;&lt;/CELL&gt;&lt;CELL BorderFill="21" ColAddr="9"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CharShape="8"&gt;&lt;CHAR&gt;≪$J$5≫&lt;/CHAR&gt;&lt;/TEXT&gt;&lt;/P&gt;&lt;/PARALIST&gt;&lt;/CELL&gt;&lt;CELL BorderFill="21" ColAddr="10"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CharShape="8"&gt;&lt;CHAR&gt;≪$K$5≫&lt;/CHAR&gt;&lt;/TEXT&gt;&lt;/P&gt;&lt;/PARALIST&gt;&lt;/CELL&gt;&lt;CELL BorderFill="21" ColAddr="11"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CharShape="8"&gt;&lt;CHAR&gt;≪$L$5≫&lt;/CHAR&gt;&lt;/TEXT&gt;&lt;/P&gt;&lt;/PARALIST&gt;&lt;/CELL&gt;&lt;CELL BorderFill="21" ColAddr="12"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CharShape="8"&gt;&lt;CHAR&gt;≪$M$5≫&lt;/CHAR&gt;&lt;/TEXT&gt;&lt;/P&gt;&lt;/PARALIST&gt;&lt;/CELL&gt;&lt;CELL BorderFill="21" ColAddr="13"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CharShape="8"&gt;&lt;CHAR&gt;≪$N$5≫&lt;/CHAR&gt;&lt;/TEXT&gt;&lt;/P&gt;&lt;/PARALIST&gt;&lt;/CELL&gt;&lt;CELL BorderFill="21" ColAddr="14"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CharShape="8"&gt;&lt;CHAR&gt;≪$O$5≫&lt;/CHAR&gt;&lt;/TEXT&gt;&lt;/P&gt;&lt;/PARALIST&gt;&lt;/CELL&gt;&lt;CELL BorderFill="21" ColAddr="15"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CharShape="8"&gt;&lt;CHAR&gt;≪$P$5≫&lt;/CHAR&gt;&lt;/TEXT&gt;&lt;/P&gt;&lt;/PARALIST&gt;&lt;/CELL&gt;&lt;CELL BorderFill="21" ColAddr="16"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CharShape="8"&gt;&lt;CHAR&gt;≪$Q$5≫&lt;/CHAR&gt;&lt;/TEXT&gt;&lt;/P&gt;&lt;/PARALIST&gt;&lt;/CELL&gt;&lt;CELL BorderFill="21" ColAddr="17"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CharShape="8"&gt;&lt;CHAR&gt;≪$R$5≫&lt;/CHAR&gt;&lt;/TEXT&gt;&lt;/P&gt;&lt;/PARALIST&gt;&lt;/CELL&gt;&lt;CELL BorderFill="21" ColAddr="18"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CharShape="8"&gt;&lt;CHAR&gt;≪$S$5≫&lt;/CHAR&gt;&lt;/TEXT&gt;&lt;/P&gt;&lt;/PARALIST&gt;&lt;/CELL&gt;&lt;CELL BorderFill="21" ColAddr="19"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CharShape="8"&gt;&lt;CHAR&gt;≪$T$5≫&lt;/CHAR&gt;&lt;/TEXT&gt;&lt;/P&gt;&lt;/PARALIST&gt;&lt;/CELL&gt;&lt;CELL BorderFill="21" ColAddr="20"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CharShape="8"&gt;&lt;CHAR&gt;≪$U$5≫&lt;/CHAR&gt;&lt;/TEXT&gt;&lt;/P&gt;&lt;/PARALIST&gt;&lt;/CELL&gt;&lt;CELL BorderFill="21" ColAddr="21"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CharShape="8"&gt;&lt;CHAR&gt;≪$V$5≫&lt;/CHAR&gt;&lt;/TEXT&gt;&lt;/P&gt;&lt;/PARALIST&gt;&lt;/CELL&gt;&lt;CELL BorderFill="21" ColAddr="22"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CharShape="8"&gt;&lt;CHAR&gt;≪$W$5≫&lt;/CHAR&gt;&lt;/TEXT&gt;&lt;/P&gt;&lt;/PARALIST&gt;&lt;/CELL&gt;&lt;CELL BorderFill="21" ColAddr="23"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CharShape="8"&gt;&lt;CHAR&gt;≪$X$5≫&lt;/CHAR&gt;&lt;/TEXT&gt;&lt;/P&gt;&lt;/PARALIST&gt;&lt;/CELL&gt;&lt;CELL BorderFill="21" ColAddr="24"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CharShape="8"&gt;&lt;CHAR&gt;≪$Y$5≫&lt;/CHAR&gt;&lt;/TEXT&gt;&lt;/P&gt;&lt;/PARALIST&gt;&lt;/CELL&gt;&lt;CELL BorderFill="21" ColAddr="25"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CharShape="8"&gt;&lt;CHAR&gt;≪$Z$5≫&lt;/CHAR&gt;&lt;/TEXT&gt;&lt;/P&gt;&lt;/PARALIST&gt;&lt;/CELL&gt;&lt;CELL BorderFill="21" ColAddr="26"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CharShape="8"&gt;&lt;CHAR&gt;≪$AA$5≫&lt;/CHAR&gt;&lt;/TEXT&gt;&lt;/P&gt;&lt;/PARALIST&gt;&lt;/CELL&gt;&lt;CELL BorderFill="21" ColAddr="27"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CharShape="8"&gt;&lt;CHAR&gt;≪$AB$5≫&lt;/CHAR&gt;&lt;/TEXT&gt;&lt;/P&gt;&lt;/PARALIST&gt;&lt;/CELL&gt;&lt;CELL BorderFill="21" ColAddr="28"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CharShape="8"&gt;&lt;CHAR&gt;≪$AC$5≫&lt;/CHAR&gt;&lt;/TEXT&gt;&lt;/P&gt;&lt;/PARALIST&gt;&lt;/CELL&gt;&lt;CELL BorderFill="21" ColAddr="29"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CharShape="8"&gt;&lt;CHAR&gt;≪$AD$5≫&lt;/CHAR&gt;&lt;/TEXT&gt;&lt;/P&gt;&lt;/PARALIST&gt;&lt;/CELL&gt;&lt;CELL BorderFill="21" ColAddr="30"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CharShape="8"&gt;&lt;CHAR&gt;≪$AE$5≫&lt;/CHAR&gt;&lt;/TEXT&gt;&lt;/P&gt;&lt;/PARALIST&gt;&lt;/CELL&gt;&lt;CELL BorderFill="21" ColAddr="31"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CharShape="8"&gt;&lt;CHAR&gt;≪$AF$5≫&lt;/CHAR&gt;&lt;/TEXT&gt;&lt;/P&gt;&lt;/PARALIST&gt;&lt;/CELL&gt;&lt;CELL BorderFill="21" ColAddr="32"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CharShape="8"&gt;&lt;CHAR&gt;≪$AG$5≫&lt;/CHAR&gt;&lt;/TEXT&gt;&lt;/P&gt;&lt;/PARALIST&gt;&lt;/CELL&gt;&lt;CELL BorderFill="21" ColAddr="33"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CharShape="8"&gt;&lt;CHAR&gt;≪$AH$5≫&lt;/CHAR&gt;&lt;/TEXT&gt;&lt;/P&gt;&lt;/PARALIST&gt;&lt;/CELL&gt;&lt;CELL BorderFill="21" ColAddr="34"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CharShape="8"&gt;&lt;CHAR&gt;≪$AI$5≫&lt;/CHAR&gt;&lt;/TEXT&gt;&lt;/P&gt;&lt;/PARALIST&gt;&lt;/CELL&gt;&lt;CELL BorderFill="21" ColAddr="35"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CharShape="8"&gt;&lt;CHAR&gt;≪$AJ$5≫&lt;/CHAR&gt;&lt;/TEXT&gt;&lt;/P&gt;&lt;/PARALIST&gt;&lt;/CELL&gt;&lt;CELL BorderFill="21" ColAddr="36"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CharShape="8"&gt;&lt;CHAR&gt;≪$AK$5≫&lt;/CHAR&gt;&lt;/TEXT&gt;&lt;/P&gt;&lt;/PARALIST&gt;&lt;/CELL&gt;&lt;CELL BorderFill="21" ColAddr="37"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CharShape="8"&gt;&lt;CHAR&gt;≪$AL$5≫&lt;/CHAR&gt;&lt;/TEXT&gt;&lt;/P&gt;&lt;/PARALIST&gt;&lt;/CELL&gt;&lt;CELL BorderFill="21" ColAddr="38"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CharShape="8"&gt;&lt;CHAR&gt;≪$AM$5≫&lt;/CHAR&gt;&lt;/TEXT&gt;&lt;/P&gt;&lt;/PARALIST&gt;&lt;/CELL&gt;&lt;CELL BorderFill="21" ColAddr="39"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CharShape="8"&gt;&lt;CHAR&gt;≪$AN$5≫&lt;/CHAR&gt;&lt;/TEXT&gt;&lt;/P&gt;&lt;/PARALIST&gt;&lt;/CELL&gt;&lt;CELL BorderFill="21" ColAddr="40"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CharShape="8"&gt;&lt;CHAR&gt;≪$AO$5≫&lt;/CHAR&gt;&lt;/TEXT&gt;&lt;/P&gt;&lt;/PARALIST&gt;&lt;/CELL&gt;&lt;CELL BorderFill="23" ColAddr="41"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CharShape="8"&gt;&lt;CHAR&gt;≪$AP$5≫&lt;/CHAR&gt;&lt;/TEXT&gt;&lt;/P&gt;&lt;/PARALIST&gt;&lt;/CELL&gt;&lt;/ROW&gt;&lt;ROW&gt;&lt;CELL BorderFill="18" ColAddr="0" ColSpan="1" Dirty="false" Editable="false" HasMargin="false" Header="false" Height="1282" Protect="false" RowAddr="3" RowSpan="1" Width="17378"&gt;&lt;CELLMARGIN Bottom="141" Left="510" Right="510" Top="141"/&gt;&lt;PARALIST LineWrap="Squeeze" LinkListID="0" LinkListIDNext="0" TextDirection="0" VertAlign="Center"&gt;&lt;P ParaShape="30" Style="22"&gt;&lt;TEXT CharShape="10"&gt;&lt;CHAR&gt;≪$A$6≫&lt;/CHAR&gt;&lt;/TEXT&gt;&lt;/P&gt;&lt;/PARALIST&gt;&lt;/CELL&gt;&lt;CELL BorderFill="20" ColAddr="1" ColSpan="1" Dirty="false" Editable="false" HasMargin="false" Header="false" Height="1282" Protect="false" RowAddr="3" RowSpan="1" Width="4926"&gt;&lt;CELLMARGIN Bottom="141" Left="510" Right="510" Top="141"/&gt;&lt;PARALIST LineWrap="Squeeze" LinkListID="0" LinkListIDNext="0" TextDirection="0" VertAlign="Center"&gt;&lt;P ParaShape="31" Style="39"&gt;&lt;TEXT CharShape="16"&gt;&lt;CHAR&gt;≪$B$6≫&lt;/CHAR&gt;&lt;/TEXT&gt;&lt;/P&gt;&lt;/PARALIST&gt;&lt;/CELL&gt;&lt;CELL BorderFill="20" ColAddr="2"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CharShape="17"&gt;&lt;CHAR&gt;≪$C$6≫&lt;/CHAR&gt;&lt;/TEXT&gt;&lt;/P&gt;&lt;/PARALIST&gt;&lt;/CELL&gt;&lt;CELL BorderFill="20" ColAddr="3"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CharShape="17"&gt;&lt;CHAR&gt;≪$D$6≫&lt;/CHAR&gt;&lt;/TEXT&gt;&lt;/P&gt;&lt;/PARALIST&gt;&lt;/CELL&gt;&lt;CELL BorderFill="20" ColAddr="4"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CharShape="17"&gt;&lt;CHAR&gt;≪$E$6≫&lt;/CHAR&gt;&lt;/TEXT&gt;&lt;/P&gt;&lt;/PARALIST&gt;&lt;/CELL&gt;&lt;CELL BorderFill="20" ColAddr="5"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CharShape="17"&gt;&lt;CHAR&gt;≪$F$6≫&lt;/CHAR&gt;&lt;/TEXT&gt;&lt;/P&gt;&lt;/PARALIST&gt;&lt;/CELL&gt;&lt;CELL BorderFill="20" ColAddr="6"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CharShape="17"&gt;&lt;CHAR&gt;≪$G$6≫&lt;/CHAR&gt;&lt;/TEXT&gt;&lt;/P&gt;&lt;/PARALIST&gt;&lt;/CELL&gt;&lt;CELL BorderFill="20" ColAddr="7"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CharShape="17"&gt;&lt;CHAR&gt;≪$H$6≫&lt;/CHAR&gt;&lt;/TEXT&gt;&lt;/P&gt;&lt;/PARALIST&gt;&lt;/CELL&gt;&lt;CELL BorderFill="20" ColAddr="8"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CharShape="17"&gt;&lt;CHAR&gt;≪$I$6≫&lt;/CHAR&gt;&lt;/TEXT&gt;&lt;/P&gt;&lt;/PARALIST&gt;&lt;/CELL&gt;&lt;CELL BorderFill="20" ColAddr="9"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CharShape="17"&gt;&lt;CHAR&gt;≪$J$6≫&lt;/CHAR&gt;&lt;/TEXT&gt;&lt;/P&gt;&lt;/PARALIST&gt;&lt;/CELL&gt;&lt;CELL BorderFill="20" ColAddr="10"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CharShape="17"&gt;&lt;CHAR&gt;≪$K$6≫&lt;/CHAR&gt;&lt;/TEXT&gt;&lt;/P&gt;&lt;/PARALIST&gt;&lt;/CELL&gt;&lt;CELL BorderFill="20" ColAddr="11" ColSpan="1" Dirty="false" Editable="false" HasMargin="true" Header="false" Height="1282" Protect="false" RowAddr="3" RowSpan="1" Width="1405"&gt;&lt;CELLMARGIN Bottom="0" Left="0" Right="0" To</t>
  </si>
  <si>
    <t>p="0"/&gt;&lt;PARALIST LineWrap="Squeeze" LinkListID="0" LinkListIDNext="0" TextDirection="0" VertAlign="Center"&gt;&lt;P ParaShape="31" Style="39"&gt;&lt;TEXT CharShape="17"&gt;&lt;CHAR&gt;≪$L$6≫&lt;/CHAR&gt;&lt;/TEXT&gt;&lt;/P&gt;&lt;/PARALIST&gt;&lt;/CELL&gt;&lt;CELL BorderFill="20" ColAddr="12"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CharShape="17"&gt;&lt;CHAR&gt;≪$M$6≫&lt;/CHAR&gt;&lt;/TEXT&gt;&lt;/P&gt;&lt;/PARALIST&gt;&lt;/CELL&gt;&lt;CELL BorderFill="20" ColAddr="13"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CharShape="17"&gt;&lt;CHAR&gt;≪$N$6≫&lt;/CHAR&gt;&lt;/TEXT&gt;&lt;/P&gt;&lt;/PARALIST&gt;&lt;/CELL&gt;&lt;CELL BorderFill="20" ColAddr="14"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CharShape="17"&gt;&lt;CHAR&gt;≪$O$6≫&lt;/CHAR&gt;&lt;/TEXT&gt;&lt;/P&gt;&lt;/PARALIST&gt;&lt;/CELL&gt;&lt;CELL BorderFill="20" ColAddr="15"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CharShape="17"&gt;&lt;CHAR&gt;≪$P$6≫&lt;/CHAR&gt;&lt;/TEXT&gt;&lt;/P&gt;&lt;/PARALIST&gt;&lt;/CELL&gt;&lt;CELL BorderFill="20" ColAddr="16"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CharShape="17"&gt;&lt;CHAR&gt;≪$Q$6≫&lt;/CHAR&gt;&lt;/TEXT&gt;&lt;/P&gt;&lt;/PARALIST&gt;&lt;/CELL&gt;&lt;CELL BorderFill="20" ColAddr="17"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CharShape="17"&gt;&lt;CHAR&gt;≪$R$6≫&lt;/CHAR&gt;&lt;/TEXT&gt;&lt;/P&gt;&lt;/PARALIST&gt;&lt;/CELL&gt;&lt;CELL BorderFill="20" ColAddr="18"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CharShape="17"&gt;&lt;CHAR&gt;≪$S$6≫&lt;/CHAR&gt;&lt;/TEXT&gt;&lt;/P&gt;&lt;/PARALIST&gt;&lt;/CELL&gt;&lt;CELL BorderFill="20" ColAddr="19"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CharShape="17"&gt;&lt;CHAR&gt;≪$T$6≫&lt;/CHAR&gt;&lt;/TEXT&gt;&lt;/P&gt;&lt;/PARALIST&gt;&lt;/CELL&gt;&lt;CELL BorderFill="20" ColAddr="20"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CharShape="17"&gt;&lt;CHAR&gt;≪$U$6≫&lt;/CHAR&gt;&lt;/TEXT&gt;&lt;/P&gt;&lt;/PARALIST&gt;&lt;/CELL&gt;&lt;CELL BorderFill="20" ColAddr="21"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CharShape="17"&gt;&lt;CHAR&gt;≪$V$6≫&lt;/CHAR&gt;&lt;/TEXT&gt;&lt;/P&gt;&lt;/PARALIST&gt;&lt;/CELL&gt;&lt;CELL BorderFill="20" ColAddr="22"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CharShape="17"&gt;&lt;CHAR&gt;≪$W$6≫&lt;/CHAR&gt;&lt;/TEXT&gt;&lt;/P&gt;&lt;/PARALIST&gt;&lt;/CELL&gt;&lt;CELL BorderFill="20" ColAddr="23"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CharShape="17"&gt;&lt;CHAR&gt;≪$X$6≫&lt;/CHAR&gt;&lt;/TEXT&gt;&lt;/P&gt;&lt;/PARALIST&gt;&lt;/CELL&gt;&lt;CELL BorderFill="20" ColAddr="24"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CharShape="17"&gt;&lt;CHAR&gt;≪$Y$6≫&lt;/CHAR&gt;&lt;/TEXT&gt;&lt;/P&gt;&lt;/PARALIST&gt;&lt;/CELL&gt;&lt;CELL BorderFill="20" ColAddr="25"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CharShape="17"&gt;&lt;CHAR&gt;≪$Z$6≫&lt;/CHAR&gt;&lt;/TEXT&gt;&lt;/P&gt;&lt;/PARALIST&gt;&lt;/CELL&gt;&lt;CELL BorderFill="20" ColAddr="26"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CharShape="17"&gt;&lt;CHAR&gt;≪$AA$6≫&lt;/CHAR&gt;&lt;/TEXT&gt;&lt;/P&gt;&lt;/PARALIST&gt;&lt;/CELL&gt;&lt;CELL BorderFill="20" ColAddr="27"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CharShape="17"&gt;&lt;CHAR&gt;≪$AB$6≫&lt;/CHAR&gt;&lt;/TEXT&gt;&lt;/P&gt;&lt;/PARALIST&gt;&lt;/CELL&gt;&lt;CELL BorderFill="20" ColAddr="28"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CharShape="17"&gt;&lt;CHAR&gt;≪$AC$6≫&lt;/CHAR&gt;&lt;/TEXT&gt;&lt;/P&gt;&lt;/PARALIST&gt;&lt;/CELL&gt;&lt;CELL BorderFill="20" ColAddr="29"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CharShape="17"&gt;&lt;CHAR&gt;≪$AD$6≫&lt;/CHAR&gt;&lt;/TEXT&gt;&lt;/P&gt;&lt;/PARALIST&gt;&lt;/CELL&gt;&lt;CELL BorderFill="20" ColAddr="30"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CharShape="17"&gt;&lt;CHAR&gt;≪$AE$6≫&lt;/CHAR&gt;&lt;/TEXT&gt;&lt;/P&gt;&lt;/PARALIST&gt;&lt;/CELL&gt;&lt;CELL BorderFill="20" ColAddr="31"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CharShape="17"&gt;&lt;CHAR&gt;≪$AF$6≫&lt;/CHAR&gt;&lt;/TEXT&gt;&lt;/P&gt;&lt;/PARALIST&gt;&lt;/CELL&gt;&lt;CELL BorderFill="20" ColAddr="32"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CharShape="17"&gt;&lt;CHAR&gt;≪$AG$6≫&lt;/CHAR&gt;&lt;/TEXT&gt;&lt;/P&gt;&lt;/PARALIST&gt;&lt;/CELL&gt;&lt;CELL BorderFill="20" ColAddr="33"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CharShape="17"&gt;&lt;CHAR&gt;≪$AH$6≫&lt;/CHAR&gt;&lt;/TEXT&gt;&lt;/P&gt;&lt;/PARALIST&gt;&lt;/CELL&gt;&lt;CELL BorderFill="20" ColAddr="34"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CharShape="17"&gt;&lt;CHAR&gt;≪$AI$6≫&lt;/CHAR&gt;&lt;/TEXT&gt;&lt;/P&gt;&lt;/PARALIST&gt;&lt;/CELL&gt;&lt;CELL BorderFill="20" ColAddr="35"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CharShape="17"&gt;&lt;CHAR&gt;≪$AJ$6≫&lt;/CHAR&gt;&lt;/TEXT&gt;&lt;/P&gt;&lt;/PARALIST&gt;&lt;/CELL&gt;&lt;CELL BorderFill="20" ColAddr="36"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CharShape="17"&gt;&lt;CHAR&gt;≪$AK$6≫&lt;/CHAR&gt;&lt;/TEXT&gt;&lt;/P&gt;&lt;/PARALIST&gt;&lt;/CELL&gt;&lt;CELL BorderFill="20" ColAddr="37"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CharShape="17"&gt;&lt;CHAR&gt;≪$AL$6≫&lt;/CHAR&gt;&lt;/TEXT&gt;&lt;/P&gt;&lt;/PARALIST&gt;&lt;/CELL&gt;&lt;CELL BorderFill="20" ColAddr="38"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CharShape="17"&gt;&lt;CHAR&gt;≪$AM$6≫&lt;/CHAR&gt;&lt;/TEXT&gt;&lt;/P&gt;&lt;/PARALIST&gt;&lt;/CELL&gt;&lt;CELL BorderFill="20" ColAddr="39"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CharShape="17"&gt;&lt;CHAR&gt;≪$AN$6≫&lt;/CHAR&gt;&lt;/TEXT&gt;&lt;/P&gt;&lt;/PARALIST&gt;&lt;/CELL&gt;&lt;CELL BorderFill="20" ColAddr="40"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CharShape="17"&gt;&lt;CHAR&gt;≪$AO$6≫&lt;/CHAR&gt;&lt;/TEXT&gt;&lt;/P&gt;&lt;/PARALIST&gt;&lt;/CELL&gt;&lt;CELL BorderFill="22" ColAddr="41"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CharShape="17"&gt;&lt;CHAR&gt;≪$AP$6≫&lt;/CHAR&gt;&lt;/TEXT&gt;&lt;/P&gt;&lt;/PARALIST&gt;&lt;/CELL&gt;&lt;/ROW&gt;&lt;ROW&gt;&lt;CELL BorderFill="14" ColAddr="0" ColSpan="1" Dirty="false" Editable="false" HasMargin="false" Header="false" Height="1282" Protect="false" RowAddr="4" RowSpan="1" Width="17378"&gt;&lt;CELLMARGIN Bottom="141" Left="510" Right="510" Top="141"/&gt;&lt;PARALIST LineWrap="Squeeze" LinkListID="0" LinkListIDNext="0" TextDirection="0" VertAlign="Center"&gt;&lt;P ParaShape="30" Style="22"&gt;&lt;TEXT CharShape="10"&gt;&lt;CHAR&gt;≪$A$7≫&lt;/CHAR&gt;&lt;/TEXT&gt;&lt;/P&gt;&lt;/PARALIST&gt;&lt;/CELL&gt;&lt;CELL BorderFill="9" ColAddr="1" ColSpan="1" Dirty="false" Editable="false" HasMargin="false" Header="false" Height="1282" Protect="false" RowAddr="4" RowSpan="1" Width="4926"&gt;&lt;CELLMARGIN Bottom="141" Left="510" Right="510" Top="141"/&gt;&lt;PARALIST LineWrap="Squeeze" LinkListID="0" LinkListIDNext="0" TextDirection="0" VertAlign="Center"&gt;&lt;P ParaShape="31" Style="40"&gt;&lt;TEXT CharShape="16"&gt;&lt;CHAR&gt;≪$B$7≫&lt;/CHAR&gt;&lt;/TEXT&gt;&lt;/P&gt;&lt;/PARALIST&gt;&lt;/CELL&gt;&lt;CELL BorderFill="9" ColAddr="2"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CharShape="17"&gt;&lt;CHAR&gt;≪$C$7≫&lt;/CHAR&gt;&lt;/TEXT&gt;&lt;/P&gt;&lt;/PARALIST&gt;&lt;/CELL&gt;&lt;CELL BorderFill="9" ColAddr="3"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CharShape="17"&gt;&lt;CHAR&gt;≪$D$7≫&lt;/CHAR&gt;&lt;/TEXT&gt;&lt;/P&gt;&lt;/PARALIST&gt;&lt;/CELL&gt;&lt;CELL BorderFill="9" ColAddr="4"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CharShape="17"&gt;&lt;CHAR&gt;≪$E$7≫&lt;/CHAR&gt;&lt;/TEXT&gt;&lt;/P&gt;&lt;/PARALIST&gt;&lt;/CELL&gt;&lt;CELL BorderFill="9" ColAddr="5"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CharShape="17"&gt;&lt;CHAR&gt;≪$F$7≫&lt;/CHAR&gt;&lt;/TEXT&gt;&lt;/P&gt;&lt;/PARALIST&gt;&lt;/CELL&gt;&lt;CELL BorderFill="9" ColAddr="6"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CharShape="17"&gt;&lt;CHAR&gt;≪$G$7≫&lt;/CHAR&gt;&lt;/TEXT&gt;&lt;/P&gt;&lt;/PARALIST&gt;&lt;/CELL&gt;&lt;CELL BorderFill="9" ColAddr="7"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CharShape="17"&gt;&lt;CHAR&gt;≪$H$7≫&lt;/CHAR&gt;&lt;/TEXT&gt;&lt;/P&gt;&lt;/PARALIST&gt;&lt;/CELL&gt;&lt;CELL BorderFill="9" ColAddr="8"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CharShape="17"&gt;&lt;CHAR&gt;≪$I$7≫&lt;/CHAR&gt;&lt;/TEXT&gt;&lt;/P&gt;&lt;/PARALIST&gt;&lt;/CELL&gt;&lt;CELL BorderFill="9" ColAddr="9"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CharShape="17"&gt;&lt;CHAR&gt;≪$J$7≫&lt;/CHAR&gt;&lt;/TEXT&gt;&lt;/P&gt;&lt;/PARALIST&gt;&lt;/CELL&gt;&lt;CELL BorderFill="9" ColAddr="10"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CharShape="17"&gt;&lt;CHAR&gt;≪$K$7≫&lt;/CHAR&gt;&lt;/TEXT&gt;&lt;/P&gt;&lt;/PARALIST&gt;&lt;/CELL&gt;&lt;CELL BorderFill="9" ColAddr="11"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CharShape="17"&gt;&lt;CHAR&gt;≪$L$7≫&lt;/CHAR&gt;&lt;/TEXT&gt;&lt;/P&gt;&lt;/PARALIST&gt;&lt;/CELL&gt;&lt;CELL BorderFill="9" ColAddr="12"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CharShape="17"&gt;&lt;CHAR&gt;≪$M$7≫&lt;/CHAR&gt;&lt;/TEXT&gt;&lt;/P&gt;&lt;/PARALIST&gt;&lt;/CELL&gt;&lt;CELL BorderFill="9" ColAddr="13"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CharShape="17"&gt;&lt;CHAR&gt;≪$N$7≫&lt;/CHAR&gt;&lt;/TEXT&gt;&lt;/P&gt;&lt;/PARALIST&gt;&lt;/CELL&gt;&lt;CELL BorderFill="9" ColAddr="14"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CharShape="17"&gt;&lt;CHAR&gt;≪$O$7≫&lt;/CHAR&gt;&lt;/TEXT&gt;&lt;/P&gt;&lt;/PARALIST&gt;&lt;/CELL&gt;&lt;CELL BorderFill="9" ColAddr="15"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CharShape="17"&gt;&lt;CHAR&gt;≪$P$7≫&lt;/CHAR&gt;&lt;/TEXT&gt;&lt;/P&gt;&lt;/PARALIST&gt;&lt;/CELL&gt;&lt;CELL BorderFill="9" ColAddr="16"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CharShape="17"&gt;&lt;CHAR&gt;≪$Q$7≫&lt;/CHAR&gt;&lt;/TEXT&gt;&lt;/P&gt;&lt;/PARALIST&gt;&lt;/CELL&gt;&lt;CELL BorderFill="9" ColAddr="17"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CharShape="17"&gt;&lt;CHAR&gt;≪$R$7≫&lt;/CHAR&gt;&lt;/TEXT&gt;&lt;/P&gt;&lt;/PARALIST&gt;&lt;/CELL&gt;&lt;CELL BorderFill="9" ColAddr="18"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CharShape="17"&gt;&lt;CHAR&gt;≪$S$7≫&lt;/CHAR&gt;&lt;/TEXT&gt;&lt;/P&gt;&lt;/PARALIST&gt;&lt;/CELL&gt;&lt;CELL BorderFill="9" ColAddr="19"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CharShape="17"&gt;&lt;CHAR&gt;≪$T$7≫&lt;/CHAR&gt;&lt;/TEXT&gt;&lt;/P&gt;&lt;/PARALIST&gt;&lt;/CELL&gt;&lt;CELL BorderFill="9" ColAddr="20"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CharShape="17"&gt;&lt;CHAR&gt;≪$U$7≫&lt;/CHAR&gt;&lt;/TEXT&gt;&lt;/P&gt;&lt;/PARALIST&gt;&lt;/CELL&gt;&lt;CELL BorderFill="9" ColAddr="21"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CharShape="17"&gt;&lt;CHAR&gt;≪$V$7≫&lt;/CHAR&gt;&lt;/TEXT&gt;&lt;/P&gt;&lt;/PARALIST&gt;&lt;/CELL&gt;&lt;CELL BorderFill="9" ColAddr="22"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CharShape="17"&gt;&lt;CHAR&gt;≪$W$7≫&lt;/CHAR&gt;&lt;/TEXT&gt;&lt;/P&gt;&lt;/PARALIST&gt;&lt;/CELL&gt;&lt;CELL BorderFill="9" ColAddr="23"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CharShape="17"&gt;&lt;CHAR&gt;≪$X$7≫&lt;/CHAR&gt;&lt;/TEXT&gt;&lt;/P&gt;&lt;/PARALIST&gt;&lt;/CELL&gt;&lt;CELL BorderFill="9" ColAddr="24"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CharShape="17"&gt;&lt;CHAR&gt;≪$Y$7≫&lt;/CHAR&gt;&lt;/TEXT&gt;&lt;/P&gt;&lt;/PARALIST&gt;&lt;/CELL&gt;&lt;CELL BorderFill="9" ColAddr="25"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CharShape="17"&gt;&lt;CHAR&gt;≪$Z$7≫&lt;/CHAR&gt;&lt;/TEXT&gt;&lt;/P&gt;&lt;/PARALIST&gt;&lt;/CELL&gt;&lt;CELL BorderFill="9" ColAddr="26"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CharShape="17"&gt;&lt;CHAR&gt;≪$AA$7≫&lt;/CHAR&gt;&lt;/TEXT&gt;&lt;/P&gt;&lt;/PARALIST&gt;&lt;/CELL&gt;&lt;CELL BorderFill="9" ColAddr="27"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CharShape="17"&gt;&lt;CHAR&gt;≪$AB$7≫&lt;/CHAR&gt;&lt;/TEXT&gt;&lt;/P&gt;&lt;/PARALIST&gt;&lt;/CELL&gt;&lt;CELL BorderFill="9" ColAddr="28"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CharShape="17"&gt;&lt;CHAR&gt;≪$AC$7≫&lt;/CHAR&gt;&lt;/TEXT&gt;&lt;/P&gt;&lt;/PARALIST&gt;&lt;/CELL&gt;&lt;CELL BorderFill="9" ColAddr="29"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CharShape="17"&gt;&lt;CHAR&gt;≪$AD$7≫&lt;/CHAR&gt;&lt;/TEXT&gt;&lt;/P&gt;&lt;/PARALIST&gt;&lt;/CELL&gt;&lt;CELL BorderFill="9" ColAddr="30"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CharShape="17"&gt;&lt;CHAR&gt;≪$AE$7≫&lt;/CHAR&gt;&lt;/TEXT&gt;&lt;/P&gt;&lt;/PARALIST&gt;&lt;/CELL&gt;&lt;CELL BorderFill="9" ColAddr="31"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CharShape="17"&gt;&lt;CHAR&gt;≪$AF$7≫&lt;/CHAR&gt;&lt;/TEXT&gt;&lt;/P&gt;&lt;/PARALIST&gt;&lt;/CELL&gt;&lt;CELL BorderFill="9" ColAddr="32"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CharShape="17"&gt;&lt;CHAR&gt;≪$AG$7≫&lt;/CHAR&gt;&lt;/TEXT&gt;&lt;/P&gt;&lt;/PARALIST&gt;&lt;/CELL&gt;&lt;CELL BorderFill="9" ColAddr="33"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CharShape="17"&gt;&lt;CHAR&gt;≪$AH$7≫&lt;/CHAR&gt;&lt;/TEXT&gt;&lt;/P&gt;&lt;/PARALIST&gt;&lt;/CELL&gt;&lt;CELL BorderFill="9" ColAddr="34"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CharShape="17"&gt;&lt;CHAR&gt;≪$AI$7≫&lt;/CHAR&gt;&lt;/TEXT&gt;&lt;/P&gt;&lt;/PARALIST&gt;&lt;/CELL&gt;&lt;CELL BorderFill="9" ColAddr="35"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CharShape="17"&gt;&lt;CHAR&gt;≪$AJ$7≫&lt;/CHAR&gt;&lt;/TEXT&gt;&lt;/P&gt;&lt;/PARALIST&gt;&lt;/CELL&gt;&lt;CELL BorderFill="9" ColAddr="36"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CharShape="17"&gt;&lt;CHAR&gt;≪$AK$7≫&lt;/CHAR&gt;&lt;/TEXT&gt;&lt;/P&gt;&lt;/PARALIST&gt;&lt;/CELL&gt;&lt;CELL BorderFill="9" ColAddr="37"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CharShape="17"&gt;&lt;CHAR&gt;≪$AL$7≫&lt;/CHAR&gt;&lt;/TEXT&gt;&lt;/P&gt;&lt;/PARALIST&gt;&lt;/CELL&gt;&lt;CELL BorderFill="9" ColAddr="38"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CharShape="17"&gt;&lt;CHAR&gt;≪$AM$7≫&lt;/CHAR&gt;&lt;/TEXT&gt;&lt;/P&gt;&lt;/PARALIST&gt;&lt;/CELL&gt;&lt;CELL BorderFill="9" ColAddr="39"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CharShape="17"&gt;&lt;CHAR&gt;≪$AN$7≫&lt;/CHAR&gt;&lt;/TEXT&gt;&lt;/P&gt;&lt;/PARALIST&gt;&lt;/CELL&gt;&lt;CELL BorderFill="9" ColAddr="40"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CharShape="17"&gt;&lt;CHAR&gt;≪$AO$7≫&lt;/CHAR&gt;&lt;/TEXT&gt;&lt;/P&gt;&lt;/PARALIST&gt;&lt;/CELL&gt;&lt;CELL BorderFill="13" ColAddr="41"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CharShape="17"&gt;&lt;CHAR&gt;≪$AP$7≫&lt;/CHAR&gt;&lt;/TEXT&gt;&lt;/P&gt;&lt;/PARALIST&gt;&lt;/CELL&gt;&lt;/ROW&gt;&lt;ROW&gt;&lt;CELL BorderFill="14" ColAddr="0" ColSpan="1" Dirty="false" Editable="false" HasMargin="false" Header="false" Height="1282" Protect="false" RowAddr="5" RowSpan="1" Width="17378"&gt;&lt;CELLMARGIN Bottom="141" Left="510" Right="510" Top="141"/&gt;&lt;PARALIST LineWrap="Squeeze" LinkListID="0" LinkListIDNext="0" TextDirection="0" VertAlign="Center"&gt;&lt;P ParaShape="30" Style="22"&gt;&lt;TEXT CharShape="10"&gt;&lt;CHAR&gt;≪$A$8≫&lt;/CHAR&gt;&lt;/TEXT&gt;&lt;/P&gt;&lt;/PARALIST&gt;&lt;/CELL&gt;&lt;CELL BorderFill="9" ColAddr="1" ColSpan="1" Dirty="false" Editable="false" HasMargin="false" Header="false" Height="1282" Protect="false" RowAddr="5" RowSpan="1" Width="4926"&gt;&lt;CELLMARGIN Bottom="141" Left="510" Right="510" Top="141"/&gt;&lt;PARALIST LineWrap="Squeeze" LinkListID="0" LinkListIDNext="0" TextDirection="0" VertAlign="Center"&gt;&lt;P ParaShape="31" Style="40"&gt;&lt;TEXT CharShape="16"&gt;&lt;CHAR&gt;≪$B$8≫&lt;/CHAR&gt;&lt;/TEXT&gt;&lt;/P&gt;&lt;/PARALIST&gt;&lt;/CELL&gt;&lt;CELL BorderFill="9" ColAddr="2"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CharShape="17"&gt;&lt;CHAR&gt;≪$C$8≫&lt;/CHAR&gt;&lt;/TEXT&gt;&lt;/P&gt;&lt;/PARALIST&gt;&lt;/CELL&gt;&lt;CELL BorderFill="9" ColAddr="3"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CharShape="17"&gt;&lt;CHAR&gt;≪$D$8≫&lt;/CHAR&gt;&lt;/TEXT&gt;&lt;/P&gt;&lt;/PARALIST&gt;&lt;/CELL&gt;&lt;CELL BorderFill="9" ColAddr="4" ColSpan="1" Dirty="false" Editable="false" HasMargin="true" Header="false" Height="1282" Protect="false" RowAd</t>
  </si>
  <si>
    <t>dr="5" RowSpan="1" Width="1402"&gt;&lt;CELLMARGIN Bottom="0" Left="0" Right="0" Top="0"/&gt;&lt;PARALIST LineWrap="Squeeze" LinkListID="0" LinkListIDNext="0" TextDirection="0" VertAlign="Center"&gt;&lt;P ParaShape="31" Style="40"&gt;&lt;TEXT CharShape="17"&gt;&lt;CHAR&gt;≪$E$8≫&lt;/CHAR&gt;&lt;/TEXT&gt;&lt;/P&gt;&lt;/PARALIST&gt;&lt;/CELL&gt;&lt;CELL BorderFill="9" ColAddr="5"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CharShape="17"&gt;&lt;CHAR&gt;≪$F$8≫&lt;/CHAR&gt;&lt;/TEXT&gt;&lt;/P&gt;&lt;/PARALIST&gt;&lt;/CELL&gt;&lt;CELL BorderFill="9" ColAddr="6"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CharShape="17"&gt;&lt;CHAR&gt;≪$G$8≫&lt;/CHAR&gt;&lt;/TEXT&gt;&lt;/P&gt;&lt;/PARALIST&gt;&lt;/CELL&gt;&lt;CELL BorderFill="9" ColAddr="7"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CharShape="17"&gt;&lt;CHAR&gt;≪$H$8≫&lt;/CHAR&gt;&lt;/TEXT&gt;&lt;/P&gt;&lt;/PARALIST&gt;&lt;/CELL&gt;&lt;CELL BorderFill="9" ColAddr="8"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CharShape="17"&gt;&lt;CHAR&gt;≪$I$8≫&lt;/CHAR&gt;&lt;/TEXT&gt;&lt;/P&gt;&lt;/PARALIST&gt;&lt;/CELL&gt;&lt;CELL BorderFill="9" ColAddr="9"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CharShape="17"&gt;&lt;CHAR&gt;≪$J$8≫&lt;/CHAR&gt;&lt;/TEXT&gt;&lt;/P&gt;&lt;/PARALIST&gt;&lt;/CELL&gt;&lt;CELL BorderFill="9" ColAddr="10"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CharShape="17"&gt;&lt;CHAR&gt;≪$K$8≫&lt;/CHAR&gt;&lt;/TEXT&gt;&lt;/P&gt;&lt;/PARALIST&gt;&lt;/CELL&gt;&lt;CELL BorderFill="9" ColAddr="11"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CharShape="17"&gt;&lt;CHAR&gt;≪$L$8≫&lt;/CHAR&gt;&lt;/TEXT&gt;&lt;/P&gt;&lt;/PARALIST&gt;&lt;/CELL&gt;&lt;CELL BorderFill="9" ColAddr="12"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CharShape="17"&gt;&lt;CHAR&gt;≪$M$8≫&lt;/CHAR&gt;&lt;/TEXT&gt;&lt;/P&gt;&lt;/PARALIST&gt;&lt;/CELL&gt;&lt;CELL BorderFill="9" ColAddr="13"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CharShape="17"&gt;&lt;CHAR&gt;≪$N$8≫&lt;/CHAR&gt;&lt;/TEXT&gt;&lt;/P&gt;&lt;/PARALIST&gt;&lt;/CELL&gt;&lt;CELL BorderFill="9" ColAddr="14"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CharShape="17"&gt;&lt;CHAR&gt;≪$O$8≫&lt;/CHAR&gt;&lt;/TEXT&gt;&lt;/P&gt;&lt;/PARALIST&gt;&lt;/CELL&gt;&lt;CELL BorderFill="9" ColAddr="15"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CharShape="17"&gt;&lt;CHAR&gt;≪$P$8≫&lt;/CHAR&gt;&lt;/TEXT&gt;&lt;/P&gt;&lt;/PARALIST&gt;&lt;/CELL&gt;&lt;CELL BorderFill="9" ColAddr="16"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CharShape="17"&gt;&lt;CHAR&gt;≪$Q$8≫&lt;/CHAR&gt;&lt;/TEXT&gt;&lt;/P&gt;&lt;/PARALIST&gt;&lt;/CELL&gt;&lt;CELL BorderFill="9" ColAddr="17"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CharShape="17"&gt;&lt;CHAR&gt;≪$R$8≫&lt;/CHAR&gt;&lt;/TEXT&gt;&lt;/P&gt;&lt;/PARALIST&gt;&lt;/CELL&gt;&lt;CELL BorderFill="9" ColAddr="18"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CharShape="17"&gt;&lt;CHAR&gt;≪$S$8≫&lt;/CHAR&gt;&lt;/TEXT&gt;&lt;/P&gt;&lt;/PARALIST&gt;&lt;/CELL&gt;&lt;CELL BorderFill="9" ColAddr="19"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CharShape="17"&gt;&lt;CHAR&gt;≪$T$8≫&lt;/CHAR&gt;&lt;/TEXT&gt;&lt;/P&gt;&lt;/PARALIST&gt;&lt;/CELL&gt;&lt;CELL BorderFill="9" ColAddr="20"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CharShape="17"&gt;&lt;CHAR&gt;≪$U$8≫&lt;/CHAR&gt;&lt;/TEXT&gt;&lt;/P&gt;&lt;/PARALIST&gt;&lt;/CELL&gt;&lt;CELL BorderFill="9" ColAddr="21"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CharShape="17"&gt;&lt;CHAR&gt;≪$V$8≫&lt;/CHAR&gt;&lt;/TEXT&gt;&lt;/P&gt;&lt;/PARALIST&gt;&lt;/CELL&gt;&lt;CELL BorderFill="9" ColAddr="22"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CharShape="17"&gt;&lt;CHAR&gt;≪$W$8≫&lt;/CHAR&gt;&lt;/TEXT&gt;&lt;/P&gt;&lt;/PARALIST&gt;&lt;/CELL&gt;&lt;CELL BorderFill="9" ColAddr="23"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CharShape="17"&gt;&lt;CHAR&gt;≪$X$8≫&lt;/CHAR&gt;&lt;/TEXT&gt;&lt;/P&gt;&lt;/PARALIST&gt;&lt;/CELL&gt;&lt;CELL BorderFill="9" ColAddr="24"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CharShape="17"&gt;&lt;CHAR&gt;≪$Y$8≫&lt;/CHAR&gt;&lt;/TEXT&gt;&lt;/P&gt;&lt;/PARALIST&gt;&lt;/CELL&gt;&lt;CELL BorderFill="9" ColAddr="25"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CharShape="17"&gt;&lt;CHAR&gt;≪$Z$8≫&lt;/CHAR&gt;&lt;/TEXT&gt;&lt;/P&gt;&lt;/PARALIST&gt;&lt;/CELL&gt;&lt;CELL BorderFill="9" ColAddr="26"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CharShape="17"&gt;&lt;CHAR&gt;≪$AA$8≫&lt;/CHAR&gt;&lt;/TEXT&gt;&lt;/P&gt;&lt;/PARALIST&gt;&lt;/CELL&gt;&lt;CELL BorderFill="9" ColAddr="27"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CharShape="17"&gt;&lt;CHAR&gt;≪$AB$8≫&lt;/CHAR&gt;&lt;/TEXT&gt;&lt;/P&gt;&lt;/PARALIST&gt;&lt;/CELL&gt;&lt;CELL BorderFill="9" ColAddr="28"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CharShape="17"&gt;&lt;CHAR&gt;≪$AC$8≫&lt;/CHAR&gt;&lt;/TEXT&gt;&lt;/P&gt;&lt;/PARALIST&gt;&lt;/CELL&gt;&lt;CELL BorderFill="9" ColAddr="29"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CharShape="17"&gt;&lt;CHAR&gt;≪$AD$8≫&lt;/CHAR&gt;&lt;/TEXT&gt;&lt;/P&gt;&lt;/PARALIST&gt;&lt;/CELL&gt;&lt;CELL BorderFill="9" ColAddr="30"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CharShape="17"&gt;&lt;CHAR&gt;≪$AE$8≫&lt;/CHAR&gt;&lt;/TEXT&gt;&lt;/P&gt;&lt;/PARALIST&gt;&lt;/CELL&gt;&lt;CELL BorderFill="9" ColAddr="31"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CharShape="17"&gt;&lt;CHAR&gt;≪$AF$8≫&lt;/CHAR&gt;&lt;/TEXT&gt;&lt;/P&gt;&lt;/PARALIST&gt;&lt;/CELL&gt;&lt;CELL BorderFill="9" ColAddr="32"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CharShape="17"&gt;&lt;CHAR&gt;≪$AG$8≫&lt;/CHAR&gt;&lt;/TEXT&gt;&lt;/P&gt;&lt;/PARALIST&gt;&lt;/CELL&gt;&lt;CELL BorderFill="9" ColAddr="33"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CharShape="17"&gt;&lt;CHAR&gt;≪$AH$8≫&lt;/CHAR&gt;&lt;/TEXT&gt;&lt;/P&gt;&lt;/PARALIST&gt;&lt;/CELL&gt;&lt;CELL BorderFill="9" ColAddr="34"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CharShape="17"&gt;&lt;CHAR&gt;≪$AI$8≫&lt;/CHAR&gt;&lt;/TEXT&gt;&lt;/P&gt;&lt;/PARALIST&gt;&lt;/CELL&gt;&lt;CELL BorderFill="9" ColAddr="35"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CharShape="17"&gt;&lt;CHAR&gt;≪$AJ$8≫&lt;/CHAR&gt;&lt;/TEXT&gt;&lt;/P&gt;&lt;/PARALIST&gt;&lt;/CELL&gt;&lt;CELL BorderFill="9" ColAddr="36"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CharShape="17"&gt;&lt;CHAR&gt;≪$AK$8≫&lt;/CHAR&gt;&lt;/TEXT&gt;&lt;/P&gt;&lt;/PARALIST&gt;&lt;/CELL&gt;&lt;CELL BorderFill="9" ColAddr="37"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CharShape="17"&gt;&lt;CHAR&gt;≪$AL$8≫&lt;/CHAR&gt;&lt;/TEXT&gt;&lt;/P&gt;&lt;/PARALIST&gt;&lt;/CELL&gt;&lt;CELL BorderFill="9" ColAddr="38"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CharShape="17"&gt;&lt;CHAR&gt;≪$AM$8≫&lt;/CHAR&gt;&lt;/TEXT&gt;&lt;/P&gt;&lt;/PARALIST&gt;&lt;/CELL&gt;&lt;CELL BorderFill="9" ColAddr="39"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CharShape="17"&gt;&lt;CHAR&gt;≪$AN$8≫&lt;/CHAR&gt;&lt;/TEXT&gt;&lt;/P&gt;&lt;/PARALIST&gt;&lt;/CELL&gt;&lt;CELL BorderFill="9" ColAddr="40"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CharShape="17"&gt;&lt;CHAR&gt;≪$AO$8≫&lt;/CHAR&gt;&lt;/TEXT&gt;&lt;/P&gt;&lt;/PARALIST&gt;&lt;/CELL&gt;&lt;CELL BorderFill="13" ColAddr="41"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CharShape="17"&gt;&lt;CHAR&gt;≪$AP$8≫&lt;/CHAR&gt;&lt;/TEXT&gt;&lt;/P&gt;&lt;/PARALIST&gt;&lt;/CELL&gt;&lt;/ROW&gt;&lt;ROW&gt;&lt;CELL BorderFill="14" ColAddr="0" ColSpan="1" Dirty="false" Editable="false" HasMargin="false" Header="false" Height="1282" Protect="false" RowAddr="6" RowSpan="1" Width="17378"&gt;&lt;CELLMARGIN Bottom="141" Left="510" Right="510" Top="141"/&gt;&lt;PARALIST LineWrap="Squeeze" LinkListID="0" LinkListIDNext="0" TextDirection="0" VertAlign="Center"&gt;&lt;P ParaShape="30" Style="22"&gt;&lt;TEXT CharShape="10"&gt;&lt;CHAR&gt;≪$A$9≫&lt;/CHAR&gt;&lt;/TEXT&gt;&lt;/P&gt;&lt;/PARALIST&gt;&lt;/CELL&gt;&lt;CELL BorderFill="9" ColAddr="1" ColSpan="1" Dirty="false" Editable="false" HasMargin="false" Header="false" Height="1282" Protect="false" RowAddr="6" RowSpan="1" Width="4926"&gt;&lt;CELLMARGIN Bottom="141" Left="510" Right="510" Top="141"/&gt;&lt;PARALIST LineWrap="Squeeze" LinkListID="0" LinkListIDNext="0" TextDirection="0" VertAlign="Center"&gt;&lt;P ParaShape="31" Style="40"&gt;&lt;TEXT CharShape="16"&gt;&lt;CHAR&gt;≪$B$9≫&lt;/CHAR&gt;&lt;/TEXT&gt;&lt;/P&gt;&lt;/PARALIST&gt;&lt;/CELL&gt;&lt;CELL BorderFill="9" ColAddr="2"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CharShape="17"&gt;&lt;CHAR&gt;≪$C$9≫&lt;/CHAR&gt;&lt;/TEXT&gt;&lt;/P&gt;&lt;/PARALIST&gt;&lt;/CELL&gt;&lt;CELL BorderFill="9" ColAddr="3"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CharShape="17"&gt;&lt;CHAR&gt;≪$D$9≫&lt;/CHAR&gt;&lt;/TEXT&gt;&lt;/P&gt;&lt;/PARALIST&gt;&lt;/CELL&gt;&lt;CELL BorderFill="9" ColAddr="4"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CharShape="17"&gt;&lt;CHAR&gt;≪$E$9≫&lt;/CHAR&gt;&lt;/TEXT&gt;&lt;/P&gt;&lt;/PARALIST&gt;&lt;/CELL&gt;&lt;CELL BorderFill="9" ColAddr="5"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CharShape="17"&gt;&lt;CHAR&gt;≪$F$9≫&lt;/CHAR&gt;&lt;/TEXT&gt;&lt;/P&gt;&lt;/PARALIST&gt;&lt;/CELL&gt;&lt;CELL BorderFill="9" ColAddr="6"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CharShape="17"&gt;&lt;CHAR&gt;≪$G$9≫&lt;/CHAR&gt;&lt;/TEXT&gt;&lt;/P&gt;&lt;/PARALIST&gt;&lt;/CELL&gt;&lt;CELL BorderFill="9" ColAddr="7"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CharShape="17"&gt;&lt;CHAR&gt;≪$H$9≫&lt;/CHAR&gt;&lt;/TEXT&gt;&lt;/P&gt;&lt;/PARALIST&gt;&lt;/CELL&gt;&lt;CELL BorderFill="9" ColAddr="8"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CharShape="17"&gt;&lt;CHAR&gt;≪$I$9≫&lt;/CHAR&gt;&lt;/TEXT&gt;&lt;/P&gt;&lt;/PARALIST&gt;&lt;/CELL&gt;&lt;CELL BorderFill="9" ColAddr="9"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CharShape="17"&gt;&lt;CHAR&gt;≪$J$9≫&lt;/CHAR&gt;&lt;/TEXT&gt;&lt;/P&gt;&lt;/PARALIST&gt;&lt;/CELL&gt;&lt;CELL BorderFill="9" ColAddr="10"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CharShape="17"&gt;&lt;CHAR&gt;≪$K$9≫&lt;/CHAR&gt;&lt;/TEXT&gt;&lt;/P&gt;&lt;/PARALIST&gt;&lt;/CELL&gt;&lt;CELL BorderFill="9" ColAddr="11"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CharShape="17"&gt;&lt;CHAR&gt;≪$L$9≫&lt;/CHAR&gt;&lt;/TEXT&gt;&lt;/P&gt;&lt;/PARALIST&gt;&lt;/CELL&gt;&lt;CELL BorderFill="9" ColAddr="12"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CharShape="17"&gt;&lt;CHAR&gt;≪$M$9≫&lt;/CHAR&gt;&lt;/TEXT&gt;&lt;/P&gt;&lt;/PARALIST&gt;&lt;/CELL&gt;&lt;CELL BorderFill="9" ColAddr="13"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CharShape="17"&gt;&lt;CHAR&gt;≪$N$9≫&lt;/CHAR&gt;&lt;/TEXT&gt;&lt;/P&gt;&lt;/PARALIST&gt;&lt;/CELL&gt;&lt;CELL BorderFill="9" ColAddr="14"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CharShape="17"&gt;&lt;CHAR&gt;≪$O$9≫&lt;/CHAR&gt;&lt;/TEXT&gt;&lt;/P&gt;&lt;/PARALIST&gt;&lt;/CELL&gt;&lt;CELL BorderFill="9" ColAddr="15"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CharShape="17"&gt;&lt;CHAR&gt;≪$P$9≫&lt;/CHAR&gt;&lt;/TEXT&gt;&lt;/P&gt;&lt;/PARALIST&gt;&lt;/CELL&gt;&lt;CELL BorderFill="9" ColAddr="16"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CharShape="17"&gt;&lt;CHAR&gt;≪$Q$9≫&lt;/CHAR&gt;&lt;/TEXT&gt;&lt;/P&gt;&lt;/PARALIST&gt;&lt;/CELL&gt;&lt;CELL BorderFill="9" ColAddr="17"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CharShape="17"&gt;&lt;CHAR&gt;≪$R$9≫&lt;/CHAR&gt;&lt;/TEXT&gt;&lt;/P&gt;&lt;/PARALIST&gt;&lt;/CELL&gt;&lt;CELL BorderFill="9" ColAddr="18"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CharShape="17"&gt;&lt;CHAR&gt;≪$S$9≫&lt;/CHAR&gt;&lt;/TEXT&gt;&lt;/P&gt;&lt;/PARALIST&gt;&lt;/CELL&gt;&lt;CELL BorderFill="9" ColAddr="19"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CharShape="17"&gt;&lt;CHAR&gt;≪$T$9≫&lt;/CHAR&gt;&lt;/TEXT&gt;&lt;/P&gt;&lt;/PARALIST&gt;&lt;/CELL&gt;&lt;CELL BorderFill="9" ColAddr="20"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CharShape="17"&gt;&lt;CHAR&gt;≪$U$9≫&lt;/CHAR&gt;&lt;/TEXT&gt;&lt;/P&gt;&lt;/PARALIST&gt;&lt;/CELL&gt;&lt;CELL BorderFill="9" ColAddr="21"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CharShape="17"&gt;&lt;CHAR&gt;≪$V$9≫&lt;/CHAR&gt;&lt;/TEXT&gt;&lt;/P&gt;&lt;/PARALIST&gt;&lt;/CELL&gt;&lt;CELL BorderFill="9" ColAddr="22"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CharShape="17"&gt;&lt;CHAR&gt;≪$W$9≫&lt;/CHAR&gt;&lt;/TEXT&gt;&lt;/P&gt;&lt;/PARALIST&gt;&lt;/CELL&gt;&lt;CELL BorderFill="9" ColAddr="23"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CharShape="17"&gt;&lt;CHAR&gt;≪$X$9≫&lt;/CHAR&gt;&lt;/TEXT&gt;&lt;/P&gt;&lt;/PARALIST&gt;&lt;/CELL&gt;&lt;CELL BorderFill="9" ColAddr="24"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CharShape="17"&gt;&lt;CHAR&gt;≪$Y$9≫&lt;/CHAR&gt;&lt;/TEXT&gt;&lt;/P&gt;&lt;/PARALIST&gt;&lt;/CELL&gt;&lt;CELL BorderFill="9" ColAddr="25"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CharShape="17"&gt;&lt;CHAR&gt;≪$Z$9≫&lt;/CHAR&gt;&lt;/TEXT&gt;&lt;/P&gt;&lt;/PARALIST&gt;&lt;/CELL&gt;&lt;CELL BorderFill="9" ColAddr="26"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CharShape="17"&gt;&lt;CHAR&gt;≪$AA$9≫&lt;/CHAR&gt;&lt;/TEXT&gt;&lt;/P&gt;&lt;/PARALIST&gt;&lt;/CELL&gt;&lt;CELL BorderFill="9" ColAddr="27"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CharShape="17"&gt;&lt;CHAR&gt;≪$AB$9≫&lt;/CHAR&gt;&lt;/TEXT&gt;&lt;/P&gt;&lt;/PARALIST&gt;&lt;/CELL&gt;&lt;CELL BorderFill="9" ColAddr="28"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CharShape="17"&gt;&lt;CHAR&gt;≪$AC$9≫&lt;/CHAR&gt;&lt;/TEXT&gt;&lt;/P&gt;&lt;/PARALIST&gt;&lt;/CELL&gt;&lt;CELL BorderFill="9" ColAddr="29"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CharShape="17"&gt;&lt;CHAR&gt;≪$AD$9≫&lt;/CHAR&gt;&lt;/TEXT&gt;&lt;/P&gt;&lt;/PARALIST&gt;&lt;/CELL&gt;&lt;CELL BorderFill="9" ColAddr="30"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CharShape="17"&gt;&lt;CHAR&gt;≪$AE$9≫&lt;/CHAR&gt;&lt;/TEXT&gt;&lt;/P&gt;&lt;/PARALIST&gt;&lt;/CELL&gt;&lt;CELL BorderFill="9" ColAddr="31"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CharShape="17"&gt;&lt;CHAR&gt;≪$AF$9≫&lt;/CHAR&gt;&lt;/TEXT&gt;&lt;/P&gt;&lt;/PARALIST&gt;&lt;/CELL&gt;&lt;CELL BorderFill="9" ColAddr="32"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CharShape="17"&gt;&lt;CHAR&gt;≪$AG$9≫&lt;/CHAR&gt;&lt;/TEXT&gt;&lt;/P&gt;&lt;/PARALIST&gt;&lt;/CELL&gt;&lt;CELL BorderFill="9" ColAddr="33"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CharShape="17"&gt;&lt;CHAR&gt;≪$AH$9≫&lt;/CHAR&gt;&lt;/TEXT&gt;&lt;/P&gt;&lt;/PARALIST&gt;&lt;/CELL&gt;&lt;CELL BorderFill="9" ColAddr="34"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CharShape="17"&gt;&lt;CHAR&gt;≪$AI$9≫&lt;/CHAR&gt;&lt;/TEXT&gt;&lt;/P&gt;&lt;/PARALIST&gt;&lt;/CELL&gt;&lt;CELL BorderFill="9" ColAddr="35"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CharShape="17"&gt;&lt;CHAR&gt;≪$AJ$9≫&lt;/CHAR&gt;&lt;/TEXT&gt;&lt;/P&gt;&lt;/PARALIST&gt;&lt;/CELL&gt;&lt;CELL BorderFill="9" ColAddr="36"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CharShape="17"&gt;&lt;CHAR&gt;≪$AK$9≫&lt;/CHAR&gt;&lt;/TEXT&gt;&lt;/P&gt;&lt;/PARALIST&gt;&lt;/CELL&gt;&lt;CELL BorderFill="9" ColAddr="37"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CharShape="17"&gt;&lt;CHAR&gt;≪$AL$9≫&lt;/CHAR&gt;&lt;/TEXT&gt;&lt;/P&gt;&lt;/PARALIST&gt;&lt;/CELL&gt;&lt;CELL BorderFill="9" ColAddr="38"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CharShape="17"&gt;&lt;CHAR&gt;≪$AM$9≫&lt;/CHAR&gt;&lt;/TEXT&gt;&lt;/P&gt;&lt;/PARALIST&gt;&lt;/CELL&gt;&lt;CELL BorderFill="9" ColAddr="39" ColSpan="1" Dirty="false" Editable="false" HasMargin="true" Header="false" Height="1282" Protect="</t>
  </si>
  <si>
    <t>false" RowAddr="6" RowSpan="1" Width="1402"&gt;&lt;CELLMARGIN Bottom="0" Left="0" Right="0" Top="0"/&gt;&lt;PARALIST LineWrap="Squeeze" LinkListID="0" LinkListIDNext="0" TextDirection="0" VertAlign="Center"&gt;&lt;P ParaShape="31" Style="40"&gt;&lt;TEXT CharShape="17"&gt;&lt;CHAR&gt;≪$AN$9≫&lt;/CHAR&gt;&lt;/TEXT&gt;&lt;/P&gt;&lt;/PARALIST&gt;&lt;/CELL&gt;&lt;CELL BorderFill="9" ColAddr="40"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CharShape="17"&gt;&lt;CHAR&gt;≪$AO$9≫&lt;/CHAR&gt;&lt;/TEXT&gt;&lt;/P&gt;&lt;/PARALIST&gt;&lt;/CELL&gt;&lt;CELL BorderFill="13" ColAddr="41"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CharShape="17"&gt;&lt;CHAR&gt;≪$AP$9≫&lt;/CHAR&gt;&lt;/TEXT&gt;&lt;/P&gt;&lt;/PARALIST&gt;&lt;/CELL&gt;&lt;/ROW&gt;&lt;ROW&gt;&lt;CELL BorderFill="14" ColAddr="0" ColSpan="1" Dirty="false" Editable="false" HasMargin="false" Header="false" Height="1282" Protect="false" RowAddr="7" RowSpan="1" Width="17378"&gt;&lt;CELLMARGIN Bottom="141" Left="510" Right="510" Top="141"/&gt;&lt;PARALIST LineWrap="Squeeze" LinkListID="0" LinkListIDNext="0" TextDirection="0" VertAlign="Center"&gt;&lt;P ParaShape="30" Style="22"&gt;&lt;TEXT CharShape="10"&gt;&lt;CHAR&gt;≪$A$10≫&lt;/CHAR&gt;&lt;/TEXT&gt;&lt;/P&gt;&lt;/PARALIST&gt;&lt;/CELL&gt;&lt;CELL BorderFill="9" ColAddr="1" ColSpan="1" Dirty="false" Editable="false" HasMargin="false" Header="false" Height="1282" Protect="false" RowAddr="7" RowSpan="1" Width="4926"&gt;&lt;CELLMARGIN Bottom="141" Left="510" Right="510" Top="141"/&gt;&lt;PARALIST LineWrap="Squeeze" LinkListID="0" LinkListIDNext="0" TextDirection="0" VertAlign="Center"&gt;&lt;P ParaShape="31" Style="40"&gt;&lt;TEXT CharShape="16"&gt;&lt;CHAR&gt;≪$B$10≫&lt;/CHAR&gt;&lt;/TEXT&gt;&lt;/P&gt;&lt;/PARALIST&gt;&lt;/CELL&gt;&lt;CELL BorderFill="9" ColAddr="2"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CharShape="17"&gt;&lt;CHAR&gt;≪$C$10≫&lt;/CHAR&gt;&lt;/TEXT&gt;&lt;/P&gt;&lt;/PARALIST&gt;&lt;/CELL&gt;&lt;CELL BorderFill="9" ColAddr="3"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CharShape="17"&gt;&lt;CHAR&gt;≪$D$10≫&lt;/CHAR&gt;&lt;/TEXT&gt;&lt;/P&gt;&lt;/PARALIST&gt;&lt;/CELL&gt;&lt;CELL BorderFill="9" ColAddr="4"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CharShape="17"&gt;&lt;CHAR&gt;≪$E$10≫&lt;/CHAR&gt;&lt;/TEXT&gt;&lt;/P&gt;&lt;/PARALIST&gt;&lt;/CELL&gt;&lt;CELL BorderFill="9" ColAddr="5"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CharShape="17"&gt;&lt;CHAR&gt;≪$F$10≫&lt;/CHAR&gt;&lt;/TEXT&gt;&lt;/P&gt;&lt;/PARALIST&gt;&lt;/CELL&gt;&lt;CELL BorderFill="9" ColAddr="6"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CharShape="17"&gt;&lt;CHAR&gt;≪$G$10≫&lt;/CHAR&gt;&lt;/TEXT&gt;&lt;/P&gt;&lt;/PARALIST&gt;&lt;/CELL&gt;&lt;CELL BorderFill="9" ColAddr="7"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CharShape="17"&gt;&lt;CHAR&gt;≪$H$10≫&lt;/CHAR&gt;&lt;/TEXT&gt;&lt;/P&gt;&lt;/PARALIST&gt;&lt;/CELL&gt;&lt;CELL BorderFill="9" ColAddr="8"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CharShape="17"&gt;&lt;CHAR&gt;≪$I$10≫&lt;/CHAR&gt;&lt;/TEXT&gt;&lt;/P&gt;&lt;/PARALIST&gt;&lt;/CELL&gt;&lt;CELL BorderFill="9" ColAddr="9"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CharShape="17"&gt;&lt;CHAR&gt;≪$J$10≫&lt;/CHAR&gt;&lt;/TEXT&gt;&lt;/P&gt;&lt;/PARALIST&gt;&lt;/CELL&gt;&lt;CELL BorderFill="9" ColAddr="10"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CharShape="17"&gt;&lt;CHAR&gt;≪$K$10≫&lt;/CHAR&gt;&lt;/TEXT&gt;&lt;/P&gt;&lt;/PARALIST&gt;&lt;/CELL&gt;&lt;CELL BorderFill="9" ColAddr="11"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CharShape="17"&gt;&lt;CHAR&gt;≪$L$10≫&lt;/CHAR&gt;&lt;/TEXT&gt;&lt;/P&gt;&lt;/PARALIST&gt;&lt;/CELL&gt;&lt;CELL BorderFill="9" ColAddr="12"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CharShape="17"&gt;&lt;CHAR&gt;≪$M$10≫&lt;/CHAR&gt;&lt;/TEXT&gt;&lt;/P&gt;&lt;/PARALIST&gt;&lt;/CELL&gt;&lt;CELL BorderFill="9" ColAddr="13"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CharShape="17"&gt;&lt;CHAR&gt;≪$N$10≫&lt;/CHAR&gt;&lt;/TEXT&gt;&lt;/P&gt;&lt;/PARALIST&gt;&lt;/CELL&gt;&lt;CELL BorderFill="9" ColAddr="14"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CharShape="17"&gt;&lt;CHAR&gt;≪$O$10≫&lt;/CHAR&gt;&lt;/TEXT&gt;&lt;/P&gt;&lt;/PARALIST&gt;&lt;/CELL&gt;&lt;CELL BorderFill="9" ColAddr="15"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CharShape="17"&gt;&lt;CHAR&gt;≪$P$10≫&lt;/CHAR&gt;&lt;/TEXT&gt;&lt;/P&gt;&lt;/PARALIST&gt;&lt;/CELL&gt;&lt;CELL BorderFill="9" ColAddr="16"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CharShape="17"&gt;&lt;CHAR&gt;≪$Q$10≫&lt;/CHAR&gt;&lt;/TEXT&gt;&lt;/P&gt;&lt;/PARALIST&gt;&lt;/CELL&gt;&lt;CELL BorderFill="9" ColAddr="17"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CharShape="17"&gt;&lt;CHAR&gt;≪$R$10≫&lt;/CHAR&gt;&lt;/TEXT&gt;&lt;/P&gt;&lt;/PARALIST&gt;&lt;/CELL&gt;&lt;CELL BorderFill="9" ColAddr="18"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CharShape="17"&gt;&lt;CHAR&gt;≪$S$10≫&lt;/CHAR&gt;&lt;/TEXT&gt;&lt;/P&gt;&lt;/PARALIST&gt;&lt;/CELL&gt;&lt;CELL BorderFill="9" ColAddr="19"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CharShape="17"&gt;&lt;CHAR&gt;≪$T$10≫&lt;/CHAR&gt;&lt;/TEXT&gt;&lt;/P&gt;&lt;/PARALIST&gt;&lt;/CELL&gt;&lt;CELL BorderFill="9" ColAddr="20"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CharShape="17"&gt;&lt;CHAR&gt;≪$U$10≫&lt;/CHAR&gt;&lt;/TEXT&gt;&lt;/P&gt;&lt;/PARALIST&gt;&lt;/CELL&gt;&lt;CELL BorderFill="9" ColAddr="21"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CharShape="17"&gt;&lt;CHAR&gt;≪$V$10≫&lt;/CHAR&gt;&lt;/TEXT&gt;&lt;/P&gt;&lt;/PARALIST&gt;&lt;/CELL&gt;&lt;CELL BorderFill="9" ColAddr="22"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CharShape="17"&gt;&lt;CHAR&gt;≪$W$10≫&lt;/CHAR&gt;&lt;/TEXT&gt;&lt;/P&gt;&lt;/PARALIST&gt;&lt;/CELL&gt;&lt;CELL BorderFill="9" ColAddr="23"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CharShape="17"&gt;&lt;CHAR&gt;≪$X$10≫&lt;/CHAR&gt;&lt;/TEXT&gt;&lt;/P&gt;&lt;/PARALIST&gt;&lt;/CELL&gt;&lt;CELL BorderFill="9" ColAddr="24"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CharShape="17"&gt;&lt;CHAR&gt;≪$Y$10≫&lt;/CHAR&gt;&lt;/TEXT&gt;&lt;/P&gt;&lt;/PARALIST&gt;&lt;/CELL&gt;&lt;CELL BorderFill="9" ColAddr="25"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CharShape="17"&gt;&lt;CHAR&gt;≪$Z$10≫&lt;/CHAR&gt;&lt;/TEXT&gt;&lt;/P&gt;&lt;/PARALIST&gt;&lt;/CELL&gt;&lt;CELL BorderFill="9" ColAddr="26"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CharShape="17"&gt;&lt;CHAR&gt;≪$AA$10≫&lt;/CHAR&gt;&lt;/TEXT&gt;&lt;/P&gt;&lt;/PARALIST&gt;&lt;/CELL&gt;&lt;CELL BorderFill="9" ColAddr="27"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CharShape="17"&gt;&lt;CHAR&gt;≪$AB$10≫&lt;/CHAR&gt;&lt;/TEXT&gt;&lt;/P&gt;&lt;/PARALIST&gt;&lt;/CELL&gt;&lt;CELL BorderFill="9" ColAddr="28"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CharShape="17"&gt;&lt;CHAR&gt;≪$AC$10≫&lt;/CHAR&gt;&lt;/TEXT&gt;&lt;/P&gt;&lt;/PARALIST&gt;&lt;/CELL&gt;&lt;CELL BorderFill="9" ColAddr="29"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CharShape="17"&gt;&lt;CHAR&gt;≪$AD$10≫&lt;/CHAR&gt;&lt;/TEXT&gt;&lt;/P&gt;&lt;/PARALIST&gt;&lt;/CELL&gt;&lt;CELL BorderFill="9" ColAddr="30"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CharShape="17"&gt;&lt;CHAR&gt;≪$AE$10≫&lt;/CHAR&gt;&lt;/TEXT&gt;&lt;/P&gt;&lt;/PARALIST&gt;&lt;/CELL&gt;&lt;CELL BorderFill="9" ColAddr="31"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CharShape="17"&gt;&lt;CHAR&gt;≪$AF$10≫&lt;/CHAR&gt;&lt;/TEXT&gt;&lt;/P&gt;&lt;/PARALIST&gt;&lt;/CELL&gt;&lt;CELL BorderFill="9" ColAddr="32"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CharShape="17"&gt;&lt;CHAR&gt;≪$AG$10≫&lt;/CHAR&gt;&lt;/TEXT&gt;&lt;/P&gt;&lt;/PARALIST&gt;&lt;/CELL&gt;&lt;CELL BorderFill="9" ColAddr="33"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CharShape="17"&gt;&lt;CHAR&gt;≪$AH$10≫&lt;/CHAR&gt;&lt;/TEXT&gt;&lt;/P&gt;&lt;/PARALIST&gt;&lt;/CELL&gt;&lt;CELL BorderFill="9" ColAddr="34"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CharShape="17"&gt;&lt;CHAR&gt;≪$AI$10≫&lt;/CHAR&gt;&lt;/TEXT&gt;&lt;/P&gt;&lt;/PARALIST&gt;&lt;/CELL&gt;&lt;CELL BorderFill="9" ColAddr="35"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CharShape="17"&gt;&lt;CHAR&gt;≪$AJ$10≫&lt;/CHAR&gt;&lt;/TEXT&gt;&lt;/P&gt;&lt;/PARALIST&gt;&lt;/CELL&gt;&lt;CELL BorderFill="9" ColAddr="36"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CharShape="17"&gt;&lt;CHAR&gt;≪$AK$10≫&lt;/CHAR&gt;&lt;/TEXT&gt;&lt;/P&gt;&lt;/PARALIST&gt;&lt;/CELL&gt;&lt;CELL BorderFill="9" ColAddr="37"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CharShape="17"&gt;&lt;CHAR&gt;≪$AL$10≫&lt;/CHAR&gt;&lt;/TEXT&gt;&lt;/P&gt;&lt;/PARALIST&gt;&lt;/CELL&gt;&lt;CELL BorderFill="9" ColAddr="38"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CharShape="17"&gt;&lt;CHAR&gt;≪$AM$10≫&lt;/CHAR&gt;&lt;/TEXT&gt;&lt;/P&gt;&lt;/PARALIST&gt;&lt;/CELL&gt;&lt;CELL BorderFill="9" ColAddr="39"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CharShape="17"&gt;&lt;CHAR&gt;≪$AN$10≫&lt;/CHAR&gt;&lt;/TEXT&gt;&lt;/P&gt;&lt;/PARALIST&gt;&lt;/CELL&gt;&lt;CELL BorderFill="9" ColAddr="40"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CharShape="17"&gt;&lt;CHAR&gt;≪$AO$10≫&lt;/CHAR&gt;&lt;/TEXT&gt;&lt;/P&gt;&lt;/PARALIST&gt;&lt;/CELL&gt;&lt;CELL BorderFill="13" ColAddr="41"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CharShape="17"&gt;&lt;CHAR&gt;≪$AP$10≫&lt;/CHAR&gt;&lt;/TEXT&gt;&lt;/P&gt;&lt;/PARALIST&gt;&lt;/CELL&gt;&lt;/ROW&gt;&lt;ROW&gt;&lt;CELL BorderFill="14" ColAddr="0" ColSpan="1" Dirty="false" Editable="false" HasMargin="false" Header="false" Height="1282" Protect="false" RowAddr="8" RowSpan="1" Width="17378"&gt;&lt;CELLMARGIN Bottom="141" Left="510" Right="510" Top="141"/&gt;&lt;PARALIST LineWrap="Squeeze" LinkListID="0" LinkListIDNext="0" TextDirection="0" VertAlign="Center"&gt;&lt;P ParaShape="30" Style="22"&gt;&lt;TEXT CharShape="10"&gt;&lt;CHAR&gt;≪$A$11≫&lt;/CHAR&gt;&lt;/TEXT&gt;&lt;/P&gt;&lt;/PARALIST&gt;&lt;/CELL&gt;&lt;CELL BorderFill="9" ColAddr="1" ColSpan="1" Dirty="false" Editable="false" HasMargin="false" Header="false" Height="1282" Protect="false" RowAddr="8" RowSpan="1" Width="4926"&gt;&lt;CELLMARGIN Bottom="141" Left="510" Right="510" Top="141"/&gt;&lt;PARALIST LineWrap="Squeeze" LinkListID="0" LinkListIDNext="0" TextDirection="0" VertAlign="Center"&gt;&lt;P ParaShape="31" Style="40"&gt;&lt;TEXT CharShape="16"&gt;&lt;CHAR&gt;≪$B$11≫&lt;/CHAR&gt;&lt;/TEXT&gt;&lt;/P&gt;&lt;/PARALIST&gt;&lt;/CELL&gt;&lt;CELL BorderFill="9" ColAddr="2"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CharShape="17"&gt;&lt;CHAR&gt;≪$C$11≫&lt;/CHAR&gt;&lt;/TEXT&gt;&lt;/P&gt;&lt;/PARALIST&gt;&lt;/CELL&gt;&lt;CELL BorderFill="9" ColAddr="3"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CharShape="17"&gt;&lt;CHAR&gt;≪$D$11≫&lt;/CHAR&gt;&lt;/TEXT&gt;&lt;/P&gt;&lt;/PARALIST&gt;&lt;/CELL&gt;&lt;CELL BorderFill="9" ColAddr="4"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CharShape="17"&gt;&lt;CHAR&gt;≪$E$11≫&lt;/CHAR&gt;&lt;/TEXT&gt;&lt;/P&gt;&lt;/PARALIST&gt;&lt;/CELL&gt;&lt;CELL BorderFill="9" ColAddr="5"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CharShape="17"&gt;&lt;CHAR&gt;≪$F$11≫&lt;/CHAR&gt;&lt;/TEXT&gt;&lt;/P&gt;&lt;/PARALIST&gt;&lt;/CELL&gt;&lt;CELL BorderFill="9" ColAddr="6"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CharShape="17"&gt;&lt;CHAR&gt;≪$G$11≫&lt;/CHAR&gt;&lt;/TEXT&gt;&lt;/P&gt;&lt;/PARALIST&gt;&lt;/CELL&gt;&lt;CELL BorderFill="9" ColAddr="7"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CharShape="17"&gt;&lt;CHAR&gt;≪$H$11≫&lt;/CHAR&gt;&lt;/TEXT&gt;&lt;/P&gt;&lt;/PARALIST&gt;&lt;/CELL&gt;&lt;CELL BorderFill="9" ColAddr="8"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CharShape="17"&gt;&lt;CHAR&gt;≪$I$11≫&lt;/CHAR&gt;&lt;/TEXT&gt;&lt;/P&gt;&lt;/PARALIST&gt;&lt;/CELL&gt;&lt;CELL BorderFill="9" ColAddr="9"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CharShape="17"&gt;&lt;CHAR&gt;≪$J$11≫&lt;/CHAR&gt;&lt;/TEXT&gt;&lt;/P&gt;&lt;/PARALIST&gt;&lt;/CELL&gt;&lt;CELL BorderFill="9" ColAddr="10"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CharShape="17"&gt;&lt;CHAR&gt;≪$K$11≫&lt;/CHAR&gt;&lt;/TEXT&gt;&lt;/P&gt;&lt;/PARALIST&gt;&lt;/CELL&gt;&lt;CELL BorderFill="9" ColAddr="11"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CharShape="17"&gt;&lt;CHAR&gt;≪$L$11≫&lt;/CHAR&gt;&lt;/TEXT&gt;&lt;/P&gt;&lt;/PARALIST&gt;&lt;/CELL&gt;&lt;CELL BorderFill="9" ColAddr="12"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CharShape="17"&gt;&lt;CHAR&gt;≪$M$11≫&lt;/CHAR&gt;&lt;/TEXT&gt;&lt;/P&gt;&lt;/PARALIST&gt;&lt;/CELL&gt;&lt;CELL BorderFill="9" ColAddr="13"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CharShape="17"&gt;&lt;CHAR&gt;≪$N$11≫&lt;/CHAR&gt;&lt;/TEXT&gt;&lt;/P&gt;&lt;/PARALIST&gt;&lt;/CELL&gt;&lt;CELL BorderFill="9" ColAddr="14"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CharShape="17"&gt;&lt;CHAR&gt;≪$O$11≫&lt;/CHAR&gt;&lt;/TEXT&gt;&lt;/P&gt;&lt;/PARALIST&gt;&lt;/CELL&gt;&lt;CELL BorderFill="9" ColAddr="15"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CharShape="17"&gt;&lt;CHAR&gt;≪$P$11≫&lt;/CHAR&gt;&lt;/TEXT&gt;&lt;/P&gt;&lt;/PARALIST&gt;&lt;/CELL&gt;&lt;CELL BorderFill="9" ColAddr="16"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CharShape="17"&gt;&lt;CHAR&gt;≪$Q$11≫&lt;/CHAR&gt;&lt;/TEXT&gt;&lt;/P&gt;&lt;/PARALIST&gt;&lt;/CELL&gt;&lt;CELL BorderFill="9" ColAddr="17"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CharShape="17"&gt;&lt;CHAR&gt;≪$R$11≫&lt;/CHAR&gt;&lt;/TEXT&gt;&lt;/P&gt;&lt;/PARALIST&gt;&lt;/CELL&gt;&lt;CELL BorderFill="9" ColAddr="18"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CharShape="17"&gt;&lt;CHAR&gt;≪$S$11≫&lt;/CHAR&gt;&lt;/TEXT&gt;&lt;/P&gt;&lt;/PARALIST&gt;&lt;/CELL&gt;&lt;CELL BorderFill="9" ColAddr="19"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CharShape="17"&gt;&lt;CHAR&gt;≪$T$11≫&lt;/CHAR&gt;&lt;/TEXT&gt;&lt;/P&gt;&lt;/PARALIST&gt;&lt;/CELL&gt;&lt;CELL BorderFill="9" ColAddr="20"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CharShape="17"&gt;&lt;CHAR&gt;≪$U$11≫&lt;/CHAR&gt;&lt;/TEXT&gt;&lt;/P&gt;&lt;/PARALIST&gt;&lt;/CELL&gt;&lt;CELL BorderFill="9" ColAddr="21"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CharShape="17"&gt;&lt;CHAR&gt;≪$V$11≫&lt;/CHAR&gt;&lt;/TEXT&gt;&lt;/P&gt;&lt;/PARALIST&gt;&lt;/CELL&gt;&lt;CELL BorderFill="9" ColAddr="22"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CharShape="17"&gt;&lt;CHAR&gt;≪$W$11≫&lt;/CHAR&gt;&lt;/TEXT&gt;&lt;/P&gt;&lt;/PARALIST&gt;&lt;/CELL&gt;&lt;CELL BorderFill="9" ColAddr="23"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CharShape="17"&gt;&lt;CHAR&gt;≪$X$11≫&lt;/CHAR&gt;&lt;/TEXT&gt;&lt;/P&gt;&lt;/PARALIST&gt;&lt;/CELL&gt;&lt;CELL BorderFill="9" ColAddr="24"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CharShape="17"&gt;&lt;CHAR&gt;≪$Y$11≫&lt;/CHAR&gt;&lt;/TEXT&gt;&lt;/P&gt;&lt;/PARALIST&gt;&lt;/CELL&gt;&lt;CELL BorderFill="9" ColAddr="25"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CharShape="17"&gt;&lt;CHAR&gt;≪$Z$11≫&lt;/CHAR&gt;&lt;/TEXT&gt;&lt;/P&gt;&lt;/PARALIST&gt;&lt;/CELL&gt;&lt;CELL BorderFill="9" ColAddr="26"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CharShape="17"&gt;&lt;CHAR&gt;≪$AA$11≫&lt;/CHAR&gt;&lt;/TEXT&gt;&lt;/P&gt;&lt;/PARALIST&gt;&lt;/CELL&gt;&lt;CELL BorderFill="9" ColAddr="27"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CharShape="17"&gt;&lt;CHAR&gt;≪$AB$11≫&lt;/CHAR&gt;&lt;/TEXT&gt;&lt;/P&gt;&lt;/PARALIST&gt;&lt;/CELL&gt;&lt;CELL BorderFill="9" ColAddr="28"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CharShape="17"&gt;&lt;CHAR&gt;≪$AC$11≫&lt;/CHAR&gt;&lt;/TEXT&gt;&lt;/P&gt;&lt;/PARALIST&gt;&lt;/CELL&gt;&lt;CELL BorderFill="9" ColAddr="29"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CharShape="17"&gt;&lt;CHAR&gt;≪$AD$11≫&lt;/CHAR&gt;&lt;/TEXT&gt;&lt;/P&gt;&lt;/PARALIST&gt;&lt;/CELL&gt;&lt;CELL BorderFill="9" ColAddr="30"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CharShape="17"&gt;&lt;CHAR&gt;≪$AE$11≫&lt;/CHAR&gt;&lt;/TEXT&gt;&lt;/P&gt;&lt;/PARALIST&gt;&lt;/CELL&gt;&lt;CELL BorderFill="9" ColAddr="31"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CharShape="17"&gt;&lt;CHAR&gt;≪$AF$11≫&lt;/CHAR&gt;&lt;/TEXT&gt;&lt;/P&gt;&lt;/PARALIST&gt;&lt;/CELL&gt;&lt;CELL BorderFill="9" Co</t>
  </si>
  <si>
    <t>lAddr="32"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CharShape="17"&gt;&lt;CHAR&gt;≪$AG$11≫&lt;/CHAR&gt;&lt;/TEXT&gt;&lt;/P&gt;&lt;/PARALIST&gt;&lt;/CELL&gt;&lt;CELL BorderFill="9" ColAddr="33"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CharShape="17"&gt;&lt;CHAR&gt;≪$AH$11≫&lt;/CHAR&gt;&lt;/TEXT&gt;&lt;/P&gt;&lt;/PARALIST&gt;&lt;/CELL&gt;&lt;CELL BorderFill="9" ColAddr="34"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CharShape="17"&gt;&lt;CHAR&gt;≪$AI$11≫&lt;/CHAR&gt;&lt;/TEXT&gt;&lt;/P&gt;&lt;/PARALIST&gt;&lt;/CELL&gt;&lt;CELL BorderFill="9" ColAddr="35"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CharShape="17"&gt;&lt;CHAR&gt;≪$AJ$11≫&lt;/CHAR&gt;&lt;/TEXT&gt;&lt;/P&gt;&lt;/PARALIST&gt;&lt;/CELL&gt;&lt;CELL BorderFill="9" ColAddr="36"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CharShape="17"&gt;&lt;CHAR&gt;≪$AK$11≫&lt;/CHAR&gt;&lt;/TEXT&gt;&lt;/P&gt;&lt;/PARALIST&gt;&lt;/CELL&gt;&lt;CELL BorderFill="9" ColAddr="37"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CharShape="17"&gt;&lt;CHAR&gt;≪$AL$11≫&lt;/CHAR&gt;&lt;/TEXT&gt;&lt;/P&gt;&lt;/PARALIST&gt;&lt;/CELL&gt;&lt;CELL BorderFill="9" ColAddr="38"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CharShape="17"&gt;&lt;CHAR&gt;≪$AM$11≫&lt;/CHAR&gt;&lt;/TEXT&gt;&lt;/P&gt;&lt;/PARALIST&gt;&lt;/CELL&gt;&lt;CELL BorderFill="9" ColAddr="39"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CharShape="17"&gt;&lt;CHAR&gt;≪$AN$11≫&lt;/CHAR&gt;&lt;/TEXT&gt;&lt;/P&gt;&lt;/PARALIST&gt;&lt;/CELL&gt;&lt;CELL BorderFill="9" ColAddr="40"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CharShape="17"&gt;&lt;CHAR&gt;≪$AO$11≫&lt;/CHAR&gt;&lt;/TEXT&gt;&lt;/P&gt;&lt;/PARALIST&gt;&lt;/CELL&gt;&lt;CELL BorderFill="13" ColAddr="41"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CharShape="17"&gt;&lt;CHAR&gt;≪$AP$11≫&lt;/CHAR&gt;&lt;/TEXT&gt;&lt;/P&gt;&lt;/PARALIST&gt;&lt;/CELL&gt;&lt;/ROW&gt;&lt;ROW&gt;&lt;CELL BorderFill="14" ColAddr="0" ColSpan="1" Dirty="false" Editable="false" HasMargin="false" Header="false" Height="1282" Protect="false" RowAddr="9" RowSpan="1" Width="17378"&gt;&lt;CELLMARGIN Bottom="141" Left="510" Right="510" Top="141"/&gt;&lt;PARALIST LineWrap="Squeeze" LinkListID="0" LinkListIDNext="0" TextDirection="0" VertAlign="Center"&gt;&lt;P ParaShape="30" Style="22"&gt;&lt;TEXT CharShape="10"&gt;&lt;CHAR&gt;≪$A$12≫&lt;/CHAR&gt;&lt;/TEXT&gt;&lt;/P&gt;&lt;/PARALIST&gt;&lt;/CELL&gt;&lt;CELL BorderFill="9" ColAddr="1" ColSpan="1" Dirty="false" Editable="false" HasMargin="false" Header="false" Height="1282" Protect="false" RowAddr="9" RowSpan="1" Width="4926"&gt;&lt;CELLMARGIN Bottom="141" Left="510" Right="510" Top="141"/&gt;&lt;PARALIST LineWrap="Squeeze" LinkListID="0" LinkListIDNext="0" TextDirection="0" VertAlign="Center"&gt;&lt;P ParaShape="31" Style="40"&gt;&lt;TEXT CharShape="16"&gt;&lt;CHAR&gt;≪$B$12≫&lt;/CHAR&gt;&lt;/TEXT&gt;&lt;/P&gt;&lt;/PARALIST&gt;&lt;/CELL&gt;&lt;CELL BorderFill="9" ColAddr="2"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CharShape="17"&gt;&lt;CHAR&gt;≪$C$12≫&lt;/CHAR&gt;&lt;/TEXT&gt;&lt;/P&gt;&lt;/PARALIST&gt;&lt;/CELL&gt;&lt;CELL BorderFill="9" ColAddr="3"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CharShape="17"&gt;&lt;CHAR&gt;≪$D$12≫&lt;/CHAR&gt;&lt;/TEXT&gt;&lt;/P&gt;&lt;/PARALIST&gt;&lt;/CELL&gt;&lt;CELL BorderFill="9" ColAddr="4"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CharShape="17"&gt;&lt;CHAR&gt;≪$E$12≫&lt;/CHAR&gt;&lt;/TEXT&gt;&lt;/P&gt;&lt;/PARALIST&gt;&lt;/CELL&gt;&lt;CELL BorderFill="9" ColAddr="5"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CharShape="17"&gt;&lt;CHAR&gt;≪$F$12≫&lt;/CHAR&gt;&lt;/TEXT&gt;&lt;/P&gt;&lt;/PARALIST&gt;&lt;/CELL&gt;&lt;CELL BorderFill="9" ColAddr="6"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CharShape="17"&gt;&lt;CHAR&gt;≪$G$12≫&lt;/CHAR&gt;&lt;/TEXT&gt;&lt;/P&gt;&lt;/PARALIST&gt;&lt;/CELL&gt;&lt;CELL BorderFill="9" ColAddr="7"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CharShape="17"&gt;&lt;CHAR&gt;≪$H$12≫&lt;/CHAR&gt;&lt;/TEXT&gt;&lt;/P&gt;&lt;/PARALIST&gt;&lt;/CELL&gt;&lt;CELL BorderFill="9" ColAddr="8"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CharShape="17"&gt;&lt;CHAR&gt;≪$I$12≫&lt;/CHAR&gt;&lt;/TEXT&gt;&lt;/P&gt;&lt;/PARALIST&gt;&lt;/CELL&gt;&lt;CELL BorderFill="9" ColAddr="9"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CharShape="17"&gt;&lt;CHAR&gt;≪$J$12≫&lt;/CHAR&gt;&lt;/TEXT&gt;&lt;/P&gt;&lt;/PARALIST&gt;&lt;/CELL&gt;&lt;CELL BorderFill="9" ColAddr="10"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CharShape="17"&gt;&lt;CHAR&gt;≪$K$12≫&lt;/CHAR&gt;&lt;/TEXT&gt;&lt;/P&gt;&lt;/PARALIST&gt;&lt;/CELL&gt;&lt;CELL BorderFill="9" ColAddr="11"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CharShape="17"&gt;&lt;CHAR&gt;≪$L$12≫&lt;/CHAR&gt;&lt;/TEXT&gt;&lt;/P&gt;&lt;/PARALIST&gt;&lt;/CELL&gt;&lt;CELL BorderFill="9" ColAddr="12"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CharShape="17"&gt;&lt;CHAR&gt;≪$M$12≫&lt;/CHAR&gt;&lt;/TEXT&gt;&lt;/P&gt;&lt;/PARALIST&gt;&lt;/CELL&gt;&lt;CELL BorderFill="9" ColAddr="13"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CharShape="17"&gt;&lt;CHAR&gt;≪$N$12≫&lt;/CHAR&gt;&lt;/TEXT&gt;&lt;/P&gt;&lt;/PARALIST&gt;&lt;/CELL&gt;&lt;CELL BorderFill="9" ColAddr="14"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CharShape="17"&gt;&lt;CHAR&gt;≪$O$12≫&lt;/CHAR&gt;&lt;/TEXT&gt;&lt;/P&gt;&lt;/PARALIST&gt;&lt;/CELL&gt;&lt;CELL BorderFill="9" ColAddr="15"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CharShape="17"&gt;&lt;CHAR&gt;≪$P$12≫&lt;/CHAR&gt;&lt;/TEXT&gt;&lt;/P&gt;&lt;/PARALIST&gt;&lt;/CELL&gt;&lt;CELL BorderFill="9" ColAddr="16"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CharShape="17"&gt;&lt;CHAR&gt;≪$Q$12≫&lt;/CHAR&gt;&lt;/TEXT&gt;&lt;/P&gt;&lt;/PARALIST&gt;&lt;/CELL&gt;&lt;CELL BorderFill="9" ColAddr="17"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CharShape="17"&gt;&lt;CHAR&gt;≪$R$12≫&lt;/CHAR&gt;&lt;/TEXT&gt;&lt;/P&gt;&lt;/PARALIST&gt;&lt;/CELL&gt;&lt;CELL BorderFill="9" ColAddr="18"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CharShape="17"&gt;&lt;CHAR&gt;≪$S$12≫&lt;/CHAR&gt;&lt;/TEXT&gt;&lt;/P&gt;&lt;/PARALIST&gt;&lt;/CELL&gt;&lt;CELL BorderFill="9" ColAddr="19"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CharShape="17"&gt;&lt;CHAR&gt;≪$T$12≫&lt;/CHAR&gt;&lt;/TEXT&gt;&lt;/P&gt;&lt;/PARALIST&gt;&lt;/CELL&gt;&lt;CELL BorderFill="9" ColAddr="20"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CharShape="17"&gt;&lt;CHAR&gt;≪$U$12≫&lt;/CHAR&gt;&lt;/TEXT&gt;&lt;/P&gt;&lt;/PARALIST&gt;&lt;/CELL&gt;&lt;CELL BorderFill="9" ColAddr="21"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CharShape="17"&gt;&lt;CHAR&gt;≪$V$12≫&lt;/CHAR&gt;&lt;/TEXT&gt;&lt;/P&gt;&lt;/PARALIST&gt;&lt;/CELL&gt;&lt;CELL BorderFill="9" ColAddr="22"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CharShape="17"&gt;&lt;CHAR&gt;≪$W$12≫&lt;/CHAR&gt;&lt;/TEXT&gt;&lt;/P&gt;&lt;/PARALIST&gt;&lt;/CELL&gt;&lt;CELL BorderFill="9" ColAddr="23"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CharShape="17"&gt;&lt;CHAR&gt;≪$X$12≫&lt;/CHAR&gt;&lt;/TEXT&gt;&lt;/P&gt;&lt;/PARALIST&gt;&lt;/CELL&gt;&lt;CELL BorderFill="9" ColAddr="24"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CharShape="17"&gt;&lt;CHAR&gt;≪$Y$12≫&lt;/CHAR&gt;&lt;/TEXT&gt;&lt;/P&gt;&lt;/PARALIST&gt;&lt;/CELL&gt;&lt;CELL BorderFill="9" ColAddr="25"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CharShape="17"&gt;&lt;CHAR&gt;≪$Z$12≫&lt;/CHAR&gt;&lt;/TEXT&gt;&lt;/P&gt;&lt;/PARALIST&gt;&lt;/CELL&gt;&lt;CELL BorderFill="9" ColAddr="26"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CharShape="17"&gt;&lt;CHAR&gt;≪$AA$12≫&lt;/CHAR&gt;&lt;/TEXT&gt;&lt;/P&gt;&lt;/PARALIST&gt;&lt;/CELL&gt;&lt;CELL BorderFill="9" ColAddr="27"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CharShape="17"&gt;&lt;CHAR&gt;≪$AB$12≫&lt;/CHAR&gt;&lt;/TEXT&gt;&lt;/P&gt;&lt;/PARALIST&gt;&lt;/CELL&gt;&lt;CELL BorderFill="9" ColAddr="28"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CharShape="17"&gt;&lt;CHAR&gt;≪$AC$12≫&lt;/CHAR&gt;&lt;/TEXT&gt;&lt;/P&gt;&lt;/PARALIST&gt;&lt;/CELL&gt;&lt;CELL BorderFill="9" ColAddr="29"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CharShape="17"&gt;&lt;CHAR&gt;≪$AD$12≫&lt;/CHAR&gt;&lt;/TEXT&gt;&lt;/P&gt;&lt;/PARALIST&gt;&lt;/CELL&gt;&lt;CELL BorderFill="9" ColAddr="30"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CharShape="17"&gt;&lt;CHAR&gt;≪$AE$12≫&lt;/CHAR&gt;&lt;/TEXT&gt;&lt;/P&gt;&lt;/PARALIST&gt;&lt;/CELL&gt;&lt;CELL BorderFill="9" ColAddr="31"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CharShape="17"&gt;&lt;CHAR&gt;≪$AF$12≫&lt;/CHAR&gt;&lt;/TEXT&gt;&lt;/P&gt;&lt;/PARALIST&gt;&lt;/CELL&gt;&lt;CELL BorderFill="9" ColAddr="32"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CharShape="17"&gt;&lt;CHAR&gt;≪$AG$12≫&lt;/CHAR&gt;&lt;/TEXT&gt;&lt;/P&gt;&lt;/PARALIST&gt;&lt;/CELL&gt;&lt;CELL BorderFill="9" ColAddr="33"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CharShape="17"&gt;&lt;CHAR&gt;≪$AH$12≫&lt;/CHAR&gt;&lt;/TEXT&gt;&lt;/P&gt;&lt;/PARALIST&gt;&lt;/CELL&gt;&lt;CELL BorderFill="9" ColAddr="34"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CharShape="17"&gt;&lt;CHAR&gt;≪$AI$12≫&lt;/CHAR&gt;&lt;/TEXT&gt;&lt;/P&gt;&lt;/PARALIST&gt;&lt;/CELL&gt;&lt;CELL BorderFill="9" ColAddr="35"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CharShape="17"&gt;&lt;CHAR&gt;≪$AJ$12≫&lt;/CHAR&gt;&lt;/TEXT&gt;&lt;/P&gt;&lt;/PARALIST&gt;&lt;/CELL&gt;&lt;CELL BorderFill="9" ColAddr="36"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CharShape="17"&gt;&lt;CHAR&gt;≪$AK$12≫&lt;/CHAR&gt;&lt;/TEXT&gt;&lt;/P&gt;&lt;/PARALIST&gt;&lt;/CELL&gt;&lt;CELL BorderFill="9" ColAddr="37"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CharShape="17"&gt;&lt;CHAR&gt;≪$AL$12≫&lt;/CHAR&gt;&lt;/TEXT&gt;&lt;/P&gt;&lt;/PARALIST&gt;&lt;/CELL&gt;&lt;CELL BorderFill="9" ColAddr="38"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CharShape="17"&gt;&lt;CHAR&gt;≪$AM$12≫&lt;/CHAR&gt;&lt;/TEXT&gt;&lt;/P&gt;&lt;/PARALIST&gt;&lt;/CELL&gt;&lt;CELL BorderFill="9" ColAddr="39"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CharShape="17"&gt;&lt;CHAR&gt;≪$AN$12≫&lt;/CHAR&gt;&lt;/TEXT&gt;&lt;/P&gt;&lt;/PARALIST&gt;&lt;/CELL&gt;&lt;CELL BorderFill="9" ColAddr="40"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CharShape="17"&gt;&lt;CHAR&gt;≪$AO$12≫&lt;/CHAR&gt;&lt;/TEXT&gt;&lt;/P&gt;&lt;/PARALIST&gt;&lt;/CELL&gt;&lt;CELL BorderFill="13" ColAddr="41"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CharShape="17"&gt;&lt;CHAR&gt;≪$AP$12≫&lt;/CHAR&gt;&lt;/TEXT&gt;&lt;/P&gt;&lt;/PARALIST&gt;&lt;/CELL&gt;&lt;/ROW&gt;&lt;ROW&gt;&lt;CELL BorderFill="14" ColAddr="0" ColSpan="1" Dirty="false" Editable="false" HasMargin="false" Header="false" Height="1282" Protect="false" RowAddr="10" RowSpan="1" Width="17378"&gt;&lt;CELLMARGIN Bottom="141" Left="510" Right="510" Top="141"/&gt;&lt;PARALIST LineWrap="Squeeze" LinkListID="0" LinkListIDNext="0" TextDirection="0" VertAlign="Center"&gt;&lt;P ParaShape="30" Style="22"&gt;&lt;TEXT CharShape="10"&gt;&lt;CHAR&gt;≪$A$13≫&lt;/CHAR&gt;&lt;/TEXT&gt;&lt;/P&gt;&lt;/PARALIST&gt;&lt;/CELL&gt;&lt;CELL BorderFill="9" ColAddr="1" ColSpan="1" Dirty="false" Editable="false" HasMargin="false" Header="false" Height="1282" Protect="false" RowAddr="10" RowSpan="1" Width="4926"&gt;&lt;CELLMARGIN Bottom="141" Left="510" Right="510" Top="141"/&gt;&lt;PARALIST LineWrap="Squeeze" LinkListID="0" LinkListIDNext="0" TextDirection="0" VertAlign="Center"&gt;&lt;P ParaShape="31" Style="40"&gt;&lt;TEXT CharShape="16"&gt;&lt;CHAR&gt;≪$B$13≫&lt;/CHAR&gt;&lt;/TEXT&gt;&lt;/P&gt;&lt;/PARALIST&gt;&lt;/CELL&gt;&lt;CELL BorderFill="9" ColAddr="2"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CharShape="17"&gt;&lt;CHAR&gt;≪$C$13≫&lt;/CHAR&gt;&lt;/TEXT&gt;&lt;/P&gt;&lt;/PARALIST&gt;&lt;/CELL&gt;&lt;CELL BorderFill="9" ColAddr="3"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CharShape="17"&gt;&lt;CHAR&gt;≪$D$13≫&lt;/CHAR&gt;&lt;/TEXT&gt;&lt;/P&gt;&lt;/PARALIST&gt;&lt;/CELL&gt;&lt;CELL BorderFill="9" ColAddr="4"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CharShape="17"&gt;&lt;CHAR&gt;≪$E$13≫&lt;/CHAR&gt;&lt;/TEXT&gt;&lt;/P&gt;&lt;/PARALIST&gt;&lt;/CELL&gt;&lt;CELL BorderFill="9" ColAddr="5"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CharShape="17"&gt;&lt;CHAR&gt;≪$F$13≫&lt;/CHAR&gt;&lt;/TEXT&gt;&lt;/P&gt;&lt;/PARALIST&gt;&lt;/CELL&gt;&lt;CELL BorderFill="9" ColAddr="6"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CharShape="17"&gt;&lt;CHAR&gt;≪$G$13≫&lt;/CHAR&gt;&lt;/TEXT&gt;&lt;/P&gt;&lt;/PARALIST&gt;&lt;/CELL&gt;&lt;CELL BorderFill="9" ColAddr="7"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CharShape="17"&gt;&lt;CHAR&gt;≪$H$13≫&lt;/CHAR&gt;&lt;/TEXT&gt;&lt;/P&gt;&lt;/PARALIST&gt;&lt;/CELL&gt;&lt;CELL BorderFill="9" ColAddr="8"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CharShape="17"&gt;&lt;CHAR&gt;≪$I$13≫&lt;/CHAR&gt;&lt;/TEXT&gt;&lt;/P&gt;&lt;/PARALIST&gt;&lt;/CELL&gt;&lt;CELL BorderFill="9" ColAddr="9"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CharShape="17"&gt;&lt;CHAR&gt;≪$J$13≫&lt;/CHAR&gt;&lt;/TEXT&gt;&lt;/P&gt;&lt;/PARALIST&gt;&lt;/CELL&gt;&lt;CELL BorderFill="9" ColAddr="10"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CharShape="17"&gt;&lt;CHAR&gt;≪$K$13≫&lt;/CHAR&gt;&lt;/TEXT&gt;&lt;/P&gt;&lt;/PARALIST&gt;&lt;/CELL&gt;&lt;CELL BorderFill="9" ColAddr="11"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CharShape="17"&gt;&lt;CHAR&gt;≪$L$13≫&lt;/CHAR&gt;&lt;/TEXT&gt;&lt;/P&gt;&lt;/PARALIST&gt;&lt;/CELL&gt;&lt;CELL BorderFill="9" ColAddr="12"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CharShape="17"&gt;&lt;CHAR&gt;≪$M$13≫&lt;/CHAR&gt;&lt;/TEXT&gt;&lt;/P&gt;&lt;/PARALIST&gt;&lt;/CELL&gt;&lt;CELL BorderFill="9" ColAddr="13"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CharShape="17"&gt;&lt;CHAR&gt;≪$N$13≫&lt;/CHAR&gt;&lt;/TEXT&gt;&lt;/P&gt;&lt;/PARALIST&gt;&lt;/CELL&gt;&lt;CELL BorderFill="9" ColAddr="14"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CharShape="17"&gt;&lt;CHAR&gt;≪$O$13≫&lt;/CHAR&gt;&lt;/TEXT&gt;&lt;/P&gt;&lt;/PARALIST&gt;&lt;/CELL&gt;&lt;CELL BorderFill="9" ColAddr="15"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CharShape="17"&gt;&lt;CHAR&gt;≪$P$13≫&lt;/CHAR&gt;&lt;/TEXT&gt;&lt;/P&gt;&lt;/PARALIST&gt;&lt;/CELL&gt;&lt;CELL BorderFill="9" ColAddr="16"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CharShape="17"&gt;&lt;CHAR&gt;≪$Q$13≫&lt;/CHAR&gt;&lt;/TEXT&gt;&lt;/P&gt;&lt;/PARALIST&gt;&lt;/CELL&gt;&lt;CELL BorderFill="9" ColAddr="17"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CharShape="17"&gt;&lt;CHAR&gt;≪$R$13≫&lt;/CHAR&gt;&lt;/TEXT&gt;&lt;/P&gt;&lt;/PARALIST&gt;&lt;/CELL&gt;&lt;CELL BorderFill="9" ColAddr="18"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CharShape="17"&gt;&lt;CHAR&gt;≪$S$13≫&lt;/CHAR&gt;&lt;/TEXT&gt;&lt;/P&gt;&lt;/PARALIST&gt;&lt;/CELL&gt;&lt;CELL BorderFill="9" ColAddr="19"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CharShape="17"&gt;&lt;CHAR&gt;≪$T$13≫&lt;/CHAR&gt;&lt;/TEXT&gt;&lt;/P&gt;&lt;/PARALIST&gt;&lt;/CELL&gt;&lt;CELL BorderFill="9" ColAddr="20"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CharShape="17"&gt;&lt;CHAR&gt;≪$U$13≫&lt;/CHAR&gt;&lt;/TEXT&gt;&lt;/P&gt;&lt;/PARALIST&gt;&lt;/CELL&gt;&lt;CELL BorderFill="9" ColAddr="21"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CharShape="17"&gt;&lt;CHAR&gt;≪$V$13≫&lt;/CHAR&gt;&lt;/TEXT&gt;&lt;/P&gt;&lt;/PARALIST&gt;&lt;/CELL&gt;&lt;CELL BorderFill="9" ColAddr="22"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CharShape="17"&gt;&lt;CHAR&gt;≪$W$13≫&lt;/CHAR&gt;&lt;/TEXT&gt;&lt;/P&gt;&lt;/PARALIST&gt;&lt;/CELL&gt;&lt;CELL BorderFill="9" ColAddr="23"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CharShape="17"&gt;&lt;CHAR&gt;≪$X$13≫&lt;/CHAR&gt;&lt;/TEXT&gt;&lt;/P&gt;&lt;/PARALIST&gt;&lt;/CELL&gt;&lt;CELL BorderFill="9" ColAddr="24" ColSpan="1" Dirty="false" Editable="false" HasMargin="true" Header="false" Height="1282" Protect="false" RowAddr="10" RowSpan="1" Width="1402"&gt;&lt;CELLMARGIN Bottom="0" Left="0" Right="0" Top="0"/&gt;&lt;PARALIST LineWrap="Squeeze" LinkListID="0" LinkListIDNext="0" TextDirection="0" Ver</t>
  </si>
  <si>
    <t>le="40"&gt;&lt;TEXT CharShape="17"&gt;&lt;CHAR&gt;≪$J$17≫&lt;/CHAR&gt;&lt;/TEXT&gt;&lt;/P&gt;&lt;/PARALIST&gt;&lt;/CELL&gt;&lt;CELL BorderFill="9" ColAddr="10"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CharShape="17"&gt;&lt;CHAR&gt;≪$K$17≫&lt;/CHAR&gt;&lt;/TEXT&gt;&lt;/P&gt;&lt;/PARALIST&gt;&lt;/CELL&gt;&lt;CELL BorderFill="9" ColAddr="11"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CharShape="17"&gt;&lt;CHAR&gt;≪$L$17≫&lt;/CHAR&gt;&lt;/TEXT&gt;&lt;/P&gt;&lt;/PARALIST&gt;&lt;/CELL&gt;&lt;CELL BorderFill="9" ColAddr="12"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CharShape="17"&gt;&lt;CHAR&gt;≪$M$17≫&lt;/CHAR&gt;&lt;/TEXT&gt;&lt;/P&gt;&lt;/PARALIST&gt;&lt;/CELL&gt;&lt;CELL BorderFill="9" ColAddr="13"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CharShape="17"&gt;&lt;CHAR&gt;≪$N$17≫&lt;/CHAR&gt;&lt;/TEXT&gt;&lt;/P&gt;&lt;/PARALIST&gt;&lt;/CELL&gt;&lt;CELL BorderFill="9" ColAddr="14"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CharShape="17"&gt;&lt;CHAR&gt;≪$O$17≫&lt;/CHAR&gt;&lt;/TEXT&gt;&lt;/P&gt;&lt;/PARALIST&gt;&lt;/CELL&gt;&lt;CELL BorderFill="9" ColAddr="15"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CharShape="17"&gt;&lt;CHAR&gt;≪$P$17≫&lt;/CHAR&gt;&lt;/TEXT&gt;&lt;/P&gt;&lt;/PARALIST&gt;&lt;/CELL&gt;&lt;CELL BorderFill="9" ColAddr="16"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CharShape="17"&gt;&lt;CHAR&gt;≪$Q$17≫&lt;/CHAR&gt;&lt;/TEXT&gt;&lt;/P&gt;&lt;/PARALIST&gt;&lt;/CELL&gt;&lt;CELL BorderFill="9" ColAddr="17"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CharShape="17"&gt;&lt;CHAR&gt;≪$R$17≫&lt;/CHAR&gt;&lt;/TEXT&gt;&lt;/P&gt;&lt;/PARALIST&gt;&lt;/CELL&gt;&lt;CELL BorderFill="9" ColAddr="18"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CharShape="17"&gt;&lt;CHAR&gt;≪$S$17≫&lt;/CHAR&gt;&lt;/TEXT&gt;&lt;/P&gt;&lt;/PARALIST&gt;&lt;/CELL&gt;&lt;CELL BorderFill="9" ColAddr="19"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CharShape="17"&gt;&lt;CHAR&gt;≪$T$17≫&lt;/CHAR&gt;&lt;/TEXT&gt;&lt;/P&gt;&lt;/PARALIST&gt;&lt;/CELL&gt;&lt;CELL BorderFill="9" ColAddr="20"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CharShape="17"&gt;&lt;CHAR&gt;≪$U$17≫&lt;/CHAR&gt;&lt;/TEXT&gt;&lt;/P&gt;&lt;/PARALIST&gt;&lt;/CELL&gt;&lt;CELL BorderFill="9" ColAddr="21"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CharShape="17"&gt;&lt;CHAR&gt;≪$V$17≫&lt;/CHAR&gt;&lt;/TEXT&gt;&lt;/P&gt;&lt;/PARALIST&gt;&lt;/CELL&gt;&lt;CELL BorderFill="9" ColAddr="22"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CharShape="17"&gt;&lt;CHAR&gt;≪$W$17≫&lt;/CHAR&gt;&lt;/TEXT&gt;&lt;/P&gt;&lt;/PARALIST&gt;&lt;/CELL&gt;&lt;CELL BorderFill="9" ColAddr="23"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CharShape="17"&gt;&lt;CHAR&gt;≪$X$17≫&lt;/CHAR&gt;&lt;/TEXT&gt;&lt;/P&gt;&lt;/PARALIST&gt;&lt;/CELL&gt;&lt;CELL BorderFill="9" ColAddr="24"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CharShape="17"&gt;&lt;CHAR&gt;≪$Y$17≫&lt;/CHAR&gt;&lt;/TEXT&gt;&lt;/P&gt;&lt;/PARALIST&gt;&lt;/CELL&gt;&lt;CELL BorderFill="9" ColAddr="25"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CharShape="17"&gt;&lt;CHAR&gt;≪$Z$17≫&lt;/CHAR&gt;&lt;/TEXT&gt;&lt;/P&gt;&lt;/PARALIST&gt;&lt;/CELL&gt;&lt;CELL BorderFill="9" ColAddr="26"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CharShape="17"&gt;&lt;CHAR&gt;≪$AA$17≫&lt;/CHAR&gt;&lt;/TEXT&gt;&lt;/P&gt;&lt;/PARALIST&gt;&lt;/CELL&gt;&lt;CELL BorderFill="9" ColAddr="27"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CharShape="17"&gt;&lt;CHAR&gt;≪$AB$17≫&lt;/CHAR&gt;&lt;/TEXT&gt;&lt;/P&gt;&lt;/PARALIST&gt;&lt;/CELL&gt;&lt;CELL BorderFill="9" ColAddr="28"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CharShape="17"&gt;&lt;CHAR&gt;≪$AC$17≫&lt;/CHAR&gt;&lt;/TEXT&gt;&lt;/P&gt;&lt;/PARALIST&gt;&lt;/CELL&gt;&lt;CELL BorderFill="9" ColAddr="29"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CharShape="17"&gt;&lt;CHAR&gt;≪$AD$17≫&lt;/CHAR&gt;&lt;/TEXT&gt;&lt;/P&gt;&lt;/PARALIST&gt;&lt;/CELL&gt;&lt;CELL BorderFill="9" ColAddr="30"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CharShape="17"&gt;&lt;CHAR&gt;≪$AE$17≫&lt;/CHAR&gt;&lt;/TEXT&gt;&lt;/P&gt;&lt;/PARALIST&gt;&lt;/CELL&gt;&lt;CELL BorderFill="9" ColAddr="31"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CharShape="17"&gt;&lt;CHAR&gt;≪$AF$17≫&lt;/CHAR&gt;&lt;/TEXT&gt;&lt;/P&gt;&lt;/PARALIST&gt;&lt;/CELL&gt;&lt;CELL BorderFill="9" ColAddr="32"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CharShape="17"&gt;&lt;CHAR&gt;≪$AG$17≫&lt;/CHAR&gt;&lt;/TEXT&gt;&lt;/P&gt;&lt;/PARALIST&gt;&lt;/CELL&gt;&lt;CELL BorderFill="9" ColAddr="33"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CharShape="17"&gt;&lt;CHAR&gt;≪$AH$17≫&lt;/CHAR&gt;&lt;/TEXT&gt;&lt;/P&gt;&lt;/PARALIST&gt;&lt;/CELL&gt;&lt;CELL BorderFill="9" ColAddr="34"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CharShape="17"&gt;&lt;CHAR&gt;≪$AI$17≫&lt;/CHAR&gt;&lt;/TEXT&gt;&lt;/P&gt;&lt;/PARALIST&gt;&lt;/CELL&gt;&lt;CELL BorderFill="9" ColAddr="35"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CharShape="17"&gt;&lt;CHAR&gt;≪$AJ$17≫&lt;/CHAR&gt;&lt;/TEXT&gt;&lt;/P&gt;&lt;/PARALIST&gt;&lt;/CELL&gt;&lt;CELL BorderFill="9" ColAddr="36"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CharShape="17"&gt;&lt;CHAR&gt;≪$AK$17≫&lt;/CHAR&gt;&lt;/TEXT&gt;&lt;/P&gt;&lt;/PARALIST&gt;&lt;/CELL&gt;&lt;CELL BorderFill="9" ColAddr="37"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CharShape="17"&gt;&lt;CHAR&gt;≪$AL$17≫&lt;/CHAR&gt;&lt;/TEXT&gt;&lt;/P&gt;&lt;/PARALIST&gt;&lt;/CELL&gt;&lt;CELL BorderFill="9" ColAddr="38"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CharShape="17"&gt;&lt;CHAR&gt;≪$AM$17≫&lt;/CHAR&gt;&lt;/TEXT&gt;&lt;/P&gt;&lt;/PARALIST&gt;&lt;/CELL&gt;&lt;CELL BorderFill="9" ColAddr="39"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CharShape="17"&gt;&lt;CHAR&gt;≪$AN$17≫&lt;/CHAR&gt;&lt;/TEXT&gt;&lt;/P&gt;&lt;/PARALIST&gt;&lt;/CELL&gt;&lt;CELL BorderFill="9" ColAddr="40"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CharShape="17"&gt;&lt;CHAR&gt;≪$AO$17≫&lt;/CHAR&gt;&lt;/TEXT&gt;&lt;/P&gt;&lt;/PARALIST&gt;&lt;/CELL&gt;&lt;CELL BorderFill="13" ColAddr="41"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CharShape="17"&gt;&lt;CHAR&gt;≪$AP$17≫&lt;/CHAR&gt;&lt;/TEXT&gt;&lt;/P&gt;&lt;/PARALIST&gt;&lt;/CELL&gt;&lt;/ROW&gt;&lt;ROW&gt;&lt;CELL BorderFill="14" ColAddr="0" ColSpan="1" Dirty="false" Editable="false" HasMargin="false" Header="false" Height="1282" Protect="false" RowAddr="15" RowSpan="1" Width="17378"&gt;&lt;CELLMARGIN Bottom="141" Left="510" Right="510" Top="141"/&gt;&lt;PARALIST LineWrap="Squeeze" LinkListID="0" LinkListIDNext="0" TextDirection="0" VertAlign="Center"&gt;&lt;P ParaShape="30" Style="22"&gt;&lt;TEXT CharShape="10"&gt;&lt;CHAR&gt;≪$A$18≫&lt;/CHAR&gt;&lt;/TEXT&gt;&lt;/P&gt;&lt;/PARALIST&gt;&lt;/CELL&gt;&lt;CELL BorderFill="9" ColAddr="1" ColSpan="1" Dirty="false" Editable="false" HasMargin="false" Header="false" Height="1282" Protect="false" RowAddr="15" RowSpan="1" Width="4926"&gt;&lt;CELLMARGIN Bottom="141" Left="510" Right="510" Top="141"/&gt;&lt;PARALIST LineWrap="Squeeze" LinkListID="0" LinkListIDNext="0" TextDirection="0" VertAlign="Center"&gt;&lt;P ParaShape="31" Style="40"&gt;&lt;TEXT CharShape="16"&gt;&lt;CHAR&gt;≪$B$18≫&lt;/CHAR&gt;&lt;/TEXT&gt;&lt;/P&gt;&lt;/PARALIST&gt;&lt;/CELL&gt;&lt;CELL BorderFill="9" ColAddr="2"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CharShape="17"&gt;&lt;CHAR&gt;≪$C$18≫&lt;/CHAR&gt;&lt;/TEXT&gt;&lt;/P&gt;&lt;/PARALIST&gt;&lt;/CELL&gt;&lt;CELL BorderFill="9" ColAddr="3"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CharShape="17"&gt;&lt;CHAR&gt;≪$D$18≫&lt;/CHAR&gt;&lt;/TEXT&gt;&lt;/P&gt;&lt;/PARALIST&gt;&lt;/CELL&gt;&lt;CELL BorderFill="9" ColAddr="4"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CharShape="17"&gt;&lt;CHAR&gt;≪$E$18≫&lt;/CHAR&gt;&lt;/TEXT&gt;&lt;/P&gt;&lt;/PARALIST&gt;&lt;/CELL&gt;&lt;CELL BorderFill="9" ColAddr="5"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CharShape="17"&gt;&lt;CHAR&gt;≪$F$18≫&lt;/CHAR&gt;&lt;/TEXT&gt;&lt;/P&gt;&lt;/PARALIST&gt;&lt;/CELL&gt;&lt;CELL BorderFill="9" ColAddr="6"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CharShape="17"&gt;&lt;CHAR&gt;≪$G$18≫&lt;/CHAR&gt;&lt;/TEXT&gt;&lt;/P&gt;&lt;/PARALIST&gt;&lt;/CELL&gt;&lt;CELL BorderFill="9" ColAddr="7"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CharShape="17"&gt;&lt;CHAR&gt;≪$H$18≫&lt;/CHAR&gt;&lt;/TEXT&gt;&lt;/P&gt;&lt;/PARALIST&gt;&lt;/CELL&gt;&lt;CELL BorderFill="9" ColAddr="8"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CharShape="17"&gt;&lt;CHAR&gt;≪$I$18≫&lt;/CHAR&gt;&lt;/TEXT&gt;&lt;/P&gt;&lt;/PARALIST&gt;&lt;/CELL&gt;&lt;CELL BorderFill="9" ColAddr="9"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CharShape="17"&gt;&lt;CHAR&gt;≪$J$18≫&lt;/CHAR&gt;&lt;/TEXT&gt;&lt;/P&gt;&lt;/PARALIST&gt;&lt;/CELL&gt;&lt;CELL BorderFill="9" ColAddr="10"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CharShape="17"&gt;&lt;CHAR&gt;≪$K$18≫&lt;/CHAR&gt;&lt;/TEXT&gt;&lt;/P&gt;&lt;/PARALIST&gt;&lt;/CELL&gt;&lt;CELL BorderFill="9" ColAddr="11"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CharShape="17"&gt;&lt;CHAR&gt;≪$L$18≫&lt;/CHAR&gt;&lt;/TEXT&gt;&lt;/P&gt;&lt;/PARALIST&gt;&lt;/CELL&gt;&lt;CELL BorderFill="9" ColAddr="12"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CharShape="17"&gt;&lt;CHAR&gt;≪$M$18≫&lt;/CHAR&gt;&lt;/TEXT&gt;&lt;/P&gt;&lt;/PARALIST&gt;&lt;/CELL&gt;&lt;CELL BorderFill="9" ColAddr="13"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CharShape="17"&gt;&lt;CHAR&gt;≪$N$18≫&lt;/CHAR&gt;&lt;/TEXT&gt;&lt;/P&gt;&lt;/PARALIST&gt;&lt;/CELL&gt;&lt;CELL BorderFill="9" ColAddr="14"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CharShape="17"&gt;&lt;CHAR&gt;≪$O$18≫&lt;/CHAR&gt;&lt;/TEXT&gt;&lt;/P&gt;&lt;/PARALIST&gt;&lt;/CELL&gt;&lt;CELL BorderFill="9" ColAddr="15"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CharShape="17"&gt;&lt;CHAR&gt;≪$P$18≫&lt;/CHAR&gt;&lt;/TEXT&gt;&lt;/P&gt;&lt;/PARALIST&gt;&lt;/CELL&gt;&lt;CELL BorderFill="9" ColAddr="16"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CharShape="17"&gt;&lt;CHAR&gt;≪$Q$18≫&lt;/CHAR&gt;&lt;/TEXT&gt;&lt;/P&gt;&lt;/PARALIST&gt;&lt;/CELL&gt;&lt;CELL BorderFill="9" ColAddr="17"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CharShape="17"&gt;&lt;CHAR&gt;≪$R$18≫&lt;/CHAR&gt;&lt;/TEXT&gt;&lt;/P&gt;&lt;/PARALIST&gt;&lt;/CELL&gt;&lt;CELL BorderFill="9" ColAddr="18"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CharShape="17"&gt;&lt;CHAR&gt;≪$S$18≫&lt;/CHAR&gt;&lt;/TEXT&gt;&lt;/P&gt;&lt;/PARALIST&gt;&lt;/CELL&gt;&lt;CELL BorderFill="9" ColAddr="19"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CharShape="17"&gt;&lt;CHAR&gt;≪$T$18≫&lt;/CHAR&gt;&lt;/TEXT&gt;&lt;/P&gt;&lt;/PARALIST&gt;&lt;/CELL&gt;&lt;CELL BorderFill="9" ColAddr="20"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CharShape="17"&gt;&lt;CHAR&gt;≪$U$18≫&lt;/CHAR&gt;&lt;/TEXT&gt;&lt;/P&gt;&lt;/PARALIST&gt;&lt;/CELL&gt;&lt;CELL BorderFill="9" ColAddr="21"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CharShape="17"&gt;&lt;CHAR&gt;≪$V$18≫&lt;/CHAR&gt;&lt;/TEXT&gt;&lt;/P&gt;&lt;/PARALIST&gt;&lt;/CELL&gt;&lt;CELL BorderFill="9" ColAddr="22"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CharShape="17"&gt;&lt;CHAR&gt;≪$W$18≫&lt;/CHAR&gt;&lt;/TEXT&gt;&lt;/P&gt;&lt;/PARALIST&gt;&lt;/CELL&gt;&lt;CELL BorderFill="9" ColAddr="23"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CharShape="17"&gt;&lt;CHAR&gt;≪$X$18≫&lt;/CHAR&gt;&lt;/TEXT&gt;&lt;/P&gt;&lt;/PARALIST&gt;&lt;/CELL&gt;&lt;CELL BorderFill="9" ColAddr="24"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CharShape="17"&gt;&lt;CHAR&gt;≪$Y$18≫&lt;/CHAR&gt;&lt;/TEXT&gt;&lt;/P&gt;&lt;/PARALIST&gt;&lt;/CELL&gt;&lt;CELL BorderFill="9" ColAddr="25"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CharShape="17"&gt;&lt;CHAR&gt;≪$Z$18≫&lt;/CHAR&gt;&lt;/TEXT&gt;&lt;/P&gt;&lt;/PARALIST&gt;&lt;/CELL&gt;&lt;CELL BorderFill="9" ColAddr="26"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CharShape="17"&gt;&lt;CHAR&gt;≪$AA$18≫&lt;/CHAR&gt;&lt;/TEXT&gt;&lt;/P&gt;&lt;/PARALIST&gt;&lt;/CELL&gt;&lt;CELL BorderFill="9" ColAddr="27"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CharShape="17"&gt;&lt;CHAR&gt;≪$AB$18≫&lt;/CHAR&gt;&lt;/TEXT&gt;&lt;/P&gt;&lt;/PARALIST&gt;&lt;/CELL&gt;&lt;CELL BorderFill="9" ColAddr="28"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CharShape="17"&gt;&lt;CHAR&gt;≪$AC$18≫&lt;/CHAR&gt;&lt;/TEXT&gt;&lt;/P&gt;&lt;/PARALIST&gt;&lt;/CELL&gt;&lt;CELL BorderFill="9" ColAddr="29"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CharShape="17"&gt;&lt;CHAR&gt;≪$AD$18≫&lt;/CHAR&gt;&lt;/TEXT&gt;&lt;/P&gt;&lt;/PARALIST&gt;&lt;/CELL&gt;&lt;CELL BorderFill="9" ColAddr="30"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CharShape="17"&gt;&lt;CHAR&gt;≪$AE$18≫&lt;/CHAR&gt;&lt;/TEXT&gt;&lt;/P&gt;&lt;/PARALIST&gt;&lt;/CELL&gt;&lt;CELL BorderFill="9" ColAddr="31"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CharShape="17"&gt;&lt;CHAR&gt;≪$AF$18≫&lt;/CHAR&gt;&lt;/TEXT&gt;&lt;/P&gt;&lt;/PARALIST&gt;&lt;/CELL&gt;&lt;CELL BorderFill="9" ColAddr="32"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CharShape="17"&gt;&lt;CHAR&gt;≪$AG$18≫&lt;/CHAR&gt;&lt;/TEXT&gt;&lt;/P&gt;&lt;/PARALIST&gt;&lt;/CELL&gt;&lt;CELL BorderFill="9" ColAddr="33"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CharShape="17"&gt;&lt;CHAR&gt;≪$AH$18≫&lt;/CHAR&gt;&lt;/TEXT&gt;&lt;/P&gt;&lt;/PARALIST&gt;&lt;/CELL&gt;&lt;CELL BorderFill="9" ColAddr="34"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CharShape="17"&gt;&lt;CHAR&gt;≪$AI$18≫&lt;/CHAR&gt;&lt;/TEXT&gt;&lt;/P&gt;&lt;/PARALIST&gt;&lt;/CELL&gt;&lt;CELL BorderFill="9" ColAddr="35"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CharShape="17"&gt;&lt;CHAR&gt;≪$AJ$18≫&lt;/CHAR&gt;&lt;/TEXT&gt;&lt;/P&gt;&lt;/PARALIST&gt;&lt;/CELL&gt;&lt;CELL BorderFill="9" ColAddr="36"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CharShape="17"&gt;&lt;CHAR&gt;≪$AK$18≫&lt;/CHAR&gt;&lt;/TEXT&gt;&lt;/P&gt;&lt;/PARALIST&gt;&lt;/CELL&gt;&lt;CELL BorderFill="9" ColAddr="37"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CharShape="17"&gt;&lt;CHAR&gt;≪$AL$18≫&lt;/CHAR&gt;&lt;/TEXT&gt;&lt;/P&gt;&lt;/PARALIST&gt;&lt;/CELL&gt;&lt;CELL BorderFill="9" ColAddr="38"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CharShape="17"&gt;&lt;CHAR&gt;≪$AM$18≫&lt;/CHAR&gt;&lt;/TEXT&gt;&lt;/P&gt;&lt;/PARALIST&gt;&lt;/CELL&gt;&lt;CELL BorderFill="9" ColAddr="39"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CharShape="17"&gt;&lt;CHAR&gt;≪$AN$18≫&lt;/CHAR&gt;&lt;/TEXT&gt;&lt;/P&gt;&lt;/PARALIST&gt;&lt;/CELL&gt;&lt;CELL BorderFill="9" ColAddr="40"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CharShape="17"&gt;&lt;CHAR&gt;≪$AO$18≫&lt;/CHAR&gt;&lt;/TEXT&gt;&lt;/P&gt;&lt;/PARALIST&gt;&lt;/CELL&gt;&lt;CELL BorderFill="13" ColAddr="41"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CharShape="17"&gt;&lt;CHAR&gt;≪$AP$18≫&lt;/CHAR&gt;&lt;/TEXT&gt;&lt;/P&gt;&lt;/PARALIST&gt;&lt;/CELL&gt;&lt;/ROW&gt;&lt;ROW&gt;&lt;CELL BorderFill="14" ColAddr="0" ColSpan="1" Dirty="false" Editable="false" HasMargin="false" Header="false" Height="1282" Protect="false" RowAddr="16" RowSpan="1" Width="17378"&gt;&lt;CELLMARGIN Bottom="141" Left="510" Right="510" Top="141"/&gt;&lt;PARALIST LineWrap="Squeeze" LinkListID="0" LinkListIDNext="0" TextDirection="0" VertAlign="Center"&gt;&lt;P ParaShape="30" Style="22"&gt;&lt;TEXT CharShape="10"&gt;&lt;CHAR&gt;≪$A$19≫&lt;/CHAR&gt;&lt;/TEXT&gt;&lt;/P&gt;&lt;/PARALIST&gt;&lt;/CELL&gt;&lt;CELL BorderFill="9" ColAddr="1" ColSpan="1" Dirty="false" Editable="false" HasMargin="false" Header="false" Height="1282" Protect="false" RowAddr="16" RowSpan="1" Width="4926"&gt;&lt;CELLMARGIN Bottom="141" Left="510" Right="510" Top="141"/&gt;&lt;PARALIST LineWrap="Squeeze" LinkListID="0" LinkListIDNext="0" TextDirection="0" VertAlign="Center"&gt;&lt;P ParaShape="31" Style="40"&gt;&lt;TEXT CharShape="16"&gt;&lt;CHAR&gt;≪$B$19≫&lt;/CHAR&gt;&lt;/TEXT&gt;&lt;/P&gt;&lt;/PARALIST&gt;&lt;/CELL&gt;&lt;CELL BorderFill="9" ColAddr="2" ColSpan="1" Dirty="false" Editable="false" HasMargin="true" Header="false" Height="1282" Protect="false" RowAddr</t>
  </si>
  <si>
    <t>="16" RowSpan="1" Width="1402"&gt;&lt;CELLMARGIN Bottom="0" Left="0" Right="0" Top="0"/&gt;&lt;PARALIST LineWrap="Squeeze" LinkListID="0" LinkListIDNext="0" TextDirection="0" VertAlign="Center"&gt;&lt;P ParaShape="31" Style="40"&gt;&lt;TEXT CharShape="17"&gt;&lt;CHAR&gt;≪$C$19≫&lt;/CHAR&gt;&lt;/TEXT&gt;&lt;/P&gt;&lt;/PARALIST&gt;&lt;/CELL&gt;&lt;CELL BorderFill="9" ColAddr="3"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CharShape="17"&gt;&lt;CHAR&gt;≪$D$19≫&lt;/CHAR&gt;&lt;/TEXT&gt;&lt;/P&gt;&lt;/PARALIST&gt;&lt;/CELL&gt;&lt;CELL BorderFill="9" ColAddr="4"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CharShape="17"&gt;&lt;CHAR&gt;≪$E$19≫&lt;/CHAR&gt;&lt;/TEXT&gt;&lt;/P&gt;&lt;/PARALIST&gt;&lt;/CELL&gt;&lt;CELL BorderFill="9" ColAddr="5"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CharShape="17"&gt;&lt;CHAR&gt;≪$F$19≫&lt;/CHAR&gt;&lt;/TEXT&gt;&lt;/P&gt;&lt;/PARALIST&gt;&lt;/CELL&gt;&lt;CELL BorderFill="9" ColAddr="6"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CharShape="17"&gt;&lt;CHAR&gt;≪$G$19≫&lt;/CHAR&gt;&lt;/TEXT&gt;&lt;/P&gt;&lt;/PARALIST&gt;&lt;/CELL&gt;&lt;CELL BorderFill="9" ColAddr="7"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CharShape="17"&gt;&lt;CHAR&gt;≪$H$19≫&lt;/CHAR&gt;&lt;/TEXT&gt;&lt;/P&gt;&lt;/PARALIST&gt;&lt;/CELL&gt;&lt;CELL BorderFill="9" ColAddr="8"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CharShape="17"&gt;&lt;CHAR&gt;≪$I$19≫&lt;/CHAR&gt;&lt;/TEXT&gt;&lt;/P&gt;&lt;/PARALIST&gt;&lt;/CELL&gt;&lt;CELL BorderFill="9" ColAddr="9"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CharShape="17"&gt;&lt;CHAR&gt;≪$J$19≫&lt;/CHAR&gt;&lt;/TEXT&gt;&lt;/P&gt;&lt;/PARALIST&gt;&lt;/CELL&gt;&lt;CELL BorderFill="9" ColAddr="10"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CharShape="17"&gt;&lt;CHAR&gt;≪$K$19≫&lt;/CHAR&gt;&lt;/TEXT&gt;&lt;/P&gt;&lt;/PARALIST&gt;&lt;/CELL&gt;&lt;CELL BorderFill="9" ColAddr="11"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CharShape="17"&gt;&lt;CHAR&gt;≪$L$19≫&lt;/CHAR&gt;&lt;/TEXT&gt;&lt;/P&gt;&lt;/PARALIST&gt;&lt;/CELL&gt;&lt;CELL BorderFill="9" ColAddr="12"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CharShape="17"&gt;&lt;CHAR&gt;≪$M$19≫&lt;/CHAR&gt;&lt;/TEXT&gt;&lt;/P&gt;&lt;/PARALIST&gt;&lt;/CELL&gt;&lt;CELL BorderFill="9" ColAddr="13"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CharShape="17"&gt;&lt;CHAR&gt;≪$N$19≫&lt;/CHAR&gt;&lt;/TEXT&gt;&lt;/P&gt;&lt;/PARALIST&gt;&lt;/CELL&gt;&lt;CELL BorderFill="9" ColAddr="14"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CharShape="17"&gt;&lt;CHAR&gt;≪$O$19≫&lt;/CHAR&gt;&lt;/TEXT&gt;&lt;/P&gt;&lt;/PARALIST&gt;&lt;/CELL&gt;&lt;CELL BorderFill="9" ColAddr="15"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CharShape="17"&gt;&lt;CHAR&gt;≪$P$19≫&lt;/CHAR&gt;&lt;/TEXT&gt;&lt;/P&gt;&lt;/PARALIST&gt;&lt;/CELL&gt;&lt;CELL BorderFill="9" ColAddr="16"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CharShape="17"&gt;&lt;CHAR&gt;≪$Q$19≫&lt;/CHAR&gt;&lt;/TEXT&gt;&lt;/P&gt;&lt;/PARALIST&gt;&lt;/CELL&gt;&lt;CELL BorderFill="9" ColAddr="17"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CharShape="17"&gt;&lt;CHAR&gt;≪$R$19≫&lt;/CHAR&gt;&lt;/TEXT&gt;&lt;/P&gt;&lt;/PARALIST&gt;&lt;/CELL&gt;&lt;CELL BorderFill="9" ColAddr="18"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CharShape="17"&gt;&lt;CHAR&gt;≪$S$19≫&lt;/CHAR&gt;&lt;/TEXT&gt;&lt;/P&gt;&lt;/PARALIST&gt;&lt;/CELL&gt;&lt;CELL BorderFill="9" ColAddr="19"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CharShape="17"&gt;&lt;CHAR&gt;≪$T$19≫&lt;/CHAR&gt;&lt;/TEXT&gt;&lt;/P&gt;&lt;/PARALIST&gt;&lt;/CELL&gt;&lt;CELL BorderFill="9" ColAddr="20"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CharShape="17"&gt;&lt;CHAR&gt;≪$U$19≫&lt;/CHAR&gt;&lt;/TEXT&gt;&lt;/P&gt;&lt;/PARALIST&gt;&lt;/CELL&gt;&lt;CELL BorderFill="9" ColAddr="21"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CharShape="17"&gt;&lt;CHAR&gt;≪$V$19≫&lt;/CHAR&gt;&lt;/TEXT&gt;&lt;/P&gt;&lt;/PARALIST&gt;&lt;/CELL&gt;&lt;CELL BorderFill="9" ColAddr="22"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CharShape="17"&gt;&lt;CHAR&gt;≪$W$19≫&lt;/CHAR&gt;&lt;/TEXT&gt;&lt;/P&gt;&lt;/PARALIST&gt;&lt;/CELL&gt;&lt;CELL BorderFill="9" ColAddr="23"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CharShape="17"&gt;&lt;CHAR&gt;≪$X$19≫&lt;/CHAR&gt;&lt;/TEXT&gt;&lt;/P&gt;&lt;/PARALIST&gt;&lt;/CELL&gt;&lt;CELL BorderFill="9" ColAddr="24"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CharShape="17"&gt;&lt;CHAR&gt;≪$Y$19≫&lt;/CHAR&gt;&lt;/TEXT&gt;&lt;/P&gt;&lt;/PARALIST&gt;&lt;/CELL&gt;&lt;CELL BorderFill="9" ColAddr="25"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CharShape="17"&gt;&lt;CHAR&gt;≪$Z$19≫&lt;/CHAR&gt;&lt;/TEXT&gt;&lt;/P&gt;&lt;/PARALIST&gt;&lt;/CELL&gt;&lt;CELL BorderFill="9" ColAddr="26"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CharShape="17"&gt;&lt;CHAR&gt;≪$AA$19≫&lt;/CHAR&gt;&lt;/TEXT&gt;&lt;/P&gt;&lt;/PARALIST&gt;&lt;/CELL&gt;&lt;CELL BorderFill="9" ColAddr="27"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CharShape="17"&gt;&lt;CHAR&gt;≪$AB$19≫&lt;/CHAR&gt;&lt;/TEXT&gt;&lt;/P&gt;&lt;/PARALIST&gt;&lt;/CELL&gt;&lt;CELL BorderFill="9" ColAddr="28"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CharShape="17"&gt;&lt;CHAR&gt;≪$AC$19≫&lt;/CHAR&gt;&lt;/TEXT&gt;&lt;/P&gt;&lt;/PARALIST&gt;&lt;/CELL&gt;&lt;CELL BorderFill="9" ColAddr="29"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CharShape="17"&gt;&lt;CHAR&gt;≪$AD$19≫&lt;/CHAR&gt;&lt;/TEXT&gt;&lt;/P&gt;&lt;/PARALIST&gt;&lt;/CELL&gt;&lt;CELL BorderFill="9" ColAddr="30"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CharShape="17"&gt;&lt;CHAR&gt;≪$AE$19≫&lt;/CHAR&gt;&lt;/TEXT&gt;&lt;/P&gt;&lt;/PARALIST&gt;&lt;/CELL&gt;&lt;CELL BorderFill="9" ColAddr="31"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CharShape="17"&gt;&lt;CHAR&gt;≪$AF$19≫&lt;/CHAR&gt;&lt;/TEXT&gt;&lt;/P&gt;&lt;/PARALIST&gt;&lt;/CELL&gt;&lt;CELL BorderFill="9" ColAddr="32"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CharShape="17"&gt;&lt;CHAR&gt;≪$AG$19≫&lt;/CHAR&gt;&lt;/TEXT&gt;&lt;/P&gt;&lt;/PARALIST&gt;&lt;/CELL&gt;&lt;CELL BorderFill="9" ColAddr="33"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CharShape="17"&gt;&lt;CHAR&gt;≪$AH$19≫&lt;/CHAR&gt;&lt;/TEXT&gt;&lt;/P&gt;&lt;/PARALIST&gt;&lt;/CELL&gt;&lt;CELL BorderFill="9" ColAddr="34"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CharShape="17"&gt;&lt;CHAR&gt;≪$AI$19≫&lt;/CHAR&gt;&lt;/TEXT&gt;&lt;/P&gt;&lt;/PARALIST&gt;&lt;/CELL&gt;&lt;CELL BorderFill="9" ColAddr="35"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CharShape="17"&gt;&lt;CHAR&gt;≪$AJ$19≫&lt;/CHAR&gt;&lt;/TEXT&gt;&lt;/P&gt;&lt;/PARALIST&gt;&lt;/CELL&gt;&lt;CELL BorderFill="9" ColAddr="36"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CharShape="17"&gt;&lt;CHAR&gt;≪$AK$19≫&lt;/CHAR&gt;&lt;/TEXT&gt;&lt;/P&gt;&lt;/PARALIST&gt;&lt;/CELL&gt;&lt;CELL BorderFill="9" ColAddr="37"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CharShape="17"&gt;&lt;CHAR&gt;≪$AL$19≫&lt;/CHAR&gt;&lt;/TEXT&gt;&lt;/P&gt;&lt;/PARALIST&gt;&lt;/CELL&gt;&lt;CELL BorderFill="9" ColAddr="38"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CharShape="17"&gt;&lt;CHAR&gt;≪$AM$19≫&lt;/CHAR&gt;&lt;/TEXT&gt;&lt;/P&gt;&lt;/PARALIST&gt;&lt;/CELL&gt;&lt;CELL BorderFill="9" ColAddr="39"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CharShape="17"&gt;&lt;CHAR&gt;≪$AN$19≫&lt;/CHAR&gt;&lt;/TEXT&gt;&lt;/P&gt;&lt;/PARALIST&gt;&lt;/CELL&gt;&lt;CELL BorderFill="9" ColAddr="40"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CharShape="17"&gt;&lt;CHAR&gt;≪$AO$19≫&lt;/CHAR&gt;&lt;/TEXT&gt;&lt;/P&gt;&lt;/PARALIST&gt;&lt;/CELL&gt;&lt;CELL BorderFill="13" ColAddr="41"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CharShape="17"&gt;&lt;CHAR&gt;≪$AP$19≫&lt;/CHAR&gt;&lt;/TEXT&gt;&lt;/P&gt;&lt;/PARALIST&gt;&lt;/CELL&gt;&lt;/ROW&gt;&lt;ROW&gt;&lt;CELL BorderFill="14" ColAddr="0" ColSpan="1" Dirty="false" Editable="false" HasMargin="false" Header="false" Height="1282" Protect="false" RowAddr="17" RowSpan="1" Width="17378"&gt;&lt;CELLMARGIN Bottom="141" Left="510" Right="510" Top="141"/&gt;&lt;PARALIST LineWrap="Squeeze" LinkListID="0" LinkListIDNext="0" TextDirection="0" VertAlign="Center"&gt;&lt;P ParaShape="30" Style="22"&gt;&lt;TEXT CharShape="10"&gt;&lt;CHAR&gt;≪$A$20≫&lt;/CHAR&gt;&lt;/TEXT&gt;&lt;/P&gt;&lt;/PARALIST&gt;&lt;/CELL&gt;&lt;CELL BorderFill="9" ColAddr="1" ColSpan="1" Dirty="false" Editable="false" HasMargin="false" Header="false" Height="1282" Protect="false" RowAddr="17" RowSpan="1" Width="4926"&gt;&lt;CELLMARGIN Bottom="141" Left="510" Right="510" Top="141"/&gt;&lt;PARALIST LineWrap="Squeeze" LinkListID="0" LinkListIDNext="0" TextDirection="0" VertAlign="Center"&gt;&lt;P ParaShape="31" Style="40"&gt;&lt;TEXT CharShape="16"&gt;&lt;CHAR&gt;≪$B$20≫&lt;/CHAR&gt;&lt;/TEXT&gt;&lt;/P&gt;&lt;/PARALIST&gt;&lt;/CELL&gt;&lt;CELL BorderFill="9" ColAddr="2"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CharShape="17"&gt;&lt;CHAR&gt;≪$C$20≫&lt;/CHAR&gt;&lt;/TEXT&gt;&lt;/P&gt;&lt;/PARALIST&gt;&lt;/CELL&gt;&lt;CELL BorderFill="9" ColAddr="3"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CharShape="17"&gt;&lt;CHAR&gt;≪$D$20≫&lt;/CHAR&gt;&lt;/TEXT&gt;&lt;/P&gt;&lt;/PARALIST&gt;&lt;/CELL&gt;&lt;CELL BorderFill="9" ColAddr="4"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CharShape="17"&gt;&lt;CHAR&gt;≪$E$20≫&lt;/CHAR&gt;&lt;/TEXT&gt;&lt;/P&gt;&lt;/PARALIST&gt;&lt;/CELL&gt;&lt;CELL BorderFill="9" ColAddr="5"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CharShape="17"&gt;&lt;CHAR&gt;≪$F$20≫&lt;/CHAR&gt;&lt;/TEXT&gt;&lt;/P&gt;&lt;/PARALIST&gt;&lt;/CELL&gt;&lt;CELL BorderFill="9" ColAddr="6"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CharShape="17"&gt;&lt;CHAR&gt;≪$G$20≫&lt;/CHAR&gt;&lt;/TEXT&gt;&lt;/P&gt;&lt;/PARALIST&gt;&lt;/CELL&gt;&lt;CELL BorderFill="9" ColAddr="7"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CharShape="17"&gt;&lt;CHAR&gt;≪$H$20≫&lt;/CHAR&gt;&lt;/TEXT&gt;&lt;/P&gt;&lt;/PARALIST&gt;&lt;/CELL&gt;&lt;CELL BorderFill="9" ColAddr="8"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CharShape="17"&gt;&lt;CHAR&gt;≪$I$20≫&lt;/CHAR&gt;&lt;/TEXT&gt;&lt;/P&gt;&lt;/PARALIST&gt;&lt;/CELL&gt;&lt;CELL BorderFill="9" ColAddr="9"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CharShape="17"&gt;&lt;CHAR&gt;≪$J$20≫&lt;/CHAR&gt;&lt;/TEXT&gt;&lt;/P&gt;&lt;/PARALIST&gt;&lt;/CELL&gt;&lt;CELL BorderFill="9" ColAddr="10"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CharShape="17"&gt;&lt;CHAR&gt;≪$K$20≫&lt;/CHAR&gt;&lt;/TEXT&gt;&lt;/P&gt;&lt;/PARALIST&gt;&lt;/CELL&gt;&lt;CELL BorderFill="9" ColAddr="11"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CharShape="17"&gt;&lt;CHAR&gt;≪$L$20≫&lt;/CHAR&gt;&lt;/TEXT&gt;&lt;/P&gt;&lt;/PARALIST&gt;&lt;/CELL&gt;&lt;CELL BorderFill="9" ColAddr="12"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CharShape="17"&gt;&lt;CHAR&gt;≪$M$20≫&lt;/CHAR&gt;&lt;/TEXT&gt;&lt;/P&gt;&lt;/PARALIST&gt;&lt;/CELL&gt;&lt;CELL BorderFill="9" ColAddr="13"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CharShape="17"&gt;&lt;CHAR&gt;≪$N$20≫&lt;/CHAR&gt;&lt;/TEXT&gt;&lt;/P&gt;&lt;/PARALIST&gt;&lt;/CELL&gt;&lt;CELL BorderFill="9" ColAddr="14"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CharShape="17"&gt;&lt;CHAR&gt;≪$O$20≫&lt;/CHAR&gt;&lt;/TEXT&gt;&lt;/P&gt;&lt;/PARALIST&gt;&lt;/CELL&gt;&lt;CELL BorderFill="9" ColAddr="15"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CharShape="17"&gt;&lt;CHAR&gt;≪$P$20≫&lt;/CHAR&gt;&lt;/TEXT&gt;&lt;/P&gt;&lt;/PARALIST&gt;&lt;/CELL&gt;&lt;CELL BorderFill="9" ColAddr="16"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CharShape="17"&gt;&lt;CHAR&gt;≪$Q$20≫&lt;/CHAR&gt;&lt;/TEXT&gt;&lt;/P&gt;&lt;/PARALIST&gt;&lt;/CELL&gt;&lt;CELL BorderFill="9" ColAddr="17"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CharShape="17"&gt;&lt;CHAR&gt;≪$R$20≫&lt;/CHAR&gt;&lt;/TEXT&gt;&lt;/P&gt;&lt;/PARALIST&gt;&lt;/CELL&gt;&lt;CELL BorderFill="9" ColAddr="18"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CharShape="17"&gt;&lt;CHAR&gt;≪$S$20≫&lt;/CHAR&gt;&lt;/TEXT&gt;&lt;/P&gt;&lt;/PARALIST&gt;&lt;/CELL&gt;&lt;CELL BorderFill="9" ColAddr="19"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CharShape="17"&gt;&lt;CHAR&gt;≪$T$20≫&lt;/CHAR&gt;&lt;/TEXT&gt;&lt;/P&gt;&lt;/PARALIST&gt;&lt;/CELL&gt;&lt;CELL BorderFill="9" ColAddr="20"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CharShape="17"&gt;&lt;CHAR&gt;≪$U$20≫&lt;/CHAR&gt;&lt;/TEXT&gt;&lt;/P&gt;&lt;/PARALIST&gt;&lt;/CELL&gt;&lt;CELL BorderFill="9" ColAddr="21"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CharShape="17"&gt;&lt;CHAR&gt;≪$V$20≫&lt;/CHAR&gt;&lt;/TEXT&gt;&lt;/P&gt;&lt;/PARALIST&gt;&lt;/CELL&gt;&lt;CELL BorderFill="9" ColAddr="22"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CharShape="17"&gt;&lt;CHAR&gt;≪$W$20≫&lt;/CHAR&gt;&lt;/TEXT&gt;&lt;/P&gt;&lt;/PARALIST&gt;&lt;/CELL&gt;&lt;CELL BorderFill="9" ColAddr="23"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CharShape="17"&gt;&lt;CHAR&gt;≪$X$20≫&lt;/CHAR&gt;&lt;/TEXT&gt;&lt;/P&gt;&lt;/PARALIST&gt;&lt;/CELL&gt;&lt;CELL BorderFill="9" ColAddr="24"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CharShape="17"&gt;&lt;CHAR&gt;≪$Y$20≫&lt;/CHAR&gt;&lt;/TEXT&gt;&lt;/P&gt;&lt;/PARALIST&gt;&lt;/CELL&gt;&lt;CELL BorderFill="9" ColAddr="25"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CharShape="17"&gt;&lt;CHAR&gt;≪$Z$20≫&lt;/CHAR&gt;&lt;/TEXT&gt;&lt;/P&gt;&lt;/PARALIST&gt;&lt;/CELL&gt;&lt;CELL BorderFill="9" ColAddr="26"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CharShape="17"&gt;&lt;CHAR&gt;≪$AA$20≫&lt;/CHAR&gt;&lt;/TEXT&gt;&lt;/P&gt;&lt;/PARALIST&gt;&lt;/CELL&gt;&lt;CELL BorderFill="9" ColAddr="27"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CharShape="17"&gt;&lt;CHAR&gt;≪$AB$20≫&lt;/CHAR&gt;&lt;/TEXT&gt;&lt;/P&gt;&lt;/PARALIST&gt;&lt;/CELL&gt;&lt;CELL BorderFill="9" ColAddr="28"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CharShape="17"&gt;&lt;CHAR&gt;≪$AC$20≫&lt;/CHAR&gt;&lt;/TEXT&gt;&lt;/P&gt;&lt;/PARALIST&gt;&lt;/CELL&gt;&lt;CELL BorderFill="9" ColAddr="29"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CharShape="17"&gt;&lt;CHAR&gt;≪$AD$20≫&lt;/CHAR&gt;&lt;/TEXT&gt;&lt;/P&gt;&lt;/PARALIST&gt;&lt;/CELL&gt;&lt;CELL BorderFill="9" ColAddr="30"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CharShape="17"&gt;&lt;CHAR&gt;≪$AE$20≫&lt;/CHAR&gt;&lt;/TEXT&gt;&lt;/P&gt;&lt;/PARALIST&gt;&lt;/CELL&gt;&lt;CELL BorderFill="9" ColAddr="31"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CharShape="17"&gt;&lt;CHAR&gt;≪$AF$20≫&lt;/CHAR&gt;&lt;/TEXT&gt;&lt;/P&gt;&lt;/PARALIST&gt;&lt;/CELL&gt;&lt;CELL BorderFill="9" ColAddr="32"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CharShape="17"&gt;&lt;CHAR&gt;≪$AG$20≫&lt;/CHAR&gt;&lt;/TEXT&gt;&lt;/P&gt;&lt;/PARALIST&gt;&lt;/CELL&gt;&lt;CELL BorderFill="9" ColAddr="33"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CharShape="17"&gt;&lt;CHAR&gt;≪$AH$20≫&lt;/CHAR&gt;&lt;/TEXT&gt;&lt;/P&gt;&lt;/PARALIST&gt;&lt;/CELL&gt;&lt;CELL BorderFill="9" ColAddr="34"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CharShape="17"&gt;&lt;CHAR&gt;≪$AI$20≫&lt;/CHAR&gt;&lt;/TEXT&gt;&lt;/P&gt;&lt;/PARALIST&gt;&lt;/CELL&gt;&lt;CELL BorderFill="9" ColAddr="35"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CharShape="17"&gt;&lt;CHAR&gt;≪$AJ$20≫&lt;/CHAR&gt;&lt;/TEXT&gt;&lt;/P&gt;&lt;/PARALIST&gt;&lt;/CELL&gt;&lt;CELL BorderFill="9" ColAddr="36"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CharShape="17"&gt;&lt;CHAR&gt;≪$AK$20≫&lt;/CHAR&gt;&lt;/TEXT&gt;&lt;/P&gt;&lt;/</t>
  </si>
  <si>
    <t>ID="0" LinkListIDNext="0" TextDirection="0" VertAlign="Center"&gt;&lt;P ParaShape="31" Style="40"&gt;&lt;TEXT CharShape="17"&gt;&lt;CHAR&gt;≪$O$26≫&lt;/CHAR&gt;&lt;/TEXT&gt;&lt;/P&gt;&lt;/PARALIST&gt;&lt;/CELL&gt;&lt;CELL BorderFill="9" ColAddr="15"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CharShape="17"&gt;&lt;CHAR&gt;≪$P$26≫&lt;/CHAR&gt;&lt;/TEXT&gt;&lt;/P&gt;&lt;/PARALIST&gt;&lt;/CELL&gt;&lt;CELL BorderFill="9" ColAddr="16"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CharShape="17"&gt;&lt;CHAR&gt;≪$Q$26≫&lt;/CHAR&gt;&lt;/TEXT&gt;&lt;/P&gt;&lt;/PARALIST&gt;&lt;/CELL&gt;&lt;CELL BorderFill="9" ColAddr="17"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CharShape="17"&gt;&lt;CHAR&gt;≪$R$26≫&lt;/CHAR&gt;&lt;/TEXT&gt;&lt;/P&gt;&lt;/PARALIST&gt;&lt;/CELL&gt;&lt;CELL BorderFill="9" ColAddr="18"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CharShape="17"&gt;&lt;CHAR&gt;≪$S$26≫&lt;/CHAR&gt;&lt;/TEXT&gt;&lt;/P&gt;&lt;/PARALIST&gt;&lt;/CELL&gt;&lt;CELL BorderFill="9" ColAddr="19"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CharShape="17"&gt;&lt;CHAR&gt;≪$T$26≫&lt;/CHAR&gt;&lt;/TEXT&gt;&lt;/P&gt;&lt;/PARALIST&gt;&lt;/CELL&gt;&lt;CELL BorderFill="9" ColAddr="20"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CharShape="17"&gt;&lt;CHAR&gt;≪$U$26≫&lt;/CHAR&gt;&lt;/TEXT&gt;&lt;/P&gt;&lt;/PARALIST&gt;&lt;/CELL&gt;&lt;CELL BorderFill="9" ColAddr="21"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CharShape="17"&gt;&lt;CHAR&gt;≪$V$26≫&lt;/CHAR&gt;&lt;/TEXT&gt;&lt;/P&gt;&lt;/PARALIST&gt;&lt;/CELL&gt;&lt;CELL BorderFill="9" ColAddr="22"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CharShape="17"&gt;&lt;CHAR&gt;≪$W$26≫&lt;/CHAR&gt;&lt;/TEXT&gt;&lt;/P&gt;&lt;/PARALIST&gt;&lt;/CELL&gt;&lt;CELL BorderFill="9" ColAddr="23"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CharShape="17"&gt;&lt;CHAR&gt;≪$X$26≫&lt;/CHAR&gt;&lt;/TEXT&gt;&lt;/P&gt;&lt;/PARALIST&gt;&lt;/CELL&gt;&lt;CELL BorderFill="9" ColAddr="24"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CharShape="17"&gt;&lt;CHAR&gt;≪$Y$26≫&lt;/CHAR&gt;&lt;/TEXT&gt;&lt;/P&gt;&lt;/PARALIST&gt;&lt;/CELL&gt;&lt;CELL BorderFill="9" ColAddr="25"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CharShape="17"&gt;&lt;CHAR&gt;≪$Z$26≫&lt;/CHAR&gt;&lt;/TEXT&gt;&lt;/P&gt;&lt;/PARALIST&gt;&lt;/CELL&gt;&lt;CELL BorderFill="9" ColAddr="26"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CharShape="17"&gt;&lt;CHAR&gt;≪$AA$26≫&lt;/CHAR&gt;&lt;/TEXT&gt;&lt;/P&gt;&lt;/PARALIST&gt;&lt;/CELL&gt;&lt;CELL BorderFill="9" ColAddr="27"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CharShape="17"&gt;&lt;CHAR&gt;≪$AB$26≫&lt;/CHAR&gt;&lt;/TEXT&gt;&lt;/P&gt;&lt;/PARALIST&gt;&lt;/CELL&gt;&lt;CELL BorderFill="9" ColAddr="28"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CharShape="17"&gt;&lt;CHAR&gt;≪$AC$26≫&lt;/CHAR&gt;&lt;/TEXT&gt;&lt;/P&gt;&lt;/PARALIST&gt;&lt;/CELL&gt;&lt;CELL BorderFill="9" ColAddr="29"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CharShape="17"&gt;&lt;CHAR&gt;≪$AD$26≫&lt;/CHAR&gt;&lt;/TEXT&gt;&lt;/P&gt;&lt;/PARALIST&gt;&lt;/CELL&gt;&lt;CELL BorderFill="9" ColAddr="30"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CharShape="17"&gt;&lt;CHAR&gt;≪$AE$26≫&lt;/CHAR&gt;&lt;/TEXT&gt;&lt;/P&gt;&lt;/PARALIST&gt;&lt;/CELL&gt;&lt;CELL BorderFill="9" ColAddr="31"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CharShape="17"&gt;&lt;CHAR&gt;≪$AF$26≫&lt;/CHAR&gt;&lt;/TEXT&gt;&lt;/P&gt;&lt;/PARALIST&gt;&lt;/CELL&gt;&lt;CELL BorderFill="9" ColAddr="32"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CharShape="17"&gt;&lt;CHAR&gt;≪$AG$26≫&lt;/CHAR&gt;&lt;/TEXT&gt;&lt;/P&gt;&lt;/PARALIST&gt;&lt;/CELL&gt;&lt;CELL BorderFill="9" ColAddr="33"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CharShape="17"&gt;&lt;CHAR&gt;≪$AH$26≫&lt;/CHAR&gt;&lt;/TEXT&gt;&lt;/P&gt;&lt;/PARALIST&gt;&lt;/CELL&gt;&lt;CELL BorderFill="9" ColAddr="34"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CharShape="17"&gt;&lt;CHAR&gt;≪$AI$26≫&lt;/CHAR&gt;&lt;/TEXT&gt;&lt;/P&gt;&lt;/PARALIST&gt;&lt;/CELL&gt;&lt;CELL BorderFill="9" ColAddr="35"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CharShape="17"&gt;&lt;CHAR&gt;≪$AJ$26≫&lt;/CHAR&gt;&lt;/TEXT&gt;&lt;/P&gt;&lt;/PARALIST&gt;&lt;/CELL&gt;&lt;CELL BorderFill="9" ColAddr="36"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CharShape="17"&gt;&lt;CHAR&gt;≪$AK$26≫&lt;/CHAR&gt;&lt;/TEXT&gt;&lt;/P&gt;&lt;/PARALIST&gt;&lt;/CELL&gt;&lt;CELL BorderFill="9" ColAddr="37"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CharShape="17"&gt;&lt;CHAR&gt;≪$AL$26≫&lt;/CHAR&gt;&lt;/TEXT&gt;&lt;/P&gt;&lt;/PARALIST&gt;&lt;/CELL&gt;&lt;CELL BorderFill="9" ColAddr="38"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CharShape="17"&gt;&lt;CHAR&gt;≪$AM$26≫&lt;/CHAR&gt;&lt;/TEXT&gt;&lt;/P&gt;&lt;/PARALIST&gt;&lt;/CELL&gt;&lt;CELL BorderFill="9" ColAddr="39"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CharShape="17"&gt;&lt;CHAR&gt;≪$AN$26≫&lt;/CHAR&gt;&lt;/TEXT&gt;&lt;/P&gt;&lt;/PARALIST&gt;&lt;/CELL&gt;&lt;CELL BorderFill="9" ColAddr="40"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CharShape="17"&gt;&lt;CHAR&gt;≪$AO$26≫&lt;/CHAR&gt;&lt;/TEXT&gt;&lt;/P&gt;&lt;/PARALIST&gt;&lt;/CELL&gt;&lt;CELL BorderFill="13" ColAddr="41"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CharShape="17"&gt;&lt;CHAR&gt;≪$AP$26≫&lt;/CHAR&gt;&lt;/TEXT&gt;&lt;/P&gt;&lt;/PARALIST&gt;&lt;/CELL&gt;&lt;/ROW&gt;&lt;ROW&gt;&lt;CELL BorderFill="14" ColAddr="0" ColSpan="1" Dirty="false" Editable="false" HasMargin="false" Header="false" Height="1282" Protect="false" RowAddr="24" RowSpan="1" Width="17378"&gt;&lt;CELLMARGIN Bottom="141" Left="510" Right="510" Top="141"/&gt;&lt;PARALIST LineWrap="Squeeze" LinkListID="0" LinkListIDNext="0" TextDirection="0" VertAlign="Center"&gt;&lt;P ParaShape="30" Style="22"&gt;&lt;TEXT CharShape="10"&gt;&lt;CHAR&gt;≪$A$27≫&lt;/CHAR&gt;&lt;/TEXT&gt;&lt;/P&gt;&lt;/PARALIST&gt;&lt;/CELL&gt;&lt;CELL BorderFill="9" ColAddr="1" ColSpan="1" Dirty="false" Editable="false" HasMargin="false" Header="false" Height="1282" Protect="false" RowAddr="24" RowSpan="1" Width="4926"&gt;&lt;CELLMARGIN Bottom="141" Left="510" Right="510" Top="141"/&gt;&lt;PARALIST LineWrap="Squeeze" LinkListID="0" LinkListIDNext="0" TextDirection="0" VertAlign="Center"&gt;&lt;P ParaShape="31" Style="40"&gt;&lt;TEXT CharShape="16"&gt;&lt;CHAR&gt;≪$B$27≫&lt;/CHAR&gt;&lt;/TEXT&gt;&lt;/P&gt;&lt;/PARALIST&gt;&lt;/CELL&gt;&lt;CELL BorderFill="9" ColAddr="2"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CharShape="17"&gt;&lt;CHAR&gt;≪$C$27≫&lt;/CHAR&gt;&lt;/TEXT&gt;&lt;/P&gt;&lt;/PARALIST&gt;&lt;/CELL&gt;&lt;CELL BorderFill="9" ColAddr="3"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CharShape="17"&gt;&lt;CHAR&gt;≪$D$27≫&lt;/CHAR&gt;&lt;/TEXT&gt;&lt;/P&gt;&lt;/PARALIST&gt;&lt;/CELL&gt;&lt;CELL BorderFill="9" ColAddr="4"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CharShape="17"&gt;&lt;CHAR&gt;≪$E$27≫&lt;/CHAR&gt;&lt;/TEXT&gt;&lt;/P&gt;&lt;/PARALIST&gt;&lt;/CELL&gt;&lt;CELL BorderFill="9" ColAddr="5"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CharShape="17"&gt;&lt;CHAR&gt;≪$F$27≫&lt;/CHAR&gt;&lt;/TEXT&gt;&lt;/P&gt;&lt;/PARALIST&gt;&lt;/CELL&gt;&lt;CELL BorderFill="9" ColAddr="6"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CharShape="17"&gt;&lt;CHAR&gt;≪$G$27≫&lt;/CHAR&gt;&lt;/TEXT&gt;&lt;/P&gt;&lt;/PARALIST&gt;&lt;/CELL&gt;&lt;CELL BorderFill="9" ColAddr="7"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CharShape="17"&gt;&lt;CHAR&gt;≪$H$27≫&lt;/CHAR&gt;&lt;/TEXT&gt;&lt;/P&gt;&lt;/PARALIST&gt;&lt;/CELL&gt;&lt;CELL BorderFill="9" ColAddr="8"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CharShape="17"&gt;&lt;CHAR&gt;≪$I$27≫&lt;/CHAR&gt;&lt;/TEXT&gt;&lt;/P&gt;&lt;/PARALIST&gt;&lt;/CELL&gt;&lt;CELL BorderFill="9" ColAddr="9"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CharShape="17"&gt;&lt;CHAR&gt;≪$J$27≫&lt;/CHAR&gt;&lt;/TEXT&gt;&lt;/P&gt;&lt;/PARALIST&gt;&lt;/CELL&gt;&lt;CELL BorderFill="9" ColAddr="10"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CharShape="17"&gt;&lt;CHAR&gt;≪$K$27≫&lt;/CHAR&gt;&lt;/TEXT&gt;&lt;/P&gt;&lt;/PARALIST&gt;&lt;/CELL&gt;&lt;CELL BorderFill="9" ColAddr="11"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CharShape="17"&gt;&lt;CHAR&gt;≪$L$27≫&lt;/CHAR&gt;&lt;/TEXT&gt;&lt;/P&gt;&lt;/PARALIST&gt;&lt;/CELL&gt;&lt;CELL BorderFill="9" ColAddr="12"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CharShape="17"&gt;&lt;CHAR&gt;≪$M$27≫&lt;/CHAR&gt;&lt;/TEXT&gt;&lt;/P&gt;&lt;/PARALIST&gt;&lt;/CELL&gt;&lt;CELL BorderFill="9" ColAddr="13"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CharShape="17"&gt;&lt;CHAR&gt;≪$N$27≫&lt;/CHAR&gt;&lt;/TEXT&gt;&lt;/P&gt;&lt;/PARALIST&gt;&lt;/CELL&gt;&lt;CELL BorderFill="9" ColAddr="14"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CharShape="17"&gt;&lt;CHAR&gt;≪$O$27≫&lt;/CHAR&gt;&lt;/TEXT&gt;&lt;/P&gt;&lt;/PARALIST&gt;&lt;/CELL&gt;&lt;CELL BorderFill="9" ColAddr="15"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CharShape="17"&gt;&lt;CHAR&gt;≪$P$27≫&lt;/CHAR&gt;&lt;/TEXT&gt;&lt;/P&gt;&lt;/PARALIST&gt;&lt;/CELL&gt;&lt;CELL BorderFill="9" ColAddr="16"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CharShape="17"&gt;&lt;CHAR&gt;≪$Q$27≫&lt;/CHAR&gt;&lt;/TEXT&gt;&lt;/P&gt;&lt;/PARALIST&gt;&lt;/CELL&gt;&lt;CELL BorderFill="9" ColAddr="17"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CharShape="17"&gt;&lt;CHAR&gt;≪$R$27≫&lt;/CHAR&gt;&lt;/TEXT&gt;&lt;/P&gt;&lt;/PARALIST&gt;&lt;/CELL&gt;&lt;CELL BorderFill="9" ColAddr="18"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CharShape="17"&gt;&lt;CHAR&gt;≪$S$27≫&lt;/CHAR&gt;&lt;/TEXT&gt;&lt;/P&gt;&lt;/PARALIST&gt;&lt;/CELL&gt;&lt;CELL BorderFill="9" ColAddr="19"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CharShape="17"&gt;&lt;CHAR&gt;≪$T$27≫&lt;/CHAR&gt;&lt;/TEXT&gt;&lt;/P&gt;&lt;/PARALIST&gt;&lt;/CELL&gt;&lt;CELL BorderFill="9" ColAddr="20"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CharShape="17"&gt;&lt;CHAR&gt;≪$U$27≫&lt;/CHAR&gt;&lt;/TEXT&gt;&lt;/P&gt;&lt;/PARALIST&gt;&lt;/CELL&gt;&lt;CELL BorderFill="9" ColAddr="21"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CharShape="17"&gt;&lt;CHAR&gt;≪$V$27≫&lt;/CHAR&gt;&lt;/TEXT&gt;&lt;/P&gt;&lt;/PARALIST&gt;&lt;/CELL&gt;&lt;CELL BorderFill="9" ColAddr="22"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CharShape="17"&gt;&lt;CHAR&gt;≪$W$27≫&lt;/CHAR&gt;&lt;/TEXT&gt;&lt;/P&gt;&lt;/PARALIST&gt;&lt;/CELL&gt;&lt;CELL BorderFill="9" ColAddr="23"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CharShape="17"&gt;&lt;CHAR&gt;≪$X$27≫&lt;/CHAR&gt;&lt;/TEXT&gt;&lt;/P&gt;&lt;/PARALIST&gt;&lt;/CELL&gt;&lt;CELL BorderFill="9" ColAddr="24"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CharShape="17"&gt;&lt;CHAR&gt;≪$Y$27≫&lt;/CHAR&gt;&lt;/TEXT&gt;&lt;/P&gt;&lt;/PARALIST&gt;&lt;/CELL&gt;&lt;CELL BorderFill="9" ColAddr="25"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CharShape="17"&gt;&lt;CHAR&gt;≪$Z$27≫&lt;/CHAR&gt;&lt;/TEXT&gt;&lt;/P&gt;&lt;/PARALIST&gt;&lt;/CELL&gt;&lt;CELL BorderFill="9" ColAddr="26"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CharShape="17"&gt;&lt;CHAR&gt;≪$AA$27≫&lt;/CHAR&gt;&lt;/TEXT&gt;&lt;/P&gt;&lt;/PARALIST&gt;&lt;/CELL&gt;&lt;CELL BorderFill="9" ColAddr="27"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CharShape="17"&gt;&lt;CHAR&gt;≪$AB$27≫&lt;/CHAR&gt;&lt;/TEXT&gt;&lt;/P&gt;&lt;/PARALIST&gt;&lt;/CELL&gt;&lt;CELL BorderFill="9" ColAddr="28"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CharShape="17"&gt;&lt;CHAR&gt;≪$AC$27≫&lt;/CHAR&gt;&lt;/TEXT&gt;&lt;/P&gt;&lt;/PARALIST&gt;&lt;/CELL&gt;&lt;CELL BorderFill="9" ColAddr="29"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CharShape="17"&gt;&lt;CHAR&gt;≪$AD$27≫&lt;/CHAR&gt;&lt;/TEXT&gt;&lt;/P&gt;&lt;/PARALIST&gt;&lt;/CELL&gt;&lt;CELL BorderFill="9" ColAddr="30"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CharShape="17"&gt;&lt;CHAR&gt;≪$AE$27≫&lt;/CHAR&gt;&lt;/TEXT&gt;&lt;/P&gt;&lt;/PARALIST&gt;&lt;/CELL&gt;&lt;CELL BorderFill="9" ColAddr="31"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CharShape="17"&gt;&lt;CHAR&gt;≪$AF$27≫&lt;/CHAR&gt;&lt;/TEXT&gt;&lt;/P&gt;&lt;/PARALIST&gt;&lt;/CELL&gt;&lt;CELL BorderFill="9" ColAddr="32"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CharShape="17"&gt;&lt;CHAR&gt;≪$AG$27≫&lt;/CHAR&gt;&lt;/TEXT&gt;&lt;/P&gt;&lt;/PARALIST&gt;&lt;/CELL&gt;&lt;CELL BorderFill="9" ColAddr="33"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CharShape="17"&gt;&lt;CHAR&gt;≪$AH$27≫&lt;/CHAR&gt;&lt;/TEXT&gt;&lt;/P&gt;&lt;/PARALIST&gt;&lt;/CELL&gt;&lt;CELL BorderFill="9" ColAddr="34"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CharShape="17"&gt;&lt;CHAR&gt;≪$AI$27≫&lt;/CHAR&gt;&lt;/TEXT&gt;&lt;/P&gt;&lt;/PARALIST&gt;&lt;/CELL&gt;&lt;CELL BorderFill="9" ColAddr="35"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CharShape="17"&gt;&lt;CHAR&gt;≪$AJ$27≫&lt;/CHAR&gt;&lt;/TEXT&gt;&lt;/P&gt;&lt;/PARALIST&gt;&lt;/CELL&gt;&lt;CELL BorderFill="9" ColAddr="36"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CharShape="17"&gt;&lt;CHAR&gt;≪$AK$27≫&lt;/CHAR&gt;&lt;/TEXT&gt;&lt;/P&gt;&lt;/PARALIST&gt;&lt;/CELL&gt;&lt;CELL BorderFill="9" ColAddr="37"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CharShape="17"&gt;&lt;CHAR&gt;≪$AL$27≫&lt;/CHAR&gt;&lt;/TEXT&gt;&lt;/P&gt;&lt;/PARALIST&gt;&lt;/CELL&gt;&lt;CELL BorderFill="9" ColAddr="38"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CharShape="17"&gt;&lt;CHAR&gt;≪$AM$27≫&lt;/CHAR&gt;&lt;/TEXT&gt;&lt;/P&gt;&lt;/PARALIST&gt;&lt;/CELL&gt;&lt;CELL BorderFill="9" ColAddr="39"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CharShape="17"&gt;&lt;CHAR&gt;≪$AN$27≫&lt;/CHAR&gt;&lt;/TEXT&gt;&lt;/P&gt;&lt;/PARALIST&gt;&lt;/CELL&gt;&lt;CELL BorderFill="9" ColAddr="40"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CharShape="17"&gt;&lt;CHAR&gt;≪$AO$27≫&lt;/CHAR&gt;&lt;/TEXT&gt;&lt;/P&gt;&lt;/PARALIST&gt;&lt;/CELL&gt;&lt;CELL BorderFill="13" ColAddr="41"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CharShape="17"&gt;&lt;CHAR&gt;≪$AP$27≫&lt;/CHAR&gt;&lt;/TEXT&gt;&lt;/P&gt;&lt;/PARALIST&gt;&lt;/CELL&gt;&lt;/ROW&gt;&lt;ROW&gt;&lt;CELL BorderFill="14" ColAddr="0" ColSpan="1" Dirty="false" Editable="false" HasMargin="false" Header="false" Height="1282" Protect="false" RowAddr="25" RowSpan="1" Width="17378"&gt;&lt;CELLMARGIN Bottom="141" Left="510" Right="510" Top="141"/&gt;&lt;PARALIST LineWrap="Squeeze" LinkListID="0" LinkListIDNext="0" TextDirection="0" VertAlign="Center"&gt;&lt;P ParaShape="30" Style="22"&gt;&lt;TEXT CharShape="10"&gt;&lt;CHAR&gt;≪$A$28≫&lt;/CHAR&gt;&lt;/TEXT&gt;&lt;/P&gt;&lt;/PARALIST&gt;&lt;/CELL&gt;&lt;CELL BorderFill="9" ColAddr="1" ColSpan="1" Dirty="false" Editable="false" HasMargin="false" Header="false" Height="1282" Protect="false" RowAddr="25" RowSpan="1" Width="4926"&gt;&lt;CELLMARGIN Bottom="141" Left="510" Right="510" Top="141"/&gt;&lt;PARALIST LineWrap="Squeeze" LinkListID="0" LinkListIDNext="0" TextDirection="0" VertAlign="Center"&gt;&lt;P ParaShape="31" Style="40"&gt;&lt;TEXT CharShape="16"&gt;&lt;CHAR&gt;≪$B$28≫&lt;/CHAR&gt;&lt;/TEXT&gt;&lt;/P&gt;&lt;/PARALIST&gt;&lt;/CELL&gt;&lt;CELL BorderFill="9" ColAddr="2"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CharShape="17"&gt;&lt;CHAR&gt;≪$C$28≫&lt;/CHAR&gt;&lt;/TEXT&gt;&lt;/P&gt;&lt;/PARALIST&gt;&lt;/CELL&gt;&lt;CELL BorderFill="9" ColAddr="3"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CharShape="17"&gt;&lt;CHAR&gt;≪$D$28≫&lt;/CHAR&gt;&lt;/TEXT&gt;&lt;/P&gt;&lt;/PARALIST&gt;&lt;/CELL&gt;&lt;CELL BorderFill="9" ColAddr="4"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CharShape="17"&gt;&lt;CHAR&gt;≪$E$28≫&lt;/CHAR&gt;&lt;/TEXT&gt;&lt;/P&gt;&lt;/PARALIST&gt;&lt;/CELL&gt;&lt;CELL BorderFill="9" ColAddr="5"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CharShape="17"&gt;&lt;CHAR&gt;≪$F$28≫&lt;/CHAR&gt;&lt;/TEXT&gt;&lt;/P&gt;&lt;/PARALIST&gt;&lt;/CELL&gt;&lt;CELL BorderFill="9" ColAddr="6"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CharShape="17"&gt;&lt;CHAR&gt;≪$G$28≫&lt;/CHAR&gt;&lt;/TEXT&gt;&lt;/P&gt;&lt;/PARALIST&gt;&lt;/CELL&gt;&lt;CELL BorderFill="9" ColAddr="7" ColSpan="1" Dirty="false" Editabl</t>
  </si>
  <si>
    <t>e="false" HasMargin="true" Header="false" Height="1282" Protect="false" RowAddr="25" RowSpan="1" Width="1402"&gt;&lt;CELLMARGIN Bottom="0" Left="0" Right="0" Top="0"/&gt;&lt;PARALIST LineWrap="Squeeze" LinkListID="0" LinkListIDNext="0" TextDirection="0" VertAlign="Center"&gt;&lt;P ParaShape="31" Style="40"&gt;&lt;TEXT CharShape="17"&gt;&lt;CHAR&gt;≪$H$28≫&lt;/CHAR&gt;&lt;/TEXT&gt;&lt;/P&gt;&lt;/PARALIST&gt;&lt;/CELL&gt;&lt;CELL BorderFill="9" ColAddr="8"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CharShape="17"&gt;&lt;CHAR&gt;≪$I$28≫&lt;/CHAR&gt;&lt;/TEXT&gt;&lt;/P&gt;&lt;/PARALIST&gt;&lt;/CELL&gt;&lt;CELL BorderFill="9" ColAddr="9"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CharShape="17"&gt;&lt;CHAR&gt;≪$J$28≫&lt;/CHAR&gt;&lt;/TEXT&gt;&lt;/P&gt;&lt;/PARALIST&gt;&lt;/CELL&gt;&lt;CELL BorderFill="9" ColAddr="10"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CharShape="17"&gt;&lt;CHAR&gt;≪$K$28≫&lt;/CHAR&gt;&lt;/TEXT&gt;&lt;/P&gt;&lt;/PARALIST&gt;&lt;/CELL&gt;&lt;CELL BorderFill="9" ColAddr="11"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CharShape="17"&gt;&lt;CHAR&gt;≪$L$28≫&lt;/CHAR&gt;&lt;/TEXT&gt;&lt;/P&gt;&lt;/PARALIST&gt;&lt;/CELL&gt;&lt;CELL BorderFill="9" ColAddr="12"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CharShape="17"&gt;&lt;CHAR&gt;≪$M$28≫&lt;/CHAR&gt;&lt;/TEXT&gt;&lt;/P&gt;&lt;/PARALIST&gt;&lt;/CELL&gt;&lt;CELL BorderFill="9" ColAddr="13"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CharShape="17"&gt;&lt;CHAR&gt;≪$N$28≫&lt;/CHAR&gt;&lt;/TEXT&gt;&lt;/P&gt;&lt;/PARALIST&gt;&lt;/CELL&gt;&lt;CELL BorderFill="9" ColAddr="14"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CharShape="17"&gt;&lt;CHAR&gt;≪$O$28≫&lt;/CHAR&gt;&lt;/TEXT&gt;&lt;/P&gt;&lt;/PARALIST&gt;&lt;/CELL&gt;&lt;CELL BorderFill="9" ColAddr="15"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CharShape="17"&gt;&lt;CHAR&gt;≪$P$28≫&lt;/CHAR&gt;&lt;/TEXT&gt;&lt;/P&gt;&lt;/PARALIST&gt;&lt;/CELL&gt;&lt;CELL BorderFill="9" ColAddr="16"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CharShape="17"&gt;&lt;CHAR&gt;≪$Q$28≫&lt;/CHAR&gt;&lt;/TEXT&gt;&lt;/P&gt;&lt;/PARALIST&gt;&lt;/CELL&gt;&lt;CELL BorderFill="9" ColAddr="17"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CharShape="17"&gt;&lt;CHAR&gt;≪$R$28≫&lt;/CHAR&gt;&lt;/TEXT&gt;&lt;/P&gt;&lt;/PARALIST&gt;&lt;/CELL&gt;&lt;CELL BorderFill="9" ColAddr="18"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CharShape="17"&gt;&lt;CHAR&gt;≪$S$28≫&lt;/CHAR&gt;&lt;/TEXT&gt;&lt;/P&gt;&lt;/PARALIST&gt;&lt;/CELL&gt;&lt;CELL BorderFill="9" ColAddr="19"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CharShape="17"&gt;&lt;CHAR&gt;≪$T$28≫&lt;/CHAR&gt;&lt;/TEXT&gt;&lt;/P&gt;&lt;/PARALIST&gt;&lt;/CELL&gt;&lt;CELL BorderFill="9" ColAddr="20"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CharShape="17"&gt;&lt;CHAR&gt;≪$U$28≫&lt;/CHAR&gt;&lt;/TEXT&gt;&lt;/P&gt;&lt;/PARALIST&gt;&lt;/CELL&gt;&lt;CELL BorderFill="9" ColAddr="21"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CharShape="17"&gt;&lt;CHAR&gt;≪$V$28≫&lt;/CHAR&gt;&lt;/TEXT&gt;&lt;/P&gt;&lt;/PARALIST&gt;&lt;/CELL&gt;&lt;CELL BorderFill="9" ColAddr="22"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CharShape="17"&gt;&lt;CHAR&gt;≪$W$28≫&lt;/CHAR&gt;&lt;/TEXT&gt;&lt;/P&gt;&lt;/PARALIST&gt;&lt;/CELL&gt;&lt;CELL BorderFill="9" ColAddr="23"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CharShape="17"&gt;&lt;CHAR&gt;≪$X$28≫&lt;/CHAR&gt;&lt;/TEXT&gt;&lt;/P&gt;&lt;/PARALIST&gt;&lt;/CELL&gt;&lt;CELL BorderFill="9" ColAddr="24"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CharShape="17"&gt;&lt;CHAR&gt;≪$Y$28≫&lt;/CHAR&gt;&lt;/TEXT&gt;&lt;/P&gt;&lt;/PARALIST&gt;&lt;/CELL&gt;&lt;CELL BorderFill="9" ColAddr="25"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CharShape="17"&gt;&lt;CHAR&gt;≪$Z$28≫&lt;/CHAR&gt;&lt;/TEXT&gt;&lt;/P&gt;&lt;/PARALIST&gt;&lt;/CELL&gt;&lt;CELL BorderFill="9" ColAddr="26"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CharShape="17"&gt;&lt;CHAR&gt;≪$AA$28≫&lt;/CHAR&gt;&lt;/TEXT&gt;&lt;/P&gt;&lt;/PARALIST&gt;&lt;/CELL&gt;&lt;CELL BorderFill="9" ColAddr="27"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CharShape="17"&gt;&lt;CHAR&gt;≪$AB$28≫&lt;/CHAR&gt;&lt;/TEXT&gt;&lt;/P&gt;&lt;/PARALIST&gt;&lt;/CELL&gt;&lt;CELL BorderFill="9" ColAddr="28"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CharShape="17"&gt;&lt;CHAR&gt;≪$AC$28≫&lt;/CHAR&gt;&lt;/TEXT&gt;&lt;/P&gt;&lt;/PARALIST&gt;&lt;/CELL&gt;&lt;CELL BorderFill="9" ColAddr="29"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CharShape="17"&gt;&lt;CHAR&gt;≪$AD$28≫&lt;/CHAR&gt;&lt;/TEXT&gt;&lt;/P&gt;&lt;/PARALIST&gt;&lt;/CELL&gt;&lt;CELL BorderFill="9" ColAddr="30"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CharShape="17"&gt;&lt;CHAR&gt;≪$AE$28≫&lt;/CHAR&gt;&lt;/TEXT&gt;&lt;/P&gt;&lt;/PARALIST&gt;&lt;/CELL&gt;&lt;CELL BorderFill="9" ColAddr="31"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CharShape="17"&gt;&lt;CHAR&gt;≪$AF$28≫&lt;/CHAR&gt;&lt;/TEXT&gt;&lt;/P&gt;&lt;/PARALIST&gt;&lt;/CELL&gt;&lt;CELL BorderFill="9" ColAddr="32"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CharShape="17"&gt;&lt;CHAR&gt;≪$AG$28≫&lt;/CHAR&gt;&lt;/TEXT&gt;&lt;/P&gt;&lt;/PARALIST&gt;&lt;/CELL&gt;&lt;CELL BorderFill="9" ColAddr="33"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CharShape="17"&gt;&lt;CHAR&gt;≪$AH$28≫&lt;/CHAR&gt;&lt;/TEXT&gt;&lt;/P&gt;&lt;/PARALIST&gt;&lt;/CELL&gt;&lt;CELL BorderFill="9" ColAddr="34"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CharShape="17"&gt;&lt;CHAR&gt;≪$AI$28≫&lt;/CHAR&gt;&lt;/TEXT&gt;&lt;/P&gt;&lt;/PARALIST&gt;&lt;/CELL&gt;&lt;CELL BorderFill="9" ColAddr="35"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CharShape="17"&gt;&lt;CHAR&gt;≪$AJ$28≫&lt;/CHAR&gt;&lt;/TEXT&gt;&lt;/P&gt;&lt;/PARALIST&gt;&lt;/CELL&gt;&lt;CELL BorderFill="9" ColAddr="36"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CharShape="17"&gt;&lt;CHAR&gt;≪$AK$28≫&lt;/CHAR&gt;&lt;/TEXT&gt;&lt;/P&gt;&lt;/PARALIST&gt;&lt;/CELL&gt;&lt;CELL BorderFill="9" ColAddr="37"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CharShape="17"&gt;&lt;CHAR&gt;≪$AL$28≫&lt;/CHAR&gt;&lt;/TEXT&gt;&lt;/P&gt;&lt;/PARALIST&gt;&lt;/CELL&gt;&lt;CELL BorderFill="9" ColAddr="38"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CharShape="17"&gt;&lt;CHAR&gt;≪$AM$28≫&lt;/CHAR&gt;&lt;/TEXT&gt;&lt;/P&gt;&lt;/PARALIST&gt;&lt;/CELL&gt;&lt;CELL BorderFill="9" ColAddr="39"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CharShape="17"&gt;&lt;CHAR&gt;≪$AN$28≫&lt;/CHAR&gt;&lt;/TEXT&gt;&lt;/P&gt;&lt;/PARALIST&gt;&lt;/CELL&gt;&lt;CELL BorderFill="9" ColAddr="40"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CharShape="17"&gt;&lt;CHAR&gt;≪$AO$28≫&lt;/CHAR&gt;&lt;/TEXT&gt;&lt;/P&gt;&lt;/PARALIST&gt;&lt;/CELL&gt;&lt;CELL BorderFill="13" ColAddr="41"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CharShape="17"&gt;&lt;CHAR&gt;≪$AP$28≫&lt;/CHAR&gt;&lt;/TEXT&gt;&lt;/P&gt;&lt;/PARALIST&gt;&lt;/CELL&gt;&lt;/ROW&gt;&lt;ROW&gt;&lt;CELL BorderFill="14" ColAddr="0" ColSpan="1" Dirty="false" Editable="false" HasMargin="false" Header="false" Height="1282" Protect="false" RowAddr="26" RowSpan="1" Width="17378"&gt;&lt;CELLMARGIN Bottom="141" Left="510" Right="510" Top="141"/&gt;&lt;PARALIST LineWrap="Squeeze" LinkListID="0" LinkListIDNext="0" TextDirection="0" VertAlign="Center"&gt;&lt;P ParaShape="30" Style="22"&gt;&lt;TEXT CharShape="10"&gt;&lt;CHAR&gt;≪$A$29≫&lt;/CHAR&gt;&lt;/TEXT&gt;&lt;/P&gt;&lt;/PARALIST&gt;&lt;/CELL&gt;&lt;CELL BorderFill="9" ColAddr="1" ColSpan="1" Dirty="false" Editable="false" HasMargin="false" Header="false" Height="1282" Protect="false" RowAddr="26" RowSpan="1" Width="4926"&gt;&lt;CELLMARGIN Bottom="141" Left="510" Right="510" Top="141"/&gt;&lt;PARALIST LineWrap="Squeeze" LinkListID="0" LinkListIDNext="0" TextDirection="0" VertAlign="Center"&gt;&lt;P ParaShape="31" Style="40"&gt;&lt;TEXT CharShape="16"&gt;&lt;CHAR&gt;≪$B$29≫&lt;/CHAR&gt;&lt;/TEXT&gt;&lt;/P&gt;&lt;/PARALIST&gt;&lt;/CELL&gt;&lt;CELL BorderFill="9" ColAddr="2"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CharShape="17"&gt;&lt;CHAR&gt;≪$C$29≫&lt;/CHAR&gt;&lt;/TEXT&gt;&lt;/P&gt;&lt;/PARALIST&gt;&lt;/CELL&gt;&lt;CELL BorderFill="9" ColAddr="3"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CharShape="17"&gt;&lt;CHAR&gt;≪$D$29≫&lt;/CHAR&gt;&lt;/TEXT&gt;&lt;/P&gt;&lt;/PARALIST&gt;&lt;/CELL&gt;&lt;CELL BorderFill="9" ColAddr="4"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CharShape="17"&gt;&lt;CHAR&gt;≪$E$29≫&lt;/CHAR&gt;&lt;/TEXT&gt;&lt;/P&gt;&lt;/PARALIST&gt;&lt;/CELL&gt;&lt;CELL BorderFill="9" ColAddr="5"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CharShape="17"&gt;&lt;CHAR&gt;≪$F$29≫&lt;/CHAR&gt;&lt;/TEXT&gt;&lt;/P&gt;&lt;/PARALIST&gt;&lt;/CELL&gt;&lt;CELL BorderFill="9" ColAddr="6"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CharShape="17"&gt;&lt;CHAR&gt;≪$G$29≫&lt;/CHAR&gt;&lt;/TEXT&gt;&lt;/P&gt;&lt;/PARALIST&gt;&lt;/CELL&gt;&lt;CELL BorderFill="9" ColAddr="7"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CharShape="17"&gt;&lt;CHAR&gt;≪$H$29≫&lt;/CHAR&gt;&lt;/TEXT&gt;&lt;/P&gt;&lt;/PARALIST&gt;&lt;/CELL&gt;&lt;CELL BorderFill="9" ColAddr="8"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CharShape="17"&gt;&lt;CHAR&gt;≪$I$29≫&lt;/CHAR&gt;&lt;/TEXT&gt;&lt;/P&gt;&lt;/PARALIST&gt;&lt;/CELL&gt;&lt;CELL BorderFill="9" ColAddr="9"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CharShape="17"&gt;&lt;CHAR&gt;≪$J$29≫&lt;/CHAR&gt;&lt;/TEXT&gt;&lt;/P&gt;&lt;/PARALIST&gt;&lt;/CELL&gt;&lt;CELL BorderFill="9" ColAddr="10"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CharShape="17"&gt;&lt;CHAR&gt;≪$K$29≫&lt;/CHAR&gt;&lt;/TEXT&gt;&lt;/P&gt;&lt;/PARALIST&gt;&lt;/CELL&gt;&lt;CELL BorderFill="9" ColAddr="11"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CharShape="17"&gt;&lt;CHAR&gt;≪$L$29≫&lt;/CHAR&gt;&lt;/TEXT&gt;&lt;/P&gt;&lt;/PARALIST&gt;&lt;/CELL&gt;&lt;CELL BorderFill="9" ColAddr="12"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CharShape="17"&gt;&lt;CHAR&gt;≪$M$29≫&lt;/CHAR&gt;&lt;/TEXT&gt;&lt;/P&gt;&lt;/PARALIST&gt;&lt;/CELL&gt;&lt;CELL BorderFill="9" ColAddr="13"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CharShape="17"&gt;&lt;CHAR&gt;≪$N$29≫&lt;/CHAR&gt;&lt;/TEXT&gt;&lt;/P&gt;&lt;/PARALIST&gt;&lt;/CELL&gt;&lt;CELL BorderFill="9" ColAddr="14"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CharShape="17"&gt;&lt;CHAR&gt;≪$O$29≫&lt;/CHAR&gt;&lt;/TEXT&gt;&lt;/P&gt;&lt;/PARALIST&gt;&lt;/CELL&gt;&lt;CELL BorderFill="9" ColAddr="15"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CharShape="17"&gt;&lt;CHAR&gt;≪$P$29≫&lt;/CHAR&gt;&lt;/TEXT&gt;&lt;/P&gt;&lt;/PARALIST&gt;&lt;/CELL&gt;&lt;CELL BorderFill="9" ColAddr="16"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CharShape="17"&gt;&lt;CHAR&gt;≪$Q$29≫&lt;/CHAR&gt;&lt;/TEXT&gt;&lt;/P&gt;&lt;/PARALIST&gt;&lt;/CELL&gt;&lt;CELL BorderFill="9" ColAddr="17"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CharShape="17"&gt;&lt;CHAR&gt;≪$R$29≫&lt;/CHAR&gt;&lt;/TEXT&gt;&lt;/P&gt;&lt;/PARALIST&gt;&lt;/CELL&gt;&lt;CELL BorderFill="9" ColAddr="18"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CharShape="17"&gt;&lt;CHAR&gt;≪$S$29≫&lt;/CHAR&gt;&lt;/TEXT&gt;&lt;/P&gt;&lt;/PARALIST&gt;&lt;/CELL&gt;&lt;CELL BorderFill="9" ColAddr="19"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CharShape="17"&gt;&lt;CHAR&gt;≪$T$29≫&lt;/CHAR&gt;&lt;/TEXT&gt;&lt;/P&gt;&lt;/PARALIST&gt;&lt;/CELL&gt;&lt;CELL BorderFill="9" ColAddr="20"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CharShape="17"&gt;&lt;CHAR&gt;≪$U$29≫&lt;/CHAR&gt;&lt;/TEXT&gt;&lt;/P&gt;&lt;/PARALIST&gt;&lt;/CELL&gt;&lt;CELL BorderFill="9" ColAddr="21"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CharShape="17"&gt;&lt;CHAR&gt;≪$V$29≫&lt;/CHAR&gt;&lt;/TEXT&gt;&lt;/P&gt;&lt;/PARALIST&gt;&lt;/CELL&gt;&lt;CELL BorderFill="9" ColAddr="22"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CharShape="17"&gt;&lt;CHAR&gt;≪$W$29≫&lt;/CHAR&gt;&lt;/TEXT&gt;&lt;/P&gt;&lt;/PARALIST&gt;&lt;/CELL&gt;&lt;CELL BorderFill="9" ColAddr="23"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CharShape="17"&gt;&lt;CHAR&gt;≪$X$29≫&lt;/CHAR&gt;&lt;/TEXT&gt;&lt;/P&gt;&lt;/PARALIST&gt;&lt;/CELL&gt;&lt;CELL BorderFill="9" ColAddr="24"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CharShape="17"&gt;&lt;CHAR&gt;≪$Y$29≫&lt;/CHAR&gt;&lt;/TEXT&gt;&lt;/P&gt;&lt;/PARALIST&gt;&lt;/CELL&gt;&lt;CELL BorderFill="9" ColAddr="25"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CharShape="17"&gt;&lt;CHAR&gt;≪$Z$29≫&lt;/CHAR&gt;&lt;/TEXT&gt;&lt;/P&gt;&lt;/PARALIST&gt;&lt;/CELL&gt;&lt;CELL BorderFill="9" ColAddr="26"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CharShape="17"&gt;&lt;CHAR&gt;≪$AA$29≫&lt;/CHAR&gt;&lt;/TEXT&gt;&lt;/P&gt;&lt;/PARALIST&gt;&lt;/CELL&gt;&lt;CELL BorderFill="9" ColAddr="27"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CharShape="17"&gt;&lt;CHAR&gt;≪$AB$29≫&lt;/CHAR&gt;&lt;/TEXT&gt;&lt;/P&gt;&lt;/PARALIST&gt;&lt;/CELL&gt;&lt;CELL BorderFill="9" ColAddr="28"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CharShape="17"&gt;&lt;CHAR&gt;≪$AC$29≫&lt;/CHAR&gt;&lt;/TEXT&gt;&lt;/P&gt;&lt;/PARALIST&gt;&lt;/CELL&gt;&lt;CELL BorderFill="9" ColAddr="29"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CharShape="17"&gt;&lt;CHAR&gt;≪$AD$29≫&lt;/CHAR&gt;&lt;/TEXT&gt;&lt;/P&gt;&lt;/PARALIST&gt;&lt;/CELL&gt;&lt;CELL BorderFill="9" ColAddr="30"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CharShape="17"&gt;&lt;CHAR&gt;≪$AE$29≫&lt;/CHAR&gt;&lt;/TEXT&gt;&lt;/P&gt;&lt;/PARALIST&gt;&lt;/CELL&gt;&lt;CELL BorderFill="9" ColAddr="31"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CharShape="17"&gt;&lt;CHAR&gt;≪$AF$29≫&lt;/CHAR&gt;&lt;/TEXT&gt;&lt;/P&gt;&lt;/PARALIST&gt;&lt;/CELL&gt;&lt;CELL BorderFill="9" ColAddr="32"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CharShape="17"&gt;&lt;CHAR&gt;≪$AG$29≫&lt;/CHAR&gt;&lt;/TEXT&gt;&lt;/P&gt;&lt;/PARALIST&gt;&lt;/CELL&gt;&lt;CELL BorderFill="9" ColAddr="33"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CharShape="17"&gt;&lt;CHAR&gt;≪$AH$29≫&lt;/CHAR&gt;&lt;/TEXT&gt;&lt;/P&gt;&lt;/PARALIST&gt;&lt;/CELL&gt;&lt;CELL BorderFill="9" ColAddr="34"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CharShape="17"&gt;&lt;CHAR&gt;≪$AI$29≫&lt;/CHAR&gt;&lt;/TEXT&gt;&lt;/P&gt;&lt;/PARALIST&gt;&lt;/CELL&gt;&lt;CELL BorderFill="9" ColAddr="35"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CharShape="17"&gt;&lt;CHAR&gt;≪$AJ$29≫&lt;/CHAR&gt;&lt;/TEXT&gt;&lt;/P&gt;&lt;/PARALIST&gt;&lt;/CELL&gt;&lt;CELL BorderFill="9" ColAddr="36"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CharShape="17"&gt;&lt;CHAR&gt;≪$AK$29≫&lt;/CHAR&gt;&lt;/TEXT&gt;&lt;/P&gt;&lt;/PARALIST&gt;&lt;/CELL&gt;&lt;CELL BorderFill="9" ColAddr="37"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CharShape="17"&gt;&lt;CHAR&gt;≪$AL$29≫&lt;/CHAR&gt;&lt;/TEXT&gt;&lt;/P&gt;&lt;/PARALIST&gt;&lt;/CELL&gt;&lt;CELL BorderFill="9" ColAddr="38"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CharShape="17"&gt;&lt;CHAR&gt;≪$AM$29≫&lt;/CHAR&gt;&lt;/TEXT&gt;&lt;/P&gt;&lt;/PARALIST&gt;&lt;/CELL&gt;&lt;CELL BorderFill="9" ColAddr="39"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CharShape="17"&gt;&lt;CHAR&gt;≪$AN$29≫&lt;/CHAR&gt;&lt;/TEXT&gt;&lt;/P&gt;&lt;/PARALIST&gt;&lt;/CELL&gt;&lt;CELL BorderFill="9" ColAddr="40"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CharShape="17"&gt;&lt;CHAR&gt;≪$AO$29≫&lt;/CHAR&gt;&lt;/TEXT&gt;&lt;/P&gt;&lt;/PARALIST&gt;&lt;/CELL&gt;&lt;CELL BorderFill="13" ColAddr="41" ColSpan="1" Dirty="false" Editable="false" HasMargin="true" Header="false" Height="1282" Protect="false" RowAddr="26" RowSpan="1" Width="1405"&gt;&lt;CELLMARGIN Bottom="0" Left="0" Right="0" Top="0"/&gt;&lt;PARALIST LineWrap="Squeeze" LinkListID="0" LinkListIDNext="0" TextDirection="0" VertAlign="Ce</t>
  </si>
  <si>
    <t>nter"&gt;&lt;P ParaShape="31" Style="40"&gt;&lt;TEXT CharShape="17"&gt;&lt;CHAR&gt;≪$AP$29≫&lt;/CHAR&gt;&lt;/TEXT&gt;&lt;/P&gt;&lt;/PARALIST&gt;&lt;/CELL&gt;&lt;/ROW&gt;&lt;ROW&gt;&lt;CELL BorderFill="14" ColAddr="0" ColSpan="1" Dirty="false" Editable="false" HasMargin="false" Header="false" Height="1282" Protect="false" RowAddr="27" RowSpan="1" Width="17378"&gt;&lt;CELLMARGIN Bottom="141" Left="510" Right="510" Top="141"/&gt;&lt;PARALIST LineWrap="Squeeze" LinkListID="0" LinkListIDNext="0" TextDirection="0" VertAlign="Center"&gt;&lt;P ParaShape="30" Style="22"&gt;&lt;TEXT CharShape="10"&gt;&lt;CHAR&gt;≪$A$30≫&lt;/CHAR&gt;&lt;/TEXT&gt;&lt;/P&gt;&lt;/PARALIST&gt;&lt;/CELL&gt;&lt;CELL BorderFill="9" ColAddr="1" ColSpan="1" Dirty="false" Editable="false" HasMargin="false" Header="false" Height="1282" Protect="false" RowAddr="27" RowSpan="1" Width="4926"&gt;&lt;CELLMARGIN Bottom="141" Left="510" Right="510" Top="141"/&gt;&lt;PARALIST LineWrap="Squeeze" LinkListID="0" LinkListIDNext="0" TextDirection="0" VertAlign="Center"&gt;&lt;P ParaShape="31" Style="40"&gt;&lt;TEXT CharShape="16"&gt;&lt;CHAR&gt;≪$B$30≫&lt;/CHAR&gt;&lt;/TEXT&gt;&lt;/P&gt;&lt;/PARALIST&gt;&lt;/CELL&gt;&lt;CELL BorderFill="9" ColAddr="2"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CharShape="17"&gt;&lt;CHAR&gt;≪$C$30≫&lt;/CHAR&gt;&lt;/TEXT&gt;&lt;/P&gt;&lt;/PARALIST&gt;&lt;/CELL&gt;&lt;CELL BorderFill="9" ColAddr="3"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CharShape="17"&gt;&lt;CHAR&gt;≪$D$30≫&lt;/CHAR&gt;&lt;/TEXT&gt;&lt;/P&gt;&lt;/PARALIST&gt;&lt;/CELL&gt;&lt;CELL BorderFill="9" ColAddr="4"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CharShape="17"&gt;&lt;CHAR&gt;≪$E$30≫&lt;/CHAR&gt;&lt;/TEXT&gt;&lt;/P&gt;&lt;/PARALIST&gt;&lt;/CELL&gt;&lt;CELL BorderFill="9" ColAddr="5"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CharShape="17"&gt;&lt;CHAR&gt;≪$F$30≫&lt;/CHAR&gt;&lt;/TEXT&gt;&lt;/P&gt;&lt;/PARALIST&gt;&lt;/CELL&gt;&lt;CELL BorderFill="9" ColAddr="6"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CharShape="17"&gt;&lt;CHAR&gt;≪$G$30≫&lt;/CHAR&gt;&lt;/TEXT&gt;&lt;/P&gt;&lt;/PARALIST&gt;&lt;/CELL&gt;&lt;CELL BorderFill="9" ColAddr="7"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CharShape="17"&gt;&lt;CHAR&gt;≪$H$30≫&lt;/CHAR&gt;&lt;/TEXT&gt;&lt;/P&gt;&lt;/PARALIST&gt;&lt;/CELL&gt;&lt;CELL BorderFill="9" ColAddr="8"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CharShape="17"&gt;&lt;CHAR&gt;≪$I$30≫&lt;/CHAR&gt;&lt;/TEXT&gt;&lt;/P&gt;&lt;/PARALIST&gt;&lt;/CELL&gt;&lt;CELL BorderFill="9" ColAddr="9"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CharShape="17"&gt;&lt;CHAR&gt;≪$J$30≫&lt;/CHAR&gt;&lt;/TEXT&gt;&lt;/P&gt;&lt;/PARALIST&gt;&lt;/CELL&gt;&lt;CELL BorderFill="9" ColAddr="10"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CharShape="17"&gt;&lt;CHAR&gt;≪$K$30≫&lt;/CHAR&gt;&lt;/TEXT&gt;&lt;/P&gt;&lt;/PARALIST&gt;&lt;/CELL&gt;&lt;CELL BorderFill="9" ColAddr="11"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CharShape="17"&gt;&lt;CHAR&gt;≪$L$30≫&lt;/CHAR&gt;&lt;/TEXT&gt;&lt;/P&gt;&lt;/PARALIST&gt;&lt;/CELL&gt;&lt;CELL BorderFill="9" ColAddr="12"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CharShape="17"&gt;&lt;CHAR&gt;≪$M$30≫&lt;/CHAR&gt;&lt;/TEXT&gt;&lt;/P&gt;&lt;/PARALIST&gt;&lt;/CELL&gt;&lt;CELL BorderFill="9" ColAddr="13"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CharShape="17"&gt;&lt;CHAR&gt;≪$N$30≫&lt;/CHAR&gt;&lt;/TEXT&gt;&lt;/P&gt;&lt;/PARALIST&gt;&lt;/CELL&gt;&lt;CELL BorderFill="9" ColAddr="14"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CharShape="17"&gt;&lt;CHAR&gt;≪$O$30≫&lt;/CHAR&gt;&lt;/TEXT&gt;&lt;/P&gt;&lt;/PARALIST&gt;&lt;/CELL&gt;&lt;CELL BorderFill="9" ColAddr="15"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CharShape="17"&gt;&lt;CHAR&gt;≪$P$30≫&lt;/CHAR&gt;&lt;/TEXT&gt;&lt;/P&gt;&lt;/PARALIST&gt;&lt;/CELL&gt;&lt;CELL BorderFill="9" ColAddr="16"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CharShape="17"&gt;&lt;CHAR&gt;≪$Q$30≫&lt;/CHAR&gt;&lt;/TEXT&gt;&lt;/P&gt;&lt;/PARALIST&gt;&lt;/CELL&gt;&lt;CELL BorderFill="9" ColAddr="17"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CharShape="17"&gt;&lt;CHAR&gt;≪$R$30≫&lt;/CHAR&gt;&lt;/TEXT&gt;&lt;/P&gt;&lt;/PARALIST&gt;&lt;/CELL&gt;&lt;CELL BorderFill="9" ColAddr="18"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CharShape="17"&gt;&lt;CHAR&gt;≪$S$30≫&lt;/CHAR&gt;&lt;/TEXT&gt;&lt;/P&gt;&lt;/PARALIST&gt;&lt;/CELL&gt;&lt;CELL BorderFill="9" ColAddr="19"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CharShape="17"&gt;&lt;CHAR&gt;≪$T$30≫&lt;/CHAR&gt;&lt;/TEXT&gt;&lt;/P&gt;&lt;/PARALIST&gt;&lt;/CELL&gt;&lt;CELL BorderFill="9" ColAddr="20"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CharShape="17"&gt;&lt;CHAR&gt;≪$U$30≫&lt;/CHAR&gt;&lt;/TEXT&gt;&lt;/P&gt;&lt;/PARALIST&gt;&lt;/CELL&gt;&lt;CELL BorderFill="9" ColAddr="21"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CharShape="17"&gt;&lt;CHAR&gt;≪$V$30≫&lt;/CHAR&gt;&lt;/TEXT&gt;&lt;/P&gt;&lt;/PARALIST&gt;&lt;/CELL&gt;&lt;CELL BorderFill="9" ColAddr="22"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CharShape="17"&gt;&lt;CHAR&gt;≪$W$30≫&lt;/CHAR&gt;&lt;/TEXT&gt;&lt;/P&gt;&lt;/PARALIST&gt;&lt;/CELL&gt;&lt;CELL BorderFill="9" ColAddr="23"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CharShape="17"&gt;&lt;CHAR&gt;≪$X$30≫&lt;/CHAR&gt;&lt;/TEXT&gt;&lt;/P&gt;&lt;/PARALIST&gt;&lt;/CELL&gt;&lt;CELL BorderFill="9" ColAddr="24"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CharShape="17"&gt;&lt;CHAR&gt;≪$Y$30≫&lt;/CHAR&gt;&lt;/TEXT&gt;&lt;/P&gt;&lt;/PARALIST&gt;&lt;/CELL&gt;&lt;CELL BorderFill="9" ColAddr="25"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CharShape="17"&gt;&lt;CHAR&gt;≪$Z$30≫&lt;/CHAR&gt;&lt;/TEXT&gt;&lt;/P&gt;&lt;/PARALIST&gt;&lt;/CELL&gt;&lt;CELL BorderFill="9" ColAddr="26"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CharShape="17"&gt;&lt;CHAR&gt;≪$AA$30≫&lt;/CHAR&gt;&lt;/TEXT&gt;&lt;/P&gt;&lt;/PARALIST&gt;&lt;/CELL&gt;&lt;CELL BorderFill="9" ColAddr="27"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CharShape="17"&gt;&lt;CHAR&gt;≪$AB$30≫&lt;/CHAR&gt;&lt;/TEXT&gt;&lt;/P&gt;&lt;/PARALIST&gt;&lt;/CELL&gt;&lt;CELL BorderFill="9" ColAddr="28"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CharShape="17"&gt;&lt;CHAR&gt;≪$AC$30≫&lt;/CHAR&gt;&lt;/TEXT&gt;&lt;/P&gt;&lt;/PARALIST&gt;&lt;/CELL&gt;&lt;CELL BorderFill="9" ColAddr="29"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CharShape="17"&gt;&lt;CHAR&gt;≪$AD$30≫&lt;/CHAR&gt;&lt;/TEXT&gt;&lt;/P&gt;&lt;/PARALIST&gt;&lt;/CELL&gt;&lt;CELL BorderFill="9" ColAddr="30"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CharShape="17"&gt;&lt;CHAR&gt;≪$AE$30≫&lt;/CHAR&gt;&lt;/TEXT&gt;&lt;/P&gt;&lt;/PARALIST&gt;&lt;/CELL&gt;&lt;CELL BorderFill="9" ColAddr="31"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CharShape="17"&gt;&lt;CHAR&gt;≪$AF$30≫&lt;/CHAR&gt;&lt;/TEXT&gt;&lt;/P&gt;&lt;/PARALIST&gt;&lt;/CELL&gt;&lt;CELL BorderFill="9" ColAddr="32"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CharShape="17"&gt;&lt;CHAR&gt;≪$AG$30≫&lt;/CHAR&gt;&lt;/TEXT&gt;&lt;/P&gt;&lt;/PARALIST&gt;&lt;/CELL&gt;&lt;CELL BorderFill="9" ColAddr="33"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CharShape="17"&gt;&lt;CHAR&gt;≪$AH$30≫&lt;/CHAR&gt;&lt;/TEXT&gt;&lt;/P&gt;&lt;/PARALIST&gt;&lt;/CELL&gt;&lt;CELL BorderFill="9" ColAddr="34"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CharShape="17"&gt;&lt;CHAR&gt;≪$AI$30≫&lt;/CHAR&gt;&lt;/TEXT&gt;&lt;/P&gt;&lt;/PARALIST&gt;&lt;/CELL&gt;&lt;CELL BorderFill="9" ColAddr="35"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CharShape="17"&gt;&lt;CHAR&gt;≪$AJ$30≫&lt;/CHAR&gt;&lt;/TEXT&gt;&lt;/P&gt;&lt;/PARALIST&gt;&lt;/CELL&gt;&lt;CELL BorderFill="9" ColAddr="36"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CharShape="17"&gt;&lt;CHAR&gt;≪$AK$30≫&lt;/CHAR&gt;&lt;/TEXT&gt;&lt;/P&gt;&lt;/PARALIST&gt;&lt;/CELL&gt;&lt;CELL BorderFill="9" ColAddr="37"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CharShape="17"&gt;&lt;CHAR&gt;≪$AL$30≫&lt;/CHAR&gt;&lt;/TEXT&gt;&lt;/P&gt;&lt;/PARALIST&gt;&lt;/CELL&gt;&lt;CELL BorderFill="9" ColAddr="38"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CharShape="17"&gt;&lt;CHAR&gt;≪$AM$30≫&lt;/CHAR&gt;&lt;/TEXT&gt;&lt;/P&gt;&lt;/PARALIST&gt;&lt;/CELL&gt;&lt;CELL BorderFill="9" ColAddr="39"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CharShape="17"&gt;&lt;CHAR&gt;≪$AN$30≫&lt;/CHAR&gt;&lt;/TEXT&gt;&lt;/P&gt;&lt;/PARALIST&gt;&lt;/CELL&gt;&lt;CELL BorderFill="9" ColAddr="40"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CharShape="17"&gt;&lt;CHAR&gt;≪$AO$30≫&lt;/CHAR&gt;&lt;/TEXT&gt;&lt;/P&gt;&lt;/PARALIST&gt;&lt;/CELL&gt;&lt;CELL BorderFill="13" ColAddr="41"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CharShape="17"&gt;&lt;CHAR&gt;≪$AP$30≫&lt;/CHAR&gt;&lt;/TEXT&gt;&lt;/P&gt;&lt;/PARALIST&gt;&lt;/CELL&gt;&lt;/ROW&gt;&lt;ROW&gt;&lt;CELL BorderFill="14" ColAddr="0" ColSpan="1" Dirty="false" Editable="false" HasMargin="false" Header="false" Height="1282" Protect="false" RowAddr="28" RowSpan="1" Width="17378"&gt;&lt;CELLMARGIN Bottom="141" Left="510" Right="510" Top="141"/&gt;&lt;PARALIST LineWrap="Squeeze" LinkListID="0" LinkListIDNext="0" TextDirection="0" VertAlign="Center"&gt;&lt;P ParaShape="30" Style="22"&gt;&lt;TEXT CharShape="10"&gt;&lt;CHAR&gt;≪$A$31≫&lt;/CHAR&gt;&lt;/TEXT&gt;&lt;/P&gt;&lt;/PARALIST&gt;&lt;/CELL&gt;&lt;CELL BorderFill="9" ColAddr="1" ColSpan="1" Dirty="false" Editable="false" HasMargin="false" Header="false" Height="1282" Protect="false" RowAddr="28" RowSpan="1" Width="4926"&gt;&lt;CELLMARGIN Bottom="141" Left="510" Right="510" Top="141"/&gt;&lt;PARALIST LineWrap="Squeeze" LinkListID="0" LinkListIDNext="0" TextDirection="0" VertAlign="Center"&gt;&lt;P ParaShape="31" Style="40"&gt;&lt;TEXT CharShape="16"&gt;&lt;CHAR&gt;≪$B$31≫&lt;/CHAR&gt;&lt;/TEXT&gt;&lt;/P&gt;&lt;/PARALIST&gt;&lt;/CELL&gt;&lt;CELL BorderFill="9" ColAddr="2"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CharShape="17"&gt;&lt;CHAR&gt;≪$C$31≫&lt;/CHAR&gt;&lt;/TEXT&gt;&lt;/P&gt;&lt;/PARALIST&gt;&lt;/CELL&gt;&lt;CELL BorderFill="9" ColAddr="3"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CharShape="17"&gt;&lt;CHAR&gt;≪$D$31≫&lt;/CHAR&gt;&lt;/TEXT&gt;&lt;/P&gt;&lt;/PARALIST&gt;&lt;/CELL&gt;&lt;CELL BorderFill="9" ColAddr="4"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CharShape="17"&gt;&lt;CHAR&gt;≪$E$31≫&lt;/CHAR&gt;&lt;/TEXT&gt;&lt;/P&gt;&lt;/PARALIST&gt;&lt;/CELL&gt;&lt;CELL BorderFill="9" ColAddr="5"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CharShape="17"&gt;&lt;CHAR&gt;≪$F$31≫&lt;/CHAR&gt;&lt;/TEXT&gt;&lt;/P&gt;&lt;/PARALIST&gt;&lt;/CELL&gt;&lt;CELL BorderFill="9" ColAddr="6"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CharShape="17"&gt;&lt;CHAR&gt;≪$G$31≫&lt;/CHAR&gt;&lt;/TEXT&gt;&lt;/P&gt;&lt;/PARALIST&gt;&lt;/CELL&gt;&lt;CELL BorderFill="9" ColAddr="7"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CharShape="17"&gt;&lt;CHAR&gt;≪$H$31≫&lt;/CHAR&gt;&lt;/TEXT&gt;&lt;/P&gt;&lt;/PARALIST&gt;&lt;/CELL&gt;&lt;CELL BorderFill="9" ColAddr="8"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CharShape="17"&gt;&lt;CHAR&gt;≪$I$31≫&lt;/CHAR&gt;&lt;/TEXT&gt;&lt;/P&gt;&lt;/PARALIST&gt;&lt;/CELL&gt;&lt;CELL BorderFill="9" ColAddr="9"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CharShape="17"&gt;&lt;CHAR&gt;≪$J$31≫&lt;/CHAR&gt;&lt;/TEXT&gt;&lt;/P&gt;&lt;/PARALIST&gt;&lt;/CELL&gt;&lt;CELL BorderFill="9" ColAddr="10"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CharShape="17"&gt;&lt;CHAR&gt;≪$K$31≫&lt;/CHAR&gt;&lt;/TEXT&gt;&lt;/P&gt;&lt;/PARALIST&gt;&lt;/CELL&gt;&lt;CELL BorderFill="9" ColAddr="11"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CharShape="17"&gt;&lt;CHAR&gt;≪$L$31≫&lt;/CHAR&gt;&lt;/TEXT&gt;&lt;/P&gt;&lt;/PARALIST&gt;&lt;/CELL&gt;&lt;CELL BorderFill="9" ColAddr="12"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CharShape="17"&gt;&lt;CHAR&gt;≪$M$31≫&lt;/CHAR&gt;&lt;/TEXT&gt;&lt;/P&gt;&lt;/PARALIST&gt;&lt;/CELL&gt;&lt;CELL BorderFill="9" ColAddr="13"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CharShape="17"&gt;&lt;CHAR&gt;≪$N$31≫&lt;/CHAR&gt;&lt;/TEXT&gt;&lt;/P&gt;&lt;/PARALIST&gt;&lt;/CELL&gt;&lt;CELL BorderFill="9" ColAddr="14"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CharShape="17"&gt;&lt;CHAR&gt;≪$O$31≫&lt;/CHAR&gt;&lt;/TEXT&gt;&lt;/P&gt;&lt;/PARALIST&gt;&lt;/CELL&gt;&lt;CELL BorderFill="9" ColAddr="15"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CharShape="17"&gt;&lt;CHAR&gt;≪$P$31≫&lt;/CHAR&gt;&lt;/TEXT&gt;&lt;/P&gt;&lt;/PARALIST&gt;&lt;/CELL&gt;&lt;CELL BorderFill="9" ColAddr="16"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CharShape="17"&gt;&lt;CHAR&gt;≪$Q$31≫&lt;/CHAR&gt;&lt;/TEXT&gt;&lt;/P&gt;&lt;/PARALIST&gt;&lt;/CELL&gt;&lt;CELL BorderFill="9" ColAddr="17"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CharShape="17"&gt;&lt;CHAR&gt;≪$R$31≫&lt;/CHAR&gt;&lt;/TEXT&gt;&lt;/P&gt;&lt;/PARALIST&gt;&lt;/CELL&gt;&lt;CELL BorderFill="9" ColAddr="18"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CharShape="17"&gt;&lt;CHAR&gt;≪$S$31≫&lt;/CHAR&gt;&lt;/TEXT&gt;&lt;/P&gt;&lt;/PARALIST&gt;&lt;/CELL&gt;&lt;CELL BorderFill="9" ColAddr="19"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CharShape="17"&gt;&lt;CHAR&gt;≪$T$31≫&lt;/CHAR&gt;&lt;/TEXT&gt;&lt;/P&gt;&lt;/PARALIST&gt;&lt;/CELL&gt;&lt;CELL BorderFill="9" ColAddr="20"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CharShape="17"&gt;&lt;CHAR&gt;≪$U$31≫&lt;/CHAR&gt;&lt;/TEXT&gt;&lt;/P&gt;&lt;/PARALIST&gt;&lt;/CELL&gt;&lt;CELL BorderFill="9" ColAddr="21"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CharShape="17"&gt;&lt;CHAR&gt;≪$V$31≫&lt;/CHAR&gt;&lt;/TEXT&gt;&lt;/P&gt;&lt;/PARALIST&gt;&lt;/CELL&gt;&lt;CELL BorderFill="9" ColAddr="22"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CharShape="17"&gt;&lt;CHAR&gt;≪$W$31≫&lt;/CHAR&gt;&lt;/TEXT&gt;&lt;/P&gt;&lt;/PARALIST&gt;&lt;/CELL&gt;&lt;CELL BorderFill="9" ColAddr="23"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CharShape="17"&gt;&lt;CHAR&gt;≪$X$31≫&lt;/CHAR&gt;&lt;/TEXT&gt;&lt;/P&gt;&lt;/PARALIST&gt;&lt;/CELL&gt;&lt;CELL BorderFill="9" ColAddr="24"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CharShape="17"&gt;&lt;CHAR&gt;≪$Y$31≫&lt;/CHAR&gt;&lt;/TEXT&gt;&lt;/P&gt;&lt;/PARALIST&gt;&lt;/CELL&gt;&lt;CELL BorderFill="9" ColAddr="25"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CharShape="17"&gt;&lt;CHAR&gt;≪$Z$31≫&lt;/CHAR&gt;&lt;/TEXT&gt;&lt;/P&gt;&lt;/PARALIST&gt;&lt;/CELL&gt;&lt;CELL BorderFill="9" ColAddr="26"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CharShape="17"&gt;&lt;CHAR&gt;≪$AA$31≫&lt;/CHAR&gt;&lt;/TEXT&gt;&lt;/P&gt;&lt;/PARALIST&gt;&lt;/CELL&gt;&lt;CELL BorderFill="9" ColAddr="27"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CharShape="17"&gt;&lt;CHAR&gt;≪$AB$31≫&lt;/CHAR&gt;&lt;/TEXT&gt;&lt;/P&gt;&lt;/PARALIST&gt;&lt;/CELL&gt;&lt;CELL BorderFill="9" ColAddr="28"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CharShape="17"&gt;&lt;CHAR&gt;≪$AC$31≫&lt;/CHAR&gt;&lt;/TEXT&gt;&lt;/P&gt;&lt;/PARALIST&gt;&lt;/CELL&gt;&lt;CELL BorderFill="9" ColAddr="29"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CharShape="17"&gt;&lt;CHAR&gt;≪$AD$31≫&lt;/CHAR&gt;&lt;/TEXT&gt;&lt;/P&gt;&lt;/PARALIST&gt;&lt;/CELL&gt;&lt;CELL BorderFill="9" ColAddr="30"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CharShape="17"&gt;&lt;CHAR&gt;≪$AE$31≫&lt;/CHAR&gt;&lt;/TEXT&gt;&lt;/P&gt;&lt;/PARALIST&gt;&lt;/CELL&gt;&lt;CELL BorderFill="9" ColAddr="31"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CharShape="17"&gt;&lt;CHAR&gt;≪$AF$31≫&lt;/CHAR&gt;&lt;/TEXT&gt;&lt;/P&gt;&lt;/PARALIST&gt;&lt;/CELL&gt;&lt;CELL BorderFill="9" ColAddr="32"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CharShape="17"&gt;&lt;CHAR&gt;≪$AG$31≫&lt;/CHAR&gt;&lt;/TEXT&gt;&lt;/P&gt;&lt;/PARALIST&gt;&lt;/CELL&gt;&lt;CELL BorderFill="9" ColAddr="33"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CharShape="17"&gt;&lt;CHAR&gt;≪$AH$31≫&lt;/CHAR&gt;&lt;/TEXT&gt;&lt;/P&gt;&lt;/PARALIST&gt;&lt;/CELL&gt;&lt;CELL BorderFill="9" ColAddr="34" ColSpan="1" Dirty="false" Editable="false" HasMargin="true" Header="false" Height="1282" Protect="fa</t>
  </si>
  <si>
    <t>40"&gt;&lt;TEXT CharShape="17"&gt;&lt;CHAR&gt;≪$T$35≫&lt;/CHAR&gt;&lt;/TEXT&gt;&lt;/P&gt;&lt;/PARALIST&gt;&lt;/CELL&gt;&lt;CELL BorderFill="9" ColAddr="20"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CharShape="17"&gt;&lt;CHAR&gt;≪$U$35≫&lt;/CHAR&gt;&lt;/TEXT&gt;&lt;/P&gt;&lt;/PARALIST&gt;&lt;/CELL&gt;&lt;CELL BorderFill="9" ColAddr="21"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CharShape="17"&gt;&lt;CHAR&gt;≪$V$35≫&lt;/CHAR&gt;&lt;/TEXT&gt;&lt;/P&gt;&lt;/PARALIST&gt;&lt;/CELL&gt;&lt;CELL BorderFill="9" ColAddr="22"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CharShape="17"&gt;&lt;CHAR&gt;≪$W$35≫&lt;/CHAR&gt;&lt;/TEXT&gt;&lt;/P&gt;&lt;/PARALIST&gt;&lt;/CELL&gt;&lt;CELL BorderFill="9" ColAddr="23"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CharShape="17"&gt;&lt;CHAR&gt;≪$X$35≫&lt;/CHAR&gt;&lt;/TEXT&gt;&lt;/P&gt;&lt;/PARALIST&gt;&lt;/CELL&gt;&lt;CELL BorderFill="9" ColAddr="24"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CharShape="17"&gt;&lt;CHAR&gt;≪$Y$35≫&lt;/CHAR&gt;&lt;/TEXT&gt;&lt;/P&gt;&lt;/PARALIST&gt;&lt;/CELL&gt;&lt;CELL BorderFill="9" ColAddr="25"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CharShape="17"&gt;&lt;CHAR&gt;≪$Z$35≫&lt;/CHAR&gt;&lt;/TEXT&gt;&lt;/P&gt;&lt;/PARALIST&gt;&lt;/CELL&gt;&lt;CELL BorderFill="9" ColAddr="26"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CharShape="17"&gt;&lt;CHAR&gt;≪$AA$35≫&lt;/CHAR&gt;&lt;/TEXT&gt;&lt;/P&gt;&lt;/PARALIST&gt;&lt;/CELL&gt;&lt;CELL BorderFill="9" ColAddr="27"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CharShape="17"&gt;&lt;CHAR&gt;≪$AB$35≫&lt;/CHAR&gt;&lt;/TEXT&gt;&lt;/P&gt;&lt;/PARALIST&gt;&lt;/CELL&gt;&lt;CELL BorderFill="9" ColAddr="28"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CharShape="17"&gt;&lt;CHAR&gt;≪$AC$35≫&lt;/CHAR&gt;&lt;/TEXT&gt;&lt;/P&gt;&lt;/PARALIST&gt;&lt;/CELL&gt;&lt;CELL BorderFill="9" ColAddr="29"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CharShape="17"&gt;&lt;CHAR&gt;≪$AD$35≫&lt;/CHAR&gt;&lt;/TEXT&gt;&lt;/P&gt;&lt;/PARALIST&gt;&lt;/CELL&gt;&lt;CELL BorderFill="9" ColAddr="30"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CharShape="17"&gt;&lt;CHAR&gt;≪$AE$35≫&lt;/CHAR&gt;&lt;/TEXT&gt;&lt;/P&gt;&lt;/PARALIST&gt;&lt;/CELL&gt;&lt;CELL BorderFill="9" ColAddr="31"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CharShape="17"&gt;&lt;CHAR&gt;≪$AF$35≫&lt;/CHAR&gt;&lt;/TEXT&gt;&lt;/P&gt;&lt;/PARALIST&gt;&lt;/CELL&gt;&lt;CELL BorderFill="9" ColAddr="32"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CharShape="17"&gt;&lt;CHAR&gt;≪$AG$35≫&lt;/CHAR&gt;&lt;/TEXT&gt;&lt;/P&gt;&lt;/PARALIST&gt;&lt;/CELL&gt;&lt;CELL BorderFill="9" ColAddr="33"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CharShape="17"&gt;&lt;CHAR&gt;≪$AH$35≫&lt;/CHAR&gt;&lt;/TEXT&gt;&lt;/P&gt;&lt;/PARALIST&gt;&lt;/CELL&gt;&lt;CELL BorderFill="9" ColAddr="34"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CharShape="17"&gt;&lt;CHAR&gt;≪$AI$35≫&lt;/CHAR&gt;&lt;/TEXT&gt;&lt;/P&gt;&lt;/PARALIST&gt;&lt;/CELL&gt;&lt;CELL BorderFill="9" ColAddr="35"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CharShape="17"&gt;&lt;CHAR&gt;≪$AJ$35≫&lt;/CHAR&gt;&lt;/TEXT&gt;&lt;/P&gt;&lt;/PARALIST&gt;&lt;/CELL&gt;&lt;CELL BorderFill="9" ColAddr="36"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CharShape="17"&gt;&lt;CHAR&gt;≪$AK$35≫&lt;/CHAR&gt;&lt;/TEXT&gt;&lt;/P&gt;&lt;/PARALIST&gt;&lt;/CELL&gt;&lt;CELL BorderFill="9" ColAddr="37"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CharShape="17"&gt;&lt;CHAR&gt;≪$AL$35≫&lt;/CHAR&gt;&lt;/TEXT&gt;&lt;/P&gt;&lt;/PARALIST&gt;&lt;/CELL&gt;&lt;CELL BorderFill="9" ColAddr="38"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CharShape="17"&gt;&lt;CHAR&gt;≪$AM$35≫&lt;/CHAR&gt;&lt;/TEXT&gt;&lt;/P&gt;&lt;/PARALIST&gt;&lt;/CELL&gt;&lt;CELL BorderFill="9" ColAddr="39"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CharShape="17"&gt;&lt;CHAR&gt;≪$AN$35≫&lt;/CHAR&gt;&lt;/TEXT&gt;&lt;/P&gt;&lt;/PARALIST&gt;&lt;/CELL&gt;&lt;CELL BorderFill="9" ColAddr="40"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CharShape="17"&gt;&lt;CHAR&gt;≪$AO$35≫&lt;/CHAR&gt;&lt;/TEXT&gt;&lt;/P&gt;&lt;/PARALIST&gt;&lt;/CELL&gt;&lt;CELL BorderFill="13" ColAddr="41"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CharShape="17"&gt;&lt;CHAR&gt;≪$AP$35≫&lt;/CHAR&gt;&lt;/TEXT&gt;&lt;/P&gt;&lt;/PARALIST&gt;&lt;/CELL&gt;&lt;/ROW&gt;&lt;ROW&gt;&lt;CELL BorderFill="14" ColAddr="0" ColSpan="1" Dirty="false" Editable="false" HasMargin="false" Header="false" Height="0" Protect="false" RowAddr="33" RowSpan="1" Width="17378"&gt;&lt;CELLMARGIN Bottom="141" Left="510" Right="510" Top="141"/&gt;&lt;PARALIST LineWrap="Squeeze" LinkListID="0" LinkListIDNext="0" TextDirection="0" VertAlign="Center"&gt;&lt;P ParaShape="30" Style="22"&gt;&lt;TEXT CharShape="10"&gt;&lt;CHAR&gt;≪$A$36≫&lt;/CHAR&gt;&lt;/TEXT&gt;&lt;/P&gt;&lt;/PARALIST&gt;&lt;/CELL&gt;&lt;CELL BorderFill="9" ColAddr="1" ColSpan="1" Dirty="false" Editable="false" HasMargin="false" Header="false" Height="0" Protect="false" RowAddr="33" RowSpan="1" Width="4926"&gt;&lt;CELLMARGIN Bottom="141" Left="510" Right="510" Top="141"/&gt;&lt;PARALIST LineWrap="Squeeze" LinkListID="0" LinkListIDNext="0" TextDirection="0" VertAlign="Center"&gt;&lt;P ParaShape="31" Style="40"&gt;&lt;TEXT CharShape="16"&gt;&lt;CHAR&gt;≪$B$36≫&lt;/CHAR&gt;&lt;/TEXT&gt;&lt;/P&gt;&lt;/PARALIST&gt;&lt;/CELL&gt;&lt;CELL BorderFill="9" ColAddr="2"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CharShape="17"&gt;&lt;CHAR&gt;≪$C$36≫&lt;/CHAR&gt;&lt;/TEXT&gt;&lt;/P&gt;&lt;/PARALIST&gt;&lt;/CELL&gt;&lt;CELL BorderFill="9" ColAddr="3"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CharShape="17"&gt;&lt;CHAR&gt;≪$D$36≫&lt;/CHAR&gt;&lt;/TEXT&gt;&lt;/P&gt;&lt;/PARALIST&gt;&lt;/CELL&gt;&lt;CELL BorderFill="9" ColAddr="4"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CharShape="17"&gt;&lt;CHAR&gt;≪$E$36≫&lt;/CHAR&gt;&lt;/TEXT&gt;&lt;/P&gt;&lt;/PARALIST&gt;&lt;/CELL&gt;&lt;CELL BorderFill="9" ColAddr="5"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CharShape="17"&gt;&lt;CHAR&gt;≪$F$36≫&lt;/CHAR&gt;&lt;/TEXT&gt;&lt;/P&gt;&lt;/PARALIST&gt;&lt;/CELL&gt;&lt;CELL BorderFill="9" ColAddr="6"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CharShape="17"&gt;&lt;CHAR&gt;≪$G$36≫&lt;/CHAR&gt;&lt;/TEXT&gt;&lt;/P&gt;&lt;/PARALIST&gt;&lt;/CELL&gt;&lt;CELL BorderFill="9" ColAddr="7"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CharShape="17"&gt;&lt;CHAR&gt;≪$H$36≫&lt;/CHAR&gt;&lt;/TEXT&gt;&lt;/P&gt;&lt;/PARALIST&gt;&lt;/CELL&gt;&lt;CELL BorderFill="9" ColAddr="8"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CharShape="17"&gt;&lt;CHAR&gt;≪$I$36≫&lt;/CHAR&gt;&lt;/TEXT&gt;&lt;/P&gt;&lt;/PARALIST&gt;&lt;/CELL&gt;&lt;CELL BorderFill="9" ColAddr="9"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CharShape="17"&gt;&lt;CHAR&gt;≪$J$36≫&lt;/CHAR&gt;&lt;/TEXT&gt;&lt;/P&gt;&lt;/PARALIST&gt;&lt;/CELL&gt;&lt;CELL BorderFill="9" ColAddr="10"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CharShape="17"&gt;&lt;CHAR&gt;≪$K$36≫&lt;/CHAR&gt;&lt;/TEXT&gt;&lt;/P&gt;&lt;/PARALIST&gt;&lt;/CELL&gt;&lt;CELL BorderFill="9" ColAddr="11"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CharShape="17"&gt;&lt;CHAR&gt;≪$L$36≫&lt;/CHAR&gt;&lt;/TEXT&gt;&lt;/P&gt;&lt;/PARALIST&gt;&lt;/CELL&gt;&lt;CELL BorderFill="9" ColAddr="12"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CharShape="17"&gt;&lt;CHAR&gt;≪$M$36≫&lt;/CHAR&gt;&lt;/TEXT&gt;&lt;/P&gt;&lt;/PARALIST&gt;&lt;/CELL&gt;&lt;CELL BorderFill="9" ColAddr="13"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CharShape="17"&gt;&lt;CHAR&gt;≪$N$36≫&lt;/CHAR&gt;&lt;/TEXT&gt;&lt;/P&gt;&lt;/PARALIST&gt;&lt;/CELL&gt;&lt;CELL BorderFill="9" ColAddr="14"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CharShape="17"&gt;&lt;CHAR&gt;≪$O$36≫&lt;/CHAR&gt;&lt;/TEXT&gt;&lt;/P&gt;&lt;/PARALIST&gt;&lt;/CELL&gt;&lt;CELL BorderFill="9" ColAddr="15"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CharShape="17"&gt;&lt;CHAR&gt;≪$P$36≫&lt;/CHAR&gt;&lt;/TEXT&gt;&lt;/P&gt;&lt;/PARALIST&gt;&lt;/CELL&gt;&lt;CELL BorderFill="9" ColAddr="16"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CharShape="17"&gt;&lt;CHAR&gt;≪$Q$36≫&lt;/CHAR&gt;&lt;/TEXT&gt;&lt;/P&gt;&lt;/PARALIST&gt;&lt;/CELL&gt;&lt;CELL BorderFill="9" ColAddr="17"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CharShape="17"&gt;&lt;CHAR&gt;≪$R$36≫&lt;/CHAR&gt;&lt;/TEXT&gt;&lt;/P&gt;&lt;/PARALIST&gt;&lt;/CELL&gt;&lt;CELL BorderFill="9" ColAddr="18"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CharShape="17"&gt;&lt;CHAR&gt;≪$S$36≫&lt;/CHAR&gt;&lt;/TEXT&gt;&lt;/P&gt;&lt;/PARALIST&gt;&lt;/CELL&gt;&lt;CELL BorderFill="9" ColAddr="19"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CharShape="17"&gt;&lt;CHAR&gt;≪$T$36≫&lt;/CHAR&gt;&lt;/TEXT&gt;&lt;/P&gt;&lt;/PARALIST&gt;&lt;/CELL&gt;&lt;CELL BorderFill="9" ColAddr="20"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CharShape="17"&gt;&lt;CHAR&gt;≪$U$36≫&lt;/CHAR&gt;&lt;/TEXT&gt;&lt;/P&gt;&lt;/PARALIST&gt;&lt;/CELL&gt;&lt;CELL BorderFill="9" ColAddr="21"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CharShape="17"&gt;&lt;CHAR&gt;≪$V$36≫&lt;/CHAR&gt;&lt;/TEXT&gt;&lt;/P&gt;&lt;/PARALIST&gt;&lt;/CELL&gt;&lt;CELL BorderFill="9" ColAddr="22"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CharShape="17"&gt;&lt;CHAR&gt;≪$W$36≫&lt;/CHAR&gt;&lt;/TEXT&gt;&lt;/P&gt;&lt;/PARALIST&gt;&lt;/CELL&gt;&lt;CELL BorderFill="9" ColAddr="23"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CharShape="17"&gt;&lt;CHAR&gt;≪$X$36≫&lt;/CHAR&gt;&lt;/TEXT&gt;&lt;/P&gt;&lt;/PARALIST&gt;&lt;/CELL&gt;&lt;CELL BorderFill="9" ColAddr="24"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CharShape="17"&gt;&lt;CHAR&gt;≪$Y$36≫&lt;/CHAR&gt;&lt;/TEXT&gt;&lt;/P&gt;&lt;/PARALIST&gt;&lt;/CELL&gt;&lt;CELL BorderFill="9" ColAddr="25"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CharShape="17"&gt;&lt;CHAR&gt;≪$Z$36≫&lt;/CHAR&gt;&lt;/TEXT&gt;&lt;/P&gt;&lt;/PARALIST&gt;&lt;/CELL&gt;&lt;CELL BorderFill="9" ColAddr="26"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CharShape="17"&gt;&lt;CHAR&gt;≪$AA$36≫&lt;/CHAR&gt;&lt;/TEXT&gt;&lt;/P&gt;&lt;/PARALIST&gt;&lt;/CELL&gt;&lt;CELL BorderFill="9" ColAddr="27"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CharShape="17"&gt;&lt;CHAR&gt;≪$AB$36≫&lt;/CHAR&gt;&lt;/TEXT&gt;&lt;/P&gt;&lt;/PARALIST&gt;&lt;/CELL&gt;&lt;CELL BorderFill="9" ColAddr="28"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CharShape="17"&gt;&lt;CHAR&gt;≪$AC$36≫&lt;/CHAR&gt;&lt;/TEXT&gt;&lt;/P&gt;&lt;/PARALIST&gt;&lt;/CELL&gt;&lt;CELL BorderFill="9" ColAddr="29"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CharShape="17"&gt;&lt;CHAR&gt;≪$AD$36≫&lt;/CHAR&gt;&lt;/TEXT&gt;&lt;/P&gt;&lt;/PARALIST&gt;&lt;/CELL&gt;&lt;CELL BorderFill="9" ColAddr="30"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CharShape="17"&gt;&lt;CHAR&gt;≪$AE$36≫&lt;/CHAR&gt;&lt;/TEXT&gt;&lt;/P&gt;&lt;/PARALIST&gt;&lt;/CELL&gt;&lt;CELL BorderFill="9" ColAddr="31"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CharShape="17"&gt;&lt;CHAR&gt;≪$AF$36≫&lt;/CHAR&gt;&lt;/TEXT&gt;&lt;/P&gt;&lt;/PARALIST&gt;&lt;/CELL&gt;&lt;CELL BorderFill="9" ColAddr="32"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CharShape="17"&gt;&lt;CHAR&gt;≪$AG$36≫&lt;/CHAR&gt;&lt;/TEXT&gt;&lt;/P&gt;&lt;/PARALIST&gt;&lt;/CELL&gt;&lt;CELL BorderFill="9" ColAddr="33"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CharShape="17"&gt;&lt;CHAR&gt;≪$AH$36≫&lt;/CHAR&gt;&lt;/TEXT&gt;&lt;/P&gt;&lt;/PARALIST&gt;&lt;/CELL&gt;&lt;CELL BorderFill="9" ColAddr="34"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CharShape="17"&gt;&lt;CHAR&gt;≪$AI$36≫&lt;/CHAR&gt;&lt;/TEXT&gt;&lt;/P&gt;&lt;/PARALIST&gt;&lt;/CELL&gt;&lt;CELL BorderFill="9" ColAddr="35"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CharShape="17"&gt;&lt;CHAR&gt;≪$AJ$36≫&lt;/CHAR&gt;&lt;/TEXT&gt;&lt;/P&gt;&lt;/PARALIST&gt;&lt;/CELL&gt;&lt;CELL BorderFill="9" ColAddr="36"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CharShape="17"&gt;&lt;CHAR&gt;≪$AK$36≫&lt;/CHAR&gt;&lt;/TEXT&gt;&lt;/P&gt;&lt;/PARALIST&gt;&lt;/CELL&gt;&lt;CELL BorderFill="9" ColAddr="37"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CharShape="17"&gt;&lt;CHAR&gt;≪$AL$36≫&lt;/CHAR&gt;&lt;/TEXT&gt;&lt;/P&gt;&lt;/PARALIST&gt;&lt;/CELL&gt;&lt;CELL BorderFill="9" ColAddr="38"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CharShape="17"&gt;&lt;CHAR&gt;≪$AM$36≫&lt;/CHAR&gt;&lt;/TEXT&gt;&lt;/P&gt;&lt;/PARALIST&gt;&lt;/CELL&gt;&lt;CELL BorderFill="9" ColAddr="39"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CharShape="17"&gt;&lt;CHAR&gt;≪$AN$36≫&lt;/CHAR&gt;&lt;/TEXT&gt;&lt;/P&gt;&lt;/PARALIST&gt;&lt;/CELL&gt;&lt;CELL BorderFill="9" ColAddr="40"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CharShape="17"&gt;&lt;CHAR&gt;≪$AO$36≫&lt;/CHAR&gt;&lt;/TEXT&gt;&lt;/P&gt;&lt;/PARALIST&gt;&lt;/CELL&gt;&lt;CELL BorderFill="13" ColAddr="41"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CharShape="17"&gt;&lt;CHAR&gt;≪$AP$36≫&lt;/CHAR&gt;&lt;/TEXT&gt;&lt;/P&gt;&lt;/PARALIST&gt;&lt;/CELL&gt;&lt;/ROW&gt;&lt;ROW&gt;&lt;CELL BorderFill="14" ColAddr="0" ColSpan="1" Dirty="false" Editable="false" HasMargin="false" Header="false" Height="0" Protect="false" RowAddr="34" RowSpan="1" Width="17378"&gt;&lt;CELLMARGIN Bottom="141" Left="510" Right="510" Top="141"/&gt;&lt;PARALIST LineWrap="Squeeze" LinkListID="0" LinkListIDNext="0" TextDirection="0" VertAlign="Center"&gt;&lt;P ParaShape="30" Style="22"&gt;&lt;TEXT CharShape="10"&gt;&lt;CHAR&gt;≪$A$37≫&lt;/CHAR&gt;&lt;/TEXT&gt;&lt;/P&gt;&lt;/PARALIST&gt;&lt;/CELL&gt;&lt;CELL BorderFill="9" ColAddr="1" ColSpan="1" Dirty="false" Editable="false" HasMargin="false" Header="false" Height="0" Protect="false" RowAddr="34" RowSpan="1" Width="4926"&gt;&lt;CELLMARGIN Bottom="141" Left="510" Right="510" Top="141"/&gt;&lt;PARALIST LineWrap="Squeeze" LinkListID="0" LinkListIDNext="0" TextDirection="0" VertAlign="Center"&gt;&lt;P ParaShape="31" Style="40"&gt;&lt;TEXT CharShape="16"&gt;&lt;CHAR&gt;≪$B$37≫&lt;/CHAR&gt;&lt;/TEXT&gt;&lt;/P&gt;&lt;/PARALIST&gt;&lt;/CELL&gt;&lt;CELL BorderFill="9" ColAddr="2"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CharShape="17"&gt;&lt;CHAR&gt;≪$C$37≫&lt;/CHAR&gt;&lt;/TEXT&gt;&lt;/P&gt;&lt;/PARALIST&gt;&lt;/CELL&gt;&lt;CELL BorderFill="9" ColAddr="3"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CharShape="17"&gt;&lt;CHAR&gt;≪$D$37≫&lt;/CHAR&gt;&lt;/TEXT&gt;&lt;/P&gt;&lt;/PARALIST&gt;&lt;/CELL&gt;&lt;CELL BorderFill="9" ColAddr="4"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CharShape="17"&gt;&lt;CHAR&gt;≪$E$37≫&lt;/CHAR&gt;&lt;/TEXT&gt;&lt;/P&gt;&lt;/PARALIST&gt;&lt;/CELL&gt;&lt;CELL BorderFill="9" ColAddr="5"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CharShape="17"&gt;&lt;CHAR&gt;≪$F$37≫&lt;/CHAR&gt;&lt;/TEXT&gt;&lt;/P&gt;&lt;/PARALIST&gt;&lt;/CELL&gt;&lt;CELL BorderFill="9" ColAddr="6"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CharShape="17"&gt;&lt;CHAR&gt;≪$G$37≫&lt;/CHAR&gt;&lt;/TEXT&gt;&lt;/P&gt;&lt;/PARALIST&gt;&lt;/CELL&gt;&lt;CELL BorderFill="9" ColAddr="7"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CharShape="17"&gt;&lt;CHAR&gt;≪$H$37≫&lt;/CHAR&gt;&lt;/TEXT&gt;&lt;/P&gt;&lt;/PARALIST&gt;&lt;/CELL&gt;&lt;CELL BorderFill="9" ColAddr="8"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CharShape="17"&gt;&lt;CHAR&gt;≪$I$37≫&lt;/CHAR&gt;&lt;/TEXT&gt;&lt;/P&gt;&lt;/PARALIST&gt;&lt;/CELL&gt;&lt;CELL BorderFill="9" ColAddr="9"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CharShape="17"&gt;&lt;CHAR&gt;≪$J$37≫&lt;/CHAR&gt;&lt;/TEXT&gt;&lt;/P&gt;&lt;/PARALIST&gt;&lt;/CELL&gt;&lt;CELL BorderFill="9" ColAddr="10"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CharShape="17"&gt;&lt;CHAR&gt;≪$K$37≫&lt;/CHAR&gt;&lt;/TEXT&gt;&lt;/P&gt;&lt;/PARALIST&gt;&lt;/CELL&gt;&lt;CELL BorderFill="9" ColAddr="11"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CharShape="17"&gt;&lt;CHAR&gt;≪$L$37≫&lt;/CHAR&gt;&lt;/TEXT&gt;&lt;/P&gt;&lt;/PARALIST&gt;&lt;/CELL&gt;&lt;CELL BorderFill="9" ColAddr="12"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CharShape="17"&gt;&lt;CHAR&gt;≪$M$</t>
  </si>
  <si>
    <t>37≫&lt;/CHAR&gt;&lt;/TEXT&gt;&lt;/P&gt;&lt;/PARALIST&gt;&lt;/CELL&gt;&lt;CELL BorderFill="9" ColAddr="13"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CharShape="17"&gt;&lt;CHAR&gt;≪$N$37≫&lt;/CHAR&gt;&lt;/TEXT&gt;&lt;/P&gt;&lt;/PARALIST&gt;&lt;/CELL&gt;&lt;CELL BorderFill="9" ColAddr="14"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CharShape="17"&gt;&lt;CHAR&gt;≪$O$37≫&lt;/CHAR&gt;&lt;/TEXT&gt;&lt;/P&gt;&lt;/PARALIST&gt;&lt;/CELL&gt;&lt;CELL BorderFill="9" ColAddr="15"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CharShape="17"&gt;&lt;CHAR&gt;≪$P$37≫&lt;/CHAR&gt;&lt;/TEXT&gt;&lt;/P&gt;&lt;/PARALIST&gt;&lt;/CELL&gt;&lt;CELL BorderFill="9" ColAddr="16"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CharShape="17"&gt;&lt;CHAR&gt;≪$Q$37≫&lt;/CHAR&gt;&lt;/TEXT&gt;&lt;/P&gt;&lt;/PARALIST&gt;&lt;/CELL&gt;&lt;CELL BorderFill="9" ColAddr="17"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CharShape="17"&gt;&lt;CHAR&gt;≪$R$37≫&lt;/CHAR&gt;&lt;/TEXT&gt;&lt;/P&gt;&lt;/PARALIST&gt;&lt;/CELL&gt;&lt;CELL BorderFill="9" ColAddr="18"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CharShape="17"&gt;&lt;CHAR&gt;≪$S$37≫&lt;/CHAR&gt;&lt;/TEXT&gt;&lt;/P&gt;&lt;/PARALIST&gt;&lt;/CELL&gt;&lt;CELL BorderFill="9" ColAddr="19"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CharShape="17"&gt;&lt;CHAR&gt;≪$T$37≫&lt;/CHAR&gt;&lt;/TEXT&gt;&lt;/P&gt;&lt;/PARALIST&gt;&lt;/CELL&gt;&lt;CELL BorderFill="9" ColAddr="20"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CharShape="17"&gt;&lt;CHAR&gt;≪$U$37≫&lt;/CHAR&gt;&lt;/TEXT&gt;&lt;/P&gt;&lt;/PARALIST&gt;&lt;/CELL&gt;&lt;CELL BorderFill="9" ColAddr="21"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CharShape="17"&gt;&lt;CHAR&gt;≪$V$37≫&lt;/CHAR&gt;&lt;/TEXT&gt;&lt;/P&gt;&lt;/PARALIST&gt;&lt;/CELL&gt;&lt;CELL BorderFill="9" ColAddr="22"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CharShape="17"&gt;&lt;CHAR&gt;≪$W$37≫&lt;/CHAR&gt;&lt;/TEXT&gt;&lt;/P&gt;&lt;/PARALIST&gt;&lt;/CELL&gt;&lt;CELL BorderFill="9" ColAddr="23"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CharShape="17"&gt;&lt;CHAR&gt;≪$X$37≫&lt;/CHAR&gt;&lt;/TEXT&gt;&lt;/P&gt;&lt;/PARALIST&gt;&lt;/CELL&gt;&lt;CELL BorderFill="9" ColAddr="24"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CharShape="17"&gt;&lt;CHAR&gt;≪$Y$37≫&lt;/CHAR&gt;&lt;/TEXT&gt;&lt;/P&gt;&lt;/PARALIST&gt;&lt;/CELL&gt;&lt;CELL BorderFill="9" ColAddr="25"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CharShape="17"&gt;&lt;CHAR&gt;≪$Z$37≫&lt;/CHAR&gt;&lt;/TEXT&gt;&lt;/P&gt;&lt;/PARALIST&gt;&lt;/CELL&gt;&lt;CELL BorderFill="9" ColAddr="26"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CharShape="17"&gt;&lt;CHAR&gt;≪$AA$37≫&lt;/CHAR&gt;&lt;/TEXT&gt;&lt;/P&gt;&lt;/PARALIST&gt;&lt;/CELL&gt;&lt;CELL BorderFill="9" ColAddr="27"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CharShape="17"&gt;&lt;CHAR&gt;≪$AB$37≫&lt;/CHAR&gt;&lt;/TEXT&gt;&lt;/P&gt;&lt;/PARALIST&gt;&lt;/CELL&gt;&lt;CELL BorderFill="9" ColAddr="28"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CharShape="17"&gt;&lt;CHAR&gt;≪$AC$37≫&lt;/CHAR&gt;&lt;/TEXT&gt;&lt;/P&gt;&lt;/PARALIST&gt;&lt;/CELL&gt;&lt;CELL BorderFill="9" ColAddr="29"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CharShape="17"&gt;&lt;CHAR&gt;≪$AD$37≫&lt;/CHAR&gt;&lt;/TEXT&gt;&lt;/P&gt;&lt;/PARALIST&gt;&lt;/CELL&gt;&lt;CELL BorderFill="9" ColAddr="30"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CharShape="17"&gt;&lt;CHAR&gt;≪$AE$37≫&lt;/CHAR&gt;&lt;/TEXT&gt;&lt;/P&gt;&lt;/PARALIST&gt;&lt;/CELL&gt;&lt;CELL BorderFill="9" ColAddr="31"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CharShape="17"&gt;&lt;CHAR&gt;≪$AF$37≫&lt;/CHAR&gt;&lt;/TEXT&gt;&lt;/P&gt;&lt;/PARALIST&gt;&lt;/CELL&gt;&lt;CELL BorderFill="9" ColAddr="32"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CharShape="17"&gt;&lt;CHAR&gt;≪$AG$37≫&lt;/CHAR&gt;&lt;/TEXT&gt;&lt;/P&gt;&lt;/PARALIST&gt;&lt;/CELL&gt;&lt;CELL BorderFill="9" ColAddr="33"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CharShape="17"&gt;&lt;CHAR&gt;≪$AH$37≫&lt;/CHAR&gt;&lt;/TEXT&gt;&lt;/P&gt;&lt;/PARALIST&gt;&lt;/CELL&gt;&lt;CELL BorderFill="9" ColAddr="34"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CharShape="17"&gt;&lt;CHAR&gt;≪$AI$37≫&lt;/CHAR&gt;&lt;/TEXT&gt;&lt;/P&gt;&lt;/PARALIST&gt;&lt;/CELL&gt;&lt;CELL BorderFill="9" ColAddr="35"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CharShape="17"&gt;&lt;CHAR&gt;≪$AJ$37≫&lt;/CHAR&gt;&lt;/TEXT&gt;&lt;/P&gt;&lt;/PARALIST&gt;&lt;/CELL&gt;&lt;CELL BorderFill="9" ColAddr="36"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CharShape="17"&gt;&lt;CHAR&gt;≪$AK$37≫&lt;/CHAR&gt;&lt;/TEXT&gt;&lt;/P&gt;&lt;/PARALIST&gt;&lt;/CELL&gt;&lt;CELL BorderFill="9" ColAddr="37"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CharShape="17"&gt;&lt;CHAR&gt;≪$AL$37≫&lt;/CHAR&gt;&lt;/TEXT&gt;&lt;/P&gt;&lt;/PARALIST&gt;&lt;/CELL&gt;&lt;CELL BorderFill="9" ColAddr="38"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CharShape="17"&gt;&lt;CHAR&gt;≪$AM$37≫&lt;/CHAR&gt;&lt;/TEXT&gt;&lt;/P&gt;&lt;/PARALIST&gt;&lt;/CELL&gt;&lt;CELL BorderFill="9" ColAddr="39"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CharShape="17"&gt;&lt;CHAR&gt;≪$AN$37≫&lt;/CHAR&gt;&lt;/TEXT&gt;&lt;/P&gt;&lt;/PARALIST&gt;&lt;/CELL&gt;&lt;CELL BorderFill="9" ColAddr="40"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CharShape="17"&gt;&lt;CHAR&gt;≪$AO$37≫&lt;/CHAR&gt;&lt;/TEXT&gt;&lt;/P&gt;&lt;/PARALIST&gt;&lt;/CELL&gt;&lt;CELL BorderFill="13" ColAddr="41"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CharShape="17"&gt;&lt;CHAR&gt;≪$AP$37≫&lt;/CHAR&gt;&lt;/TEXT&gt;&lt;/P&gt;&lt;/PARALIST&gt;&lt;/CELL&gt;&lt;/ROW&gt;&lt;ROW&gt;&lt;CELL BorderFill="14" ColAddr="0" ColSpan="1" Dirty="false" Editable="false" HasMargin="false" Header="false" Height="0" Protect="false" RowAddr="35" RowSpan="1" Width="17378"&gt;&lt;CELLMARGIN Bottom="141" Left="510" Right="510" Top="141"/&gt;&lt;PARALIST LineWrap="Squeeze" LinkListID="0" LinkListIDNext="0" TextDirection="0" VertAlign="Center"&gt;&lt;P ParaShape="30" Style="22"&gt;&lt;TEXT CharShape="10"&gt;&lt;CHAR&gt;≪$A$38≫&lt;/CHAR&gt;&lt;/TEXT&gt;&lt;/P&gt;&lt;/PARALIST&gt;&lt;/CELL&gt;&lt;CELL BorderFill="9" ColAddr="1" ColSpan="1" Dirty="false" Editable="false" HasMargin="false" Header="false" Height="0" Protect="false" RowAddr="35" RowSpan="1" Width="4926"&gt;&lt;CELLMARGIN Bottom="141" Left="510" Right="510" Top="141"/&gt;&lt;PARALIST LineWrap="Squeeze" LinkListID="0" LinkListIDNext="0" TextDirection="0" VertAlign="Center"&gt;&lt;P ParaShape="31" Style="40"&gt;&lt;TEXT CharShape="16"&gt;&lt;CHAR&gt;≪$B$38≫&lt;/CHAR&gt;&lt;/TEXT&gt;&lt;/P&gt;&lt;/PARALIST&gt;&lt;/CELL&gt;&lt;CELL BorderFill="9" ColAddr="2"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CharShape="17"&gt;&lt;CHAR&gt;≪$C$38≫&lt;/CHAR&gt;&lt;/TEXT&gt;&lt;/P&gt;&lt;/PARALIST&gt;&lt;/CELL&gt;&lt;CELL BorderFill="9" ColAddr="3"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CharShape="17"&gt;&lt;CHAR&gt;≪$D$38≫&lt;/CHAR&gt;&lt;/TEXT&gt;&lt;/P&gt;&lt;/PARALIST&gt;&lt;/CELL&gt;&lt;CELL BorderFill="9" ColAddr="4"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CharShape="17"&gt;&lt;CHAR&gt;≪$E$38≫&lt;/CHAR&gt;&lt;/TEXT&gt;&lt;/P&gt;&lt;/PARALIST&gt;&lt;/CELL&gt;&lt;CELL BorderFill="9" ColAddr="5"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CharShape="17"&gt;&lt;CHAR&gt;≪$F$38≫&lt;/CHAR&gt;&lt;/TEXT&gt;&lt;/P&gt;&lt;/PARALIST&gt;&lt;/CELL&gt;&lt;CELL BorderFill="9" ColAddr="6"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CharShape="17"&gt;&lt;CHAR&gt;≪$G$38≫&lt;/CHAR&gt;&lt;/TEXT&gt;&lt;/P&gt;&lt;/PARALIST&gt;&lt;/CELL&gt;&lt;CELL BorderFill="9" ColAddr="7"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CharShape="17"&gt;&lt;CHAR&gt;≪$H$38≫&lt;/CHAR&gt;&lt;/TEXT&gt;&lt;/P&gt;&lt;/PARALIST&gt;&lt;/CELL&gt;&lt;CELL BorderFill="9" ColAddr="8"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CharShape="17"&gt;&lt;CHAR&gt;≪$I$38≫&lt;/CHAR&gt;&lt;/TEXT&gt;&lt;/P&gt;&lt;/PARALIST&gt;&lt;/CELL&gt;&lt;CELL BorderFill="9" ColAddr="9"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CharShape="17"&gt;&lt;CHAR&gt;≪$J$38≫&lt;/CHAR&gt;&lt;/TEXT&gt;&lt;/P&gt;&lt;/PARALIST&gt;&lt;/CELL&gt;&lt;CELL BorderFill="9" ColAddr="10"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CharShape="17"&gt;&lt;CHAR&gt;≪$K$38≫&lt;/CHAR&gt;&lt;/TEXT&gt;&lt;/P&gt;&lt;/PARALIST&gt;&lt;/CELL&gt;&lt;CELL BorderFill="9" ColAddr="11"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CharShape="17"&gt;&lt;CHAR&gt;≪$L$38≫&lt;/CHAR&gt;&lt;/TEXT&gt;&lt;/P&gt;&lt;/PARALIST&gt;&lt;/CELL&gt;&lt;CELL BorderFill="9" ColAddr="12"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CharShape="17"&gt;&lt;CHAR&gt;≪$M$38≫&lt;/CHAR&gt;&lt;/TEXT&gt;&lt;/P&gt;&lt;/PARALIST&gt;&lt;/CELL&gt;&lt;CELL BorderFill="9" ColAddr="13"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CharShape="17"&gt;&lt;CHAR&gt;≪$N$38≫&lt;/CHAR&gt;&lt;/TEXT&gt;&lt;/P&gt;&lt;/PARALIST&gt;&lt;/CELL&gt;&lt;CELL BorderFill="9" ColAddr="14"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CharShape="17"&gt;&lt;CHAR&gt;≪$O$38≫&lt;/CHAR&gt;&lt;/TEXT&gt;&lt;/P&gt;&lt;/PARALIST&gt;&lt;/CELL&gt;&lt;CELL BorderFill="9" ColAddr="15"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CharShape="17"&gt;&lt;CHAR&gt;≪$P$38≫&lt;/CHAR&gt;&lt;/TEXT&gt;&lt;/P&gt;&lt;/PARALIST&gt;&lt;/CELL&gt;&lt;CELL BorderFill="9" ColAddr="16"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CharShape="17"&gt;&lt;CHAR&gt;≪$Q$38≫&lt;/CHAR&gt;&lt;/TEXT&gt;&lt;/P&gt;&lt;/PARALIST&gt;&lt;/CELL&gt;&lt;CELL BorderFill="9" ColAddr="17"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CharShape="17"&gt;&lt;CHAR&gt;≪$R$38≫&lt;/CHAR&gt;&lt;/TEXT&gt;&lt;/P&gt;&lt;/PARALIST&gt;&lt;/CELL&gt;&lt;CELL BorderFill="9" ColAddr="18"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CharShape="17"&gt;&lt;CHAR&gt;≪$S$38≫&lt;/CHAR&gt;&lt;/TEXT&gt;&lt;/P&gt;&lt;/PARALIST&gt;&lt;/CELL&gt;&lt;CELL BorderFill="9" ColAddr="19"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CharShape="17"&gt;&lt;CHAR&gt;≪$T$38≫&lt;/CHAR&gt;&lt;/TEXT&gt;&lt;/P&gt;&lt;/PARALIST&gt;&lt;/CELL&gt;&lt;CELL BorderFill="9" ColAddr="20"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CharShape="17"&gt;&lt;CHAR&gt;≪$U$38≫&lt;/CHAR&gt;&lt;/TEXT&gt;&lt;/P&gt;&lt;/PARALIST&gt;&lt;/CELL&gt;&lt;CELL BorderFill="9" ColAddr="21"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CharShape="17"&gt;&lt;CHAR&gt;≪$V$38≫&lt;/CHAR&gt;&lt;/TEXT&gt;&lt;/P&gt;&lt;/PARALIST&gt;&lt;/CELL&gt;&lt;CELL BorderFill="9" ColAddr="22"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CharShape="17"&gt;&lt;CHAR&gt;≪$W$38≫&lt;/CHAR&gt;&lt;/TEXT&gt;&lt;/P&gt;&lt;/PARALIST&gt;&lt;/CELL&gt;&lt;CELL BorderFill="9" ColAddr="23"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CharShape="17"&gt;&lt;CHAR&gt;≪$X$38≫&lt;/CHAR&gt;&lt;/TEXT&gt;&lt;/P&gt;&lt;/PARALIST&gt;&lt;/CELL&gt;&lt;CELL BorderFill="9" ColAddr="24"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CharShape="17"&gt;&lt;CHAR&gt;≪$Y$38≫&lt;/CHAR&gt;&lt;/TEXT&gt;&lt;/P&gt;&lt;/PARALIST&gt;&lt;/CELL&gt;&lt;CELL BorderFill="9" ColAddr="25"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CharShape="17"&gt;&lt;CHAR&gt;≪$Z$38≫&lt;/CHAR&gt;&lt;/TEXT&gt;&lt;/P&gt;&lt;/PARALIST&gt;&lt;/CELL&gt;&lt;CELL BorderFill="9" ColAddr="26"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CharShape="17"&gt;&lt;CHAR&gt;≪$AA$38≫&lt;/CHAR&gt;&lt;/TEXT&gt;&lt;/P&gt;&lt;/PARALIST&gt;&lt;/CELL&gt;&lt;CELL BorderFill="9" ColAddr="27"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CharShape="17"&gt;&lt;CHAR&gt;≪$AB$38≫&lt;/CHAR&gt;&lt;/TEXT&gt;&lt;/P&gt;&lt;/PARALIST&gt;&lt;/CELL&gt;&lt;CELL BorderFill="9" ColAddr="28"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CharShape="17"&gt;&lt;CHAR&gt;≪$AC$38≫&lt;/CHAR&gt;&lt;/TEXT&gt;&lt;/P&gt;&lt;/PARALIST&gt;&lt;/CELL&gt;&lt;CELL BorderFill="9" ColAddr="29"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CharShape="17"&gt;&lt;CHAR&gt;≪$AD$38≫&lt;/CHAR&gt;&lt;/TEXT&gt;&lt;/P&gt;&lt;/PARALIST&gt;&lt;/CELL&gt;&lt;CELL BorderFill="9" ColAddr="30"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CharShape="17"&gt;&lt;CHAR&gt;≪$AE$38≫&lt;/CHAR&gt;&lt;/TEXT&gt;&lt;/P&gt;&lt;/PARALIST&gt;&lt;/CELL&gt;&lt;CELL BorderFill="9" ColAddr="31"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CharShape="17"&gt;&lt;CHAR&gt;≪$AF$38≫&lt;/CHAR&gt;&lt;/TEXT&gt;&lt;/P&gt;&lt;/PARALIST&gt;&lt;/CELL&gt;&lt;CELL BorderFill="9" ColAddr="32"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CharShape="17"&gt;&lt;CHAR&gt;≪$AG$38≫&lt;/CHAR&gt;&lt;/TEXT&gt;&lt;/P&gt;&lt;/PARALIST&gt;&lt;/CELL&gt;&lt;CELL BorderFill="9" ColAddr="33"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CharShape="17"&gt;&lt;CHAR&gt;≪$AH$38≫&lt;/CHAR&gt;&lt;/TEXT&gt;&lt;/P&gt;&lt;/PARALIST&gt;&lt;/CELL&gt;&lt;CELL BorderFill="9" ColAddr="34"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CharShape="17"&gt;&lt;CHAR&gt;≪$AI$38≫&lt;/CHAR&gt;&lt;/TEXT&gt;&lt;/P&gt;&lt;/PARALIST&gt;&lt;/CELL&gt;&lt;CELL BorderFill="9" ColAddr="35"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CharShape="17"&gt;&lt;CHAR&gt;≪$AJ$38≫&lt;/CHAR&gt;&lt;/TEXT&gt;&lt;/P&gt;&lt;/PARALIST&gt;&lt;/CELL&gt;&lt;CELL BorderFill="9" ColAddr="36"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CharShape="17"&gt;&lt;CHAR&gt;≪$AK$38≫&lt;/CHAR&gt;&lt;/TEXT&gt;&lt;/P&gt;&lt;/PARALIST&gt;&lt;/CELL&gt;&lt;CELL BorderFill="9" ColAddr="37"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CharShape="17"&gt;&lt;CHAR&gt;≪$AL$38≫&lt;/CHAR&gt;&lt;/TEXT&gt;&lt;/P&gt;&lt;/PARALIST&gt;&lt;/CELL&gt;&lt;CELL BorderFill="9" ColAddr="38"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CharShape="17"&gt;&lt;CHAR&gt;≪$AM$38≫&lt;/CHAR&gt;&lt;/TEXT&gt;&lt;/P&gt;&lt;/PARALIST&gt;&lt;/CELL&gt;&lt;CELL BorderFill="9" ColAddr="39"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CharShape="17"&gt;&lt;CHAR&gt;≪$AN$38≫&lt;/CHAR&gt;&lt;/TEXT&gt;&lt;/P&gt;&lt;/PARALIST&gt;&lt;/CELL&gt;&lt;CELL BorderFill="9" ColAddr="40"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CharShape="17"&gt;&lt;CHAR&gt;≪$AO$38≫&lt;/CHAR&gt;&lt;/TEXT&gt;&lt;/P&gt;&lt;/PARALIST&gt;&lt;/CELL&gt;&lt;CELL BorderFill="13" ColAddr="41"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CharShape="17"&gt;&lt;CHAR&gt;≪$AP$38≫&lt;/CHAR&gt;&lt;/TEXT&gt;&lt;/P&gt;&lt;/PARALIST&gt;&lt;/CELL&gt;&lt;/ROW&gt;&lt;ROW&gt;&lt;CELL BorderFill="14" ColAddr="0" ColSpan="1" Dirty="false" Editable="false" HasMargin="false" Header="false" Height="0" Protect="false" RowAddr="36" RowSpan="1" Width="17378"&gt;&lt;CELLMARGIN Bottom="141" Left="510" Right="510" Top="141"/&gt;&lt;PARALIST LineWrap="Squeeze" LinkListID="0" LinkListIDNext="0" TextDirection="0" VertAlign="Center"&gt;&lt;P ParaShape="30" Style="22"&gt;&lt;TEXT CharShape="10"&gt;&lt;CHAR&gt;≪$A$39≫&lt;/CHAR&gt;&lt;/TEXT&gt;&lt;/P&gt;&lt;/PARALIST&gt;&lt;/CELL&gt;&lt;CELL BorderFill="9" ColAddr="1" ColSpan="1" Dirty="false" Editable="false" HasMargin="false" Header="false" Height="0" Protect="false" RowAddr="36" RowSpan="1" Width="4926"&gt;&lt;CELLMARGIN Bottom="141" Left="510" Right="510" Top="141"/&gt;&lt;PARALIST LineWrap="Squeeze" LinkListID="0" LinkListIDNext="0" TextDirection="0" VertAlign="Center"&gt;&lt;P ParaShape="31" Style="40"&gt;&lt;TEXT CharShape="16"&gt;&lt;CHAR&gt;≪$B$39≫&lt;/CHAR&gt;&lt;/TEXT&gt;&lt;/P&gt;&lt;/PARALIST&gt;&lt;/CELL&gt;&lt;CELL BorderFill="9" ColAddr="2"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CharShape="17"&gt;&lt;CHAR&gt;≪$C$39≫&lt;/CHAR&gt;&lt;/TEXT&gt;&lt;/P&gt;&lt;/PARALIST&gt;&lt;/CELL&gt;&lt;CELL BorderFill="9" ColAddr="3"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CharShape="17"&gt;&lt;CHAR&gt;≪$D$39≫&lt;/CHAR&gt;&lt;/TEXT&gt;&lt;/P&gt;&lt;/PARALIST&gt;&lt;/CELL&gt;&lt;CELL BorderFill="9" ColAddr="4"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CharShape="17"&gt;&lt;CHAR&gt;≪$E$39≫&lt;/CHAR&gt;&lt;/TEXT&gt;&lt;/P&gt;&lt;/PARALIST&gt;&lt;/CELL&gt;&lt;CELL BorderFill="9" ColAddr="5"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CharShape="17"&gt;&lt;CHAR&gt;≪$F$39≫&lt;/CHAR&gt;&lt;/TEXT&gt;&lt;/P&gt;&lt;/PARALIST</t>
  </si>
  <si>
    <t>&gt;&lt;/CELL&gt;&lt;CELL BorderFill="9" ColAddr="6"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CharShape="17"&gt;&lt;CHAR&gt;≪$G$39≫&lt;/CHAR&gt;&lt;/TEXT&gt;&lt;/P&gt;&lt;/PARALIST&gt;&lt;/CELL&gt;&lt;CELL BorderFill="9" ColAddr="7"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CharShape="17"&gt;&lt;CHAR&gt;≪$H$39≫&lt;/CHAR&gt;&lt;/TEXT&gt;&lt;/P&gt;&lt;/PARALIST&gt;&lt;/CELL&gt;&lt;CELL BorderFill="9" ColAddr="8"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CharShape="17"&gt;&lt;CHAR&gt;≪$I$39≫&lt;/CHAR&gt;&lt;/TEXT&gt;&lt;/P&gt;&lt;/PARALIST&gt;&lt;/CELL&gt;&lt;CELL BorderFill="9" ColAddr="9"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CharShape="17"&gt;&lt;CHAR&gt;≪$J$39≫&lt;/CHAR&gt;&lt;/TEXT&gt;&lt;/P&gt;&lt;/PARALIST&gt;&lt;/CELL&gt;&lt;CELL BorderFill="9" ColAddr="10"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CharShape="17"&gt;&lt;CHAR&gt;≪$K$39≫&lt;/CHAR&gt;&lt;/TEXT&gt;&lt;/P&gt;&lt;/PARALIST&gt;&lt;/CELL&gt;&lt;CELL BorderFill="9" ColAddr="11"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CharShape="17"&gt;&lt;CHAR&gt;≪$L$39≫&lt;/CHAR&gt;&lt;/TEXT&gt;&lt;/P&gt;&lt;/PARALIST&gt;&lt;/CELL&gt;&lt;CELL BorderFill="9" ColAddr="12"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CharShape="17"&gt;&lt;CHAR&gt;≪$M$39≫&lt;/CHAR&gt;&lt;/TEXT&gt;&lt;/P&gt;&lt;/PARALIST&gt;&lt;/CELL&gt;&lt;CELL BorderFill="9" ColAddr="13"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CharShape="17"&gt;&lt;CHAR&gt;≪$N$39≫&lt;/CHAR&gt;&lt;/TEXT&gt;&lt;/P&gt;&lt;/PARALIST&gt;&lt;/CELL&gt;&lt;CELL BorderFill="9" ColAddr="14"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CharShape="17"&gt;&lt;CHAR&gt;≪$O$39≫&lt;/CHAR&gt;&lt;/TEXT&gt;&lt;/P&gt;&lt;/PARALIST&gt;&lt;/CELL&gt;&lt;CELL BorderFill="9" ColAddr="15"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CharShape="17"&gt;&lt;CHAR&gt;≪$P$39≫&lt;/CHAR&gt;&lt;/TEXT&gt;&lt;/P&gt;&lt;/PARALIST&gt;&lt;/CELL&gt;&lt;CELL BorderFill="9" ColAddr="16"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CharShape="17"&gt;&lt;CHAR&gt;≪$Q$39≫&lt;/CHAR&gt;&lt;/TEXT&gt;&lt;/P&gt;&lt;/PARALIST&gt;&lt;/CELL&gt;&lt;CELL BorderFill="9" ColAddr="17"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CharShape="17"&gt;&lt;CHAR&gt;≪$R$39≫&lt;/CHAR&gt;&lt;/TEXT&gt;&lt;/P&gt;&lt;/PARALIST&gt;&lt;/CELL&gt;&lt;CELL BorderFill="9" ColAddr="18"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CharShape="17"&gt;&lt;CHAR&gt;≪$S$39≫&lt;/CHAR&gt;&lt;/TEXT&gt;&lt;/P&gt;&lt;/PARALIST&gt;&lt;/CELL&gt;&lt;CELL BorderFill="9" ColAddr="19"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CharShape="17"&gt;&lt;CHAR&gt;≪$T$39≫&lt;/CHAR&gt;&lt;/TEXT&gt;&lt;/P&gt;&lt;/PARALIST&gt;&lt;/CELL&gt;&lt;CELL BorderFill="9" ColAddr="20"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CharShape="17"&gt;&lt;CHAR&gt;≪$U$39≫&lt;/CHAR&gt;&lt;/TEXT&gt;&lt;/P&gt;&lt;/PARALIST&gt;&lt;/CELL&gt;&lt;CELL BorderFill="9" ColAddr="21"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CharShape="17"&gt;&lt;CHAR&gt;≪$V$39≫&lt;/CHAR&gt;&lt;/TEXT&gt;&lt;/P&gt;&lt;/PARALIST&gt;&lt;/CELL&gt;&lt;CELL BorderFill="9" ColAddr="22"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CharShape="17"&gt;&lt;CHAR&gt;≪$W$39≫&lt;/CHAR&gt;&lt;/TEXT&gt;&lt;/P&gt;&lt;/PARALIST&gt;&lt;/CELL&gt;&lt;CELL BorderFill="9" ColAddr="23"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CharShape="17"&gt;&lt;CHAR&gt;≪$X$39≫&lt;/CHAR&gt;&lt;/TEXT&gt;&lt;/P&gt;&lt;/PARALIST&gt;&lt;/CELL&gt;&lt;CELL BorderFill="9" ColAddr="24"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CharShape="17"&gt;&lt;CHAR&gt;≪$Y$39≫&lt;/CHAR&gt;&lt;/TEXT&gt;&lt;/P&gt;&lt;/PARALIST&gt;&lt;/CELL&gt;&lt;CELL BorderFill="9" ColAddr="25"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CharShape="17"&gt;&lt;CHAR&gt;≪$Z$39≫&lt;/CHAR&gt;&lt;/TEXT&gt;&lt;/P&gt;&lt;/PARALIST&gt;&lt;/CELL&gt;&lt;CELL BorderFill="9" ColAddr="26"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CharShape="17"&gt;&lt;CHAR&gt;≪$AA$39≫&lt;/CHAR&gt;&lt;/TEXT&gt;&lt;/P&gt;&lt;/PARALIST&gt;&lt;/CELL&gt;&lt;CELL BorderFill="9" ColAddr="27"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CharShape="17"&gt;&lt;CHAR&gt;≪$AB$39≫&lt;/CHAR&gt;&lt;/TEXT&gt;&lt;/P&gt;&lt;/PARALIST&gt;&lt;/CELL&gt;&lt;CELL BorderFill="9" ColAddr="28"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CharShape="17"&gt;&lt;CHAR&gt;≪$AC$39≫&lt;/CHAR&gt;&lt;/TEXT&gt;&lt;/P&gt;&lt;/PARALIST&gt;&lt;/CELL&gt;&lt;CELL BorderFill="9" ColAddr="29"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CharShape="17"&gt;&lt;CHAR&gt;≪$AD$39≫&lt;/CHAR&gt;&lt;/TEXT&gt;&lt;/P&gt;&lt;/PARALIST&gt;&lt;/CELL&gt;&lt;CELL BorderFill="9" ColAddr="30"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CharShape="17"&gt;&lt;CHAR&gt;≪$AE$39≫&lt;/CHAR&gt;&lt;/TEXT&gt;&lt;/P&gt;&lt;/PARALIST&gt;&lt;/CELL&gt;&lt;CELL BorderFill="9" ColAddr="31"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CharShape="17"&gt;&lt;CHAR&gt;≪$AF$39≫&lt;/CHAR&gt;&lt;/TEXT&gt;&lt;/P&gt;&lt;/PARALIST&gt;&lt;/CELL&gt;&lt;CELL BorderFill="9" ColAddr="32"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CharShape="17"&gt;&lt;CHAR&gt;≪$AG$39≫&lt;/CHAR&gt;&lt;/TEXT&gt;&lt;/P&gt;&lt;/PARALIST&gt;&lt;/CELL&gt;&lt;CELL BorderFill="9" ColAddr="33"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CharShape="17"&gt;&lt;CHAR&gt;≪$AH$39≫&lt;/CHAR&gt;&lt;/TEXT&gt;&lt;/P&gt;&lt;/PARALIST&gt;&lt;/CELL&gt;&lt;CELL BorderFill="9" ColAddr="34"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CharShape="17"&gt;&lt;CHAR&gt;≪$AI$39≫&lt;/CHAR&gt;&lt;/TEXT&gt;&lt;/P&gt;&lt;/PARALIST&gt;&lt;/CELL&gt;&lt;CELL BorderFill="9" ColAddr="35"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CharShape="17"&gt;&lt;CHAR&gt;≪$AJ$39≫&lt;/CHAR&gt;&lt;/TEXT&gt;&lt;/P&gt;&lt;/PARALIST&gt;&lt;/CELL&gt;&lt;CELL BorderFill="9" ColAddr="36"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CharShape="17"&gt;&lt;CHAR&gt;≪$AK$39≫&lt;/CHAR&gt;&lt;/TEXT&gt;&lt;/P&gt;&lt;/PARALIST&gt;&lt;/CELL&gt;&lt;CELL BorderFill="9" ColAddr="37"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CharShape="17"&gt;&lt;CHAR&gt;≪$AL$39≫&lt;/CHAR&gt;&lt;/TEXT&gt;&lt;/P&gt;&lt;/PARALIST&gt;&lt;/CELL&gt;&lt;CELL BorderFill="9" ColAddr="38"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CharShape="17"&gt;&lt;CHAR&gt;≪$AM$39≫&lt;/CHAR&gt;&lt;/TEXT&gt;&lt;/P&gt;&lt;/PARALIST&gt;&lt;/CELL&gt;&lt;CELL BorderFill="9" ColAddr="39"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CharShape="17"&gt;&lt;CHAR&gt;≪$AN$39≫&lt;/CHAR&gt;&lt;/TEXT&gt;&lt;/P&gt;&lt;/PARALIST&gt;&lt;/CELL&gt;&lt;CELL BorderFill="9" ColAddr="40"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CharShape="17"&gt;&lt;CHAR&gt;≪$AO$39≫&lt;/CHAR&gt;&lt;/TEXT&gt;&lt;/P&gt;&lt;/PARALIST&gt;&lt;/CELL&gt;&lt;CELL BorderFill="13" ColAddr="41"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CharShape="17"&gt;&lt;CHAR&gt;≪$AP$39≫&lt;/CHAR&gt;&lt;/TEXT&gt;&lt;/P&gt;&lt;/PARALIST&gt;&lt;/CELL&gt;&lt;/ROW&gt;&lt;ROW&gt;&lt;CELL BorderFill="14" ColAddr="0" ColSpan="1" Dirty="false" Editable="false" HasMargin="false" Header="false" Height="0" Protect="false" RowAddr="37" RowSpan="1" Width="17378"&gt;&lt;CELLMARGIN Bottom="141" Left="510" Right="510" Top="141"/&gt;&lt;PARALIST LineWrap="Squeeze" LinkListID="0" LinkListIDNext="0" TextDirection="0" VertAlign="Center"&gt;&lt;P ParaShape="30" Style="22"&gt;&lt;TEXT CharShape="10"&gt;&lt;CHAR&gt;≪$A$40≫&lt;/CHAR&gt;&lt;/TEXT&gt;&lt;/P&gt;&lt;/PARALIST&gt;&lt;/CELL&gt;&lt;CELL BorderFill="9" ColAddr="1" ColSpan="1" Dirty="false" Editable="false" HasMargin="false" Header="false" Height="0" Protect="false" RowAddr="37" RowSpan="1" Width="4926"&gt;&lt;CELLMARGIN Bottom="141" Left="510" Right="510" Top="141"/&gt;&lt;PARALIST LineWrap="Squeeze" LinkListID="0" LinkListIDNext="0" TextDirection="0" VertAlign="Center"&gt;&lt;P ParaShape="31" Style="40"&gt;&lt;TEXT CharShape="16"&gt;&lt;CHAR&gt;≪$B$40≫&lt;/CHAR&gt;&lt;/TEXT&gt;&lt;/P&gt;&lt;/PARALIST&gt;&lt;/CELL&gt;&lt;CELL BorderFill="9" ColAddr="2"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CharShape="17"&gt;&lt;CHAR&gt;≪$C$40≫&lt;/CHAR&gt;&lt;/TEXT&gt;&lt;/P&gt;&lt;/PARALIST&gt;&lt;/CELL&gt;&lt;CELL BorderFill="9" ColAddr="3"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CharShape="17"&gt;&lt;CHAR&gt;≪$D$40≫&lt;/CHAR&gt;&lt;/TEXT&gt;&lt;/P&gt;&lt;/PARALIST&gt;&lt;/CELL&gt;&lt;CELL BorderFill="9" ColAddr="4"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CharShape="17"&gt;&lt;CHAR&gt;≪$E$40≫&lt;/CHAR&gt;&lt;/TEXT&gt;&lt;/P&gt;&lt;/PARALIST&gt;&lt;/CELL&gt;&lt;CELL BorderFill="9" ColAddr="5"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CharShape="17"&gt;&lt;CHAR&gt;≪$F$40≫&lt;/CHAR&gt;&lt;/TEXT&gt;&lt;/P&gt;&lt;/PARALIST&gt;&lt;/CELL&gt;&lt;CELL BorderFill="9" ColAddr="6"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CharShape="17"&gt;&lt;CHAR&gt;≪$G$40≫&lt;/CHAR&gt;&lt;/TEXT&gt;&lt;/P&gt;&lt;/PARALIST&gt;&lt;/CELL&gt;&lt;CELL BorderFill="9" ColAddr="7"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CharShape="17"&gt;&lt;CHAR&gt;≪$H$40≫&lt;/CHAR&gt;&lt;/TEXT&gt;&lt;/P&gt;&lt;/PARALIST&gt;&lt;/CELL&gt;&lt;CELL BorderFill="9" ColAddr="8"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CharShape="17"&gt;&lt;CHAR&gt;≪$I$40≫&lt;/CHAR&gt;&lt;/TEXT&gt;&lt;/P&gt;&lt;/PARALIST&gt;&lt;/CELL&gt;&lt;CELL BorderFill="9" ColAddr="9"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CharShape="17"&gt;&lt;CHAR&gt;≪$J$40≫&lt;/CHAR&gt;&lt;/TEXT&gt;&lt;/P&gt;&lt;/PARALIST&gt;&lt;/CELL&gt;&lt;CELL BorderFill="9" ColAddr="10"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CharShape="17"&gt;&lt;CHAR&gt;≪$K$40≫&lt;/CHAR&gt;&lt;/TEXT&gt;&lt;/P&gt;&lt;/PARALIST&gt;&lt;/CELL&gt;&lt;CELL BorderFill="9" ColAddr="11"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CharShape="17"&gt;&lt;CHAR&gt;≪$L$40≫&lt;/CHAR&gt;&lt;/TEXT&gt;&lt;/P&gt;&lt;/PARALIST&gt;&lt;/CELL&gt;&lt;CELL BorderFill="9" ColAddr="12"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CharShape="17"&gt;&lt;CHAR&gt;≪$M$40≫&lt;/CHAR&gt;&lt;/TEXT&gt;&lt;/P&gt;&lt;/PARALIST&gt;&lt;/CELL&gt;&lt;CELL BorderFill="9" ColAddr="13"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CharShape="17"&gt;&lt;CHAR&gt;≪$N$40≫&lt;/CHAR&gt;&lt;/TEXT&gt;&lt;/P&gt;&lt;/PARALIST&gt;&lt;/CELL&gt;&lt;CELL BorderFill="9" ColAddr="14"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CharShape="17"&gt;&lt;CHAR&gt;≪$O$40≫&lt;/CHAR&gt;&lt;/TEXT&gt;&lt;/P&gt;&lt;/PARALIST&gt;&lt;/CELL&gt;&lt;CELL BorderFill="9" ColAddr="15"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CharShape="17"&gt;&lt;CHAR&gt;≪$P$40≫&lt;/CHAR&gt;&lt;/TEXT&gt;&lt;/P&gt;&lt;/PARALIST&gt;&lt;/CELL&gt;&lt;CELL BorderFill="9" ColAddr="16"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CharShape="17"&gt;&lt;CHAR&gt;≪$Q$40≫&lt;/CHAR&gt;&lt;/TEXT&gt;&lt;/P&gt;&lt;/PARALIST&gt;&lt;/CELL&gt;&lt;CELL BorderFill="9" ColAddr="17"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CharShape="17"&gt;&lt;CHAR&gt;≪$R$40≫&lt;/CHAR&gt;&lt;/TEXT&gt;&lt;/P&gt;&lt;/PARALIST&gt;&lt;/CELL&gt;&lt;CELL BorderFill="9" ColAddr="18"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CharShape="17"&gt;&lt;CHAR&gt;≪$S$40≫&lt;/CHAR&gt;&lt;/TEXT&gt;&lt;/P&gt;&lt;/PARALIST&gt;&lt;/CELL&gt;&lt;CELL BorderFill="9" ColAddr="19"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CharShape="17"&gt;&lt;CHAR&gt;≪$T$40≫&lt;/CHAR&gt;&lt;/TEXT&gt;&lt;/P&gt;&lt;/PARALIST&gt;&lt;/CELL&gt;&lt;CELL BorderFill="9" ColAddr="20"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CharShape="17"&gt;&lt;CHAR&gt;≪$U$40≫&lt;/CHAR&gt;&lt;/TEXT&gt;&lt;/P&gt;&lt;/PARALIST&gt;&lt;/CELL&gt;&lt;CELL BorderFill="9" ColAddr="21"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CharShape="17"&gt;&lt;CHAR&gt;≪$V$40≫&lt;/CHAR&gt;&lt;/TEXT&gt;&lt;/P&gt;&lt;/PARALIST&gt;&lt;/CELL&gt;&lt;CELL BorderFill="9" ColAddr="22"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CharShape="17"&gt;&lt;CHAR&gt;≪$W$40≫&lt;/CHAR&gt;&lt;/TEXT&gt;&lt;/P&gt;&lt;/PARALIST&gt;&lt;/CELL&gt;&lt;CELL BorderFill="9" ColAddr="23"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CharShape="17"&gt;&lt;CHAR&gt;≪$X$40≫&lt;/CHAR&gt;&lt;/TEXT&gt;&lt;/P&gt;&lt;/PARALIST&gt;&lt;/CELL&gt;&lt;CELL BorderFill="9" ColAddr="24"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CharShape="17"&gt;&lt;CHAR&gt;≪$Y$40≫&lt;/CHAR&gt;&lt;/TEXT&gt;&lt;/P&gt;&lt;/PARALIST&gt;&lt;/CELL&gt;&lt;CELL BorderFill="9" ColAddr="25"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CharShape="17"&gt;&lt;CHAR&gt;≪$Z$40≫&lt;/CHAR&gt;&lt;/TEXT&gt;&lt;/P&gt;&lt;/PARALIST&gt;&lt;/CELL&gt;&lt;CELL BorderFill="9" ColAddr="26"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CharShape="17"&gt;&lt;CHAR&gt;≪$AA$40≫&lt;/CHAR&gt;&lt;/TEXT&gt;&lt;/P&gt;&lt;/PARALIST&gt;&lt;/CELL&gt;&lt;CELL BorderFill="9" ColAddr="27"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CharShape="17"&gt;&lt;CHAR&gt;≪$AB$40≫&lt;/CHAR&gt;&lt;/TEXT&gt;&lt;/P&gt;&lt;/PARALIST&gt;&lt;/CELL&gt;&lt;CELL BorderFill="9" ColAddr="28"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CharShape="17"&gt;&lt;CHAR&gt;≪$AC$40≫&lt;/CHAR&gt;&lt;/TEXT&gt;&lt;/P&gt;&lt;/PARALIST&gt;&lt;/CELL&gt;&lt;CELL BorderFill="9" ColAddr="29"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CharShape="17"&gt;&lt;CHAR&gt;≪$AD$40≫&lt;/CHAR&gt;&lt;/TEXT&gt;&lt;/P&gt;&lt;/PARALIST&gt;&lt;/CELL&gt;&lt;CELL BorderFill="9" ColAddr="30"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CharShape="17"&gt;&lt;CHAR&gt;≪$AE$40≫&lt;/CHAR&gt;&lt;/TEXT&gt;&lt;/P&gt;&lt;/PARALIST&gt;&lt;/CELL&gt;&lt;CELL BorderFill="9" ColAddr="31"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CharShape="17"&gt;&lt;CHAR&gt;≪$AF$40≫&lt;/CHAR&gt;&lt;/TEXT&gt;&lt;/P&gt;&lt;/PARALIST&gt;&lt;/CELL&gt;&lt;CELL BorderFill="9" ColAddr="32"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CharShape="17"&gt;&lt;CHAR&gt;≪$AG$40≫&lt;/CHAR&gt;&lt;/TEXT&gt;&lt;/P&gt;&lt;/PARALIST&gt;&lt;/CELL&gt;&lt;CELL BorderFill="9" ColAddr="33"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CharShape="17"&gt;&lt;CHAR&gt;≪$AH$40≫&lt;/CHAR&gt;&lt;/TEXT&gt;&lt;/P&gt;&lt;/PARALIST&gt;&lt;/CELL&gt;&lt;CELL BorderFill="9" ColAddr="34"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CharShape="17"&gt;&lt;CHAR&gt;≪$AI$40≫&lt;/CHAR&gt;&lt;/TEXT&gt;&lt;/P&gt;&lt;/PARALIST&gt;&lt;/CELL&gt;&lt;CELL BorderFill="9" ColAddr="35"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CharShape="17"&gt;&lt;CHAR&gt;≪$AJ$40≫&lt;/CHAR&gt;&lt;/TEXT&gt;&lt;/P&gt;&lt;/PARALIST&gt;&lt;/CELL&gt;&lt;CELL BorderFill="9" ColAddr="36"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CharShape="17"&gt;&lt;CHAR&gt;≪$AK$40≫&lt;/CHAR&gt;&lt;/TEXT&gt;&lt;/P&gt;&lt;/PARALIST&gt;&lt;/CELL&gt;&lt;CELL BorderFill="9" ColAddr="37"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CharShape="17"&gt;&lt;CHAR&gt;≪$AL$40≫&lt;/CHAR&gt;&lt;/TEXT&gt;&lt;/P&gt;&lt;/PARALIST&gt;&lt;/CELL&gt;&lt;CELL BorderFill="9" ColAddr="38"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CharShape="17"&gt;&lt;CHAR&gt;≪$AM$40≫&lt;/CHAR&gt;&lt;/TEXT&gt;&lt;/P&gt;&lt;/PARALIST&gt;&lt;/CELL&gt;&lt;CELL BorderFill="9" ColAddr="39"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CharShape="17"&gt;&lt;CHAR&gt;≪$AN$40≫&lt;/CHAR&gt;&lt;/TEXT&gt;&lt;/P&gt;&lt;/PARALIST&gt;&lt;/CELL&gt;&lt;CELL BorderFill="9" ColAddr="40"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CharShape="17"&gt;&lt;CHAR&gt;≪$AO$40≫&lt;/CHAR&gt;&lt;/TEXT&gt;&lt;/P&gt;&lt;/PARALIST&gt;&lt;/CELL&gt;&lt;CELL BorderFill="13" ColAddr="41" ColSpan="1" Dirty="</t>
  </si>
  <si>
    <t>false" Editable="false" HasMargin="true" Header="false" Height="0" Protect="false" RowAddr="37" RowSpan="1" Width="1405"&gt;&lt;CELLMARGIN Bottom="0" Left="0" Right="0" Top="0"/&gt;&lt;PARALIST LineWrap="Squeeze" LinkListID="0" LinkListIDNext="0" TextDirection="0" VertAlign="Center"&gt;&lt;P ParaShape="31" Style="40"&gt;&lt;TEXT CharShape="17"&gt;&lt;CHAR&gt;≪$AP$40≫&lt;/CHAR&gt;&lt;/TEXT&gt;&lt;/P&gt;&lt;/PARALIST&gt;&lt;/CELL&gt;&lt;/ROW&gt;&lt;ROW&gt;&lt;CELL BorderFill="14" ColAddr="0" ColSpan="1" Dirty="false" Editable="false" HasMargin="false" Header="false" Height="0" Protect="false" RowAddr="38" RowSpan="1" Width="17378"&gt;&lt;CELLMARGIN Bottom="141" Left="510" Right="510" Top="141"/&gt;&lt;PARALIST LineWrap="Squeeze" LinkListID="0" LinkListIDNext="0" TextDirection="0" VertAlign="Center"&gt;&lt;P ParaShape="30" Style="22"&gt;&lt;TEXT CharShape="10"&gt;&lt;CHAR&gt;≪$A$41≫&lt;/CHAR&gt;&lt;/TEXT&gt;&lt;/P&gt;&lt;/PARALIST&gt;&lt;/CELL&gt;&lt;CELL BorderFill="9" ColAddr="1" ColSpan="1" Dirty="false" Editable="false" HasMargin="false" Header="false" Height="0" Protect="false" RowAddr="38" RowSpan="1" Width="4926"&gt;&lt;CELLMARGIN Bottom="141" Left="510" Right="510" Top="141"/&gt;&lt;PARALIST LineWrap="Squeeze" LinkListID="0" LinkListIDNext="0" TextDirection="0" VertAlign="Center"&gt;&lt;P ParaShape="31" Style="40"&gt;&lt;TEXT CharShape="16"&gt;&lt;CHAR&gt;≪$B$41≫&lt;/CHAR&gt;&lt;/TEXT&gt;&lt;/P&gt;&lt;/PARALIST&gt;&lt;/CELL&gt;&lt;CELL BorderFill="9" ColAddr="2"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CharShape="17"&gt;&lt;CHAR&gt;≪$C$41≫&lt;/CHAR&gt;&lt;/TEXT&gt;&lt;/P&gt;&lt;/PARALIST&gt;&lt;/CELL&gt;&lt;CELL BorderFill="9" ColAddr="3"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CharShape="17"&gt;&lt;CHAR&gt;≪$D$41≫&lt;/CHAR&gt;&lt;/TEXT&gt;&lt;/P&gt;&lt;/PARALIST&gt;&lt;/CELL&gt;&lt;CELL BorderFill="9" ColAddr="4"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CharShape="17"&gt;&lt;CHAR&gt;≪$E$41≫&lt;/CHAR&gt;&lt;/TEXT&gt;&lt;/P&gt;&lt;/PARALIST&gt;&lt;/CELL&gt;&lt;CELL BorderFill="9" ColAddr="5"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CharShape="17"&gt;&lt;CHAR&gt;≪$F$41≫&lt;/CHAR&gt;&lt;/TEXT&gt;&lt;/P&gt;&lt;/PARALIST&gt;&lt;/CELL&gt;&lt;CELL BorderFill="9" ColAddr="6"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CharShape="17"&gt;&lt;CHAR&gt;≪$G$41≫&lt;/CHAR&gt;&lt;/TEXT&gt;&lt;/P&gt;&lt;/PARALIST&gt;&lt;/CELL&gt;&lt;CELL BorderFill="9" ColAddr="7"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CharShape="17"&gt;&lt;CHAR&gt;≪$H$41≫&lt;/CHAR&gt;&lt;/TEXT&gt;&lt;/P&gt;&lt;/PARALIST&gt;&lt;/CELL&gt;&lt;CELL BorderFill="9" ColAddr="8"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CharShape="17"&gt;&lt;CHAR&gt;≪$I$41≫&lt;/CHAR&gt;&lt;/TEXT&gt;&lt;/P&gt;&lt;/PARALIST&gt;&lt;/CELL&gt;&lt;CELL BorderFill="9" ColAddr="9"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CharShape="17"&gt;&lt;CHAR&gt;≪$J$41≫&lt;/CHAR&gt;&lt;/TEXT&gt;&lt;/P&gt;&lt;/PARALIST&gt;&lt;/CELL&gt;&lt;CELL BorderFill="9" ColAddr="10"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CharShape="17"&gt;&lt;CHAR&gt;≪$K$41≫&lt;/CHAR&gt;&lt;/TEXT&gt;&lt;/P&gt;&lt;/PARALIST&gt;&lt;/CELL&gt;&lt;CELL BorderFill="9" ColAddr="11"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CharShape="17"&gt;&lt;CHAR&gt;≪$L$41≫&lt;/CHAR&gt;&lt;/TEXT&gt;&lt;/P&gt;&lt;/PARALIST&gt;&lt;/CELL&gt;&lt;CELL BorderFill="9" ColAddr="12"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CharShape="17"&gt;&lt;CHAR&gt;≪$M$41≫&lt;/CHAR&gt;&lt;/TEXT&gt;&lt;/P&gt;&lt;/PARALIST&gt;&lt;/CELL&gt;&lt;CELL BorderFill="9" ColAddr="13"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CharShape="17"&gt;&lt;CHAR&gt;≪$N$41≫&lt;/CHAR&gt;&lt;/TEXT&gt;&lt;/P&gt;&lt;/PARALIST&gt;&lt;/CELL&gt;&lt;CELL BorderFill="9" ColAddr="14"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CharShape="17"&gt;&lt;CHAR&gt;≪$O$41≫&lt;/CHAR&gt;&lt;/TEXT&gt;&lt;/P&gt;&lt;/PARALIST&gt;&lt;/CELL&gt;&lt;CELL BorderFill="9" ColAddr="15"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CharShape="17"&gt;&lt;CHAR&gt;≪$P$41≫&lt;/CHAR&gt;&lt;/TEXT&gt;&lt;/P&gt;&lt;/PARALIST&gt;&lt;/CELL&gt;&lt;CELL BorderFill="9" ColAddr="16"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CharShape="17"&gt;&lt;CHAR&gt;≪$Q$41≫&lt;/CHAR&gt;&lt;/TEXT&gt;&lt;/P&gt;&lt;/PARALIST&gt;&lt;/CELL&gt;&lt;CELL BorderFill="9" ColAddr="17"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CharShape="17"&gt;&lt;CHAR&gt;≪$R$41≫&lt;/CHAR&gt;&lt;/TEXT&gt;&lt;/P&gt;&lt;/PARALIST&gt;&lt;/CELL&gt;&lt;CELL BorderFill="9" ColAddr="18"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CharShape="17"&gt;&lt;CHAR&gt;≪$S$41≫&lt;/CHAR&gt;&lt;/TEXT&gt;&lt;/P&gt;&lt;/PARALIST&gt;&lt;/CELL&gt;&lt;CELL BorderFill="9" ColAddr="19"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CharShape="17"&gt;&lt;CHAR&gt;≪$T$41≫&lt;/CHAR&gt;&lt;/TEXT&gt;&lt;/P&gt;&lt;/PARALIST&gt;&lt;/CELL&gt;&lt;CELL BorderFill="9" ColAddr="20"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CharShape="17"&gt;&lt;CHAR&gt;≪$U$41≫&lt;/CHAR&gt;&lt;/TEXT&gt;&lt;/P&gt;&lt;/PARALIST&gt;&lt;/CELL&gt;&lt;CELL BorderFill="9" ColAddr="21"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CharShape="17"&gt;&lt;CHAR&gt;≪$V$41≫&lt;/CHAR&gt;&lt;/TEXT&gt;&lt;/P&gt;&lt;/PARALIST&gt;&lt;/CELL&gt;&lt;CELL BorderFill="9" ColAddr="22"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CharShape="17"&gt;&lt;CHAR&gt;≪$W$41≫&lt;/CHAR&gt;&lt;/TEXT&gt;&lt;/P&gt;&lt;/PARALIST&gt;&lt;/CELL&gt;&lt;CELL BorderFill="9" ColAddr="23"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CharShape="17"&gt;&lt;CHAR&gt;≪$X$41≫&lt;/CHAR&gt;&lt;/TEXT&gt;&lt;/P&gt;&lt;/PARALIST&gt;&lt;/CELL&gt;&lt;CELL BorderFill="9" ColAddr="24"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CharShape="17"&gt;&lt;CHAR&gt;≪$Y$41≫&lt;/CHAR&gt;&lt;/TEXT&gt;&lt;/P&gt;&lt;/PARALIST&gt;&lt;/CELL&gt;&lt;CELL BorderFill="9" ColAddr="25"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CharShape="17"&gt;&lt;CHAR&gt;≪$Z$41≫&lt;/CHAR&gt;&lt;/TEXT&gt;&lt;/P&gt;&lt;/PARALIST&gt;&lt;/CELL&gt;&lt;CELL BorderFill="9" ColAddr="26"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CharShape="17"&gt;&lt;CHAR&gt;≪$AA$41≫&lt;/CHAR&gt;&lt;/TEXT&gt;&lt;/P&gt;&lt;/PARALIST&gt;&lt;/CELL&gt;&lt;CELL BorderFill="9" ColAddr="27"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CharShape="17"&gt;&lt;CHAR&gt;≪$AB$41≫&lt;/CHAR&gt;&lt;/TEXT&gt;&lt;/P&gt;&lt;/PARALIST&gt;&lt;/CELL&gt;&lt;CELL BorderFill="9" ColAddr="28"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CharShape="17"&gt;&lt;CHAR&gt;≪$AC$41≫&lt;/CHAR&gt;&lt;/TEXT&gt;&lt;/P&gt;&lt;/PARALIST&gt;&lt;/CELL&gt;&lt;CELL BorderFill="9" ColAddr="29"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CharShape="17"&gt;&lt;CHAR&gt;≪$AD$41≫&lt;/CHAR&gt;&lt;/TEXT&gt;&lt;/P&gt;&lt;/PARALIST&gt;&lt;/CELL&gt;&lt;CELL BorderFill="9" ColAddr="30"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CharShape="17"&gt;&lt;CHAR&gt;≪$AE$41≫&lt;/CHAR&gt;&lt;/TEXT&gt;&lt;/P&gt;&lt;/PARALIST&gt;&lt;/CELL&gt;&lt;CELL BorderFill="9" ColAddr="31"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CharShape="17"&gt;&lt;CHAR&gt;≪$AF$41≫&lt;/CHAR&gt;&lt;/TEXT&gt;&lt;/P&gt;&lt;/PARALIST&gt;&lt;/CELL&gt;&lt;CELL BorderFill="9" ColAddr="32"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CharShape="17"&gt;&lt;CHAR&gt;≪$AG$41≫&lt;/CHAR&gt;&lt;/TEXT&gt;&lt;/P&gt;&lt;/PARALIST&gt;&lt;/CELL&gt;&lt;CELL BorderFill="9" ColAddr="33"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CharShape="17"&gt;&lt;CHAR&gt;≪$AH$41≫&lt;/CHAR&gt;&lt;/TEXT&gt;&lt;/P&gt;&lt;/PARALIST&gt;&lt;/CELL&gt;&lt;CELL BorderFill="9" ColAddr="34"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CharShape="17"&gt;&lt;CHAR&gt;≪$AI$41≫&lt;/CHAR&gt;&lt;/TEXT&gt;&lt;/P&gt;&lt;/PARALIST&gt;&lt;/CELL&gt;&lt;CELL BorderFill="9" ColAddr="35"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CharShape="17"&gt;&lt;CHAR&gt;≪$AJ$41≫&lt;/CHAR&gt;&lt;/TEXT&gt;&lt;/P&gt;&lt;/PARALIST&gt;&lt;/CELL&gt;&lt;CELL BorderFill="9" ColAddr="36"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CharShape="17"&gt;&lt;CHAR&gt;≪$AK$41≫&lt;/CHAR&gt;&lt;/TEXT&gt;&lt;/P&gt;&lt;/PARALIST&gt;&lt;/CELL&gt;&lt;CELL BorderFill="9" ColAddr="37"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CharShape="17"&gt;&lt;CHAR&gt;≪$AL$41≫&lt;/CHAR&gt;&lt;/TEXT&gt;&lt;/P&gt;&lt;/PARALIST&gt;&lt;/CELL&gt;&lt;CELL BorderFill="9" ColAddr="38"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CharShape="17"&gt;&lt;CHAR&gt;≪$AM$41≫&lt;/CHAR&gt;&lt;/TEXT&gt;&lt;/P&gt;&lt;/PARALIST&gt;&lt;/CELL&gt;&lt;CELL BorderFill="9" ColAddr="39"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CharShape="17"&gt;&lt;CHAR&gt;≪$AN$41≫&lt;/CHAR&gt;&lt;/TEXT&gt;&lt;/P&gt;&lt;/PARALIST&gt;&lt;/CELL&gt;&lt;CELL BorderFill="9" ColAddr="40"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CharShape="17"&gt;&lt;CHAR&gt;≪$AO$41≫&lt;/CHAR&gt;&lt;/TEXT&gt;&lt;/P&gt;&lt;/PARALIST&gt;&lt;/CELL&gt;&lt;CELL BorderFill="13" ColAddr="41"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CharShape="17"&gt;&lt;CHAR&gt;≪$AP$41≫&lt;/CHAR&gt;&lt;/TEXT&gt;&lt;/P&gt;&lt;/PARALIST&gt;&lt;/CELL&gt;&lt;/ROW&gt;&lt;ROW&gt;&lt;CELL BorderFill="14" ColAddr="0" ColSpan="1" Dirty="false" Editable="false" HasMargin="false" Header="false" Height="0" Protect="false" RowAddr="39" RowSpan="1" Width="17378"&gt;&lt;CELLMARGIN Bottom="141" Left="510" Right="510" Top="141"/&gt;&lt;PARALIST LineWrap="Squeeze" LinkListID="0" LinkListIDNext="0" TextDirection="0" VertAlign="Center"&gt;&lt;P ParaShape="30" Style="22"&gt;&lt;TEXT CharShape="10"&gt;&lt;CHAR&gt;≪$A$42≫&lt;/CHAR&gt;&lt;/TEXT&gt;&lt;/P&gt;&lt;/PARALIST&gt;&lt;/CELL&gt;&lt;CELL BorderFill="9" ColAddr="1" ColSpan="1" Dirty="false" Editable="false" HasMargin="false" Header="false" Height="0" Protect="false" RowAddr="39" RowSpan="1" Width="4926"&gt;&lt;CELLMARGIN Bottom="141" Left="510" Right="510" Top="141"/&gt;&lt;PARALIST LineWrap="Squeeze" LinkListID="0" LinkListIDNext="0" TextDirection="0" VertAlign="Center"&gt;&lt;P ParaShape="31" Style="40"&gt;&lt;TEXT CharShape="16"&gt;&lt;CHAR&gt;≪$B$42≫&lt;/CHAR&gt;&lt;/TEXT&gt;&lt;/P&gt;&lt;/PARALIST&gt;&lt;/CELL&gt;&lt;CELL BorderFill="9" ColAddr="2"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CharShape="17"&gt;&lt;CHAR&gt;≪$C$42≫&lt;/CHAR&gt;&lt;/TEXT&gt;&lt;/P&gt;&lt;/PARALIST&gt;&lt;/CELL&gt;&lt;CELL BorderFill="9" ColAddr="3"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CharShape="17"&gt;&lt;CHAR&gt;≪$D$42≫&lt;/CHAR&gt;&lt;/TEXT&gt;&lt;/P&gt;&lt;/PARALIST&gt;&lt;/CELL&gt;&lt;CELL BorderFill="9" ColAddr="4"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CharShape="17"&gt;&lt;CHAR&gt;≪$E$42≫&lt;/CHAR&gt;&lt;/TEXT&gt;&lt;/P&gt;&lt;/PARALIST&gt;&lt;/CELL&gt;&lt;CELL BorderFill="9" ColAddr="5"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CharShape="17"&gt;&lt;CHAR&gt;≪$F$42≫&lt;/CHAR&gt;&lt;/TEXT&gt;&lt;/P&gt;&lt;/PARALIST&gt;&lt;/CELL&gt;&lt;CELL BorderFill="9" ColAddr="6"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CharShape="17"&gt;&lt;CHAR&gt;≪$G$42≫&lt;/CHAR&gt;&lt;/TEXT&gt;&lt;/P&gt;&lt;/PARALIST&gt;&lt;/CELL&gt;&lt;CELL BorderFill="9" ColAddr="7"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CharShape="17"&gt;&lt;CHAR&gt;≪$H$42≫&lt;/CHAR&gt;&lt;/TEXT&gt;&lt;/P&gt;&lt;/PARALIST&gt;&lt;/CELL&gt;&lt;CELL BorderFill="9" ColAddr="8"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CharShape="17"&gt;&lt;CHAR&gt;≪$I$42≫&lt;/CHAR&gt;&lt;/TEXT&gt;&lt;/P&gt;&lt;/PARALIST&gt;&lt;/CELL&gt;&lt;CELL BorderFill="9" ColAddr="9"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CharShape="17"&gt;&lt;CHAR&gt;≪$J$42≫&lt;/CHAR&gt;&lt;/TEXT&gt;&lt;/P&gt;&lt;/PARALIST&gt;&lt;/CELL&gt;&lt;CELL BorderFill="9" ColAddr="10"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CharShape="17"&gt;&lt;CHAR&gt;≪$K$42≫&lt;/CHAR&gt;&lt;/TEXT&gt;&lt;/P&gt;&lt;/PARALIST&gt;&lt;/CELL&gt;&lt;CELL BorderFill="9" ColAddr="11"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CharShape="17"&gt;&lt;CHAR&gt;≪$L$42≫&lt;/CHAR&gt;&lt;/TEXT&gt;&lt;/P&gt;&lt;/PARALIST&gt;&lt;/CELL&gt;&lt;CELL BorderFill="9" ColAddr="12"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CharShape="17"&gt;&lt;CHAR&gt;≪$M$42≫&lt;/CHAR&gt;&lt;/TEXT&gt;&lt;/P&gt;&lt;/PARALIST&gt;&lt;/CELL&gt;&lt;CELL BorderFill="9" ColAddr="13"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CharShape="17"&gt;&lt;CHAR&gt;≪$N$42≫&lt;/CHAR&gt;&lt;/TEXT&gt;&lt;/P&gt;&lt;/PARALIST&gt;&lt;/CELL&gt;&lt;CELL BorderFill="9" ColAddr="14"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CharShape="17"&gt;&lt;CHAR&gt;≪$O$42≫&lt;/CHAR&gt;&lt;/TEXT&gt;&lt;/P&gt;&lt;/PARALIST&gt;&lt;/CELL&gt;&lt;CELL BorderFill="9" ColAddr="15"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CharShape="17"&gt;&lt;CHAR&gt;≪$P$42≫&lt;/CHAR&gt;&lt;/TEXT&gt;&lt;/P&gt;&lt;/PARALIST&gt;&lt;/CELL&gt;&lt;CELL BorderFill="9" ColAddr="16"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CharShape="17"&gt;&lt;CHAR&gt;≪$Q$42≫&lt;/CHAR&gt;&lt;/TEXT&gt;&lt;/P&gt;&lt;/PARALIST&gt;&lt;/CELL&gt;&lt;CELL BorderFill="9" ColAddr="17"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CharShape="17"&gt;&lt;CHAR&gt;≪$R$42≫&lt;/CHAR&gt;&lt;/TEXT&gt;&lt;/P&gt;&lt;/PARALIST&gt;&lt;/CELL&gt;&lt;CELL BorderFill="9" ColAddr="18"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CharShape="17"&gt;&lt;CHAR&gt;≪$S$42≫&lt;/CHAR&gt;&lt;/TEXT&gt;&lt;/P&gt;&lt;/PARALIST&gt;&lt;/CELL&gt;&lt;CELL BorderFill="9" ColAddr="19"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CharShape="17"&gt;&lt;CHAR&gt;≪$T$42≫&lt;/CHAR&gt;&lt;/TEXT&gt;&lt;/P&gt;&lt;/PARALIST&gt;&lt;/CELL&gt;&lt;CELL BorderFill="9" ColAddr="20"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CharShape="17"&gt;&lt;CHAR&gt;≪$U$42≫&lt;/CHAR&gt;&lt;/TEXT&gt;&lt;/P&gt;&lt;/PARALIST&gt;&lt;/CELL&gt;&lt;CELL BorderFill="9" ColAddr="21"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CharShape="17"&gt;&lt;CHAR&gt;≪$V$42≫&lt;/CHAR&gt;&lt;/TEXT&gt;&lt;/P&gt;&lt;/PARALIST&gt;&lt;/CELL&gt;&lt;CELL BorderFill="9" ColAddr="22"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CharShape="17"&gt;&lt;CHAR&gt;≪$W$42≫&lt;/CHAR&gt;&lt;/TEXT&gt;&lt;/P&gt;&lt;/PARALIST&gt;&lt;/CELL&gt;&lt;CELL BorderFill="9" ColAddr="23"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CharShape="17"&gt;&lt;CHAR&gt;≪$X$42≫&lt;/CHAR&gt;&lt;/TEXT&gt;&lt;/P&gt;&lt;/PARALIST&gt;&lt;/CELL&gt;&lt;CELL BorderFill="9" ColAddr="24"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CharShape="17"&gt;&lt;CHAR&gt;≪$Y$42≫&lt;/CHAR&gt;&lt;/TEXT&gt;&lt;/P&gt;&lt;/PARALIST&gt;&lt;/CELL&gt;&lt;CELL BorderFill="9" ColAddr="25"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CharShape="17"&gt;&lt;CHAR&gt;≪$Z$42≫&lt;/CHAR&gt;&lt;/TEXT&gt;&lt;/P&gt;&lt;/PARALIST&gt;&lt;/CELL&gt;&lt;CELL BorderFill="9" ColAddr="26"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CharShape="17"&gt;&lt;CHAR&gt;≪$AA$42≫&lt;/CHAR&gt;&lt;/TEXT&gt;&lt;/P&gt;&lt;/PARALIST&gt;&lt;/CELL&gt;&lt;CELL BorderFill="9" ColAddr="27"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CharShape="17"&gt;&lt;CHAR&gt;≪$AB$42≫&lt;/CHAR&gt;&lt;/TEXT&gt;&lt;/P&gt;&lt;/PARALIST&gt;&lt;/CELL&gt;&lt;CELL BorderFill="9" ColAddr="28"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CharShape="17"&gt;&lt;CHAR&gt;≪$AC$42≫&lt;/CHAR&gt;&lt;/TEXT&gt;&lt;/P&gt;&lt;/PARALIST&gt;&lt;/CELL&gt;&lt;CELL BorderFill="9" ColAddr="29"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CharShape="17"&gt;&lt;CHAR&gt;≪$AD$42≫&lt;/CHAR&gt;&lt;/TEXT&gt;&lt;/P&gt;&lt;/PARALIST&gt;&lt;/CELL&gt;&lt;CELL BorderFill="9" ColAddr="30"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CharShape="17"&gt;&lt;CHAR&gt;≪$AE$42≫&lt;/CHAR&gt;&lt;/TEXT&gt;&lt;/P&gt;&lt;/PARALIST&gt;&lt;/CELL&gt;&lt;CELL BorderFill="9" ColAddr="31"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CharShape="17"&gt;&lt;CHAR&gt;≪$AF$42≫&lt;/CHAR&gt;&lt;/TEXT&gt;&lt;/P&gt;&lt;/PARALIST&gt;&lt;/CELL&gt;&lt;CELL BorderFill="9" ColAddr="32"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CharShape="17"&gt;&lt;CHAR&gt;≪$AG$42≫&lt;/CHAR&gt;&lt;/TEXT&gt;&lt;/P&gt;&lt;/PARALIST&gt;&lt;/CELL&gt;&lt;CELL BorderFill="9" ColAddr="33"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CharShape="17"&gt;&lt;CHAR&gt;≪$AH$42≫&lt;/CHAR&gt;&lt;/TEXT&gt;&lt;/P&gt;&lt;/PARALIST&gt;&lt;/CELL&gt;&lt;CELL BorderFill="9" ColAddr="34" ColSpan="1" Dirty="false" Editable="false" HasMargin="true" He</t>
  </si>
  <si>
    <t>ader="false" Height="0" Protect="false" RowAddr="39" RowSpan="1" Width="1402"&gt;&lt;CELLMARGIN Bottom="0" Left="0" Right="0" Top="0"/&gt;&lt;PARALIST LineWrap="Squeeze" LinkListID="0" LinkListIDNext="0" TextDirection="0" VertAlign="Center"&gt;&lt;P ParaShape="31" Style="40"&gt;&lt;TEXT CharShape="17"&gt;&lt;CHAR&gt;≪$AI$42≫&lt;/CHAR&gt;&lt;/TEXT&gt;&lt;/P&gt;&lt;/PARALIST&gt;&lt;/CELL&gt;&lt;CELL BorderFill="9" ColAddr="35"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CharShape="17"&gt;&lt;CHAR&gt;≪$AJ$42≫&lt;/CHAR&gt;&lt;/TEXT&gt;&lt;/P&gt;&lt;/PARALIST&gt;&lt;/CELL&gt;&lt;CELL BorderFill="9" ColAddr="36"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CharShape="17"&gt;&lt;CHAR&gt;≪$AK$42≫&lt;/CHAR&gt;&lt;/TEXT&gt;&lt;/P&gt;&lt;/PARALIST&gt;&lt;/CELL&gt;&lt;CELL BorderFill="9" ColAddr="37"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CharShape="17"&gt;&lt;CHAR&gt;≪$AL$42≫&lt;/CHAR&gt;&lt;/TEXT&gt;&lt;/P&gt;&lt;/PARALIST&gt;&lt;/CELL&gt;&lt;CELL BorderFill="9" ColAddr="38"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CharShape="17"&gt;&lt;CHAR&gt;≪$AM$42≫&lt;/CHAR&gt;&lt;/TEXT&gt;&lt;/P&gt;&lt;/PARALIST&gt;&lt;/CELL&gt;&lt;CELL BorderFill="9" ColAddr="39"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CharShape="17"&gt;&lt;CHAR&gt;≪$AN$42≫&lt;/CHAR&gt;&lt;/TEXT&gt;&lt;/P&gt;&lt;/PARALIST&gt;&lt;/CELL&gt;&lt;CELL BorderFill="9" ColAddr="40"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CharShape="17"&gt;&lt;CHAR&gt;≪$AO$42≫&lt;/CHAR&gt;&lt;/TEXT&gt;&lt;/P&gt;&lt;/PARALIST&gt;&lt;/CELL&gt;&lt;CELL BorderFill="13" ColAddr="41"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CharShape="17"&gt;&lt;CHAR&gt;≪$AP$42≫&lt;/CHAR&gt;&lt;/TEXT&gt;&lt;/P&gt;&lt;/PARALIST&gt;&lt;/CELL&gt;&lt;/ROW&gt;&lt;ROW&gt;&lt;CELL BorderFill="14" ColAddr="0" ColSpan="1" Dirty="false" Editable="false" HasMargin="false" Header="false" Height="0" Protect="false" RowAddr="40" RowSpan="1" Width="17378"&gt;&lt;CELLMARGIN Bottom="141" Left="510" Right="510" Top="141"/&gt;&lt;PARALIST LineWrap="Squeeze" LinkListID="0" LinkListIDNext="0" TextDirection="0" VertAlign="Center"&gt;&lt;P ParaShape="30" Style="22"&gt;&lt;TEXT CharShape="10"&gt;&lt;CHAR&gt;≪$A$43≫&lt;/CHAR&gt;&lt;/TEXT&gt;&lt;/P&gt;&lt;/PARALIST&gt;&lt;/CELL&gt;&lt;CELL BorderFill="9" ColAddr="1" ColSpan="1" Dirty="false" Editable="false" HasMargin="false" Header="false" Height="0" Protect="false" RowAddr="40" RowSpan="1" Width="4926"&gt;&lt;CELLMARGIN Bottom="141" Left="510" Right="510" Top="141"/&gt;&lt;PARALIST LineWrap="Squeeze" LinkListID="0" LinkListIDNext="0" TextDirection="0" VertAlign="Center"&gt;&lt;P ParaShape="31" Style="40"&gt;&lt;TEXT CharShape="16"&gt;&lt;CHAR&gt;≪$B$43≫&lt;/CHAR&gt;&lt;/TEXT&gt;&lt;/P&gt;&lt;/PARALIST&gt;&lt;/CELL&gt;&lt;CELL BorderFill="9" ColAddr="2"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CharShape="17"&gt;&lt;CHAR&gt;≪$C$43≫&lt;/CHAR&gt;&lt;/TEXT&gt;&lt;/P&gt;&lt;/PARALIST&gt;&lt;/CELL&gt;&lt;CELL BorderFill="9" ColAddr="3"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CharShape="17"&gt;&lt;CHAR&gt;≪$D$43≫&lt;/CHAR&gt;&lt;/TEXT&gt;&lt;/P&gt;&lt;/PARALIST&gt;&lt;/CELL&gt;&lt;CELL BorderFill="9" ColAddr="4"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CharShape="17"&gt;&lt;CHAR&gt;≪$E$43≫&lt;/CHAR&gt;&lt;/TEXT&gt;&lt;/P&gt;&lt;/PARALIST&gt;&lt;/CELL&gt;&lt;CELL BorderFill="9" ColAddr="5"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CharShape="17"&gt;&lt;CHAR&gt;≪$F$43≫&lt;/CHAR&gt;&lt;/TEXT&gt;&lt;/P&gt;&lt;/PARALIST&gt;&lt;/CELL&gt;&lt;CELL BorderFill="9" ColAddr="6"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CharShape="17"&gt;&lt;CHAR&gt;≪$G$43≫&lt;/CHAR&gt;&lt;/TEXT&gt;&lt;/P&gt;&lt;/PARALIST&gt;&lt;/CELL&gt;&lt;CELL BorderFill="9" ColAddr="7"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CharShape="17"&gt;&lt;CHAR&gt;≪$H$43≫&lt;/CHAR&gt;&lt;/TEXT&gt;&lt;/P&gt;&lt;/PARALIST&gt;&lt;/CELL&gt;&lt;CELL BorderFill="9" ColAddr="8"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CharShape="17"&gt;&lt;CHAR&gt;≪$I$43≫&lt;/CHAR&gt;&lt;/TEXT&gt;&lt;/P&gt;&lt;/PARALIST&gt;&lt;/CELL&gt;&lt;CELL BorderFill="9" ColAddr="9"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CharShape="17"&gt;&lt;CHAR&gt;≪$J$43≫&lt;/CHAR&gt;&lt;/TEXT&gt;&lt;/P&gt;&lt;/PARALIST&gt;&lt;/CELL&gt;&lt;CELL BorderFill="9" ColAddr="10"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CharShape="17"&gt;&lt;CHAR&gt;≪$K$43≫&lt;/CHAR&gt;&lt;/TEXT&gt;&lt;/P&gt;&lt;/PARALIST&gt;&lt;/CELL&gt;&lt;CELL BorderFill="9" ColAddr="11"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CharShape="17"&gt;&lt;CHAR&gt;≪$L$43≫&lt;/CHAR&gt;&lt;/TEXT&gt;&lt;/P&gt;&lt;/PARALIST&gt;&lt;/CELL&gt;&lt;CELL BorderFill="9" ColAddr="12"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CharShape="17"&gt;&lt;CHAR&gt;≪$M$43≫&lt;/CHAR&gt;&lt;/TEXT&gt;&lt;/P&gt;&lt;/PARALIST&gt;&lt;/CELL&gt;&lt;CELL BorderFill="9" ColAddr="13"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CharShape="17"&gt;&lt;CHAR&gt;≪$N$43≫&lt;/CHAR&gt;&lt;/TEXT&gt;&lt;/P&gt;&lt;/PARALIST&gt;&lt;/CELL&gt;&lt;CELL BorderFill="9" ColAddr="14"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CharShape="17"&gt;&lt;CHAR&gt;≪$O$43≫&lt;/CHAR&gt;&lt;/TEXT&gt;&lt;/P&gt;&lt;/PARALIST&gt;&lt;/CELL&gt;&lt;CELL BorderFill="9" ColAddr="15"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CharShape="17"&gt;&lt;CHAR&gt;≪$P$43≫&lt;/CHAR&gt;&lt;/TEXT&gt;&lt;/P&gt;&lt;/PARALIST&gt;&lt;/CELL&gt;&lt;CELL BorderFill="9" ColAddr="16"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CharShape="17"&gt;&lt;CHAR&gt;≪$Q$43≫&lt;/CHAR&gt;&lt;/TEXT&gt;&lt;/P&gt;&lt;/PARALIST&gt;&lt;/CELL&gt;&lt;CELL BorderFill="9" ColAddr="17"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CharShape="17"&gt;&lt;CHAR&gt;≪$R$43≫&lt;/CHAR&gt;&lt;/TEXT&gt;&lt;/P&gt;&lt;/PARALIST&gt;&lt;/CELL&gt;&lt;CELL BorderFill="9" ColAddr="18"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CharShape="17"&gt;&lt;CHAR&gt;≪$S$43≫&lt;/CHAR&gt;&lt;/TEXT&gt;&lt;/P&gt;&lt;/PARALIST&gt;&lt;/CELL&gt;&lt;CELL BorderFill="9" ColAddr="19"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CharShape="17"&gt;&lt;CHAR&gt;≪$T$43≫&lt;/CHAR&gt;&lt;/TEXT&gt;&lt;/P&gt;&lt;/PARALIST&gt;&lt;/CELL&gt;&lt;CELL BorderFill="9" ColAddr="20"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CharShape="17"&gt;&lt;CHAR&gt;≪$U$43≫&lt;/CHAR&gt;&lt;/TEXT&gt;&lt;/P&gt;&lt;/PARALIST&gt;&lt;/CELL&gt;&lt;CELL BorderFill="9" ColAddr="21"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CharShape="17"&gt;&lt;CHAR&gt;≪$V$43≫&lt;/CHAR&gt;&lt;/TEXT&gt;&lt;/P&gt;&lt;/PARALIST&gt;&lt;/CELL&gt;&lt;CELL BorderFill="9" ColAddr="22"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CharShape="17"&gt;&lt;CHAR&gt;≪$W$43≫&lt;/CHAR&gt;&lt;/TEXT&gt;&lt;/P&gt;&lt;/PARALIST&gt;&lt;/CELL&gt;&lt;CELL BorderFill="9" ColAddr="23"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CharShape="17"&gt;&lt;CHAR&gt;≪$X$43≫&lt;/CHAR&gt;&lt;/TEXT&gt;&lt;/P&gt;&lt;/PARALIST&gt;&lt;/CELL&gt;&lt;CELL BorderFill="9" ColAddr="24"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CharShape="17"&gt;&lt;CHAR&gt;≪$Y$43≫&lt;/CHAR&gt;&lt;/TEXT&gt;&lt;/P&gt;&lt;/PARALIST&gt;&lt;/CELL&gt;&lt;CELL BorderFill="9" ColAddr="25"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CharShape="17"&gt;&lt;CHAR&gt;≪$Z$43≫&lt;/CHAR&gt;&lt;/TEXT&gt;&lt;/P&gt;&lt;/PARALIST&gt;&lt;/CELL&gt;&lt;CELL BorderFill="9" ColAddr="26"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CharShape="17"&gt;&lt;CHAR&gt;≪$AA$43≫&lt;/CHAR&gt;&lt;/TEXT&gt;&lt;/P&gt;&lt;/PARALIST&gt;&lt;/CELL&gt;&lt;CELL BorderFill="9" ColAddr="27"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CharShape="17"&gt;&lt;CHAR&gt;≪$AB$43≫&lt;/CHAR&gt;&lt;/TEXT&gt;&lt;/P&gt;&lt;/PARALIST&gt;&lt;/CELL&gt;&lt;CELL BorderFill="9" ColAddr="28"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CharShape="17"&gt;&lt;CHAR&gt;≪$AC$43≫&lt;/CHAR&gt;&lt;/TEXT&gt;&lt;/P&gt;&lt;/PARALIST&gt;&lt;/CELL&gt;&lt;CELL BorderFill="9" ColAddr="29"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CharShape="17"&gt;&lt;CHAR&gt;≪$AD$43≫&lt;/CHAR&gt;&lt;/TEXT&gt;&lt;/P&gt;&lt;/PARALIST&gt;&lt;/CELL&gt;&lt;CELL BorderFill="9" ColAddr="30"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CharShape="17"&gt;&lt;CHAR&gt;≪$AE$43≫&lt;/CHAR&gt;&lt;/TEXT&gt;&lt;/P&gt;&lt;/PARALIST&gt;&lt;/CELL&gt;&lt;CELL BorderFill="9" ColAddr="31"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CharShape="17"&gt;&lt;CHAR&gt;≪$AF$43≫&lt;/CHAR&gt;&lt;/TEXT&gt;&lt;/P&gt;&lt;/PARALIST&gt;&lt;/CELL&gt;&lt;CELL BorderFill="9" ColAddr="32"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CharShape="17"&gt;&lt;CHAR&gt;≪$AG$43≫&lt;/CHAR&gt;&lt;/TEXT&gt;&lt;/P&gt;&lt;/PARALIST&gt;&lt;/CELL&gt;&lt;CELL BorderFill="9" ColAddr="33"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CharShape="17"&gt;&lt;CHAR&gt;≪$AH$43≫&lt;/CHAR&gt;&lt;/TEXT&gt;&lt;/P&gt;&lt;/PARALIST&gt;&lt;/CELL&gt;&lt;CELL BorderFill="9" ColAddr="34"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CharShape="17"&gt;&lt;CHAR&gt;≪$AI$43≫&lt;/CHAR&gt;&lt;/TEXT&gt;&lt;/P&gt;&lt;/PARALIST&gt;&lt;/CELL&gt;&lt;CELL BorderFill="9" ColAddr="35"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CharShape="17"&gt;&lt;CHAR&gt;≪$AJ$43≫&lt;/CHAR&gt;&lt;/TEXT&gt;&lt;/P&gt;&lt;/PARALIST&gt;&lt;/CELL&gt;&lt;CELL BorderFill="9" ColAddr="36"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CharShape="17"&gt;&lt;CHAR&gt;≪$AK$43≫&lt;/CHAR&gt;&lt;/TEXT&gt;&lt;/P&gt;&lt;/PARALIST&gt;&lt;/CELL&gt;&lt;CELL BorderFill="9" ColAddr="37"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CharShape="17"&gt;&lt;CHAR&gt;≪$AL$43≫&lt;/CHAR&gt;&lt;/TEXT&gt;&lt;/P&gt;&lt;/PARALIST&gt;&lt;/CELL&gt;&lt;CELL BorderFill="9" ColAddr="38"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CharShape="17"&gt;&lt;CHAR&gt;≪$AM$43≫&lt;/CHAR&gt;&lt;/TEXT&gt;&lt;/P&gt;&lt;/PARALIST&gt;&lt;/CELL&gt;&lt;CELL BorderFill="9" ColAddr="39"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CharShape="17"&gt;&lt;CHAR&gt;≪$AN$43≫&lt;/CHAR&gt;&lt;/TEXT&gt;&lt;/P&gt;&lt;/PARALIST&gt;&lt;/CELL&gt;&lt;CELL BorderFill="9" ColAddr="40"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CharShape="17"&gt;&lt;CHAR&gt;≪$AO$43≫&lt;/CHAR&gt;&lt;/TEXT&gt;&lt;/P&gt;&lt;/PARALIST&gt;&lt;/CELL&gt;&lt;CELL BorderFill="13" ColAddr="41"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CharShape="17"&gt;&lt;CHAR&gt;≪$AP$43≫&lt;/CHAR&gt;&lt;/TEXT&gt;&lt;/P&gt;&lt;/PARALIST&gt;&lt;/CELL&gt;&lt;/ROW&gt;&lt;ROW&gt;&lt;CELL BorderFill="14" ColAddr="0" ColSpan="1" Dirty="false" Editable="false" HasMargin="false" Header="false" Height="0" Protect="false" RowAddr="41" RowSpan="1" Width="17378"&gt;&lt;CELLMARGIN Bottom="141" Left="510" Right="510" Top="141"/&gt;&lt;PARALIST LineWrap="Squeeze" LinkListID="0" LinkListIDNext="0" TextDirection="0" VertAlign="Center"&gt;&lt;P ParaShape="30" Style="22"&gt;&lt;TEXT CharShape="10"&gt;&lt;CHAR&gt;≪$A$44≫&lt;/CHAR&gt;&lt;/TEXT&gt;&lt;/P&gt;&lt;/PARALIST&gt;&lt;/CELL&gt;&lt;CELL BorderFill="9" ColAddr="1" ColSpan="1" Dirty="false" Editable="false" HasMargin="false" Header="false" Height="0" Protect="false" RowAddr="41" RowSpan="1" Width="4926"&gt;&lt;CELLMARGIN Bottom="141" Left="510" Right="510" Top="141"/&gt;&lt;PARALIST LineWrap="Squeeze" LinkListID="0" LinkListIDNext="0" TextDirection="0" VertAlign="Center"&gt;&lt;P ParaShape="31" Style="40"&gt;&lt;TEXT CharShape="16"&gt;&lt;CHAR&gt;≪$B$44≫&lt;/CHAR&gt;&lt;/TEXT&gt;&lt;/P&gt;&lt;/PARALIST&gt;&lt;/CELL&gt;&lt;CELL BorderFill="9" ColAddr="2"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CharShape="17"&gt;&lt;CHAR&gt;≪$C$44≫&lt;/CHAR&gt;&lt;/TEXT&gt;&lt;/P&gt;&lt;/PARALIST&gt;&lt;/CELL&gt;&lt;CELL BorderFill="9" ColAddr="3"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CharShape="17"&gt;&lt;CHAR&gt;≪$D$44≫&lt;/CHAR&gt;&lt;/TEXT&gt;&lt;/P&gt;&lt;/PARALIST&gt;&lt;/CELL&gt;&lt;CELL BorderFill="9" ColAddr="4"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CharShape="17"&gt;&lt;CHAR&gt;≪$E$44≫&lt;/CHAR&gt;&lt;/TEXT&gt;&lt;/P&gt;&lt;/PARALIST&gt;&lt;/CELL&gt;&lt;CELL BorderFill="9" ColAddr="5"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CharShape="17"&gt;&lt;CHAR&gt;≪$F$44≫&lt;/CHAR&gt;&lt;/TEXT&gt;&lt;/P&gt;&lt;/PARALIST&gt;&lt;/CELL&gt;&lt;CELL BorderFill="9" ColAddr="6"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CharShape="17"&gt;&lt;CHAR&gt;≪$G$44≫&lt;/CHAR&gt;&lt;/TEXT&gt;&lt;/P&gt;&lt;/PARALIST&gt;&lt;/CELL&gt;&lt;CELL BorderFill="9" ColAddr="7"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CharShape="17"&gt;&lt;CHAR&gt;≪$H$44≫&lt;/CHAR&gt;&lt;/TEXT&gt;&lt;/P&gt;&lt;/PARALIST&gt;&lt;/CELL&gt;&lt;CELL BorderFill="9" ColAddr="8"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CharShape="17"&gt;&lt;CHAR&gt;≪$I$44≫&lt;/CHAR&gt;&lt;/TEXT&gt;&lt;/P&gt;&lt;/PARALIST&gt;&lt;/CELL&gt;&lt;CELL BorderFill="9" ColAddr="9"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CharShape="17"&gt;&lt;CHAR&gt;≪$J$44≫&lt;/CHAR&gt;&lt;/TEXT&gt;&lt;/P&gt;&lt;/PARALIST&gt;&lt;/CELL&gt;&lt;CELL BorderFill="9" ColAddr="10"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CharShape="17"&gt;&lt;CHAR&gt;≪$K$44≫&lt;/CHAR&gt;&lt;/TEXT&gt;&lt;/P&gt;&lt;/PARALIST&gt;&lt;/CELL&gt;&lt;CELL BorderFill="9" ColAddr="11"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CharShape="17"&gt;&lt;CHAR&gt;≪$L$44≫&lt;/CHAR&gt;&lt;/TEXT&gt;&lt;/P&gt;&lt;/PARALIST&gt;&lt;/CELL&gt;&lt;CELL BorderFill="9" ColAddr="12"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CharShape="17"&gt;&lt;CHAR&gt;≪$M$44≫&lt;/CHAR&gt;&lt;/TEXT&gt;&lt;/P&gt;&lt;/PARALIST&gt;&lt;/CELL&gt;&lt;CELL BorderFill="9" ColAddr="13"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CharShape="17"&gt;&lt;CHAR&gt;≪$N$44≫&lt;/CHAR&gt;&lt;/TEXT&gt;&lt;/P&gt;&lt;/PARALIST&gt;&lt;/CELL&gt;&lt;CELL BorderFill="9" ColAddr="14"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CharShape="17"&gt;&lt;CHAR&gt;≪$O$44≫&lt;/CHAR&gt;&lt;/TEXT&gt;&lt;/P&gt;&lt;/PARALIST&gt;&lt;/CELL&gt;&lt;CELL BorderFill="9" ColAddr="15"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CharShape="17"&gt;&lt;CHAR&gt;≪$P$44≫&lt;/CHAR&gt;&lt;/TEXT&gt;&lt;/P&gt;&lt;/PARALIST&gt;&lt;/CELL&gt;&lt;CELL BorderFill="9" ColAddr="16"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CharShape="17"&gt;&lt;CHAR&gt;≪$Q$44≫&lt;/CHAR&gt;&lt;/TEXT&gt;&lt;/P&gt;&lt;/PARALIST&gt;&lt;/CELL&gt;&lt;CELL BorderFill="9" ColAddr="17"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CharShape="17"&gt;&lt;CHAR&gt;≪$R$44≫&lt;/CHAR&gt;&lt;/TEXT&gt;&lt;/P&gt;&lt;/PARALIST&gt;&lt;/CELL&gt;&lt;CELL BorderFill="9" ColAddr="18"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CharShape="17"&gt;&lt;CHAR&gt;≪$S$44≫&lt;/CHAR&gt;&lt;/TEXT&gt;&lt;/P&gt;&lt;/PARALIST&gt;&lt;/CELL&gt;&lt;CELL BorderFill="9" ColAddr="19"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CharShape="17"&gt;&lt;CHAR&gt;≪$T$44≫&lt;/CHAR&gt;&lt;/TEXT&gt;&lt;/P&gt;&lt;/PARALIST&gt;&lt;/CELL&gt;&lt;CELL BorderFill="9" ColAddr="20"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CharShape="17"&gt;&lt;CHAR&gt;≪$U$44≫&lt;/CHAR&gt;&lt;/TEXT&gt;&lt;/P&gt;&lt;/PARALIST&gt;&lt;/CELL&gt;&lt;CELL BorderFill="9" ColAddr="21"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CharShape="17"&gt;&lt;CHAR&gt;≪$V$44≫&lt;/CHAR&gt;&lt;/TEXT&gt;&lt;/P&gt;&lt;/PARALIST&gt;&lt;/CELL&gt;&lt;CELL BorderFill="9" ColAddr="22"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CharShape="17"&gt;&lt;CHAR&gt;≪$W$44≫&lt;/CHAR&gt;&lt;/TEXT&gt;&lt;/P&gt;&lt;/PARALIST&gt;&lt;/CELL&gt;&lt;CELL BorderFill="9" ColAddr="23"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CharShape="17"&gt;&lt;CHAR&gt;≪$X$44≫&lt;/CHAR&gt;&lt;/TEXT&gt;&lt;/P&gt;&lt;/PARALIST&gt;&lt;/CELL&gt;&lt;CELL BorderFill="9" ColAddr="24"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CharShape="17"&gt;&lt;CHAR&gt;≪$Y$44≫&lt;/CHAR&gt;&lt;/TEXT&gt;&lt;/P&gt;&lt;/PARALIST&gt;&lt;/CELL&gt;&lt;CELL BorderFill="9" ColAddr="25"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CharShape="17"&gt;&lt;CHAR&gt;≪$Z$44≫&lt;/CHAR&gt;&lt;/TEXT&gt;&lt;/P&gt;&lt;/PARALIST&gt;&lt;/CELL&gt;&lt;CELL BorderFill="9" ColAddr="26"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CharShape="17"&gt;&lt;CHAR&gt;≪$AA$44≫&lt;/CHAR&gt;&lt;/TEXT&gt;&lt;/P&gt;&lt;/PARALIST&gt;&lt;/CELL&gt;&lt;CELL BorderFill="9" ColAddr="27" ColSpan="1" Dirty="false" Editable="false" HasMargin="true" Header="false" Height="0" Protect="false" Ro</t>
  </si>
  <si>
    <t>wAddr="41" RowSpan="1" Width="1402"&gt;&lt;CELLMARGIN Bottom="0" Left="0" Right="0" Top="0"/&gt;&lt;PARALIST LineWrap="Squeeze" LinkListID="0" LinkListIDNext="0" TextDirection="0" VertAlign="Center"&gt;&lt;P ParaShape="31" Style="40"&gt;&lt;TEXT CharShape="17"&gt;&lt;CHAR&gt;≪$AB$44≫&lt;/CHAR&gt;&lt;/TEXT&gt;&lt;/P&gt;&lt;/PARALIST&gt;&lt;/CELL&gt;&lt;CELL BorderFill="9" ColAddr="28"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CharShape="17"&gt;&lt;CHAR&gt;≪$AC$44≫&lt;/CHAR&gt;&lt;/TEXT&gt;&lt;/P&gt;&lt;/PARALIST&gt;&lt;/CELL&gt;&lt;CELL BorderFill="9" ColAddr="29"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CharShape="17"&gt;&lt;CHAR&gt;≪$AD$44≫&lt;/CHAR&gt;&lt;/TEXT&gt;&lt;/P&gt;&lt;/PARALIST&gt;&lt;/CELL&gt;&lt;CELL BorderFill="9" ColAddr="30"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CharShape="17"&gt;&lt;CHAR&gt;≪$AE$44≫&lt;/CHAR&gt;&lt;/TEXT&gt;&lt;/P&gt;&lt;/PARALIST&gt;&lt;/CELL&gt;&lt;CELL BorderFill="9" ColAddr="31"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CharShape="17"&gt;&lt;CHAR&gt;≪$AF$44≫&lt;/CHAR&gt;&lt;/TEXT&gt;&lt;/P&gt;&lt;/PARALIST&gt;&lt;/CELL&gt;&lt;CELL BorderFill="9" ColAddr="32"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CharShape="17"&gt;&lt;CHAR&gt;≪$AG$44≫&lt;/CHAR&gt;&lt;/TEXT&gt;&lt;/P&gt;&lt;/PARALIST&gt;&lt;/CELL&gt;&lt;CELL BorderFill="9" ColAddr="33"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CharShape="17"&gt;&lt;CHAR&gt;≪$AH$44≫&lt;/CHAR&gt;&lt;/TEXT&gt;&lt;/P&gt;&lt;/PARALIST&gt;&lt;/CELL&gt;&lt;CELL BorderFill="9" ColAddr="34"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CharShape="17"&gt;&lt;CHAR&gt;≪$AI$44≫&lt;/CHAR&gt;&lt;/TEXT&gt;&lt;/P&gt;&lt;/PARALIST&gt;&lt;/CELL&gt;&lt;CELL BorderFill="9" ColAddr="35"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CharShape="17"&gt;&lt;CHAR&gt;≪$AJ$44≫&lt;/CHAR&gt;&lt;/TEXT&gt;&lt;/P&gt;&lt;/PARALIST&gt;&lt;/CELL&gt;&lt;CELL BorderFill="9" ColAddr="36"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CharShape="17"&gt;&lt;CHAR&gt;≪$AK$44≫&lt;/CHAR&gt;&lt;/TEXT&gt;&lt;/P&gt;&lt;/PARALIST&gt;&lt;/CELL&gt;&lt;CELL BorderFill="9" ColAddr="37"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CharShape="17"&gt;&lt;CHAR&gt;≪$AL$44≫&lt;/CHAR&gt;&lt;/TEXT&gt;&lt;/P&gt;&lt;/PARALIST&gt;&lt;/CELL&gt;&lt;CELL BorderFill="9" ColAddr="38"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CharShape="17"&gt;&lt;CHAR&gt;≪$AM$44≫&lt;/CHAR&gt;&lt;/TEXT&gt;&lt;/P&gt;&lt;/PARALIST&gt;&lt;/CELL&gt;&lt;CELL BorderFill="9" ColAddr="39"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CharShape="17"&gt;&lt;CHAR&gt;≪$AN$44≫&lt;/CHAR&gt;&lt;/TEXT&gt;&lt;/P&gt;&lt;/PARALIST&gt;&lt;/CELL&gt;&lt;CELL BorderFill="9" ColAddr="40"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CharShape="17"&gt;&lt;CHAR&gt;≪$AO$44≫&lt;/CHAR&gt;&lt;/TEXT&gt;&lt;/P&gt;&lt;/PARALIST&gt;&lt;/CELL&gt;&lt;CELL BorderFill="13" ColAddr="41"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CharShape="17"&gt;&lt;CHAR&gt;≪$AP$44≫&lt;/CHAR&gt;&lt;/TEXT&gt;&lt;/P&gt;&lt;/PARALIST&gt;&lt;/CELL&gt;&lt;/ROW&gt;&lt;ROW&gt;&lt;CELL BorderFill="14" ColAddr="0" ColSpan="1" Dirty="false" Editable="false" HasMargin="false" Header="false" Height="0" Protect="false" RowAddr="42" RowSpan="1" Width="17378"&gt;&lt;CELLMARGIN Bottom="141" Left="510" Right="510" Top="141"/&gt;&lt;PARALIST LineWrap="Squeeze" LinkListID="0" LinkListIDNext="0" TextDirection="0" VertAlign="Center"&gt;&lt;P ParaShape="30" Style="22"&gt;&lt;TEXT CharShape="10"&gt;&lt;CHAR&gt;≪$A$45≫&lt;/CHAR&gt;&lt;/TEXT&gt;&lt;/P&gt;&lt;/PARALIST&gt;&lt;/CELL&gt;&lt;CELL BorderFill="9" ColAddr="1" ColSpan="1" Dirty="false" Editable="false" HasMargin="false" Header="false" Height="0" Protect="false" RowAddr="42" RowSpan="1" Width="4926"&gt;&lt;CELLMARGIN Bottom="141" Left="510" Right="510" Top="141"/&gt;&lt;PARALIST LineWrap="Squeeze" LinkListID="0" LinkListIDNext="0" TextDirection="0" VertAlign="Center"&gt;&lt;P ParaShape="31" Style="40"&gt;&lt;TEXT CharShape="16"&gt;&lt;CHAR&gt;≪$B$45≫&lt;/CHAR&gt;&lt;/TEXT&gt;&lt;/P&gt;&lt;/PARALIST&gt;&lt;/CELL&gt;&lt;CELL BorderFill="9" ColAddr="2"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CharShape="17"&gt;&lt;CHAR&gt;≪$C$45≫&lt;/CHAR&gt;&lt;/TEXT&gt;&lt;/P&gt;&lt;/PARALIST&gt;&lt;/CELL&gt;&lt;CELL BorderFill="9" ColAddr="3"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CharShape="17"&gt;&lt;CHAR&gt;≪$D$45≫&lt;/CHAR&gt;&lt;/TEXT&gt;&lt;/P&gt;&lt;/PARALIST&gt;&lt;/CELL&gt;&lt;CELL BorderFill="9" ColAddr="4"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CharShape="17"&gt;&lt;CHAR&gt;≪$E$45≫&lt;/CHAR&gt;&lt;/TEXT&gt;&lt;/P&gt;&lt;/PARALIST&gt;&lt;/CELL&gt;&lt;CELL BorderFill="9" ColAddr="5"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CharShape="17"&gt;&lt;CHAR&gt;≪$F$45≫&lt;/CHAR&gt;&lt;/TEXT&gt;&lt;/P&gt;&lt;/PARALIST&gt;&lt;/CELL&gt;&lt;CELL BorderFill="9" ColAddr="6"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CharShape="17"&gt;&lt;CHAR&gt;≪$G$45≫&lt;/CHAR&gt;&lt;/TEXT&gt;&lt;/P&gt;&lt;/PARALIST&gt;&lt;/CELL&gt;&lt;CELL BorderFill="9" ColAddr="7"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CharShape="17"&gt;&lt;CHAR&gt;≪$H$45≫&lt;/CHAR&gt;&lt;/TEXT&gt;&lt;/P&gt;&lt;/PARALIST&gt;&lt;/CELL&gt;&lt;CELL BorderFill="9" ColAddr="8"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CharShape="17"&gt;&lt;CHAR&gt;≪$I$45≫&lt;/CHAR&gt;&lt;/TEXT&gt;&lt;/P&gt;&lt;/PARALIST&gt;&lt;/CELL&gt;&lt;CELL BorderFill="9" ColAddr="9"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CharShape="17"&gt;&lt;CHAR&gt;≪$J$45≫&lt;/CHAR&gt;&lt;/TEXT&gt;&lt;/P&gt;&lt;/PARALIST&gt;&lt;/CELL&gt;&lt;CELL BorderFill="9" ColAddr="10"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CharShape="17"&gt;&lt;CHAR&gt;≪$K$45≫&lt;/CHAR&gt;&lt;/TEXT&gt;&lt;/P&gt;&lt;/PARALIST&gt;&lt;/CELL&gt;&lt;CELL BorderFill="9" ColAddr="11"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CharShape="17"&gt;&lt;CHAR&gt;≪$L$45≫&lt;/CHAR&gt;&lt;/TEXT&gt;&lt;/P&gt;&lt;/PARALIST&gt;&lt;/CELL&gt;&lt;CELL BorderFill="9" ColAddr="12"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CharShape="17"&gt;&lt;CHAR&gt;≪$M$45≫&lt;/CHAR&gt;&lt;/TEXT&gt;&lt;/P&gt;&lt;/PARALIST&gt;&lt;/CELL&gt;&lt;CELL BorderFill="9" ColAddr="13"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CharShape="17"&gt;&lt;CHAR&gt;≪$N$45≫&lt;/CHAR&gt;&lt;/TEXT&gt;&lt;/P&gt;&lt;/PARALIST&gt;&lt;/CELL&gt;&lt;CELL BorderFill="9" ColAddr="14"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CharShape="17"&gt;&lt;CHAR&gt;≪$O$45≫&lt;/CHAR&gt;&lt;/TEXT&gt;&lt;/P&gt;&lt;/PARALIST&gt;&lt;/CELL&gt;&lt;CELL BorderFill="9" ColAddr="15"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CharShape="17"&gt;&lt;CHAR&gt;≪$P$45≫&lt;/CHAR&gt;&lt;/TEXT&gt;&lt;/P&gt;&lt;/PARALIST&gt;&lt;/CELL&gt;&lt;CELL BorderFill="9" ColAddr="16"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CharShape="17"&gt;&lt;CHAR&gt;≪$Q$45≫&lt;/CHAR&gt;&lt;/TEXT&gt;&lt;/P&gt;&lt;/PARALIST&gt;&lt;/CELL&gt;&lt;CELL BorderFill="9" ColAddr="17"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CharShape="17"&gt;&lt;CHAR&gt;≪$R$45≫&lt;/CHAR&gt;&lt;/TEXT&gt;&lt;/P&gt;&lt;/PARALIST&gt;&lt;/CELL&gt;&lt;CELL BorderFill="9" ColAddr="18"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CharShape="17"&gt;&lt;CHAR&gt;≪$S$45≫&lt;/CHAR&gt;&lt;/TEXT&gt;&lt;/P&gt;&lt;/PARALIST&gt;&lt;/CELL&gt;&lt;CELL BorderFill="9" ColAddr="19"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CharShape="17"&gt;&lt;CHAR&gt;≪$T$45≫&lt;/CHAR&gt;&lt;/TEXT&gt;&lt;/P&gt;&lt;/PARALIST&gt;&lt;/CELL&gt;&lt;CELL BorderFill="9" ColAddr="20"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CharShape="17"&gt;&lt;CHAR&gt;≪$U$45≫&lt;/CHAR&gt;&lt;/TEXT&gt;&lt;/P&gt;&lt;/PARALIST&gt;&lt;/CELL&gt;&lt;CELL BorderFill="9" ColAddr="21"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CharShape="17"&gt;&lt;CHAR&gt;≪$V$45≫&lt;/CHAR&gt;&lt;/TEXT&gt;&lt;/P&gt;&lt;/PARALIST&gt;&lt;/CELL&gt;&lt;CELL BorderFill="9" ColAddr="22"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CharShape="17"&gt;&lt;CHAR&gt;≪$W$45≫&lt;/CHAR&gt;&lt;/TEXT&gt;&lt;/P&gt;&lt;/PARALIST&gt;&lt;/CELL&gt;&lt;CELL BorderFill="9" ColAddr="23"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CharShape="17"&gt;&lt;CHAR&gt;≪$X$45≫&lt;/CHAR&gt;&lt;/TEXT&gt;&lt;/P&gt;&lt;/PARALIST&gt;&lt;/CELL&gt;&lt;CELL BorderFill="9" ColAddr="24"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CharShape="17"&gt;&lt;CHAR&gt;≪$Y$45≫&lt;/CHAR&gt;&lt;/TEXT&gt;&lt;/P&gt;&lt;/PARALIST&gt;&lt;/CELL&gt;&lt;CELL BorderFill="9" ColAddr="25"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CharShape="17"&gt;&lt;CHAR&gt;≪$Z$45≫&lt;/CHAR&gt;&lt;/TEXT&gt;&lt;/P&gt;&lt;/PARALIST&gt;&lt;/CELL&gt;&lt;CELL BorderFill="9" ColAddr="26"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CharShape="17"&gt;&lt;CHAR&gt;≪$AA$45≫&lt;/CHAR&gt;&lt;/TEXT&gt;&lt;/P&gt;&lt;/PARALIST&gt;&lt;/CELL&gt;&lt;CELL BorderFill="9" ColAddr="27"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CharShape="17"&gt;&lt;CHAR&gt;≪$AB$45≫&lt;/CHAR&gt;&lt;/TEXT&gt;&lt;/P&gt;&lt;/PARALIST&gt;&lt;/CELL&gt;&lt;CELL BorderFill="9" ColAddr="28"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CharShape="17"&gt;&lt;CHAR&gt;≪$AC$45≫&lt;/CHAR&gt;&lt;/TEXT&gt;&lt;/P&gt;&lt;/PARALIST&gt;&lt;/CELL&gt;&lt;CELL BorderFill="9" ColAddr="29"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CharShape="17"&gt;&lt;CHAR&gt;≪$AD$45≫&lt;/CHAR&gt;&lt;/TEXT&gt;&lt;/P&gt;&lt;/PARALIST&gt;&lt;/CELL&gt;&lt;CELL BorderFill="9" ColAddr="30"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CharShape="17"&gt;&lt;CHAR&gt;≪$AE$45≫&lt;/CHAR&gt;&lt;/TEXT&gt;&lt;/P&gt;&lt;/PARALIST&gt;&lt;/CELL&gt;&lt;CELL BorderFill="9" ColAddr="31"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CharShape="17"&gt;&lt;CHAR&gt;≪$AF$45≫&lt;/CHAR&gt;&lt;/TEXT&gt;&lt;/P&gt;&lt;/PARALIST&gt;&lt;/CELL&gt;&lt;CELL BorderFill="9" ColAddr="32"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CharShape="17"&gt;&lt;CHAR&gt;≪$AG$45≫&lt;/CHAR&gt;&lt;/TEXT&gt;&lt;/P&gt;&lt;/PARALIST&gt;&lt;/CELL&gt;&lt;CELL BorderFill="9" ColAddr="33"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CharShape="17"&gt;&lt;CHAR&gt;≪$AH$45≫&lt;/CHAR&gt;&lt;/TEXT&gt;&lt;/P&gt;&lt;/PARALIST&gt;&lt;/CELL&gt;&lt;CELL BorderFill="9" ColAddr="34"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CharShape="17"&gt;&lt;CHAR&gt;≪$AI$45≫&lt;/CHAR&gt;&lt;/TEXT&gt;&lt;/P&gt;&lt;/PARALIST&gt;&lt;/CELL&gt;&lt;CELL BorderFill="9" ColAddr="35"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CharShape="17"&gt;&lt;CHAR&gt;≪$AJ$45≫&lt;/CHAR&gt;&lt;/TEXT&gt;&lt;/P&gt;&lt;/PARALIST&gt;&lt;/CELL&gt;&lt;CELL BorderFill="9" ColAddr="36"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CharShape="17"&gt;&lt;CHAR&gt;≪$AK$45≫&lt;/CHAR&gt;&lt;/TEXT&gt;&lt;/P&gt;&lt;/PARALIST&gt;&lt;/CELL&gt;&lt;CELL BorderFill="9" ColAddr="37"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CharShape="17"&gt;&lt;CHAR&gt;≪$AL$45≫&lt;/CHAR&gt;&lt;/TEXT&gt;&lt;/P&gt;&lt;/PARALIST&gt;&lt;/CELL&gt;&lt;CELL BorderFill="9" ColAddr="38"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CharShape="17"&gt;&lt;CHAR&gt;≪$AM$45≫&lt;/CHAR&gt;&lt;/TEXT&gt;&lt;/P&gt;&lt;/PARALIST&gt;&lt;/CELL&gt;&lt;CELL BorderFill="9" ColAddr="39"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CharShape="17"&gt;&lt;CHAR&gt;≪$AN$45≫&lt;/CHAR&gt;&lt;/TEXT&gt;&lt;/P&gt;&lt;/PARALIST&gt;&lt;/CELL&gt;&lt;CELL BorderFill="9" ColAddr="40"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CharShape="17"&gt;&lt;CHAR&gt;≪$AO$45≫&lt;/CHAR&gt;&lt;/TEXT&gt;&lt;/P&gt;&lt;/PARALIST&gt;&lt;/CELL&gt;&lt;CELL BorderFill="13" ColAddr="41"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CharShape="17"&gt;&lt;CHAR&gt;≪$AP$45≫&lt;/CHAR&gt;&lt;/TEXT&gt;&lt;/P&gt;&lt;/PARALIST&gt;&lt;/CELL&gt;&lt;/ROW&gt;&lt;ROW&gt;&lt;CELL BorderFill="14" ColAddr="0" ColSpan="1" Dirty="false" Editable="false" HasMargin="false" Header="false" Height="0" Protect="false" RowAddr="43" RowSpan="1" Width="17378"&gt;&lt;CELLMARGIN Bottom="141" Left="510" Right="510" Top="141"/&gt;&lt;PARALIST LineWrap="Squeeze" LinkListID="0" LinkListIDNext="0" TextDirection="0" VertAlign="Center"&gt;&lt;P ParaShape="30" Style="22"&gt;&lt;TEXT CharShape="10"&gt;&lt;CHAR&gt;≪$A$46≫&lt;/CHAR&gt;&lt;/TEXT&gt;&lt;/P&gt;&lt;/PARALIST&gt;&lt;/CELL&gt;&lt;CELL BorderFill="9" ColAddr="1" ColSpan="1" Dirty="false" Editable="false" HasMargin="false" Header="false" Height="0" Protect="false" RowAddr="43" RowSpan="1" Width="4926"&gt;&lt;CELLMARGIN Bottom="141" Left="510" Right="510" Top="141"/&gt;&lt;PARALIST LineWrap="Squeeze" LinkListID="0" LinkListIDNext="0" TextDirection="0" VertAlign="Center"&gt;&lt;P ParaShape="31" Style="40"&gt;&lt;TEXT CharShape="16"&gt;&lt;CHAR&gt;≪$B$46≫&lt;/CHAR&gt;&lt;/TEXT&gt;&lt;/P&gt;&lt;/PARALIST&gt;&lt;/CELL&gt;&lt;CELL BorderFill="9" ColAddr="2"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CharShape="17"&gt;&lt;CHAR&gt;≪$C$46≫&lt;/CHAR&gt;&lt;/TEXT&gt;&lt;/P&gt;&lt;/PARALIST&gt;&lt;/CELL&gt;&lt;CELL BorderFill="9" ColAddr="3"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CharShape="17"&gt;&lt;CHAR&gt;≪$D$46≫&lt;/CHAR&gt;&lt;/TEXT&gt;&lt;/P&gt;&lt;/PARALIST&gt;&lt;/CELL&gt;&lt;CELL BorderFill="9" ColAddr="4"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CharShape="17"&gt;&lt;CHAR&gt;≪$E$46≫&lt;/CHAR&gt;&lt;/TEXT&gt;&lt;/P&gt;&lt;/PARALIST&gt;&lt;/CELL&gt;&lt;CELL BorderFill="9" ColAddr="5"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CharShape="17"&gt;&lt;CHAR&gt;≪$F$46≫&lt;/CHAR&gt;&lt;/TEXT&gt;&lt;/P&gt;&lt;/PARALIST&gt;&lt;/CELL&gt;&lt;CELL BorderFill="9" ColAddr="6"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CharShape="17"&gt;&lt;CHAR&gt;≪$G$46≫&lt;/CHAR&gt;&lt;/TEXT&gt;&lt;/P&gt;&lt;/PARALIST&gt;&lt;/CELL&gt;&lt;CELL BorderFill="9" ColAddr="7"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CharShape="17"&gt;&lt;CHAR&gt;≪$H$46≫&lt;/CHAR&gt;&lt;/TEXT&gt;&lt;/P&gt;&lt;/PARALIST&gt;&lt;/CELL&gt;&lt;CELL BorderFill="9" ColAddr="8"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CharShape="17"&gt;&lt;CHAR&gt;≪$I$46≫&lt;/CHAR&gt;&lt;/TEXT&gt;&lt;/P&gt;&lt;/PARALIST&gt;&lt;/CELL&gt;&lt;CELL BorderFill="9" ColAddr="9"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CharShape="17"&gt;&lt;CHAR&gt;≪$J$46≫&lt;/CHAR&gt;&lt;/TEXT&gt;&lt;/P&gt;&lt;/PARALIST&gt;&lt;/CELL&gt;&lt;CELL BorderFill="9" ColAddr="10"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CharShape="17"&gt;&lt;CHAR&gt;≪$K$46≫&lt;/CHAR&gt;&lt;/TEXT&gt;&lt;/P&gt;&lt;/PARALIST&gt;&lt;/CELL&gt;&lt;CELL BorderFill="9" ColAddr="11"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CharShape="17"&gt;&lt;CHAR&gt;≪$L$46≫&lt;/CHAR&gt;&lt;/TEXT&gt;&lt;/P&gt;&lt;/PARALIST&gt;&lt;/CELL&gt;&lt;CELL BorderFill="9" ColAddr="12"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CharShape="17"&gt;&lt;CHAR&gt;≪$M$46≫&lt;/CHAR&gt;&lt;/TEXT&gt;&lt;/P&gt;&lt;/PARALIST&gt;&lt;/CELL&gt;&lt;CELL BorderFill="9" ColAddr="13"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CharShape="17"&gt;&lt;CHAR&gt;≪$N$46≫&lt;/CHAR&gt;&lt;/TEXT&gt;&lt;/P&gt;&lt;/PARALIST&gt;&lt;/CELL&gt;&lt;CELL BorderFill="9" ColAddr="14"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CharShape="17"&gt;&lt;CHAR&gt;≪$O$46≫&lt;/CHAR&gt;&lt;/TEXT&gt;&lt;/P&gt;&lt;/PARALIST&gt;&lt;/CELL&gt;&lt;CELL BorderFill="9" ColAddr="15"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CharShape="17"&gt;&lt;CHAR&gt;≪$P$46≫&lt;/CHAR&gt;&lt;/TEXT&gt;&lt;/P&gt;&lt;/PARALIST&gt;&lt;/CELL&gt;&lt;CELL BorderFill="9" ColAddr="16"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CharShape="17"&gt;&lt;CHAR&gt;≪$Q$46≫&lt;/CHAR&gt;&lt;/TEXT&gt;&lt;/P&gt;&lt;/PARALIST&gt;&lt;/CELL&gt;&lt;CELL BorderFill="9" ColAddr="17"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CharShape="17"&gt;&lt;CHAR&gt;≪$R$46≫&lt;/CHAR&gt;&lt;/TEXT&gt;&lt;/P&gt;&lt;/PARALIST&gt;&lt;/CELL&gt;&lt;CELL BorderFill="9" ColAddr="18"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CharShape="17"&gt;&lt;CHAR&gt;≪$S$46≫&lt;/CHAR&gt;&lt;/TEXT&gt;&lt;/P&gt;&lt;/PARALIST&gt;&lt;/CELL&gt;&lt;CELL BorderFill="9" ColAddr="19"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CharShape="17"&gt;&lt;CHAR&gt;≪$T$46≫&lt;/CHAR&gt;&lt;/TEXT&gt;&lt;/P&gt;&lt;/PARALIST&gt;&lt;/CELL&gt;&lt;CELL BorderFill="9" ColAddr="20" ColSpan="1" Dirty="false" Editable="false" HasMargin="true" Header="false" Height="0" Protect="false" RowAddr="43" RowSpan="1" Width="1402"&gt;</t>
  </si>
  <si>
    <t>&lt;CELLMARGIN Bottom="0" Left="0" Right="0" Top="0"/&gt;&lt;PARALIST LineWrap="Squeeze" LinkListID="0" LinkListIDNext="0" TextDirection="0" VertAlign="Center"&gt;&lt;P ParaShape="31" Style="40"&gt;&lt;TEXT CharShape="17"&gt;&lt;CHAR&gt;≪$U$46≫&lt;/CHAR&gt;&lt;/TEXT&gt;&lt;/P&gt;&lt;/PARALIST&gt;&lt;/CELL&gt;&lt;CELL BorderFill="9" ColAddr="21"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CharShape="17"&gt;&lt;CHAR&gt;≪$V$46≫&lt;/CHAR&gt;&lt;/TEXT&gt;&lt;/P&gt;&lt;/PARALIST&gt;&lt;/CELL&gt;&lt;CELL BorderFill="9" ColAddr="22"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CharShape="17"&gt;&lt;CHAR&gt;≪$W$46≫&lt;/CHAR&gt;&lt;/TEXT&gt;&lt;/P&gt;&lt;/PARALIST&gt;&lt;/CELL&gt;&lt;CELL BorderFill="9" ColAddr="23"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CharShape="17"&gt;&lt;CHAR&gt;≪$X$46≫&lt;/CHAR&gt;&lt;/TEXT&gt;&lt;/P&gt;&lt;/PARALIST&gt;&lt;/CELL&gt;&lt;CELL BorderFill="9" ColAddr="24"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CharShape="17"&gt;&lt;CHAR&gt;≪$Y$46≫&lt;/CHAR&gt;&lt;/TEXT&gt;&lt;/P&gt;&lt;/PARALIST&gt;&lt;/CELL&gt;&lt;CELL BorderFill="9" ColAddr="25"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CharShape="17"&gt;&lt;CHAR&gt;≪$Z$46≫&lt;/CHAR&gt;&lt;/TEXT&gt;&lt;/P&gt;&lt;/PARALIST&gt;&lt;/CELL&gt;&lt;CELL BorderFill="9" ColAddr="26"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CharShape="17"&gt;&lt;CHAR&gt;≪$AA$46≫&lt;/CHAR&gt;&lt;/TEXT&gt;&lt;/P&gt;&lt;/PARALIST&gt;&lt;/CELL&gt;&lt;CELL BorderFill="9" ColAddr="27"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CharShape="17"&gt;&lt;CHAR&gt;≪$AB$46≫&lt;/CHAR&gt;&lt;/TEXT&gt;&lt;/P&gt;&lt;/PARALIST&gt;&lt;/CELL&gt;&lt;CELL BorderFill="9" ColAddr="28"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CharShape="17"&gt;&lt;CHAR&gt;≪$AC$46≫&lt;/CHAR&gt;&lt;/TEXT&gt;&lt;/P&gt;&lt;/PARALIST&gt;&lt;/CELL&gt;&lt;CELL BorderFill="9" ColAddr="29"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CharShape="17"&gt;&lt;CHAR&gt;≪$AD$46≫&lt;/CHAR&gt;&lt;/TEXT&gt;&lt;/P&gt;&lt;/PARALIST&gt;&lt;/CELL&gt;&lt;CELL BorderFill="9" ColAddr="30"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CharShape="17"&gt;&lt;CHAR&gt;≪$AE$46≫&lt;/CHAR&gt;&lt;/TEXT&gt;&lt;/P&gt;&lt;/PARALIST&gt;&lt;/CELL&gt;&lt;CELL BorderFill="9" ColAddr="31"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CharShape="17"&gt;&lt;CHAR&gt;≪$AF$46≫&lt;/CHAR&gt;&lt;/TEXT&gt;&lt;/P&gt;&lt;/PARALIST&gt;&lt;/CELL&gt;&lt;CELL BorderFill="9" ColAddr="32"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CharShape="17"&gt;&lt;CHAR&gt;≪$AG$46≫&lt;/CHAR&gt;&lt;/TEXT&gt;&lt;/P&gt;&lt;/PARALIST&gt;&lt;/CELL&gt;&lt;CELL BorderFill="9" ColAddr="33"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CharShape="17"&gt;&lt;CHAR&gt;≪$AH$46≫&lt;/CHAR&gt;&lt;/TEXT&gt;&lt;/P&gt;&lt;/PARALIST&gt;&lt;/CELL&gt;&lt;CELL BorderFill="9" ColAddr="34"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CharShape="17"&gt;&lt;CHAR&gt;≪$AI$46≫&lt;/CHAR&gt;&lt;/TEXT&gt;&lt;/P&gt;&lt;/PARALIST&gt;&lt;/CELL&gt;&lt;CELL BorderFill="9" ColAddr="35"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CharShape="17"&gt;&lt;CHAR&gt;≪$AJ$46≫&lt;/CHAR&gt;&lt;/TEXT&gt;&lt;/P&gt;&lt;/PARALIST&gt;&lt;/CELL&gt;&lt;CELL BorderFill="9" ColAddr="36"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CharShape="17"&gt;&lt;CHAR&gt;≪$AK$46≫&lt;/CHAR&gt;&lt;/TEXT&gt;&lt;/P&gt;&lt;/PARALIST&gt;&lt;/CELL&gt;&lt;CELL BorderFill="9" ColAddr="37"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CharShape="17"&gt;&lt;CHAR&gt;≪$AL$46≫&lt;/CHAR&gt;&lt;/TEXT&gt;&lt;/P&gt;&lt;/PARALIST&gt;&lt;/CELL&gt;&lt;CELL BorderFill="9" ColAddr="38"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CharShape="17"&gt;&lt;CHAR&gt;≪$AM$46≫&lt;/CHAR&gt;&lt;/TEXT&gt;&lt;/P&gt;&lt;/PARALIST&gt;&lt;/CELL&gt;&lt;CELL BorderFill="9" ColAddr="39"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CharShape="17"&gt;&lt;CHAR&gt;≪$AN$46≫&lt;/CHAR&gt;&lt;/TEXT&gt;&lt;/P&gt;&lt;/PARALIST&gt;&lt;/CELL&gt;&lt;CELL BorderFill="9" ColAddr="40"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CharShape="17"&gt;&lt;CHAR&gt;≪$AO$46≫&lt;/CHAR&gt;&lt;/TEXT&gt;&lt;/P&gt;&lt;/PARALIST&gt;&lt;/CELL&gt;&lt;CELL BorderFill="13" ColAddr="41"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CharShape="17"&gt;&lt;CHAR&gt;≪$AP$46≫&lt;/CHAR&gt;&lt;/TEXT&gt;&lt;/P&gt;&lt;/PARALIST&gt;&lt;/CELL&gt;&lt;/ROW&gt;&lt;ROW&gt;&lt;CELL BorderFill="14" ColAddr="0" ColSpan="1" Dirty="false" Editable="false" HasMargin="false" Header="false" Height="0" Protect="false" RowAddr="44" RowSpan="1" Width="17378"&gt;&lt;CELLMARGIN Bottom="141" Left="510" Right="510" Top="141"/&gt;&lt;PARALIST LineWrap="Squeeze" LinkListID="0" LinkListIDNext="0" TextDirection="0" VertAlign="Center"&gt;&lt;P ParaShape="30" Style="22"&gt;&lt;TEXT CharShape="10"&gt;&lt;CHAR&gt;≪$A$47≫&lt;/CHAR&gt;&lt;/TEXT&gt;&lt;/P&gt;&lt;/PARALIST&gt;&lt;/CELL&gt;&lt;CELL BorderFill="9" ColAddr="1" ColSpan="1" Dirty="false" Editable="false" HasMargin="false" Header="false" Height="0" Protect="false" RowAddr="44" RowSpan="1" Width="4926"&gt;&lt;CELLMARGIN Bottom="141" Left="510" Right="510" Top="141"/&gt;&lt;PARALIST LineWrap="Squeeze" LinkListID="0" LinkListIDNext="0" TextDirection="0" VertAlign="Center"&gt;&lt;P ParaShape="31" Style="40"&gt;&lt;TEXT CharShape="16"&gt;&lt;CHAR&gt;≪$B$47≫&lt;/CHAR&gt;&lt;/TEXT&gt;&lt;/P&gt;&lt;/PARALIST&gt;&lt;/CELL&gt;&lt;CELL BorderFill="9" ColAddr="2"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CharShape="17"&gt;&lt;CHAR&gt;≪$C$47≫&lt;/CHAR&gt;&lt;/TEXT&gt;&lt;/P&gt;&lt;/PARALIST&gt;&lt;/CELL&gt;&lt;CELL BorderFill="9" ColAddr="3"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CharShape="17"&gt;&lt;CHAR&gt;≪$D$47≫&lt;/CHAR&gt;&lt;/TEXT&gt;&lt;/P&gt;&lt;/PARALIST&gt;&lt;/CELL&gt;&lt;CELL BorderFill="9" ColAddr="4"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CharShape="17"&gt;&lt;CHAR&gt;≪$E$47≫&lt;/CHAR&gt;&lt;/TEXT&gt;&lt;/P&gt;&lt;/PARALIST&gt;&lt;/CELL&gt;&lt;CELL BorderFill="9" ColAddr="5"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CharShape="17"&gt;&lt;CHAR&gt;≪$F$47≫&lt;/CHAR&gt;&lt;/TEXT&gt;&lt;/P&gt;&lt;/PARALIST&gt;&lt;/CELL&gt;&lt;CELL BorderFill="9" ColAddr="6"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CharShape="17"&gt;&lt;CHAR&gt;≪$G$47≫&lt;/CHAR&gt;&lt;/TEXT&gt;&lt;/P&gt;&lt;/PARALIST&gt;&lt;/CELL&gt;&lt;CELL BorderFill="9" ColAddr="7"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CharShape="17"&gt;&lt;CHAR&gt;≪$H$47≫&lt;/CHAR&gt;&lt;/TEXT&gt;&lt;/P&gt;&lt;/PARALIST&gt;&lt;/CELL&gt;&lt;CELL BorderFill="9" ColAddr="8"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CharShape="17"&gt;&lt;CHAR&gt;≪$I$47≫&lt;/CHAR&gt;&lt;/TEXT&gt;&lt;/P&gt;&lt;/PARALIST&gt;&lt;/CELL&gt;&lt;CELL BorderFill="9" ColAddr="9"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CharShape="17"&gt;&lt;CHAR&gt;≪$J$47≫&lt;/CHAR&gt;&lt;/TEXT&gt;&lt;/P&gt;&lt;/PARALIST&gt;&lt;/CELL&gt;&lt;CELL BorderFill="9" ColAddr="10"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CharShape="17"&gt;&lt;CHAR&gt;≪$K$47≫&lt;/CHAR&gt;&lt;/TEXT&gt;&lt;/P&gt;&lt;/PARALIST&gt;&lt;/CELL&gt;&lt;CELL BorderFill="9" ColAddr="11"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CharShape="17"&gt;&lt;CHAR&gt;≪$L$47≫&lt;/CHAR&gt;&lt;/TEXT&gt;&lt;/P&gt;&lt;/PARALIST&gt;&lt;/CELL&gt;&lt;CELL BorderFill="9" ColAddr="12"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CharShape="17"&gt;&lt;CHAR&gt;≪$M$47≫&lt;/CHAR&gt;&lt;/TEXT&gt;&lt;/P&gt;&lt;/PARALIST&gt;&lt;/CELL&gt;&lt;CELL BorderFill="9" ColAddr="13"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CharShape="17"&gt;&lt;CHAR&gt;≪$N$47≫&lt;/CHAR&gt;&lt;/TEXT&gt;&lt;/P&gt;&lt;/PARALIST&gt;&lt;/CELL&gt;&lt;CELL BorderFill="9" ColAddr="14"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CharShape="17"&gt;&lt;CHAR&gt;≪$O$47≫&lt;/CHAR&gt;&lt;/TEXT&gt;&lt;/P&gt;&lt;/PARALIST&gt;&lt;/CELL&gt;&lt;CELL BorderFill="9" ColAddr="15"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CharShape="17"&gt;&lt;CHAR&gt;≪$P$47≫&lt;/CHAR&gt;&lt;/TEXT&gt;&lt;/P&gt;&lt;/PARALIST&gt;&lt;/CELL&gt;&lt;CELL BorderFill="9" ColAddr="16"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CharShape="17"&gt;&lt;CHAR&gt;≪$Q$47≫&lt;/CHAR&gt;&lt;/TEXT&gt;&lt;/P&gt;&lt;/PARALIST&gt;&lt;/CELL&gt;&lt;CELL BorderFill="9" ColAddr="17"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CharShape="17"&gt;&lt;CHAR&gt;≪$R$47≫&lt;/CHAR&gt;&lt;/TEXT&gt;&lt;/P&gt;&lt;/PARALIST&gt;&lt;/CELL&gt;&lt;CELL BorderFill="9" ColAddr="18"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CharShape="17"&gt;&lt;CHAR&gt;≪$S$47≫&lt;/CHAR&gt;&lt;/TEXT&gt;&lt;/P&gt;&lt;/PARALIST&gt;&lt;/CELL&gt;&lt;CELL BorderFill="9" ColAddr="19"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CharShape="17"&gt;&lt;CHAR&gt;≪$T$47≫&lt;/CHAR&gt;&lt;/TEXT&gt;&lt;/P&gt;&lt;/PARALIST&gt;&lt;/CELL&gt;&lt;CELL BorderFill="9" ColAddr="20"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CharShape="17"&gt;&lt;CHAR&gt;≪$U$47≫&lt;/CHAR&gt;&lt;/TEXT&gt;&lt;/P&gt;&lt;/PARALIST&gt;&lt;/CELL&gt;&lt;CELL BorderFill="9" ColAddr="21"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CharShape="17"&gt;&lt;CHAR&gt;≪$V$47≫&lt;/CHAR&gt;&lt;/TEXT&gt;&lt;/P&gt;&lt;/PARALIST&gt;&lt;/CELL&gt;&lt;CELL BorderFill="9" ColAddr="22"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CharShape="17"&gt;&lt;CHAR&gt;≪$W$47≫&lt;/CHAR&gt;&lt;/TEXT&gt;&lt;/P&gt;&lt;/PARALIST&gt;&lt;/CELL&gt;&lt;CELL BorderFill="9" ColAddr="23"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CharShape="17"&gt;&lt;CHAR&gt;≪$X$47≫&lt;/CHAR&gt;&lt;/TEXT&gt;&lt;/P&gt;&lt;/PARALIST&gt;&lt;/CELL&gt;&lt;CELL BorderFill="9" ColAddr="24"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CharShape="17"&gt;&lt;CHAR&gt;≪$Y$47≫&lt;/CHAR&gt;&lt;/TEXT&gt;&lt;/P&gt;&lt;/PARALIST&gt;&lt;/CELL&gt;&lt;CELL BorderFill="9" ColAddr="25"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CharShape="17"&gt;&lt;CHAR&gt;≪$Z$47≫&lt;/CHAR&gt;&lt;/TEXT&gt;&lt;/P&gt;&lt;/PARALIST&gt;&lt;/CELL&gt;&lt;CELL BorderFill="9" ColAddr="26"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CharShape="17"&gt;&lt;CHAR&gt;≪$AA$47≫&lt;/CHAR&gt;&lt;/TEXT&gt;&lt;/P&gt;&lt;/PARALIST&gt;&lt;/CELL&gt;&lt;CELL BorderFill="9" ColAddr="27"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CharShape="17"&gt;&lt;CHAR&gt;≪$AB$47≫&lt;/CHAR&gt;&lt;/TEXT&gt;&lt;/P&gt;&lt;/PARALIST&gt;&lt;/CELL&gt;&lt;CELL BorderFill="9" ColAddr="28"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CharShape="17"&gt;&lt;CHAR&gt;≪$AC$47≫&lt;/CHAR&gt;&lt;/TEXT&gt;&lt;/P&gt;&lt;/PARALIST&gt;&lt;/CELL&gt;&lt;CELL BorderFill="9" ColAddr="29"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CharShape="17"&gt;&lt;CHAR&gt;≪$AD$47≫&lt;/CHAR&gt;&lt;/TEXT&gt;&lt;/P&gt;&lt;/PARALIST&gt;&lt;/CELL&gt;&lt;CELL BorderFill="9" ColAddr="30"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CharShape="17"&gt;&lt;CHAR&gt;≪$AE$47≫&lt;/CHAR&gt;&lt;/TEXT&gt;&lt;/P&gt;&lt;/PARALIST&gt;&lt;/CELL&gt;&lt;CELL BorderFill="9" ColAddr="31"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CharShape="17"&gt;&lt;CHAR&gt;≪$AF$47≫&lt;/CHAR&gt;&lt;/TEXT&gt;&lt;/P&gt;&lt;/PARALIST&gt;&lt;/CELL&gt;&lt;CELL BorderFill="9" ColAddr="32"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CharShape="17"&gt;&lt;CHAR&gt;≪$AG$47≫&lt;/CHAR&gt;&lt;/TEXT&gt;&lt;/P&gt;&lt;/PARALIST&gt;&lt;/CELL&gt;&lt;CELL BorderFill="9" ColAddr="33"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CharShape="17"&gt;&lt;CHAR&gt;≪$AH$47≫&lt;/CHAR&gt;&lt;/TEXT&gt;&lt;/P&gt;&lt;/PARALIST&gt;&lt;/CELL&gt;&lt;CELL BorderFill="9" ColAddr="34"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CharShape="17"&gt;&lt;CHAR&gt;≪$AI$47≫&lt;/CHAR&gt;&lt;/TEXT&gt;&lt;/P&gt;&lt;/PARALIST&gt;&lt;/CELL&gt;&lt;CELL BorderFill="9" ColAddr="35"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CharShape="17"&gt;&lt;CHAR&gt;≪$AJ$47≫&lt;/CHAR&gt;&lt;/TEXT&gt;&lt;/P&gt;&lt;/PARALIST&gt;&lt;/CELL&gt;&lt;CELL BorderFill="9" ColAddr="36"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CharShape="17"&gt;&lt;CHAR&gt;≪$AK$47≫&lt;/CHAR&gt;&lt;/TEXT&gt;&lt;/P&gt;&lt;/PARALIST&gt;&lt;/CELL&gt;&lt;CELL BorderFill="9" ColAddr="37"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CharShape="17"&gt;&lt;CHAR&gt;≪$AL$47≫&lt;/CHAR&gt;&lt;/TEXT&gt;&lt;/P&gt;&lt;/PARALIST&gt;&lt;/CELL&gt;&lt;CELL BorderFill="9" ColAddr="38"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CharShape="17"&gt;&lt;CHAR&gt;≪$AM$47≫&lt;/CHAR&gt;&lt;/TEXT&gt;&lt;/P&gt;&lt;/PARALIST&gt;&lt;/CELL&gt;&lt;CELL BorderFill="9" ColAddr="39"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CharShape="17"&gt;&lt;CHAR&gt;≪$AN$47≫&lt;/CHAR&gt;&lt;/TEXT&gt;&lt;/P&gt;&lt;/PARALIST&gt;&lt;/CELL&gt;&lt;CELL BorderFill="9" ColAddr="40"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CharShape="17"&gt;&lt;CHAR&gt;≪$AO$47≫&lt;/CHAR&gt;&lt;/TEXT&gt;&lt;/P&gt;&lt;/PARALIST&gt;&lt;/CELL&gt;&lt;CELL BorderFill="13" ColAddr="41"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CharShape="17"&gt;&lt;CHAR&gt;≪$AP$47≫&lt;/CHAR&gt;&lt;/TEXT&gt;&lt;/P&gt;&lt;/PARALIST&gt;&lt;/CELL&gt;&lt;/ROW&gt;&lt;ROW&gt;&lt;CELL BorderFill="14" ColAddr="0" ColSpan="1" Dirty="false" Editable="false" HasMargin="false" Header="false" Height="0" Protect="false" RowAddr="45" RowSpan="1" Width="17378"&gt;&lt;CELLMARGIN Bottom="141" Left="510" Right="510" Top="141"/&gt;&lt;PARALIST LineWrap="Squeeze" LinkListID="0" LinkListIDNext="0" TextDirection="0" VertAlign="Center"&gt;&lt;P ParaShape="30" Style="22"&gt;&lt;TEXT CharShape="10"&gt;&lt;CHAR&gt;≪$A$48≫&lt;/CHAR&gt;&lt;/TEXT&gt;&lt;/P&gt;&lt;/PARALIST&gt;&lt;/CELL&gt;&lt;CELL BorderFill="9" ColAddr="1" ColSpan="1" Dirty="false" Editable="false" HasMargin="false" Header="false" Height="0" Protect="false" RowAddr="45" RowSpan="1" Width="4926"&gt;&lt;CELLMARGIN Bottom="141" Left="510" Right="510" Top="141"/&gt;&lt;PARALIST LineWrap="Squeeze" LinkListID="0" LinkListIDNext="0" TextDirection="0" VertAlign="Center"&gt;&lt;P ParaShape="31" Style="40"&gt;&lt;TEXT CharShape="16"&gt;&lt;CHAR&gt;≪$B$48≫&lt;/CHAR&gt;&lt;/TEXT&gt;&lt;/P&gt;&lt;/PARALIST&gt;&lt;/CELL&gt;&lt;CELL BorderFill="9" ColAddr="2"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CharShape="17"&gt;&lt;CHAR&gt;≪$C$48≫&lt;/CHAR&gt;&lt;/TEXT&gt;&lt;/P&gt;&lt;/PARALIST&gt;&lt;/CELL&gt;&lt;CELL BorderFill="9" ColAddr="3"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CharShape="17"&gt;&lt;CHAR&gt;≪$D$48≫&lt;/CHAR&gt;&lt;/TEXT&gt;&lt;/P&gt;&lt;/PARALIST&gt;&lt;/CELL&gt;&lt;CELL BorderFill="9" ColAddr="4"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CharShape="17"&gt;&lt;CHAR&gt;≪$E$48≫&lt;/CHAR&gt;&lt;/TEXT&gt;&lt;/P&gt;&lt;/PARALIST&gt;&lt;/CELL&gt;&lt;CELL BorderFill="9" ColAddr="5"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CharShape="17"&gt;&lt;CHAR&gt;≪$F$48≫&lt;/CHAR&gt;&lt;/TEXT&gt;&lt;/P&gt;&lt;/PARALIST&gt;&lt;/CELL&gt;&lt;CELL BorderFill="9" ColAddr="6"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CharShape="17"&gt;&lt;CHAR&gt;≪$G$48≫&lt;/CHAR&gt;&lt;/TEXT&gt;&lt;/P&gt;&lt;/PARALIST&gt;&lt;/CELL&gt;&lt;CELL BorderFill="9" ColAddr="7"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CharShape="17"&gt;&lt;CHAR&gt;≪$H$48≫&lt;/CHAR&gt;&lt;/TEXT&gt;&lt;/P&gt;&lt;/PARALIST&gt;&lt;/CELL&gt;&lt;CELL BorderFill="9" ColAddr="8"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CharShape="17"&gt;&lt;CHAR&gt;≪$I$48≫&lt;/CHAR&gt;&lt;/TEXT&gt;&lt;/P&gt;&lt;/PARALIST&gt;&lt;/CELL&gt;&lt;CELL BorderFill="9" ColAddr="9"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CharShape="17"&gt;&lt;CHAR&gt;≪$J$48≫&lt;/CHAR&gt;&lt;/TEXT&gt;&lt;/P&gt;&lt;/PARALIST&gt;&lt;/CELL&gt;&lt;CELL BorderFill="9" ColAddr="10"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CharShape="17"&gt;&lt;CHAR&gt;≪$K$48≫&lt;/CHAR&gt;&lt;/TEXT&gt;&lt;/P&gt;&lt;/PARALIST&gt;&lt;/CELL&gt;&lt;CELL BorderFill="9" ColAddr="11"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CharShape="17"&gt;&lt;CHAR&gt;≪$L$48≫&lt;/CHAR&gt;&lt;/TEXT&gt;&lt;/P&gt;&lt;/PARALIST&gt;&lt;/CELL&gt;&lt;CELL BorderFill="9" ColAddr="12"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CharShape="17"&gt;&lt;CHAR&gt;≪$M$48≫&lt;/CHAR&gt;&lt;/TEXT&gt;&lt;/P&gt;&lt;/PARALIST&gt;&lt;/CELL&gt;&lt;CELL BorderFill="9" ColAddr="13" ColSpan="1" Dirty="false" Editable="false" HasMargin="true" Header="false" Height="0" Protect="false" RowAddr="45" RowSpan="1" Width="1402"&gt;&lt;CELLMARGIN Bottom="0" Left="0" Rig</t>
  </si>
  <si>
    <t>ht="0" Top="0"/&gt;&lt;PARALIST LineWrap="Squeeze" LinkListID="0" LinkListIDNext="0" TextDirection="0" VertAlign="Center"&gt;&lt;P ParaShape="31" Style="40"&gt;&lt;TEXT CharShape="17"&gt;&lt;CHAR&gt;≪$N$48≫&lt;/CHAR&gt;&lt;/TEXT&gt;&lt;/P&gt;&lt;/PARALIST&gt;&lt;/CELL&gt;&lt;CELL BorderFill="9" ColAddr="14"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CharShape="17"&gt;&lt;CHAR&gt;≪$O$48≫&lt;/CHAR&gt;&lt;/TEXT&gt;&lt;/P&gt;&lt;/PARALIST&gt;&lt;/CELL&gt;&lt;CELL BorderFill="9" ColAddr="15"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CharShape="17"&gt;&lt;CHAR&gt;≪$P$48≫&lt;/CHAR&gt;&lt;/TEXT&gt;&lt;/P&gt;&lt;/PARALIST&gt;&lt;/CELL&gt;&lt;CELL BorderFill="9" ColAddr="16"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CharShape="17"&gt;&lt;CHAR&gt;≪$Q$48≫&lt;/CHAR&gt;&lt;/TEXT&gt;&lt;/P&gt;&lt;/PARALIST&gt;&lt;/CELL&gt;&lt;CELL BorderFill="9" ColAddr="17"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CharShape="17"&gt;&lt;CHAR&gt;≪$R$48≫&lt;/CHAR&gt;&lt;/TEXT&gt;&lt;/P&gt;&lt;/PARALIST&gt;&lt;/CELL&gt;&lt;CELL BorderFill="9" ColAddr="18"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CharShape="17"&gt;&lt;CHAR&gt;≪$S$48≫&lt;/CHAR&gt;&lt;/TEXT&gt;&lt;/P&gt;&lt;/PARALIST&gt;&lt;/CELL&gt;&lt;CELL BorderFill="9" ColAddr="19"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CharShape="17"&gt;&lt;CHAR&gt;≪$T$48≫&lt;/CHAR&gt;&lt;/TEXT&gt;&lt;/P&gt;&lt;/PARALIST&gt;&lt;/CELL&gt;&lt;CELL BorderFill="9" ColAddr="20"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CharShape="17"&gt;&lt;CHAR&gt;≪$U$48≫&lt;/CHAR&gt;&lt;/TEXT&gt;&lt;/P&gt;&lt;/PARALIST&gt;&lt;/CELL&gt;&lt;CELL BorderFill="9" ColAddr="21"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CharShape="17"&gt;&lt;CHAR&gt;≪$V$48≫&lt;/CHAR&gt;&lt;/TEXT&gt;&lt;/P&gt;&lt;/PARALIST&gt;&lt;/CELL&gt;&lt;CELL BorderFill="9" ColAddr="22"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CharShape="17"&gt;&lt;CHAR&gt;≪$W$48≫&lt;/CHAR&gt;&lt;/TEXT&gt;&lt;/P&gt;&lt;/PARALIST&gt;&lt;/CELL&gt;&lt;CELL BorderFill="9" ColAddr="23"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CharShape="17"&gt;&lt;CHAR&gt;≪$X$48≫&lt;/CHAR&gt;&lt;/TEXT&gt;&lt;/P&gt;&lt;/PARALIST&gt;&lt;/CELL&gt;&lt;CELL BorderFill="9" ColAddr="24"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CharShape="17"&gt;&lt;CHAR&gt;≪$Y$48≫&lt;/CHAR&gt;&lt;/TEXT&gt;&lt;/P&gt;&lt;/PARALIST&gt;&lt;/CELL&gt;&lt;CELL BorderFill="9" ColAddr="25"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CharShape="17"&gt;&lt;CHAR&gt;≪$Z$48≫&lt;/CHAR&gt;&lt;/TEXT&gt;&lt;/P&gt;&lt;/PARALIST&gt;&lt;/CELL&gt;&lt;CELL BorderFill="9" ColAddr="26"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CharShape="17"&gt;&lt;CHAR&gt;≪$AA$48≫&lt;/CHAR&gt;&lt;/TEXT&gt;&lt;/P&gt;&lt;/PARALIST&gt;&lt;/CELL&gt;&lt;CELL BorderFill="9" ColAddr="27"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CharShape="17"&gt;&lt;CHAR&gt;≪$AB$48≫&lt;/CHAR&gt;&lt;/TEXT&gt;&lt;/P&gt;&lt;/PARALIST&gt;&lt;/CELL&gt;&lt;CELL BorderFill="9" ColAddr="28"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CharShape="17"&gt;&lt;CHAR&gt;≪$AC$48≫&lt;/CHAR&gt;&lt;/TEXT&gt;&lt;/P&gt;&lt;/PARALIST&gt;&lt;/CELL&gt;&lt;CELL BorderFill="9" ColAddr="29"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CharShape="17"&gt;&lt;CHAR&gt;≪$AD$48≫&lt;/CHAR&gt;&lt;/TEXT&gt;&lt;/P&gt;&lt;/PARALIST&gt;&lt;/CELL&gt;&lt;CELL BorderFill="9" ColAddr="30"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CharShape="17"&gt;&lt;CHAR&gt;≪$AE$48≫&lt;/CHAR&gt;&lt;/TEXT&gt;&lt;/P&gt;&lt;/PARALIST&gt;&lt;/CELL&gt;&lt;CELL BorderFill="9" ColAddr="31"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CharShape="17"&gt;&lt;CHAR&gt;≪$AF$48≫&lt;/CHAR&gt;&lt;/TEXT&gt;&lt;/P&gt;&lt;/PARALIST&gt;&lt;/CELL&gt;&lt;CELL BorderFill="9" ColAddr="32"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CharShape="17"&gt;&lt;CHAR&gt;≪$AG$48≫&lt;/CHAR&gt;&lt;/TEXT&gt;&lt;/P&gt;&lt;/PARALIST&gt;&lt;/CELL&gt;&lt;CELL BorderFill="9" ColAddr="33"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CharShape="17"&gt;&lt;CHAR&gt;≪$AH$48≫&lt;/CHAR&gt;&lt;/TEXT&gt;&lt;/P&gt;&lt;/PARALIST&gt;&lt;/CELL&gt;&lt;CELL BorderFill="9" ColAddr="34"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CharShape="17"&gt;&lt;CHAR&gt;≪$AI$48≫&lt;/CHAR&gt;&lt;/TEXT&gt;&lt;/P&gt;&lt;/PARALIST&gt;&lt;/CELL&gt;&lt;CELL BorderFill="9" ColAddr="35"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CharShape="17"&gt;&lt;CHAR&gt;≪$AJ$48≫&lt;/CHAR&gt;&lt;/TEXT&gt;&lt;/P&gt;&lt;/PARALIST&gt;&lt;/CELL&gt;&lt;CELL BorderFill="9" ColAddr="36"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CharShape="17"&gt;&lt;CHAR&gt;≪$AK$48≫&lt;/CHAR&gt;&lt;/TEXT&gt;&lt;/P&gt;&lt;/PARALIST&gt;&lt;/CELL&gt;&lt;CELL BorderFill="9" ColAddr="37"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CharShape="17"&gt;&lt;CHAR&gt;≪$AL$48≫&lt;/CHAR&gt;&lt;/TEXT&gt;&lt;/P&gt;&lt;/PARALIST&gt;&lt;/CELL&gt;&lt;CELL BorderFill="9" ColAddr="38"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CharShape="17"&gt;&lt;CHAR&gt;≪$AM$48≫&lt;/CHAR&gt;&lt;/TEXT&gt;&lt;/P&gt;&lt;/PARALIST&gt;&lt;/CELL&gt;&lt;CELL BorderFill="9" ColAddr="39"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CharShape="17"&gt;&lt;CHAR&gt;≪$AN$48≫&lt;/CHAR&gt;&lt;/TEXT&gt;&lt;/P&gt;&lt;/PARALIST&gt;&lt;/CELL&gt;&lt;CELL BorderFill="9" ColAddr="40"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CharShape="17"&gt;&lt;CHAR&gt;≪$AO$48≫&lt;/CHAR&gt;&lt;/TEXT&gt;&lt;/P&gt;&lt;/PARALIST&gt;&lt;/CELL&gt;&lt;CELL BorderFill="13" ColAddr="41"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CharShape="17"&gt;&lt;CHAR&gt;≪$AP$48≫&lt;/CHAR&gt;&lt;/TEXT&gt;&lt;/P&gt;&lt;/PARALIST&gt;&lt;/CELL&gt;&lt;/ROW&gt;&lt;ROW&gt;&lt;CELL BorderFill="14" ColAddr="0" ColSpan="1" Dirty="false" Editable="false" HasMargin="false" Header="false" Height="0" Protect="false" RowAddr="46" RowSpan="1" Width="17378"&gt;&lt;CELLMARGIN Bottom="141" Left="510" Right="510" Top="141"/&gt;&lt;PARALIST LineWrap="Squeeze" LinkListID="0" LinkListIDNext="0" TextDirection="0" VertAlign="Center"&gt;&lt;P ParaShape="30" Style="22"&gt;&lt;TEXT CharShape="10"&gt;&lt;CHAR&gt;≪$A$49≫&lt;/CHAR&gt;&lt;/TEXT&gt;&lt;/P&gt;&lt;/PARALIST&gt;&lt;/CELL&gt;&lt;CELL BorderFill="9" ColAddr="1" ColSpan="1" Dirty="false" Editable="false" HasMargin="false" Header="false" Height="0" Protect="false" RowAddr="46" RowSpan="1" Width="4926"&gt;&lt;CELLMARGIN Bottom="141" Left="510" Right="510" Top="141"/&gt;&lt;PARALIST LineWrap="Squeeze" LinkListID="0" LinkListIDNext="0" TextDirection="0" VertAlign="Center"&gt;&lt;P ParaShape="31" Style="40"&gt;&lt;TEXT CharShape="16"&gt;&lt;CHAR&gt;≪$B$49≫&lt;/CHAR&gt;&lt;/TEXT&gt;&lt;/P&gt;&lt;/PARALIST&gt;&lt;/CELL&gt;&lt;CELL BorderFill="9" ColAddr="2"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CharShape="17"&gt;&lt;CHAR&gt;≪$C$49≫&lt;/CHAR&gt;&lt;/TEXT&gt;&lt;/P&gt;&lt;/PARALIST&gt;&lt;/CELL&gt;&lt;CELL BorderFill="9" ColAddr="3"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CharShape="17"&gt;&lt;CHAR&gt;≪$D$49≫&lt;/CHAR&gt;&lt;/TEXT&gt;&lt;/P&gt;&lt;/PARALIST&gt;&lt;/CELL&gt;&lt;CELL BorderFill="9" ColAddr="4"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CharShape="17"&gt;&lt;CHAR&gt;≪$E$49≫&lt;/CHAR&gt;&lt;/TEXT&gt;&lt;/P&gt;&lt;/PARALIST&gt;&lt;/CELL&gt;&lt;CELL BorderFill="9" ColAddr="5"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CharShape="17"&gt;&lt;CHAR&gt;≪$F$49≫&lt;/CHAR&gt;&lt;/TEXT&gt;&lt;/P&gt;&lt;/PARALIST&gt;&lt;/CELL&gt;&lt;CELL BorderFill="9" ColAddr="6"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CharShape="17"&gt;&lt;CHAR&gt;≪$G$49≫&lt;/CHAR&gt;&lt;/TEXT&gt;&lt;/P&gt;&lt;/PARALIST&gt;&lt;/CELL&gt;&lt;CELL BorderFill="9" ColAddr="7"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CharShape="17"&gt;&lt;CHAR&gt;≪$H$49≫&lt;/CHAR&gt;&lt;/TEXT&gt;&lt;/P&gt;&lt;/PARALIST&gt;&lt;/CELL&gt;&lt;CELL BorderFill="9" ColAddr="8"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CharShape="17"&gt;&lt;CHAR&gt;≪$I$49≫&lt;/CHAR&gt;&lt;/TEXT&gt;&lt;/P&gt;&lt;/PARALIST&gt;&lt;/CELL&gt;&lt;CELL BorderFill="9" ColAddr="9"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CharShape="17"&gt;&lt;CHAR&gt;≪$J$49≫&lt;/CHAR&gt;&lt;/TEXT&gt;&lt;/P&gt;&lt;/PARALIST&gt;&lt;/CELL&gt;&lt;CELL BorderFill="9" ColAddr="10"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CharShape="17"&gt;&lt;CHAR&gt;≪$K$49≫&lt;/CHAR&gt;&lt;/TEXT&gt;&lt;/P&gt;&lt;/PARALIST&gt;&lt;/CELL&gt;&lt;CELL BorderFill="9" ColAddr="11"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CharShape="17"&gt;&lt;CHAR&gt;≪$L$49≫&lt;/CHAR&gt;&lt;/TEXT&gt;&lt;/P&gt;&lt;/PARALIST&gt;&lt;/CELL&gt;&lt;CELL BorderFill="9" ColAddr="12"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CharShape="17"&gt;&lt;CHAR&gt;≪$M$49≫&lt;/CHAR&gt;&lt;/TEXT&gt;&lt;/P&gt;&lt;/PARALIST&gt;&lt;/CELL&gt;&lt;CELL BorderFill="9" ColAddr="13"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CharShape="17"&gt;&lt;CHAR&gt;≪$N$49≫&lt;/CHAR&gt;&lt;/TEXT&gt;&lt;/P&gt;&lt;/PARALIST&gt;&lt;/CELL&gt;&lt;CELL BorderFill="9" ColAddr="14"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CharShape="17"&gt;&lt;CHAR&gt;≪$O$49≫&lt;/CHAR&gt;&lt;/TEXT&gt;&lt;/P&gt;&lt;/PARALIST&gt;&lt;/CELL&gt;&lt;CELL BorderFill="9" ColAddr="15"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CharShape="17"&gt;&lt;CHAR&gt;≪$P$49≫&lt;/CHAR&gt;&lt;/TEXT&gt;&lt;/P&gt;&lt;/PARALIST&gt;&lt;/CELL&gt;&lt;CELL BorderFill="9" ColAddr="16"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CharShape="17"&gt;&lt;CHAR&gt;≪$Q$49≫&lt;/CHAR&gt;&lt;/TEXT&gt;&lt;/P&gt;&lt;/PARALIST&gt;&lt;/CELL&gt;&lt;CELL BorderFill="9" ColAddr="17"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CharShape="17"&gt;&lt;CHAR&gt;≪$R$49≫&lt;/CHAR&gt;&lt;/TEXT&gt;&lt;/P&gt;&lt;/PARALIST&gt;&lt;/CELL&gt;&lt;CELL BorderFill="9" ColAddr="18"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CharShape="17"&gt;&lt;CHAR&gt;≪$S$49≫&lt;/CHAR&gt;&lt;/TEXT&gt;&lt;/P&gt;&lt;/PARALIST&gt;&lt;/CELL&gt;&lt;CELL BorderFill="9" ColAddr="19"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CharShape="17"&gt;&lt;CHAR&gt;≪$T$49≫&lt;/CHAR&gt;&lt;/TEXT&gt;&lt;/P&gt;&lt;/PARALIST&gt;&lt;/CELL&gt;&lt;CELL BorderFill="9" ColAddr="20"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CharShape="17"&gt;&lt;CHAR&gt;≪$U$49≫&lt;/CHAR&gt;&lt;/TEXT&gt;&lt;/P&gt;&lt;/PARALIST&gt;&lt;/CELL&gt;&lt;CELL BorderFill="9" ColAddr="21"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CharShape="17"&gt;&lt;CHAR&gt;≪$V$49≫&lt;/CHAR&gt;&lt;/TEXT&gt;&lt;/P&gt;&lt;/PARALIST&gt;&lt;/CELL&gt;&lt;CELL BorderFill="9" ColAddr="22"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CharShape="17"&gt;&lt;CHAR&gt;≪$W$49≫&lt;/CHAR&gt;&lt;/TEXT&gt;&lt;/P&gt;&lt;/PARALIST&gt;&lt;/CELL&gt;&lt;CELL BorderFill="9" ColAddr="23"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CharShape="17"&gt;&lt;CHAR&gt;≪$X$49≫&lt;/CHAR&gt;&lt;/TEXT&gt;&lt;/P&gt;&lt;/PARALIST&gt;&lt;/CELL&gt;&lt;CELL BorderFill="9" ColAddr="24"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CharShape="17"&gt;&lt;CHAR&gt;≪$Y$49≫&lt;/CHAR&gt;&lt;/TEXT&gt;&lt;/P&gt;&lt;/PARALIST&gt;&lt;/CELL&gt;&lt;CELL BorderFill="9" ColAddr="25"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CharShape="17"&gt;&lt;CHAR&gt;≪$Z$49≫&lt;/CHAR&gt;&lt;/TEXT&gt;&lt;/P&gt;&lt;/PARALIST&gt;&lt;/CELL&gt;&lt;CELL BorderFill="9" ColAddr="26"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CharShape="17"&gt;&lt;CHAR&gt;≪$AA$49≫&lt;/CHAR&gt;&lt;/TEXT&gt;&lt;/P&gt;&lt;/PARALIST&gt;&lt;/CELL&gt;&lt;CELL BorderFill="9" ColAddr="27"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CharShape="17"&gt;&lt;CHAR&gt;≪$AB$49≫&lt;/CHAR&gt;&lt;/TEXT&gt;&lt;/P&gt;&lt;/PARALIST&gt;&lt;/CELL&gt;&lt;CELL BorderFill="9" ColAddr="28"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CharShape="17"&gt;&lt;CHAR&gt;≪$AC$49≫&lt;/CHAR&gt;&lt;/TEXT&gt;&lt;/P&gt;&lt;/PARALIST&gt;&lt;/CELL&gt;&lt;CELL BorderFill="9" ColAddr="29"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CharShape="17"&gt;&lt;CHAR&gt;≪$AD$49≫&lt;/CHAR&gt;&lt;/TEXT&gt;&lt;/P&gt;&lt;/PARALIST&gt;&lt;/CELL&gt;&lt;CELL BorderFill="9" ColAddr="30"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CharShape="17"&gt;&lt;CHAR&gt;≪$AE$49≫&lt;/CHAR&gt;&lt;/TEXT&gt;&lt;/P&gt;&lt;/PARALIST&gt;&lt;/CELL&gt;&lt;CELL BorderFill="9" ColAddr="31"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CharShape="17"&gt;&lt;CHAR&gt;≪$AF$49≫&lt;/CHAR&gt;&lt;/TEXT&gt;&lt;/P&gt;&lt;/PARALIST&gt;&lt;/CELL&gt;&lt;CELL BorderFill="9" ColAddr="32"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CharShape="17"&gt;&lt;CHAR&gt;≪$AG$49≫&lt;/CHAR&gt;&lt;/TEXT&gt;&lt;/P&gt;&lt;/PARALIST&gt;&lt;/CELL&gt;&lt;CELL BorderFill="9" ColAddr="33"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CharShape="17"&gt;&lt;CHAR&gt;≪$AH$49≫&lt;/CHAR&gt;&lt;/TEXT&gt;&lt;/P&gt;&lt;/PARALIST&gt;&lt;/CELL&gt;&lt;CELL BorderFill="9" ColAddr="34"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CharShape="17"&gt;&lt;CHAR&gt;≪$AI$49≫&lt;/CHAR&gt;&lt;/TEXT&gt;&lt;/P&gt;&lt;/PARALIST&gt;&lt;/CELL&gt;&lt;CELL BorderFill="9" ColAddr="35"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CharShape="17"&gt;&lt;CHAR&gt;≪$AJ$49≫&lt;/CHAR&gt;&lt;/TEXT&gt;&lt;/P&gt;&lt;/PARALIST&gt;&lt;/CELL&gt;&lt;CELL BorderFill="9" ColAddr="36"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CharShape="17"&gt;&lt;CHAR&gt;≪$AK$49≫&lt;/CHAR&gt;&lt;/TEXT&gt;&lt;/P&gt;&lt;/PARALIST&gt;&lt;/CELL&gt;&lt;CELL BorderFill="9" ColAddr="37"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CharShape="17"&gt;&lt;CHAR&gt;≪$AL$49≫&lt;/CHAR&gt;&lt;/TEXT&gt;&lt;/P&gt;&lt;/PARALIST&gt;&lt;/CELL&gt;&lt;CELL BorderFill="9" ColAddr="38"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CharShape="17"&gt;&lt;CHAR&gt;≪$AM$49≫&lt;/CHAR&gt;&lt;/TEXT&gt;&lt;/P&gt;&lt;/PARALIST&gt;&lt;/CELL&gt;&lt;CELL BorderFill="9" ColAddr="39"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CharShape="17"&gt;&lt;CHAR&gt;≪$AN$49≫&lt;/CHAR&gt;&lt;/TEXT&gt;&lt;/P&gt;&lt;/PARALIST&gt;&lt;/CELL&gt;&lt;CELL BorderFill="9" ColAddr="40"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CharShape="17"&gt;&lt;CHAR&gt;≪$AO$49≫&lt;/CHAR&gt;&lt;/TEXT&gt;&lt;/P&gt;&lt;/PARALIST&gt;&lt;/CELL&gt;&lt;CELL BorderFill="13" ColAddr="41"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CharShape="17"&gt;&lt;CHAR&gt;≪$AP$49≫&lt;/CHAR&gt;&lt;/TEXT&gt;&lt;/P&gt;&lt;/PARALIST&gt;&lt;/CELL&gt;&lt;/ROW&gt;&lt;ROW&gt;&lt;CELL BorderFill="14" ColAddr="0" ColSpan="1" Dirty="false" Editable="false" HasMargin="false" Header="false" Height="0" Protect="false" RowAddr="47" RowSpan="1" Width="17378"&gt;&lt;CELLMARGIN Bottom="141" Left="510" Right="510" Top="141"/&gt;&lt;PARALIST LineWrap="Squeeze" LinkListID="0" LinkListIDNext="0" TextDirection="0" VertAlign="Center"&gt;&lt;P ParaShape="30" Style="22"&gt;&lt;TEXT CharShape="10"&gt;&lt;CHAR&gt;≪$A$50≫&lt;/CHAR&gt;&lt;/TEXT&gt;&lt;/P&gt;&lt;/PARALIST&gt;&lt;/CELL&gt;&lt;CELL BorderFill="9" ColAddr="1" ColSpan="1" Dirty="false" Editable="false" HasMargin="false" Header="false" Height="0" Protect="false" RowAddr="47" RowSpan="1" Width="4926"&gt;&lt;CELLMARGIN Bottom="141" Left="510" Right="510" Top="141"/&gt;&lt;PARALIST LineWrap="Squeeze" LinkListID="0" LinkListIDNext="0" TextDirection="0" VertAlign="Center"&gt;&lt;P ParaShape="31" Style="40"&gt;&lt;TEXT CharShape="16"&gt;&lt;CHAR&gt;≪$B$50≫&lt;/CHAR&gt;&lt;/TEXT&gt;&lt;/P&gt;&lt;/PARALIST&gt;&lt;/CELL&gt;&lt;CELL BorderFill="9" ColAddr="2"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CharShape="17"&gt;&lt;CHAR&gt;≪$C$50≫&lt;/CHAR&gt;&lt;/TEXT&gt;&lt;/P&gt;&lt;/PARALIST&gt;&lt;/CELL&gt;&lt;CELL BorderFill="9" ColAddr="3"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CharShape="17"&gt;&lt;CHAR&gt;≪$D$50≫&lt;/CHAR&gt;&lt;/TEXT&gt;&lt;/P&gt;&lt;/PARALIST&gt;&lt;/CELL&gt;&lt;CELL BorderFill="9" ColAddr="4"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CharShape="17"&gt;&lt;CHAR&gt;≪$E$50≫&lt;/CHAR&gt;&lt;/TEXT&gt;&lt;/P&gt;&lt;/PARALIST&gt;&lt;/CELL&gt;&lt;CELL BorderFill="9" ColAddr="5"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CharShape="17"&gt;&lt;CHAR&gt;≪$F$50≫&lt;/CHAR&gt;&lt;/TEXT&gt;&lt;/P&gt;&lt;/PARALIST&gt;&lt;/CELL&gt;&lt;CELL BorderFill="9" ColAddr="6" ColSpan="1" Dirty="false" Editable="false" HasMargin="true" Header="false" Height="0" Protect="false" RowAddr="47" RowSpan="1" Width="1405"&gt;&lt;CELLMARGIN Bottom="0" Left="0" Right="0" Top="0"/&gt;&lt;PARALIST LineWr</t>
  </si>
  <si>
    <t>tyle="40"&gt;&lt;TEXT CharShape="17"&gt;&lt;CHAR&gt;≪$AI$53≫&lt;/CHAR&gt;&lt;/TEXT&gt;&lt;/P&gt;&lt;/PARALIST&gt;&lt;/CELL&gt;&lt;CELL BorderFill="9" ColAddr="35"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CharShape="17"&gt;&lt;CHAR&gt;≪$AJ$53≫&lt;/CHAR&gt;&lt;/TEXT&gt;&lt;/P&gt;&lt;/PARALIST&gt;&lt;/CELL&gt;&lt;CELL BorderFill="9" ColAddr="36"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CharShape="17"&gt;&lt;CHAR&gt;≪$AK$53≫&lt;/CHAR&gt;&lt;/TEXT&gt;&lt;/P&gt;&lt;/PARALIST&gt;&lt;/CELL&gt;&lt;CELL BorderFill="9" ColAddr="37"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CharShape="17"&gt;&lt;CHAR&gt;≪$AL$53≫&lt;/CHAR&gt;&lt;/TEXT&gt;&lt;/P&gt;&lt;/PARALIST&gt;&lt;/CELL&gt;&lt;CELL BorderFill="9" ColAddr="38"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CharShape="17"&gt;&lt;CHAR&gt;≪$AM$53≫&lt;/CHAR&gt;&lt;/TEXT&gt;&lt;/P&gt;&lt;/PARALIST&gt;&lt;/CELL&gt;&lt;CELL BorderFill="9" ColAddr="39"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CharShape="17"&gt;&lt;CHAR&gt;≪$AN$53≫&lt;/CHAR&gt;&lt;/TEXT&gt;&lt;/P&gt;&lt;/PARALIST&gt;&lt;/CELL&gt;&lt;CELL BorderFill="9" ColAddr="40"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CharShape="17"&gt;&lt;CHAR&gt;≪$AO$53≫&lt;/CHAR&gt;&lt;/TEXT&gt;&lt;/P&gt;&lt;/PARALIST&gt;&lt;/CELL&gt;&lt;CELL BorderFill="13" ColAddr="41"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CharShape="17"&gt;&lt;CHAR&gt;≪$AP$53≫&lt;/CHAR&gt;&lt;/TEXT&gt;&lt;/P&gt;&lt;/PARALIST&gt;&lt;/CELL&gt;&lt;/ROW&gt;&lt;ROW&gt;&lt;CELL BorderFill="14" ColAddr="0" ColSpan="1" Dirty="false" Editable="false" HasMargin="false" Header="false" Height="0" Protect="false" RowAddr="51" RowSpan="1" Width="17378"&gt;&lt;CELLMARGIN Bottom="141" Left="510" Right="510" Top="141"/&gt;&lt;PARALIST LineWrap="Squeeze" LinkListID="0" LinkListIDNext="0" TextDirection="0" VertAlign="Center"&gt;&lt;P ParaShape="30" Style="22"&gt;&lt;TEXT CharShape="10"&gt;&lt;CHAR&gt;≪$A$54≫&lt;/CHAR&gt;&lt;/TEXT&gt;&lt;/P&gt;&lt;/PARALIST&gt;&lt;/CELL&gt;&lt;CELL BorderFill="9" ColAddr="1" ColSpan="1" Dirty="false" Editable="false" HasMargin="false" Header="false" Height="0" Protect="false" RowAddr="51" RowSpan="1" Width="4926"&gt;&lt;CELLMARGIN Bottom="141" Left="510" Right="510" Top="141"/&gt;&lt;PARALIST LineWrap="Squeeze" LinkListID="0" LinkListIDNext="0" TextDirection="0" VertAlign="Center"&gt;&lt;P ParaShape="31" Style="40"&gt;&lt;TEXT CharShape="16"&gt;&lt;CHAR&gt;≪$B$54≫&lt;/CHAR&gt;&lt;/TEXT&gt;&lt;/P&gt;&lt;/PARALIST&gt;&lt;/CELL&gt;&lt;CELL BorderFill="9" ColAddr="2"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CharShape="17"&gt;&lt;CHAR&gt;≪$C$54≫&lt;/CHAR&gt;&lt;/TEXT&gt;&lt;/P&gt;&lt;/PARALIST&gt;&lt;/CELL&gt;&lt;CELL BorderFill="9" ColAddr="3"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CharShape="17"&gt;&lt;CHAR&gt;≪$D$54≫&lt;/CHAR&gt;&lt;/TEXT&gt;&lt;/P&gt;&lt;/PARALIST&gt;&lt;/CELL&gt;&lt;CELL BorderFill="9" ColAddr="4"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CharShape="17"&gt;&lt;CHAR&gt;≪$E$54≫&lt;/CHAR&gt;&lt;/TEXT&gt;&lt;/P&gt;&lt;/PARALIST&gt;&lt;/CELL&gt;&lt;CELL BorderFill="9" ColAddr="5"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CharShape="17"&gt;&lt;CHAR&gt;≪$F$54≫&lt;/CHAR&gt;&lt;/TEXT&gt;&lt;/P&gt;&lt;/PARALIST&gt;&lt;/CELL&gt;&lt;CELL BorderFill="9" ColAddr="6"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CharShape="17"&gt;&lt;CHAR&gt;≪$G$54≫&lt;/CHAR&gt;&lt;/TEXT&gt;&lt;/P&gt;&lt;/PARALIST&gt;&lt;/CELL&gt;&lt;CELL BorderFill="9" ColAddr="7"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CharShape="17"&gt;&lt;CHAR&gt;≪$H$54≫&lt;/CHAR&gt;&lt;/TEXT&gt;&lt;/P&gt;&lt;/PARALIST&gt;&lt;/CELL&gt;&lt;CELL BorderFill="9" ColAddr="8"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CharShape="17"&gt;&lt;CHAR&gt;≪$I$54≫&lt;/CHAR&gt;&lt;/TEXT&gt;&lt;/P&gt;&lt;/PARALIST&gt;&lt;/CELL&gt;&lt;CELL BorderFill="9" ColAddr="9"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CharShape="17"&gt;&lt;CHAR&gt;≪$J$54≫&lt;/CHAR&gt;&lt;/TEXT&gt;&lt;/P&gt;&lt;/PARALIST&gt;&lt;/CELL&gt;&lt;CELL BorderFill="9" ColAddr="10"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CharShape="17"&gt;&lt;CHAR&gt;≪$K$54≫&lt;/CHAR&gt;&lt;/TEXT&gt;&lt;/P&gt;&lt;/PARALIST&gt;&lt;/CELL&gt;&lt;CELL BorderFill="9" ColAddr="11"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CharShape="17"&gt;&lt;CHAR&gt;≪$L$54≫&lt;/CHAR&gt;&lt;/TEXT&gt;&lt;/P&gt;&lt;/PARALIST&gt;&lt;/CELL&gt;&lt;CELL BorderFill="9" ColAddr="12"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CharShape="17"&gt;&lt;CHAR&gt;≪$M$54≫&lt;/CHAR&gt;&lt;/TEXT&gt;&lt;/P&gt;&lt;/PARALIST&gt;&lt;/CELL&gt;&lt;CELL BorderFill="9" ColAddr="13"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CharShape="17"&gt;&lt;CHAR&gt;≪$N$54≫&lt;/CHAR&gt;&lt;/TEXT&gt;&lt;/P&gt;&lt;/PARALIST&gt;&lt;/CELL&gt;&lt;CELL BorderFill="9" ColAddr="14"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CharShape="17"&gt;&lt;CHAR&gt;≪$O$54≫&lt;/CHAR&gt;&lt;/TEXT&gt;&lt;/P&gt;&lt;/PARALIST&gt;&lt;/CELL&gt;&lt;CELL BorderFill="9" ColAddr="15"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CharShape="17"&gt;&lt;CHAR&gt;≪$P$54≫&lt;/CHAR&gt;&lt;/TEXT&gt;&lt;/P&gt;&lt;/PARALIST&gt;&lt;/CELL&gt;&lt;CELL BorderFill="9" ColAddr="16"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CharShape="17"&gt;&lt;CHAR&gt;≪$Q$54≫&lt;/CHAR&gt;&lt;/TEXT&gt;&lt;/P&gt;&lt;/PARALIST&gt;&lt;/CELL&gt;&lt;CELL BorderFill="9" ColAddr="17"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CharShape="17"&gt;&lt;CHAR&gt;≪$R$54≫&lt;/CHAR&gt;&lt;/TEXT&gt;&lt;/P&gt;&lt;/PARALIST&gt;&lt;/CELL&gt;&lt;CELL BorderFill="9" ColAddr="18"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CharShape="17"&gt;&lt;CHAR&gt;≪$S$54≫&lt;/CHAR&gt;&lt;/TEXT&gt;&lt;/P&gt;&lt;/PARALIST&gt;&lt;/CELL&gt;&lt;CELL BorderFill="9" ColAddr="19"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CharShape="17"&gt;&lt;CHAR&gt;≪$T$54≫&lt;/CHAR&gt;&lt;/TEXT&gt;&lt;/P&gt;&lt;/PARALIST&gt;&lt;/CELL&gt;&lt;CELL BorderFill="9" ColAddr="20"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CharShape="17"&gt;&lt;CHAR&gt;≪$U$54≫&lt;/CHAR&gt;&lt;/TEXT&gt;&lt;/P&gt;&lt;/PARALIST&gt;&lt;/CELL&gt;&lt;CELL BorderFill="9" ColAddr="21"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CharShape="17"&gt;&lt;CHAR&gt;≪$V$54≫&lt;/CHAR&gt;&lt;/TEXT&gt;&lt;/P&gt;&lt;/PARALIST&gt;&lt;/CELL&gt;&lt;CELL BorderFill="9" ColAddr="22"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CharShape="17"&gt;&lt;CHAR&gt;≪$W$54≫&lt;/CHAR&gt;&lt;/TEXT&gt;&lt;/P&gt;&lt;/PARALIST&gt;&lt;/CELL&gt;&lt;CELL BorderFill="9" ColAddr="23"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CharShape="17"&gt;&lt;CHAR&gt;≪$X$54≫&lt;/CHAR&gt;&lt;/TEXT&gt;&lt;/P&gt;&lt;/PARALIST&gt;&lt;/CELL&gt;&lt;CELL BorderFill="9" ColAddr="24"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CharShape="17"&gt;&lt;CHAR&gt;≪$Y$54≫&lt;/CHAR&gt;&lt;/TEXT&gt;&lt;/P&gt;&lt;/PARALIST&gt;&lt;/CELL&gt;&lt;CELL BorderFill="9" ColAddr="25"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CharShape="17"&gt;&lt;CHAR&gt;≪$Z$54≫&lt;/CHAR&gt;&lt;/TEXT&gt;&lt;/P&gt;&lt;/PARALIST&gt;&lt;/CELL&gt;&lt;CELL BorderFill="9" ColAddr="26"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CharShape="17"&gt;&lt;CHAR&gt;≪$AA$54≫&lt;/CHAR&gt;&lt;/TEXT&gt;&lt;/P&gt;&lt;/PARALIST&gt;&lt;/CELL&gt;&lt;CELL BorderFill="9" ColAddr="27"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CharShape="17"&gt;&lt;CHAR&gt;≪$AB$54≫&lt;/CHAR&gt;&lt;/TEXT&gt;&lt;/P&gt;&lt;/PARALIST&gt;&lt;/CELL&gt;&lt;CELL BorderFill="9" ColAddr="28"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CharShape="17"&gt;&lt;CHAR&gt;≪$AC$54≫&lt;/CHAR&gt;&lt;/TEXT&gt;&lt;/P&gt;&lt;/PARALIST&gt;&lt;/CELL&gt;&lt;CELL BorderFill="9" ColAddr="29"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CharShape="17"&gt;&lt;CHAR&gt;≪$AD$54≫&lt;/CHAR&gt;&lt;/TEXT&gt;&lt;/P&gt;&lt;/PARALIST&gt;&lt;/CELL&gt;&lt;CELL BorderFill="9" ColAddr="30"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CharShape="17"&gt;&lt;CHAR&gt;≪$AE$54≫&lt;/CHAR&gt;&lt;/TEXT&gt;&lt;/P&gt;&lt;/PARALIST&gt;&lt;/CELL&gt;&lt;CELL BorderFill="9" ColAddr="31"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CharShape="17"&gt;&lt;CHAR&gt;≪$AF$54≫&lt;/CHAR&gt;&lt;/TEXT&gt;&lt;/P&gt;&lt;/PARALIST&gt;&lt;/CELL&gt;&lt;CELL BorderFill="9" ColAddr="32"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CharShape="17"&gt;&lt;CHAR&gt;≪$AG$54≫&lt;/CHAR&gt;&lt;/TEXT&gt;&lt;/P&gt;&lt;/PARALIST&gt;&lt;/CELL&gt;&lt;CELL BorderFill="9" ColAddr="33"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CharShape="17"&gt;&lt;CHAR&gt;≪$AH$54≫&lt;/CHAR&gt;&lt;/TEXT&gt;&lt;/P&gt;&lt;/PARALIST&gt;&lt;/CELL&gt;&lt;CELL BorderFill="9" ColAddr="34"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CharShape="17"&gt;&lt;CHAR&gt;≪$AI$54≫&lt;/CHAR&gt;&lt;/TEXT&gt;&lt;/P&gt;&lt;/PARALIST&gt;&lt;/CELL&gt;&lt;CELL BorderFill="9" ColAddr="35"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CharShape="17"&gt;&lt;CHAR&gt;≪$AJ$54≫&lt;/CHAR&gt;&lt;/TEXT&gt;&lt;/P&gt;&lt;/PARALIST&gt;&lt;/CELL&gt;&lt;CELL BorderFill="9" ColAddr="36"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CharShape="17"&gt;&lt;CHAR&gt;≪$AK$54≫&lt;/CHAR&gt;&lt;/TEXT&gt;&lt;/P&gt;&lt;/PARALIST&gt;&lt;/CELL&gt;&lt;CELL BorderFill="9" ColAddr="37"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CharShape="17"&gt;&lt;CHAR&gt;≪$AL$54≫&lt;/CHAR&gt;&lt;/TEXT&gt;&lt;/P&gt;&lt;/PARALIST&gt;&lt;/CELL&gt;&lt;CELL BorderFill="9" ColAddr="38"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CharShape="17"&gt;&lt;CHAR&gt;≪$AM$54≫&lt;/CHAR&gt;&lt;/TEXT&gt;&lt;/P&gt;&lt;/PARALIST&gt;&lt;/CELL&gt;&lt;CELL BorderFill="9" ColAddr="39"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CharShape="17"&gt;&lt;CHAR&gt;≪$AN$54≫&lt;/CHAR&gt;&lt;/TEXT&gt;&lt;/P&gt;&lt;/PARALIST&gt;&lt;/CELL&gt;&lt;CELL BorderFill="9" ColAddr="40"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CharShape="17"&gt;&lt;CHAR&gt;≪$AO$54≫&lt;/CHAR&gt;&lt;/TEXT&gt;&lt;/P&gt;&lt;/PARALIST&gt;&lt;/CELL&gt;&lt;CELL BorderFill="13" ColAddr="41"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CharShape="17"&gt;&lt;CHAR&gt;≪$AP$54≫&lt;/CHAR&gt;&lt;/TEXT&gt;&lt;/P&gt;&lt;/PARALIST&gt;&lt;/CELL&gt;&lt;/ROW&gt;&lt;ROW&gt;&lt;CELL BorderFill="14" ColAddr="0" ColSpan="1" Dirty="false" Editable="false" HasMargin="false" Header="false" Height="0" Protect="false" RowAddr="52" RowSpan="1" Width="17378"&gt;&lt;CELLMARGIN Bottom="141" Left="510" Right="510" Top="141"/&gt;&lt;PARALIST LineWrap="Squeeze" LinkListID="0" LinkListIDNext="0" TextDirection="0" VertAlign="Center"&gt;&lt;P ParaShape="30" Style="22"&gt;&lt;TEXT CharShape="10"&gt;&lt;CHAR&gt;≪$A$55≫&lt;/CHAR&gt;&lt;/TEXT&gt;&lt;/P&gt;&lt;/PARALIST&gt;&lt;/CELL&gt;&lt;CELL BorderFill="9" ColAddr="1" ColSpan="1" Dirty="false" Editable="false" HasMargin="false" Header="false" Height="0" Protect="false" RowAddr="52" RowSpan="1" Width="4926"&gt;&lt;CELLMARGIN Bottom="141" Left="510" Right="510" Top="141"/&gt;&lt;PARALIST LineWrap="Squeeze" LinkListID="0" LinkListIDNext="0" TextDirection="0" VertAlign="Center"&gt;&lt;P ParaShape="31" Style="40"&gt;&lt;TEXT CharShape="16"&gt;&lt;CHAR&gt;≪$B$55≫&lt;/CHAR&gt;&lt;/TEXT&gt;&lt;/P&gt;&lt;/PARALIST&gt;&lt;/CELL&gt;&lt;CELL BorderFill="9" ColAddr="2"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CharShape="17"&gt;&lt;CHAR&gt;≪$C$55≫&lt;/CHAR&gt;&lt;/TEXT&gt;&lt;/P&gt;&lt;/PARALIST&gt;&lt;/CELL&gt;&lt;CELL BorderFill="9" ColAddr="3"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CharShape="17"&gt;&lt;CHAR&gt;≪$D$55≫&lt;/CHAR&gt;&lt;/TEXT&gt;&lt;/P&gt;&lt;/PARALIST&gt;&lt;/CELL&gt;&lt;CELL BorderFill="9" ColAddr="4"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CharShape="17"&gt;&lt;CHAR&gt;≪$E$55≫&lt;/CHAR&gt;&lt;/TEXT&gt;&lt;/P&gt;&lt;/PARALIST&gt;&lt;/CELL&gt;&lt;CELL BorderFill="9" ColAddr="5"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CharShape="17"&gt;&lt;CHAR&gt;≪$F$55≫&lt;/CHAR&gt;&lt;/TEXT&gt;&lt;/P&gt;&lt;/PARALIST&gt;&lt;/CELL&gt;&lt;CELL BorderFill="9" ColAddr="6"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CharShape="17"&gt;&lt;CHAR&gt;≪$G$55≫&lt;/CHAR&gt;&lt;/TEXT&gt;&lt;/P&gt;&lt;/PARALIST&gt;&lt;/CELL&gt;&lt;CELL BorderFill="9" ColAddr="7"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CharShape="17"&gt;&lt;CHAR&gt;≪$H$55≫&lt;/CHAR&gt;&lt;/TEXT&gt;&lt;/P&gt;&lt;/PARALIST&gt;&lt;/CELL&gt;&lt;CELL BorderFill="9" ColAddr="8"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CharShape="17"&gt;&lt;CHAR&gt;≪$I$55≫&lt;/CHAR&gt;&lt;/TEXT&gt;&lt;/P&gt;&lt;/PARALIST&gt;&lt;/CELL&gt;&lt;CELL BorderFill="9" ColAddr="9"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CharShape="17"&gt;&lt;CHAR&gt;≪$J$55≫&lt;/CHAR&gt;&lt;/TEXT&gt;&lt;/P&gt;&lt;/PARALIST&gt;&lt;/CELL&gt;&lt;CELL BorderFill="9" ColAddr="10"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CharShape="17"&gt;&lt;CHAR&gt;≪$K$55≫&lt;/CHAR&gt;&lt;/TEXT&gt;&lt;/P&gt;&lt;/PARALIST&gt;&lt;/CELL&gt;&lt;CELL BorderFill="9" ColAddr="11"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CharShape="17"&gt;&lt;CHAR&gt;≪$L$55≫&lt;/CHAR&gt;&lt;/TEXT&gt;&lt;/P&gt;&lt;/PARALIST&gt;&lt;/CELL&gt;&lt;CELL BorderFill="9" ColAddr="12"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CharShape="17"&gt;&lt;CHAR&gt;≪$M$55≫&lt;/CHAR&gt;&lt;/TEXT&gt;&lt;/P&gt;&lt;/PARALIST&gt;&lt;/CELL&gt;&lt;CELL BorderFill="9" ColAddr="13"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CharShape="17"&gt;&lt;CHAR&gt;≪$N$55≫&lt;/CHAR&gt;&lt;/TEXT&gt;&lt;/P&gt;&lt;/PARALIST&gt;&lt;/CELL&gt;&lt;CELL BorderFill="9" ColAddr="14"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CharShape="17"&gt;&lt;CHAR&gt;≪$O$55≫&lt;/CHAR&gt;&lt;/TEXT&gt;&lt;/P&gt;&lt;/PARALIST&gt;&lt;/CELL&gt;&lt;CELL BorderFill="9" ColAddr="15"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CharShape="17"&gt;&lt;CHAR&gt;≪$P$55≫&lt;/CHAR&gt;&lt;/TEXT&gt;&lt;/P&gt;&lt;/PARALIST&gt;&lt;/CELL&gt;&lt;CELL BorderFill="9" ColAddr="16"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CharShape="17"&gt;&lt;CHAR&gt;≪$Q$55≫&lt;/CHAR&gt;&lt;/TEXT&gt;&lt;/P&gt;&lt;/PARALIST&gt;&lt;/CELL&gt;&lt;CELL BorderFill="9" ColAddr="17"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CharShape="17"&gt;&lt;CHAR&gt;≪$R$55≫&lt;/CHAR&gt;&lt;/TEXT&gt;&lt;/P&gt;&lt;/PARALIST&gt;&lt;/CELL&gt;&lt;CELL BorderFill="9" ColAddr="18"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CharShape="17"&gt;&lt;CHAR&gt;≪$S$55≫&lt;/CHAR&gt;&lt;/TEXT&gt;&lt;/P&gt;&lt;/PARALIST&gt;&lt;/CELL&gt;&lt;CELL BorderFill="9" ColAddr="19"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CharShape="17"&gt;&lt;CHAR&gt;≪$T$55≫&lt;/CHAR&gt;&lt;/TEXT&gt;&lt;/P&gt;&lt;/PARALIST&gt;&lt;/CELL&gt;&lt;CELL BorderFill="9" ColAddr="20"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CharShape="17"&gt;&lt;CHAR&gt;≪$U$55≫&lt;/CHAR&gt;&lt;/TEXT&gt;&lt;/P&gt;&lt;/PARALIST&gt;&lt;/CELL&gt;&lt;CELL BorderFill="9" ColAddr="21"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CharShape="17"&gt;&lt;CHAR&gt;≪$V$55≫&lt;/CHAR&gt;&lt;/TEXT&gt;&lt;/P&gt;&lt;/PARALIST&gt;&lt;/CELL&gt;&lt;CELL BorderFill="9" ColAddr="22"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CharShape="17"&gt;&lt;CHAR&gt;≪$W$55≫&lt;/CHAR&gt;&lt;/TEXT&gt;&lt;/P&gt;&lt;/PARALIST&gt;&lt;/CELL&gt;&lt;CELL BorderFill="9" ColAddr="23"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CharShape="17"&gt;&lt;CHAR&gt;≪$X$55≫&lt;/CHAR&gt;&lt;/TEXT&gt;&lt;/P&gt;&lt;/PARALIST&gt;&lt;/CELL&gt;&lt;CELL BorderFill="9" ColAddr="24"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CharShape="17"&gt;&lt;CHAR&gt;≪$Y$55≫&lt;/CHAR&gt;&lt;/TEXT&gt;&lt;/P&gt;&lt;/PARALIST&gt;&lt;/CELL&gt;&lt;CELL BorderFill="9" ColAddr="25"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CharShape="17"&gt;&lt;CHAR&gt;≪$Z$55≫&lt;/CHAR&gt;&lt;/TEXT&gt;&lt;/P&gt;&lt;/PARALIST&gt;&lt;/CELL&gt;&lt;CELL BorderFill="9" ColAddr="26"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CharShape="17"&gt;&lt;CHAR&gt;≪$AA$55≫&lt;/CHAR&gt;&lt;/TEXT&gt;&lt;/P&gt;&lt;/PARALIST&gt;&lt;/CELL&gt;&lt;CELL BorderFill="9" ColAddr="27"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CharShape="17"&gt;&lt;CHAR&gt;≪$AB$</t>
  </si>
  <si>
    <t>55≫&lt;/CHAR&gt;&lt;/TEXT&gt;&lt;/P&gt;&lt;/PARALIST&gt;&lt;/CELL&gt;&lt;CELL BorderFill="9" ColAddr="28"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CharShape="17"&gt;&lt;CHAR&gt;≪$AC$55≫&lt;/CHAR&gt;&lt;/TEXT&gt;&lt;/P&gt;&lt;/PARALIST&gt;&lt;/CELL&gt;&lt;CELL BorderFill="9" ColAddr="29"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CharShape="17"&gt;&lt;CHAR&gt;≪$AD$55≫&lt;/CHAR&gt;&lt;/TEXT&gt;&lt;/P&gt;&lt;/PARALIST&gt;&lt;/CELL&gt;&lt;CELL BorderFill="9" ColAddr="30"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CharShape="17"&gt;&lt;CHAR&gt;≪$AE$55≫&lt;/CHAR&gt;&lt;/TEXT&gt;&lt;/P&gt;&lt;/PARALIST&gt;&lt;/CELL&gt;&lt;CELL BorderFill="9" ColAddr="31"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CharShape="17"&gt;&lt;CHAR&gt;≪$AF$55≫&lt;/CHAR&gt;&lt;/TEXT&gt;&lt;/P&gt;&lt;/PARALIST&gt;&lt;/CELL&gt;&lt;CELL BorderFill="9" ColAddr="32"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CharShape="17"&gt;&lt;CHAR&gt;≪$AG$55≫&lt;/CHAR&gt;&lt;/TEXT&gt;&lt;/P&gt;&lt;/PARALIST&gt;&lt;/CELL&gt;&lt;CELL BorderFill="9" ColAddr="33"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CharShape="17"&gt;&lt;CHAR&gt;≪$AH$55≫&lt;/CHAR&gt;&lt;/TEXT&gt;&lt;/P&gt;&lt;/PARALIST&gt;&lt;/CELL&gt;&lt;CELL BorderFill="9" ColAddr="34"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CharShape="17"&gt;&lt;CHAR&gt;≪$AI$55≫&lt;/CHAR&gt;&lt;/TEXT&gt;&lt;/P&gt;&lt;/PARALIST&gt;&lt;/CELL&gt;&lt;CELL BorderFill="9" ColAddr="35"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CharShape="17"&gt;&lt;CHAR&gt;≪$AJ$55≫&lt;/CHAR&gt;&lt;/TEXT&gt;&lt;/P&gt;&lt;/PARALIST&gt;&lt;/CELL&gt;&lt;CELL BorderFill="9" ColAddr="36"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CharShape="17"&gt;&lt;CHAR&gt;≪$AK$55≫&lt;/CHAR&gt;&lt;/TEXT&gt;&lt;/P&gt;&lt;/PARALIST&gt;&lt;/CELL&gt;&lt;CELL BorderFill="9" ColAddr="37"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CharShape="17"&gt;&lt;CHAR&gt;≪$AL$55≫&lt;/CHAR&gt;&lt;/TEXT&gt;&lt;/P&gt;&lt;/PARALIST&gt;&lt;/CELL&gt;&lt;CELL BorderFill="9" ColAddr="38"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CharShape="17"&gt;&lt;CHAR&gt;≪$AM$55≫&lt;/CHAR&gt;&lt;/TEXT&gt;&lt;/P&gt;&lt;/PARALIST&gt;&lt;/CELL&gt;&lt;CELL BorderFill="9" ColAddr="39"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CharShape="17"&gt;&lt;CHAR&gt;≪$AN$55≫&lt;/CHAR&gt;&lt;/TEXT&gt;&lt;/P&gt;&lt;/PARALIST&gt;&lt;/CELL&gt;&lt;CELL BorderFill="9" ColAddr="40"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CharShape="17"&gt;&lt;CHAR&gt;≪$AO$55≫&lt;/CHAR&gt;&lt;/TEXT&gt;&lt;/P&gt;&lt;/PARALIST&gt;&lt;/CELL&gt;&lt;CELL BorderFill="13" ColAddr="41"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CharShape="17"&gt;&lt;CHAR&gt;≪$AP$55≫&lt;/CHAR&gt;&lt;/TEXT&gt;&lt;/P&gt;&lt;/PARALIST&gt;&lt;/CELL&gt;&lt;/ROW&gt;&lt;ROW&gt;&lt;CELL BorderFill="14" ColAddr="0" ColSpan="1" Dirty="false" Editable="false" HasMargin="false" Header="false" Height="0" Protect="false" RowAddr="53" RowSpan="1" Width="17378"&gt;&lt;CELLMARGIN Bottom="141" Left="510" Right="510" Top="141"/&gt;&lt;PARALIST LineWrap="Squeeze" LinkListID="0" LinkListIDNext="0" TextDirection="0" VertAlign="Center"&gt;&lt;P ParaShape="30" Style="22"&gt;&lt;TEXT CharShape="10"&gt;&lt;CHAR&gt;≪$A$56≫&lt;/CHAR&gt;&lt;/TEXT&gt;&lt;/P&gt;&lt;/PARALIST&gt;&lt;/CELL&gt;&lt;CELL BorderFill="9" ColAddr="1" ColSpan="1" Dirty="false" Editable="false" HasMargin="false" Header="false" Height="0" Protect="false" RowAddr="53" RowSpan="1" Width="4926"&gt;&lt;CELLMARGIN Bottom="141" Left="510" Right="510" Top="141"/&gt;&lt;PARALIST LineWrap="Squeeze" LinkListID="0" LinkListIDNext="0" TextDirection="0" VertAlign="Center"&gt;&lt;P ParaShape="31" Style="40"&gt;&lt;TEXT CharShape="16"&gt;&lt;CHAR&gt;≪$B$56≫&lt;/CHAR&gt;&lt;/TEXT&gt;&lt;/P&gt;&lt;/PARALIST&gt;&lt;/CELL&gt;&lt;CELL BorderFill="9" ColAddr="2"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CharShape="17"&gt;&lt;CHAR&gt;≪$C$56≫&lt;/CHAR&gt;&lt;/TEXT&gt;&lt;/P&gt;&lt;/PARALIST&gt;&lt;/CELL&gt;&lt;CELL BorderFill="9" ColAddr="3"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CharShape="17"&gt;&lt;CHAR&gt;≪$D$56≫&lt;/CHAR&gt;&lt;/TEXT&gt;&lt;/P&gt;&lt;/PARALIST&gt;&lt;/CELL&gt;&lt;CELL BorderFill="9" ColAddr="4"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CharShape="17"&gt;&lt;CHAR&gt;≪$E$56≫&lt;/CHAR&gt;&lt;/TEXT&gt;&lt;/P&gt;&lt;/PARALIST&gt;&lt;/CELL&gt;&lt;CELL BorderFill="9" ColAddr="5"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CharShape="17"&gt;&lt;CHAR&gt;≪$F$56≫&lt;/CHAR&gt;&lt;/TEXT&gt;&lt;/P&gt;&lt;/PARALIST&gt;&lt;/CELL&gt;&lt;CELL BorderFill="9" ColAddr="6"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CharShape="17"&gt;&lt;CHAR&gt;≪$G$56≫&lt;/CHAR&gt;&lt;/TEXT&gt;&lt;/P&gt;&lt;/PARALIST&gt;&lt;/CELL&gt;&lt;CELL BorderFill="9" ColAddr="7"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CharShape="17"&gt;&lt;CHAR&gt;≪$H$56≫&lt;/CHAR&gt;&lt;/TEXT&gt;&lt;/P&gt;&lt;/PARALIST&gt;&lt;/CELL&gt;&lt;CELL BorderFill="9" ColAddr="8"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CharShape="17"&gt;&lt;CHAR&gt;≪$I$56≫&lt;/CHAR&gt;&lt;/TEXT&gt;&lt;/P&gt;&lt;/PARALIST&gt;&lt;/CELL&gt;&lt;CELL BorderFill="9" ColAddr="9"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CharShape="17"&gt;&lt;CHAR&gt;≪$J$56≫&lt;/CHAR&gt;&lt;/TEXT&gt;&lt;/P&gt;&lt;/PARALIST&gt;&lt;/CELL&gt;&lt;CELL BorderFill="9" ColAddr="10"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CharShape="17"&gt;&lt;CHAR&gt;≪$K$56≫&lt;/CHAR&gt;&lt;/TEXT&gt;&lt;/P&gt;&lt;/PARALIST&gt;&lt;/CELL&gt;&lt;CELL BorderFill="9" ColAddr="11"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CharShape="17"&gt;&lt;CHAR&gt;≪$L$56≫&lt;/CHAR&gt;&lt;/TEXT&gt;&lt;/P&gt;&lt;/PARALIST&gt;&lt;/CELL&gt;&lt;CELL BorderFill="9" ColAddr="12"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CharShape="17"&gt;&lt;CHAR&gt;≪$M$56≫&lt;/CHAR&gt;&lt;/TEXT&gt;&lt;/P&gt;&lt;/PARALIST&gt;&lt;/CELL&gt;&lt;CELL BorderFill="9" ColAddr="13"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CharShape="17"&gt;&lt;CHAR&gt;≪$N$56≫&lt;/CHAR&gt;&lt;/TEXT&gt;&lt;/P&gt;&lt;/PARALIST&gt;&lt;/CELL&gt;&lt;CELL BorderFill="9" ColAddr="14"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CharShape="17"&gt;&lt;CHAR&gt;≪$O$56≫&lt;/CHAR&gt;&lt;/TEXT&gt;&lt;/P&gt;&lt;/PARALIST&gt;&lt;/CELL&gt;&lt;CELL BorderFill="9" ColAddr="15"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CharShape="17"&gt;&lt;CHAR&gt;≪$P$56≫&lt;/CHAR&gt;&lt;/TEXT&gt;&lt;/P&gt;&lt;/PARALIST&gt;&lt;/CELL&gt;&lt;CELL BorderFill="9" ColAddr="16"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CharShape="17"&gt;&lt;CHAR&gt;≪$Q$56≫&lt;/CHAR&gt;&lt;/TEXT&gt;&lt;/P&gt;&lt;/PARALIST&gt;&lt;/CELL&gt;&lt;CELL BorderFill="9" ColAddr="17"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CharShape="17"&gt;&lt;CHAR&gt;≪$R$56≫&lt;/CHAR&gt;&lt;/TEXT&gt;&lt;/P&gt;&lt;/PARALIST&gt;&lt;/CELL&gt;&lt;CELL BorderFill="9" ColAddr="18"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CharShape="17"&gt;&lt;CHAR&gt;≪$S$56≫&lt;/CHAR&gt;&lt;/TEXT&gt;&lt;/P&gt;&lt;/PARALIST&gt;&lt;/CELL&gt;&lt;CELL BorderFill="9" ColAddr="19"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CharShape="17"&gt;&lt;CHAR&gt;≪$T$56≫&lt;/CHAR&gt;&lt;/TEXT&gt;&lt;/P&gt;&lt;/PARALIST&gt;&lt;/CELL&gt;&lt;CELL BorderFill="9" ColAddr="20"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CharShape="17"&gt;&lt;CHAR&gt;≪$U$56≫&lt;/CHAR&gt;&lt;/TEXT&gt;&lt;/P&gt;&lt;/PARALIST&gt;&lt;/CELL&gt;&lt;CELL BorderFill="9" ColAddr="21"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CharShape="17"&gt;&lt;CHAR&gt;≪$V$56≫&lt;/CHAR&gt;&lt;/TEXT&gt;&lt;/P&gt;&lt;/PARALIST&gt;&lt;/CELL&gt;&lt;CELL BorderFill="9" ColAddr="22"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CharShape="17"&gt;&lt;CHAR&gt;≪$W$56≫&lt;/CHAR&gt;&lt;/TEXT&gt;&lt;/P&gt;&lt;/PARALIST&gt;&lt;/CELL&gt;&lt;CELL BorderFill="9" ColAddr="23"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CharShape="17"&gt;&lt;CHAR&gt;≪$X$56≫&lt;/CHAR&gt;&lt;/TEXT&gt;&lt;/P&gt;&lt;/PARALIST&gt;&lt;/CELL&gt;&lt;CELL BorderFill="9" ColAddr="24"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CharShape="17"&gt;&lt;CHAR&gt;≪$Y$56≫&lt;/CHAR&gt;&lt;/TEXT&gt;&lt;/P&gt;&lt;/PARALIST&gt;&lt;/CELL&gt;&lt;CELL BorderFill="9" ColAddr="25"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CharShape="17"&gt;&lt;CHAR&gt;≪$Z$56≫&lt;/CHAR&gt;&lt;/TEXT&gt;&lt;/P&gt;&lt;/PARALIST&gt;&lt;/CELL&gt;&lt;CELL BorderFill="9" ColAddr="26"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CharShape="17"&gt;&lt;CHAR&gt;≪$AA$56≫&lt;/CHAR&gt;&lt;/TEXT&gt;&lt;/P&gt;&lt;/PARALIST&gt;&lt;/CELL&gt;&lt;CELL BorderFill="9" ColAddr="27"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CharShape="17"&gt;&lt;CHAR&gt;≪$AB$56≫&lt;/CHAR&gt;&lt;/TEXT&gt;&lt;/P&gt;&lt;/PARALIST&gt;&lt;/CELL&gt;&lt;CELL BorderFill="9" ColAddr="28"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CharShape="17"&gt;&lt;CHAR&gt;≪$AC$56≫&lt;/CHAR&gt;&lt;/TEXT&gt;&lt;/P&gt;&lt;/PARALIST&gt;&lt;/CELL&gt;&lt;CELL BorderFill="9" ColAddr="29"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CharShape="17"&gt;&lt;CHAR&gt;≪$AD$56≫&lt;/CHAR&gt;&lt;/TEXT&gt;&lt;/P&gt;&lt;/PARALIST&gt;&lt;/CELL&gt;&lt;CELL BorderFill="9" ColAddr="30"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CharShape="17"&gt;&lt;CHAR&gt;≪$AE$56≫&lt;/CHAR&gt;&lt;/TEXT&gt;&lt;/P&gt;&lt;/PARALIST&gt;&lt;/CELL&gt;&lt;CELL BorderFill="9" ColAddr="31"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CharShape="17"&gt;&lt;CHAR&gt;≪$AF$56≫&lt;/CHAR&gt;&lt;/TEXT&gt;&lt;/P&gt;&lt;/PARALIST&gt;&lt;/CELL&gt;&lt;CELL BorderFill="9" ColAddr="32"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CharShape="17"&gt;&lt;CHAR&gt;≪$AG$56≫&lt;/CHAR&gt;&lt;/TEXT&gt;&lt;/P&gt;&lt;/PARALIST&gt;&lt;/CELL&gt;&lt;CELL BorderFill="9" ColAddr="33"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CharShape="17"&gt;&lt;CHAR&gt;≪$AH$56≫&lt;/CHAR&gt;&lt;/TEXT&gt;&lt;/P&gt;&lt;/PARALIST&gt;&lt;/CELL&gt;&lt;CELL BorderFill="9" ColAddr="34"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CharShape="17"&gt;&lt;CHAR&gt;≪$AI$56≫&lt;/CHAR&gt;&lt;/TEXT&gt;&lt;/P&gt;&lt;/PARALIST&gt;&lt;/CELL&gt;&lt;CELL BorderFill="9" ColAddr="35"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CharShape="17"&gt;&lt;CHAR&gt;≪$AJ$56≫&lt;/CHAR&gt;&lt;/TEXT&gt;&lt;/P&gt;&lt;/PARALIST&gt;&lt;/CELL&gt;&lt;CELL BorderFill="9" ColAddr="36"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CharShape="17"&gt;&lt;CHAR&gt;≪$AK$56≫&lt;/CHAR&gt;&lt;/TEXT&gt;&lt;/P&gt;&lt;/PARALIST&gt;&lt;/CELL&gt;&lt;CELL BorderFill="9" ColAddr="37"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CharShape="17"&gt;&lt;CHAR&gt;≪$AL$56≫&lt;/CHAR&gt;&lt;/TEXT&gt;&lt;/P&gt;&lt;/PARALIST&gt;&lt;/CELL&gt;&lt;CELL BorderFill="9" ColAddr="38"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CharShape="17"&gt;&lt;CHAR&gt;≪$AM$56≫&lt;/CHAR&gt;&lt;/TEXT&gt;&lt;/P&gt;&lt;/PARALIST&gt;&lt;/CELL&gt;&lt;CELL BorderFill="9" ColAddr="39"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CharShape="17"&gt;&lt;CHAR&gt;≪$AN$56≫&lt;/CHAR&gt;&lt;/TEXT&gt;&lt;/P&gt;&lt;/PARALIST&gt;&lt;/CELL&gt;&lt;CELL BorderFill="9" ColAddr="40"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CharShape="17"&gt;&lt;CHAR&gt;≪$AO$56≫&lt;/CHAR&gt;&lt;/TEXT&gt;&lt;/P&gt;&lt;/PARALIST&gt;&lt;/CELL&gt;&lt;CELL BorderFill="13" ColAddr="41"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CharShape="17"&gt;&lt;CHAR&gt;≪$AP$56≫&lt;/CHAR&gt;&lt;/TEXT&gt;&lt;/P&gt;&lt;/PARALIST&gt;&lt;/CELL&gt;&lt;/ROW&gt;&lt;ROW&gt;&lt;CELL BorderFill="14" ColAddr="0" ColSpan="1" Dirty="false" Editable="false" HasMargin="false" Header="false" Height="0" Protect="false" RowAddr="54" RowSpan="1" Width="17378"&gt;&lt;CELLMARGIN Bottom="141" Left="510" Right="510" Top="141"/&gt;&lt;PARALIST LineWrap="Squeeze" LinkListID="0" LinkListIDNext="0" TextDirection="0" VertAlign="Center"&gt;&lt;P ParaShape="30" Style="22"&gt;&lt;TEXT CharShape="10"&gt;&lt;CHAR&gt;≪$A$57≫&lt;/CHAR&gt;&lt;/TEXT&gt;&lt;/P&gt;&lt;/PARALIST&gt;&lt;/CELL&gt;&lt;CELL BorderFill="9" ColAddr="1" ColSpan="1" Dirty="false" Editable="false" HasMargin="false" Header="false" Height="0" Protect="false" RowAddr="54" RowSpan="1" Width="4926"&gt;&lt;CELLMARGIN Bottom="141" Left="510" Right="510" Top="141"/&gt;&lt;PARALIST LineWrap="Squeeze" LinkListID="0" LinkListIDNext="0" TextDirection="0" VertAlign="Center"&gt;&lt;P ParaShape="31" Style="40"&gt;&lt;TEXT CharShape="16"&gt;&lt;CHAR&gt;≪$B$57≫&lt;/CHAR&gt;&lt;/TEXT&gt;&lt;/P&gt;&lt;/PARALIST&gt;&lt;/CELL&gt;&lt;CELL BorderFill="9" ColAddr="2"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CharShape="17"&gt;&lt;CHAR&gt;≪$C$57≫&lt;/CHAR&gt;&lt;/TEXT&gt;&lt;/P&gt;&lt;/PARALIST&gt;&lt;/CELL&gt;&lt;CELL BorderFill="9" ColAddr="3"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CharShape="17"&gt;&lt;CHAR&gt;≪$D$57≫&lt;/CHAR&gt;&lt;/TEXT&gt;&lt;/P&gt;&lt;/PARALIST&gt;&lt;/CELL&gt;&lt;CELL BorderFill="9" ColAddr="4"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CharShape="17"&gt;&lt;CHAR&gt;≪$E$57≫&lt;/CHAR&gt;&lt;/TEXT&gt;&lt;/P&gt;&lt;/PARALIST&gt;&lt;/CELL&gt;&lt;CELL BorderFill="9" ColAddr="5"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CharShape="17"&gt;&lt;CHAR&gt;≪$F$57≫&lt;/CHAR&gt;&lt;/TEXT&gt;&lt;/P&gt;&lt;/PARALIST&gt;&lt;/CELL&gt;&lt;CELL BorderFill="9" ColAddr="6"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CharShape="17"&gt;&lt;CHAR&gt;≪$G$57≫&lt;/CHAR&gt;&lt;/TEXT&gt;&lt;/P&gt;&lt;/PARALIST&gt;&lt;/CELL&gt;&lt;CELL BorderFill="9" ColAddr="7"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CharShape="17"&gt;&lt;CHAR&gt;≪$H$57≫&lt;/CHAR&gt;&lt;/TEXT&gt;&lt;/P&gt;&lt;/PARALIST&gt;&lt;/CELL&gt;&lt;CELL BorderFill="9" ColAddr="8"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CharShape="17"&gt;&lt;CHAR&gt;≪$I$57≫&lt;/CHAR&gt;&lt;/TEXT&gt;&lt;/P&gt;&lt;/PARALIST&gt;&lt;/CELL&gt;&lt;CELL BorderFill="9" ColAddr="9"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CharShape="17"&gt;&lt;CHAR&gt;≪$J$57≫&lt;/CHAR&gt;&lt;/TEXT&gt;&lt;/P&gt;&lt;/PARALIST&gt;&lt;/CELL&gt;&lt;CELL BorderFill="9" ColAddr="10"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CharShape="17"&gt;&lt;CHAR&gt;≪$K$57≫&lt;/CHAR&gt;&lt;/TEXT&gt;&lt;/P&gt;&lt;/PARALIST&gt;&lt;/CELL&gt;&lt;CELL BorderFill="9" ColAddr="11"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CharShape="17"&gt;&lt;CHAR&gt;≪$L$57≫&lt;/CHAR&gt;&lt;/TEXT&gt;&lt;/P&gt;&lt;/PARALIST&gt;&lt;/CELL&gt;&lt;CELL BorderFill="9" ColAddr="12"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CharShape="17"&gt;&lt;CHAR&gt;≪$M$57≫&lt;/CHAR&gt;&lt;/TEXT&gt;&lt;/P&gt;&lt;/PARALIST&gt;&lt;/CELL&gt;&lt;CELL BorderFill="9" ColAddr="13"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CharShape="17"&gt;&lt;CHAR&gt;≪$N$57≫&lt;/CHAR&gt;&lt;/TEXT&gt;&lt;/P&gt;&lt;/PARALIST&gt;&lt;/CELL&gt;&lt;CELL BorderFill="9" ColAddr="14"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CharShape="17"&gt;&lt;CHAR&gt;≪$O$57≫&lt;/CHAR&gt;&lt;/TEXT&gt;&lt;/P&gt;&lt;/PARALIST&gt;&lt;/CELL&gt;&lt;CELL BorderFill="9" ColAddr="15"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CharShape="17"&gt;&lt;CHAR&gt;≪$P$57≫&lt;/CHAR&gt;&lt;/TEXT&gt;&lt;/P&gt;&lt;/PARALIST&gt;&lt;/CELL&gt;&lt;CELL BorderFill="9" ColAddr="16"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CharShape="17"&gt;&lt;CHAR&gt;≪$Q$57≫&lt;/CHAR&gt;&lt;/TEXT&gt;&lt;/P&gt;&lt;/PARALIST&gt;&lt;/CELL&gt;&lt;CELL BorderFill="9" ColAddr="17"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CharShape="17"&gt;&lt;CHAR&gt;≪$R$57≫&lt;/CHAR&gt;&lt;/TEXT&gt;&lt;/P&gt;&lt;/PARALIST&gt;&lt;/CELL&gt;&lt;CELL BorderFill="9" ColAddr="18"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CharShape="17"&gt;&lt;CHAR&gt;≪$S$57≫&lt;/CHAR&gt;&lt;/TEXT&gt;&lt;/P&gt;&lt;/PARALIST&gt;&lt;/CELL&gt;&lt;CELL BorderFill="9" ColAddr="19"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CharShape="17"&gt;&lt;CHAR&gt;≪$T$57≫&lt;/CHAR&gt;&lt;/TEXT&gt;&lt;/P&gt;&lt;/PARALIST&gt;&lt;/CELL&gt;&lt;CELL BorderFill="9" ColAddr="20"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CharShape="17"&gt;&lt;CHAR&gt;≪$U$57≫&lt;/CHAR&gt;&lt;/TEXT&gt;&lt;/P&gt;&lt;/PARALIST&gt;&lt;/CEL</t>
  </si>
  <si>
    <t>L&gt;&lt;CELL BorderFill="9" ColAddr="21"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CharShape="17"&gt;&lt;CHAR&gt;≪$V$57≫&lt;/CHAR&gt;&lt;/TEXT&gt;&lt;/P&gt;&lt;/PARALIST&gt;&lt;/CELL&gt;&lt;CELL BorderFill="9" ColAddr="22"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CharShape="17"&gt;&lt;CHAR&gt;≪$W$57≫&lt;/CHAR&gt;&lt;/TEXT&gt;&lt;/P&gt;&lt;/PARALIST&gt;&lt;/CELL&gt;&lt;CELL BorderFill="9" ColAddr="23"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CharShape="17"&gt;&lt;CHAR&gt;≪$X$57≫&lt;/CHAR&gt;&lt;/TEXT&gt;&lt;/P&gt;&lt;/PARALIST&gt;&lt;/CELL&gt;&lt;CELL BorderFill="9" ColAddr="24"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CharShape="17"&gt;&lt;CHAR&gt;≪$Y$57≫&lt;/CHAR&gt;&lt;/TEXT&gt;&lt;/P&gt;&lt;/PARALIST&gt;&lt;/CELL&gt;&lt;CELL BorderFill="9" ColAddr="25"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CharShape="17"&gt;&lt;CHAR&gt;≪$Z$57≫&lt;/CHAR&gt;&lt;/TEXT&gt;&lt;/P&gt;&lt;/PARALIST&gt;&lt;/CELL&gt;&lt;CELL BorderFill="9" ColAddr="26"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CharShape="17"&gt;&lt;CHAR&gt;≪$AA$57≫&lt;/CHAR&gt;&lt;/TEXT&gt;&lt;/P&gt;&lt;/PARALIST&gt;&lt;/CELL&gt;&lt;CELL BorderFill="9" ColAddr="27"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CharShape="17"&gt;&lt;CHAR&gt;≪$AB$57≫&lt;/CHAR&gt;&lt;/TEXT&gt;&lt;/P&gt;&lt;/PARALIST&gt;&lt;/CELL&gt;&lt;CELL BorderFill="9" ColAddr="28"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CharShape="17"&gt;&lt;CHAR&gt;≪$AC$57≫&lt;/CHAR&gt;&lt;/TEXT&gt;&lt;/P&gt;&lt;/PARALIST&gt;&lt;/CELL&gt;&lt;CELL BorderFill="9" ColAddr="29"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CharShape="17"&gt;&lt;CHAR&gt;≪$AD$57≫&lt;/CHAR&gt;&lt;/TEXT&gt;&lt;/P&gt;&lt;/PARALIST&gt;&lt;/CELL&gt;&lt;CELL BorderFill="9" ColAddr="30"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CharShape="17"&gt;&lt;CHAR&gt;≪$AE$57≫&lt;/CHAR&gt;&lt;/TEXT&gt;&lt;/P&gt;&lt;/PARALIST&gt;&lt;/CELL&gt;&lt;CELL BorderFill="9" ColAddr="31"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CharShape="17"&gt;&lt;CHAR&gt;≪$AF$57≫&lt;/CHAR&gt;&lt;/TEXT&gt;&lt;/P&gt;&lt;/PARALIST&gt;&lt;/CELL&gt;&lt;CELL BorderFill="9" ColAddr="32"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CharShape="17"&gt;&lt;CHAR&gt;≪$AG$57≫&lt;/CHAR&gt;&lt;/TEXT&gt;&lt;/P&gt;&lt;/PARALIST&gt;&lt;/CELL&gt;&lt;CELL BorderFill="9" ColAddr="33"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CharShape="17"&gt;&lt;CHAR&gt;≪$AH$57≫&lt;/CHAR&gt;&lt;/TEXT&gt;&lt;/P&gt;&lt;/PARALIST&gt;&lt;/CELL&gt;&lt;CELL BorderFill="9" ColAddr="34"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CharShape="17"&gt;&lt;CHAR&gt;≪$AI$57≫&lt;/CHAR&gt;&lt;/TEXT&gt;&lt;/P&gt;&lt;/PARALIST&gt;&lt;/CELL&gt;&lt;CELL BorderFill="9" ColAddr="35"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CharShape="17"&gt;&lt;CHAR&gt;≪$AJ$57≫&lt;/CHAR&gt;&lt;/TEXT&gt;&lt;/P&gt;&lt;/PARALIST&gt;&lt;/CELL&gt;&lt;CELL BorderFill="9" ColAddr="36"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CharShape="17"&gt;&lt;CHAR&gt;≪$AK$57≫&lt;/CHAR&gt;&lt;/TEXT&gt;&lt;/P&gt;&lt;/PARALIST&gt;&lt;/CELL&gt;&lt;CELL BorderFill="9" ColAddr="37"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CharShape="17"&gt;&lt;CHAR&gt;≪$AL$57≫&lt;/CHAR&gt;&lt;/TEXT&gt;&lt;/P&gt;&lt;/PARALIST&gt;&lt;/CELL&gt;&lt;CELL BorderFill="9" ColAddr="38"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CharShape="17"&gt;&lt;CHAR&gt;≪$AM$57≫&lt;/CHAR&gt;&lt;/TEXT&gt;&lt;/P&gt;&lt;/PARALIST&gt;&lt;/CELL&gt;&lt;CELL BorderFill="9" ColAddr="39"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CharShape="17"&gt;&lt;CHAR&gt;≪$AN$57≫&lt;/CHAR&gt;&lt;/TEXT&gt;&lt;/P&gt;&lt;/PARALIST&gt;&lt;/CELL&gt;&lt;CELL BorderFill="9" ColAddr="40"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CharShape="17"&gt;&lt;CHAR&gt;≪$AO$57≫&lt;/CHAR&gt;&lt;/TEXT&gt;&lt;/P&gt;&lt;/PARALIST&gt;&lt;/CELL&gt;&lt;CELL BorderFill="13" ColAddr="41"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CharShape="17"&gt;&lt;CHAR&gt;≪$AP$57≫&lt;/CHAR&gt;&lt;/TEXT&gt;&lt;/P&gt;&lt;/PARALIST&gt;&lt;/CELL&gt;&lt;/ROW&gt;&lt;ROW&gt;&lt;CELL BorderFill="14" ColAddr="0" ColSpan="1" Dirty="false" Editable="false" HasMargin="false" Header="false" Height="0" Protect="false" RowAddr="55" RowSpan="1" Width="17378"&gt;&lt;CELLMARGIN Bottom="141" Left="510" Right="510" Top="141"/&gt;&lt;PARALIST LineWrap="Squeeze" LinkListID="0" LinkListIDNext="0" TextDirection="0" VertAlign="Center"&gt;&lt;P ParaShape="30" Style="22"&gt;&lt;TEXT CharShape="10"&gt;&lt;CHAR&gt;≪$A$58≫&lt;/CHAR&gt;&lt;/TEXT&gt;&lt;/P&gt;&lt;/PARALIST&gt;&lt;/CELL&gt;&lt;CELL BorderFill="9" ColAddr="1" ColSpan="1" Dirty="false" Editable="false" HasMargin="false" Header="false" Height="0" Protect="false" RowAddr="55" RowSpan="1" Width="4926"&gt;&lt;CELLMARGIN Bottom="141" Left="510" Right="510" Top="141"/&gt;&lt;PARALIST LineWrap="Squeeze" LinkListID="0" LinkListIDNext="0" TextDirection="0" VertAlign="Center"&gt;&lt;P ParaShape="31" Style="40"&gt;&lt;TEXT CharShape="16"&gt;&lt;CHAR&gt;≪$B$58≫&lt;/CHAR&gt;&lt;/TEXT&gt;&lt;/P&gt;&lt;/PARALIST&gt;&lt;/CELL&gt;&lt;CELL BorderFill="9" ColAddr="2"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CharShape="17"&gt;&lt;CHAR&gt;≪$C$58≫&lt;/CHAR&gt;&lt;/TEXT&gt;&lt;/P&gt;&lt;/PARALIST&gt;&lt;/CELL&gt;&lt;CELL BorderFill="9" ColAddr="3"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CharShape="17"&gt;&lt;CHAR&gt;≪$D$58≫&lt;/CHAR&gt;&lt;/TEXT&gt;&lt;/P&gt;&lt;/PARALIST&gt;&lt;/CELL&gt;&lt;CELL BorderFill="9" ColAddr="4"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CharShape="17"&gt;&lt;CHAR&gt;≪$E$58≫&lt;/CHAR&gt;&lt;/TEXT&gt;&lt;/P&gt;&lt;/PARALIST&gt;&lt;/CELL&gt;&lt;CELL BorderFill="9" ColAddr="5"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CharShape="17"&gt;&lt;CHAR&gt;≪$F$58≫&lt;/CHAR&gt;&lt;/TEXT&gt;&lt;/P&gt;&lt;/PARALIST&gt;&lt;/CELL&gt;&lt;CELL BorderFill="9" ColAddr="6"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CharShape="17"&gt;&lt;CHAR&gt;≪$G$58≫&lt;/CHAR&gt;&lt;/TEXT&gt;&lt;/P&gt;&lt;/PARALIST&gt;&lt;/CELL&gt;&lt;CELL BorderFill="9" ColAddr="7"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CharShape="17"&gt;&lt;CHAR&gt;≪$H$58≫&lt;/CHAR&gt;&lt;/TEXT&gt;&lt;/P&gt;&lt;/PARALIST&gt;&lt;/CELL&gt;&lt;CELL BorderFill="9" ColAddr="8"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CharShape="17"&gt;&lt;CHAR&gt;≪$I$58≫&lt;/CHAR&gt;&lt;/TEXT&gt;&lt;/P&gt;&lt;/PARALIST&gt;&lt;/CELL&gt;&lt;CELL BorderFill="9" ColAddr="9"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CharShape="17"&gt;&lt;CHAR&gt;≪$J$58≫&lt;/CHAR&gt;&lt;/TEXT&gt;&lt;/P&gt;&lt;/PARALIST&gt;&lt;/CELL&gt;&lt;CELL BorderFill="9" ColAddr="10"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CharShape="17"&gt;&lt;CHAR&gt;≪$K$58≫&lt;/CHAR&gt;&lt;/TEXT&gt;&lt;/P&gt;&lt;/PARALIST&gt;&lt;/CELL&gt;&lt;CELL BorderFill="9" ColAddr="11"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CharShape="17"&gt;&lt;CHAR&gt;≪$L$58≫&lt;/CHAR&gt;&lt;/TEXT&gt;&lt;/P&gt;&lt;/PARALIST&gt;&lt;/CELL&gt;&lt;CELL BorderFill="9" ColAddr="12"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CharShape="17"&gt;&lt;CHAR&gt;≪$M$58≫&lt;/CHAR&gt;&lt;/TEXT&gt;&lt;/P&gt;&lt;/PARALIST&gt;&lt;/CELL&gt;&lt;CELL BorderFill="9" ColAddr="13"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CharShape="17"&gt;&lt;CHAR&gt;≪$N$58≫&lt;/CHAR&gt;&lt;/TEXT&gt;&lt;/P&gt;&lt;/PARALIST&gt;&lt;/CELL&gt;&lt;CELL BorderFill="9" ColAddr="14"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CharShape="17"&gt;&lt;CHAR&gt;≪$O$58≫&lt;/CHAR&gt;&lt;/TEXT&gt;&lt;/P&gt;&lt;/PARALIST&gt;&lt;/CELL&gt;&lt;CELL BorderFill="9" ColAddr="15"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CharShape="17"&gt;&lt;CHAR&gt;≪$P$58≫&lt;/CHAR&gt;&lt;/TEXT&gt;&lt;/P&gt;&lt;/PARALIST&gt;&lt;/CELL&gt;&lt;CELL BorderFill="9" ColAddr="16"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CharShape="17"&gt;&lt;CHAR&gt;≪$Q$58≫&lt;/CHAR&gt;&lt;/TEXT&gt;&lt;/P&gt;&lt;/PARALIST&gt;&lt;/CELL&gt;&lt;CELL BorderFill="9" ColAddr="17"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CharShape="17"&gt;&lt;CHAR&gt;≪$R$58≫&lt;/CHAR&gt;&lt;/TEXT&gt;&lt;/P&gt;&lt;/PARALIST&gt;&lt;/CELL&gt;&lt;CELL BorderFill="9" ColAddr="18"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CharShape="17"&gt;&lt;CHAR&gt;≪$S$58≫&lt;/CHAR&gt;&lt;/TEXT&gt;&lt;/P&gt;&lt;/PARALIST&gt;&lt;/CELL&gt;&lt;CELL BorderFill="9" ColAddr="19"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CharShape="17"&gt;&lt;CHAR&gt;≪$T$58≫&lt;/CHAR&gt;&lt;/TEXT&gt;&lt;/P&gt;&lt;/PARALIST&gt;&lt;/CELL&gt;&lt;CELL BorderFill="9" ColAddr="20"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CharShape="17"&gt;&lt;CHAR&gt;≪$U$58≫&lt;/CHAR&gt;&lt;/TEXT&gt;&lt;/P&gt;&lt;/PARALIST&gt;&lt;/CELL&gt;&lt;CELL BorderFill="9" ColAddr="21"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CharShape="17"&gt;&lt;CHAR&gt;≪$V$58≫&lt;/CHAR&gt;&lt;/TEXT&gt;&lt;/P&gt;&lt;/PARALIST&gt;&lt;/CELL&gt;&lt;CELL BorderFill="9" ColAddr="22"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CharShape="17"&gt;&lt;CHAR&gt;≪$W$58≫&lt;/CHAR&gt;&lt;/TEXT&gt;&lt;/P&gt;&lt;/PARALIST&gt;&lt;/CELL&gt;&lt;CELL BorderFill="9" ColAddr="23"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CharShape="17"&gt;&lt;CHAR&gt;≪$X$58≫&lt;/CHAR&gt;&lt;/TEXT&gt;&lt;/P&gt;&lt;/PARALIST&gt;&lt;/CELL&gt;&lt;CELL BorderFill="9" ColAddr="24"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CharShape="17"&gt;&lt;CHAR&gt;≪$Y$58≫&lt;/CHAR&gt;&lt;/TEXT&gt;&lt;/P&gt;&lt;/PARALIST&gt;&lt;/CELL&gt;&lt;CELL BorderFill="9" ColAddr="25"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CharShape="17"&gt;&lt;CHAR&gt;≪$Z$58≫&lt;/CHAR&gt;&lt;/TEXT&gt;&lt;/P&gt;&lt;/PARALIST&gt;&lt;/CELL&gt;&lt;CELL BorderFill="9" ColAddr="26"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CharShape="17"&gt;&lt;CHAR&gt;≪$AA$58≫&lt;/CHAR&gt;&lt;/TEXT&gt;&lt;/P&gt;&lt;/PARALIST&gt;&lt;/CELL&gt;&lt;CELL BorderFill="9" ColAddr="27"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CharShape="17"&gt;&lt;CHAR&gt;≪$AB$58≫&lt;/CHAR&gt;&lt;/TEXT&gt;&lt;/P&gt;&lt;/PARALIST&gt;&lt;/CELL&gt;&lt;CELL BorderFill="9" ColAddr="28"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CharShape="17"&gt;&lt;CHAR&gt;≪$AC$58≫&lt;/CHAR&gt;&lt;/TEXT&gt;&lt;/P&gt;&lt;/PARALIST&gt;&lt;/CELL&gt;&lt;CELL BorderFill="9" ColAddr="29"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CharShape="17"&gt;&lt;CHAR&gt;≪$AD$58≫&lt;/CHAR&gt;&lt;/TEXT&gt;&lt;/P&gt;&lt;/PARALIST&gt;&lt;/CELL&gt;&lt;CELL BorderFill="9" ColAddr="30"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CharShape="17"&gt;&lt;CHAR&gt;≪$AE$58≫&lt;/CHAR&gt;&lt;/TEXT&gt;&lt;/P&gt;&lt;/PARALIST&gt;&lt;/CELL&gt;&lt;CELL BorderFill="9" ColAddr="31"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CharShape="17"&gt;&lt;CHAR&gt;≪$AF$58≫&lt;/CHAR&gt;&lt;/TEXT&gt;&lt;/P&gt;&lt;/PARALIST&gt;&lt;/CELL&gt;&lt;CELL BorderFill="9" ColAddr="32"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CharShape="17"&gt;&lt;CHAR&gt;≪$AG$58≫&lt;/CHAR&gt;&lt;/TEXT&gt;&lt;/P&gt;&lt;/PARALIST&gt;&lt;/CELL&gt;&lt;CELL BorderFill="9" ColAddr="33"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CharShape="17"&gt;&lt;CHAR&gt;≪$AH$58≫&lt;/CHAR&gt;&lt;/TEXT&gt;&lt;/P&gt;&lt;/PARALIST&gt;&lt;/CELL&gt;&lt;CELL BorderFill="9" ColAddr="34"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CharShape="17"&gt;&lt;CHAR&gt;≪$AI$58≫&lt;/CHAR&gt;&lt;/TEXT&gt;&lt;/P&gt;&lt;/PARALIST&gt;&lt;/CELL&gt;&lt;CELL BorderFill="9" ColAddr="35"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CharShape="17"&gt;&lt;CHAR&gt;≪$AJ$58≫&lt;/CHAR&gt;&lt;/TEXT&gt;&lt;/P&gt;&lt;/PARALIST&gt;&lt;/CELL&gt;&lt;CELL BorderFill="9" ColAddr="36"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CharShape="17"&gt;&lt;CHAR&gt;≪$AK$58≫&lt;/CHAR&gt;&lt;/TEXT&gt;&lt;/P&gt;&lt;/PARALIST&gt;&lt;/CELL&gt;&lt;CELL BorderFill="9" ColAddr="37"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CharShape="17"&gt;&lt;CHAR&gt;≪$AL$58≫&lt;/CHAR&gt;&lt;/TEXT&gt;&lt;/P&gt;&lt;/PARALIST&gt;&lt;/CELL&gt;&lt;CELL BorderFill="9" ColAddr="38"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CharShape="17"&gt;&lt;CHAR&gt;≪$AM$58≫&lt;/CHAR&gt;&lt;/TEXT&gt;&lt;/P&gt;&lt;/PARALIST&gt;&lt;/CELL&gt;&lt;CELL BorderFill="9" ColAddr="39"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CharShape="17"&gt;&lt;CHAR&gt;≪$AN$58≫&lt;/CHAR&gt;&lt;/TEXT&gt;&lt;/P&gt;&lt;/PARALIST&gt;&lt;/CELL&gt;&lt;CELL BorderFill="9" ColAddr="40"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CharShape="17"&gt;&lt;CHAR&gt;≪$AO$58≫&lt;/CHAR&gt;&lt;/TEXT&gt;&lt;/P&gt;&lt;/PARALIST&gt;&lt;/CELL&gt;&lt;CELL BorderFill="13" ColAddr="41"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CharShape="17"&gt;&lt;CHAR&gt;≪$AP$58≫&lt;/CHAR&gt;&lt;/TEXT&gt;&lt;/P&gt;&lt;/PARALIST&gt;&lt;/CELL&gt;&lt;/ROW&gt;&lt;ROW&gt;&lt;CELL BorderFill="14" ColAddr="0" ColSpan="1" Dirty="false" Editable="false" HasMargin="false" Header="false" Height="0" Protect="false" RowAddr="56" RowSpan="1" Width="17378"&gt;&lt;CELLMARGIN Bottom="141" Left="510" Right="510" Top="141"/&gt;&lt;PARALIST LineWrap="Squeeze" LinkListID="0" LinkListIDNext="0" TextDirection="0" VertAlign="Center"&gt;&lt;P ParaShape="30" Style="22"&gt;&lt;TEXT CharShape="10"&gt;&lt;CHAR&gt;≪$A$59≫&lt;/CHAR&gt;&lt;/TEXT&gt;&lt;/P&gt;&lt;/PARALIST&gt;&lt;/CELL&gt;&lt;CELL BorderFill="9" ColAddr="1" ColSpan="1" Dirty="false" Editable="false" HasMargin="false" Header="false" Height="0" Protect="false" RowAddr="56" RowSpan="1" Width="4926"&gt;&lt;CELLMARGIN Bottom="141" Left="510" Right="510" Top="141"/&gt;&lt;PARALIST LineWrap="Squeeze" LinkListID="0" LinkListIDNext="0" TextDirection="0" VertAlign="Center"&gt;&lt;P ParaShape="31" Style="40"&gt;&lt;TEXT CharShape="16"&gt;&lt;CHAR&gt;≪$B$59≫&lt;/CHAR&gt;&lt;/TEXT&gt;&lt;/P&gt;&lt;/PARALIST&gt;&lt;/CELL&gt;&lt;CELL BorderFill="9" ColAddr="2"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CharShape="17"&gt;&lt;CHAR&gt;≪$C$59≫&lt;/CHAR&gt;&lt;/TEXT&gt;&lt;/P&gt;&lt;/PARALIST&gt;&lt;/CELL&gt;&lt;CELL BorderFill="9" ColAddr="3"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CharShape="17"&gt;&lt;CHAR&gt;≪$D$59≫&lt;/CHAR&gt;&lt;/TEXT&gt;&lt;/P&gt;&lt;/PARALIST&gt;&lt;/CELL&gt;&lt;CELL BorderFill="9" ColAddr="4"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CharShape="17"&gt;&lt;CHAR&gt;≪$E$59≫&lt;/CHAR&gt;&lt;/TEXT&gt;&lt;/P&gt;&lt;/PARALIST&gt;&lt;/CELL&gt;&lt;CELL BorderFill="9" ColAddr="5"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CharShape="17"&gt;&lt;CHAR&gt;≪$F$59≫&lt;/CHAR&gt;&lt;/TEXT&gt;&lt;/P&gt;&lt;/PARALIST&gt;&lt;/CELL&gt;&lt;CELL BorderFill="9" ColAddr="6"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CharShape="17"&gt;&lt;CHAR&gt;≪$G$59≫&lt;/CHAR&gt;&lt;/TEXT&gt;&lt;/P&gt;&lt;/PARALIST&gt;&lt;/CELL&gt;&lt;CELL BorderFill="9" ColAddr="7"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CharShape="17"&gt;&lt;CHAR&gt;≪$H$59≫&lt;/CHAR&gt;&lt;/TEXT&gt;&lt;/P&gt;&lt;/PARALIST&gt;&lt;/CELL&gt;&lt;CELL BorderFill="9" ColAddr="8"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CharShape="17"&gt;&lt;CHAR&gt;≪$I$59≫&lt;/CHAR&gt;&lt;/TEXT&gt;&lt;/P&gt;&lt;/PARALIST&gt;&lt;/CELL&gt;&lt;CELL BorderFill="9" ColAddr="9"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CharShape="17"&gt;&lt;CHAR&gt;≪$J$59≫&lt;/CHAR&gt;&lt;/TEXT&gt;&lt;/P&gt;&lt;/PARALIST&gt;&lt;/CELL&gt;&lt;CELL BorderFill="9" ColAddr="10"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CharShape="17"&gt;&lt;CHAR&gt;≪$K$59≫&lt;/CHAR&gt;&lt;/TEXT&gt;&lt;/P&gt;&lt;/PARALIST&gt;&lt;/CELL&gt;&lt;CELL BorderFill="9" ColAddr="11"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CharShape="17"&gt;&lt;CHAR&gt;≪$L$59≫&lt;/CHAR&gt;&lt;/TEXT&gt;&lt;/P&gt;&lt;/PARALIST&gt;&lt;/CELL&gt;&lt;CELL BorderFill="9" ColAddr="12"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CharShape="17"&gt;&lt;CHAR&gt;≪$M$59≫&lt;/CHAR&gt;&lt;/TEXT&gt;&lt;/P&gt;&lt;/PARALIST&gt;&lt;/CELL&gt;&lt;CELL BorderFill="9" ColAddr="13"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CharShape="17"&gt;&lt;CHAR&gt;≪$N$59≫&lt;/CHAR&gt;&lt;/TEXT&gt;&lt;/P&gt;&lt;/PARALIST&gt;&lt;/CELL&gt;&lt;CELL BorderFill="9" ColAddr="14"</t>
  </si>
  <si>
    <t xml:space="preserve">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CharShape="17"&gt;&lt;CHAR&gt;≪$O$59≫&lt;/CHAR&gt;&lt;/TEXT&gt;&lt;/P&gt;&lt;/PARALIST&gt;&lt;/CELL&gt;&lt;CELL BorderFill="9" ColAddr="15"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CharShape="17"&gt;&lt;CHAR&gt;≪$P$59≫&lt;/CHAR&gt;&lt;/TEXT&gt;&lt;/P&gt;&lt;/PARALIST&gt;&lt;/CELL&gt;&lt;CELL BorderFill="9" ColAddr="16"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CharShape="17"&gt;&lt;CHAR&gt;≪$Q$59≫&lt;/CHAR&gt;&lt;/TEXT&gt;&lt;/P&gt;&lt;/PARALIST&gt;&lt;/CELL&gt;&lt;CELL BorderFill="9" ColAddr="17"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CharShape="17"&gt;&lt;CHAR&gt;≪$R$59≫&lt;/CHAR&gt;&lt;/TEXT&gt;&lt;/P&gt;&lt;/PARALIST&gt;&lt;/CELL&gt;&lt;CELL BorderFill="9" ColAddr="18"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CharShape="17"&gt;&lt;CHAR&gt;≪$S$59≫&lt;/CHAR&gt;&lt;/TEXT&gt;&lt;/P&gt;&lt;/PARALIST&gt;&lt;/CELL&gt;&lt;CELL BorderFill="9" ColAddr="19"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CharShape="17"&gt;&lt;CHAR&gt;≪$T$59≫&lt;/CHAR&gt;&lt;/TEXT&gt;&lt;/P&gt;&lt;/PARALIST&gt;&lt;/CELL&gt;&lt;CELL BorderFill="9" ColAddr="20"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CharShape="17"&gt;&lt;CHAR&gt;≪$U$59≫&lt;/CHAR&gt;&lt;/TEXT&gt;&lt;/P&gt;&lt;/PARALIST&gt;&lt;/CELL&gt;&lt;CELL BorderFill="9" ColAddr="21"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CharShape="17"&gt;&lt;CHAR&gt;≪$V$59≫&lt;/CHAR&gt;&lt;/TEXT&gt;&lt;/P&gt;&lt;/PARALIST&gt;&lt;/CELL&gt;&lt;CELL BorderFill="9" ColAddr="22"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CharShape="17"&gt;&lt;CHAR&gt;≪$W$59≫&lt;/CHAR&gt;&lt;/TEXT&gt;&lt;/P&gt;&lt;/PARALIST&gt;&lt;/CELL&gt;&lt;CELL BorderFill="9" ColAddr="23"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CharShape="17"&gt;&lt;CHAR&gt;≪$X$59≫&lt;/CHAR&gt;&lt;/TEXT&gt;&lt;/P&gt;&lt;/PARALIST&gt;&lt;/CELL&gt;&lt;CELL BorderFill="9" ColAddr="24"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CharShape="17"&gt;&lt;CHAR&gt;≪$Y$59≫&lt;/CHAR&gt;&lt;/TEXT&gt;&lt;/P&gt;&lt;/PARALIST&gt;&lt;/CELL&gt;&lt;CELL BorderFill="9" ColAddr="25"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CharShape="17"&gt;&lt;CHAR&gt;≪$Z$59≫&lt;/CHAR&gt;&lt;/TEXT&gt;&lt;/P&gt;&lt;/PARALIST&gt;&lt;/CELL&gt;&lt;CELL BorderFill="9" ColAddr="26"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CharShape="17"&gt;&lt;CHAR&gt;≪$AA$59≫&lt;/CHAR&gt;&lt;/TEXT&gt;&lt;/P&gt;&lt;/PARALIST&gt;&lt;/CELL&gt;&lt;CELL BorderFill="9" ColAddr="27"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CharShape="17"&gt;&lt;CHAR&gt;≪$AB$59≫&lt;/CHAR&gt;&lt;/TEXT&gt;&lt;/P&gt;&lt;/PARALIST&gt;&lt;/CELL&gt;&lt;CELL BorderFill="9" ColAddr="28"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CharShape="17"&gt;&lt;CHAR&gt;≪$AC$59≫&lt;/CHAR&gt;&lt;/TEXT&gt;&lt;/P&gt;&lt;/PARALIST&gt;&lt;/CELL&gt;&lt;CELL BorderFill="9" ColAddr="29"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CharShape="17"&gt;&lt;CHAR&gt;≪$AD$59≫&lt;/CHAR&gt;&lt;/TEXT&gt;&lt;/P&gt;&lt;/PARALIST&gt;&lt;/CELL&gt;&lt;CELL BorderFill="9" ColAddr="30"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CharShape="17"&gt;&lt;CHAR&gt;≪$AE$59≫&lt;/CHAR&gt;&lt;/TEXT&gt;&lt;/P&gt;&lt;/PARALIST&gt;&lt;/CELL&gt;&lt;CELL BorderFill="9" ColAddr="31"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CharShape="17"&gt;&lt;CHAR&gt;≪$AF$59≫&lt;/CHAR&gt;&lt;/TEXT&gt;&lt;/P&gt;&lt;/PARALIST&gt;&lt;/CELL&gt;&lt;CELL BorderFill="9" ColAddr="32"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CharShape="17"&gt;&lt;CHAR&gt;≪$AG$59≫&lt;/CHAR&gt;&lt;/TEXT&gt;&lt;/P&gt;&lt;/PARALIST&gt;&lt;/CELL&gt;&lt;CELL BorderFill="9" ColAddr="33"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CharShape="17"&gt;&lt;CHAR&gt;≪$AH$59≫&lt;/CHAR&gt;&lt;/TEXT&gt;&lt;/P&gt;&lt;/PARALIST&gt;&lt;/CELL&gt;&lt;CELL BorderFill="9" ColAddr="34"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CharShape="17"&gt;&lt;CHAR&gt;≪$AI$59≫&lt;/CHAR&gt;&lt;/TEXT&gt;&lt;/P&gt;&lt;/PARALIST&gt;&lt;/CELL&gt;&lt;CELL BorderFill="9" ColAddr="35"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CharShape="17"&gt;&lt;CHAR&gt;≪$AJ$59≫&lt;/CHAR&gt;&lt;/TEXT&gt;&lt;/P&gt;&lt;/PARALIST&gt;&lt;/CELL&gt;&lt;CELL BorderFill="9" ColAddr="36"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CharShape="17"&gt;&lt;CHAR&gt;≪$AK$59≫&lt;/CHAR&gt;&lt;/TEXT&gt;&lt;/P&gt;&lt;/PARALIST&gt;&lt;/CELL&gt;&lt;CELL BorderFill="9" ColAddr="37"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CharShape="17"&gt;&lt;CHAR&gt;≪$AL$59≫&lt;/CHAR&gt;&lt;/TEXT&gt;&lt;/P&gt;&lt;/PARALIST&gt;&lt;/CELL&gt;&lt;CELL BorderFill="9" ColAddr="38"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CharShape="17"&gt;&lt;CHAR&gt;≪$AM$59≫&lt;/CHAR&gt;&lt;/TEXT&gt;&lt;/P&gt;&lt;/PARALIST&gt;&lt;/CELL&gt;&lt;CELL BorderFill="9" ColAddr="39"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CharShape="17"&gt;&lt;CHAR&gt;≪$AN$59≫&lt;/CHAR&gt;&lt;/TEXT&gt;&lt;/P&gt;&lt;/PARALIST&gt;&lt;/CELL&gt;&lt;CELL BorderFill="9" ColAddr="40"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CharShape="17"&gt;&lt;CHAR&gt;≪$AO$59≫&lt;/CHAR&gt;&lt;/TEXT&gt;&lt;/P&gt;&lt;/PARALIST&gt;&lt;/CELL&gt;&lt;CELL BorderFill="13" ColAddr="41"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CharShape="17"&gt;&lt;CHAR&gt;≪$AP$59≫&lt;/CHAR&gt;&lt;/TEXT&gt;&lt;/P&gt;&lt;/PARALIST&gt;&lt;/CELL&gt;&lt;/ROW&gt;&lt;ROW&gt;&lt;CELL BorderFill="14" ColAddr="0" ColSpan="1" Dirty="false" Editable="false" HasMargin="false" Header="false" Height="0" Protect="false" RowAddr="57" RowSpan="1" Width="17378"&gt;&lt;CELLMARGIN Bottom="141" Left="510" Right="510" Top="141"/&gt;&lt;PARALIST LineWrap="Squeeze" LinkListID="0" LinkListIDNext="0" TextDirection="0" VertAlign="Center"&gt;&lt;P ParaShape="30" Style="22"&gt;&lt;TEXT CharShape="10"&gt;&lt;CHAR&gt;≪$A$60≫&lt;/CHAR&gt;&lt;/TEXT&gt;&lt;/P&gt;&lt;/PARALIST&gt;&lt;/CELL&gt;&lt;CELL BorderFill="9" ColAddr="1" ColSpan="1" Dirty="false" Editable="false" HasMargin="false" Header="false" Height="0" Protect="false" RowAddr="57" RowSpan="1" Width="4926"&gt;&lt;CELLMARGIN Bottom="141" Left="510" Right="510" Top="141"/&gt;&lt;PARALIST LineWrap="Squeeze" LinkListID="0" LinkListIDNext="0" TextDirection="0" VertAlign="Center"&gt;&lt;P ParaShape="31" Style="40"&gt;&lt;TEXT CharShape="16"&gt;&lt;CHAR&gt;≪$B$60≫&lt;/CHAR&gt;&lt;/TEXT&gt;&lt;/P&gt;&lt;/PARALIST&gt;&lt;/CELL&gt;&lt;CELL BorderFill="9" ColAddr="2"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CharShape="17"&gt;&lt;CHAR&gt;≪$C$60≫&lt;/CHAR&gt;&lt;/TEXT&gt;&lt;/P&gt;&lt;/PARALIST&gt;&lt;/CELL&gt;&lt;CELL BorderFill="9" ColAddr="3"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CharShape="17"&gt;&lt;CHAR&gt;≪$D$60≫&lt;/CHAR&gt;&lt;/TEXT&gt;&lt;/P&gt;&lt;/PARALIST&gt;&lt;/CELL&gt;&lt;CELL BorderFill="9" ColAddr="4"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CharShape="17"&gt;&lt;CHAR&gt;≪$E$60≫&lt;/CHAR&gt;&lt;/TEXT&gt;&lt;/P&gt;&lt;/PARALIST&gt;&lt;/CELL&gt;&lt;CELL BorderFill="9" ColAddr="5"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CharShape="17"&gt;&lt;CHAR&gt;≪$F$60≫&lt;/CHAR&gt;&lt;/TEXT&gt;&lt;/P&gt;&lt;/PARALIST&gt;&lt;/CELL&gt;&lt;CELL BorderFill="9" ColAddr="6"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CharShape="17"&gt;&lt;CHAR&gt;≪$G$60≫&lt;/CHAR&gt;&lt;/TEXT&gt;&lt;/P&gt;&lt;/PARALIST&gt;&lt;/CELL&gt;&lt;CELL BorderFill="9" ColAddr="7"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CharShape="17"&gt;&lt;CHAR&gt;≪$H$60≫&lt;/CHAR&gt;&lt;/TEXT&gt;&lt;/P&gt;&lt;/PARALIST&gt;&lt;/CELL&gt;&lt;CELL BorderFill="9" ColAddr="8"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CharShape="17"&gt;&lt;CHAR&gt;≪$I$60≫&lt;/CHAR&gt;&lt;/TEXT&gt;&lt;/P&gt;&lt;/PARALIST&gt;&lt;/CELL&gt;&lt;CELL BorderFill="9" ColAddr="9"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CharShape="17"&gt;&lt;CHAR&gt;≪$J$60≫&lt;/CHAR&gt;&lt;/TEXT&gt;&lt;/P&gt;&lt;/PARALIST&gt;&lt;/CELL&gt;&lt;CELL BorderFill="9" ColAddr="10"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CharShape="17"&gt;&lt;CHAR&gt;≪$K$60≫&lt;/CHAR&gt;&lt;/TEXT&gt;&lt;/P&gt;&lt;/PARALIST&gt;&lt;/CELL&gt;&lt;CELL BorderFill="9" ColAddr="11"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CharShape="17"&gt;&lt;CHAR&gt;≪$L$60≫&lt;/CHAR&gt;&lt;/TEXT&gt;&lt;/P&gt;&lt;/PARALIST&gt;&lt;/CELL&gt;&lt;CELL BorderFill="9" ColAddr="12"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CharShape="17"&gt;&lt;CHAR&gt;≪$M$60≫&lt;/CHAR&gt;&lt;/TEXT&gt;&lt;/P&gt;&lt;/PARALIST&gt;&lt;/CELL&gt;&lt;CELL BorderFill="9" ColAddr="13"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CharShape="17"&gt;&lt;CHAR&gt;≪$N$60≫&lt;/CHAR&gt;&lt;/TEXT&gt;&lt;/P&gt;&lt;/PARALIST&gt;&lt;/CELL&gt;&lt;CELL BorderFill="9" ColAddr="14"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CharShape="17"&gt;&lt;CHAR&gt;≪$O$60≫&lt;/CHAR&gt;&lt;/TEXT&gt;&lt;/P&gt;&lt;/PARALIST&gt;&lt;/CELL&gt;&lt;CELL BorderFill="9" ColAddr="15"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CharShape="17"&gt;&lt;CHAR&gt;≪$P$60≫&lt;/CHAR&gt;&lt;/TEXT&gt;&lt;/P&gt;&lt;/PARALIST&gt;&lt;/CELL&gt;&lt;CELL BorderFill="9" ColAddr="16"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CharShape="17"&gt;&lt;CHAR&gt;≪$Q$60≫&lt;/CHAR&gt;&lt;/TEXT&gt;&lt;/P&gt;&lt;/PARALIST&gt;&lt;/CELL&gt;&lt;CELL BorderFill="9" ColAddr="17"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CharShape="17"&gt;&lt;CHAR&gt;≪$R$60≫&lt;/CHAR&gt;&lt;/TEXT&gt;&lt;/P&gt;&lt;/PARALIST&gt;&lt;/CELL&gt;&lt;CELL BorderFill="9" ColAddr="18"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CharShape="17"&gt;&lt;CHAR&gt;≪$S$60≫&lt;/CHAR&gt;&lt;/TEXT&gt;&lt;/P&gt;&lt;/PARALIST&gt;&lt;/CELL&gt;&lt;CELL BorderFill="9" ColAddr="19"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CharShape="17"&gt;&lt;CHAR&gt;≪$T$60≫&lt;/CHAR&gt;&lt;/TEXT&gt;&lt;/P&gt;&lt;/PARALIST&gt;&lt;/CELL&gt;&lt;CELL BorderFill="9" ColAddr="20"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CharShape="17"&gt;&lt;CHAR&gt;≪$U$60≫&lt;/CHAR&gt;&lt;/TEXT&gt;&lt;/P&gt;&lt;/PARALIST&gt;&lt;/CELL&gt;&lt;CELL BorderFill="9" ColAddr="21"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CharShape="17"&gt;&lt;CHAR&gt;≪$V$60≫&lt;/CHAR&gt;&lt;/TEXT&gt;&lt;/P&gt;&lt;/PARALIST&gt;&lt;/CELL&gt;&lt;CELL BorderFill="9" ColAddr="22"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CharShape="17"&gt;&lt;CHAR&gt;≪$W$60≫&lt;/CHAR&gt;&lt;/TEXT&gt;&lt;/P&gt;&lt;/PARALIST&gt;&lt;/CELL&gt;&lt;CELL BorderFill="9" ColAddr="23"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CharShape="17"&gt;&lt;CHAR&gt;≪$X$60≫&lt;/CHAR&gt;&lt;/TEXT&gt;&lt;/P&gt;&lt;/PARALIST&gt;&lt;/CELL&gt;&lt;CELL BorderFill="9" ColAddr="24"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CharShape="17"&gt;&lt;CHAR&gt;≪$Y$60≫&lt;/CHAR&gt;&lt;/TEXT&gt;&lt;/P&gt;&lt;/PARALIST&gt;&lt;/CELL&gt;&lt;CELL BorderFill="9" ColAddr="25"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CharShape="17"&gt;&lt;CHAR&gt;≪$Z$60≫&lt;/CHAR&gt;&lt;/TEXT&gt;&lt;/P&gt;&lt;/PARALIST&gt;&lt;/CELL&gt;&lt;CELL BorderFill="9" ColAddr="26"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CharShape="17"&gt;&lt;CHAR&gt;≪$AA$60≫&lt;/CHAR&gt;&lt;/TEXT&gt;&lt;/P&gt;&lt;/PARALIST&gt;&lt;/CELL&gt;&lt;CELL BorderFill="9" ColAddr="27"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CharShape="17"&gt;&lt;CHAR&gt;≪$AB$60≫&lt;/CHAR&gt;&lt;/TEXT&gt;&lt;/P&gt;&lt;/PARALIST&gt;&lt;/CELL&gt;&lt;CELL BorderFill="9" ColAddr="28"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CharShape="17"&gt;&lt;CHAR&gt;≪$AC$60≫&lt;/CHAR&gt;&lt;/TEXT&gt;&lt;/P&gt;&lt;/PARALIST&gt;&lt;/CELL&gt;&lt;CELL BorderFill="9" ColAddr="29"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CharShape="17"&gt;&lt;CHAR&gt;≪$AD$60≫&lt;/CHAR&gt;&lt;/TEXT&gt;&lt;/P&gt;&lt;/PARALIST&gt;&lt;/CELL&gt;&lt;CELL BorderFill="9" ColAddr="30"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CharShape="17"&gt;&lt;CHAR&gt;≪$AE$60≫&lt;/CHAR&gt;&lt;/TEXT&gt;&lt;/P&gt;&lt;/PARALIST&gt;&lt;/CELL&gt;&lt;CELL BorderFill="9" ColAddr="31"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CharShape="17"&gt;&lt;CHAR&gt;≪$AF$60≫&lt;/CHAR&gt;&lt;/TEXT&gt;&lt;/P&gt;&lt;/PARALIST&gt;&lt;/CELL&gt;&lt;CELL BorderFill="9" ColAddr="32"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CharShape="17"&gt;&lt;CHAR&gt;≪$AG$60≫&lt;/CHAR&gt;&lt;/TEXT&gt;&lt;/P&gt;&lt;/PARALIST&gt;&lt;/CELL&gt;&lt;CELL BorderFill="9" ColAddr="33"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CharShape="17"&gt;&lt;CHAR&gt;≪$AH$60≫&lt;/CHAR&gt;&lt;/TEXT&gt;&lt;/P&gt;&lt;/PARALIST&gt;&lt;/CELL&gt;&lt;CELL BorderFill="9" ColAddr="34"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CharShape="17"&gt;&lt;CHAR&gt;≪$AI$60≫&lt;/CHAR&gt;&lt;/TEXT&gt;&lt;/P&gt;&lt;/PARALIST&gt;&lt;/CELL&gt;&lt;CELL BorderFill="9" ColAddr="35"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CharShape="17"&gt;&lt;CHAR&gt;≪$AJ$60≫&lt;/CHAR&gt;&lt;/TEXT&gt;&lt;/P&gt;&lt;/PARALIST&gt;&lt;/CELL&gt;&lt;CELL BorderFill="9" ColAddr="36"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CharShape="17"&gt;&lt;CHAR&gt;≪$AK$60≫&lt;/CHAR&gt;&lt;/TEXT&gt;&lt;/P&gt;&lt;/PARALIST&gt;&lt;/CELL&gt;&lt;CELL BorderFill="9" ColAddr="37"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CharShape="17"&gt;&lt;CHAR&gt;≪$AL$60≫&lt;/CHAR&gt;&lt;/TEXT&gt;&lt;/P&gt;&lt;/PARALIST&gt;&lt;/CELL&gt;&lt;CELL BorderFill="9" ColAddr="38"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CharShape="17"&gt;&lt;CHAR&gt;≪$AM$60≫&lt;/CHAR&gt;&lt;/TEXT&gt;&lt;/P&gt;&lt;/PARALIST&gt;&lt;/CELL&gt;&lt;CELL BorderFill="9" ColAddr="39"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CharShape="17"&gt;&lt;CHAR&gt;≪$AN$60≫&lt;/CHAR&gt;&lt;/TEXT&gt;&lt;/P&gt;&lt;/PARALIST&gt;&lt;/CELL&gt;&lt;CELL BorderFill="9" ColAddr="40"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CharShape="17"&gt;&lt;CHAR&gt;≪$AO$60≫&lt;/CHAR&gt;&lt;/TEXT&gt;&lt;/P&gt;&lt;/PARALIST&gt;&lt;/CELL&gt;&lt;CELL BorderFill="13" ColAddr="41"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CharShape="17"&gt;&lt;CHAR&gt;≪$AP$60≫&lt;/CHAR&gt;&lt;/TEXT&gt;&lt;/P&gt;&lt;/PARALIST&gt;&lt;/CELL&gt;&lt;/ROW&gt;&lt;ROW&gt;&lt;CELL BorderFill="14" ColAddr="0" ColSpan="1" Dirty="false" Editable="false" HasMargin="false" Header="false" Height="0" Protect="false" RowAddr="58" RowSpan="1" Width="17378"&gt;&lt;CELLMARGIN Bottom="141" Left="510" Right="510" Top="141"/&gt;&lt;PARALIST LineWrap="Squeeze" LinkListID="0" LinkListIDNext="0" TextDirection="0" VertAlign="Center"&gt;&lt;P ParaShape="30" Style="22"&gt;&lt;TEXT CharShape="10"&gt;&lt;CHAR&gt;≪$A$61≫&lt;/CHAR&gt;&lt;/TEXT&gt;&lt;/P&gt;&lt;/PARALIST&gt;&lt;/CELL&gt;&lt;CELL BorderFill="9" ColAddr="1" ColSpan="1" Dirty="false" Editable="false" HasMargin="false" Header="false" Height="0" Protect="false" RowAddr="58" RowSpan="1" Width="4926"&gt;&lt;CELLMARGIN Bottom="141" Left="510" Right="510" Top="141"/&gt;&lt;PARALIST LineWrap="Squeeze" LinkListID="0" LinkListIDNext="0" TextDirection="0" VertAlign="Center"&gt;&lt;P ParaShape="31" Style="40"&gt;&lt;TEXT CharShape="16"&gt;&lt;CHAR&gt;≪$B$61≫&lt;/CHAR&gt;&lt;/TEXT&gt;&lt;/P&gt;&lt;/PARALIST&gt;&lt;/CELL&gt;&lt;CELL BorderFill="9" ColAddr="2"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CharShape="17"&gt;&lt;CHAR&gt;≪$C$61≫&lt;/CHAR&gt;&lt;/TEXT&gt;&lt;/P&gt;&lt;/PARALIST&gt;&lt;/CELL&gt;&lt;CELL BorderFill="9" ColAddr="3"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CharShape="17"&gt;&lt;CHAR&gt;≪$D$61≫&lt;/CHAR&gt;&lt;/TEXT&gt;&lt;/P&gt;&lt;/PARALIST&gt;&lt;/CELL&gt;&lt;CELL BorderFill="9" ColAddr="4"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CharShape="17"&gt;&lt;CHAR&gt;≪$E$61≫&lt;/CHAR&gt;&lt;/TEXT&gt;&lt;/P&gt;&lt;/PARALIST&gt;&lt;/CELL&gt;&lt;CELL BorderFill="9" ColAddr="5"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CharShape="17"&gt;&lt;CHAR&gt;≪$F$61≫&lt;/CHAR&gt;&lt;/TEXT&gt;&lt;/P&gt;&lt;/PARALIST&gt;&lt;/CELL&gt;&lt;CELL BorderFill="9" ColAddr="6"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CharShape="17"&gt;&lt;CHAR&gt;≪$G$61≫&lt;/CHAR&gt;&lt;/TEXT&gt;&lt;/P&gt;&lt;/PARALIST&gt;&lt;/CELL&gt;&lt;CELL BorderFill="9" ColAddr="7" ColSpan="1" Dirty="false" Editab</t>
  </si>
  <si>
    <t>le="false" HasMargin="true" Header="false" Height="0" Protect="false" RowAddr="58" RowSpan="1" Width="1402"&gt;&lt;CELLMARGIN Bottom="0" Left="0" Right="0" Top="0"/&gt;&lt;PARALIST LineWrap="Squeeze" LinkListID="0" LinkListIDNext="0" TextDirection="0" VertAlign="Center"&gt;&lt;P ParaShape="31" Style="40"&gt;&lt;TEXT CharShape="17"&gt;&lt;CHAR&gt;≪$H$61≫&lt;/CHAR&gt;&lt;/TEXT&gt;&lt;/P&gt;&lt;/PARALIST&gt;&lt;/CELL&gt;&lt;CELL BorderFill="9" ColAddr="8"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CharShape="17"&gt;&lt;CHAR&gt;≪$I$61≫&lt;/CHAR&gt;&lt;/TEXT&gt;&lt;/P&gt;&lt;/PARALIST&gt;&lt;/CELL&gt;&lt;CELL BorderFill="9" ColAddr="9"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CharShape="17"&gt;&lt;CHAR&gt;≪$J$61≫&lt;/CHAR&gt;&lt;/TEXT&gt;&lt;/P&gt;&lt;/PARALIST&gt;&lt;/CELL&gt;&lt;CELL BorderFill="9" ColAddr="10"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CharShape="17"&gt;&lt;CHAR&gt;≪$K$61≫&lt;/CHAR&gt;&lt;/TEXT&gt;&lt;/P&gt;&lt;/PARALIST&gt;&lt;/CELL&gt;&lt;CELL BorderFill="9" ColAddr="11"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CharShape="17"&gt;&lt;CHAR&gt;≪$L$61≫&lt;/CHAR&gt;&lt;/TEXT&gt;&lt;/P&gt;&lt;/PARALIST&gt;&lt;/CELL&gt;&lt;CELL BorderFill="9" ColAddr="12"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CharShape="17"&gt;&lt;CHAR&gt;≪$M$61≫&lt;/CHAR&gt;&lt;/TEXT&gt;&lt;/P&gt;&lt;/PARALIST&gt;&lt;/CELL&gt;&lt;CELL BorderFill="9" ColAddr="13"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CharShape="17"&gt;&lt;CHAR&gt;≪$N$61≫&lt;/CHAR&gt;&lt;/TEXT&gt;&lt;/P&gt;&lt;/PARALIST&gt;&lt;/CELL&gt;&lt;CELL BorderFill="9" ColAddr="14"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CharShape="17"&gt;&lt;CHAR&gt;≪$O$61≫&lt;/CHAR&gt;&lt;/TEXT&gt;&lt;/P&gt;&lt;/PARALIST&gt;&lt;/CELL&gt;&lt;CELL BorderFill="9" ColAddr="15"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CharShape="17"&gt;&lt;CHAR&gt;≪$P$61≫&lt;/CHAR&gt;&lt;/TEXT&gt;&lt;/P&gt;&lt;/PARALIST&gt;&lt;/CELL&gt;&lt;CELL BorderFill="9" ColAddr="16"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CharShape="17"&gt;&lt;CHAR&gt;≪$Q$61≫&lt;/CHAR&gt;&lt;/TEXT&gt;&lt;/P&gt;&lt;/PARALIST&gt;&lt;/CELL&gt;&lt;CELL BorderFill="9" ColAddr="17"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CharShape="17"&gt;&lt;CHAR&gt;≪$R$61≫&lt;/CHAR&gt;&lt;/TEXT&gt;&lt;/P&gt;&lt;/PARALIST&gt;&lt;/CELL&gt;&lt;CELL BorderFill="9" ColAddr="18"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CharShape="17"&gt;&lt;CHAR&gt;≪$S$61≫&lt;/CHAR&gt;&lt;/TEXT&gt;&lt;/P&gt;&lt;/PARALIST&gt;&lt;/CELL&gt;&lt;CELL BorderFill="9" ColAddr="19"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CharShape="17"&gt;&lt;CHAR&gt;≪$T$61≫&lt;/CHAR&gt;&lt;/TEXT&gt;&lt;/P&gt;&lt;/PARALIST&gt;&lt;/CELL&gt;&lt;CELL BorderFill="9" ColAddr="20"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CharShape="17"&gt;&lt;CHAR&gt;≪$U$61≫&lt;/CHAR&gt;&lt;/TEXT&gt;&lt;/P&gt;&lt;/PARALIST&gt;&lt;/CELL&gt;&lt;CELL BorderFill="9" ColAddr="21"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CharShape="17"&gt;&lt;CHAR&gt;≪$V$61≫&lt;/CHAR&gt;&lt;/TEXT&gt;&lt;/P&gt;&lt;/PARALIST&gt;&lt;/CELL&gt;&lt;CELL BorderFill="9" ColAddr="22"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CharShape="17"&gt;&lt;CHAR&gt;≪$W$61≫&lt;/CHAR&gt;&lt;/TEXT&gt;&lt;/P&gt;&lt;/PARALIST&gt;&lt;/CELL&gt;&lt;CELL BorderFill="9" ColAddr="23"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CharShape="17"&gt;&lt;CHAR&gt;≪$X$61≫&lt;/CHAR&gt;&lt;/TEXT&gt;&lt;/P&gt;&lt;/PARALIST&gt;&lt;/CELL&gt;&lt;CELL BorderFill="9" ColAddr="24"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CharShape="17"&gt;&lt;CHAR&gt;≪$Y$61≫&lt;/CHAR&gt;&lt;/TEXT&gt;&lt;/P&gt;&lt;/PARALIST&gt;&lt;/CELL&gt;&lt;CELL BorderFill="9" ColAddr="25"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CharShape="17"&gt;&lt;CHAR&gt;≪$Z$61≫&lt;/CHAR&gt;&lt;/TEXT&gt;&lt;/P&gt;&lt;/PARALIST&gt;&lt;/CELL&gt;&lt;CELL BorderFill="9" ColAddr="26"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CharShape="17"&gt;&lt;CHAR&gt;≪$AA$61≫&lt;/CHAR&gt;&lt;/TEXT&gt;&lt;/P&gt;&lt;/PARALIST&gt;&lt;/CELL&gt;&lt;CELL BorderFill="9" ColAddr="27"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CharShape="17"&gt;&lt;CHAR&gt;≪$AB$61≫&lt;/CHAR&gt;&lt;/TEXT&gt;&lt;/P&gt;&lt;/PARALIST&gt;&lt;/CELL&gt;&lt;CELL BorderFill="9" ColAddr="28"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CharShape="17"&gt;&lt;CHAR&gt;≪$AC$61≫&lt;/CHAR&gt;&lt;/TEXT&gt;&lt;/P&gt;&lt;/PARALIST&gt;&lt;/CELL&gt;&lt;CELL BorderFill="9" ColAddr="29"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CharShape="17"&gt;&lt;CHAR&gt;≪$AD$61≫&lt;/CHAR&gt;&lt;/TEXT&gt;&lt;/P&gt;&lt;/PARALIST&gt;&lt;/CELL&gt;&lt;CELL BorderFill="9" ColAddr="30"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CharShape="17"&gt;&lt;CHAR&gt;≪$AE$61≫&lt;/CHAR&gt;&lt;/TEXT&gt;&lt;/P&gt;&lt;/PARALIST&gt;&lt;/CELL&gt;&lt;CELL BorderFill="9" ColAddr="31"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CharShape="17"&gt;&lt;CHAR&gt;≪$AF$61≫&lt;/CHAR&gt;&lt;/TEXT&gt;&lt;/P&gt;&lt;/PARALIST&gt;&lt;/CELL&gt;&lt;CELL BorderFill="9" ColAddr="32"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CharShape="17"&gt;&lt;CHAR&gt;≪$AG$61≫&lt;/CHAR&gt;&lt;/TEXT&gt;&lt;/P&gt;&lt;/PARALIST&gt;&lt;/CELL&gt;&lt;CELL BorderFill="9" ColAddr="33"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CharShape="17"&gt;&lt;CHAR&gt;≪$AH$61≫&lt;/CHAR&gt;&lt;/TEXT&gt;&lt;/P&gt;&lt;/PARALIST&gt;&lt;/CELL&gt;&lt;CELL BorderFill="9" ColAddr="34"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CharShape="17"&gt;&lt;CHAR&gt;≪$AI$61≫&lt;/CHAR&gt;&lt;/TEXT&gt;&lt;/P&gt;&lt;/PARALIST&gt;&lt;/CELL&gt;&lt;CELL BorderFill="9" ColAddr="35"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CharShape="17"&gt;&lt;CHAR&gt;≪$AJ$61≫&lt;/CHAR&gt;&lt;/TEXT&gt;&lt;/P&gt;&lt;/PARALIST&gt;&lt;/CELL&gt;&lt;CELL BorderFill="9" ColAddr="36"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CharShape="17"&gt;&lt;CHAR&gt;≪$AK$61≫&lt;/CHAR&gt;&lt;/TEXT&gt;&lt;/P&gt;&lt;/PARALIST&gt;&lt;/CELL&gt;&lt;CELL BorderFill="9" ColAddr="37"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CharShape="17"&gt;&lt;CHAR&gt;≪$AL$61≫&lt;/CHAR&gt;&lt;/TEXT&gt;&lt;/P&gt;&lt;/PARALIST&gt;&lt;/CELL&gt;&lt;CELL BorderFill="9" ColAddr="38"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CharShape="17"&gt;&lt;CHAR&gt;≪$AM$61≫&lt;/CHAR&gt;&lt;/TEXT&gt;&lt;/P&gt;&lt;/PARALIST&gt;&lt;/CELL&gt;&lt;CELL BorderFill="9" ColAddr="39"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CharShape="17"&gt;&lt;CHAR&gt;≪$AN$61≫&lt;/CHAR&gt;&lt;/TEXT&gt;&lt;/P&gt;&lt;/PARALIST&gt;&lt;/CELL&gt;&lt;CELL BorderFill="9" ColAddr="40"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CharShape="17"&gt;&lt;CHAR&gt;≪$AO$61≫&lt;/CHAR&gt;&lt;/TEXT&gt;&lt;/P&gt;&lt;/PARALIST&gt;&lt;/CELL&gt;&lt;CELL BorderFill="13" ColAddr="41"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CharShape="17"&gt;&lt;CHAR&gt;≪$AP$61≫&lt;/CHAR&gt;&lt;/TEXT&gt;&lt;/P&gt;&lt;/PARALIST&gt;&lt;/CELL&gt;&lt;/ROW&gt;&lt;ROW&gt;&lt;CELL BorderFill="14" ColAddr="0" ColSpan="1" Dirty="false" Editable="false" HasMargin="false" Header="false" Height="0" Protect="false" RowAddr="59" RowSpan="1" Width="17378"&gt;&lt;CELLMARGIN Bottom="141" Left="510" Right="510" Top="141"/&gt;&lt;PARALIST LineWrap="Squeeze" LinkListID="0" LinkListIDNext="0" TextDirection="0" VertAlign="Center"&gt;&lt;P ParaShape="30" Style="22"&gt;&lt;TEXT CharShape="10"&gt;&lt;CHAR&gt;≪$A$62≫&lt;/CHAR&gt;&lt;/TEXT&gt;&lt;/P&gt;&lt;/PARALIST&gt;&lt;/CELL&gt;&lt;CELL BorderFill="9" ColAddr="1" ColSpan="1" Dirty="false" Editable="false" HasMargin="false" Header="false" Height="0" Protect="false" RowAddr="59" RowSpan="1" Width="4926"&gt;&lt;CELLMARGIN Bottom="141" Left="510" Right="510" Top="141"/&gt;&lt;PARALIST LineWrap="Squeeze" LinkListID="0" LinkListIDNext="0" TextDirection="0" VertAlign="Center"&gt;&lt;P ParaShape="31" Style="40"&gt;&lt;TEXT CharShape="16"&gt;&lt;CHAR&gt;≪$B$62≫&lt;/CHAR&gt;&lt;/TEXT&gt;&lt;/P&gt;&lt;/PARALIST&gt;&lt;/CELL&gt;&lt;CELL BorderFill="9" ColAddr="2"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CharShape="17"&gt;&lt;CHAR&gt;≪$C$62≫&lt;/CHAR&gt;&lt;/TEXT&gt;&lt;/P&gt;&lt;/PARALIST&gt;&lt;/CELL&gt;&lt;CELL BorderFill="9" ColAddr="3"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CharShape="17"&gt;&lt;CHAR&gt;≪$D$62≫&lt;/CHAR&gt;&lt;/TEXT&gt;&lt;/P&gt;&lt;/PARALIST&gt;&lt;/CELL&gt;&lt;CELL BorderFill="9" ColAddr="4"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CharShape="17"&gt;&lt;CHAR&gt;≪$E$62≫&lt;/CHAR&gt;&lt;/TEXT&gt;&lt;/P&gt;&lt;/PARALIST&gt;&lt;/CELL&gt;&lt;CELL BorderFill="9" ColAddr="5"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CharShape="17"&gt;&lt;CHAR&gt;≪$F$62≫&lt;/CHAR&gt;&lt;/TEXT&gt;&lt;/P&gt;&lt;/PARALIST&gt;&lt;/CELL&gt;&lt;CELL BorderFill="9" ColAddr="6"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CharShape="17"&gt;&lt;CHAR&gt;≪$G$62≫&lt;/CHAR&gt;&lt;/TEXT&gt;&lt;/P&gt;&lt;/PARALIST&gt;&lt;/CELL&gt;&lt;CELL BorderFill="9" ColAddr="7"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CharShape="17"&gt;&lt;CHAR&gt;≪$H$62≫&lt;/CHAR&gt;&lt;/TEXT&gt;&lt;/P&gt;&lt;/PARALIST&gt;&lt;/CELL&gt;&lt;CELL BorderFill="9" ColAddr="8"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CharShape="17"&gt;&lt;CHAR&gt;≪$I$62≫&lt;/CHAR&gt;&lt;/TEXT&gt;&lt;/P&gt;&lt;/PARALIST&gt;&lt;/CELL&gt;&lt;CELL BorderFill="9" ColAddr="9"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CharShape="17"&gt;&lt;CHAR&gt;≪$J$62≫&lt;/CHAR&gt;&lt;/TEXT&gt;&lt;/P&gt;&lt;/PARALIST&gt;&lt;/CELL&gt;&lt;CELL BorderFill="9" ColAddr="10"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CharShape="17"&gt;&lt;CHAR&gt;≪$K$62≫&lt;/CHAR&gt;&lt;/TEXT&gt;&lt;/P&gt;&lt;/PARALIST&gt;&lt;/CELL&gt;&lt;CELL BorderFill="9" ColAddr="11"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CharShape="17"&gt;&lt;CHAR&gt;≪$L$62≫&lt;/CHAR&gt;&lt;/TEXT&gt;&lt;/P&gt;&lt;/PARALIST&gt;&lt;/CELL&gt;&lt;CELL BorderFill="9" ColAddr="12"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CharShape="17"&gt;&lt;CHAR&gt;≪$M$62≫&lt;/CHAR&gt;&lt;/TEXT&gt;&lt;/P&gt;&lt;/PARALIST&gt;&lt;/CELL&gt;&lt;CELL BorderFill="9" ColAddr="13"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CharShape="17"&gt;&lt;CHAR&gt;≪$N$62≫&lt;/CHAR&gt;&lt;/TEXT&gt;&lt;/P&gt;&lt;/PARALIST&gt;&lt;/CELL&gt;&lt;CELL BorderFill="9" ColAddr="14"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CharShape="17"&gt;&lt;CHAR&gt;≪$O$62≫&lt;/CHAR&gt;&lt;/TEXT&gt;&lt;/P&gt;&lt;/PARALIST&gt;&lt;/CELL&gt;&lt;CELL BorderFill="9" ColAddr="15"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CharShape="17"&gt;&lt;CHAR&gt;≪$P$62≫&lt;/CHAR&gt;&lt;/TEXT&gt;&lt;/P&gt;&lt;/PARALIST&gt;&lt;/CELL&gt;&lt;CELL BorderFill="9" ColAddr="16"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CharShape="17"&gt;&lt;CHAR&gt;≪$Q$62≫&lt;/CHAR&gt;&lt;/TEXT&gt;&lt;/P&gt;&lt;/PARALIST&gt;&lt;/CELL&gt;&lt;CELL BorderFill="9" ColAddr="17"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CharShape="17"&gt;&lt;CHAR&gt;≪$R$62≫&lt;/CHAR&gt;&lt;/TEXT&gt;&lt;/P&gt;&lt;/PARALIST&gt;&lt;/CELL&gt;&lt;CELL BorderFill="9" ColAddr="18"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CharShape="17"&gt;&lt;CHAR&gt;≪$S$62≫&lt;/CHAR&gt;&lt;/TEXT&gt;&lt;/P&gt;&lt;/PARALIST&gt;&lt;/CELL&gt;&lt;CELL BorderFill="9" ColAddr="19"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CharShape="17"&gt;&lt;CHAR&gt;≪$T$62≫&lt;/CHAR&gt;&lt;/TEXT&gt;&lt;/P&gt;&lt;/PARALIST&gt;&lt;/CELL&gt;&lt;CELL BorderFill="9" ColAddr="20"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CharShape="17"&gt;&lt;CHAR&gt;≪$U$62≫&lt;/CHAR&gt;&lt;/TEXT&gt;&lt;/P&gt;&lt;/PARALIST&gt;&lt;/CELL&gt;&lt;CELL BorderFill="9" ColAddr="21"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CharShape="17"&gt;&lt;CHAR&gt;≪$V$62≫&lt;/CHAR&gt;&lt;/TEXT&gt;&lt;/P&gt;&lt;/PARALIST&gt;&lt;/CELL&gt;&lt;CELL BorderFill="9" ColAddr="22"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CharShape="17"&gt;&lt;CHAR&gt;≪$W$62≫&lt;/CHAR&gt;&lt;/TEXT&gt;&lt;/P&gt;&lt;/PARALIST&gt;&lt;/CELL&gt;&lt;CELL BorderFill="9" ColAddr="23"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CharShape="17"&gt;&lt;CHAR&gt;≪$X$62≫&lt;/CHAR&gt;&lt;/TEXT&gt;&lt;/P&gt;&lt;/PARALIST&gt;&lt;/CELL&gt;&lt;CELL BorderFill="9" ColAddr="24"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CharShape="17"&gt;&lt;CHAR&gt;≪$Y$62≫&lt;/CHAR&gt;&lt;/TEXT&gt;&lt;/P&gt;&lt;/PARALIST&gt;&lt;/CELL&gt;&lt;CELL BorderFill="9" ColAddr="25"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CharShape="17"&gt;&lt;CHAR&gt;≪$Z$62≫&lt;/CHAR&gt;&lt;/TEXT&gt;&lt;/P&gt;&lt;/PARALIST&gt;&lt;/CELL&gt;&lt;CELL BorderFill="9" ColAddr="26"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CharShape="17"&gt;&lt;CHAR&gt;≪$AA$62≫&lt;/CHAR&gt;&lt;/TEXT&gt;&lt;/P&gt;&lt;/PARALIST&gt;&lt;/CELL&gt;&lt;CELL BorderFill="9" ColAddr="27"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CharShape="17"&gt;&lt;CHAR&gt;≪$AB$62≫&lt;/CHAR&gt;&lt;/TEXT&gt;&lt;/P&gt;&lt;/PARALIST&gt;&lt;/CELL&gt;&lt;CELL BorderFill="9" ColAddr="28"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CharShape="17"&gt;&lt;CHAR&gt;≪$AC$62≫&lt;/CHAR&gt;&lt;/TEXT&gt;&lt;/P&gt;&lt;/PARALIST&gt;&lt;/CELL&gt;&lt;CELL BorderFill="9" ColAddr="29"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CharShape="17"&gt;&lt;CHAR&gt;≪$AD$62≫&lt;/CHAR&gt;&lt;/TEXT&gt;&lt;/P&gt;&lt;/PARALIST&gt;&lt;/CELL&gt;&lt;CELL BorderFill="9" ColAddr="30"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CharShape="17"&gt;&lt;CHAR&gt;≪$AE$62≫&lt;/CHAR&gt;&lt;/TEXT&gt;&lt;/P&gt;&lt;/PARALIST&gt;&lt;/CELL&gt;&lt;CELL BorderFill="9" ColAddr="31"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CharShape="17"&gt;&lt;CHAR&gt;≪$AF$62≫&lt;/CHAR&gt;&lt;/TEXT&gt;&lt;/P&gt;&lt;/PARALIST&gt;&lt;/CELL&gt;&lt;CELL BorderFill="9" ColAddr="32"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CharShape="17"&gt;&lt;CHAR&gt;≪$AG$62≫&lt;/CHAR&gt;&lt;/TEXT&gt;&lt;/P&gt;&lt;/PARALIST&gt;&lt;/CELL&gt;&lt;CELL BorderFill="9" ColAddr="33"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CharShape="17"&gt;&lt;CHAR&gt;≪$AH$62≫&lt;/CHAR&gt;&lt;/TEXT&gt;&lt;/P&gt;&lt;/PARALIST&gt;&lt;/CELL&gt;&lt;CELL BorderFill="9" ColAddr="34"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CharShape="17"&gt;&lt;CHAR&gt;≪$AI$62≫&lt;/CHAR&gt;&lt;/TEXT&gt;&lt;/P&gt;&lt;/PARALIST&gt;&lt;/CELL&gt;&lt;CELL BorderFill="9" ColAddr="35"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CharShape="17"&gt;&lt;CHAR&gt;≪$AJ$62≫&lt;/CHAR&gt;&lt;/TEXT&gt;&lt;/P&gt;&lt;/PARALIST&gt;&lt;/CELL&gt;&lt;CELL BorderFill="9" ColAddr="36"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CharShape="17"&gt;&lt;CHAR&gt;≪$AK$62≫&lt;/CHAR&gt;&lt;/TEXT&gt;&lt;/P&gt;&lt;/PARALIST&gt;&lt;/CELL&gt;&lt;CELL BorderFill="9" ColAddr="37"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CharShape="17"&gt;&lt;CHAR&gt;≪$AL$62≫&lt;/CHAR&gt;&lt;/TEXT&gt;&lt;/P&gt;&lt;/PARALIST&gt;&lt;/CELL&gt;&lt;CELL BorderFill="9" ColAddr="38"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CharShape="17"&gt;&lt;CHAR&gt;≪$AM$62≫&lt;/CHAR&gt;&lt;/TEXT&gt;&lt;/P&gt;&lt;/PARALIST&gt;&lt;/CELL&gt;&lt;CELL BorderFill="9" ColAddr="39"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CharShape="17"&gt;&lt;CHAR&gt;≪$AN$62≫&lt;/CHAR&gt;&lt;/TEXT&gt;&lt;/P&gt;&lt;/PARALIST&gt;&lt;/CELL&gt;&lt;CELL BorderFill="9" ColAddr="40"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CharShape="17"&gt;&lt;CHAR&gt;≪$AO$62≫&lt;/CHAR&gt;&lt;/TEXT&gt;&lt;/P&gt;&lt;/PARALIST&gt;&lt;/CELL&gt;&lt;CELL BorderFill="13" ColAddr="41"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CharShape="17"&gt;&lt;CHAR&gt;≪$AP$62≫&lt;/CHAR&gt;&lt;/TEXT&gt;&lt;/P&gt;&lt;/PARALIST&gt;&lt;/CELL&gt;&lt;/ROW&gt;&lt;ROW&gt;&lt;CELL BorderFill="14" ColAddr="0" ColSpan="1" Dirty="false" Editable="false" HasMargin="false" Header="false" Hei</t>
  </si>
  <si>
    <t>TEXT CharShape="10"&gt;&lt;CHAR&gt;≪$A$74≫&lt;/CHAR&gt;&lt;/TEXT&gt;&lt;/P&gt;&lt;/PARALIST&gt;&lt;/CELL&gt;&lt;CELL BorderFill="9" ColAddr="1" ColSpan="1" Dirty="false" Editable="false" HasMargin="false" Header="false" Height="0" Protect="false" RowAddr="71" RowSpan="1" Width="4926"&gt;&lt;CELLMARGIN Bottom="141" Left="510" Right="510" Top="141"/&gt;&lt;PARALIST LineWrap="Squeeze" LinkListID="0" LinkListIDNext="0" TextDirection="0" VertAlign="Center"&gt;&lt;P ParaShape="31" Style="40"&gt;&lt;TEXT CharShape="16"&gt;&lt;CHAR&gt;≪$B$74≫&lt;/CHAR&gt;&lt;/TEXT&gt;&lt;/P&gt;&lt;/PARALIST&gt;&lt;/CELL&gt;&lt;CELL BorderFill="9" ColAddr="2"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CharShape="17"&gt;&lt;CHAR&gt;≪$C$74≫&lt;/CHAR&gt;&lt;/TEXT&gt;&lt;/P&gt;&lt;/PARALIST&gt;&lt;/CELL&gt;&lt;CELL BorderFill="9" ColAddr="3"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CharShape="17"&gt;&lt;CHAR&gt;≪$D$74≫&lt;/CHAR&gt;&lt;/TEXT&gt;&lt;/P&gt;&lt;/PARALIST&gt;&lt;/CELL&gt;&lt;CELL BorderFill="9" ColAddr="4"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CharShape="17"&gt;&lt;CHAR&gt;≪$E$74≫&lt;/CHAR&gt;&lt;/TEXT&gt;&lt;/P&gt;&lt;/PARALIST&gt;&lt;/CELL&gt;&lt;CELL BorderFill="9" ColAddr="5"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CharShape="17"&gt;&lt;CHAR&gt;≪$F$74≫&lt;/CHAR&gt;&lt;/TEXT&gt;&lt;/P&gt;&lt;/PARALIST&gt;&lt;/CELL&gt;&lt;CELL BorderFill="9" ColAddr="6"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CharShape="17"&gt;&lt;CHAR&gt;≪$G$74≫&lt;/CHAR&gt;&lt;/TEXT&gt;&lt;/P&gt;&lt;/PARALIST&gt;&lt;/CELL&gt;&lt;CELL BorderFill="9" ColAddr="7"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CharShape="17"&gt;&lt;CHAR&gt;≪$H$74≫&lt;/CHAR&gt;&lt;/TEXT&gt;&lt;/P&gt;&lt;/PARALIST&gt;&lt;/CELL&gt;&lt;CELL BorderFill="9" ColAddr="8"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CharShape="17"&gt;&lt;CHAR&gt;≪$I$74≫&lt;/CHAR&gt;&lt;/TEXT&gt;&lt;/P&gt;&lt;/PARALIST&gt;&lt;/CELL&gt;&lt;CELL BorderFill="9" ColAddr="9"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CharShape="17"&gt;&lt;CHAR&gt;≪$J$74≫&lt;/CHAR&gt;&lt;/TEXT&gt;&lt;/P&gt;&lt;/PARALIST&gt;&lt;/CELL&gt;&lt;CELL BorderFill="9" ColAddr="10"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CharShape="17"&gt;&lt;CHAR&gt;≪$K$74≫&lt;/CHAR&gt;&lt;/TEXT&gt;&lt;/P&gt;&lt;/PARALIST&gt;&lt;/CELL&gt;&lt;CELL BorderFill="9" ColAddr="11"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CharShape="17"&gt;&lt;CHAR&gt;≪$L$74≫&lt;/CHAR&gt;&lt;/TEXT&gt;&lt;/P&gt;&lt;/PARALIST&gt;&lt;/CELL&gt;&lt;CELL BorderFill="9" ColAddr="12"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CharShape="17"&gt;&lt;CHAR&gt;≪$M$74≫&lt;/CHAR&gt;&lt;/TEXT&gt;&lt;/P&gt;&lt;/PARALIST&gt;&lt;/CELL&gt;&lt;CELL BorderFill="9" ColAddr="13"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CharShape="17"&gt;&lt;CHAR&gt;≪$N$74≫&lt;/CHAR&gt;&lt;/TEXT&gt;&lt;/P&gt;&lt;/PARALIST&gt;&lt;/CELL&gt;&lt;CELL BorderFill="9" ColAddr="14"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CharShape="17"&gt;&lt;CHAR&gt;≪$O$74≫&lt;/CHAR&gt;&lt;/TEXT&gt;&lt;/P&gt;&lt;/PARALIST&gt;&lt;/CELL&gt;&lt;CELL BorderFill="9" ColAddr="15"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CharShape="17"&gt;&lt;CHAR&gt;≪$P$74≫&lt;/CHAR&gt;&lt;/TEXT&gt;&lt;/P&gt;&lt;/PARALIST&gt;&lt;/CELL&gt;&lt;CELL BorderFill="9" ColAddr="16"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CharShape="17"&gt;&lt;CHAR&gt;≪$Q$74≫&lt;/CHAR&gt;&lt;/TEXT&gt;&lt;/P&gt;&lt;/PARALIST&gt;&lt;/CELL&gt;&lt;CELL BorderFill="9" ColAddr="17"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CharShape="17"&gt;&lt;CHAR&gt;≪$R$74≫&lt;/CHAR&gt;&lt;/TEXT&gt;&lt;/P&gt;&lt;/PARALIST&gt;&lt;/CELL&gt;&lt;CELL BorderFill="9" ColAddr="18"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CharShape="17"&gt;&lt;CHAR&gt;≪$S$74≫&lt;/CHAR&gt;&lt;/TEXT&gt;&lt;/P&gt;&lt;/PARALIST&gt;&lt;/CELL&gt;&lt;CELL BorderFill="9" ColAddr="19"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CharShape="17"&gt;&lt;CHAR&gt;≪$T$74≫&lt;/CHAR&gt;&lt;/TEXT&gt;&lt;/P&gt;&lt;/PARALIST&gt;&lt;/CELL&gt;&lt;CELL BorderFill="9" ColAddr="20"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CharShape="17"&gt;&lt;CHAR&gt;≪$U$74≫&lt;/CHAR&gt;&lt;/TEXT&gt;&lt;/P&gt;&lt;/PARALIST&gt;&lt;/CELL&gt;&lt;CELL BorderFill="9" ColAddr="21"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CharShape="17"&gt;&lt;CHAR&gt;≪$V$74≫&lt;/CHAR&gt;&lt;/TEXT&gt;&lt;/P&gt;&lt;/PARALIST&gt;&lt;/CELL&gt;&lt;CELL BorderFill="9" ColAddr="22"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CharShape="17"&gt;&lt;CHAR&gt;≪$W$74≫&lt;/CHAR&gt;&lt;/TEXT&gt;&lt;/P&gt;&lt;/PARALIST&gt;&lt;/CELL&gt;&lt;CELL BorderFill="9" ColAddr="23"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CharShape="17"&gt;&lt;CHAR&gt;≪$X$74≫&lt;/CHAR&gt;&lt;/TEXT&gt;&lt;/P&gt;&lt;/PARALIST&gt;&lt;/CELL&gt;&lt;CELL BorderFill="9" ColAddr="24"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CharShape="17"&gt;&lt;CHAR&gt;≪$Y$74≫&lt;/CHAR&gt;&lt;/TEXT&gt;&lt;/P&gt;&lt;/PARALIST&gt;&lt;/CELL&gt;&lt;CELL BorderFill="9" ColAddr="25"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CharShape="17"&gt;&lt;CHAR&gt;≪$Z$74≫&lt;/CHAR&gt;&lt;/TEXT&gt;&lt;/P&gt;&lt;/PARALIST&gt;&lt;/CELL&gt;&lt;CELL BorderFill="9" ColAddr="26"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CharShape="17"&gt;&lt;CHAR&gt;≪$AA$74≫&lt;/CHAR&gt;&lt;/TEXT&gt;&lt;/P&gt;&lt;/PARALIST&gt;&lt;/CELL&gt;&lt;CELL BorderFill="9" ColAddr="27"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CharShape="17"&gt;&lt;CHAR&gt;≪$AB$74≫&lt;/CHAR&gt;&lt;/TEXT&gt;&lt;/P&gt;&lt;/PARALIST&gt;&lt;/CELL&gt;&lt;CELL BorderFill="9" ColAddr="28"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CharShape="17"&gt;&lt;CHAR&gt;≪$AC$74≫&lt;/CHAR&gt;&lt;/TEXT&gt;&lt;/P&gt;&lt;/PARALIST&gt;&lt;/CELL&gt;&lt;CELL BorderFill="9" ColAddr="29"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CharShape="17"&gt;&lt;CHAR&gt;≪$AD$74≫&lt;/CHAR&gt;&lt;/TEXT&gt;&lt;/P&gt;&lt;/PARALIST&gt;&lt;/CELL&gt;&lt;CELL BorderFill="9" ColAddr="30"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CharShape="17"&gt;&lt;CHAR&gt;≪$AE$74≫&lt;/CHAR&gt;&lt;/TEXT&gt;&lt;/P&gt;&lt;/PARALIST&gt;&lt;/CELL&gt;&lt;CELL BorderFill="9" ColAddr="31"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CharShape="17"&gt;&lt;CHAR&gt;≪$AF$74≫&lt;/CHAR&gt;&lt;/TEXT&gt;&lt;/P&gt;&lt;/PARALIST&gt;&lt;/CELL&gt;&lt;CELL BorderFill="9" ColAddr="32"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CharShape="17"&gt;&lt;CHAR&gt;≪$AG$74≫&lt;/CHAR&gt;&lt;/TEXT&gt;&lt;/P&gt;&lt;/PARALIST&gt;&lt;/CELL&gt;&lt;CELL BorderFill="9" ColAddr="33"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CharShape="17"&gt;&lt;CHAR&gt;≪$AH$74≫&lt;/CHAR&gt;&lt;/TEXT&gt;&lt;/P&gt;&lt;/PARALIST&gt;&lt;/CELL&gt;&lt;CELL BorderFill="9" ColAddr="34"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CharShape="17"&gt;&lt;CHAR&gt;≪$AI$74≫&lt;/CHAR&gt;&lt;/TEXT&gt;&lt;/P&gt;&lt;/PARALIST&gt;&lt;/CELL&gt;&lt;CELL BorderFill="9" ColAddr="35"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CharShape="17"&gt;&lt;CHAR&gt;≪$AJ$74≫&lt;/CHAR&gt;&lt;/TEXT&gt;&lt;/P&gt;&lt;/PARALIST&gt;&lt;/CELL&gt;&lt;CELL BorderFill="9" ColAddr="36"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CharShape="17"&gt;&lt;CHAR&gt;≪$AK$74≫&lt;/CHAR&gt;&lt;/TEXT&gt;&lt;/P&gt;&lt;/PARALIST&gt;&lt;/CELL&gt;&lt;CELL BorderFill="9" ColAddr="37"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CharShape="17"&gt;&lt;CHAR&gt;≪$AL$74≫&lt;/CHAR&gt;&lt;/TEXT&gt;&lt;/P&gt;&lt;/PARALIST&gt;&lt;/CELL&gt;&lt;CELL BorderFill="9" ColAddr="38"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CharShape="17"&gt;&lt;CHAR&gt;≪$AM$74≫&lt;/CHAR&gt;&lt;/TEXT&gt;&lt;/P&gt;&lt;/PARALIST&gt;&lt;/CELL&gt;&lt;CELL BorderFill="9" ColAddr="39"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CharShape="17"&gt;&lt;CHAR&gt;≪$AN$74≫&lt;/CHAR&gt;&lt;/TEXT&gt;&lt;/P&gt;&lt;/PARALIST&gt;&lt;/CELL&gt;&lt;CELL BorderFill="9" ColAddr="40"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CharShape="17"&gt;&lt;CHAR&gt;≪$AO$74≫&lt;/CHAR&gt;&lt;/TEXT&gt;&lt;/P&gt;&lt;/PARALIST&gt;&lt;/CELL&gt;&lt;CELL BorderFill="13" ColAddr="41"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CharShape="17"&gt;&lt;CHAR&gt;≪$AP$74≫&lt;/CHAR&gt;&lt;/TEXT&gt;&lt;/P&gt;&lt;/PARALIST&gt;&lt;/CELL&gt;&lt;/ROW&gt;&lt;ROW&gt;&lt;CELL BorderFill="14" ColAddr="0" ColSpan="1" Dirty="false" Editable="false" HasMargin="false" Header="false" Height="0" Protect="false" RowAddr="72" RowSpan="1" Width="17378"&gt;&lt;CELLMARGIN Bottom="141" Left="510" Right="510" Top="141"/&gt;&lt;PARALIST LineWrap="Squeeze" LinkListID="0" LinkListIDNext="0" TextDirection="0" VertAlign="Center"&gt;&lt;P ParaShape="30" Style="22"&gt;&lt;TEXT CharShape="10"&gt;&lt;CHAR&gt;≪$A$75≫&lt;/CHAR&gt;&lt;/TEXT&gt;&lt;/P&gt;&lt;/PARALIST&gt;&lt;/CELL&gt;&lt;CELL BorderFill="9" ColAddr="1" ColSpan="1" Dirty="false" Editable="false" HasMargin="false" Header="false" Height="0" Protect="false" RowAddr="72" RowSpan="1" Width="4926"&gt;&lt;CELLMARGIN Bottom="141" Left="510" Right="510" Top="141"/&gt;&lt;PARALIST LineWrap="Squeeze" LinkListID="0" LinkListIDNext="0" TextDirection="0" VertAlign="Center"&gt;&lt;P ParaShape="31" Style="40"&gt;&lt;TEXT CharShape="16"&gt;&lt;CHAR&gt;≪$B$75≫&lt;/CHAR&gt;&lt;/TEXT&gt;&lt;/P&gt;&lt;/PARALIST&gt;&lt;/CELL&gt;&lt;CELL BorderFill="9" ColAddr="2"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CharShape="17"&gt;&lt;CHAR&gt;≪$C$75≫&lt;/CHAR&gt;&lt;/TEXT&gt;&lt;/P&gt;&lt;/PARALIST&gt;&lt;/CELL&gt;&lt;CELL BorderFill="9" ColAddr="3"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CharShape="17"&gt;&lt;CHAR&gt;≪$D$75≫&lt;/CHAR&gt;&lt;/TEXT&gt;&lt;/P&gt;&lt;/PARALIST&gt;&lt;/CELL&gt;&lt;CELL BorderFill="9" ColAddr="4"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CharShape="17"&gt;&lt;CHAR&gt;≪$E$75≫&lt;/CHAR&gt;&lt;/TEXT&gt;&lt;/P&gt;&lt;/PARALIST&gt;&lt;/CELL&gt;&lt;CELL BorderFill="9" ColAddr="5"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CharShape="17"&gt;&lt;CHAR&gt;≪$F$75≫&lt;/CHAR&gt;&lt;/TEXT&gt;&lt;/P&gt;&lt;/PARALIST&gt;&lt;/CELL&gt;&lt;CELL BorderFill="9" ColAddr="6"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CharShape="17"&gt;&lt;CHAR&gt;≪$G$75≫&lt;/CHAR&gt;&lt;/TEXT&gt;&lt;/P&gt;&lt;/PARALIST&gt;&lt;/CELL&gt;&lt;CELL BorderFill="9" ColAddr="7"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CharShape="17"&gt;&lt;CHAR&gt;≪$H$75≫&lt;/CHAR&gt;&lt;/TEXT&gt;&lt;/P&gt;&lt;/PARALIST&gt;&lt;/CELL&gt;&lt;CELL BorderFill="9" ColAddr="8"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CharShape="17"&gt;&lt;CHAR&gt;≪$I$75≫&lt;/CHAR&gt;&lt;/TEXT&gt;&lt;/P&gt;&lt;/PARALIST&gt;&lt;/CELL&gt;&lt;CELL BorderFill="9" ColAddr="9"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CharShape="17"&gt;&lt;CHAR&gt;≪$J$75≫&lt;/CHAR&gt;&lt;/TEXT&gt;&lt;/P&gt;&lt;/PARALIST&gt;&lt;/CELL&gt;&lt;CELL BorderFill="9" ColAddr="10"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CharShape="17"&gt;&lt;CHAR&gt;≪$K$75≫&lt;/CHAR&gt;&lt;/TEXT&gt;&lt;/P&gt;&lt;/PARALIST&gt;&lt;/CELL&gt;&lt;CELL BorderFill="9" ColAddr="11"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CharShape="17"&gt;&lt;CHAR&gt;≪$L$75≫&lt;/CHAR&gt;&lt;/TEXT&gt;&lt;/P&gt;&lt;/PARALIST&gt;&lt;/CELL&gt;&lt;CELL BorderFill="9" ColAddr="12"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CharShape="17"&gt;&lt;CHAR&gt;≪$M$75≫&lt;/CHAR&gt;&lt;/TEXT&gt;&lt;/P&gt;&lt;/PARALIST&gt;&lt;/CELL&gt;&lt;CELL BorderFill="9" ColAddr="13"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CharShape="17"&gt;&lt;CHAR&gt;≪$N$75≫&lt;/CHAR&gt;&lt;/TEXT&gt;&lt;/P&gt;&lt;/PARALIST&gt;&lt;/CELL&gt;&lt;CELL BorderFill="9" ColAddr="14"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CharShape="17"&gt;&lt;CHAR&gt;≪$O$75≫&lt;/CHAR&gt;&lt;/TEXT&gt;&lt;/P&gt;&lt;/PARALIST&gt;&lt;/CELL&gt;&lt;CELL BorderFill="9" ColAddr="15"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CharShape="17"&gt;&lt;CHAR&gt;≪$P$75≫&lt;/CHAR&gt;&lt;/TEXT&gt;&lt;/P&gt;&lt;/PARALIST&gt;&lt;/CELL&gt;&lt;CELL BorderFill="9" ColAddr="16"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CharShape="17"&gt;&lt;CHAR&gt;≪$Q$75≫&lt;/CHAR&gt;&lt;/TEXT&gt;&lt;/P&gt;&lt;/PARALIST&gt;&lt;/CELL&gt;&lt;CELL BorderFill="9" ColAddr="17"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CharShape="17"&gt;&lt;CHAR&gt;≪$R$75≫&lt;/CHAR&gt;&lt;/TEXT&gt;&lt;/P&gt;&lt;/PARALIST&gt;&lt;/CELL&gt;&lt;CELL BorderFill="9" ColAddr="18"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CharShape="17"&gt;&lt;CHAR&gt;≪$S$75≫&lt;/CHAR&gt;&lt;/TEXT&gt;&lt;/P&gt;&lt;/PARALIST&gt;&lt;/CELL&gt;&lt;CELL BorderFill="9" ColAddr="19"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CharShape="17"&gt;&lt;CHAR&gt;≪$T$75≫&lt;/CHAR&gt;&lt;/TEXT&gt;&lt;/P&gt;&lt;/PARALIST&gt;&lt;/CELL&gt;&lt;CELL BorderFill="9" ColAddr="20"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CharShape="17"&gt;&lt;CHAR&gt;≪$U$75≫&lt;/CHAR&gt;&lt;/TEXT&gt;&lt;/P&gt;&lt;/PARALIST&gt;&lt;/CELL&gt;&lt;CELL BorderFill="9" ColAddr="21"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CharShape="17"&gt;&lt;CHAR&gt;≪$V$75≫&lt;/CHAR&gt;&lt;/TEXT&gt;&lt;/P&gt;&lt;/PARALIST&gt;&lt;/CELL&gt;&lt;CELL BorderFill="9" ColAddr="22"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CharShape="17"&gt;&lt;CHAR&gt;≪$W$75≫&lt;/CHAR&gt;&lt;/TEXT&gt;&lt;/P&gt;&lt;/PARALIST&gt;&lt;/CELL&gt;&lt;CELL BorderFill="9" ColAddr="23"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CharShape="17"&gt;&lt;CHAR&gt;≪$X$75≫&lt;/CHAR&gt;&lt;/TEXT&gt;&lt;/P&gt;&lt;/PARALIST&gt;&lt;/CELL&gt;&lt;CELL BorderFill="9" ColAddr="24"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CharShape="17"&gt;&lt;CHAR&gt;≪$Y$75≫&lt;/CHAR&gt;&lt;/TEXT&gt;&lt;/P&gt;&lt;/PARALIST&gt;&lt;/CELL&gt;&lt;CELL BorderFill="9" ColAddr="25"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CharShape="17"&gt;&lt;CHAR&gt;≪$Z$75≫&lt;/CHAR&gt;&lt;/TEXT&gt;&lt;/P&gt;&lt;/PARALIST&gt;&lt;/CELL&gt;&lt;CELL BorderFill="9" ColAddr="26"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CharShape="17"&gt;&lt;CHAR&gt;≪$AA$75≫&lt;/CHAR&gt;&lt;/TEXT&gt;&lt;/P&gt;&lt;/PARALIST&gt;&lt;/CELL&gt;&lt;CELL BorderFill="9" ColAddr="27"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CharShape="17"&gt;&lt;CHAR&gt;≪$AB$75≫&lt;/CHAR&gt;&lt;/TEXT&gt;&lt;/P&gt;&lt;/PARALIST&gt;&lt;/CELL&gt;&lt;CELL BorderFill="9" ColAddr="28"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CharShape="17"&gt;&lt;CHAR&gt;≪$AC$75≫&lt;/CHAR&gt;&lt;/TEXT&gt;&lt;/P&gt;&lt;/PARALIST&gt;&lt;/CELL&gt;&lt;CELL BorderFill="9" ColAddr="29"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CharShape="17"&gt;&lt;CHAR&gt;≪$AD$75≫&lt;/CHAR&gt;&lt;/TEXT&gt;&lt;/P&gt;&lt;/PARALIST&gt;&lt;/CELL&gt;&lt;CELL BorderFill="9" ColAddr="30"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CharShape="17"&gt;&lt;CHAR&gt;≪$AE$75≫&lt;/CHAR&gt;&lt;/TEXT&gt;&lt;/P&gt;&lt;/PARALIST&gt;&lt;/CELL&gt;&lt;CELL BorderFill="9" ColAddr="31"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CharShape="17"&gt;&lt;CHAR&gt;≪$AF$75≫&lt;/CHAR&gt;&lt;/TEXT&gt;&lt;/P&gt;&lt;/PARALIST&gt;&lt;/CELL&gt;&lt;CELL BorderFill="9" ColAddr="32"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CharShape="17"&gt;&lt;CHAR&gt;≪$AG$75≫&lt;/CHAR&gt;&lt;/TEXT&gt;&lt;/P&gt;&lt;/PARALIST&gt;&lt;/CELL&gt;&lt;CELL BorderFill="9" ColAddr="33"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CharShape="17"&gt;&lt;CHAR&gt;≪$AH$75≫&lt;/CHAR&gt;&lt;/TEXT&gt;&lt;/P&gt;&lt;/PARALIST&gt;&lt;/CELL&gt;&lt;CELL BorderFill="9" ColAddr="34"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CharShape="17"&gt;&lt;CHAR&gt;≪$AI$75≫&lt;/CHAR&gt;&lt;/TEXT&gt;&lt;/P&gt;&lt;/PARALIST&gt;&lt;/CELL&gt;&lt;CELL BorderFill="9" ColAddr="35"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CharShape="17"&gt;&lt;CHAR&gt;≪$AJ$75≫&lt;/CHAR&gt;&lt;/TEXT&gt;&lt;/P&gt;&lt;/PARALIST&gt;&lt;</t>
  </si>
  <si>
    <t>/CELL&gt;&lt;CELL BorderFill="9" ColAddr="36"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CharShape="17"&gt;&lt;CHAR&gt;≪$AK$75≫&lt;/CHAR&gt;&lt;/TEXT&gt;&lt;/P&gt;&lt;/PARALIST&gt;&lt;/CELL&gt;&lt;CELL BorderFill="9" ColAddr="37"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CharShape="17"&gt;&lt;CHAR&gt;≪$AL$75≫&lt;/CHAR&gt;&lt;/TEXT&gt;&lt;/P&gt;&lt;/PARALIST&gt;&lt;/CELL&gt;&lt;CELL BorderFill="9" ColAddr="38"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CharShape="17"&gt;&lt;CHAR&gt;≪$AM$75≫&lt;/CHAR&gt;&lt;/TEXT&gt;&lt;/P&gt;&lt;/PARALIST&gt;&lt;/CELL&gt;&lt;CELL BorderFill="9" ColAddr="39"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CharShape="17"&gt;&lt;CHAR&gt;≪$AN$75≫&lt;/CHAR&gt;&lt;/TEXT&gt;&lt;/P&gt;&lt;/PARALIST&gt;&lt;/CELL&gt;&lt;CELL BorderFill="9" ColAddr="40"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CharShape="17"&gt;&lt;CHAR&gt;≪$AO$75≫&lt;/CHAR&gt;&lt;/TEXT&gt;&lt;/P&gt;&lt;/PARALIST&gt;&lt;/CELL&gt;&lt;CELL BorderFill="13" ColAddr="41"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CharShape="17"&gt;&lt;CHAR&gt;≪$AP$75≫&lt;/CHAR&gt;&lt;/TEXT&gt;&lt;/P&gt;&lt;/PARALIST&gt;&lt;/CELL&gt;&lt;/ROW&gt;&lt;ROW&gt;&lt;CELL BorderFill="14" ColAddr="0" ColSpan="1" Dirty="false" Editable="false" HasMargin="false" Header="false" Height="0" Protect="false" RowAddr="73" RowSpan="1" Width="17378"&gt;&lt;CELLMARGIN Bottom="141" Left="510" Right="510" Top="141"/&gt;&lt;PARALIST LineWrap="Squeeze" LinkListID="0" LinkListIDNext="0" TextDirection="0" VertAlign="Center"&gt;&lt;P ParaShape="30" Style="22"&gt;&lt;TEXT CharShape="10"&gt;&lt;CHAR&gt;≪$A$76≫&lt;/CHAR&gt;&lt;/TEXT&gt;&lt;/P&gt;&lt;/PARALIST&gt;&lt;/CELL&gt;&lt;CELL BorderFill="9" ColAddr="1" ColSpan="1" Dirty="false" Editable="false" HasMargin="false" Header="false" Height="0" Protect="false" RowAddr="73" RowSpan="1" Width="4926"&gt;&lt;CELLMARGIN Bottom="141" Left="510" Right="510" Top="141"/&gt;&lt;PARALIST LineWrap="Squeeze" LinkListID="0" LinkListIDNext="0" TextDirection="0" VertAlign="Center"&gt;&lt;P ParaShape="31" Style="40"&gt;&lt;TEXT CharShape="16"&gt;&lt;CHAR&gt;≪$B$76≫&lt;/CHAR&gt;&lt;/TEXT&gt;&lt;/P&gt;&lt;/PARALIST&gt;&lt;/CELL&gt;&lt;CELL BorderFill="9" ColAddr="2"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CharShape="17"&gt;&lt;CHAR&gt;≪$C$76≫&lt;/CHAR&gt;&lt;/TEXT&gt;&lt;/P&gt;&lt;/PARALIST&gt;&lt;/CELL&gt;&lt;CELL BorderFill="9" ColAddr="3"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CharShape="17"&gt;&lt;CHAR&gt;≪$D$76≫&lt;/CHAR&gt;&lt;/TEXT&gt;&lt;/P&gt;&lt;/PARALIST&gt;&lt;/CELL&gt;&lt;CELL BorderFill="9" ColAddr="4"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CharShape="17"&gt;&lt;CHAR&gt;≪$E$76≫&lt;/CHAR&gt;&lt;/TEXT&gt;&lt;/P&gt;&lt;/PARALIST&gt;&lt;/CELL&gt;&lt;CELL BorderFill="9" ColAddr="5"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CharShape="17"&gt;&lt;CHAR&gt;≪$F$76≫&lt;/CHAR&gt;&lt;/TEXT&gt;&lt;/P&gt;&lt;/PARALIST&gt;&lt;/CELL&gt;&lt;CELL BorderFill="9" ColAddr="6"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CharShape="17"&gt;&lt;CHAR&gt;≪$G$76≫&lt;/CHAR&gt;&lt;/TEXT&gt;&lt;/P&gt;&lt;/PARALIST&gt;&lt;/CELL&gt;&lt;CELL BorderFill="9" ColAddr="7"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CharShape="17"&gt;&lt;CHAR&gt;≪$H$76≫&lt;/CHAR&gt;&lt;/TEXT&gt;&lt;/P&gt;&lt;/PARALIST&gt;&lt;/CELL&gt;&lt;CELL BorderFill="9" ColAddr="8"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CharShape="17"&gt;&lt;CHAR&gt;≪$I$76≫&lt;/CHAR&gt;&lt;/TEXT&gt;&lt;/P&gt;&lt;/PARALIST&gt;&lt;/CELL&gt;&lt;CELL BorderFill="9" ColAddr="9"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CharShape="17"&gt;&lt;CHAR&gt;≪$J$76≫&lt;/CHAR&gt;&lt;/TEXT&gt;&lt;/P&gt;&lt;/PARALIST&gt;&lt;/CELL&gt;&lt;CELL BorderFill="9" ColAddr="10"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CharShape="17"&gt;&lt;CHAR&gt;≪$K$76≫&lt;/CHAR&gt;&lt;/TEXT&gt;&lt;/P&gt;&lt;/PARALIST&gt;&lt;/CELL&gt;&lt;CELL BorderFill="9" ColAddr="11"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CharShape="17"&gt;&lt;CHAR&gt;≪$L$76≫&lt;/CHAR&gt;&lt;/TEXT&gt;&lt;/P&gt;&lt;/PARALIST&gt;&lt;/CELL&gt;&lt;CELL BorderFill="9" ColAddr="12"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CharShape="17"&gt;&lt;CHAR&gt;≪$M$76≫&lt;/CHAR&gt;&lt;/TEXT&gt;&lt;/P&gt;&lt;/PARALIST&gt;&lt;/CELL&gt;&lt;CELL BorderFill="9" ColAddr="13"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CharShape="17"&gt;&lt;CHAR&gt;≪$N$76≫&lt;/CHAR&gt;&lt;/TEXT&gt;&lt;/P&gt;&lt;/PARALIST&gt;&lt;/CELL&gt;&lt;CELL BorderFill="9" ColAddr="14"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CharShape="17"&gt;&lt;CHAR&gt;≪$O$76≫&lt;/CHAR&gt;&lt;/TEXT&gt;&lt;/P&gt;&lt;/PARALIST&gt;&lt;/CELL&gt;&lt;CELL BorderFill="9" ColAddr="15"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CharShape="17"&gt;&lt;CHAR&gt;≪$P$76≫&lt;/CHAR&gt;&lt;/TEXT&gt;&lt;/P&gt;&lt;/PARALIST&gt;&lt;/CELL&gt;&lt;CELL BorderFill="9" ColAddr="16"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CharShape="17"&gt;&lt;CHAR&gt;≪$Q$76≫&lt;/CHAR&gt;&lt;/TEXT&gt;&lt;/P&gt;&lt;/PARALIST&gt;&lt;/CELL&gt;&lt;CELL BorderFill="9" ColAddr="17"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CharShape="17"&gt;&lt;CHAR&gt;≪$R$76≫&lt;/CHAR&gt;&lt;/TEXT&gt;&lt;/P&gt;&lt;/PARALIST&gt;&lt;/CELL&gt;&lt;CELL BorderFill="9" ColAddr="18"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CharShape="17"&gt;&lt;CHAR&gt;≪$S$76≫&lt;/CHAR&gt;&lt;/TEXT&gt;&lt;/P&gt;&lt;/PARALIST&gt;&lt;/CELL&gt;&lt;CELL BorderFill="9" ColAddr="19"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CharShape="17"&gt;&lt;CHAR&gt;≪$T$76≫&lt;/CHAR&gt;&lt;/TEXT&gt;&lt;/P&gt;&lt;/PARALIST&gt;&lt;/CELL&gt;&lt;CELL BorderFill="9" ColAddr="20"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CharShape="17"&gt;&lt;CHAR&gt;≪$U$76≫&lt;/CHAR&gt;&lt;/TEXT&gt;&lt;/P&gt;&lt;/PARALIST&gt;&lt;/CELL&gt;&lt;CELL BorderFill="9" ColAddr="21"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CharShape="17"&gt;&lt;CHAR&gt;≪$V$76≫&lt;/CHAR&gt;&lt;/TEXT&gt;&lt;/P&gt;&lt;/PARALIST&gt;&lt;/CELL&gt;&lt;CELL BorderFill="9" ColAddr="22"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CharShape="17"&gt;&lt;CHAR&gt;≪$W$76≫&lt;/CHAR&gt;&lt;/TEXT&gt;&lt;/P&gt;&lt;/PARALIST&gt;&lt;/CELL&gt;&lt;CELL BorderFill="9" ColAddr="23"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CharShape="17"&gt;&lt;CHAR&gt;≪$X$76≫&lt;/CHAR&gt;&lt;/TEXT&gt;&lt;/P&gt;&lt;/PARALIST&gt;&lt;/CELL&gt;&lt;CELL BorderFill="9" ColAddr="24"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CharShape="17"&gt;&lt;CHAR&gt;≪$Y$76≫&lt;/CHAR&gt;&lt;/TEXT&gt;&lt;/P&gt;&lt;/PARALIST&gt;&lt;/CELL&gt;&lt;CELL BorderFill="9" ColAddr="25"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CharShape="17"&gt;&lt;CHAR&gt;≪$Z$76≫&lt;/CHAR&gt;&lt;/TEXT&gt;&lt;/P&gt;&lt;/PARALIST&gt;&lt;/CELL&gt;&lt;CELL BorderFill="9" ColAddr="26"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CharShape="17"&gt;&lt;CHAR&gt;≪$AA$76≫&lt;/CHAR&gt;&lt;/TEXT&gt;&lt;/P&gt;&lt;/PARALIST&gt;&lt;/CELL&gt;&lt;CELL BorderFill="9" ColAddr="27"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CharShape="17"&gt;&lt;CHAR&gt;≪$AB$76≫&lt;/CHAR&gt;&lt;/TEXT&gt;&lt;/P&gt;&lt;/PARALIST&gt;&lt;/CELL&gt;&lt;CELL BorderFill="9" ColAddr="28"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CharShape="17"&gt;&lt;CHAR&gt;≪$AC$76≫&lt;/CHAR&gt;&lt;/TEXT&gt;&lt;/P&gt;&lt;/PARALIST&gt;&lt;/CELL&gt;&lt;CELL BorderFill="9" ColAddr="29"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CharShape="17"&gt;&lt;CHAR&gt;≪$AD$76≫&lt;/CHAR&gt;&lt;/TEXT&gt;&lt;/P&gt;&lt;/PARALIST&gt;&lt;/CELL&gt;&lt;CELL BorderFill="9" ColAddr="30"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CharShape="17"&gt;&lt;CHAR&gt;≪$AE$76≫&lt;/CHAR&gt;&lt;/TEXT&gt;&lt;/P&gt;&lt;/PARALIST&gt;&lt;/CELL&gt;&lt;CELL BorderFill="9" ColAddr="31"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CharShape="17"&gt;&lt;CHAR&gt;≪$AF$76≫&lt;/CHAR&gt;&lt;/TEXT&gt;&lt;/P&gt;&lt;/PARALIST&gt;&lt;/CELL&gt;&lt;CELL BorderFill="9" ColAddr="32"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CharShape="17"&gt;&lt;CHAR&gt;≪$AG$76≫&lt;/CHAR&gt;&lt;/TEXT&gt;&lt;/P&gt;&lt;/PARALIST&gt;&lt;/CELL&gt;&lt;CELL BorderFill="9" ColAddr="33"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CharShape="17"&gt;&lt;CHAR&gt;≪$AH$76≫&lt;/CHAR&gt;&lt;/TEXT&gt;&lt;/P&gt;&lt;/PARALIST&gt;&lt;/CELL&gt;&lt;CELL BorderFill="9" ColAddr="34"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CharShape="17"&gt;&lt;CHAR&gt;≪$AI$76≫&lt;/CHAR&gt;&lt;/TEXT&gt;&lt;/P&gt;&lt;/PARALIST&gt;&lt;/CELL&gt;&lt;CELL BorderFill="9" ColAddr="35"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CharShape="17"&gt;&lt;CHAR&gt;≪$AJ$76≫&lt;/CHAR&gt;&lt;/TEXT&gt;&lt;/P&gt;&lt;/PARALIST&gt;&lt;/CELL&gt;&lt;CELL BorderFill="9" ColAddr="36"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CharShape="17"&gt;&lt;CHAR&gt;≪$AK$76≫&lt;/CHAR&gt;&lt;/TEXT&gt;&lt;/P&gt;&lt;/PARALIST&gt;&lt;/CELL&gt;&lt;CELL BorderFill="9" ColAddr="37"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CharShape="17"&gt;&lt;CHAR&gt;≪$AL$76≫&lt;/CHAR&gt;&lt;/TEXT&gt;&lt;/P&gt;&lt;/PARALIST&gt;&lt;/CELL&gt;&lt;CELL BorderFill="9" ColAddr="38"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CharShape="17"&gt;&lt;CHAR&gt;≪$AM$76≫&lt;/CHAR&gt;&lt;/TEXT&gt;&lt;/P&gt;&lt;/PARALIST&gt;&lt;/CELL&gt;&lt;CELL BorderFill="9" ColAddr="39"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CharShape="17"&gt;&lt;CHAR&gt;≪$AN$76≫&lt;/CHAR&gt;&lt;/TEXT&gt;&lt;/P&gt;&lt;/PARALIST&gt;&lt;/CELL&gt;&lt;CELL BorderFill="9" ColAddr="40"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CharShape="17"&gt;&lt;CHAR&gt;≪$AO$76≫&lt;/CHAR&gt;&lt;/TEXT&gt;&lt;/P&gt;&lt;/PARALIST&gt;&lt;/CELL&gt;&lt;CELL BorderFill="13" ColAddr="41"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CharShape="17"&gt;&lt;CHAR&gt;≪$AP$76≫&lt;/CHAR&gt;&lt;/TEXT&gt;&lt;/P&gt;&lt;/PARALIST&gt;&lt;/CELL&gt;&lt;/ROW&gt;&lt;ROW&gt;&lt;CELL BorderFill="14" ColAddr="0" ColSpan="1" Dirty="false" Editable="false" HasMargin="false" Header="false" Height="0" Protect="false" RowAddr="74" RowSpan="1" Width="17378"&gt;&lt;CELLMARGIN Bottom="141" Left="510" Right="510" Top="141"/&gt;&lt;PARALIST LineWrap="Squeeze" LinkListID="0" LinkListIDNext="0" TextDirection="0" VertAlign="Center"&gt;&lt;P ParaShape="30" Style="22"&gt;&lt;TEXT CharShape="10"&gt;&lt;CHAR&gt;≪$A$77≫&lt;/CHAR&gt;&lt;/TEXT&gt;&lt;/P&gt;&lt;/PARALIST&gt;&lt;/CELL&gt;&lt;CELL BorderFill="9" ColAddr="1" ColSpan="1" Dirty="false" Editable="false" HasMargin="false" Header="false" Height="0" Protect="false" RowAddr="74" RowSpan="1" Width="4926"&gt;&lt;CELLMARGIN Bottom="141" Left="510" Right="510" Top="141"/&gt;&lt;PARALIST LineWrap="Squeeze" LinkListID="0" LinkListIDNext="0" TextDirection="0" VertAlign="Center"&gt;&lt;P ParaShape="31" Style="40"&gt;&lt;TEXT CharShape="16"&gt;&lt;CHAR&gt;≪$B$77≫&lt;/CHAR&gt;&lt;/TEXT&gt;&lt;/P&gt;&lt;/PARALIST&gt;&lt;/CELL&gt;&lt;CELL BorderFill="9" ColAddr="2"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CharShape="17"&gt;&lt;CHAR&gt;≪$C$77≫&lt;/CHAR&gt;&lt;/TEXT&gt;&lt;/P&gt;&lt;/PARALIST&gt;&lt;/CELL&gt;&lt;CELL BorderFill="9" ColAddr="3"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CharShape="17"&gt;&lt;CHAR&gt;≪$D$77≫&lt;/CHAR&gt;&lt;/TEXT&gt;&lt;/P&gt;&lt;/PARALIST&gt;&lt;/CELL&gt;&lt;CELL BorderFill="9" ColAddr="4"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CharShape="17"&gt;&lt;CHAR&gt;≪$E$77≫&lt;/CHAR&gt;&lt;/TEXT&gt;&lt;/P&gt;&lt;/PARALIST&gt;&lt;/CELL&gt;&lt;CELL BorderFill="9" ColAddr="5"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CharShape="17"&gt;&lt;CHAR&gt;≪$F$77≫&lt;/CHAR&gt;&lt;/TEXT&gt;&lt;/P&gt;&lt;/PARALIST&gt;&lt;/CELL&gt;&lt;CELL BorderFill="9" ColAddr="6"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CharShape="17"&gt;&lt;CHAR&gt;≪$G$77≫&lt;/CHAR&gt;&lt;/TEXT&gt;&lt;/P&gt;&lt;/PARALIST&gt;&lt;/CELL&gt;&lt;CELL BorderFill="9" ColAddr="7"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CharShape="17"&gt;&lt;CHAR&gt;≪$H$77≫&lt;/CHAR&gt;&lt;/TEXT&gt;&lt;/P&gt;&lt;/PARALIST&gt;&lt;/CELL&gt;&lt;CELL BorderFill="9" ColAddr="8"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CharShape="17"&gt;&lt;CHAR&gt;≪$I$77≫&lt;/CHAR&gt;&lt;/TEXT&gt;&lt;/P&gt;&lt;/PARALIST&gt;&lt;/CELL&gt;&lt;CELL BorderFill="9" ColAddr="9"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CharShape="17"&gt;&lt;CHAR&gt;≪$J$77≫&lt;/CHAR&gt;&lt;/TEXT&gt;&lt;/P&gt;&lt;/PARALIST&gt;&lt;/CELL&gt;&lt;CELL BorderFill="9" ColAddr="10"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CharShape="17"&gt;&lt;CHAR&gt;≪$K$77≫&lt;/CHAR&gt;&lt;/TEXT&gt;&lt;/P&gt;&lt;/PARALIST&gt;&lt;/CELL&gt;&lt;CELL BorderFill="9" ColAddr="11"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CharShape="17"&gt;&lt;CHAR&gt;≪$L$77≫&lt;/CHAR&gt;&lt;/TEXT&gt;&lt;/P&gt;&lt;/PARALIST&gt;&lt;/CELL&gt;&lt;CELL BorderFill="9" ColAddr="12"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CharShape="17"&gt;&lt;CHAR&gt;≪$M$77≫&lt;/CHAR&gt;&lt;/TEXT&gt;&lt;/P&gt;&lt;/PARALIST&gt;&lt;/CELL&gt;&lt;CELL BorderFill="9" ColAddr="13"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CharShape="17"&gt;&lt;CHAR&gt;≪$N$77≫&lt;/CHAR&gt;&lt;/TEXT&gt;&lt;/P&gt;&lt;/PARALIST&gt;&lt;/CELL&gt;&lt;CELL BorderFill="9" ColAddr="14"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CharShape="17"&gt;&lt;CHAR&gt;≪$O$77≫&lt;/CHAR&gt;&lt;/TEXT&gt;&lt;/P&gt;&lt;/PARALIST&gt;&lt;/CELL&gt;&lt;CELL BorderFill="9" ColAddr="15"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CharShape="17"&gt;&lt;CHAR&gt;≪$P$77≫&lt;/CHAR&gt;&lt;/TEXT&gt;&lt;/P&gt;&lt;/PARALIST&gt;&lt;/CELL&gt;&lt;CELL BorderFill="9" ColAddr="16"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CharShape="17"&gt;&lt;CHAR&gt;≪$Q$77≫&lt;/CHAR&gt;&lt;/TEXT&gt;&lt;/P&gt;&lt;/PARALIST&gt;&lt;/CELL&gt;&lt;CELL BorderFill="9" ColAddr="17"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CharShape="17"&gt;&lt;CHAR&gt;≪$R$77≫&lt;/CHAR&gt;&lt;/TEXT&gt;&lt;/P&gt;&lt;/PARALIST&gt;&lt;/CELL&gt;&lt;CELL BorderFill="9" ColAddr="18"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CharShape="17"&gt;&lt;CHAR&gt;≪$S$77≫&lt;/CHAR&gt;&lt;/TEXT&gt;&lt;/P&gt;&lt;/PARALIST&gt;&lt;/CELL&gt;&lt;CELL BorderFill="9" ColAddr="19"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CharShape="17"&gt;&lt;CHAR&gt;≪$T$77≫&lt;/CHAR&gt;&lt;/TEXT&gt;&lt;/P&gt;&lt;/PARALIST&gt;&lt;/CELL&gt;&lt;CELL BorderFill="9" ColAddr="20"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CharShape="17"&gt;&lt;CHAR&gt;≪$U$77≫&lt;/CHAR&gt;&lt;/TEXT&gt;&lt;/P&gt;&lt;/PARALIST&gt;&lt;/CELL&gt;&lt;CELL BorderFill="9" ColAddr="21"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CharShape="17"&gt;&lt;CHAR&gt;≪$V$77≫&lt;/CHAR&gt;&lt;/TEXT&gt;&lt;/P&gt;&lt;/PARALIST&gt;&lt;/CELL&gt;&lt;CELL BorderFill="9" ColAddr="22"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CharShape="17"&gt;&lt;CHAR&gt;≪$W$77≫&lt;/CHAR&gt;&lt;/TEXT&gt;&lt;/P&gt;&lt;/PARALIST&gt;&lt;/CELL&gt;&lt;CELL BorderFill="9" ColAddr="23"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CharShape="17"&gt;&lt;CHAR&gt;≪$X$77≫&lt;/CHAR&gt;&lt;/TEXT&gt;&lt;/P&gt;&lt;/PARALIST&gt;&lt;/CELL&gt;&lt;CELL BorderFill="9" ColAddr="24"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CharShape="17"&gt;&lt;CHAR&gt;≪$Y$77≫&lt;/CHAR&gt;&lt;/TEXT&gt;&lt;/P&gt;&lt;/PARALIST&gt;&lt;/CELL&gt;&lt;CELL BorderFill="9" ColAddr="25"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CharShape="17"&gt;&lt;CHAR&gt;≪$Z$77≫&lt;/CHAR&gt;&lt;/TEXT&gt;&lt;/P&gt;&lt;/PARALIST&gt;&lt;/CELL&gt;&lt;CELL BorderFill="9" ColAddr="26"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CharShape="17"&gt;&lt;CHAR&gt;≪$AA$77≫&lt;/CHAR&gt;&lt;/TEXT&gt;&lt;/P&gt;&lt;/PARALIST&gt;&lt;/CELL&gt;&lt;CELL BorderFill="9" ColAddr="27"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CharShape="17"&gt;&lt;CHAR&gt;≪$AB$77≫&lt;/CHAR&gt;&lt;/TEXT&gt;&lt;/P&gt;&lt;/PARALIST&gt;&lt;/CELL&gt;&lt;CELL BorderFill="9" ColAddr="28"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CharShape="17"&gt;&lt;CHAR&gt;≪$AC$77≫&lt;/CHAR&gt;&lt;/TEXT&gt;&lt;/P&gt;&lt;/PARALIST&gt;&lt;/CELL&gt;&lt;CELL BorderFill="9" ColAddr="29" Co</t>
  </si>
  <si>
    <t>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CharShape="17"&gt;&lt;CHAR&gt;≪$AD$77≫&lt;/CHAR&gt;&lt;/TEXT&gt;&lt;/P&gt;&lt;/PARALIST&gt;&lt;/CELL&gt;&lt;CELL BorderFill="9" ColAddr="30"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CharShape="17"&gt;&lt;CHAR&gt;≪$AE$77≫&lt;/CHAR&gt;&lt;/TEXT&gt;&lt;/P&gt;&lt;/PARALIST&gt;&lt;/CELL&gt;&lt;CELL BorderFill="9" ColAddr="31"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CharShape="17"&gt;&lt;CHAR&gt;≪$AF$77≫&lt;/CHAR&gt;&lt;/TEXT&gt;&lt;/P&gt;&lt;/PARALIST&gt;&lt;/CELL&gt;&lt;CELL BorderFill="9" ColAddr="32"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CharShape="17"&gt;&lt;CHAR&gt;≪$AG$77≫&lt;/CHAR&gt;&lt;/TEXT&gt;&lt;/P&gt;&lt;/PARALIST&gt;&lt;/CELL&gt;&lt;CELL BorderFill="9" ColAddr="33"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CharShape="17"&gt;&lt;CHAR&gt;≪$AH$77≫&lt;/CHAR&gt;&lt;/TEXT&gt;&lt;/P&gt;&lt;/PARALIST&gt;&lt;/CELL&gt;&lt;CELL BorderFill="9" ColAddr="34"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CharShape="17"&gt;&lt;CHAR&gt;≪$AI$77≫&lt;/CHAR&gt;&lt;/TEXT&gt;&lt;/P&gt;&lt;/PARALIST&gt;&lt;/CELL&gt;&lt;CELL BorderFill="9" ColAddr="35"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CharShape="17"&gt;&lt;CHAR&gt;≪$AJ$77≫&lt;/CHAR&gt;&lt;/TEXT&gt;&lt;/P&gt;&lt;/PARALIST&gt;&lt;/CELL&gt;&lt;CELL BorderFill="9" ColAddr="36"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CharShape="17"&gt;&lt;CHAR&gt;≪$AK$77≫&lt;/CHAR&gt;&lt;/TEXT&gt;&lt;/P&gt;&lt;/PARALIST&gt;&lt;/CELL&gt;&lt;CELL BorderFill="9" ColAddr="37"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CharShape="17"&gt;&lt;CHAR&gt;≪$AL$77≫&lt;/CHAR&gt;&lt;/TEXT&gt;&lt;/P&gt;&lt;/PARALIST&gt;&lt;/CELL&gt;&lt;CELL BorderFill="9" ColAddr="38"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CharShape="17"&gt;&lt;CHAR&gt;≪$AM$77≫&lt;/CHAR&gt;&lt;/TEXT&gt;&lt;/P&gt;&lt;/PARALIST&gt;&lt;/CELL&gt;&lt;CELL BorderFill="9" ColAddr="39"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CharShape="17"&gt;&lt;CHAR&gt;≪$AN$77≫&lt;/CHAR&gt;&lt;/TEXT&gt;&lt;/P&gt;&lt;/PARALIST&gt;&lt;/CELL&gt;&lt;CELL BorderFill="9" ColAddr="40"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CharShape="17"&gt;&lt;CHAR&gt;≪$AO$77≫&lt;/CHAR&gt;&lt;/TEXT&gt;&lt;/P&gt;&lt;/PARALIST&gt;&lt;/CELL&gt;&lt;CELL BorderFill="13" ColAddr="41"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CharShape="17"&gt;&lt;CHAR&gt;≪$AP$77≫&lt;/CHAR&gt;&lt;/TEXT&gt;&lt;/P&gt;&lt;/PARALIST&gt;&lt;/CELL&gt;&lt;/ROW&gt;&lt;ROW&gt;&lt;CELL BorderFill="14" ColAddr="0" ColSpan="1" Dirty="false" Editable="false" HasMargin="false" Header="false" Height="0" Protect="false" RowAddr="75" RowSpan="1" Width="17378"&gt;&lt;CELLMARGIN Bottom="141" Left="510" Right="510" Top="141"/&gt;&lt;PARALIST LineWrap="Squeeze" LinkListID="0" LinkListIDNext="0" TextDirection="0" VertAlign="Center"&gt;&lt;P ParaShape="30" Style="22"&gt;&lt;TEXT CharShape="10"&gt;&lt;CHAR&gt;≪$A$78≫&lt;/CHAR&gt;&lt;/TEXT&gt;&lt;/P&gt;&lt;/PARALIST&gt;&lt;/CELL&gt;&lt;CELL BorderFill="9" ColAddr="1" ColSpan="1" Dirty="false" Editable="false" HasMargin="false" Header="false" Height="0" Protect="false" RowAddr="75" RowSpan="1" Width="4926"&gt;&lt;CELLMARGIN Bottom="141" Left="510" Right="510" Top="141"/&gt;&lt;PARALIST LineWrap="Squeeze" LinkListID="0" LinkListIDNext="0" TextDirection="0" VertAlign="Center"&gt;&lt;P ParaShape="31" Style="40"&gt;&lt;TEXT CharShape="16"&gt;&lt;CHAR&gt;≪$B$78≫&lt;/CHAR&gt;&lt;/TEXT&gt;&lt;/P&gt;&lt;/PARALIST&gt;&lt;/CELL&gt;&lt;CELL BorderFill="9" ColAddr="2"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CharShape="17"&gt;&lt;CHAR&gt;≪$C$78≫&lt;/CHAR&gt;&lt;/TEXT&gt;&lt;/P&gt;&lt;/PARALIST&gt;&lt;/CELL&gt;&lt;CELL BorderFill="9" ColAddr="3"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CharShape="17"&gt;&lt;CHAR&gt;≪$D$78≫&lt;/CHAR&gt;&lt;/TEXT&gt;&lt;/P&gt;&lt;/PARALIST&gt;&lt;/CELL&gt;&lt;CELL BorderFill="9" ColAddr="4"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CharShape="17"&gt;&lt;CHAR&gt;≪$E$78≫&lt;/CHAR&gt;&lt;/TEXT&gt;&lt;/P&gt;&lt;/PARALIST&gt;&lt;/CELL&gt;&lt;CELL BorderFill="9" ColAddr="5"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CharShape="17"&gt;&lt;CHAR&gt;≪$F$78≫&lt;/CHAR&gt;&lt;/TEXT&gt;&lt;/P&gt;&lt;/PARALIST&gt;&lt;/CELL&gt;&lt;CELL BorderFill="9" ColAddr="6"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CharShape="17"&gt;&lt;CHAR&gt;≪$G$78≫&lt;/CHAR&gt;&lt;/TEXT&gt;&lt;/P&gt;&lt;/PARALIST&gt;&lt;/CELL&gt;&lt;CELL BorderFill="9" ColAddr="7"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CharShape="17"&gt;&lt;CHAR&gt;≪$H$78≫&lt;/CHAR&gt;&lt;/TEXT&gt;&lt;/P&gt;&lt;/PARALIST&gt;&lt;/CELL&gt;&lt;CELL BorderFill="9" ColAddr="8"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CharShape="17"&gt;&lt;CHAR&gt;≪$I$78≫&lt;/CHAR&gt;&lt;/TEXT&gt;&lt;/P&gt;&lt;/PARALIST&gt;&lt;/CELL&gt;&lt;CELL BorderFill="9" ColAddr="9"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CharShape="17"&gt;&lt;CHAR&gt;≪$J$78≫&lt;/CHAR&gt;&lt;/TEXT&gt;&lt;/P&gt;&lt;/PARALIST&gt;&lt;/CELL&gt;&lt;CELL BorderFill="9" ColAddr="10"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CharShape="17"&gt;&lt;CHAR&gt;≪$K$78≫&lt;/CHAR&gt;&lt;/TEXT&gt;&lt;/P&gt;&lt;/PARALIST&gt;&lt;/CELL&gt;&lt;CELL BorderFill="9" ColAddr="11"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CharShape="17"&gt;&lt;CHAR&gt;≪$L$78≫&lt;/CHAR&gt;&lt;/TEXT&gt;&lt;/P&gt;&lt;/PARALIST&gt;&lt;/CELL&gt;&lt;CELL BorderFill="9" ColAddr="12"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CharShape="17"&gt;&lt;CHAR&gt;≪$M$78≫&lt;/CHAR&gt;&lt;/TEXT&gt;&lt;/P&gt;&lt;/PARALIST&gt;&lt;/CELL&gt;&lt;CELL BorderFill="9" ColAddr="13"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CharShape="17"&gt;&lt;CHAR&gt;≪$N$78≫&lt;/CHAR&gt;&lt;/TEXT&gt;&lt;/P&gt;&lt;/PARALIST&gt;&lt;/CELL&gt;&lt;CELL BorderFill="9" ColAddr="14"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CharShape="17"&gt;&lt;CHAR&gt;≪$O$78≫&lt;/CHAR&gt;&lt;/TEXT&gt;&lt;/P&gt;&lt;/PARALIST&gt;&lt;/CELL&gt;&lt;CELL BorderFill="9" ColAddr="15"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CharShape="17"&gt;&lt;CHAR&gt;≪$P$78≫&lt;/CHAR&gt;&lt;/TEXT&gt;&lt;/P&gt;&lt;/PARALIST&gt;&lt;/CELL&gt;&lt;CELL BorderFill="9" ColAddr="16"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CharShape="17"&gt;&lt;CHAR&gt;≪$Q$78≫&lt;/CHAR&gt;&lt;/TEXT&gt;&lt;/P&gt;&lt;/PARALIST&gt;&lt;/CELL&gt;&lt;CELL BorderFill="9" ColAddr="17"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CharShape="17"&gt;&lt;CHAR&gt;≪$R$78≫&lt;/CHAR&gt;&lt;/TEXT&gt;&lt;/P&gt;&lt;/PARALIST&gt;&lt;/CELL&gt;&lt;CELL BorderFill="9" ColAddr="18"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CharShape="17"&gt;&lt;CHAR&gt;≪$S$78≫&lt;/CHAR&gt;&lt;/TEXT&gt;&lt;/P&gt;&lt;/PARALIST&gt;&lt;/CELL&gt;&lt;CELL BorderFill="9" ColAddr="19"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CharShape="17"&gt;&lt;CHAR&gt;≪$T$78≫&lt;/CHAR&gt;&lt;/TEXT&gt;&lt;/P&gt;&lt;/PARALIST&gt;&lt;/CELL&gt;&lt;CELL BorderFill="9" ColAddr="20"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CharShape="17"&gt;&lt;CHAR&gt;≪$U$78≫&lt;/CHAR&gt;&lt;/TEXT&gt;&lt;/P&gt;&lt;/PARALIST&gt;&lt;/CELL&gt;&lt;CELL BorderFill="9" ColAddr="21"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CharShape="17"&gt;&lt;CHAR&gt;≪$V$78≫&lt;/CHAR&gt;&lt;/TEXT&gt;&lt;/P&gt;&lt;/PARALIST&gt;&lt;/CELL&gt;&lt;CELL BorderFill="9" ColAddr="22"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CharShape="17"&gt;&lt;CHAR&gt;≪$W$78≫&lt;/CHAR&gt;&lt;/TEXT&gt;&lt;/P&gt;&lt;/PARALIST&gt;&lt;/CELL&gt;&lt;CELL BorderFill="9" ColAddr="23"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CharShape="17"&gt;&lt;CHAR&gt;≪$X$78≫&lt;/CHAR&gt;&lt;/TEXT&gt;&lt;/P&gt;&lt;/PARALIST&gt;&lt;/CELL&gt;&lt;CELL BorderFill="9" ColAddr="24"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CharShape="17"&gt;&lt;CHAR&gt;≪$Y$78≫&lt;/CHAR&gt;&lt;/TEXT&gt;&lt;/P&gt;&lt;/PARALIST&gt;&lt;/CELL&gt;&lt;CELL BorderFill="9" ColAddr="25"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CharShape="17"&gt;&lt;CHAR&gt;≪$Z$78≫&lt;/CHAR&gt;&lt;/TEXT&gt;&lt;/P&gt;&lt;/PARALIST&gt;&lt;/CELL&gt;&lt;CELL BorderFill="9" ColAddr="26"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CharShape="17"&gt;&lt;CHAR&gt;≪$AA$78≫&lt;/CHAR&gt;&lt;/TEXT&gt;&lt;/P&gt;&lt;/PARALIST&gt;&lt;/CELL&gt;&lt;CELL BorderFill="9" ColAddr="27"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CharShape="17"&gt;&lt;CHAR&gt;≪$AB$78≫&lt;/CHAR&gt;&lt;/TEXT&gt;&lt;/P&gt;&lt;/PARALIST&gt;&lt;/CELL&gt;&lt;CELL BorderFill="9" ColAddr="28"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CharShape="17"&gt;&lt;CHAR&gt;≪$AC$78≫&lt;/CHAR&gt;&lt;/TEXT&gt;&lt;/P&gt;&lt;/PARALIST&gt;&lt;/CELL&gt;&lt;CELL BorderFill="9" ColAddr="29"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CharShape="17"&gt;&lt;CHAR&gt;≪$AD$78≫&lt;/CHAR&gt;&lt;/TEXT&gt;&lt;/P&gt;&lt;/PARALIST&gt;&lt;/CELL&gt;&lt;CELL BorderFill="9" ColAddr="30"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CharShape="17"&gt;&lt;CHAR&gt;≪$AE$78≫&lt;/CHAR&gt;&lt;/TEXT&gt;&lt;/P&gt;&lt;/PARALIST&gt;&lt;/CELL&gt;&lt;CELL BorderFill="9" ColAddr="31"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CharShape="17"&gt;&lt;CHAR&gt;≪$AF$78≫&lt;/CHAR&gt;&lt;/TEXT&gt;&lt;/P&gt;&lt;/PARALIST&gt;&lt;/CELL&gt;&lt;CELL BorderFill="9" ColAddr="32"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CharShape="17"&gt;&lt;CHAR&gt;≪$AG$78≫&lt;/CHAR&gt;&lt;/TEXT&gt;&lt;/P&gt;&lt;/PARALIST&gt;&lt;/CELL&gt;&lt;CELL BorderFill="9" ColAddr="33"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CharShape="17"&gt;&lt;CHAR&gt;≪$AH$78≫&lt;/CHAR&gt;&lt;/TEXT&gt;&lt;/P&gt;&lt;/PARALIST&gt;&lt;/CELL&gt;&lt;CELL BorderFill="9" ColAddr="34"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CharShape="17"&gt;&lt;CHAR&gt;≪$AI$78≫&lt;/CHAR&gt;&lt;/TEXT&gt;&lt;/P&gt;&lt;/PARALIST&gt;&lt;/CELL&gt;&lt;CELL BorderFill="9" ColAddr="35"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CharShape="17"&gt;&lt;CHAR&gt;≪$AJ$78≫&lt;/CHAR&gt;&lt;/TEXT&gt;&lt;/P&gt;&lt;/PARALIST&gt;&lt;/CELL&gt;&lt;CELL BorderFill="9" ColAddr="36"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CharShape="17"&gt;&lt;CHAR&gt;≪$AK$78≫&lt;/CHAR&gt;&lt;/TEXT&gt;&lt;/P&gt;&lt;/PARALIST&gt;&lt;/CELL&gt;&lt;CELL BorderFill="9" ColAddr="37"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CharShape="17"&gt;&lt;CHAR&gt;≪$AL$78≫&lt;/CHAR&gt;&lt;/TEXT&gt;&lt;/P&gt;&lt;/PARALIST&gt;&lt;/CELL&gt;&lt;CELL BorderFill="9" ColAddr="38"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CharShape="17"&gt;&lt;CHAR&gt;≪$AM$78≫&lt;/CHAR&gt;&lt;/TEXT&gt;&lt;/P&gt;&lt;/PARALIST&gt;&lt;/CELL&gt;&lt;CELL BorderFill="9" ColAddr="39"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CharShape="17"&gt;&lt;CHAR&gt;≪$AN$78≫&lt;/CHAR&gt;&lt;/TEXT&gt;&lt;/P&gt;&lt;/PARALIST&gt;&lt;/CELL&gt;&lt;CELL BorderFill="9" ColAddr="40"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CharShape="17"&gt;&lt;CHAR&gt;≪$AO$78≫&lt;/CHAR&gt;&lt;/TEXT&gt;&lt;/P&gt;&lt;/PARALIST&gt;&lt;/CELL&gt;&lt;CELL BorderFill="13" ColAddr="41"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CharShape="17"&gt;&lt;CHAR&gt;≪$AP$78≫&lt;/CHAR&gt;&lt;/TEXT&gt;&lt;/P&gt;&lt;/PARALIST&gt;&lt;/CELL&gt;&lt;/ROW&gt;&lt;ROW&gt;&lt;CELL BorderFill="14" ColAddr="0" ColSpan="1" Dirty="false" Editable="false" HasMargin="false" Header="false" Height="0" Protect="false" RowAddr="76" RowSpan="1" Width="17378"&gt;&lt;CELLMARGIN Bottom="141" Left="510" Right="510" Top="141"/&gt;&lt;PARALIST LineWrap="Squeeze" LinkListID="0" LinkListIDNext="0" TextDirection="0" VertAlign="Center"&gt;&lt;P ParaShape="30" Style="22"&gt;&lt;TEXT CharShape="10"&gt;&lt;CHAR&gt;≪$A$79≫&lt;/CHAR&gt;&lt;/TEXT&gt;&lt;/P&gt;&lt;/PARALIST&gt;&lt;/CELL&gt;&lt;CELL BorderFill="9" ColAddr="1" ColSpan="1" Dirty="false" Editable="false" HasMargin="false" Header="false" Height="0" Protect="false" RowAddr="76" RowSpan="1" Width="4926"&gt;&lt;CELLMARGIN Bottom="141" Left="510" Right="510" Top="141"/&gt;&lt;PARALIST LineWrap="Squeeze" LinkListID="0" LinkListIDNext="0" TextDirection="0" VertAlign="Center"&gt;&lt;P ParaShape="31" Style="40"&gt;&lt;TEXT CharShape="16"&gt;&lt;CHAR&gt;≪$B$79≫&lt;/CHAR&gt;&lt;/TEXT&gt;&lt;/P&gt;&lt;/PARALIST&gt;&lt;/CELL&gt;&lt;CELL BorderFill="9" ColAddr="2"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CharShape="17"&gt;&lt;CHAR&gt;≪$C$79≫&lt;/CHAR&gt;&lt;/TEXT&gt;&lt;/P&gt;&lt;/PARALIST&gt;&lt;/CELL&gt;&lt;CELL BorderFill="9" ColAddr="3"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CharShape="17"&gt;&lt;CHAR&gt;≪$D$79≫&lt;/CHAR&gt;&lt;/TEXT&gt;&lt;/P&gt;&lt;/PARALIST&gt;&lt;/CELL&gt;&lt;CELL BorderFill="9" ColAddr="4"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CharShape="17"&gt;&lt;CHAR&gt;≪$E$79≫&lt;/CHAR&gt;&lt;/TEXT&gt;&lt;/P&gt;&lt;/PARALIST&gt;&lt;/CELL&gt;&lt;CELL BorderFill="9" ColAddr="5"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CharShape="17"&gt;&lt;CHAR&gt;≪$F$79≫&lt;/CHAR&gt;&lt;/TEXT&gt;&lt;/P&gt;&lt;/PARALIST&gt;&lt;/CELL&gt;&lt;CELL BorderFill="9" ColAddr="6"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CharShape="17"&gt;&lt;CHAR&gt;≪$G$79≫&lt;/CHAR&gt;&lt;/TEXT&gt;&lt;/P&gt;&lt;/PARALIST&gt;&lt;/CELL&gt;&lt;CELL BorderFill="9" ColAddr="7"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CharShape="17"&gt;&lt;CHAR&gt;≪$H$79≫&lt;/CHAR&gt;&lt;/TEXT&gt;&lt;/P&gt;&lt;/PARALIST&gt;&lt;/CELL&gt;&lt;CELL BorderFill="9" ColAddr="8"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CharShape="17"&gt;&lt;CHAR&gt;≪$I$79≫&lt;/CHAR&gt;&lt;/TEXT&gt;&lt;/P&gt;&lt;/PARALIST&gt;&lt;/CELL&gt;&lt;CELL BorderFill="9" ColAddr="9"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CharShape="17"&gt;&lt;CHAR&gt;≪$J$79≫&lt;/CHAR&gt;&lt;/TEXT&gt;&lt;/P&gt;&lt;/PARALIST&gt;&lt;/CELL&gt;&lt;CELL BorderFill="9" ColAddr="10"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CharShape="17"&gt;&lt;CHAR&gt;≪$K$79≫&lt;/CHAR&gt;&lt;/TEXT&gt;&lt;/P&gt;&lt;/PARALIST&gt;&lt;/CELL&gt;&lt;CELL BorderFill="9" ColAddr="11"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CharShape="17"&gt;&lt;CHAR&gt;≪$L$79≫&lt;/CHAR&gt;&lt;/TEXT&gt;&lt;/P&gt;&lt;/PARALIST&gt;&lt;/CELL&gt;&lt;CELL BorderFill="9" ColAddr="12"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CharShape="17"&gt;&lt;CHAR&gt;≪$M$79≫&lt;/CHAR&gt;&lt;/TEXT&gt;&lt;/P&gt;&lt;/PARALIST&gt;&lt;/CELL&gt;&lt;CELL BorderFill="9" ColAddr="13"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CharShape="17"&gt;&lt;CHAR&gt;≪$N$79≫&lt;/CHAR&gt;&lt;/TEXT&gt;&lt;/P&gt;&lt;/PARALIST&gt;&lt;/CELL&gt;&lt;CELL BorderFill="9" ColAddr="14"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CharShape="17"&gt;&lt;CHAR&gt;≪$O$79≫&lt;/CHAR&gt;&lt;/TEXT&gt;&lt;/P&gt;&lt;/PARALIST&gt;&lt;/CELL&gt;&lt;CELL BorderFill="9" ColAddr="15"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CharShape="17"&gt;&lt;CHAR&gt;≪$P$79≫&lt;/CHAR&gt;&lt;/TEXT&gt;&lt;/P&gt;&lt;/PARALIST&gt;&lt;/CELL&gt;&lt;CELL BorderFill="9" ColAddr="16"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CharShape="17"&gt;&lt;CHAR&gt;≪$Q$79≫&lt;/CHAR&gt;&lt;/TEXT&gt;&lt;/P&gt;&lt;/PARALIST&gt;&lt;/CELL&gt;&lt;CELL BorderFill="9" ColAddr="17"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CharShape="17"&gt;&lt;CHAR&gt;≪$R$79≫&lt;/CHAR&gt;&lt;/TEXT&gt;&lt;/P&gt;&lt;/PARALIST&gt;&lt;/CELL&gt;&lt;CELL BorderFill="9" ColAddr="18"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CharShape="17"&gt;&lt;CHAR&gt;≪$S$79≫&lt;/CHAR&gt;&lt;/TEXT&gt;&lt;/P&gt;&lt;/PARALIST&gt;&lt;/CELL&gt;&lt;CELL BorderFill="9" ColAddr="19"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CharShape="17"&gt;&lt;CHAR&gt;≪$T$79≫&lt;/CHAR&gt;&lt;/TEXT&gt;&lt;/P&gt;&lt;/PARALIST&gt;&lt;/CELL&gt;&lt;CELL BorderFill="9" ColAddr="20"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CharShape="17"&gt;&lt;CHAR&gt;≪$U$79≫&lt;/CHAR&gt;&lt;/TEXT&gt;&lt;/P&gt;&lt;/PARALIST&gt;&lt;/CELL&gt;&lt;CELL BorderFill="9" ColAddr="21"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CharShape="17"&gt;&lt;CHAR&gt;≪$V$79≫&lt;/CHAR&gt;&lt;/TEXT&gt;&lt;/P&gt;&lt;/PARALIST&gt;&lt;/CELL&gt;&lt;CELL BorderFill="9" ColAddr="22" ColSpan="1" Dirty="false" Editable="fals</t>
  </si>
  <si>
    <t xml:space="preserve">e" HasMargin="true" Header="false" Height="0" Protect="false" RowAddr="76" RowSpan="1" Width="1402"&gt;&lt;CELLMARGIN Bottom="0" Left="0" Right="0" Top="0"/&gt;&lt;PARALIST LineWrap="Squeeze" LinkListID="0" LinkListIDNext="0" TextDirection="0" VertAlign="Center"&gt;&lt;P ParaShape="31" Style="40"&gt;&lt;TEXT CharShape="17"&gt;&lt;CHAR&gt;≪$W$79≫&lt;/CHAR&gt;&lt;/TEXT&gt;&lt;/P&gt;&lt;/PARALIST&gt;&lt;/CELL&gt;&lt;CELL BorderFill="9" ColAddr="23"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CharShape="17"&gt;&lt;CHAR&gt;≪$X$79≫&lt;/CHAR&gt;&lt;/TEXT&gt;&lt;/P&gt;&lt;/PARALIST&gt;&lt;/CELL&gt;&lt;CELL BorderFill="9" ColAddr="24"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CharShape="17"&gt;&lt;CHAR&gt;≪$Y$79≫&lt;/CHAR&gt;&lt;/TEXT&gt;&lt;/P&gt;&lt;/PARALIST&gt;&lt;/CELL&gt;&lt;CELL BorderFill="9" ColAddr="25"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CharShape="17"&gt;&lt;CHAR&gt;≪$Z$79≫&lt;/CHAR&gt;&lt;/TEXT&gt;&lt;/P&gt;&lt;/PARALIST&gt;&lt;/CELL&gt;&lt;CELL BorderFill="9" ColAddr="26"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CharShape="17"&gt;&lt;CHAR&gt;≪$AA$79≫&lt;/CHAR&gt;&lt;/TEXT&gt;&lt;/P&gt;&lt;/PARALIST&gt;&lt;/CELL&gt;&lt;CELL BorderFill="9" ColAddr="27"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CharShape="17"&gt;&lt;CHAR&gt;≪$AB$79≫&lt;/CHAR&gt;&lt;/TEXT&gt;&lt;/P&gt;&lt;/PARALIST&gt;&lt;/CELL&gt;&lt;CELL BorderFill="9" ColAddr="28"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CharShape="17"&gt;&lt;CHAR&gt;≪$AC$79≫&lt;/CHAR&gt;&lt;/TEXT&gt;&lt;/P&gt;&lt;/PARALIST&gt;&lt;/CELL&gt;&lt;CELL BorderFill="9" ColAddr="29"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CharShape="17"&gt;&lt;CHAR&gt;≪$AD$79≫&lt;/CHAR&gt;&lt;/TEXT&gt;&lt;/P&gt;&lt;/PARALIST&gt;&lt;/CELL&gt;&lt;CELL BorderFill="9" ColAddr="30"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CharShape="17"&gt;&lt;CHAR&gt;≪$AE$79≫&lt;/CHAR&gt;&lt;/TEXT&gt;&lt;/P&gt;&lt;/PARALIST&gt;&lt;/CELL&gt;&lt;CELL BorderFill="9" ColAddr="31"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CharShape="17"&gt;&lt;CHAR&gt;≪$AF$79≫&lt;/CHAR&gt;&lt;/TEXT&gt;&lt;/P&gt;&lt;/PARALIST&gt;&lt;/CELL&gt;&lt;CELL BorderFill="9" ColAddr="32"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CharShape="17"&gt;&lt;CHAR&gt;≪$AG$79≫&lt;/CHAR&gt;&lt;/TEXT&gt;&lt;/P&gt;&lt;/PARALIST&gt;&lt;/CELL&gt;&lt;CELL BorderFill="9" ColAddr="33"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CharShape="17"&gt;&lt;CHAR&gt;≪$AH$79≫&lt;/CHAR&gt;&lt;/TEXT&gt;&lt;/P&gt;&lt;/PARALIST&gt;&lt;/CELL&gt;&lt;CELL BorderFill="9" ColAddr="34"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CharShape="17"&gt;&lt;CHAR&gt;≪$AI$79≫&lt;/CHAR&gt;&lt;/TEXT&gt;&lt;/P&gt;&lt;/PARALIST&gt;&lt;/CELL&gt;&lt;CELL BorderFill="9" ColAddr="35"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CharShape="17"&gt;&lt;CHAR&gt;≪$AJ$79≫&lt;/CHAR&gt;&lt;/TEXT&gt;&lt;/P&gt;&lt;/PARALIST&gt;&lt;/CELL&gt;&lt;CELL BorderFill="9" ColAddr="36"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CharShape="17"&gt;&lt;CHAR&gt;≪$AK$79≫&lt;/CHAR&gt;&lt;/TEXT&gt;&lt;/P&gt;&lt;/PARALIST&gt;&lt;/CELL&gt;&lt;CELL BorderFill="9" ColAddr="37"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CharShape="17"&gt;&lt;CHAR&gt;≪$AL$79≫&lt;/CHAR&gt;&lt;/TEXT&gt;&lt;/P&gt;&lt;/PARALIST&gt;&lt;/CELL&gt;&lt;CELL BorderFill="9" ColAddr="38"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CharShape="17"&gt;&lt;CHAR&gt;≪$AM$79≫&lt;/CHAR&gt;&lt;/TEXT&gt;&lt;/P&gt;&lt;/PARALIST&gt;&lt;/CELL&gt;&lt;CELL BorderFill="9" ColAddr="39"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CharShape="17"&gt;&lt;CHAR&gt;≪$AN$79≫&lt;/CHAR&gt;&lt;/TEXT&gt;&lt;/P&gt;&lt;/PARALIST&gt;&lt;/CELL&gt;&lt;CELL BorderFill="9" ColAddr="40"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CharShape="17"&gt;&lt;CHAR&gt;≪$AO$79≫&lt;/CHAR&gt;&lt;/TEXT&gt;&lt;/P&gt;&lt;/PARALIST&gt;&lt;/CELL&gt;&lt;CELL BorderFill="13" ColAddr="41"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CharShape="17"&gt;&lt;CHAR&gt;≪$AP$79≫&lt;/CHAR&gt;&lt;/TEXT&gt;&lt;/P&gt;&lt;/PARALIST&gt;&lt;/CELL&gt;&lt;/ROW&gt;&lt;ROW&gt;&lt;CELL BorderFill="14" ColAddr="0" ColSpan="1" Dirty="false" Editable="false" HasMargin="false" Header="false" Height="0" Protect="false" RowAddr="77" RowSpan="1" Width="17378"&gt;&lt;CELLMARGIN Bottom="141" Left="510" Right="510" Top="141"/&gt;&lt;PARALIST LineWrap="Squeeze" LinkListID="0" LinkListIDNext="0" TextDirection="0" VertAlign="Center"&gt;&lt;P ParaShape="30" Style="22"&gt;&lt;TEXT CharShape="10"&gt;&lt;CHAR&gt;≪$A$80≫&lt;/CHAR&gt;&lt;/TEXT&gt;&lt;/P&gt;&lt;/PARALIST&gt;&lt;/CELL&gt;&lt;CELL BorderFill="9" ColAddr="1" ColSpan="1" Dirty="false" Editable="false" HasMargin="false" Header="false" Height="0" Protect="false" RowAddr="77" RowSpan="1" Width="4926"&gt;&lt;CELLMARGIN Bottom="141" Left="510" Right="510" Top="141"/&gt;&lt;PARALIST LineWrap="Squeeze" LinkListID="0" LinkListIDNext="0" TextDirection="0" VertAlign="Center"&gt;&lt;P ParaShape="31" Style="40"&gt;&lt;TEXT CharShape="16"&gt;&lt;CHAR&gt;≪$B$80≫&lt;/CHAR&gt;&lt;/TEXT&gt;&lt;/P&gt;&lt;/PARALIST&gt;&lt;/CELL&gt;&lt;CELL BorderFill="9" ColAddr="2"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CharShape="17"&gt;&lt;CHAR&gt;≪$C$80≫&lt;/CHAR&gt;&lt;/TEXT&gt;&lt;/P&gt;&lt;/PARALIST&gt;&lt;/CELL&gt;&lt;CELL BorderFill="9" ColAddr="3"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CharShape="17"&gt;&lt;CHAR&gt;≪$D$80≫&lt;/CHAR&gt;&lt;/TEXT&gt;&lt;/P&gt;&lt;/PARALIST&gt;&lt;/CELL&gt;&lt;CELL BorderFill="9" ColAddr="4"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CharShape="17"&gt;&lt;CHAR&gt;≪$E$80≫&lt;/CHAR&gt;&lt;/TEXT&gt;&lt;/P&gt;&lt;/PARALIST&gt;&lt;/CELL&gt;&lt;CELL BorderFill="9" ColAddr="5"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CharShape="17"&gt;&lt;CHAR&gt;≪$F$80≫&lt;/CHAR&gt;&lt;/TEXT&gt;&lt;/P&gt;&lt;/PARALIST&gt;&lt;/CELL&gt;&lt;CELL BorderFill="9" ColAddr="6"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CharShape="17"&gt;&lt;CHAR&gt;≪$G$80≫&lt;/CHAR&gt;&lt;/TEXT&gt;&lt;/P&gt;&lt;/PARALIST&gt;&lt;/CELL&gt;&lt;CELL BorderFill="9" ColAddr="7"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CharShape="17"&gt;&lt;CHAR&gt;≪$H$80≫&lt;/CHAR&gt;&lt;/TEXT&gt;&lt;/P&gt;&lt;/PARALIST&gt;&lt;/CELL&gt;&lt;CELL BorderFill="9" ColAddr="8"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CharShape="17"&gt;&lt;CHAR&gt;≪$I$80≫&lt;/CHAR&gt;&lt;/TEXT&gt;&lt;/P&gt;&lt;/PARALIST&gt;&lt;/CELL&gt;&lt;CELL BorderFill="9" ColAddr="9"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CharShape="17"&gt;&lt;CHAR&gt;≪$J$80≫&lt;/CHAR&gt;&lt;/TEXT&gt;&lt;/P&gt;&lt;/PARALIST&gt;&lt;/CELL&gt;&lt;CELL BorderFill="9" ColAddr="10"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CharShape="17"&gt;&lt;CHAR&gt;≪$K$80≫&lt;/CHAR&gt;&lt;/TEXT&gt;&lt;/P&gt;&lt;/PARALIST&gt;&lt;/CELL&gt;&lt;CELL BorderFill="9" ColAddr="11"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CharShape="17"&gt;&lt;CHAR&gt;≪$L$80≫&lt;/CHAR&gt;&lt;/TEXT&gt;&lt;/P&gt;&lt;/PARALIST&gt;&lt;/CELL&gt;&lt;CELL BorderFill="9" ColAddr="12"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CharShape="17"&gt;&lt;CHAR&gt;≪$M$80≫&lt;/CHAR&gt;&lt;/TEXT&gt;&lt;/P&gt;&lt;/PARALIST&gt;&lt;/CELL&gt;&lt;CELL BorderFill="9" ColAddr="13"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CharShape="17"&gt;&lt;CHAR&gt;≪$N$80≫&lt;/CHAR&gt;&lt;/TEXT&gt;&lt;/P&gt;&lt;/PARALIST&gt;&lt;/CELL&gt;&lt;CELL BorderFill="9" ColAddr="14"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CharShape="17"&gt;&lt;CHAR&gt;≪$O$80≫&lt;/CHAR&gt;&lt;/TEXT&gt;&lt;/P&gt;&lt;/PARALIST&gt;&lt;/CELL&gt;&lt;CELL BorderFill="9" ColAddr="15"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CharShape="17"&gt;&lt;CHAR&gt;≪$P$80≫&lt;/CHAR&gt;&lt;/TEXT&gt;&lt;/P&gt;&lt;/PARALIST&gt;&lt;/CELL&gt;&lt;CELL BorderFill="9" ColAddr="16"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CharShape="17"&gt;&lt;CHAR&gt;≪$Q$80≫&lt;/CHAR&gt;&lt;/TEXT&gt;&lt;/P&gt;&lt;/PARALIST&gt;&lt;/CELL&gt;&lt;CELL BorderFill="9" ColAddr="17"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CharShape="17"&gt;&lt;CHAR&gt;≪$R$80≫&lt;/CHAR&gt;&lt;/TEXT&gt;&lt;/P&gt;&lt;/PARALIST&gt;&lt;/CELL&gt;&lt;CELL BorderFill="9" ColAddr="18"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CharShape="17"&gt;&lt;CHAR&gt;≪$S$80≫&lt;/CHAR&gt;&lt;/TEXT&gt;&lt;/P&gt;&lt;/PARALIST&gt;&lt;/CELL&gt;&lt;CELL BorderFill="9" ColAddr="19"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CharShape="17"&gt;&lt;CHAR&gt;≪$T$80≫&lt;/CHAR&gt;&lt;/TEXT&gt;&lt;/P&gt;&lt;/PARALIST&gt;&lt;/CELL&gt;&lt;CELL BorderFill="9" ColAddr="20"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CharShape="17"&gt;&lt;CHAR&gt;≪$U$80≫&lt;/CHAR&gt;&lt;/TEXT&gt;&lt;/P&gt;&lt;/PARALIST&gt;&lt;/CELL&gt;&lt;CELL BorderFill="9" ColAddr="21"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CharShape="17"&gt;&lt;CHAR&gt;≪$V$80≫&lt;/CHAR&gt;&lt;/TEXT&gt;&lt;/P&gt;&lt;/PARALIST&gt;&lt;/CELL&gt;&lt;CELL BorderFill="9" ColAddr="22"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CharShape="17"&gt;&lt;CHAR&gt;≪$W$80≫&lt;/CHAR&gt;&lt;/TEXT&gt;&lt;/P&gt;&lt;/PARALIST&gt;&lt;/CELL&gt;&lt;CELL BorderFill="9" ColAddr="23"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CharShape="17"&gt;&lt;CHAR&gt;≪$X$80≫&lt;/CHAR&gt;&lt;/TEXT&gt;&lt;/P&gt;&lt;/PARALIST&gt;&lt;/CELL&gt;&lt;CELL BorderFill="9" ColAddr="24"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CharShape="17"&gt;&lt;CHAR&gt;≪$Y$80≫&lt;/CHAR&gt;&lt;/TEXT&gt;&lt;/P&gt;&lt;/PARALIST&gt;&lt;/CELL&gt;&lt;CELL BorderFill="9" ColAddr="25"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CharShape="17"&gt;&lt;CHAR&gt;≪$Z$80≫&lt;/CHAR&gt;&lt;/TEXT&gt;&lt;/P&gt;&lt;/PARALIST&gt;&lt;/CELL&gt;&lt;CELL BorderFill="9" ColAddr="26"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CharShape="17"&gt;&lt;CHAR&gt;≪$AA$80≫&lt;/CHAR&gt;&lt;/TEXT&gt;&lt;/P&gt;&lt;/PARALIST&gt;&lt;/CELL&gt;&lt;CELL BorderFill="9" ColAddr="27"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CharShape="17"&gt;&lt;CHAR&gt;≪$AB$80≫&lt;/CHAR&gt;&lt;/TEXT&gt;&lt;/P&gt;&lt;/PARALIST&gt;&lt;/CELL&gt;&lt;CELL BorderFill="9" ColAddr="28"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CharShape="17"&gt;&lt;CHAR&gt;≪$AC$80≫&lt;/CHAR&gt;&lt;/TEXT&gt;&lt;/P&gt;&lt;/PARALIST&gt;&lt;/CELL&gt;&lt;CELL BorderFill="9" ColAddr="29"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CharShape="17"&gt;&lt;CHAR&gt;≪$AD$80≫&lt;/CHAR&gt;&lt;/TEXT&gt;&lt;/P&gt;&lt;/PARALIST&gt;&lt;/CELL&gt;&lt;CELL BorderFill="9" ColAddr="30"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CharShape="17"&gt;&lt;CHAR&gt;≪$AE$80≫&lt;/CHAR&gt;&lt;/TEXT&gt;&lt;/P&gt;&lt;/PARALIST&gt;&lt;/CELL&gt;&lt;CELL BorderFill="9" ColAddr="31"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CharShape="17"&gt;&lt;CHAR&gt;≪$AF$80≫&lt;/CHAR&gt;&lt;/TEXT&gt;&lt;/P&gt;&lt;/PARALIST&gt;&lt;/CELL&gt;&lt;CELL BorderFill="9" ColAddr="32"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CharShape="17"&gt;&lt;CHAR&gt;≪$AG$80≫&lt;/CHAR&gt;&lt;/TEXT&gt;&lt;/P&gt;&lt;/PARALIST&gt;&lt;/CELL&gt;&lt;CELL BorderFill="9" ColAddr="33"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CharShape="17"&gt;&lt;CHAR&gt;≪$AH$80≫&lt;/CHAR&gt;&lt;/TEXT&gt;&lt;/P&gt;&lt;/PARALIST&gt;&lt;/CELL&gt;&lt;CELL BorderFill="9" ColAddr="34"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CharShape="17"&gt;&lt;CHAR&gt;≪$AI$80≫&lt;/CHAR&gt;&lt;/TEXT&gt;&lt;/P&gt;&lt;/PARALIST&gt;&lt;/CELL&gt;&lt;CELL BorderFill="9" ColAddr="35"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CharShape="17"&gt;&lt;CHAR&gt;≪$AJ$80≫&lt;/CHAR&gt;&lt;/TEXT&gt;&lt;/P&gt;&lt;/PARALIST&gt;&lt;/CELL&gt;&lt;CELL BorderFill="9" ColAddr="36"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CharShape="17"&gt;&lt;CHAR&gt;≪$AK$80≫&lt;/CHAR&gt;&lt;/TEXT&gt;&lt;/P&gt;&lt;/PARALIST&gt;&lt;/CELL&gt;&lt;CELL BorderFill="9" ColAddr="37"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CharShape="17"&gt;&lt;CHAR&gt;≪$AL$80≫&lt;/CHAR&gt;&lt;/TEXT&gt;&lt;/P&gt;&lt;/PARALIST&gt;&lt;/CELL&gt;&lt;CELL BorderFill="9" ColAddr="38"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CharShape="17"&gt;&lt;CHAR&gt;≪$AM$80≫&lt;/CHAR&gt;&lt;/TEXT&gt;&lt;/P&gt;&lt;/PARALIST&gt;&lt;/CELL&gt;&lt;CELL BorderFill="9" ColAddr="39"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CharShape="17"&gt;&lt;CHAR&gt;≪$AN$80≫&lt;/CHAR&gt;&lt;/TEXT&gt;&lt;/P&gt;&lt;/PARALIST&gt;&lt;/CELL&gt;&lt;CELL BorderFill="9" ColAddr="40"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CharShape="17"&gt;&lt;CHAR&gt;≪$AO$80≫&lt;/CHAR&gt;&lt;/TEXT&gt;&lt;/P&gt;&lt;/PARALIST&gt;&lt;/CELL&gt;&lt;CELL BorderFill="13" ColAddr="41"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CharShape="17"&gt;&lt;CHAR&gt;≪$AP$80≫&lt;/CHAR&gt;&lt;/TEXT&gt;&lt;/P&gt;&lt;/PARALIST&gt;&lt;/CELL&gt;&lt;/ROW&gt;&lt;ROW&gt;&lt;CELL BorderFill="14" ColAddr="0" ColSpan="1" Dirty="false" Editable="false" HasMargin="false" Header="false" Height="0" Protect="false" RowAddr="78" RowSpan="1" Width="17378"&gt;&lt;CELLMARGIN Bottom="141" Left="510" Right="510" Top="141"/&gt;&lt;PARALIST LineWrap="Squeeze" LinkListID="0" LinkListIDNext="0" TextDirection="0" VertAlign="Center"&gt;&lt;P ParaShape="30" Style="22"&gt;&lt;TEXT CharShape="10"&gt;&lt;CHAR&gt;≪$A$81≫&lt;/CHAR&gt;&lt;/TEXT&gt;&lt;/P&gt;&lt;/PARALIST&gt;&lt;/CELL&gt;&lt;CELL BorderFill="9" ColAddr="1" ColSpan="1" Dirty="false" Editable="false" HasMargin="false" Header="false" Height="0" Protect="false" RowAddr="78" RowSpan="1" Width="4926"&gt;&lt;CELLMARGIN Bottom="141" Left="510" Right="510" Top="141"/&gt;&lt;PARALIST LineWrap="Squeeze" LinkListID="0" LinkListIDNext="0" TextDirection="0" VertAlign="Center"&gt;&lt;P ParaShape="31" Style="40"&gt;&lt;TEXT CharShape="16"&gt;&lt;CHAR&gt;≪$B$81≫&lt;/CHAR&gt;&lt;/TEXT&gt;&lt;/P&gt;&lt;/PARALIST&gt;&lt;/CELL&gt;&lt;CELL BorderFill="9" ColAddr="2"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CharShape="17"&gt;&lt;CHAR&gt;≪$C$81≫&lt;/CHAR&gt;&lt;/TEXT&gt;&lt;/P&gt;&lt;/PARALIST&gt;&lt;/CELL&gt;&lt;CELL BorderFill="9" ColAddr="3"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CharShape="17"&gt;&lt;CHAR&gt;≪$D$81≫&lt;/CHAR&gt;&lt;/TEXT&gt;&lt;/P&gt;&lt;/PARALIST&gt;&lt;/CELL&gt;&lt;CELL BorderFill="9" ColAddr="4"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CharShape="17"&gt;&lt;CHAR&gt;≪$E$81≫&lt;/CHAR&gt;&lt;/TEXT&gt;&lt;/P&gt;&lt;/PARALIST&gt;&lt;/CELL&gt;&lt;CELL BorderFill="9" ColAddr="5"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CharShape="17"&gt;&lt;CHAR&gt;≪$F$81≫&lt;/CHAR&gt;&lt;/TEXT&gt;&lt;/P&gt;&lt;/PARALIST&gt;&lt;/CELL&gt;&lt;CELL BorderFill="9" ColAddr="6"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CharShape="17"&gt;&lt;CHAR&gt;≪$G$81≫&lt;/CHAR&gt;&lt;/TEXT&gt;&lt;/P&gt;&lt;/PARALIST&gt;&lt;/CELL&gt;&lt;CELL BorderFill="9" ColAddr="7"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CharShape="17"&gt;&lt;CHAR&gt;≪$H$81≫&lt;/CHAR&gt;&lt;/TEXT&gt;&lt;/P&gt;&lt;/PARALIST&gt;&lt;/CELL&gt;&lt;CELL BorderFill="9" ColAddr="8"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CharShape="17"&gt;&lt;CHAR&gt;≪$I$81≫&lt;/CHAR&gt;&lt;/TEXT&gt;&lt;/P&gt;&lt;/PARALIST&gt;&lt;/CELL&gt;&lt;CELL BorderFill="9" ColAddr="9"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CharShape="17"&gt;&lt;CHAR&gt;≪$J$81≫&lt;/CHAR&gt;&lt;/TEXT&gt;&lt;/P&gt;&lt;/PARALIST&gt;&lt;/CELL&gt;&lt;CELL BorderFill="9" ColAddr="10"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CharShape="17"&gt;&lt;CHAR&gt;≪$K$81≫&lt;/CHAR&gt;&lt;/TEXT&gt;&lt;/P&gt;&lt;/PARALIST&gt;&lt;/CELL&gt;&lt;CELL BorderFill="9" ColAddr="11"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CharShape="17"&gt;&lt;CHAR&gt;≪$L$81≫&lt;/CHAR&gt;&lt;/TEXT&gt;&lt;/P&gt;&lt;/PARALIST&gt;&lt;/CELL&gt;&lt;CELL BorderFill="9" ColAddr="12"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CharShape="17"&gt;&lt;CHAR&gt;≪$M$81≫&lt;/CHAR&gt;&lt;/TEXT&gt;&lt;/P&gt;&lt;/PARALIST&gt;&lt;/CELL&gt;&lt;CELL BorderFill="9" ColAddr="13"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CharShape="17"&gt;&lt;CHAR&gt;≪$N$81≫&lt;/CHAR&gt;&lt;/TEXT&gt;&lt;/P&gt;&lt;/PARALIST&gt;&lt;/CELL&gt;&lt;CELL BorderFill="9" ColAddr="14"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CharShape="17"&gt;&lt;CHAR&gt;≪$O$81≫&lt;/CHAR&gt;&lt;/TEXT&gt;&lt;/P&gt;&lt;/PARALIST&gt;&lt;/CELL&gt;&lt;CELL BorderFill="9" ColAddr="15" ColSpan="1" Dirty="false" Editable="false" HasMargin="true" Header="false" </t>
  </si>
  <si>
    <t>MARGIN Bottom="141" Left="510" Right="510" Top="141"/&gt;&lt;PARALIST LineWrap="Squeeze" LinkListID="0" LinkListIDNext="0" TextDirection="0" VertAlign="Center"&gt;&lt;P ParaShape="31" Style="42"&gt;&lt;TEXT CharShape="16"&gt;&lt;CHAR&gt;≪$B$85≫&lt;/CHAR&gt;&lt;/TEXT&gt;&lt;/P&gt;&lt;/PARALIST&gt;&lt;/CELL&gt;&lt;CELL BorderFill="9" ColAddr="2"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CharShape="16"&gt;&lt;CHAR&gt;≪$C$85≫&lt;/CHAR&gt;&lt;/TEXT&gt;&lt;/P&gt;&lt;/PARALIST&gt;&lt;/CELL&gt;&lt;CELL BorderFill="9" ColAddr="3"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CharShape="16"&gt;&lt;CHAR&gt;≪$D$85≫&lt;/CHAR&gt;&lt;/TEXT&gt;&lt;/P&gt;&lt;/PARALIST&gt;&lt;/CELL&gt;&lt;CELL BorderFill="9" ColAddr="4"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CharShape="16"&gt;&lt;CHAR&gt;≪$E$85≫&lt;/CHAR&gt;&lt;/TEXT&gt;&lt;/P&gt;&lt;/PARALIST&gt;&lt;/CELL&gt;&lt;CELL BorderFill="9" ColAddr="5"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CharShape="16"&gt;&lt;CHAR&gt;≪$F$85≫&lt;/CHAR&gt;&lt;/TEXT&gt;&lt;/P&gt;&lt;/PARALIST&gt;&lt;/CELL&gt;&lt;CELL BorderFill="9" ColAddr="6"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CharShape="16"&gt;&lt;CHAR&gt;≪$G$85≫&lt;/CHAR&gt;&lt;/TEXT&gt;&lt;/P&gt;&lt;/PARALIST&gt;&lt;/CELL&gt;&lt;CELL BorderFill="9" ColAddr="7"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CharShape="16"&gt;&lt;CHAR&gt;≪$H$85≫&lt;/CHAR&gt;&lt;/TEXT&gt;&lt;/P&gt;&lt;/PARALIST&gt;&lt;/CELL&gt;&lt;CELL BorderFill="9" ColAddr="8"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CharShape="16"&gt;&lt;CHAR&gt;≪$I$85≫&lt;/CHAR&gt;&lt;/TEXT&gt;&lt;/P&gt;&lt;/PARALIST&gt;&lt;/CELL&gt;&lt;CELL BorderFill="9" ColAddr="9"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CharShape="16"&gt;&lt;CHAR&gt;≪$J$85≫&lt;/CHAR&gt;&lt;/TEXT&gt;&lt;/P&gt;&lt;/PARALIST&gt;&lt;/CELL&gt;&lt;CELL BorderFill="9" ColAddr="10"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CharShape="16"&gt;&lt;CHAR&gt;≪$K$85≫&lt;/CHAR&gt;&lt;/TEXT&gt;&lt;/P&gt;&lt;/PARALIST&gt;&lt;/CELL&gt;&lt;CELL BorderFill="9" ColAddr="11"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CharShape="16"&gt;&lt;CHAR&gt;≪$L$85≫&lt;/CHAR&gt;&lt;/TEXT&gt;&lt;/P&gt;&lt;/PARALIST&gt;&lt;/CELL&gt;&lt;CELL BorderFill="9" ColAddr="12"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CharShape="16"&gt;&lt;CHAR&gt;≪$M$85≫&lt;/CHAR&gt;&lt;/TEXT&gt;&lt;/P&gt;&lt;/PARALIST&gt;&lt;/CELL&gt;&lt;CELL BorderFill="9" ColAddr="13"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CharShape="16"&gt;&lt;CHAR&gt;≪$N$85≫&lt;/CHAR&gt;&lt;/TEXT&gt;&lt;/P&gt;&lt;/PARALIST&gt;&lt;/CELL&gt;&lt;CELL BorderFill="9" ColAddr="14"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CharShape="16"&gt;&lt;CHAR&gt;≪$O$85≫&lt;/CHAR&gt;&lt;/TEXT&gt;&lt;/P&gt;&lt;/PARALIST&gt;&lt;/CELL&gt;&lt;CELL BorderFill="9" ColAddr="15"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CharShape="16"&gt;&lt;CHAR&gt;≪$P$85≫&lt;/CHAR&gt;&lt;/TEXT&gt;&lt;/P&gt;&lt;/PARALIST&gt;&lt;/CELL&gt;&lt;CELL BorderFill="9" ColAddr="16"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CharShape="16"&gt;&lt;CHAR&gt;≪$Q$85≫&lt;/CHAR&gt;&lt;/TEXT&gt;&lt;/P&gt;&lt;/PARALIST&gt;&lt;/CELL&gt;&lt;CELL BorderFill="9" ColAddr="17"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CharShape="16"&gt;&lt;CHAR&gt;≪$R$85≫&lt;/CHAR&gt;&lt;/TEXT&gt;&lt;/P&gt;&lt;/PARALIST&gt;&lt;/CELL&gt;&lt;CELL BorderFill="9" ColAddr="18"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CharShape="16"&gt;&lt;CHAR&gt;≪$S$85≫&lt;/CHAR&gt;&lt;/TEXT&gt;&lt;/P&gt;&lt;/PARALIST&gt;&lt;/CELL&gt;&lt;CELL BorderFill="9" ColAddr="19"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CharShape="16"&gt;&lt;CHAR&gt;≪$T$85≫&lt;/CHAR&gt;&lt;/TEXT&gt;&lt;/P&gt;&lt;/PARALIST&gt;&lt;/CELL&gt;&lt;CELL BorderFill="9" ColAddr="20"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CharShape="16"&gt;&lt;CHAR&gt;≪$U$85≫&lt;/CHAR&gt;&lt;/TEXT&gt;&lt;/P&gt;&lt;/PARALIST&gt;&lt;/CELL&gt;&lt;CELL BorderFill="9" ColAddr="21"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CharShape="16"&gt;&lt;CHAR&gt;≪$V$85≫&lt;/CHAR&gt;&lt;/TEXT&gt;&lt;/P&gt;&lt;/PARALIST&gt;&lt;/CELL&gt;&lt;CELL BorderFill="9" ColAddr="22"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CharShape="16"&gt;&lt;CHAR&gt;≪$W$85≫&lt;/CHAR&gt;&lt;/TEXT&gt;&lt;/P&gt;&lt;/PARALIST&gt;&lt;/CELL&gt;&lt;CELL BorderFill="9" ColAddr="23"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CharShape="16"&gt;&lt;CHAR&gt;≪$X$85≫&lt;/CHAR&gt;&lt;/TEXT&gt;&lt;/P&gt;&lt;/PARALIST&gt;&lt;/CELL&gt;&lt;CELL BorderFill="9" ColAddr="24"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CharShape="16"&gt;&lt;CHAR&gt;≪$Y$85≫&lt;/CHAR&gt;&lt;/TEXT&gt;&lt;/P&gt;&lt;/PARALIST&gt;&lt;/CELL&gt;&lt;CELL BorderFill="9" ColAddr="25"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CharShape="16"&gt;&lt;CHAR&gt;≪$Z$85≫&lt;/CHAR&gt;&lt;/TEXT&gt;&lt;/P&gt;&lt;/PARALIST&gt;&lt;/CELL&gt;&lt;CELL BorderFill="9" ColAddr="26"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CharShape="16"&gt;&lt;CHAR&gt;≪$AA$85≫&lt;/CHAR&gt;&lt;/TEXT&gt;&lt;/P&gt;&lt;/PARALIST&gt;&lt;/CELL&gt;&lt;CELL BorderFill="9" ColAddr="27"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CharShape="16"&gt;&lt;CHAR&gt;≪$AB$85≫&lt;/CHAR&gt;&lt;/TEXT&gt;&lt;/P&gt;&lt;/PARALIST&gt;&lt;/CELL&gt;&lt;CELL BorderFill="9" ColAddr="28"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CharShape="16"&gt;&lt;CHAR&gt;≪$AC$85≫&lt;/CHAR&gt;&lt;/TEXT&gt;&lt;/P&gt;&lt;/PARALIST&gt;&lt;/CELL&gt;&lt;CELL BorderFill="9" ColAddr="29"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CharShape="16"&gt;&lt;CHAR&gt;≪$AD$85≫&lt;/CHAR&gt;&lt;/TEXT&gt;&lt;/P&gt;&lt;/PARALIST&gt;&lt;/CELL&gt;&lt;CELL BorderFill="9" ColAddr="30"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CharShape="16"&gt;&lt;CHAR&gt;≪$AE$85≫&lt;/CHAR&gt;&lt;/TEXT&gt;&lt;/P&gt;&lt;/PARALIST&gt;&lt;/CELL&gt;&lt;CELL BorderFill="9" ColAddr="31"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CharShape="16"&gt;&lt;CHAR&gt;≪$AF$85≫&lt;/CHAR&gt;&lt;/TEXT&gt;&lt;/P&gt;&lt;/PARALIST&gt;&lt;/CELL&gt;&lt;CELL BorderFill="9" ColAddr="32"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CharShape="16"&gt;&lt;CHAR&gt;≪$AG$85≫&lt;/CHAR&gt;&lt;/TEXT&gt;&lt;/P&gt;&lt;/PARALIST&gt;&lt;/CELL&gt;&lt;CELL BorderFill="9" ColAddr="33"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CharShape="16"&gt;&lt;CHAR&gt;≪$AH$85≫&lt;/CHAR&gt;&lt;/TEXT&gt;&lt;/P&gt;&lt;/PARALIST&gt;&lt;/CELL&gt;&lt;CELL BorderFill="9" ColAddr="34"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CharShape="16"&gt;&lt;CHAR&gt;≪$AI$85≫&lt;/CHAR&gt;&lt;/TEXT&gt;&lt;/P&gt;&lt;/PARALIST&gt;&lt;/CELL&gt;&lt;CELL BorderFill="9" ColAddr="35"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CharShape="16"&gt;&lt;CHAR&gt;≪$AJ$85≫&lt;/CHAR&gt;&lt;/TEXT&gt;&lt;/P&gt;&lt;/PARALIST&gt;&lt;/CELL&gt;&lt;CELL BorderFill="9" ColAddr="36"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CharShape="16"&gt;&lt;CHAR&gt;≪$AK$85≫&lt;/CHAR&gt;&lt;/TEXT&gt;&lt;/P&gt;&lt;/PARALIST&gt;&lt;/CELL&gt;&lt;CELL BorderFill="9" ColAddr="37"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CharShape="16"&gt;&lt;CHAR&gt;≪$AL$85≫&lt;/CHAR&gt;&lt;/TEXT&gt;&lt;/P&gt;&lt;/PARALIST&gt;&lt;/CELL&gt;&lt;CELL BorderFill="9" ColAddr="38"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CharShape="16"&gt;&lt;CHAR&gt;≪$AM$85≫&lt;/CHAR&gt;&lt;/TEXT&gt;&lt;/P&gt;&lt;/PARALIST&gt;&lt;/CELL&gt;&lt;CELL BorderFill="9" ColAddr="39"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CharShape="16"&gt;&lt;CHAR&gt;≪$AN$85≫&lt;/CHAR&gt;&lt;/TEXT&gt;&lt;/P&gt;&lt;/PARALIST&gt;&lt;/CELL&gt;&lt;CELL BorderFill="9" ColAddr="40"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CharShape="16"&gt;&lt;CHAR&gt;≪$AO$85≫&lt;/CHAR&gt;&lt;/TEXT&gt;&lt;/P&gt;&lt;/PARALIST&gt;&lt;/CELL&gt;&lt;CELL BorderFill="13" ColAddr="41" ColSpan="1" Dirty="false" Editable="false" HasMargin="true" Header="false" Height="0" Protect="false" RowAddr="82" RowSpan="1" Width="1405"&gt;&lt;CELLMARGIN Bottom="0" Left="0" Right="0" Top="0"/&gt;&lt;PARALIST LineWrap="Squeeze" LinkListID="0" LinkListIDNext="0" TextDirection="0" VertAlign="Center"&gt;&lt;P ParaShape="31" Style="43"&gt;&lt;TEXT CharShape="16"&gt;&lt;CHAR&gt;≪$AP$85≫&lt;/CHAR&gt;&lt;/TEXT&gt;&lt;/P&gt;&lt;/PARALIST&gt;&lt;/CELL&gt;&lt;/ROW&gt;&lt;ROW&gt;&lt;CELL BorderFill="14" ColAddr="0" ColSpan="1" Dirty="false" Editable="false" HasMargin="false" Header="false" Height="0" Protect="false" RowAddr="83" RowSpan="1" Width="17378"&gt;&lt;CELLMARGIN Bottom="141" Left="510" Right="510" Top="141"/&gt;&lt;PARALIST LineWrap="Squeeze" LinkListID="0" LinkListIDNext="0" TextDirection="0" VertAlign="Center"&gt;&lt;P ParaShape="30" Style="42"&gt;&lt;TEXT CharShape="10"&gt;&lt;CHAR&gt;≪$A$86≫&lt;/CHAR&gt;&lt;/TEXT&gt;&lt;/P&gt;&lt;/PARALIST&gt;&lt;/CELL&gt;&lt;CELL BorderFill="9" ColAddr="1" ColSpan="1" Dirty="false" Editable="false" HasMargin="false" Header="false" Height="0" Protect="false" RowAddr="83" RowSpan="1" Width="4926"&gt;&lt;CELLMARGIN Bottom="141" Left="510" Right="510" Top="141"/&gt;&lt;PARALIST LineWrap="Squeeze" LinkListID="0" LinkListIDNext="0" TextDirection="0" VertAlign="Center"&gt;&lt;P ParaShape="31" Style="42"&gt;&lt;TEXT CharShape="16"&gt;&lt;CHAR&gt;≪$B$86≫&lt;/CHAR&gt;&lt;/TEXT&gt;&lt;/P&gt;&lt;/PARALIST&gt;&lt;/CELL&gt;&lt;CELL BorderFill="9" ColAddr="2"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CharShape="16"&gt;&lt;CHAR&gt;≪$C$86≫&lt;/CHAR&gt;&lt;/TEXT&gt;&lt;/P&gt;&lt;/PARALIST&gt;&lt;/CELL&gt;&lt;CELL BorderFill="9" ColAddr="3"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CharShape="16"&gt;&lt;CHAR&gt;≪$D$86≫&lt;/CHAR&gt;&lt;/TEXT&gt;&lt;/P&gt;&lt;/PARALIST&gt;&lt;/CELL&gt;&lt;CELL BorderFill="9" ColAddr="4"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CharShape="16"&gt;&lt;CHAR&gt;≪$E$86≫&lt;/CHAR&gt;&lt;/TEXT&gt;&lt;/P&gt;&lt;/PARALIST&gt;&lt;/CELL&gt;&lt;CELL BorderFill="9" ColAddr="5"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CharShape="16"&gt;&lt;CHAR&gt;≪$F$86≫&lt;/CHAR&gt;&lt;/TEXT&gt;&lt;/P&gt;&lt;/PARALIST&gt;&lt;/CELL&gt;&lt;CELL BorderFill="9" ColAddr="6"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CharShape="16"&gt;&lt;CHAR&gt;≪$G$86≫&lt;/CHAR&gt;&lt;/TEXT&gt;&lt;/P&gt;&lt;/PARALIST&gt;&lt;/CELL&gt;&lt;CELL BorderFill="9" ColAddr="7"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CharShape="16"&gt;&lt;CHAR&gt;≪$H$86≫&lt;/CHAR&gt;&lt;/TEXT&gt;&lt;/P&gt;&lt;/PARALIST&gt;&lt;/CELL&gt;&lt;CELL BorderFill="9" ColAddr="8"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CharShape="16"&gt;&lt;CHAR&gt;≪$I$86≫&lt;/CHAR&gt;&lt;/TEXT&gt;&lt;/P&gt;&lt;/PARALIST&gt;&lt;/CELL&gt;&lt;CELL BorderFill="9" ColAddr="9"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CharShape="16"&gt;&lt;CHAR&gt;≪$J$86≫&lt;/CHAR&gt;&lt;/TEXT&gt;&lt;/P&gt;&lt;/PARALIST&gt;&lt;/CELL&gt;&lt;CELL BorderFill="9" ColAddr="10"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CharShape="16"&gt;&lt;CHAR&gt;≪$K$86≫&lt;/CHAR&gt;&lt;/TEXT&gt;&lt;/P&gt;&lt;/PARALIST&gt;&lt;/CELL&gt;&lt;CELL BorderFill="9" ColAddr="11"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CharShape="16"&gt;&lt;CHAR&gt;≪$L$86≫&lt;/CHAR&gt;&lt;/TEXT&gt;&lt;/P&gt;&lt;/PARALIST&gt;&lt;/CELL&gt;&lt;CELL BorderFill="9" ColAddr="12"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CharShape="16"&gt;&lt;CHAR&gt;≪$M$86≫&lt;/CHAR&gt;&lt;/TEXT&gt;&lt;/P&gt;&lt;/PARALIST&gt;&lt;/CELL&gt;&lt;CELL BorderFill="9" ColAddr="13"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CharShape="16"&gt;&lt;CHAR&gt;≪$N$86≫&lt;/CHAR&gt;&lt;/TEXT&gt;&lt;/P&gt;&lt;/PARALIST&gt;&lt;/CELL&gt;&lt;CELL BorderFill="9" ColAddr="14"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CharShape="16"&gt;&lt;CHAR&gt;≪$O$86≫&lt;/CHAR&gt;&lt;/TEXT&gt;&lt;/P&gt;&lt;/PARALIST&gt;&lt;/CELL&gt;&lt;CELL BorderFill="9" ColAddr="15"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CharShape="16"&gt;&lt;CHAR&gt;≪$P$86≫&lt;/CHAR&gt;&lt;/TEXT&gt;&lt;/P&gt;&lt;/PARALIST&gt;&lt;/CELL&gt;&lt;CELL BorderFill="9" ColAddr="16"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CharShape="16"&gt;&lt;CHAR&gt;≪$Q$86≫&lt;/CHAR&gt;&lt;/TEXT&gt;&lt;/P&gt;&lt;/PARALIST&gt;&lt;/CELL&gt;&lt;CELL BorderFill="9" ColAddr="17"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CharShape="16"&gt;&lt;CHAR&gt;≪$R$86≫&lt;/CHAR&gt;&lt;/TEXT&gt;&lt;/P&gt;&lt;/PARALIST&gt;&lt;/CELL&gt;&lt;CELL BorderFill="9" ColAddr="18"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CharShape="16"&gt;&lt;CHAR&gt;≪$S$86≫&lt;/CHAR&gt;&lt;/TEXT&gt;&lt;/P&gt;&lt;/PARALIST&gt;&lt;/CELL&gt;&lt;CELL BorderFill="9" ColAddr="19"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CharShape="16"&gt;&lt;CHAR&gt;≪$T$86≫&lt;/CHAR&gt;&lt;/TEXT&gt;&lt;/P&gt;&lt;/PARALIST&gt;&lt;/CELL&gt;&lt;CELL BorderFill="9" ColAddr="20"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CharShape="16"&gt;&lt;CHAR&gt;≪$U$86≫&lt;/CHAR&gt;&lt;/TEXT&gt;&lt;/P&gt;&lt;/PARALIST&gt;&lt;/CELL&gt;&lt;CELL BorderFill="9" ColAddr="21"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CharShape="16"&gt;&lt;CHAR&gt;≪$V$86≫&lt;/CHAR&gt;&lt;/TEXT&gt;&lt;/P&gt;&lt;/PARALIST&gt;&lt;/CELL&gt;&lt;CELL BorderFill="9" ColAddr="22"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CharShape="16"&gt;&lt;CHAR&gt;≪$W$86≫&lt;/CHAR&gt;&lt;/TEXT&gt;&lt;/P&gt;&lt;/PARALIST&gt;&lt;/CELL&gt;&lt;CELL BorderFill="9" ColAddr="23"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CharShape="16"&gt;&lt;CHAR&gt;≪$X$86≫&lt;/CHAR&gt;&lt;/TEXT&gt;&lt;/P&gt;&lt;/PARALIST&gt;&lt;/CELL&gt;&lt;CELL BorderFill="9" ColAddr="24"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CharShape="16"&gt;&lt;CHAR&gt;≪$Y$86≫&lt;/CHAR&gt;&lt;/TEXT&gt;&lt;/P&gt;&lt;/PARALIST&gt;&lt;/CELL&gt;&lt;CELL BorderFill="9" ColAddr="25"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CharShape="16"&gt;&lt;CHAR&gt;≪$Z$86≫&lt;/CHAR&gt;&lt;/TEXT&gt;&lt;/P&gt;&lt;/PARALIST&gt;&lt;/CELL&gt;&lt;CELL BorderFill="9" ColAddr="26"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CharShape="16"&gt;&lt;CHAR&gt;≪$AA$86≫&lt;/CHAR&gt;&lt;/TEXT&gt;&lt;/P&gt;&lt;/PARALIST&gt;&lt;/CELL&gt;&lt;CELL BorderFill="9" ColAddr="27"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CharShape="16"&gt;&lt;CHAR&gt;≪$AB$86≫&lt;/CHAR&gt;&lt;/TEXT&gt;&lt;/P&gt;&lt;/PARALIST&gt;&lt;/CELL&gt;&lt;CELL BorderFill="9" ColAddr="28"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CharShape="16"&gt;&lt;CHAR&gt;≪$AC$86≫&lt;/CHAR&gt;&lt;/TEXT&gt;&lt;/P&gt;&lt;/PARALIST&gt;&lt;/CELL&gt;&lt;CELL BorderFill="9" ColAddr="29"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CharShape="16"&gt;&lt;CHAR&gt;≪$AD$86≫&lt;/CHAR&gt;&lt;/TEXT&gt;&lt;/P&gt;&lt;/PARALIST&gt;&lt;/CELL&gt;&lt;CELL BorderFill="9" ColAddr="30"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CharShape="16"&gt;&lt;CHAR&gt;≪$AE$86≫&lt;/CHAR&gt;&lt;/TEXT&gt;&lt;/P&gt;&lt;/PARALIST&gt;&lt;/CELL&gt;&lt;CELL BorderFill="9" ColAddr="31"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CharShape="16"&gt;&lt;CHAR&gt;≪$AF$86≫&lt;/CHAR&gt;&lt;/TEXT&gt;&lt;/P&gt;&lt;/PARALIST&gt;&lt;/CELL&gt;&lt;CELL BorderFill="9" ColAddr="32"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CharShape="16"&gt;&lt;CHAR&gt;≪$AG$86≫&lt;/CHAR&gt;&lt;/TEXT&gt;&lt;/P&gt;&lt;/PARALIST&gt;&lt;/CELL&gt;&lt;CELL BorderFill="9" ColAddr="33"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CharShape="16"&gt;&lt;CHAR&gt;≪$AH$86≫&lt;/CHAR&gt;&lt;/TEXT&gt;&lt;/P&gt;&lt;/PARALIST&gt;&lt;/CELL&gt;&lt;CELL BorderFill="9" ColAddr="34"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CharShape="16"&gt;&lt;CHAR&gt;≪$AI$86≫&lt;/CHAR&gt;&lt;/TEXT&gt;&lt;/P&gt;&lt;/PARALIST&gt;&lt;/CELL&gt;&lt;CELL BorderFill="9" ColAddr="35"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CharShape="16"&gt;&lt;CHAR&gt;≪$AJ$86≫&lt;/CHAR&gt;&lt;/TEXT&gt;&lt;/P&gt;&lt;/PARALIST&gt;&lt;/CELL&gt;&lt;CELL BorderFill="9" ColAddr="36" ColSpan="1" Dirty="false" Editable="false" HasMargin="true" Header="false" Height="0" Protect="false" RowAddr="83" RowSpan="1" Width="1405"&gt;&lt;CELLMARGIN Bottom="0" Left="0" Right="0" Top="0"/&gt;&lt;PARALIST LineWra</t>
  </si>
  <si>
    <t>&gt;&lt;P ParaShape="31" Style="42"&gt;&lt;TEXT CharShape="16"&gt;&lt;CHAR&gt;≪$W$90≫&lt;/CHAR&gt;&lt;/TEXT&gt;&lt;/P&gt;&lt;/PARALIST&gt;&lt;/CELL&gt;&lt;CELL BorderFill="9" ColAddr="23"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CharShape="16"&gt;&lt;CHAR&gt;≪$X$90≫&lt;/CHAR&gt;&lt;/TEXT&gt;&lt;/P&gt;&lt;/PARALIST&gt;&lt;/CELL&gt;&lt;CELL BorderFill="9" ColAddr="24"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CharShape="16"&gt;&lt;CHAR&gt;≪$Y$90≫&lt;/CHAR&gt;&lt;/TEXT&gt;&lt;/P&gt;&lt;/PARALIST&gt;&lt;/CELL&gt;&lt;CELL BorderFill="9" ColAddr="25"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CharShape="16"&gt;&lt;CHAR&gt;≪$Z$90≫&lt;/CHAR&gt;&lt;/TEXT&gt;&lt;/P&gt;&lt;/PARALIST&gt;&lt;/CELL&gt;&lt;CELL BorderFill="9" ColAddr="26"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CharShape="16"&gt;&lt;CHAR&gt;≪$AA$90≫&lt;/CHAR&gt;&lt;/TEXT&gt;&lt;/P&gt;&lt;/PARALIST&gt;&lt;/CELL&gt;&lt;CELL BorderFill="9" ColAddr="27"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CharShape="16"&gt;&lt;CHAR&gt;≪$AB$90≫&lt;/CHAR&gt;&lt;/TEXT&gt;&lt;/P&gt;&lt;/PARALIST&gt;&lt;/CELL&gt;&lt;CELL BorderFill="9" ColAddr="28"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CharShape="16"&gt;&lt;CHAR&gt;≪$AC$90≫&lt;/CHAR&gt;&lt;/TEXT&gt;&lt;/P&gt;&lt;/PARALIST&gt;&lt;/CELL&gt;&lt;CELL BorderFill="9" ColAddr="29"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CharShape="16"&gt;&lt;CHAR&gt;≪$AD$90≫&lt;/CHAR&gt;&lt;/TEXT&gt;&lt;/P&gt;&lt;/PARALIST&gt;&lt;/CELL&gt;&lt;CELL BorderFill="9" ColAddr="30"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CharShape="16"&gt;&lt;CHAR&gt;≪$AE$90≫&lt;/CHAR&gt;&lt;/TEXT&gt;&lt;/P&gt;&lt;/PARALIST&gt;&lt;/CELL&gt;&lt;CELL BorderFill="9" ColAddr="31"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CharShape="16"&gt;&lt;CHAR&gt;≪$AF$90≫&lt;/CHAR&gt;&lt;/TEXT&gt;&lt;/P&gt;&lt;/PARALIST&gt;&lt;/CELL&gt;&lt;CELL BorderFill="9" ColAddr="32"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CharShape="16"&gt;&lt;CHAR&gt;≪$AG$90≫&lt;/CHAR&gt;&lt;/TEXT&gt;&lt;/P&gt;&lt;/PARALIST&gt;&lt;/CELL&gt;&lt;CELL BorderFill="9" ColAddr="33"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CharShape="16"&gt;&lt;CHAR&gt;≪$AH$90≫&lt;/CHAR&gt;&lt;/TEXT&gt;&lt;/P&gt;&lt;/PARALIST&gt;&lt;/CELL&gt;&lt;CELL BorderFill="9" ColAddr="34"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CharShape="16"&gt;&lt;CHAR&gt;≪$AI$90≫&lt;/CHAR&gt;&lt;/TEXT&gt;&lt;/P&gt;&lt;/PARALIST&gt;&lt;/CELL&gt;&lt;CELL BorderFill="9" ColAddr="35"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CharShape="16"&gt;&lt;CHAR&gt;≪$AJ$90≫&lt;/CHAR&gt;&lt;/TEXT&gt;&lt;/P&gt;&lt;/PARALIST&gt;&lt;/CELL&gt;&lt;CELL BorderFill="9" ColAddr="36"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CharShape="16"&gt;&lt;CHAR&gt;≪$AK$90≫&lt;/CHAR&gt;&lt;/TEXT&gt;&lt;/P&gt;&lt;/PARALIST&gt;&lt;/CELL&gt;&lt;CELL BorderFill="9" ColAddr="37"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CharShape="16"&gt;&lt;CHAR&gt;≪$AL$90≫&lt;/CHAR&gt;&lt;/TEXT&gt;&lt;/P&gt;&lt;/PARALIST&gt;&lt;/CELL&gt;&lt;CELL BorderFill="9" ColAddr="38"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CharShape="16"&gt;&lt;CHAR&gt;≪$AM$90≫&lt;/CHAR&gt;&lt;/TEXT&gt;&lt;/P&gt;&lt;/PARALIST&gt;&lt;/CELL&gt;&lt;CELL BorderFill="9" ColAddr="39"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CharShape="16"&gt;&lt;CHAR&gt;≪$AN$90≫&lt;/CHAR&gt;&lt;/TEXT&gt;&lt;/P&gt;&lt;/PARALIST&gt;&lt;/CELL&gt;&lt;CELL BorderFill="9" ColAddr="40"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CharShape="16"&gt;&lt;CHAR&gt;≪$AO$90≫&lt;/CHAR&gt;&lt;/TEXT&gt;&lt;/P&gt;&lt;/PARALIST&gt;&lt;/CELL&gt;&lt;CELL BorderFill="13" ColAddr="41" ColSpan="1" Dirty="false" Editable="false" HasMargin="true" Header="false" Height="0" Protect="false" RowAddr="87" RowSpan="1" Width="1405"&gt;&lt;CELLMARGIN Bottom="0" Left="0" Right="0" Top="0"/&gt;&lt;PARALIST LineWrap="Squeeze" LinkListID="0" LinkListIDNext="0" TextDirection="0" VertAlign="Center"&gt;&lt;P ParaShape="31" Style="43"&gt;&lt;TEXT CharShape="16"&gt;&lt;CHAR&gt;≪$AP$90≫&lt;/CHAR&gt;&lt;/TEXT&gt;&lt;/P&gt;&lt;/PARALIST&gt;&lt;/CELL&gt;&lt;/ROW&gt;&lt;ROW&gt;&lt;CELL BorderFill="14" ColAddr="0" ColSpan="1" Dirty="false" Editable="false" HasMargin="false" Header="false" Height="0" Protect="false" RowAddr="88" RowSpan="1" Width="17378"&gt;&lt;CELLMARGIN Bottom="141" Left="510" Right="510" Top="141"/&gt;&lt;PARALIST LineWrap="Squeeze" LinkListID="0" LinkListIDNext="0" TextDirection="0" VertAlign="Center"&gt;&lt;P ParaShape="30" Style="42"&gt;&lt;TEXT CharShape="10"&gt;&lt;CHAR&gt;≪$A$91≫&lt;/CHAR&gt;&lt;/TEXT&gt;&lt;/P&gt;&lt;/PARALIST&gt;&lt;/CELL&gt;&lt;CELL BorderFill="9" ColAddr="1" ColSpan="1" Dirty="false" Editable="false" HasMargin="false" Header="false" Height="0" Protect="false" RowAddr="88" RowSpan="1" Width="4926"&gt;&lt;CELLMARGIN Bottom="141" Left="510" Right="510" Top="141"/&gt;&lt;PARALIST LineWrap="Squeeze" LinkListID="0" LinkListIDNext="0" TextDirection="0" VertAlign="Center"&gt;&lt;P ParaShape="31" Style="42"&gt;&lt;TEXT CharShape="16"&gt;&lt;CHAR&gt;≪$B$91≫&lt;/CHAR&gt;&lt;/TEXT&gt;&lt;/P&gt;&lt;/PARALIST&gt;&lt;/CELL&gt;&lt;CELL BorderFill="9" ColAddr="2"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CharShape="16"&gt;&lt;CHAR&gt;≪$C$91≫&lt;/CHAR&gt;&lt;/TEXT&gt;&lt;/P&gt;&lt;/PARALIST&gt;&lt;/CELL&gt;&lt;CELL BorderFill="9" ColAddr="3"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CharShape="16"&gt;&lt;CHAR&gt;≪$D$91≫&lt;/CHAR&gt;&lt;/TEXT&gt;&lt;/P&gt;&lt;/PARALIST&gt;&lt;/CELL&gt;&lt;CELL BorderFill="9" ColAddr="4"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CharShape="16"&gt;&lt;CHAR&gt;≪$E$91≫&lt;/CHAR&gt;&lt;/TEXT&gt;&lt;/P&gt;&lt;/PARALIST&gt;&lt;/CELL&gt;&lt;CELL BorderFill="9" ColAddr="5"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CharShape="16"&gt;&lt;CHAR&gt;≪$F$91≫&lt;/CHAR&gt;&lt;/TEXT&gt;&lt;/P&gt;&lt;/PARALIST&gt;&lt;/CELL&gt;&lt;CELL BorderFill="9" ColAddr="6"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CharShape="16"&gt;&lt;CHAR&gt;≪$G$91≫&lt;/CHAR&gt;&lt;/TEXT&gt;&lt;/P&gt;&lt;/PARALIST&gt;&lt;/CELL&gt;&lt;CELL BorderFill="9" ColAddr="7"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CharShape="16"&gt;&lt;CHAR&gt;≪$H$91≫&lt;/CHAR&gt;&lt;/TEXT&gt;&lt;/P&gt;&lt;/PARALIST&gt;&lt;/CELL&gt;&lt;CELL BorderFill="9" ColAddr="8"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CharShape="16"&gt;&lt;CHAR&gt;≪$I$91≫&lt;/CHAR&gt;&lt;/TEXT&gt;&lt;/P&gt;&lt;/PARALIST&gt;&lt;/CELL&gt;&lt;CELL BorderFill="9" ColAddr="9"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CharShape="16"&gt;&lt;CHAR&gt;≪$J$91≫&lt;/CHAR&gt;&lt;/TEXT&gt;&lt;/P&gt;&lt;/PARALIST&gt;&lt;/CELL&gt;&lt;CELL BorderFill="9" ColAddr="10"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CharShape="16"&gt;&lt;CHAR&gt;≪$K$91≫&lt;/CHAR&gt;&lt;/TEXT&gt;&lt;/P&gt;&lt;/PARALIST&gt;&lt;/CELL&gt;&lt;CELL BorderFill="9" ColAddr="11"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CharShape="16"&gt;&lt;CHAR&gt;≪$L$91≫&lt;/CHAR&gt;&lt;/TEXT&gt;&lt;/P&gt;&lt;/PARALIST&gt;&lt;/CELL&gt;&lt;CELL BorderFill="9" ColAddr="12"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CharShape="16"&gt;&lt;CHAR&gt;≪$M$91≫&lt;/CHAR&gt;&lt;/TEXT&gt;&lt;/P&gt;&lt;/PARALIST&gt;&lt;/CELL&gt;&lt;CELL BorderFill="9" ColAddr="13"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CharShape="16"&gt;&lt;CHAR&gt;≪$N$91≫&lt;/CHAR&gt;&lt;/TEXT&gt;&lt;/P&gt;&lt;/PARALIST&gt;&lt;/CELL&gt;&lt;CELL BorderFill="9" ColAddr="14"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CharShape="16"&gt;&lt;CHAR&gt;≪$O$91≫&lt;/CHAR&gt;&lt;/TEXT&gt;&lt;/P&gt;&lt;/PARALIST&gt;&lt;/CELL&gt;&lt;CELL BorderFill="9" ColAddr="15"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CharShape="16"&gt;&lt;CHAR&gt;≪$P$91≫&lt;/CHAR&gt;&lt;/TEXT&gt;&lt;/P&gt;&lt;/PARALIST&gt;&lt;/CELL&gt;&lt;CELL BorderFill="9" ColAddr="16"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CharShape="16"&gt;&lt;CHAR&gt;≪$Q$91≫&lt;/CHAR&gt;&lt;/TEXT&gt;&lt;/P&gt;&lt;/PARALIST&gt;&lt;/CELL&gt;&lt;CELL BorderFill="9" ColAddr="17"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CharShape="16"&gt;&lt;CHAR&gt;≪$R$91≫&lt;/CHAR&gt;&lt;/TEXT&gt;&lt;/P&gt;&lt;/PARALIST&gt;&lt;/CELL&gt;&lt;CELL BorderFill="9" ColAddr="18"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CharShape="16"&gt;&lt;CHAR&gt;≪$S$91≫&lt;/CHAR&gt;&lt;/TEXT&gt;&lt;/P&gt;&lt;/PARALIST&gt;&lt;/CELL&gt;&lt;CELL BorderFill="9" ColAddr="19"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CharShape="16"&gt;&lt;CHAR&gt;≪$T$91≫&lt;/CHAR&gt;&lt;/TEXT&gt;&lt;/P&gt;&lt;/PARALIST&gt;&lt;/CELL&gt;&lt;CELL BorderFill="9" ColAddr="20"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CharShape="16"&gt;&lt;CHAR&gt;≪$U$91≫&lt;/CHAR&gt;&lt;/TEXT&gt;&lt;/P&gt;&lt;/PARALIST&gt;&lt;/CELL&gt;&lt;CELL BorderFill="9" ColAddr="21"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CharShape="16"&gt;&lt;CHAR&gt;≪$V$91≫&lt;/CHAR&gt;&lt;/TEXT&gt;&lt;/P&gt;&lt;/PARALIST&gt;&lt;/CELL&gt;&lt;CELL BorderFill="9" ColAddr="22"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CharShape="16"&gt;&lt;CHAR&gt;≪$W$91≫&lt;/CHAR&gt;&lt;/TEXT&gt;&lt;/P&gt;&lt;/PARALIST&gt;&lt;/CELL&gt;&lt;CELL BorderFill="9" ColAddr="23"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CharShape="16"&gt;&lt;CHAR&gt;≪$X$91≫&lt;/CHAR&gt;&lt;/TEXT&gt;&lt;/P&gt;&lt;/PARALIST&gt;&lt;/CELL&gt;&lt;CELL BorderFill="9" ColAddr="24"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CharShape="16"&gt;&lt;CHAR&gt;≪$Y$91≫&lt;/CHAR&gt;&lt;/TEXT&gt;&lt;/P&gt;&lt;/PARALIST&gt;&lt;/CELL&gt;&lt;CELL BorderFill="9" ColAddr="25"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CharShape="16"&gt;&lt;CHAR&gt;≪$Z$91≫&lt;/CHAR&gt;&lt;/TEXT&gt;&lt;/P&gt;&lt;/PARALIST&gt;&lt;/CELL&gt;&lt;CELL BorderFill="9" ColAddr="26"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CharShape="16"&gt;&lt;CHAR&gt;≪$AA$91≫&lt;/CHAR&gt;&lt;/TEXT&gt;&lt;/P&gt;&lt;/PARALIST&gt;&lt;/CELL&gt;&lt;CELL BorderFill="9" ColAddr="27"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CharShape="16"&gt;&lt;CHAR&gt;≪$AB$91≫&lt;/CHAR&gt;&lt;/TEXT&gt;&lt;/P&gt;&lt;/PARALIST&gt;&lt;/CELL&gt;&lt;CELL BorderFill="9" ColAddr="28"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CharShape="16"&gt;&lt;CHAR&gt;≪$AC$91≫&lt;/CHAR&gt;&lt;/TEXT&gt;&lt;/P&gt;&lt;/PARALIST&gt;&lt;/CELL&gt;&lt;CELL BorderFill="9" ColAddr="29"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CharShape="16"&gt;&lt;CHAR&gt;≪$AD$91≫&lt;/CHAR&gt;&lt;/TEXT&gt;&lt;/P&gt;&lt;/PARALIST&gt;&lt;/CELL&gt;&lt;CELL BorderFill="9" ColAddr="30"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CharShape="16"&gt;&lt;CHAR&gt;≪$AE$91≫&lt;/CHAR&gt;&lt;/TEXT&gt;&lt;/P&gt;&lt;/PARALIST&gt;&lt;/CELL&gt;&lt;CELL BorderFill="9" ColAddr="31"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CharShape="16"&gt;&lt;CHAR&gt;≪$AF$91≫&lt;/CHAR&gt;&lt;/TEXT&gt;&lt;/P&gt;&lt;/PARALIST&gt;&lt;/CELL&gt;&lt;CELL BorderFill="9" ColAddr="32"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CharShape="16"&gt;&lt;CHAR&gt;≪$AG$91≫&lt;/CHAR&gt;&lt;/TEXT&gt;&lt;/P&gt;&lt;/PARALIST&gt;&lt;/CELL&gt;&lt;CELL BorderFill="9" ColAddr="33"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CharShape="16"&gt;&lt;CHAR&gt;≪$AH$91≫&lt;/CHAR&gt;&lt;/TEXT&gt;&lt;/P&gt;&lt;/PARALIST&gt;&lt;/CELL&gt;&lt;CELL BorderFill="9" ColAddr="34"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CharShape="16"&gt;&lt;CHAR&gt;≪$AI$91≫&lt;/CHAR&gt;&lt;/TEXT&gt;&lt;/P&gt;&lt;/PARALIST&gt;&lt;/CELL&gt;&lt;CELL BorderFill="9" ColAddr="35"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CharShape="16"&gt;&lt;CHAR&gt;≪$AJ$91≫&lt;/CHAR&gt;&lt;/TEXT&gt;&lt;/P&gt;&lt;/PARALIST&gt;&lt;/CELL&gt;&lt;CELL BorderFill="9" ColAddr="36"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CharShape="16"&gt;&lt;CHAR&gt;≪$AK$91≫&lt;/CHAR&gt;&lt;/TEXT&gt;&lt;/P&gt;&lt;/PARALIST&gt;&lt;/CELL&gt;&lt;CELL BorderFill="9" ColAddr="37"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CharShape="16"&gt;&lt;CHAR&gt;≪$AL$91≫&lt;/CHAR&gt;&lt;/TEXT&gt;&lt;/P&gt;&lt;/PARALIST&gt;&lt;/CELL&gt;&lt;CELL BorderFill="9" ColAddr="38"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CharShape="16"&gt;&lt;CHAR&gt;≪$AM$91≫&lt;/CHAR&gt;&lt;/TEXT&gt;&lt;/P&gt;&lt;/PARALIST&gt;&lt;/CELL&gt;&lt;CELL BorderFill="9" ColAddr="39"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CharShape="16"&gt;&lt;CHAR&gt;≪$AN$91≫&lt;/CHAR&gt;&lt;/TEXT&gt;&lt;/P&gt;&lt;/PARALIST&gt;&lt;/CELL&gt;&lt;CELL BorderFill="9" ColAddr="40"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CharShape="16"&gt;&lt;CHAR&gt;≪$AO$91≫&lt;/CHAR&gt;&lt;/TEXT&gt;&lt;/P&gt;&lt;/PARALIST&gt;&lt;/CELL&gt;&lt;CELL BorderFill="13" ColAddr="41" ColSpan="1" Dirty="false" Editable="false" HasMargin="true" Header="false" Height="0" Protect="false" RowAddr="88" RowSpan="1" Width="1405"&gt;&lt;CELLMARGIN Bottom="0" Left="0" Right="0" Top="0"/&gt;&lt;PARALIST LineWrap="Squeeze" LinkListID="0" LinkListIDNext="0" TextDirection="0" VertAlign="Center"&gt;&lt;P ParaShape="31" Style="43"&gt;&lt;TEXT CharShape="16"&gt;&lt;CHAR&gt;≪$AP$91≫&lt;/CHAR&gt;&lt;/TEXT&gt;&lt;/P&gt;&lt;/PARALIST&gt;&lt;/CELL&gt;&lt;/ROW&gt;&lt;ROW&gt;&lt;CELL BorderFill="14" ColAddr="0" ColSpan="1" Dirty="false" Editable="false" HasMargin="false" Header="false" Height="0" Protect="false" RowAddr="89" RowSpan="1" Width="17378"&gt;&lt;CELLMARGIN Bottom="141" Left="510" Right="510" Top="141"/&gt;&lt;PARALIST LineWrap="Squeeze" LinkListID="0" LinkListIDNext="0" TextDirection="0" VertAlign="Center"&gt;&lt;P ParaShape="30" Style="42"&gt;&lt;TEXT CharShape="10"&gt;&lt;CHAR&gt;≪$A$92≫&lt;/CHAR&gt;&lt;/TEXT&gt;&lt;/P&gt;&lt;/PARALIST&gt;&lt;/CELL&gt;&lt;CELL BorderFill="9" ColAddr="1" ColSpan="1" Dirty="false" Editable="false" HasMargin="false" Header="false" Height="0" Protect="false" RowAddr="89" RowSpan="1" Width="4926"&gt;&lt;CELLMARGIN Bottom="141" Left="510" Right="510" Top="141"/&gt;&lt;PARALIST LineWrap="Squeeze" LinkListID="0" LinkListIDNext="0" TextDirection="0" VertAlign="Center"&gt;&lt;P ParaShape="31" Style="42"&gt;&lt;TEXT CharShape="16"&gt;&lt;CHAR&gt;≪$B$92≫&lt;/CHAR&gt;&lt;/TEXT&gt;&lt;/P&gt;&lt;/PARALIST&gt;&lt;/CELL&gt;&lt;CELL BorderFill="9" ColAddr="2"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CharShape="16"&gt;&lt;CHAR&gt;≪$C$92≫&lt;/CHAR&gt;&lt;/TEXT&gt;&lt;/P&gt;&lt;/PARALIST&gt;&lt;/CELL&gt;&lt;CELL BorderFill="9" ColAddr="3"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CharShape="16"&gt;&lt;CHAR&gt;≪$D$92≫&lt;/CHAR&gt;&lt;/TEXT&gt;&lt;/P&gt;&lt;/PARALIST&gt;&lt;/CELL&gt;&lt;CELL BorderFill="9" ColAddr="4"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CharShape="16"&gt;&lt;CHAR&gt;≪$E$92≫&lt;/CHAR&gt;&lt;/TEXT&gt;&lt;/P&gt;&lt;/PARALIST&gt;&lt;/CELL&gt;&lt;CELL BorderFill="9" ColAddr="5"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CharShape="16"&gt;&lt;CHAR&gt;≪$F$92≫&lt;/CHAR&gt;&lt;/TEXT&gt;&lt;/P&gt;&lt;/PARALIST&gt;&lt;/CELL&gt;&lt;CELL BorderFill="9" ColAddr="6"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CharShape="16"&gt;&lt;CHAR&gt;≪$G$92≫&lt;/CHAR&gt;&lt;/TEXT&gt;&lt;/P&gt;&lt;/PARALIST&gt;&lt;/CELL&gt;&lt;CELL BorderFill="9" ColAddr="7"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CharShape="16"&gt;&lt;CHAR&gt;≪$H$92≫&lt;/CHAR&gt;&lt;/TEXT&gt;&lt;/P&gt;&lt;/PARALIST&gt;&lt;/CELL&gt;&lt;CELL BorderFill="9" ColAddr="8"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CharShape="16"&gt;&lt;CHAR&gt;≪$I$92≫&lt;/CHAR&gt;&lt;/TEXT&gt;&lt;/P&gt;&lt;/PARALIST&gt;&lt;/CELL&gt;&lt;CELL BorderFill="9" ColAddr="9"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CharShape="16"&gt;&lt;CHAR&gt;≪$J$92≫&lt;/CHAR&gt;&lt;/TEXT&gt;&lt;/P&gt;&lt;/PARALIST&gt;&lt;/CELL&gt;&lt;CELL BorderFill="9" ColAddr="10"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CharShape="16"&gt;&lt;CHAR&gt;≪$K$92≫&lt;/CHAR&gt;&lt;/TEXT&gt;&lt;/P&gt;&lt;/PARALIST&gt;&lt;/CELL&gt;&lt;CELL BorderFill="9" ColAddr="11"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CharShape="16"&gt;&lt;CHAR&gt;≪$L$92≫&lt;/CHAR&gt;&lt;/TEXT&gt;&lt;/P&gt;&lt;/PARALIST&gt;&lt;/CELL&gt;&lt;CELL BorderFill="9" ColAddr="12"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CharShape="16"&gt;&lt;CHAR&gt;≪$M$92≫&lt;/CHAR&gt;&lt;/TEXT&gt;&lt;/P&gt;&lt;/PARALIST&gt;&lt;/CELL&gt;&lt;CELL BorderFill="9" ColAddr="13"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CharShape="16"&gt;&lt;CHAR&gt;≪$N$92≫&lt;/CHAR&gt;&lt;/TEXT&gt;&lt;/P&gt;&lt;/PARALIST&gt;&lt;/CELL&gt;&lt;CELL BorderFill="9" ColAddr="14"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CharShape="16"&gt;&lt;CHAR&gt;≪$O$92≫&lt;/CHAR&gt;&lt;/TEXT&gt;&lt;/P&gt;&lt;/PARALIST&gt;&lt;/CELL&gt;&lt;CELL BorderFill="9" ColAddr="15" ColSpan="1" Dirty="false" Editable="false" HasMargin="true" Header="false" Height="0" Protect="false" RowAddr="89" RowSpan="1" Width="1402"&gt;&lt;CELLMARGIN Bottom="0" Left="0" Right="0" Top="0"/&gt;&lt;PARALIST LineWrap="Squeeze" LinkListID="0" LinkListIDNext="0" TextDirection="0" VertAlign="Center"&gt;&lt;P ParaShape="31" Style="42"&gt;&lt;TEXT</t>
  </si>
  <si>
    <t xml:space="preserve"> CharShape="16"&gt;&lt;CHAR&gt;≪$P$92≫&lt;/CHAR&gt;&lt;/TEXT&gt;&lt;/P&gt;&lt;/PARALIST&gt;&lt;/CELL&gt;&lt;CELL BorderFill="9" ColAddr="16"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CharShape="16"&gt;&lt;CHAR&gt;≪$Q$92≫&lt;/CHAR&gt;&lt;/TEXT&gt;&lt;/P&gt;&lt;/PARALIST&gt;&lt;/CELL&gt;&lt;CELL BorderFill="9" ColAddr="17"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CharShape="16"&gt;&lt;CHAR&gt;≪$R$92≫&lt;/CHAR&gt;&lt;/TEXT&gt;&lt;/P&gt;&lt;/PARALIST&gt;&lt;/CELL&gt;&lt;CELL BorderFill="9" ColAddr="18"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CharShape="16"&gt;&lt;CHAR&gt;≪$S$92≫&lt;/CHAR&gt;&lt;/TEXT&gt;&lt;/P&gt;&lt;/PARALIST&gt;&lt;/CELL&gt;&lt;CELL BorderFill="9" ColAddr="19"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CharShape="16"&gt;&lt;CHAR&gt;≪$T$92≫&lt;/CHAR&gt;&lt;/TEXT&gt;&lt;/P&gt;&lt;/PARALIST&gt;&lt;/CELL&gt;&lt;CELL BorderFill="9" ColAddr="20"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CharShape="16"&gt;&lt;CHAR&gt;≪$U$92≫&lt;/CHAR&gt;&lt;/TEXT&gt;&lt;/P&gt;&lt;/PARALIST&gt;&lt;/CELL&gt;&lt;CELL BorderFill="9" ColAddr="21"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CharShape="16"&gt;&lt;CHAR&gt;≪$V$92≫&lt;/CHAR&gt;&lt;/TEXT&gt;&lt;/P&gt;&lt;/PARALIST&gt;&lt;/CELL&gt;&lt;CELL BorderFill="9" ColAddr="22"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CharShape="16"&gt;&lt;CHAR&gt;≪$W$92≫&lt;/CHAR&gt;&lt;/TEXT&gt;&lt;/P&gt;&lt;/PARALIST&gt;&lt;/CELL&gt;&lt;CELL BorderFill="9" ColAddr="23"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CharShape="16"&gt;&lt;CHAR&gt;≪$X$92≫&lt;/CHAR&gt;&lt;/TEXT&gt;&lt;/P&gt;&lt;/PARALIST&gt;&lt;/CELL&gt;&lt;CELL BorderFill="9" ColAddr="24"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CharShape="16"&gt;&lt;CHAR&gt;≪$Y$92≫&lt;/CHAR&gt;&lt;/TEXT&gt;&lt;/P&gt;&lt;/PARALIST&gt;&lt;/CELL&gt;&lt;CELL BorderFill="9" ColAddr="25"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CharShape="16"&gt;&lt;CHAR&gt;≪$Z$92≫&lt;/CHAR&gt;&lt;/TEXT&gt;&lt;/P&gt;&lt;/PARALIST&gt;&lt;/CELL&gt;&lt;CELL BorderFill="9" ColAddr="26"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CharShape="16"&gt;&lt;CHAR&gt;≪$AA$92≫&lt;/CHAR&gt;&lt;/TEXT&gt;&lt;/P&gt;&lt;/PARALIST&gt;&lt;/CELL&gt;&lt;CELL BorderFill="9" ColAddr="27"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CharShape="16"&gt;&lt;CHAR&gt;≪$AB$92≫&lt;/CHAR&gt;&lt;/TEXT&gt;&lt;/P&gt;&lt;/PARALIST&gt;&lt;/CELL&gt;&lt;CELL BorderFill="9" ColAddr="28"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CharShape="16"&gt;&lt;CHAR&gt;≪$AC$92≫&lt;/CHAR&gt;&lt;/TEXT&gt;&lt;/P&gt;&lt;/PARALIST&gt;&lt;/CELL&gt;&lt;CELL BorderFill="9" ColAddr="29"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CharShape="16"&gt;&lt;CHAR&gt;≪$AD$92≫&lt;/CHAR&gt;&lt;/TEXT&gt;&lt;/P&gt;&lt;/PARALIST&gt;&lt;/CELL&gt;&lt;CELL BorderFill="9" ColAddr="30"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CharShape="16"&gt;&lt;CHAR&gt;≪$AE$92≫&lt;/CHAR&gt;&lt;/TEXT&gt;&lt;/P&gt;&lt;/PARALIST&gt;&lt;/CELL&gt;&lt;CELL BorderFill="9" ColAddr="31"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CharShape="16"&gt;&lt;CHAR&gt;≪$AF$92≫&lt;/CHAR&gt;&lt;/TEXT&gt;&lt;/P&gt;&lt;/PARALIST&gt;&lt;/CELL&gt;&lt;CELL BorderFill="9" ColAddr="32"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CharShape="16"&gt;&lt;CHAR&gt;≪$AG$92≫&lt;/CHAR&gt;&lt;/TEXT&gt;&lt;/P&gt;&lt;/PARALIST&gt;&lt;/CELL&gt;&lt;CELL BorderFill="9" ColAddr="33"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CharShape="16"&gt;&lt;CHAR&gt;≪$AH$92≫&lt;/CHAR&gt;&lt;/TEXT&gt;&lt;/P&gt;&lt;/PARALIST&gt;&lt;/CELL&gt;&lt;CELL BorderFill="9" ColAddr="34"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CharShape="16"&gt;&lt;CHAR&gt;≪$AI$92≫&lt;/CHAR&gt;&lt;/TEXT&gt;&lt;/P&gt;&lt;/PARALIST&gt;&lt;/CELL&gt;&lt;CELL BorderFill="9" ColAddr="35"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CharShape="16"&gt;&lt;CHAR&gt;≪$AJ$92≫&lt;/CHAR&gt;&lt;/TEXT&gt;&lt;/P&gt;&lt;/PARALIST&gt;&lt;/CELL&gt;&lt;CELL BorderFill="9" ColAddr="36"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CharShape="16"&gt;&lt;CHAR&gt;≪$AK$92≫&lt;/CHAR&gt;&lt;/TEXT&gt;&lt;/P&gt;&lt;/PARALIST&gt;&lt;/CELL&gt;&lt;CELL BorderFill="9" ColAddr="37"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CharShape="16"&gt;&lt;CHAR&gt;≪$AL$92≫&lt;/CHAR&gt;&lt;/TEXT&gt;&lt;/P&gt;&lt;/PARALIST&gt;&lt;/CELL&gt;&lt;CELL BorderFill="9" ColAddr="38"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CharShape="16"&gt;&lt;CHAR&gt;≪$AM$92≫&lt;/CHAR&gt;&lt;/TEXT&gt;&lt;/P&gt;&lt;/PARALIST&gt;&lt;/CELL&gt;&lt;CELL BorderFill="9" ColAddr="39"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CharShape="16"&gt;&lt;CHAR&gt;≪$AN$92≫&lt;/CHAR&gt;&lt;/TEXT&gt;&lt;/P&gt;&lt;/PARALIST&gt;&lt;/CELL&gt;&lt;CELL BorderFill="9" ColAddr="40"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CharShape="16"&gt;&lt;CHAR&gt;≪$AO$92≫&lt;/CHAR&gt;&lt;/TEXT&gt;&lt;/P&gt;&lt;/PARALIST&gt;&lt;/CELL&gt;&lt;CELL BorderFill="13" ColAddr="41" ColSpan="1" Dirty="false" Editable="false" HasMargin="true" Header="false" Height="0" Protect="false" RowAddr="89" RowSpan="1" Width="1405"&gt;&lt;CELLMARGIN Bottom="0" Left="0" Right="0" Top="0"/&gt;&lt;PARALIST LineWrap="Squeeze" LinkListID="0" LinkListIDNext="0" TextDirection="0" VertAlign="Center"&gt;&lt;P ParaShape="31" Style="43"&gt;&lt;TEXT CharShape="16"&gt;&lt;CHAR&gt;≪$AP$92≫&lt;/CHAR&gt;&lt;/TEXT&gt;&lt;/P&gt;&lt;/PARALIST&gt;&lt;/CELL&gt;&lt;/ROW&gt;&lt;ROW&gt;&lt;CELL BorderFill="14" ColAddr="0" ColSpan="1" Dirty="false" Editable="false" HasMargin="false" Header="false" Height="0" Protect="false" RowAddr="90" RowSpan="1" Width="17378"&gt;&lt;CELLMARGIN Bottom="141" Left="510" Right="510" Top="141"/&gt;&lt;PARALIST LineWrap="Squeeze" LinkListID="0" LinkListIDNext="0" TextDirection="0" VertAlign="Center"&gt;&lt;P ParaShape="30" Style="42"&gt;&lt;TEXT CharShape="10"&gt;&lt;CHAR&gt;≪$A$93≫&lt;/CHAR&gt;&lt;/TEXT&gt;&lt;/P&gt;&lt;/PARALIST&gt;&lt;/CELL&gt;&lt;CELL BorderFill="9" ColAddr="1" ColSpan="1" Dirty="false" Editable="false" HasMargin="false" Header="false" Height="0" Protect="false" RowAddr="90" RowSpan="1" Width="4926"&gt;&lt;CELLMARGIN Bottom="141" Left="510" Right="510" Top="141"/&gt;&lt;PARALIST LineWrap="Squeeze" LinkListID="0" LinkListIDNext="0" TextDirection="0" VertAlign="Center"&gt;&lt;P ParaShape="31" Style="42"&gt;&lt;TEXT CharShape="16"&gt;&lt;CHAR&gt;≪$B$93≫&lt;/CHAR&gt;&lt;/TEXT&gt;&lt;/P&gt;&lt;/PARALIST&gt;&lt;/CELL&gt;&lt;CELL BorderFill="9" ColAddr="2"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CharShape="16"&gt;&lt;CHAR&gt;≪$C$93≫&lt;/CHAR&gt;&lt;/TEXT&gt;&lt;/P&gt;&lt;/PARALIST&gt;&lt;/CELL&gt;&lt;CELL BorderFill="9" ColAddr="3"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CharShape="16"&gt;&lt;CHAR&gt;≪$D$93≫&lt;/CHAR&gt;&lt;/TEXT&gt;&lt;/P&gt;&lt;/PARALIST&gt;&lt;/CELL&gt;&lt;CELL BorderFill="9" ColAddr="4"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CharShape="16"&gt;&lt;CHAR&gt;≪$E$93≫&lt;/CHAR&gt;&lt;/TEXT&gt;&lt;/P&gt;&lt;/PARALIST&gt;&lt;/CELL&gt;&lt;CELL BorderFill="9" ColAddr="5"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CharShape="16"&gt;&lt;CHAR&gt;≪$F$93≫&lt;/CHAR&gt;&lt;/TEXT&gt;&lt;/P&gt;&lt;/PARALIST&gt;&lt;/CELL&gt;&lt;CELL BorderFill="9" ColAddr="6"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CharShape="16"&gt;&lt;CHAR&gt;≪$G$93≫&lt;/CHAR&gt;&lt;/TEXT&gt;&lt;/P&gt;&lt;/PARALIST&gt;&lt;/CELL&gt;&lt;CELL BorderFill="9" ColAddr="7"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CharShape="16"&gt;&lt;CHAR&gt;≪$H$93≫&lt;/CHAR&gt;&lt;/TEXT&gt;&lt;/P&gt;&lt;/PARALIST&gt;&lt;/CELL&gt;&lt;CELL BorderFill="9" ColAddr="8"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CharShape="16"&gt;&lt;CHAR&gt;≪$I$93≫&lt;/CHAR&gt;&lt;/TEXT&gt;&lt;/P&gt;&lt;/PARALIST&gt;&lt;/CELL&gt;&lt;CELL BorderFill="9" ColAddr="9"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CharShape="16"&gt;&lt;CHAR&gt;≪$J$93≫&lt;/CHAR&gt;&lt;/TEXT&gt;&lt;/P&gt;&lt;/PARALIST&gt;&lt;/CELL&gt;&lt;CELL BorderFill="9" ColAddr="10"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CharShape="16"&gt;&lt;CHAR&gt;≪$K$93≫&lt;/CHAR&gt;&lt;/TEXT&gt;&lt;/P&gt;&lt;/PARALIST&gt;&lt;/CELL&gt;&lt;CELL BorderFill="9" ColAddr="11"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CharShape="16"&gt;&lt;CHAR&gt;≪$L$93≫&lt;/CHAR&gt;&lt;/TEXT&gt;&lt;/P&gt;&lt;/PARALIST&gt;&lt;/CELL&gt;&lt;CELL BorderFill="9" ColAddr="12"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CharShape="16"&gt;&lt;CHAR&gt;≪$M$93≫&lt;/CHAR&gt;&lt;/TEXT&gt;&lt;/P&gt;&lt;/PARALIST&gt;&lt;/CELL&gt;&lt;CELL BorderFill="9" ColAddr="13"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CharShape="16"&gt;&lt;CHAR&gt;≪$N$93≫&lt;/CHAR&gt;&lt;/TEXT&gt;&lt;/P&gt;&lt;/PARALIST&gt;&lt;/CELL&gt;&lt;CELL BorderFill="9" ColAddr="14"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CharShape="16"&gt;&lt;CHAR&gt;≪$O$93≫&lt;/CHAR&gt;&lt;/TEXT&gt;&lt;/P&gt;&lt;/PARALIST&gt;&lt;/CELL&gt;&lt;CELL BorderFill="9" ColAddr="15"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CharShape="16"&gt;&lt;CHAR&gt;≪$P$93≫&lt;/CHAR&gt;&lt;/TEXT&gt;&lt;/P&gt;&lt;/PARALIST&gt;&lt;/CELL&gt;&lt;CELL BorderFill="9" ColAddr="16"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CharShape="16"&gt;&lt;CHAR&gt;≪$Q$93≫&lt;/CHAR&gt;&lt;/TEXT&gt;&lt;/P&gt;&lt;/PARALIST&gt;&lt;/CELL&gt;&lt;CELL BorderFill="9" ColAddr="17"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CharShape="16"&gt;&lt;CHAR&gt;≪$R$93≫&lt;/CHAR&gt;&lt;/TEXT&gt;&lt;/P&gt;&lt;/PARALIST&gt;&lt;/CELL&gt;&lt;CELL BorderFill="9" ColAddr="18"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CharShape="16"&gt;&lt;CHAR&gt;≪$S$93≫&lt;/CHAR&gt;&lt;/TEXT&gt;&lt;/P&gt;&lt;/PARALIST&gt;&lt;/CELL&gt;&lt;CELL BorderFill="9" ColAddr="19"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CharShape="16"&gt;&lt;CHAR&gt;≪$T$93≫&lt;/CHAR&gt;&lt;/TEXT&gt;&lt;/P&gt;&lt;/PARALIST&gt;&lt;/CELL&gt;&lt;CELL BorderFill="9" ColAddr="20"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CharShape="16"&gt;&lt;CHAR&gt;≪$U$93≫&lt;/CHAR&gt;&lt;/TEXT&gt;&lt;/P&gt;&lt;/PARALIST&gt;&lt;/CELL&gt;&lt;CELL BorderFill="9" ColAddr="21"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CharShape="16"&gt;&lt;CHAR&gt;≪$V$93≫&lt;/CHAR&gt;&lt;/TEXT&gt;&lt;/P&gt;&lt;/PARALIST&gt;&lt;/CELL&gt;&lt;CELL BorderFill="9" ColAddr="22"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CharShape="16"&gt;&lt;CHAR&gt;≪$W$93≫&lt;/CHAR&gt;&lt;/TEXT&gt;&lt;/P&gt;&lt;/PARALIST&gt;&lt;/CELL&gt;&lt;CELL BorderFill="9" ColAddr="23"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CharShape="16"&gt;&lt;CHAR&gt;≪$X$93≫&lt;/CHAR&gt;&lt;/TEXT&gt;&lt;/P&gt;&lt;/PARALIST&gt;&lt;/CELL&gt;&lt;CELL BorderFill="9" ColAddr="24"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CharShape="16"&gt;&lt;CHAR&gt;≪$Y$93≫&lt;/CHAR&gt;&lt;/TEXT&gt;&lt;/P&gt;&lt;/PARALIST&gt;&lt;/CELL&gt;&lt;CELL BorderFill="9" ColAddr="25"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CharShape="16"&gt;&lt;CHAR&gt;≪$Z$93≫&lt;/CHAR&gt;&lt;/TEXT&gt;&lt;/P&gt;&lt;/PARALIST&gt;&lt;/CELL&gt;&lt;CELL BorderFill="9" ColAddr="26"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CharShape="16"&gt;&lt;CHAR&gt;≪$AA$93≫&lt;/CHAR&gt;&lt;/TEXT&gt;&lt;/P&gt;&lt;/PARALIST&gt;&lt;/CELL&gt;&lt;CELL BorderFill="9" ColAddr="27"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CharShape="16"&gt;&lt;CHAR&gt;≪$AB$93≫&lt;/CHAR&gt;&lt;/TEXT&gt;&lt;/P&gt;&lt;/PARALIST&gt;&lt;/CELL&gt;&lt;CELL BorderFill="9" ColAddr="28"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CharShape="16"&gt;&lt;CHAR&gt;≪$AC$93≫&lt;/CHAR&gt;&lt;/TEXT&gt;&lt;/P&gt;&lt;/PARALIST&gt;&lt;/CELL&gt;&lt;CELL BorderFill="9" ColAddr="29"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CharShape="16"&gt;&lt;CHAR&gt;≪$AD$93≫&lt;/CHAR&gt;&lt;/TEXT&gt;&lt;/P&gt;&lt;/PARALIST&gt;&lt;/CELL&gt;&lt;CELL BorderFill="9" ColAddr="30"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CharShape="16"&gt;&lt;CHAR&gt;≪$AE$93≫&lt;/CHAR&gt;&lt;/TEXT&gt;&lt;/P&gt;&lt;/PARALIST&gt;&lt;/CELL&gt;&lt;CELL BorderFill="9" ColAddr="31"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CharShape="16"&gt;&lt;CHAR&gt;≪$AF$93≫&lt;/CHAR&gt;&lt;/TEXT&gt;&lt;/P&gt;&lt;/PARALIST&gt;&lt;/CELL&gt;&lt;CELL BorderFill="9" ColAddr="32"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CharShape="16"&gt;&lt;CHAR&gt;≪$AG$93≫&lt;/CHAR&gt;&lt;/TEXT&gt;&lt;/P&gt;&lt;/PARALIST&gt;&lt;/CELL&gt;&lt;CELL BorderFill="9" ColAddr="33"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CharShape="16"&gt;&lt;CHAR&gt;≪$AH$93≫&lt;/CHAR&gt;&lt;/TEXT&gt;&lt;/P&gt;&lt;/PARALIST&gt;&lt;/CELL&gt;&lt;CELL BorderFill="9" ColAddr="34"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CharShape="16"&gt;&lt;CHAR&gt;≪$AI$93≫&lt;/CHAR&gt;&lt;/TEXT&gt;&lt;/P&gt;&lt;/PARALIST&gt;&lt;/CELL&gt;&lt;CELL BorderFill="9" ColAddr="35"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CharShape="16"&gt;&lt;CHAR&gt;≪$AJ$93≫&lt;/CHAR&gt;&lt;/TEXT&gt;&lt;/P&gt;&lt;/PARALIST&gt;&lt;/CELL&gt;&lt;CELL BorderFill="9" ColAddr="36"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CharShape="16"&gt;&lt;CHAR&gt;≪$AK$93≫&lt;/CHAR&gt;&lt;/TEXT&gt;&lt;/P&gt;&lt;/PARALIST&gt;&lt;/CELL&gt;&lt;CELL BorderFill="9" ColAddr="37"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CharShape="16"&gt;&lt;CHAR&gt;≪$AL$93≫&lt;/CHAR&gt;&lt;/TEXT&gt;&lt;/P&gt;&lt;/PARALIST&gt;&lt;/CELL&gt;&lt;CELL BorderFill="9" ColAddr="38"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CharShape="16"&gt;&lt;CHAR&gt;≪$AM$93≫&lt;/CHAR&gt;&lt;/TEXT&gt;&lt;/P&gt;&lt;/PARALIST&gt;&lt;/CELL&gt;&lt;CELL BorderFill="9" ColAddr="39"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CharShape="16"&gt;&lt;CHAR&gt;≪$AN$93≫&lt;/CHAR&gt;&lt;/TEXT&gt;&lt;/P&gt;&lt;/PARALIST&gt;&lt;/CELL&gt;&lt;CELL BorderFill="9" ColAddr="40"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CharShape="16"&gt;&lt;CHAR&gt;≪$AO$93≫&lt;/CHAR&gt;&lt;/TEXT&gt;&lt;/P&gt;&lt;/PARALIST&gt;&lt;/CELL&gt;&lt;CELL BorderFill="13" ColAddr="41" ColSpan="1" Dirty="false" Editable="false" HasMargin="true" Header="false" Height="0" Protect="false" RowAddr="90" RowSpan="1" Width="1405"&gt;&lt;CELLMARGIN Bottom="0" Left="0" Right="0" Top="0"/&gt;&lt;PARALIST LineWrap="Squeeze" LinkListID="0" LinkListIDNext="0" TextDirection="0" VertAlign="Center"&gt;&lt;P ParaShape="31" Style="43"&gt;&lt;TEXT CharShape="16"&gt;&lt;CHAR&gt;≪$AP$93≫&lt;/CHAR&gt;&lt;/TEXT&gt;&lt;/P&gt;&lt;/PARALIST&gt;&lt;/CELL&gt;&lt;/ROW&gt;&lt;ROW&gt;&lt;CELL BorderFill="14" ColAddr="0" ColSpan="1" Dirty="false" Editable="false" HasMargin="false" Header="false" Height="0" Protect="false" RowAddr="91" RowSpan="1" Width="17378"&gt;&lt;CELLMARGIN Bottom="141" Left="510" Right="510" Top="141"/&gt;&lt;PARALIST LineWrap="Squeeze" LinkListID="0" LinkListIDNext="0" TextDirection="0" VertAlign="Center"&gt;&lt;P ParaShape="30" Style="42"&gt;&lt;TEXT CharShape="10"&gt;&lt;CHAR&gt;≪$A$94≫&lt;/CHAR&gt;&lt;/TEXT&gt;&lt;/P&gt;&lt;/PARALIST&gt;&lt;/CELL&gt;&lt;CELL BorderFill="9" ColAddr="1" ColSpan="1" Dirty="false" Editable="false" HasMargin="false" Header="false" Height="0" Protect="false" RowAddr="91" RowSpan="1" Width="4926"&gt;&lt;CELLMARGIN Bottom="141" Left="510" Right="510" Top="141"/&gt;&lt;PARALIST LineWrap="Squeeze" LinkListID="0" LinkListIDNext="0" TextDirection="0" VertAlign="Center"&gt;&lt;P ParaShape="31" Style="42"&gt;&lt;TEXT CharShape="16"&gt;&lt;CHAR&gt;≪$B$94≫&lt;/CHAR&gt;&lt;/TEXT&gt;&lt;/P&gt;&lt;/PARALIST&gt;&lt;/CELL&gt;&lt;CELL BorderFill="9" ColAddr="2"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CharShape="16"&gt;&lt;CHAR&gt;≪$C$94≫&lt;/CHAR&gt;&lt;/TEXT&gt;&lt;/P&gt;&lt;/PARALIST&gt;&lt;/CELL&gt;&lt;CELL BorderFill="9" ColAddr="3"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CharShape="16"&gt;&lt;CHAR&gt;≪$D$94≫&lt;/CHAR&gt;&lt;/TEXT&gt;&lt;/P&gt;&lt;/PARALIST&gt;&lt;/CELL&gt;&lt;CELL BorderFill="9" ColAddr="4"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CharShape="16"&gt;&lt;CHAR&gt;≪$E$94≫&lt;/CHAR&gt;&lt;/TEXT&gt;&lt;/P&gt;&lt;/PARALIST&gt;&lt;/CELL&gt;&lt;CELL BorderFill="9" ColAddr="5"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CharShape="16"&gt;&lt;CHAR&gt;≪$F$94≫&lt;/CHAR&gt;&lt;/TEXT&gt;&lt;/P&gt;&lt;/PARALIST&gt;&lt;/CELL&gt;&lt;CELL BorderFill="9" ColAddr="6"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CharShape="16"&gt;&lt;CHAR&gt;≪$G$94≫&lt;/CHAR&gt;&lt;/TEXT&gt;&lt;/P&gt;&lt;/PARALIST&gt;&lt;/CELL&gt;&lt;CELL BorderFill="9" ColAddr="7"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CharShape="16"&gt;&lt;CHAR&gt;≪$H$94≫&lt;/CHAR&gt;&lt;/TEXT&gt;&lt;/P&gt;&lt;/PARALIST&gt;&lt;/CELL&gt;&lt;CELL BorderFill="9" ColAddr="8"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CharShape="16"&gt;&lt;CHAR&gt;≪$I$94≫&lt;/CHA</t>
  </si>
  <si>
    <t>R&gt;&lt;/TEXT&gt;&lt;/P&gt;&lt;/PARALIST&gt;&lt;/CELL&gt;&lt;CELL BorderFill="9" ColAddr="9"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CharShape="16"&gt;&lt;CHAR&gt;≪$J$94≫&lt;/CHAR&gt;&lt;/TEXT&gt;&lt;/P&gt;&lt;/PARALIST&gt;&lt;/CELL&gt;&lt;CELL BorderFill="9" ColAddr="10"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CharShape="16"&gt;&lt;CHAR&gt;≪$K$94≫&lt;/CHAR&gt;&lt;/TEXT&gt;&lt;/P&gt;&lt;/PARALIST&gt;&lt;/CELL&gt;&lt;CELL BorderFill="9" ColAddr="11"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CharShape="16"&gt;&lt;CHAR&gt;≪$L$94≫&lt;/CHAR&gt;&lt;/TEXT&gt;&lt;/P&gt;&lt;/PARALIST&gt;&lt;/CELL&gt;&lt;CELL BorderFill="9" ColAddr="12"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CharShape="16"&gt;&lt;CHAR&gt;≪$M$94≫&lt;/CHAR&gt;&lt;/TEXT&gt;&lt;/P&gt;&lt;/PARALIST&gt;&lt;/CELL&gt;&lt;CELL BorderFill="9" ColAddr="13"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CharShape="16"&gt;&lt;CHAR&gt;≪$N$94≫&lt;/CHAR&gt;&lt;/TEXT&gt;&lt;/P&gt;&lt;/PARALIST&gt;&lt;/CELL&gt;&lt;CELL BorderFill="9" ColAddr="14"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CharShape="16"&gt;&lt;CHAR&gt;≪$O$94≫&lt;/CHAR&gt;&lt;/TEXT&gt;&lt;/P&gt;&lt;/PARALIST&gt;&lt;/CELL&gt;&lt;CELL BorderFill="9" ColAddr="15"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CharShape="16"&gt;&lt;CHAR&gt;≪$P$94≫&lt;/CHAR&gt;&lt;/TEXT&gt;&lt;/P&gt;&lt;/PARALIST&gt;&lt;/CELL&gt;&lt;CELL BorderFill="9" ColAddr="16"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CharShape="16"&gt;&lt;CHAR&gt;≪$Q$94≫&lt;/CHAR&gt;&lt;/TEXT&gt;&lt;/P&gt;&lt;/PARALIST&gt;&lt;/CELL&gt;&lt;CELL BorderFill="9" ColAddr="17"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CharShape="16"&gt;&lt;CHAR&gt;≪$R$94≫&lt;/CHAR&gt;&lt;/TEXT&gt;&lt;/P&gt;&lt;/PARALIST&gt;&lt;/CELL&gt;&lt;CELL BorderFill="9" ColAddr="18"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CharShape="16"&gt;&lt;CHAR&gt;≪$S$94≫&lt;/CHAR&gt;&lt;/TEXT&gt;&lt;/P&gt;&lt;/PARALIST&gt;&lt;/CELL&gt;&lt;CELL BorderFill="9" ColAddr="19"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CharShape="16"&gt;&lt;CHAR&gt;≪$T$94≫&lt;/CHAR&gt;&lt;/TEXT&gt;&lt;/P&gt;&lt;/PARALIST&gt;&lt;/CELL&gt;&lt;CELL BorderFill="9" ColAddr="20"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CharShape="16"&gt;&lt;CHAR&gt;≪$U$94≫&lt;/CHAR&gt;&lt;/TEXT&gt;&lt;/P&gt;&lt;/PARALIST&gt;&lt;/CELL&gt;&lt;CELL BorderFill="9" ColAddr="21"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CharShape="16"&gt;&lt;CHAR&gt;≪$V$94≫&lt;/CHAR&gt;&lt;/TEXT&gt;&lt;/P&gt;&lt;/PARALIST&gt;&lt;/CELL&gt;&lt;CELL BorderFill="9" ColAddr="22"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CharShape="16"&gt;&lt;CHAR&gt;≪$W$94≫&lt;/CHAR&gt;&lt;/TEXT&gt;&lt;/P&gt;&lt;/PARALIST&gt;&lt;/CELL&gt;&lt;CELL BorderFill="9" ColAddr="23"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CharShape="16"&gt;&lt;CHAR&gt;≪$X$94≫&lt;/CHAR&gt;&lt;/TEXT&gt;&lt;/P&gt;&lt;/PARALIST&gt;&lt;/CELL&gt;&lt;CELL BorderFill="9" ColAddr="24"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CharShape="16"&gt;&lt;CHAR&gt;≪$Y$94≫&lt;/CHAR&gt;&lt;/TEXT&gt;&lt;/P&gt;&lt;/PARALIST&gt;&lt;/CELL&gt;&lt;CELL BorderFill="9" ColAddr="25"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CharShape="16"&gt;&lt;CHAR&gt;≪$Z$94≫&lt;/CHAR&gt;&lt;/TEXT&gt;&lt;/P&gt;&lt;/PARALIST&gt;&lt;/CELL&gt;&lt;CELL BorderFill="9" ColAddr="26"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CharShape="16"&gt;&lt;CHAR&gt;≪$AA$94≫&lt;/CHAR&gt;&lt;/TEXT&gt;&lt;/P&gt;&lt;/PARALIST&gt;&lt;/CELL&gt;&lt;CELL BorderFill="9" ColAddr="27"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CharShape="16"&gt;&lt;CHAR&gt;≪$AB$94≫&lt;/CHAR&gt;&lt;/TEXT&gt;&lt;/P&gt;&lt;/PARALIST&gt;&lt;/CELL&gt;&lt;CELL BorderFill="9" ColAddr="28"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CharShape="16"&gt;&lt;CHAR&gt;≪$AC$94≫&lt;/CHAR&gt;&lt;/TEXT&gt;&lt;/P&gt;&lt;/PARALIST&gt;&lt;/CELL&gt;&lt;CELL BorderFill="9" ColAddr="29"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CharShape="16"&gt;&lt;CHAR&gt;≪$AD$94≫&lt;/CHAR&gt;&lt;/TEXT&gt;&lt;/P&gt;&lt;/PARALIST&gt;&lt;/CELL&gt;&lt;CELL BorderFill="9" ColAddr="30"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CharShape="16"&gt;&lt;CHAR&gt;≪$AE$94≫&lt;/CHAR&gt;&lt;/TEXT&gt;&lt;/P&gt;&lt;/PARALIST&gt;&lt;/CELL&gt;&lt;CELL BorderFill="9" ColAddr="31"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CharShape="16"&gt;&lt;CHAR&gt;≪$AF$94≫&lt;/CHAR&gt;&lt;/TEXT&gt;&lt;/P&gt;&lt;/PARALIST&gt;&lt;/CELL&gt;&lt;CELL BorderFill="9" ColAddr="32"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CharShape="16"&gt;&lt;CHAR&gt;≪$AG$94≫&lt;/CHAR&gt;&lt;/TEXT&gt;&lt;/P&gt;&lt;/PARALIST&gt;&lt;/CELL&gt;&lt;CELL BorderFill="9" ColAddr="33"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CharShape="16"&gt;&lt;CHAR&gt;≪$AH$94≫&lt;/CHAR&gt;&lt;/TEXT&gt;&lt;/P&gt;&lt;/PARALIST&gt;&lt;/CELL&gt;&lt;CELL BorderFill="9" ColAddr="34"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CharShape="16"&gt;&lt;CHAR&gt;≪$AI$94≫&lt;/CHAR&gt;&lt;/TEXT&gt;&lt;/P&gt;&lt;/PARALIST&gt;&lt;/CELL&gt;&lt;CELL BorderFill="9" ColAddr="35"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CharShape="16"&gt;&lt;CHAR&gt;≪$AJ$94≫&lt;/CHAR&gt;&lt;/TEXT&gt;&lt;/P&gt;&lt;/PARALIST&gt;&lt;/CELL&gt;&lt;CELL BorderFill="9" ColAddr="36"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CharShape="16"&gt;&lt;CHAR&gt;≪$AK$94≫&lt;/CHAR&gt;&lt;/TEXT&gt;&lt;/P&gt;&lt;/PARALIST&gt;&lt;/CELL&gt;&lt;CELL BorderFill="9" ColAddr="37"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CharShape="16"&gt;&lt;CHAR&gt;≪$AL$94≫&lt;/CHAR&gt;&lt;/TEXT&gt;&lt;/P&gt;&lt;/PARALIST&gt;&lt;/CELL&gt;&lt;CELL BorderFill="9" ColAddr="38"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CharShape="16"&gt;&lt;CHAR&gt;≪$AM$94≫&lt;/CHAR&gt;&lt;/TEXT&gt;&lt;/P&gt;&lt;/PARALIST&gt;&lt;/CELL&gt;&lt;CELL BorderFill="9" ColAddr="39"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CharShape="16"&gt;&lt;CHAR&gt;≪$AN$94≫&lt;/CHAR&gt;&lt;/TEXT&gt;&lt;/P&gt;&lt;/PARALIST&gt;&lt;/CELL&gt;&lt;CELL BorderFill="9" ColAddr="40"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CharShape="16"&gt;&lt;CHAR&gt;≪$AO$94≫&lt;/CHAR&gt;&lt;/TEXT&gt;&lt;/P&gt;&lt;/PARALIST&gt;&lt;/CELL&gt;&lt;CELL BorderFill="13" ColAddr="41" ColSpan="1" Dirty="false" Editable="false" HasMargin="true" Header="false" Height="0" Protect="false" RowAddr="91" RowSpan="1" Width="1405"&gt;&lt;CELLMARGIN Bottom="0" Left="0" Right="0" Top="0"/&gt;&lt;PARALIST LineWrap="Squeeze" LinkListID="0" LinkListIDNext="0" TextDirection="0" VertAlign="Center"&gt;&lt;P ParaShape="31" Style="43"&gt;&lt;TEXT CharShape="16"&gt;&lt;CHAR&gt;≪$AP$94≫&lt;/CHAR&gt;&lt;/TEXT&gt;&lt;/P&gt;&lt;/PARALIST&gt;&lt;/CELL&gt;&lt;/ROW&gt;&lt;ROW&gt;&lt;CELL BorderFill="14" ColAddr="0" ColSpan="1" Dirty="false" Editable="false" HasMargin="false" Header="false" Height="0" Protect="false" RowAddr="92" RowSpan="1" Width="17378"&gt;&lt;CELLMARGIN Bottom="141" Left="510" Right="510" Top="141"/&gt;&lt;PARALIST LineWrap="Squeeze" LinkListID="0" LinkListIDNext="0" TextDirection="0" VertAlign="Center"&gt;&lt;P ParaShape="30" Style="42"&gt;&lt;TEXT CharShape="10"&gt;&lt;CHAR&gt;≪$A$95≫&lt;/CHAR&gt;&lt;/TEXT&gt;&lt;/P&gt;&lt;/PARALIST&gt;&lt;/CELL&gt;&lt;CELL BorderFill="9" ColAddr="1" ColSpan="1" Dirty="false" Editable="false" HasMargin="false" Header="false" Height="0" Protect="false" RowAddr="92" RowSpan="1" Width="4926"&gt;&lt;CELLMARGIN Bottom="141" Left="510" Right="510" Top="141"/&gt;&lt;PARALIST LineWrap="Squeeze" LinkListID="0" LinkListIDNext="0" TextDirection="0" VertAlign="Center"&gt;&lt;P ParaShape="31" Style="42"&gt;&lt;TEXT CharShape="16"&gt;&lt;CHAR&gt;≪$B$95≫&lt;/CHAR&gt;&lt;/TEXT&gt;&lt;/P&gt;&lt;/PARALIST&gt;&lt;/CELL&gt;&lt;CELL BorderFill="9" ColAddr="2"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CharShape="16"&gt;&lt;CHAR&gt;≪$C$95≫&lt;/CHAR&gt;&lt;/TEXT&gt;&lt;/P&gt;&lt;/PARALIST&gt;&lt;/CELL&gt;&lt;CELL BorderFill="9" ColAddr="3"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CharShape="16"&gt;&lt;CHAR&gt;≪$D$95≫&lt;/CHAR&gt;&lt;/TEXT&gt;&lt;/P&gt;&lt;/PARALIST&gt;&lt;/CELL&gt;&lt;CELL BorderFill="9" ColAddr="4"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CharShape="16"&gt;&lt;CHAR&gt;≪$E$95≫&lt;/CHAR&gt;&lt;/TEXT&gt;&lt;/P&gt;&lt;/PARALIST&gt;&lt;/CELL&gt;&lt;CELL BorderFill="9" ColAddr="5"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CharShape="16"&gt;&lt;CHAR&gt;≪$F$95≫&lt;/CHAR&gt;&lt;/TEXT&gt;&lt;/P&gt;&lt;/PARALIST&gt;&lt;/CELL&gt;&lt;CELL BorderFill="9" ColAddr="6"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CharShape="16"&gt;&lt;CHAR&gt;≪$G$95≫&lt;/CHAR&gt;&lt;/TEXT&gt;&lt;/P&gt;&lt;/PARALIST&gt;&lt;/CELL&gt;&lt;CELL BorderFill="9" ColAddr="7"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CharShape="16"&gt;&lt;CHAR&gt;≪$H$95≫&lt;/CHAR&gt;&lt;/TEXT&gt;&lt;/P&gt;&lt;/PARALIST&gt;&lt;/CELL&gt;&lt;CELL BorderFill="9" ColAddr="8"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CharShape="16"&gt;&lt;CHAR&gt;≪$I$95≫&lt;/CHAR&gt;&lt;/TEXT&gt;&lt;/P&gt;&lt;/PARALIST&gt;&lt;/CELL&gt;&lt;CELL BorderFill="9" ColAddr="9"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CharShape="16"&gt;&lt;CHAR&gt;≪$J$95≫&lt;/CHAR&gt;&lt;/TEXT&gt;&lt;/P&gt;&lt;/PARALIST&gt;&lt;/CELL&gt;&lt;CELL BorderFill="9" ColAddr="10"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CharShape="16"&gt;&lt;CHAR&gt;≪$K$95≫&lt;/CHAR&gt;&lt;/TEXT&gt;&lt;/P&gt;&lt;/PARALIST&gt;&lt;/CELL&gt;&lt;CELL BorderFill="9" ColAddr="11"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CharShape="16"&gt;&lt;CHAR&gt;≪$L$95≫&lt;/CHAR&gt;&lt;/TEXT&gt;&lt;/P&gt;&lt;/PARALIST&gt;&lt;/CELL&gt;&lt;CELL BorderFill="9" ColAddr="12"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CharShape="16"&gt;&lt;CHAR&gt;≪$M$95≫&lt;/CHAR&gt;&lt;/TEXT&gt;&lt;/P&gt;&lt;/PARALIST&gt;&lt;/CELL&gt;&lt;CELL BorderFill="9" ColAddr="13"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CharShape="16"&gt;&lt;CHAR&gt;≪$N$95≫&lt;/CHAR&gt;&lt;/TEXT&gt;&lt;/P&gt;&lt;/PARALIST&gt;&lt;/CELL&gt;&lt;CELL BorderFill="9" ColAddr="14"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CharShape="16"&gt;&lt;CHAR&gt;≪$O$95≫&lt;/CHAR&gt;&lt;/TEXT&gt;&lt;/P&gt;&lt;/PARALIST&gt;&lt;/CELL&gt;&lt;CELL BorderFill="9" ColAddr="15"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CharShape="16"&gt;&lt;CHAR&gt;≪$P$95≫&lt;/CHAR&gt;&lt;/TEXT&gt;&lt;/P&gt;&lt;/PARALIST&gt;&lt;/CELL&gt;&lt;CELL BorderFill="9" ColAddr="16"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CharShape="16"&gt;&lt;CHAR&gt;≪$Q$95≫&lt;/CHAR&gt;&lt;/TEXT&gt;&lt;/P&gt;&lt;/PARALIST&gt;&lt;/CELL&gt;&lt;CELL BorderFill="9" ColAddr="17"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CharShape="16"&gt;&lt;CHAR&gt;≪$R$95≫&lt;/CHAR&gt;&lt;/TEXT&gt;&lt;/P&gt;&lt;/PARALIST&gt;&lt;/CELL&gt;&lt;CELL BorderFill="9" ColAddr="18"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CharShape="16"&gt;&lt;CHAR&gt;≪$S$95≫&lt;/CHAR&gt;&lt;/TEXT&gt;&lt;/P&gt;&lt;/PARALIST&gt;&lt;/CELL&gt;&lt;CELL BorderFill="9" ColAddr="19"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CharShape="16"&gt;&lt;CHAR&gt;≪$T$95≫&lt;/CHAR&gt;&lt;/TEXT&gt;&lt;/P&gt;&lt;/PARALIST&gt;&lt;/CELL&gt;&lt;CELL BorderFill="9" ColAddr="20"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CharShape="16"&gt;&lt;CHAR&gt;≪$U$95≫&lt;/CHAR&gt;&lt;/TEXT&gt;&lt;/P&gt;&lt;/PARALIST&gt;&lt;/CELL&gt;&lt;CELL BorderFill="9" ColAddr="21"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CharShape="16"&gt;&lt;CHAR&gt;≪$V$95≫&lt;/CHAR&gt;&lt;/TEXT&gt;&lt;/P&gt;&lt;/PARALIST&gt;&lt;/CELL&gt;&lt;CELL BorderFill="9" ColAddr="22"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CharShape="16"&gt;&lt;CHAR&gt;≪$W$95≫&lt;/CHAR&gt;&lt;/TEXT&gt;&lt;/P&gt;&lt;/PARALIST&gt;&lt;/CELL&gt;&lt;CELL BorderFill="9" ColAddr="23"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CharShape="16"&gt;&lt;CHAR&gt;≪$X$95≫&lt;/CHAR&gt;&lt;/TEXT&gt;&lt;/P&gt;&lt;/PARALIST&gt;&lt;/CELL&gt;&lt;CELL BorderFill="9" ColAddr="24"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CharShape="16"&gt;&lt;CHAR&gt;≪$Y$95≫&lt;/CHAR&gt;&lt;/TEXT&gt;&lt;/P&gt;&lt;/PARALIST&gt;&lt;/CELL&gt;&lt;CELL BorderFill="9" ColAddr="25"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CharShape="16"&gt;&lt;CHAR&gt;≪$Z$95≫&lt;/CHAR&gt;&lt;/TEXT&gt;&lt;/P&gt;&lt;/PARALIST&gt;&lt;/CELL&gt;&lt;CELL BorderFill="9" ColAddr="26"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CharShape="16"&gt;&lt;CHAR&gt;≪$AA$95≫&lt;/CHAR&gt;&lt;/TEXT&gt;&lt;/P&gt;&lt;/PARALIST&gt;&lt;/CELL&gt;&lt;CELL BorderFill="9" ColAddr="27"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CharShape="16"&gt;&lt;CHAR&gt;≪$AB$95≫&lt;/CHAR&gt;&lt;/TEXT&gt;&lt;/P&gt;&lt;/PARALIST&gt;&lt;/CELL&gt;&lt;CELL BorderFill="9" ColAddr="28"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CharShape="16"&gt;&lt;CHAR&gt;≪$AC$95≫&lt;/CHAR&gt;&lt;/TEXT&gt;&lt;/P&gt;&lt;/PARALIST&gt;&lt;/CELL&gt;&lt;CELL BorderFill="9" ColAddr="29"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CharShape="16"&gt;&lt;CHAR&gt;≪$AD$95≫&lt;/CHAR&gt;&lt;/TEXT&gt;&lt;/P&gt;&lt;/PARALIST&gt;&lt;/CELL&gt;&lt;CELL BorderFill="9" ColAddr="30"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CharShape="16"&gt;&lt;CHAR&gt;≪$AE$95≫&lt;/CHAR&gt;&lt;/TEXT&gt;&lt;/P&gt;&lt;/PARALIST&gt;&lt;/CELL&gt;&lt;CELL BorderFill="9" ColAddr="31"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CharShape="16"&gt;&lt;CHAR&gt;≪$AF$95≫&lt;/CHAR&gt;&lt;/TEXT&gt;&lt;/P&gt;&lt;/PARALIST&gt;&lt;/CELL&gt;&lt;CELL BorderFill="9" ColAddr="32"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CharShape="16"&gt;&lt;CHAR&gt;≪$AG$95≫&lt;/CHAR&gt;&lt;/TEXT&gt;&lt;/P&gt;&lt;/PARALIST&gt;&lt;/CELL&gt;&lt;CELL BorderFill="9" ColAddr="33"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CharShape="16"&gt;&lt;CHAR&gt;≪$AH$95≫&lt;/CHAR&gt;&lt;/TEXT&gt;&lt;/P&gt;&lt;/PARALIST&gt;&lt;/CELL&gt;&lt;CELL BorderFill="9" ColAddr="34"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CharShape="16"&gt;&lt;CHAR&gt;≪$AI$95≫&lt;/CHAR&gt;&lt;/TEXT&gt;&lt;/P&gt;&lt;/PARALIST&gt;&lt;/CELL&gt;&lt;CELL BorderFill="9" ColAddr="35"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CharShape="16"&gt;&lt;CHAR&gt;≪$AJ$95≫&lt;/CHAR&gt;&lt;/TEXT&gt;&lt;/P&gt;&lt;/PARALIST&gt;&lt;/CELL&gt;&lt;CELL BorderFill="9" ColAddr="36"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CharShape="16"&gt;&lt;CHAR&gt;≪$AK$95≫&lt;/CHAR&gt;&lt;/TEXT&gt;&lt;/P&gt;&lt;/PARALIST&gt;&lt;/CELL&gt;&lt;CELL BorderFill="9" ColAddr="37"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CharShape="16"&gt;&lt;CHAR&gt;≪$AL$95≫&lt;/CHAR&gt;&lt;/TEXT&gt;&lt;/P&gt;&lt;/PARALIST&gt;&lt;/CELL&gt;&lt;CELL BorderFill="9" ColAddr="38"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CharShape="16"&gt;&lt;CHAR&gt;≪$AM$95≫&lt;/CHAR&gt;&lt;/TEXT&gt;&lt;/P&gt;&lt;/PARALIST&gt;&lt;/CELL&gt;&lt;CELL BorderFill="9" ColAddr="39"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CharShape="16"&gt;&lt;CHAR&gt;≪$AN$95≫&lt;/CHAR&gt;&lt;/TEXT&gt;&lt;/P&gt;&lt;/PARALIST&gt;&lt;/CELL&gt;&lt;CELL BorderFill="9" ColAddr="40"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CharShape="16"&gt;&lt;CHAR&gt;≪$AO$95≫&lt;/CHAR&gt;&lt;/TEXT&gt;&lt;/P&gt;&lt;/PARALIST&gt;&lt;/CELL&gt;&lt;CELL BorderFill="13" ColAddr="41" ColSpan="1" Dirty="false" Editable="false" HasMargin="true" Header="false" Height="0" Protect="false" RowAddr="92" RowSpan="1" Width="1405"&gt;&lt;CELLMARGIN Bottom="0" Left="0" Right="0" Top="0"/&gt;&lt;PARALIST LineWrap="Squeeze" LinkListID="0" LinkListIDNext="0" TextDirection="0" VertAlign="Center"&gt;&lt;P ParaShape="31" Style="43"&gt;&lt;TEXT CharShape="16"&gt;&lt;CHAR&gt;≪$AP$95≫&lt;/CHAR&gt;&lt;/TEXT&gt;&lt;/P&gt;&lt;/PARALIST&gt;&lt;/CELL&gt;&lt;/ROW&gt;&lt;ROW&gt;&lt;CELL BorderFill="14" ColAddr="0" ColSpan="1" Dirty="false" Editable="false" HasMargin="false" Header="false" Height="0" Protect="false" RowAddr="93" RowSpan="1" Width="17378"&gt;&lt;CELLMARGIN Bottom="141" Left="510" Right="510" Top="141"/&gt;&lt;PARALIST LineWrap="Squeeze" LinkListID="0" LinkListIDNext="0" TextDirection="0" VertAlign="Center"&gt;&lt;P ParaShape="30" Style="42"&gt;&lt;TEXT CharShape="10"&gt;&lt;CHAR&gt;≪$A$96≫&lt;/CHAR&gt;&lt;/TEXT&gt;&lt;/P&gt;&lt;/PARALIST&gt;&lt;/CELL&gt;&lt;CELL BorderFill="9" ColAddr="1" ColSpan="1" Dirty="false" Editable="false" HasMargin="false" Header="false" Height="0" Protect="false" RowAddr="93" RowSpan="1" Width="4926"&gt;&lt;CELLMARGIN Bottom="141" Left="510" Right="510" Top="141"/&gt;&lt;PARALIST LineWrap="Squeeze" LinkListID="0" LinkListIDNext="0" TextDirection="0" VertAlign="Center"&gt;&lt;P ParaShape="31" Style="42"&gt;&lt;TEXT CharShape="16"&gt;&lt;CHAR&gt;≪$B$96≫&lt;/CHAR&gt;&lt;/TEXT&gt;&lt;/P&gt;&lt;/PARALIST&gt;&lt;/CE</t>
  </si>
  <si>
    <t>LL&gt;&lt;CELL BorderFill="9" ColAddr="2"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CharShape="16"&gt;&lt;CHAR&gt;≪$C$96≫&lt;/CHAR&gt;&lt;/TEXT&gt;&lt;/P&gt;&lt;/PARALIST&gt;&lt;/CELL&gt;&lt;CELL BorderFill="9" ColAddr="3"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CharShape="16"&gt;&lt;CHAR&gt;≪$D$96≫&lt;/CHAR&gt;&lt;/TEXT&gt;&lt;/P&gt;&lt;/PARALIST&gt;&lt;/CELL&gt;&lt;CELL BorderFill="9" ColAddr="4"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CharShape="16"&gt;&lt;CHAR&gt;≪$E$96≫&lt;/CHAR&gt;&lt;/TEXT&gt;&lt;/P&gt;&lt;/PARALIST&gt;&lt;/CELL&gt;&lt;CELL BorderFill="9" ColAddr="5"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CharShape="16"&gt;&lt;CHAR&gt;≪$F$96≫&lt;/CHAR&gt;&lt;/TEXT&gt;&lt;/P&gt;&lt;/PARALIST&gt;&lt;/CELL&gt;&lt;CELL BorderFill="9" ColAddr="6"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CharShape="16"&gt;&lt;CHAR&gt;≪$G$96≫&lt;/CHAR&gt;&lt;/TEXT&gt;&lt;/P&gt;&lt;/PARALIST&gt;&lt;/CELL&gt;&lt;CELL BorderFill="9" ColAddr="7"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CharShape="16"&gt;&lt;CHAR&gt;≪$H$96≫&lt;/CHAR&gt;&lt;/TEXT&gt;&lt;/P&gt;&lt;/PARALIST&gt;&lt;/CELL&gt;&lt;CELL BorderFill="9" ColAddr="8"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CharShape="16"&gt;&lt;CHAR&gt;≪$I$96≫&lt;/CHAR&gt;&lt;/TEXT&gt;&lt;/P&gt;&lt;/PARALIST&gt;&lt;/CELL&gt;&lt;CELL BorderFill="9" ColAddr="9"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CharShape="16"&gt;&lt;CHAR&gt;≪$J$96≫&lt;/CHAR&gt;&lt;/TEXT&gt;&lt;/P&gt;&lt;/PARALIST&gt;&lt;/CELL&gt;&lt;CELL BorderFill="9" ColAddr="10"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CharShape="16"&gt;&lt;CHAR&gt;≪$K$96≫&lt;/CHAR&gt;&lt;/TEXT&gt;&lt;/P&gt;&lt;/PARALIST&gt;&lt;/CELL&gt;&lt;CELL BorderFill="9" ColAddr="11"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CharShape="16"&gt;&lt;CHAR&gt;≪$L$96≫&lt;/CHAR&gt;&lt;/TEXT&gt;&lt;/P&gt;&lt;/PARALIST&gt;&lt;/CELL&gt;&lt;CELL BorderFill="9" ColAddr="12"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CharShape="16"&gt;&lt;CHAR&gt;≪$M$96≫&lt;/CHAR&gt;&lt;/TEXT&gt;&lt;/P&gt;&lt;/PARALIST&gt;&lt;/CELL&gt;&lt;CELL BorderFill="9" ColAddr="13"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CharShape="16"&gt;&lt;CHAR&gt;≪$N$96≫&lt;/CHAR&gt;&lt;/TEXT&gt;&lt;/P&gt;&lt;/PARALIST&gt;&lt;/CELL&gt;&lt;CELL BorderFill="9" ColAddr="14"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CharShape="16"&gt;&lt;CHAR&gt;≪$O$96≫&lt;/CHAR&gt;&lt;/TEXT&gt;&lt;/P&gt;&lt;/PARALIST&gt;&lt;/CELL&gt;&lt;CELL BorderFill="9" ColAddr="15"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CharShape="16"&gt;&lt;CHAR&gt;≪$P$96≫&lt;/CHAR&gt;&lt;/TEXT&gt;&lt;/P&gt;&lt;/PARALIST&gt;&lt;/CELL&gt;&lt;CELL BorderFill="9" ColAddr="16"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CharShape="16"&gt;&lt;CHAR&gt;≪$Q$96≫&lt;/CHAR&gt;&lt;/TEXT&gt;&lt;/P&gt;&lt;/PARALIST&gt;&lt;/CELL&gt;&lt;CELL BorderFill="9" ColAddr="17"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CharShape="16"&gt;&lt;CHAR&gt;≪$R$96≫&lt;/CHAR&gt;&lt;/TEXT&gt;&lt;/P&gt;&lt;/PARALIST&gt;&lt;/CELL&gt;&lt;CELL BorderFill="9" ColAddr="18"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CharShape="16"&gt;&lt;CHAR&gt;≪$S$96≫&lt;/CHAR&gt;&lt;/TEXT&gt;&lt;/P&gt;&lt;/PARALIST&gt;&lt;/CELL&gt;&lt;CELL BorderFill="9" ColAddr="19"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CharShape="16"&gt;&lt;CHAR&gt;≪$T$96≫&lt;/CHAR&gt;&lt;/TEXT&gt;&lt;/P&gt;&lt;/PARALIST&gt;&lt;/CELL&gt;&lt;CELL BorderFill="9" ColAddr="20"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CharShape="16"&gt;&lt;CHAR&gt;≪$U$96≫&lt;/CHAR&gt;&lt;/TEXT&gt;&lt;/P&gt;&lt;/PARALIST&gt;&lt;/CELL&gt;&lt;CELL BorderFill="9" ColAddr="21"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CharShape="16"&gt;&lt;CHAR&gt;≪$V$96≫&lt;/CHAR&gt;&lt;/TEXT&gt;&lt;/P&gt;&lt;/PARALIST&gt;&lt;/CELL&gt;&lt;CELL BorderFill="9" ColAddr="22"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CharShape="16"&gt;&lt;CHAR&gt;≪$W$96≫&lt;/CHAR&gt;&lt;/TEXT&gt;&lt;/P&gt;&lt;/PARALIST&gt;&lt;/CELL&gt;&lt;CELL BorderFill="9" ColAddr="23"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CharShape="16"&gt;&lt;CHAR&gt;≪$X$96≫&lt;/CHAR&gt;&lt;/TEXT&gt;&lt;/P&gt;&lt;/PARALIST&gt;&lt;/CELL&gt;&lt;CELL BorderFill="9" ColAddr="24"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CharShape="16"&gt;&lt;CHAR&gt;≪$Y$96≫&lt;/CHAR&gt;&lt;/TEXT&gt;&lt;/P&gt;&lt;/PARALIST&gt;&lt;/CELL&gt;&lt;CELL BorderFill="9" ColAddr="25"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CharShape="16"&gt;&lt;CHAR&gt;≪$Z$96≫&lt;/CHAR&gt;&lt;/TEXT&gt;&lt;/P&gt;&lt;/PARALIST&gt;&lt;/CELL&gt;&lt;CELL BorderFill="9" ColAddr="26"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CharShape="16"&gt;&lt;CHAR&gt;≪$AA$96≫&lt;/CHAR&gt;&lt;/TEXT&gt;&lt;/P&gt;&lt;/PARALIST&gt;&lt;/CELL&gt;&lt;CELL BorderFill="9" ColAddr="27"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CharShape="16"&gt;&lt;CHAR&gt;≪$AB$96≫&lt;/CHAR&gt;&lt;/TEXT&gt;&lt;/P&gt;&lt;/PARALIST&gt;&lt;/CELL&gt;&lt;CELL BorderFill="9" ColAddr="28"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CharShape="16"&gt;&lt;CHAR&gt;≪$AC$96≫&lt;/CHAR&gt;&lt;/TEXT&gt;&lt;/P&gt;&lt;/PARALIST&gt;&lt;/CELL&gt;&lt;CELL BorderFill="9" ColAddr="29"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CharShape="16"&gt;&lt;CHAR&gt;≪$AD$96≫&lt;/CHAR&gt;&lt;/TEXT&gt;&lt;/P&gt;&lt;/PARALIST&gt;&lt;/CELL&gt;&lt;CELL BorderFill="9" ColAddr="30"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CharShape="16"&gt;&lt;CHAR&gt;≪$AE$96≫&lt;/CHAR&gt;&lt;/TEXT&gt;&lt;/P&gt;&lt;/PARALIST&gt;&lt;/CELL&gt;&lt;CELL BorderFill="9" ColAddr="31"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CharShape="16"&gt;&lt;CHAR&gt;≪$AF$96≫&lt;/CHAR&gt;&lt;/TEXT&gt;&lt;/P&gt;&lt;/PARALIST&gt;&lt;/CELL&gt;&lt;CELL BorderFill="9" ColAddr="32"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CharShape="16"&gt;&lt;CHAR&gt;≪$AG$96≫&lt;/CHAR&gt;&lt;/TEXT&gt;&lt;/P&gt;&lt;/PARALIST&gt;&lt;/CELL&gt;&lt;CELL BorderFill="9" ColAddr="33"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CharShape="16"&gt;&lt;CHAR&gt;≪$AH$96≫&lt;/CHAR&gt;&lt;/TEXT&gt;&lt;/P&gt;&lt;/PARALIST&gt;&lt;/CELL&gt;&lt;CELL BorderFill="9" ColAddr="34"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CharShape="16"&gt;&lt;CHAR&gt;≪$AI$96≫&lt;/CHAR&gt;&lt;/TEXT&gt;&lt;/P&gt;&lt;/PARALIST&gt;&lt;/CELL&gt;&lt;CELL BorderFill="9" ColAddr="35"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CharShape="16"&gt;&lt;CHAR&gt;≪$AJ$96≫&lt;/CHAR&gt;&lt;/TEXT&gt;&lt;/P&gt;&lt;/PARALIST&gt;&lt;/CELL&gt;&lt;CELL BorderFill="9" ColAddr="36"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CharShape="16"&gt;&lt;CHAR&gt;≪$AK$96≫&lt;/CHAR&gt;&lt;/TEXT&gt;&lt;/P&gt;&lt;/PARALIST&gt;&lt;/CELL&gt;&lt;CELL BorderFill="9" ColAddr="37"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CharShape="16"&gt;&lt;CHAR&gt;≪$AL$96≫&lt;/CHAR&gt;&lt;/TEXT&gt;&lt;/P&gt;&lt;/PARALIST&gt;&lt;/CELL&gt;&lt;CELL BorderFill="9" ColAddr="38"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CharShape="16"&gt;&lt;CHAR&gt;≪$AM$96≫&lt;/CHAR&gt;&lt;/TEXT&gt;&lt;/P&gt;&lt;/PARALIST&gt;&lt;/CELL&gt;&lt;CELL BorderFill="9" ColAddr="39"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CharShape="16"&gt;&lt;CHAR&gt;≪$AN$96≫&lt;/CHAR&gt;&lt;/TEXT&gt;&lt;/P&gt;&lt;/PARALIST&gt;&lt;/CELL&gt;&lt;CELL BorderFill="9" ColAddr="40"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CharShape="16"&gt;&lt;CHAR&gt;≪$AO$96≫&lt;/CHAR&gt;&lt;/TEXT&gt;&lt;/P&gt;&lt;/PARALIST&gt;&lt;/CELL&gt;&lt;CELL BorderFill="13" ColAddr="41" ColSpan="1" Dirty="false" Editable="false" HasMargin="true" Header="false" Height="0" Protect="false" RowAddr="93" RowSpan="1" Width="1405"&gt;&lt;CELLMARGIN Bottom="0" Left="0" Right="0" Top="0"/&gt;&lt;PARALIST LineWrap="Squeeze" LinkListID="0" LinkListIDNext="0" TextDirection="0" VertAlign="Center"&gt;&lt;P ParaShape="31" Style="43"&gt;&lt;TEXT CharShape="16"&gt;&lt;CHAR&gt;≪$AP$96≫&lt;/CHAR&gt;&lt;/TEXT&gt;&lt;/P&gt;&lt;/PARALIST&gt;&lt;/CELL&gt;&lt;/ROW&gt;&lt;ROW&gt;&lt;CELL BorderFill="14" ColAddr="0" ColSpan="1" Dirty="false" Editable="false" HasMargin="false" Header="false" Height="0" Protect="false" RowAddr="94" RowSpan="1" Width="17378"&gt;&lt;CELLMARGIN Bottom="141" Left="510" Right="510" Top="141"/&gt;&lt;PARALIST LineWrap="Squeeze" LinkListID="0" LinkListIDNext="0" TextDirection="0" VertAlign="Center"&gt;&lt;P ParaShape="30" Style="42"&gt;&lt;TEXT CharShape="10"&gt;&lt;CHAR&gt;≪$A$97≫&lt;/CHAR&gt;&lt;/TEXT&gt;&lt;/P&gt;&lt;/PARALIST&gt;&lt;/CELL&gt;&lt;CELL BorderFill="9" ColAddr="1" ColSpan="1" Dirty="false" Editable="false" HasMargin="false" Header="false" Height="0" Protect="false" RowAddr="94" RowSpan="1" Width="4926"&gt;&lt;CELLMARGIN Bottom="141" Left="510" Right="510" Top="141"/&gt;&lt;PARALIST LineWrap="Squeeze" LinkListID="0" LinkListIDNext="0" TextDirection="0" VertAlign="Center"&gt;&lt;P ParaShape="31" Style="42"&gt;&lt;TEXT CharShape="16"&gt;&lt;CHAR&gt;≪$B$97≫&lt;/CHAR&gt;&lt;/TEXT&gt;&lt;/P&gt;&lt;/PARALIST&gt;&lt;/CELL&gt;&lt;CELL BorderFill="9" ColAddr="2"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CharShape="16"&gt;&lt;CHAR&gt;≪$C$97≫&lt;/CHAR&gt;&lt;/TEXT&gt;&lt;/P&gt;&lt;/PARALIST&gt;&lt;/CELL&gt;&lt;CELL BorderFill="9" ColAddr="3"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CharShape="16"&gt;&lt;CHAR&gt;≪$D$97≫&lt;/CHAR&gt;&lt;/TEXT&gt;&lt;/P&gt;&lt;/PARALIST&gt;&lt;/CELL&gt;&lt;CELL BorderFill="9" ColAddr="4"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CharShape="16"&gt;&lt;CHAR&gt;≪$E$97≫&lt;/CHAR&gt;&lt;/TEXT&gt;&lt;/P&gt;&lt;/PARALIST&gt;&lt;/CELL&gt;&lt;CELL BorderFill="9" ColAddr="5"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CharShape="16"&gt;&lt;CHAR&gt;≪$F$97≫&lt;/CHAR&gt;&lt;/TEXT&gt;&lt;/P&gt;&lt;/PARALIST&gt;&lt;/CELL&gt;&lt;CELL BorderFill="9" ColAddr="6"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CharShape="16"&gt;&lt;CHAR&gt;≪$G$97≫&lt;/CHAR&gt;&lt;/TEXT&gt;&lt;/P&gt;&lt;/PARALIST&gt;&lt;/CELL&gt;&lt;CELL BorderFill="9" ColAddr="7"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CharShape="16"&gt;&lt;CHAR&gt;≪$H$97≫&lt;/CHAR&gt;&lt;/TEXT&gt;&lt;/P&gt;&lt;/PARALIST&gt;&lt;/CELL&gt;&lt;CELL BorderFill="9" ColAddr="8"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CharShape="16"&gt;&lt;CHAR&gt;≪$I$97≫&lt;/CHAR&gt;&lt;/TEXT&gt;&lt;/P&gt;&lt;/PARALIST&gt;&lt;/CELL&gt;&lt;CELL BorderFill="9" ColAddr="9"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CharShape="16"&gt;&lt;CHAR&gt;≪$J$97≫&lt;/CHAR&gt;&lt;/TEXT&gt;&lt;/P&gt;&lt;/PARALIST&gt;&lt;/CELL&gt;&lt;CELL BorderFill="9" ColAddr="10"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CharShape="16"&gt;&lt;CHAR&gt;≪$K$97≫&lt;/CHAR&gt;&lt;/TEXT&gt;&lt;/P&gt;&lt;/PARALIST&gt;&lt;/CELL&gt;&lt;CELL BorderFill="9" ColAddr="11"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CharShape="16"&gt;&lt;CHAR&gt;≪$L$97≫&lt;/CHAR&gt;&lt;/TEXT&gt;&lt;/P&gt;&lt;/PARALIST&gt;&lt;/CELL&gt;&lt;CELL BorderFill="9" ColAddr="12"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CharShape="16"&gt;&lt;CHAR&gt;≪$M$97≫&lt;/CHAR&gt;&lt;/TEXT&gt;&lt;/P&gt;&lt;/PARALIST&gt;&lt;/CELL&gt;&lt;CELL BorderFill="9" ColAddr="13"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CharShape="16"&gt;&lt;CHAR&gt;≪$N$97≫&lt;/CHAR&gt;&lt;/TEXT&gt;&lt;/P&gt;&lt;/PARALIST&gt;&lt;/CELL&gt;&lt;CELL BorderFill="9" ColAddr="14"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CharShape="16"&gt;&lt;CHAR&gt;≪$O$97≫&lt;/CHAR&gt;&lt;/TEXT&gt;&lt;/P&gt;&lt;/PARALIST&gt;&lt;/CELL&gt;&lt;CELL BorderFill="9" ColAddr="15"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CharShape="16"&gt;&lt;CHAR&gt;≪$P$97≫&lt;/CHAR&gt;&lt;/TEXT&gt;&lt;/P&gt;&lt;/PARALIST&gt;&lt;/CELL&gt;&lt;CELL BorderFill="9" ColAddr="16"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CharShape="16"&gt;&lt;CHAR&gt;≪$Q$97≫&lt;/CHAR&gt;&lt;/TEXT&gt;&lt;/P&gt;&lt;/PARALIST&gt;&lt;/CELL&gt;&lt;CELL BorderFill="9" ColAddr="17"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CharShape="16"&gt;&lt;CHAR&gt;≪$R$97≫&lt;/CHAR&gt;&lt;/TEXT&gt;&lt;/P&gt;&lt;/PARALIST&gt;&lt;/CELL&gt;&lt;CELL BorderFill="9" ColAddr="18"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CharShape="16"&gt;&lt;CHAR&gt;≪$S$97≫&lt;/CHAR&gt;&lt;/TEXT&gt;&lt;/P&gt;&lt;/PARALIST&gt;&lt;/CELL&gt;&lt;CELL BorderFill="9" ColAddr="19"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CharShape="16"&gt;&lt;CHAR&gt;≪$T$97≫&lt;/CHAR&gt;&lt;/TEXT&gt;&lt;/P&gt;&lt;/PARALIST&gt;&lt;/CELL&gt;&lt;CELL BorderFill="9" ColAddr="20"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CharShape="16"&gt;&lt;CHAR&gt;≪$U$97≫&lt;/CHAR&gt;&lt;/TEXT&gt;&lt;/P&gt;&lt;/PARALIST&gt;&lt;/CELL&gt;&lt;CELL BorderFill="9" ColAddr="21"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CharShape="16"&gt;&lt;CHAR&gt;≪$V$97≫&lt;/CHAR&gt;&lt;/TEXT&gt;&lt;/P&gt;&lt;/PARALIST&gt;&lt;/CELL&gt;&lt;CELL BorderFill="9" ColAddr="22"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CharShape="16"&gt;&lt;CHAR&gt;≪$W$97≫&lt;/CHAR&gt;&lt;/TEXT&gt;&lt;/P&gt;&lt;/PARALIST&gt;&lt;/CELL&gt;&lt;CELL BorderFill="9" ColAddr="23"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CharShape="16"&gt;&lt;CHAR&gt;≪$X$97≫&lt;/CHAR&gt;&lt;/TEXT&gt;&lt;/P&gt;&lt;/PARALIST&gt;&lt;/CELL&gt;&lt;CELL BorderFill="9" ColAddr="24"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CharShape="16"&gt;&lt;CHAR&gt;≪$Y$97≫&lt;/CHAR&gt;&lt;/TEXT&gt;&lt;/P&gt;&lt;/PARALIST&gt;&lt;/CELL&gt;&lt;CELL BorderFill="9" ColAddr="25"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CharShape="16"&gt;&lt;CHAR&gt;≪$Z$97≫&lt;/CHAR&gt;&lt;/TEXT&gt;&lt;/P&gt;&lt;/PARALIST&gt;&lt;/CELL&gt;&lt;CELL BorderFill="9" ColAddr="26"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CharShape="16"&gt;&lt;CHAR&gt;≪$AA$97≫&lt;/CHAR&gt;&lt;/TEXT&gt;&lt;/P&gt;&lt;/PARALIST&gt;&lt;/CELL&gt;&lt;CELL BorderFill="9" ColAddr="27"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CharShape="16"&gt;&lt;CHAR&gt;≪$AB$97≫&lt;/CHAR&gt;&lt;/TEXT&gt;&lt;/P&gt;&lt;/PARALIST&gt;&lt;/CELL&gt;&lt;CELL BorderFill="9" ColAddr="28"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CharShape="16"&gt;&lt;CHAR&gt;≪$AC$97≫&lt;/CHAR&gt;&lt;/TEXT&gt;&lt;/P&gt;&lt;/PARALIST&gt;&lt;/CELL&gt;&lt;CELL BorderFill="9" ColAddr="29"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CharShape="16"&gt;&lt;CHAR&gt;≪$AD$97≫&lt;/CHAR&gt;&lt;/TEXT&gt;&lt;/P&gt;&lt;/PARALIST&gt;&lt;/CELL&gt;&lt;CELL BorderFill="9" ColAddr="30"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CharShape="16"&gt;&lt;CHAR&gt;≪$AE$97≫&lt;/CHAR&gt;&lt;/TEXT&gt;&lt;/P&gt;&lt;/PARALIST&gt;&lt;/CELL&gt;&lt;CELL BorderFill="9" ColAddr="31"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CharShape="16"&gt;&lt;CHAR&gt;≪$AF$97≫&lt;/CHAR&gt;&lt;/TEXT&gt;&lt;/P&gt;&lt;/PARALIST&gt;&lt;/CELL&gt;&lt;CELL BorderFill="9" ColAddr="32"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CharShape="16"&gt;&lt;CHAR&gt;≪$AG$97≫&lt;/CHAR&gt;&lt;/TEXT&gt;&lt;/P&gt;&lt;/PARALIST&gt;&lt;/CELL&gt;&lt;CELL BorderFill="9" ColAddr="33"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CharShape="16"&gt;&lt;CHAR&gt;≪$AH$97≫&lt;/CHAR&gt;&lt;/TEXT&gt;&lt;/P&gt;&lt;/PARALIST&gt;&lt;/CELL&gt;&lt;CELL BorderFill="9" ColAddr="34"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CharShape="16"&gt;&lt;CHAR&gt;≪$AI$97≫&lt;/CHAR&gt;&lt;/TEXT&gt;&lt;/P&gt;&lt;/PARALIST&gt;&lt;/CELL&gt;&lt;CELL BorderFill="9" ColAddr="35"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CharShape="16"&gt;&lt;CHAR&gt;≪$AJ$97≫&lt;/CHAR&gt;&lt;/TEXT&gt;&lt;/P&gt;&lt;/PARALIST&gt;&lt;/CELL&gt;&lt;CELL BorderFill="9" ColAddr="36"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CharShape="16"&gt;&lt;CHAR&gt;≪$AK$97≫&lt;/CHAR&gt;&lt;/TEXT&gt;&lt;/P&gt;&lt;/PARALIST&gt;&lt;/CELL&gt;&lt;CELL BorderFill="9" ColAddr="37" ColSpan="1" Dirty="false" Editabl</t>
  </si>
  <si>
    <t xml:space="preserve">e="false" HasMargin="true" Header="false" Height="0" Protect="false" RowAddr="94" RowSpan="1" Width="1402"&gt;&lt;CELLMARGIN Bottom="0" Left="0" Right="0" Top="0"/&gt;&lt;PARALIST LineWrap="Squeeze" LinkListID="0" LinkListIDNext="0" TextDirection="0" VertAlign="Center"&gt;&lt;P ParaShape="31" Style="42"&gt;&lt;TEXT CharShape="16"&gt;&lt;CHAR&gt;≪$AL$97≫&lt;/CHAR&gt;&lt;/TEXT&gt;&lt;/P&gt;&lt;/PARALIST&gt;&lt;/CELL&gt;&lt;CELL BorderFill="9" ColAddr="38"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CharShape="16"&gt;&lt;CHAR&gt;≪$AM$97≫&lt;/CHAR&gt;&lt;/TEXT&gt;&lt;/P&gt;&lt;/PARALIST&gt;&lt;/CELL&gt;&lt;CELL BorderFill="9" ColAddr="39"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CharShape="16"&gt;&lt;CHAR&gt;≪$AN$97≫&lt;/CHAR&gt;&lt;/TEXT&gt;&lt;/P&gt;&lt;/PARALIST&gt;&lt;/CELL&gt;&lt;CELL BorderFill="9" ColAddr="40"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CharShape="16"&gt;&lt;CHAR&gt;≪$AO$97≫&lt;/CHAR&gt;&lt;/TEXT&gt;&lt;/P&gt;&lt;/PARALIST&gt;&lt;/CELL&gt;&lt;CELL BorderFill="13" ColAddr="41" ColSpan="1" Dirty="false" Editable="false" HasMargin="true" Header="false" Height="0" Protect="false" RowAddr="94" RowSpan="1" Width="1405"&gt;&lt;CELLMARGIN Bottom="0" Left="0" Right="0" Top="0"/&gt;&lt;PARALIST LineWrap="Squeeze" LinkListID="0" LinkListIDNext="0" TextDirection="0" VertAlign="Center"&gt;&lt;P ParaShape="31" Style="43"&gt;&lt;TEXT CharShape="16"&gt;&lt;CHAR&gt;≪$AP$97≫&lt;/CHAR&gt;&lt;/TEXT&gt;&lt;/P&gt;&lt;/PARALIST&gt;&lt;/CELL&gt;&lt;/ROW&gt;&lt;ROW&gt;&lt;CELL BorderFill="14" ColAddr="0" ColSpan="1" Dirty="false" Editable="false" HasMargin="false" Header="false" Height="0" Protect="false" RowAddr="95" RowSpan="1" Width="17378"&gt;&lt;CELLMARGIN Bottom="141" Left="510" Right="510" Top="141"/&gt;&lt;PARALIST LineWrap="Squeeze" LinkListID="0" LinkListIDNext="0" TextDirection="0" VertAlign="Center"&gt;&lt;P ParaShape="30" Style="42"&gt;&lt;TEXT CharShape="10"&gt;&lt;CHAR&gt;≪$A$98≫&lt;/CHAR&gt;&lt;/TEXT&gt;&lt;/P&gt;&lt;/PARALIST&gt;&lt;/CELL&gt;&lt;CELL BorderFill="9" ColAddr="1" ColSpan="1" Dirty="false" Editable="false" HasMargin="false" Header="false" Height="0" Protect="false" RowAddr="95" RowSpan="1" Width="4926"&gt;&lt;CELLMARGIN Bottom="141" Left="510" Right="510" Top="141"/&gt;&lt;PARALIST LineWrap="Squeeze" LinkListID="0" LinkListIDNext="0" TextDirection="0" VertAlign="Center"&gt;&lt;P ParaShape="31" Style="42"&gt;&lt;TEXT CharShape="16"&gt;&lt;CHAR&gt;≪$B$98≫&lt;/CHAR&gt;&lt;/TEXT&gt;&lt;/P&gt;&lt;/PARALIST&gt;&lt;/CELL&gt;&lt;CELL BorderFill="9" ColAddr="2"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CharShape="16"&gt;&lt;CHAR&gt;≪$C$98≫&lt;/CHAR&gt;&lt;/TEXT&gt;&lt;/P&gt;&lt;/PARALIST&gt;&lt;/CELL&gt;&lt;CELL BorderFill="9" ColAddr="3"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CharShape="16"&gt;&lt;CHAR&gt;≪$D$98≫&lt;/CHAR&gt;&lt;/TEXT&gt;&lt;/P&gt;&lt;/PARALIST&gt;&lt;/CELL&gt;&lt;CELL BorderFill="9" ColAddr="4"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CharShape="16"&gt;&lt;CHAR&gt;≪$E$98≫&lt;/CHAR&gt;&lt;/TEXT&gt;&lt;/P&gt;&lt;/PARALIST&gt;&lt;/CELL&gt;&lt;CELL BorderFill="9" ColAddr="5"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CharShape="16"&gt;&lt;CHAR&gt;≪$F$98≫&lt;/CHAR&gt;&lt;/TEXT&gt;&lt;/P&gt;&lt;/PARALIST&gt;&lt;/CELL&gt;&lt;CELL BorderFill="9" ColAddr="6"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CharShape="16"&gt;&lt;CHAR&gt;≪$G$98≫&lt;/CHAR&gt;&lt;/TEXT&gt;&lt;/P&gt;&lt;/PARALIST&gt;&lt;/CELL&gt;&lt;CELL BorderFill="9" ColAddr="7"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CharShape="16"&gt;&lt;CHAR&gt;≪$H$98≫&lt;/CHAR&gt;&lt;/TEXT&gt;&lt;/P&gt;&lt;/PARALIST&gt;&lt;/CELL&gt;&lt;CELL BorderFill="9" ColAddr="8"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CharShape="16"&gt;&lt;CHAR&gt;≪$I$98≫&lt;/CHAR&gt;&lt;/TEXT&gt;&lt;/P&gt;&lt;/PARALIST&gt;&lt;/CELL&gt;&lt;CELL BorderFill="9" ColAddr="9"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CharShape="16"&gt;&lt;CHAR&gt;≪$J$98≫&lt;/CHAR&gt;&lt;/TEXT&gt;&lt;/P&gt;&lt;/PARALIST&gt;&lt;/CELL&gt;&lt;CELL BorderFill="9" ColAddr="10"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CharShape="16"&gt;&lt;CHAR&gt;≪$K$98≫&lt;/CHAR&gt;&lt;/TEXT&gt;&lt;/P&gt;&lt;/PARALIST&gt;&lt;/CELL&gt;&lt;CELL BorderFill="9" ColAddr="11"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CharShape="16"&gt;&lt;CHAR&gt;≪$L$98≫&lt;/CHAR&gt;&lt;/TEXT&gt;&lt;/P&gt;&lt;/PARALIST&gt;&lt;/CELL&gt;&lt;CELL BorderFill="9" ColAddr="12"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CharShape="16"&gt;&lt;CHAR&gt;≪$M$98≫&lt;/CHAR&gt;&lt;/TEXT&gt;&lt;/P&gt;&lt;/PARALIST&gt;&lt;/CELL&gt;&lt;CELL BorderFill="9" ColAddr="13"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CharShape="16"&gt;&lt;CHAR&gt;≪$N$98≫&lt;/CHAR&gt;&lt;/TEXT&gt;&lt;/P&gt;&lt;/PARALIST&gt;&lt;/CELL&gt;&lt;CELL BorderFill="9" ColAddr="14"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CharShape="16"&gt;&lt;CHAR&gt;≪$O$98≫&lt;/CHAR&gt;&lt;/TEXT&gt;&lt;/P&gt;&lt;/PARALIST&gt;&lt;/CELL&gt;&lt;CELL BorderFill="9" ColAddr="15"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CharShape="16"&gt;&lt;CHAR&gt;≪$P$98≫&lt;/CHAR&gt;&lt;/TEXT&gt;&lt;/P&gt;&lt;/PARALIST&gt;&lt;/CELL&gt;&lt;CELL BorderFill="9" ColAddr="16"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CharShape="16"&gt;&lt;CHAR&gt;≪$Q$98≫&lt;/CHAR&gt;&lt;/TEXT&gt;&lt;/P&gt;&lt;/PARALIST&gt;&lt;/CELL&gt;&lt;CELL BorderFill="9" ColAddr="17"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CharShape="16"&gt;&lt;CHAR&gt;≪$R$98≫&lt;/CHAR&gt;&lt;/TEXT&gt;&lt;/P&gt;&lt;/PARALIST&gt;&lt;/CELL&gt;&lt;CELL BorderFill="9" ColAddr="18"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CharShape="16"&gt;&lt;CHAR&gt;≪$S$98≫&lt;/CHAR&gt;&lt;/TEXT&gt;&lt;/P&gt;&lt;/PARALIST&gt;&lt;/CELL&gt;&lt;CELL BorderFill="9" ColAddr="19"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CharShape="16"&gt;&lt;CHAR&gt;≪$T$98≫&lt;/CHAR&gt;&lt;/TEXT&gt;&lt;/P&gt;&lt;/PARALIST&gt;&lt;/CELL&gt;&lt;CELL BorderFill="9" ColAddr="20"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CharShape="16"&gt;&lt;CHAR&gt;≪$U$98≫&lt;/CHAR&gt;&lt;/TEXT&gt;&lt;/P&gt;&lt;/PARALIST&gt;&lt;/CELL&gt;&lt;CELL BorderFill="9" ColAddr="21"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CharShape="16"&gt;&lt;CHAR&gt;≪$V$98≫&lt;/CHAR&gt;&lt;/TEXT&gt;&lt;/P&gt;&lt;/PARALIST&gt;&lt;/CELL&gt;&lt;CELL BorderFill="9" ColAddr="22"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CharShape="16"&gt;&lt;CHAR&gt;≪$W$98≫&lt;/CHAR&gt;&lt;/TEXT&gt;&lt;/P&gt;&lt;/PARALIST&gt;&lt;/CELL&gt;&lt;CELL BorderFill="9" ColAddr="23"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CharShape="16"&gt;&lt;CHAR&gt;≪$X$98≫&lt;/CHAR&gt;&lt;/TEXT&gt;&lt;/P&gt;&lt;/PARALIST&gt;&lt;/CELL&gt;&lt;CELL BorderFill="9" ColAddr="24"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CharShape="16"&gt;&lt;CHAR&gt;≪$Y$98≫&lt;/CHAR&gt;&lt;/TEXT&gt;&lt;/P&gt;&lt;/PARALIST&gt;&lt;/CELL&gt;&lt;CELL BorderFill="9" ColAddr="25"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CharShape="16"&gt;&lt;CHAR&gt;≪$Z$98≫&lt;/CHAR&gt;&lt;/TEXT&gt;&lt;/P&gt;&lt;/PARALIST&gt;&lt;/CELL&gt;&lt;CELL BorderFill="9" ColAddr="26"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CharShape="16"&gt;&lt;CHAR&gt;≪$AA$98≫&lt;/CHAR&gt;&lt;/TEXT&gt;&lt;/P&gt;&lt;/PARALIST&gt;&lt;/CELL&gt;&lt;CELL BorderFill="9" ColAddr="27"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CharShape="16"&gt;&lt;CHAR&gt;≪$AB$98≫&lt;/CHAR&gt;&lt;/TEXT&gt;&lt;/P&gt;&lt;/PARALIST&gt;&lt;/CELL&gt;&lt;CELL BorderFill="9" ColAddr="28"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CharShape="16"&gt;&lt;CHAR&gt;≪$AC$98≫&lt;/CHAR&gt;&lt;/TEXT&gt;&lt;/P&gt;&lt;/PARALIST&gt;&lt;/CELL&gt;&lt;CELL BorderFill="9" ColAddr="29"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CharShape="16"&gt;&lt;CHAR&gt;≪$AD$98≫&lt;/CHAR&gt;&lt;/TEXT&gt;&lt;/P&gt;&lt;/PARALIST&gt;&lt;/CELL&gt;&lt;CELL BorderFill="9" ColAddr="30"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CharShape="16"&gt;&lt;CHAR&gt;≪$AE$98≫&lt;/CHAR&gt;&lt;/TEXT&gt;&lt;/P&gt;&lt;/PARALIST&gt;&lt;/CELL&gt;&lt;CELL BorderFill="9" ColAddr="31"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CharShape="16"&gt;&lt;CHAR&gt;≪$AF$98≫&lt;/CHAR&gt;&lt;/TEXT&gt;&lt;/P&gt;&lt;/PARALIST&gt;&lt;/CELL&gt;&lt;CELL BorderFill="9" ColAddr="32"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CharShape="16"&gt;&lt;CHAR&gt;≪$AG$98≫&lt;/CHAR&gt;&lt;/TEXT&gt;&lt;/P&gt;&lt;/PARALIST&gt;&lt;/CELL&gt;&lt;CELL BorderFill="9" ColAddr="33"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CharShape="16"&gt;&lt;CHAR&gt;≪$AH$98≫&lt;/CHAR&gt;&lt;/TEXT&gt;&lt;/P&gt;&lt;/PARALIST&gt;&lt;/CELL&gt;&lt;CELL BorderFill="9" ColAddr="34"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CharShape="16"&gt;&lt;CHAR&gt;≪$AI$98≫&lt;/CHAR&gt;&lt;/TEXT&gt;&lt;/P&gt;&lt;/PARALIST&gt;&lt;/CELL&gt;&lt;CELL BorderFill="9" ColAddr="35"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CharShape="16"&gt;&lt;CHAR&gt;≪$AJ$98≫&lt;/CHAR&gt;&lt;/TEXT&gt;&lt;/P&gt;&lt;/PARALIST&gt;&lt;/CELL&gt;&lt;CELL BorderFill="9" ColAddr="36"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CharShape="16"&gt;&lt;CHAR&gt;≪$AK$98≫&lt;/CHAR&gt;&lt;/TEXT&gt;&lt;/P&gt;&lt;/PARALIST&gt;&lt;/CELL&gt;&lt;CELL BorderFill="9" ColAddr="37"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CharShape="16"&gt;&lt;CHAR&gt;≪$AL$98≫&lt;/CHAR&gt;&lt;/TEXT&gt;&lt;/P&gt;&lt;/PARALIST&gt;&lt;/CELL&gt;&lt;CELL BorderFill="9" ColAddr="38"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CharShape="16"&gt;&lt;CHAR&gt;≪$AM$98≫&lt;/CHAR&gt;&lt;/TEXT&gt;&lt;/P&gt;&lt;/PARALIST&gt;&lt;/CELL&gt;&lt;CELL BorderFill="9" ColAddr="39"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CharShape="16"&gt;&lt;CHAR&gt;≪$AN$98≫&lt;/CHAR&gt;&lt;/TEXT&gt;&lt;/P&gt;&lt;/PARALIST&gt;&lt;/CELL&gt;&lt;CELL BorderFill="9" ColAddr="40"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CharShape="16"&gt;&lt;CHAR&gt;≪$AO$98≫&lt;/CHAR&gt;&lt;/TEXT&gt;&lt;/P&gt;&lt;/PARALIST&gt;&lt;/CELL&gt;&lt;CELL BorderFill="13" ColAddr="41" ColSpan="1" Dirty="false" Editable="false" HasMargin="true" Header="false" Height="0" Protect="false" RowAddr="95" RowSpan="1" Width="1405"&gt;&lt;CELLMARGIN Bottom="0" Left="0" Right="0" Top="0"/&gt;&lt;PARALIST LineWrap="Squeeze" LinkListID="0" LinkListIDNext="0" TextDirection="0" VertAlign="Center"&gt;&lt;P ParaShape="31" Style="43"&gt;&lt;TEXT CharShape="16"&gt;&lt;CHAR&gt;≪$AP$98≫&lt;/CHAR&gt;&lt;/TEXT&gt;&lt;/P&gt;&lt;/PARALIST&gt;&lt;/CELL&gt;&lt;/ROW&gt;&lt;ROW&gt;&lt;CELL BorderFill="14" ColAddr="0" ColSpan="1" Dirty="false" Editable="false" HasMargin="false" Header="false" Height="0" Protect="false" RowAddr="96" RowSpan="1" Width="17378"&gt;&lt;CELLMARGIN Bottom="141" Left="510" Right="510" Top="141"/&gt;&lt;PARALIST LineWrap="Squeeze" LinkListID="0" LinkListIDNext="0" TextDirection="0" VertAlign="Center"&gt;&lt;P ParaShape="30" Style="42"&gt;&lt;TEXT CharShape="10"&gt;&lt;CHAR&gt;≪$A$99≫&lt;/CHAR&gt;&lt;/TEXT&gt;&lt;/P&gt;&lt;/PARALIST&gt;&lt;/CELL&gt;&lt;CELL BorderFill="9" ColAddr="1" ColSpan="1" Dirty="false" Editable="false" HasMargin="false" Header="false" Height="0" Protect="false" RowAddr="96" RowSpan="1" Width="4926"&gt;&lt;CELLMARGIN Bottom="141" Left="510" Right="510" Top="141"/&gt;&lt;PARALIST LineWrap="Squeeze" LinkListID="0" LinkListIDNext="0" TextDirection="0" VertAlign="Center"&gt;&lt;P ParaShape="31" Style="42"&gt;&lt;TEXT CharShape="16"&gt;&lt;CHAR&gt;≪$B$99≫&lt;/CHAR&gt;&lt;/TEXT&gt;&lt;/P&gt;&lt;/PARALIST&gt;&lt;/CELL&gt;&lt;CELL BorderFill="9" ColAddr="2"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CharShape="16"&gt;&lt;CHAR&gt;≪$C$99≫&lt;/CHAR&gt;&lt;/TEXT&gt;&lt;/P&gt;&lt;/PARALIST&gt;&lt;/CELL&gt;&lt;CELL BorderFill="9" ColAddr="3"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CharShape="16"&gt;&lt;CHAR&gt;≪$D$99≫&lt;/CHAR&gt;&lt;/TEXT&gt;&lt;/P&gt;&lt;/PARALIST&gt;&lt;/CELL&gt;&lt;CELL BorderFill="9" ColAddr="4"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CharShape="16"&gt;&lt;CHAR&gt;≪$E$99≫&lt;/CHAR&gt;&lt;/TEXT&gt;&lt;/P&gt;&lt;/PARALIST&gt;&lt;/CELL&gt;&lt;CELL BorderFill="9" ColAddr="5"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CharShape="16"&gt;&lt;CHAR&gt;≪$F$99≫&lt;/CHAR&gt;&lt;/TEXT&gt;&lt;/P&gt;&lt;/PARALIST&gt;&lt;/CELL&gt;&lt;CELL BorderFill="9" ColAddr="6"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CharShape="16"&gt;&lt;CHAR&gt;≪$G$99≫&lt;/CHAR&gt;&lt;/TEXT&gt;&lt;/P&gt;&lt;/PARALIST&gt;&lt;/CELL&gt;&lt;CELL BorderFill="9" ColAddr="7"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CharShape="16"&gt;&lt;CHAR&gt;≪$H$99≫&lt;/CHAR&gt;&lt;/TEXT&gt;&lt;/P&gt;&lt;/PARALIST&gt;&lt;/CELL&gt;&lt;CELL BorderFill="9" ColAddr="8"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CharShape="16"&gt;&lt;CHAR&gt;≪$I$99≫&lt;/CHAR&gt;&lt;/TEXT&gt;&lt;/P&gt;&lt;/PARALIST&gt;&lt;/CELL&gt;&lt;CELL BorderFill="9" ColAddr="9"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CharShape="16"&gt;&lt;CHAR&gt;≪$J$99≫&lt;/CHAR&gt;&lt;/TEXT&gt;&lt;/P&gt;&lt;/PARALIST&gt;&lt;/CELL&gt;&lt;CELL BorderFill="9" ColAddr="10"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CharShape="16"&gt;&lt;CHAR&gt;≪$K$99≫&lt;/CHAR&gt;&lt;/TEXT&gt;&lt;/P&gt;&lt;/PARALIST&gt;&lt;/CELL&gt;&lt;CELL BorderFill="9" ColAddr="11"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CharShape="16"&gt;&lt;CHAR&gt;≪$L$99≫&lt;/CHAR&gt;&lt;/TEXT&gt;&lt;/P&gt;&lt;/PARALIST&gt;&lt;/CELL&gt;&lt;CELL BorderFill="9" ColAddr="12"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CharShape="16"&gt;&lt;CHAR&gt;≪$M$99≫&lt;/CHAR&gt;&lt;/TEXT&gt;&lt;/P&gt;&lt;/PARALIST&gt;&lt;/CELL&gt;&lt;CELL BorderFill="9" ColAddr="13"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CharShape="16"&gt;&lt;CHAR&gt;≪$N$99≫&lt;/CHAR&gt;&lt;/TEXT&gt;&lt;/P&gt;&lt;/PARALIST&gt;&lt;/CELL&gt;&lt;CELL BorderFill="9" ColAddr="14"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CharShape="16"&gt;&lt;CHAR&gt;≪$O$99≫&lt;/CHAR&gt;&lt;/TEXT&gt;&lt;/P&gt;&lt;/PARALIST&gt;&lt;/CELL&gt;&lt;CELL BorderFill="9" ColAddr="15"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CharShape="16"&gt;&lt;CHAR&gt;≪$P$99≫&lt;/CHAR&gt;&lt;/TEXT&gt;&lt;/P&gt;&lt;/PARALIST&gt;&lt;/CELL&gt;&lt;CELL BorderFill="9" ColAddr="16"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CharShape="16"&gt;&lt;CHAR&gt;≪$Q$99≫&lt;/CHAR&gt;&lt;/TEXT&gt;&lt;/P&gt;&lt;/PARALIST&gt;&lt;/CELL&gt;&lt;CELL BorderFill="9" ColAddr="17"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CharShape="16"&gt;&lt;CHAR&gt;≪$R$99≫&lt;/CHAR&gt;&lt;/TEXT&gt;&lt;/P&gt;&lt;/PARALIST&gt;&lt;/CELL&gt;&lt;CELL BorderFill="9" ColAddr="18"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CharShape="16"&gt;&lt;CHAR&gt;≪$S$99≫&lt;/CHAR&gt;&lt;/TEXT&gt;&lt;/P&gt;&lt;/PARALIST&gt;&lt;/CELL&gt;&lt;CELL BorderFill="9" ColAddr="19"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CharShape="16"&gt;&lt;CHAR&gt;≪$T$99≫&lt;/CHAR&gt;&lt;/TEXT&gt;&lt;/P&gt;&lt;/PARALIST&gt;&lt;/CELL&gt;&lt;CELL BorderFill="9" ColAddr="20"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CharShape="16"&gt;&lt;CHAR&gt;≪$U$99≫&lt;/CHAR&gt;&lt;/TEXT&gt;&lt;/P&gt;&lt;/PARALIST&gt;&lt;/CELL&gt;&lt;CELL BorderFill="9" ColAddr="21"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CharShape="16"&gt;&lt;CHAR&gt;≪$V$99≫&lt;/CHAR&gt;&lt;/TEXT&gt;&lt;/P&gt;&lt;/PARALIST&gt;&lt;/CELL&gt;&lt;CELL BorderFill="9" ColAddr="22"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CharShape="16"&gt;&lt;CHAR&gt;≪$W$99≫&lt;/CHAR&gt;&lt;/TEXT&gt;&lt;/P&gt;&lt;/PARALIST&gt;&lt;/CELL&gt;&lt;CELL BorderFill="9" ColAddr="23"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CharShape="16"&gt;&lt;CHAR&gt;≪$X$99≫&lt;/CHAR&gt;&lt;/TEXT&gt;&lt;/P&gt;&lt;/PARALIST&gt;&lt;/CELL&gt;&lt;CELL BorderFill="9" ColAddr="24"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CharShape="16"&gt;&lt;CHAR&gt;≪$Y$99≫&lt;/CHAR&gt;&lt;/TEXT&gt;&lt;/P&gt;&lt;/PARALIST&gt;&lt;/CELL&gt;&lt;CELL BorderFill="9" ColAddr="25"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CharShape="16"&gt;&lt;CHAR&gt;≪$Z$99≫&lt;/CHAR&gt;&lt;/TEXT&gt;&lt;/P&gt;&lt;/PARALIST&gt;&lt;/CELL&gt;&lt;CELL BorderFill="9" ColAddr="26"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CharShape="16"&gt;&lt;CHAR&gt;≪$AA$99≫&lt;/CHAR&gt;&lt;/TEXT&gt;&lt;/P&gt;&lt;/PARALIST&gt;&lt;/CELL&gt;&lt;CELL BorderFill="9" ColAddr="27"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CharShape="16"&gt;&lt;CHAR&gt;≪$AB$99≫&lt;/CHAR&gt;&lt;/TEXT&gt;&lt;/P&gt;&lt;/PARALIST&gt;&lt;/CELL&gt;&lt;CELL BorderFill="9" ColAddr="28"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CharShape="16"&gt;&lt;CHAR&gt;≪$AC$99≫&lt;/CHAR&gt;&lt;/TEXT&gt;&lt;/P&gt;&lt;/PARALIST&gt;&lt;/CELL&gt;&lt;CELL BorderFill="9" ColAddr="29"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CharShape="16"&gt;&lt;CHAR&gt;≪$AD$99≫&lt;/CHAR&gt;&lt;/TEXT&gt;&lt;/P&gt;&lt;/PARALIST&gt;&lt;/CELL&gt;&lt;CELL BorderFill="9" ColAddr="30" ColSpan="1" Dirty="false" Editable="false" HasMargin="true" Header="false" </t>
  </si>
  <si>
    <t>Height="0" Protect="false" RowAddr="96" RowSpan="1" Width="1402"&gt;&lt;CELLMARGIN Bottom="0" Left="0" Right="0" Top="0"/&gt;&lt;PARALIST LineWrap="Squeeze" LinkListID="0" LinkListIDNext="0" TextDirection="0" VertAlign="Center"&gt;&lt;P ParaShape="31" Style="42"&gt;&lt;TEXT CharShape="16"&gt;&lt;CHAR&gt;≪$AE$99≫&lt;/CHAR&gt;&lt;/TEXT&gt;&lt;/P&gt;&lt;/PARALIST&gt;&lt;/CELL&gt;&lt;CELL BorderFill="9" ColAddr="31"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CharShape="16"&gt;&lt;CHAR&gt;≪$AF$99≫&lt;/CHAR&gt;&lt;/TEXT&gt;&lt;/P&gt;&lt;/PARALIST&gt;&lt;/CELL&gt;&lt;CELL BorderFill="9" ColAddr="32"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CharShape="16"&gt;&lt;CHAR&gt;≪$AG$99≫&lt;/CHAR&gt;&lt;/TEXT&gt;&lt;/P&gt;&lt;/PARALIST&gt;&lt;/CELL&gt;&lt;CELL BorderFill="9" ColAddr="33"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CharShape="16"&gt;&lt;CHAR&gt;≪$AH$99≫&lt;/CHAR&gt;&lt;/TEXT&gt;&lt;/P&gt;&lt;/PARALIST&gt;&lt;/CELL&gt;&lt;CELL BorderFill="9" ColAddr="34"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CharShape="16"&gt;&lt;CHAR&gt;≪$AI$99≫&lt;/CHAR&gt;&lt;/TEXT&gt;&lt;/P&gt;&lt;/PARALIST&gt;&lt;/CELL&gt;&lt;CELL BorderFill="9" ColAddr="35"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CharShape="16"&gt;&lt;CHAR&gt;≪$AJ$99≫&lt;/CHAR&gt;&lt;/TEXT&gt;&lt;/P&gt;&lt;/PARALIST&gt;&lt;/CELL&gt;&lt;CELL BorderFill="9" ColAddr="36"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CharShape="16"&gt;&lt;CHAR&gt;≪$AK$99≫&lt;/CHAR&gt;&lt;/TEXT&gt;&lt;/P&gt;&lt;/PARALIST&gt;&lt;/CELL&gt;&lt;CELL BorderFill="9" ColAddr="37"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CharShape="16"&gt;&lt;CHAR&gt;≪$AL$99≫&lt;/CHAR&gt;&lt;/TEXT&gt;&lt;/P&gt;&lt;/PARALIST&gt;&lt;/CELL&gt;&lt;CELL BorderFill="9" ColAddr="38"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CharShape="16"&gt;&lt;CHAR&gt;≪$AM$99≫&lt;/CHAR&gt;&lt;/TEXT&gt;&lt;/P&gt;&lt;/PARALIST&gt;&lt;/CELL&gt;&lt;CELL BorderFill="9" ColAddr="39"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CharShape="16"&gt;&lt;CHAR&gt;≪$AN$99≫&lt;/CHAR&gt;&lt;/TEXT&gt;&lt;/P&gt;&lt;/PARALIST&gt;&lt;/CELL&gt;&lt;CELL BorderFill="9" ColAddr="40"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CharShape="16"&gt;&lt;CHAR&gt;≪$AO$99≫&lt;/CHAR&gt;&lt;/TEXT&gt;&lt;/P&gt;&lt;/PARALIST&gt;&lt;/CELL&gt;&lt;CELL BorderFill="13" ColAddr="41" ColSpan="1" Dirty="false" Editable="false" HasMargin="true" Header="false" Height="0" Protect="false" RowAddr="96" RowSpan="1" Width="1405"&gt;&lt;CELLMARGIN Bottom="0" Left="0" Right="0" Top="0"/&gt;&lt;PARALIST LineWrap="Squeeze" LinkListID="0" LinkListIDNext="0" TextDirection="0" VertAlign="Center"&gt;&lt;P ParaShape="31" Style="43"&gt;&lt;TEXT CharShape="16"&gt;&lt;CHAR&gt;≪$AP$99≫&lt;/CHAR&gt;&lt;/TEXT&gt;&lt;/P&gt;&lt;/PARALIST&gt;&lt;/CELL&gt;&lt;/ROW&gt;&lt;ROW&gt;&lt;CELL BorderFill="14" ColAddr="0" ColSpan="1" Dirty="false" Editable="false" HasMargin="false" Header="false" Height="0" Protect="false" RowAddr="97" RowSpan="1" Width="17378"&gt;&lt;CELLMARGIN Bottom="141" Left="510" Right="510" Top="141"/&gt;&lt;PARALIST LineWrap="Squeeze" LinkListID="0" LinkListIDNext="0" TextDirection="0" VertAlign="Center"&gt;&lt;P ParaShape="30" Style="42"&gt;&lt;TEXT CharShape="10"&gt;&lt;CHAR&gt;≪$A$100≫&lt;/CHAR&gt;&lt;/TEXT&gt;&lt;/P&gt;&lt;/PARALIST&gt;&lt;/CELL&gt;&lt;CELL BorderFill="9" ColAddr="1" ColSpan="1" Dirty="false" Editable="false" HasMargin="false" Header="false" Height="0" Protect="false" RowAddr="97" RowSpan="1" Width="4926"&gt;&lt;CELLMARGIN Bottom="141" Left="510" Right="510" Top="141"/&gt;&lt;PARALIST LineWrap="Squeeze" LinkListID="0" LinkListIDNext="0" TextDirection="0" VertAlign="Center"&gt;&lt;P ParaShape="31" Style="42"&gt;&lt;TEXT CharShape="16"&gt;&lt;CHAR&gt;≪$B$100≫&lt;/CHAR&gt;&lt;/TEXT&gt;&lt;/P&gt;&lt;/PARALIST&gt;&lt;/CELL&gt;&lt;CELL BorderFill="9" ColAddr="2"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CharShape="16"&gt;&lt;CHAR&gt;≪$C$100≫&lt;/CHAR&gt;&lt;/TEXT&gt;&lt;/P&gt;&lt;/PARALIST&gt;&lt;/CELL&gt;&lt;CELL BorderFill="9" ColAddr="3"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CharShape="16"&gt;&lt;CHAR&gt;≪$D$100≫&lt;/CHAR&gt;&lt;/TEXT&gt;&lt;/P&gt;&lt;/PARALIST&gt;&lt;/CELL&gt;&lt;CELL BorderFill="9" ColAddr="4"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CharShape="16"&gt;&lt;CHAR&gt;≪$E$100≫&lt;/CHAR&gt;&lt;/TEXT&gt;&lt;/P&gt;&lt;/PARALIST&gt;&lt;/CELL&gt;&lt;CELL BorderFill="9" ColAddr="5"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CharShape="16"&gt;&lt;CHAR&gt;≪$F$100≫&lt;/CHAR&gt;&lt;/TEXT&gt;&lt;/P&gt;&lt;/PARALIST&gt;&lt;/CELL&gt;&lt;CELL BorderFill="9" ColAddr="6"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CharShape="16"&gt;&lt;CHAR&gt;≪$G$100≫&lt;/CHAR&gt;&lt;/TEXT&gt;&lt;/P&gt;&lt;/PARALIST&gt;&lt;/CELL&gt;&lt;CELL BorderFill="9" ColAddr="7"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CharShape="16"&gt;&lt;CHAR&gt;≪$H$100≫&lt;/CHAR&gt;&lt;/TEXT&gt;&lt;/P&gt;&lt;/PARALIST&gt;&lt;/CELL&gt;&lt;CELL BorderFill="9" ColAddr="8"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CharShape="16"&gt;&lt;CHAR&gt;≪$I$100≫&lt;/CHAR&gt;&lt;/TEXT&gt;&lt;/P&gt;&lt;/PARALIST&gt;&lt;/CELL&gt;&lt;CELL BorderFill="9" ColAddr="9"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CharShape="16"&gt;&lt;CHAR&gt;≪$J$100≫&lt;/CHAR&gt;&lt;/TEXT&gt;&lt;/P&gt;&lt;/PARALIST&gt;&lt;/CELL&gt;&lt;CELL BorderFill="9" ColAddr="10"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CharShape="16"&gt;&lt;CHAR&gt;≪$K$100≫&lt;/CHAR&gt;&lt;/TEXT&gt;&lt;/P&gt;&lt;/PARALIST&gt;&lt;/CELL&gt;&lt;CELL BorderFill="9" ColAddr="11"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CharShape="16"&gt;&lt;CHAR&gt;≪$L$100≫&lt;/CHAR&gt;&lt;/TEXT&gt;&lt;/P&gt;&lt;/PARALIST&gt;&lt;/CELL&gt;&lt;CELL BorderFill="9" ColAddr="12"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CharShape="16"&gt;&lt;CHAR&gt;≪$M$100≫&lt;/CHAR&gt;&lt;/TEXT&gt;&lt;/P&gt;&lt;/PARALIST&gt;&lt;/CELL&gt;&lt;CELL BorderFill="9" ColAddr="13"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CharShape="16"&gt;&lt;CHAR&gt;≪$N$100≫&lt;/CHAR&gt;&lt;/TEXT&gt;&lt;/P&gt;&lt;/PARALIST&gt;&lt;/CELL&gt;&lt;CELL BorderFill="9" ColAddr="14"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CharShape="16"&gt;&lt;CHAR&gt;≪$O$100≫&lt;/CHAR&gt;&lt;/TEXT&gt;&lt;/P&gt;&lt;/PARALIST&gt;&lt;/CELL&gt;&lt;CELL BorderFill="9" ColAddr="15"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CharShape="16"&gt;&lt;CHAR&gt;≪$P$100≫&lt;/CHAR&gt;&lt;/TEXT&gt;&lt;/P&gt;&lt;/PARALIST&gt;&lt;/CELL&gt;&lt;CELL BorderFill="9" ColAddr="16"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CharShape="16"&gt;&lt;CHAR&gt;≪$Q$100≫&lt;/CHAR&gt;&lt;/TEXT&gt;&lt;/P&gt;&lt;/PARALIST&gt;&lt;/CELL&gt;&lt;CELL BorderFill="9" ColAddr="17"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CharShape="16"&gt;&lt;CHAR&gt;≪$R$100≫&lt;/CHAR&gt;&lt;/TEXT&gt;&lt;/P&gt;&lt;/PARALIST&gt;&lt;/CELL&gt;&lt;CELL BorderFill="9" ColAddr="18"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CharShape="16"&gt;&lt;CHAR&gt;≪$S$100≫&lt;/CHAR&gt;&lt;/TEXT&gt;&lt;/P&gt;&lt;/PARALIST&gt;&lt;/CELL&gt;&lt;CELL BorderFill="9" ColAddr="19"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CharShape="16"&gt;&lt;CHAR&gt;≪$T$100≫&lt;/CHAR&gt;&lt;/TEXT&gt;&lt;/P&gt;&lt;/PARALIST&gt;&lt;/CELL&gt;&lt;CELL BorderFill="9" ColAddr="20"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CharShape="16"&gt;&lt;CHAR&gt;≪$U$100≫&lt;/CHAR&gt;&lt;/TEXT&gt;&lt;/P&gt;&lt;/PARALIST&gt;&lt;/CELL&gt;&lt;CELL BorderFill="9" ColAddr="21"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CharShape="16"&gt;&lt;CHAR&gt;≪$V$100≫&lt;/CHAR&gt;&lt;/TEXT&gt;&lt;/P&gt;&lt;/PARALIST&gt;&lt;/CELL&gt;&lt;CELL BorderFill="9" ColAddr="22"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CharShape="16"&gt;&lt;CHAR&gt;≪$W$100≫&lt;/CHAR&gt;&lt;/TEXT&gt;&lt;/P&gt;&lt;/PARALIST&gt;&lt;/CELL&gt;&lt;CELL BorderFill="9" ColAddr="23"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CharShape="16"&gt;&lt;CHAR&gt;≪$X$100≫&lt;/CHAR&gt;&lt;/TEXT&gt;&lt;/P&gt;&lt;/PARALIST&gt;&lt;/CELL&gt;&lt;CELL BorderFill="9" ColAddr="24"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CharShape="16"&gt;&lt;CHAR&gt;≪$Y$100≫&lt;/CHAR&gt;&lt;/TEXT&gt;&lt;/P&gt;&lt;/PARALIST&gt;&lt;/CELL&gt;&lt;CELL BorderFill="9" ColAddr="25"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CharShape="16"&gt;&lt;CHAR&gt;≪$Z$100≫&lt;/CHAR&gt;&lt;/TEXT&gt;&lt;/P&gt;&lt;/PARALIST&gt;&lt;/CELL&gt;&lt;CELL BorderFill="9" ColAddr="26"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CharShape="16"&gt;&lt;CHAR&gt;≪$AA$100≫&lt;/CHAR&gt;&lt;/TEXT&gt;&lt;/P&gt;&lt;/PARALIST&gt;&lt;/CELL&gt;&lt;CELL BorderFill="9" ColAddr="27"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CharShape="16"&gt;&lt;CHAR&gt;≪$AB$100≫&lt;/CHAR&gt;&lt;/TEXT&gt;&lt;/P&gt;&lt;/PARALIST&gt;&lt;/CELL&gt;&lt;CELL BorderFill="9" ColAddr="28"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CharShape="16"&gt;&lt;CHAR&gt;≪$AC$100≫&lt;/CHAR&gt;&lt;/TEXT&gt;&lt;/P&gt;&lt;/PARALIST&gt;&lt;/CELL&gt;&lt;CELL BorderFill="9" ColAddr="29"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CharShape="16"&gt;&lt;CHAR&gt;≪$AD$100≫&lt;/CHAR&gt;&lt;/TEXT&gt;&lt;/P&gt;&lt;/PARALIST&gt;&lt;/CELL&gt;&lt;CELL BorderFill="9" ColAddr="30"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CharShape="16"&gt;&lt;CHAR&gt;≪$AE$100≫&lt;/CHAR&gt;&lt;/TEXT&gt;&lt;/P&gt;&lt;/PARALIST&gt;&lt;/CELL&gt;&lt;CELL BorderFill="9" ColAddr="31"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CharShape="16"&gt;&lt;CHAR&gt;≪$AF$100≫&lt;/CHAR&gt;&lt;/TEXT&gt;&lt;/P&gt;&lt;/PARALIST&gt;&lt;/CELL&gt;&lt;CELL BorderFill="9" ColAddr="32"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CharShape="16"&gt;&lt;CHAR&gt;≪$AG$100≫&lt;/CHAR&gt;&lt;/TEXT&gt;&lt;/P&gt;&lt;/PARALIST&gt;&lt;/CELL&gt;&lt;CELL BorderFill="9" ColAddr="33"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CharShape="16"&gt;&lt;CHAR&gt;≪$AH$100≫&lt;/CHAR&gt;&lt;/TEXT&gt;&lt;/P&gt;&lt;/PARALIST&gt;&lt;/CELL&gt;&lt;CELL BorderFill="9" ColAddr="34"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CharShape="16"&gt;&lt;CHAR&gt;≪$AI$100≫&lt;/CHAR&gt;&lt;/TEXT&gt;&lt;/P&gt;&lt;/PARALIST&gt;&lt;/CELL&gt;&lt;CELL BorderFill="9" ColAddr="35"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CharShape="16"&gt;&lt;CHAR&gt;≪$AJ$100≫&lt;/CHAR&gt;&lt;/TEXT&gt;&lt;/P&gt;&lt;/PARALIST&gt;&lt;/CELL&gt;&lt;CELL BorderFill="9" ColAddr="36"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CharShape="16"&gt;&lt;CHAR&gt;≪$AK$100≫&lt;/CHAR&gt;&lt;/TEXT&gt;&lt;/P&gt;&lt;/PARALIST&gt;&lt;/CELL&gt;&lt;CELL BorderFill="9" ColAddr="37"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CharShape="16"&gt;&lt;CHAR&gt;≪$AL$100≫&lt;/CHAR&gt;&lt;/TEXT&gt;&lt;/P&gt;&lt;/PARALIST&gt;&lt;/CELL&gt;&lt;CELL BorderFill="9" ColAddr="38"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CharShape="16"&gt;&lt;CHAR&gt;≪$AM$100≫&lt;/CHAR&gt;&lt;/TEXT&gt;&lt;/P&gt;&lt;/PARALIST&gt;&lt;/CELL&gt;&lt;CELL BorderFill="9" ColAddr="39"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CharShape="16"&gt;&lt;CHAR&gt;≪$AN$100≫&lt;/CHAR&gt;&lt;/TEXT&gt;&lt;/P&gt;&lt;/PARALIST&gt;&lt;/CELL&gt;&lt;CELL BorderFill="9" ColAddr="40"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CharShape="16"&gt;&lt;CHAR&gt;≪$AO$100≫&lt;/CHAR&gt;&lt;/TEXT&gt;&lt;/P&gt;&lt;/PARALIST&gt;&lt;/CELL&gt;&lt;CELL BorderFill="13" ColAddr="41" ColSpan="1" Dirty="false" Editable="false" HasMargin="true" Header="false" Height="0" Protect="false" RowAddr="97" RowSpan="1" Width="1405"&gt;&lt;CELLMARGIN Bottom="0" Left="0" Right="0" Top="0"/&gt;&lt;PARALIST LineWrap="Squeeze" LinkListID="0" LinkListIDNext="0" TextDirection="0" VertAlign="Center"&gt;&lt;P ParaShape="31" Style="43"&gt;&lt;TEXT CharShape="16"&gt;&lt;CHAR&gt;≪$AP$100≫&lt;/CHAR&gt;&lt;/TEXT&gt;&lt;/P&gt;&lt;/PARALIST&gt;&lt;/CELL&gt;&lt;/ROW&gt;&lt;ROW&gt;&lt;CELL BorderFill="14" ColAddr="0" ColSpan="1" Dirty="false" Editable="false" HasMargin="false" Header="false" Height="0" Protect="false" RowAddr="98" RowSpan="1" Width="17378"&gt;&lt;CELLMARGIN Bottom="141" Left="510" Right="510" Top="141"/&gt;&lt;PARALIST LineWrap="Squeeze" LinkListID="0" LinkListIDNext="0" TextDirection="0" VertAlign="Center"&gt;&lt;P ParaShape="30" Style="42"&gt;&lt;TEXT CharShape="10"&gt;&lt;CHAR&gt;≪$A$101≫&lt;/CHAR&gt;&lt;/TEXT&gt;&lt;/P&gt;&lt;/PARALIST&gt;&lt;/CELL&gt;&lt;CELL BorderFill="9" ColAddr="1" ColSpan="1" Dirty="false" Editable="false" HasMargin="false" Header="false" Height="0" Protect="false" RowAddr="98" RowSpan="1" Width="4926"&gt;&lt;CELLMARGIN Bottom="141" Left="510" Right="510" Top="141"/&gt;&lt;PARALIST LineWrap="Squeeze" LinkListID="0" LinkListIDNext="0" TextDirection="0" VertAlign="Center"&gt;&lt;P ParaShape="31" Style="42"&gt;&lt;TEXT CharShape="16"&gt;&lt;CHAR&gt;≪$B$101≫&lt;/CHAR&gt;&lt;/TEXT&gt;&lt;/P&gt;&lt;/PARALIST&gt;&lt;/CELL&gt;&lt;CELL BorderFill="9" ColAddr="2"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CharShape="16"&gt;&lt;CHAR&gt;≪$C$101≫&lt;/CHAR&gt;&lt;/TEXT&gt;&lt;/P&gt;&lt;/PARALIST&gt;&lt;/CELL&gt;&lt;CELL BorderFill="9" ColAddr="3"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CharShape="16"&gt;&lt;CHAR&gt;≪$D$101≫&lt;/CHAR&gt;&lt;/TEXT&gt;&lt;/P&gt;&lt;/PARALIST&gt;&lt;/CELL&gt;&lt;CELL BorderFill="9" ColAddr="4"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CharShape="16"&gt;&lt;CHAR&gt;≪$E$101≫&lt;/CHAR&gt;&lt;/TEXT&gt;&lt;/P&gt;&lt;/PARALIST&gt;&lt;/CELL&gt;&lt;CELL BorderFill="9" ColAddr="5"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CharShape="16"&gt;&lt;CHAR&gt;≪$F$101≫&lt;/CHAR&gt;&lt;/TEXT&gt;&lt;/P&gt;&lt;/PARALIST&gt;&lt;/CELL&gt;&lt;CELL BorderFill="9" ColAddr="6"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CharShape="16"&gt;&lt;CHAR&gt;≪$G$101≫&lt;/CHAR&gt;&lt;/TEXT&gt;&lt;/P&gt;&lt;/PARALIST&gt;&lt;/CELL&gt;&lt;CELL BorderFill="9" ColAddr="7"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CharShape="16"&gt;&lt;CHAR&gt;≪$H$101≫&lt;/CHAR&gt;&lt;/TEXT&gt;&lt;/P&gt;&lt;/PARALIST&gt;&lt;/CELL&gt;&lt;CELL BorderFill="9" ColAddr="8"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CharShape="16"&gt;&lt;CHAR&gt;≪$I$101≫&lt;/CHAR&gt;&lt;/TEXT&gt;&lt;/P&gt;&lt;/PARALIST&gt;&lt;/CELL&gt;&lt;CELL BorderFill="9" ColAddr="9"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CharShape="16"&gt;&lt;CHAR&gt;≪$J$101≫&lt;/CHAR&gt;&lt;/TEXT&gt;&lt;/P&gt;&lt;/PARALIST&gt;&lt;/CELL&gt;&lt;CELL BorderFill="9" ColAddr="10"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CharShape="16"&gt;&lt;CHAR&gt;≪$K$101≫&lt;/CHAR&gt;&lt;/TEXT&gt;&lt;/P&gt;&lt;/PARALIST&gt;&lt;/CELL&gt;&lt;CELL BorderFill="9" ColAddr="11"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CharShape="16"&gt;&lt;CHAR&gt;≪$L$101≫&lt;/CHAR&gt;&lt;/TEXT&gt;&lt;/P&gt;&lt;/PARALIST&gt;&lt;/CELL&gt;&lt;CELL BorderFill="9" ColAddr="12"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CharShape="16"&gt;&lt;CHAR&gt;≪$M$101≫&lt;/CHAR&gt;&lt;/TEXT&gt;&lt;/P&gt;&lt;/PARALIST&gt;&lt;/CELL&gt;&lt;CELL BorderFill="9" ColAddr="13"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CharShape="16"&gt;&lt;CHAR&gt;≪$N$101≫&lt;/CHAR&gt;&lt;/TEXT&gt;&lt;/P&gt;&lt;/PARALIST&gt;&lt;/CELL&gt;&lt;CELL BorderFill="9" ColAddr="14"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CharShape="16"&gt;&lt;CHAR&gt;≪$O$101≫&lt;/CHAR&gt;&lt;/TEXT&gt;&lt;/P&gt;&lt;/PARALIST&gt;&lt;/CELL&gt;&lt;CELL BorderFill="9" ColAddr="15"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CharShape="16"&gt;&lt;CHAR&gt;≪$P$101≫&lt;/CHAR&gt;&lt;/TEXT&gt;&lt;/P&gt;&lt;/PARALIST&gt;&lt;/CELL&gt;&lt;CELL BorderFill="9" ColAddr="16"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CharShape="16"&gt;&lt;CHAR&gt;≪$Q$101≫&lt;/CHAR&gt;&lt;/TEXT&gt;&lt;/P&gt;&lt;/PARALIST&gt;&lt;/CELL&gt;&lt;CELL BorderFill="9" ColAddr="17"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CharShape="16"&gt;&lt;CHAR&gt;≪$R$101≫&lt;/CHAR&gt;&lt;/TEXT&gt;&lt;/P&gt;&lt;/PARALIST&gt;&lt;/CELL&gt;&lt;CELL BorderFill="9" ColAddr="18"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CharShape="16"&gt;&lt;CHAR&gt;≪$S$101≫&lt;/CHAR&gt;&lt;/TEXT&gt;&lt;/P&gt;&lt;/PARALIST&gt;&lt;/CELL&gt;&lt;CELL BorderFill="9" ColAddr="19"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CharShape="16"&gt;&lt;CHAR&gt;≪$T$101≫&lt;/CHAR&gt;&lt;/TEXT&gt;&lt;/P&gt;&lt;/PARALIST&gt;&lt;/CELL&gt;&lt;CELL BorderFill="9" ColAddr="20"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CharShape="16"&gt;&lt;CHAR&gt;≪$U$101≫&lt;/CHAR&gt;&lt;/TEXT&gt;&lt;/P&gt;&lt;/PARALIST&gt;&lt;/CELL&gt;&lt;CELL BorderFill="9" ColAddr="21"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CharShape="16"&gt;&lt;CHAR&gt;≪$V$101≫&lt;/CHAR&gt;&lt;/TEXT&gt;&lt;/P&gt;&lt;/PARALIST&gt;&lt;/CELL&gt;&lt;CELL BorderFill="9" ColAddr="22"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CharShape="16"&gt;&lt;CHAR&gt;≪$W$101≫&lt;/CHAR&gt;&lt;/TEXT&gt;&lt;/P&gt;&lt;/PARALIST&gt;&lt;/CELL&gt;&lt;CELL BorderFill="9" ColAddr="23" ColSpan="1" Dirty="false" Editable="false" HasMar</t>
  </si>
  <si>
    <t>gin="true" Header="false" Height="0" Protect="false" RowAddr="98" RowSpan="1" Width="1402"&gt;&lt;CELLMARGIN Bottom="0" Left="0" Right="0" Top="0"/&gt;&lt;PARALIST LineWrap="Squeeze" LinkListID="0" LinkListIDNext="0" TextDirection="0" VertAlign="Center"&gt;&lt;P ParaShape="31" Style="42"&gt;&lt;TEXT CharShape="16"&gt;&lt;CHAR&gt;≪$X$101≫&lt;/CHAR&gt;&lt;/TEXT&gt;&lt;/P&gt;&lt;/PARALIST&gt;&lt;/CELL&gt;&lt;CELL BorderFill="9" ColAddr="24"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CharShape="16"&gt;&lt;CHAR&gt;≪$Y$101≫&lt;/CHAR&gt;&lt;/TEXT&gt;&lt;/P&gt;&lt;/PARALIST&gt;&lt;/CELL&gt;&lt;CELL BorderFill="9" ColAddr="25"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CharShape="16"&gt;&lt;CHAR&gt;≪$Z$101≫&lt;/CHAR&gt;&lt;/TEXT&gt;&lt;/P&gt;&lt;/PARALIST&gt;&lt;/CELL&gt;&lt;CELL BorderFill="9" ColAddr="26"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CharShape="16"&gt;&lt;CHAR&gt;≪$AA$101≫&lt;/CHAR&gt;&lt;/TEXT&gt;&lt;/P&gt;&lt;/PARALIST&gt;&lt;/CELL&gt;&lt;CELL BorderFill="9" ColAddr="27"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CharShape="16"&gt;&lt;CHAR&gt;≪$AB$101≫&lt;/CHAR&gt;&lt;/TEXT&gt;&lt;/P&gt;&lt;/PARALIST&gt;&lt;/CELL&gt;&lt;CELL BorderFill="9" ColAddr="28"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CharShape="16"&gt;&lt;CHAR&gt;≪$AC$101≫&lt;/CHAR&gt;&lt;/TEXT&gt;&lt;/P&gt;&lt;/PARALIST&gt;&lt;/CELL&gt;&lt;CELL BorderFill="9" ColAddr="29"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CharShape="16"&gt;&lt;CHAR&gt;≪$AD$101≫&lt;/CHAR&gt;&lt;/TEXT&gt;&lt;/P&gt;&lt;/PARALIST&gt;&lt;/CELL&gt;&lt;CELL BorderFill="9" ColAddr="30"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CharShape="16"&gt;&lt;CHAR&gt;≪$AE$101≫&lt;/CHAR&gt;&lt;/TEXT&gt;&lt;/P&gt;&lt;/PARALIST&gt;&lt;/CELL&gt;&lt;CELL BorderFill="9" ColAddr="31"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CharShape="16"&gt;&lt;CHAR&gt;≪$AF$101≫&lt;/CHAR&gt;&lt;/TEXT&gt;&lt;/P&gt;&lt;/PARALIST&gt;&lt;/CELL&gt;&lt;CELL BorderFill="9" ColAddr="32"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CharShape="16"&gt;&lt;CHAR&gt;≪$AG$101≫&lt;/CHAR&gt;&lt;/TEXT&gt;&lt;/P&gt;&lt;/PARALIST&gt;&lt;/CELL&gt;&lt;CELL BorderFill="9" ColAddr="33"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CharShape="16"&gt;&lt;CHAR&gt;≪$AH$101≫&lt;/CHAR&gt;&lt;/TEXT&gt;&lt;/P&gt;&lt;/PARALIST&gt;&lt;/CELL&gt;&lt;CELL BorderFill="9" ColAddr="34"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CharShape="16"&gt;&lt;CHAR&gt;≪$AI$101≫&lt;/CHAR&gt;&lt;/TEXT&gt;&lt;/P&gt;&lt;/PARALIST&gt;&lt;/CELL&gt;&lt;CELL BorderFill="9" ColAddr="35"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CharShape="16"&gt;&lt;CHAR&gt;≪$AJ$101≫&lt;/CHAR&gt;&lt;/TEXT&gt;&lt;/P&gt;&lt;/PARALIST&gt;&lt;/CELL&gt;&lt;CELL BorderFill="9" ColAddr="36"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CharShape="16"&gt;&lt;CHAR&gt;≪$AK$101≫&lt;/CHAR&gt;&lt;/TEXT&gt;&lt;/P&gt;&lt;/PARALIST&gt;&lt;/CELL&gt;&lt;CELL BorderFill="9" ColAddr="37"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CharShape="16"&gt;&lt;CHAR&gt;≪$AL$101≫&lt;/CHAR&gt;&lt;/TEXT&gt;&lt;/P&gt;&lt;/PARALIST&gt;&lt;/CELL&gt;&lt;CELL BorderFill="9" ColAddr="38"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CharShape="16"&gt;&lt;CHAR&gt;≪$AM$101≫&lt;/CHAR&gt;&lt;/TEXT&gt;&lt;/P&gt;&lt;/PARALIST&gt;&lt;/CELL&gt;&lt;CELL BorderFill="9" ColAddr="39"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CharShape="16"&gt;&lt;CHAR&gt;≪$AN$101≫&lt;/CHAR&gt;&lt;/TEXT&gt;&lt;/P&gt;&lt;/PARALIST&gt;&lt;/CELL&gt;&lt;CELL BorderFill="9" ColAddr="40"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CharShape="16"&gt;&lt;CHAR&gt;≪$AO$101≫&lt;/CHAR&gt;&lt;/TEXT&gt;&lt;/P&gt;&lt;/PARALIST&gt;&lt;/CELL&gt;&lt;CELL BorderFill="13" ColAddr="41" ColSpan="1" Dirty="false" Editable="false" HasMargin="true" Header="false" Height="0" Protect="false" RowAddr="98" RowSpan="1" Width="1405"&gt;&lt;CELLMARGIN Bottom="0" Left="0" Right="0" Top="0"/&gt;&lt;PARALIST LineWrap="Squeeze" LinkListID="0" LinkListIDNext="0" TextDirection="0" VertAlign="Center"&gt;&lt;P ParaShape="31" Style="43"&gt;&lt;TEXT CharShape="16"&gt;&lt;CHAR&gt;≪$AP$101≫&lt;/CHAR&gt;&lt;/TEXT&gt;&lt;/P&gt;&lt;/PARALIST&gt;&lt;/CELL&gt;&lt;/ROW&gt;&lt;ROW&gt;&lt;CELL BorderFill="14" ColAddr="0" ColSpan="1" Dirty="false" Editable="false" HasMargin="false" Header="false" Height="0" Protect="false" RowAddr="99" RowSpan="1" Width="17378"&gt;&lt;CELLMARGIN Bottom="141" Left="510" Right="510" Top="141"/&gt;&lt;PARALIST LineWrap="Squeeze" LinkListID="0" LinkListIDNext="0" TextDirection="0" VertAlign="Center"&gt;&lt;P ParaShape="30" Style="42"&gt;&lt;TEXT CharShape="10"&gt;&lt;CHAR&gt;≪$A$102≫&lt;/CHAR&gt;&lt;/TEXT&gt;&lt;/P&gt;&lt;/PARALIST&gt;&lt;/CELL&gt;&lt;CELL BorderFill="9" ColAddr="1" ColSpan="1" Dirty="false" Editable="false" HasMargin="false" Header="false" Height="0" Protect="false" RowAddr="99" RowSpan="1" Width="4926"&gt;&lt;CELLMARGIN Bottom="141" Left="510" Right="510" Top="141"/&gt;&lt;PARALIST LineWrap="Squeeze" LinkListID="0" LinkListIDNext="0" TextDirection="0" VertAlign="Center"&gt;&lt;P ParaShape="31" Style="42"&gt;&lt;TEXT CharShape="16"&gt;&lt;CHAR&gt;≪$B$102≫&lt;/CHAR&gt;&lt;/TEXT&gt;&lt;/P&gt;&lt;/PARALIST&gt;&lt;/CELL&gt;&lt;CELL BorderFill="9" ColAddr="2"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CharShape="16"&gt;&lt;CHAR&gt;≪$C$102≫&lt;/CHAR&gt;&lt;/TEXT&gt;&lt;/P&gt;&lt;/PARALIST&gt;&lt;/CELL&gt;&lt;CELL BorderFill="9" ColAddr="3"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CharShape="16"&gt;&lt;CHAR&gt;≪$D$102≫&lt;/CHAR&gt;&lt;/TEXT&gt;&lt;/P&gt;&lt;/PARALIST&gt;&lt;/CELL&gt;&lt;CELL BorderFill="9" ColAddr="4"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CharShape="16"&gt;&lt;CHAR&gt;≪$E$102≫&lt;/CHAR&gt;&lt;/TEXT&gt;&lt;/P&gt;&lt;/PARALIST&gt;&lt;/CELL&gt;&lt;CELL BorderFill="9" ColAddr="5"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CharShape="16"&gt;&lt;CHAR&gt;≪$F$102≫&lt;/CHAR&gt;&lt;/TEXT&gt;&lt;/P&gt;&lt;/PARALIST&gt;&lt;/CELL&gt;&lt;CELL BorderFill="9" ColAddr="6"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CharShape="16"&gt;&lt;CHAR&gt;≪$G$102≫&lt;/CHAR&gt;&lt;/TEXT&gt;&lt;/P&gt;&lt;/PARALIST&gt;&lt;/CELL&gt;&lt;CELL BorderFill="9" ColAddr="7"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CharShape="16"&gt;&lt;CHAR&gt;≪$H$102≫&lt;/CHAR&gt;&lt;/TEXT&gt;&lt;/P&gt;&lt;/PARALIST&gt;&lt;/CELL&gt;&lt;CELL BorderFill="9" ColAddr="8"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CharShape="16"&gt;&lt;CHAR&gt;≪$I$102≫&lt;/CHAR&gt;&lt;/TEXT&gt;&lt;/P&gt;&lt;/PARALIST&gt;&lt;/CELL&gt;&lt;CELL BorderFill="9" ColAddr="9"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CharShape="16"&gt;&lt;CHAR&gt;≪$J$102≫&lt;/CHAR&gt;&lt;/TEXT&gt;&lt;/P&gt;&lt;/PARALIST&gt;&lt;/CELL&gt;&lt;CELL BorderFill="9" ColAddr="10"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CharShape="16"&gt;&lt;CHAR&gt;≪$K$102≫&lt;/CHAR&gt;&lt;/TEXT&gt;&lt;/P&gt;&lt;/PARALIST&gt;&lt;/CELL&gt;&lt;CELL BorderFill="9" ColAddr="11"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CharShape="16"&gt;&lt;CHAR&gt;≪$L$102≫&lt;/CHAR&gt;&lt;/TEXT&gt;&lt;/P&gt;&lt;/PARALIST&gt;&lt;/CELL&gt;&lt;CELL BorderFill="9" ColAddr="12"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CharShape="16"&gt;&lt;CHAR&gt;≪$M$102≫&lt;/CHAR&gt;&lt;/TEXT&gt;&lt;/P&gt;&lt;/PARALIST&gt;&lt;/CELL&gt;&lt;CELL BorderFill="9" ColAddr="13"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CharShape="16"&gt;&lt;CHAR&gt;≪$N$102≫&lt;/CHAR&gt;&lt;/TEXT&gt;&lt;/P&gt;&lt;/PARALIST&gt;&lt;/CELL&gt;&lt;CELL BorderFill="9" ColAddr="14"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CharShape="16"&gt;&lt;CHAR&gt;≪$O$102≫&lt;/CHAR&gt;&lt;/TEXT&gt;&lt;/P&gt;&lt;/PARALIST&gt;&lt;/CELL&gt;&lt;CELL BorderFill="9" ColAddr="15"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CharShape="16"&gt;&lt;CHAR&gt;≪$P$102≫&lt;/CHAR&gt;&lt;/TEXT&gt;&lt;/P&gt;&lt;/PARALIST&gt;&lt;/CELL&gt;&lt;CELL BorderFill="9" ColAddr="16"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CharShape="16"&gt;&lt;CHAR&gt;≪$Q$102≫&lt;/CHAR&gt;&lt;/TEXT&gt;&lt;/P&gt;&lt;/PARALIST&gt;&lt;/CELL&gt;&lt;CELL BorderFill="9" ColAddr="17"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CharShape="16"&gt;&lt;CHAR&gt;≪$R$102≫&lt;/CHAR&gt;&lt;/TEXT&gt;&lt;/P&gt;&lt;/PARALIST&gt;&lt;/CELL&gt;&lt;CELL BorderFill="9" ColAddr="18"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CharShape="16"&gt;&lt;CHAR&gt;≪$S$102≫&lt;/CHAR&gt;&lt;/TEXT&gt;&lt;/P&gt;&lt;/PARALIST&gt;&lt;/CELL&gt;&lt;CELL BorderFill="9" ColAddr="19"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CharShape="16"&gt;&lt;CHAR&gt;≪$T$102≫&lt;/CHAR&gt;&lt;/TEXT&gt;&lt;/P&gt;&lt;/PARALIST&gt;&lt;/CELL&gt;&lt;CELL BorderFill="9" ColAddr="20"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CharShape="16"&gt;&lt;CHAR&gt;≪$U$102≫&lt;/CHAR&gt;&lt;/TEXT&gt;&lt;/P&gt;&lt;/PARALIST&gt;&lt;/CELL&gt;&lt;CELL BorderFill="9" ColAddr="21"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CharShape="16"&gt;&lt;CHAR&gt;≪$V$102≫&lt;/CHAR&gt;&lt;/TEXT&gt;&lt;/P&gt;&lt;/PARALIST&gt;&lt;/CELL&gt;&lt;CELL BorderFill="9" ColAddr="22"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CharShape="16"&gt;&lt;CHAR&gt;≪$W$102≫&lt;/CHAR&gt;&lt;/TEXT&gt;&lt;/P&gt;&lt;/PARALIST&gt;&lt;/CELL&gt;&lt;CELL BorderFill="9" ColAddr="23"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CharShape="16"&gt;&lt;CHAR&gt;≪$X$102≫&lt;/CHAR&gt;&lt;/TEXT&gt;&lt;/P&gt;&lt;/PARALIST&gt;&lt;/CELL&gt;&lt;CELL BorderFill="9" ColAddr="24"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CharShape="16"&gt;&lt;CHAR&gt;≪$Y$102≫&lt;/CHAR&gt;&lt;/TEXT&gt;&lt;/P&gt;&lt;/PARALIST&gt;&lt;/CELL&gt;&lt;CELL BorderFill="9" ColAddr="25"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CharShape="16"&gt;&lt;CHAR&gt;≪$Z$102≫&lt;/CHAR&gt;&lt;/TEXT&gt;&lt;/P&gt;&lt;/PARALIST&gt;&lt;/CELL&gt;&lt;CELL BorderFill="9" ColAddr="26"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CharShape="16"&gt;&lt;CHAR&gt;≪$AA$102≫&lt;/CHAR&gt;&lt;/TEXT&gt;&lt;/P&gt;&lt;/PARALIST&gt;&lt;/CELL&gt;&lt;CELL BorderFill="9" ColAddr="27"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CharShape="16"&gt;&lt;CHAR&gt;≪$AB$102≫&lt;/CHAR&gt;&lt;/TEXT&gt;&lt;/P&gt;&lt;/PARALIST&gt;&lt;/CELL&gt;&lt;CELL BorderFill="9" ColAddr="28"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CharShape="16"&gt;&lt;CHAR&gt;≪$AC$102≫&lt;/CHAR&gt;&lt;/TEXT&gt;&lt;/P&gt;&lt;/PARALIST&gt;&lt;/CELL&gt;&lt;CELL BorderFill="9" ColAddr="29"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CharShape="16"&gt;&lt;CHAR&gt;≪$AD$102≫&lt;/CHAR&gt;&lt;/TEXT&gt;&lt;/P&gt;&lt;/PARALIST&gt;&lt;/CELL&gt;&lt;CELL BorderFill="9" ColAddr="30"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CharShape="16"&gt;&lt;CHAR&gt;≪$AE$102≫&lt;/CHAR&gt;&lt;/TEXT&gt;&lt;/P&gt;&lt;/PARALIST&gt;&lt;/CELL&gt;&lt;CELL BorderFill="9" ColAddr="31"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CharShape="16"&gt;&lt;CHAR&gt;≪$AF$102≫&lt;/CHAR&gt;&lt;/TEXT&gt;&lt;/P&gt;&lt;/PARALIST&gt;&lt;/CELL&gt;&lt;CELL BorderFill="9" ColAddr="32"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CharShape="16"&gt;&lt;CHAR&gt;≪$AG$102≫&lt;/CHAR&gt;&lt;/TEXT&gt;&lt;/P&gt;&lt;/PARALIST&gt;&lt;/CELL&gt;&lt;CELL BorderFill="9" ColAddr="33"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CharShape="16"&gt;&lt;CHAR&gt;≪$AH$102≫&lt;/CHAR&gt;&lt;/TEXT&gt;&lt;/P&gt;&lt;/PARALIST&gt;&lt;/CELL&gt;&lt;CELL BorderFill="9" ColAddr="34"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CharShape="16"&gt;&lt;CHAR&gt;≪$AI$102≫&lt;/CHAR&gt;&lt;/TEXT&gt;&lt;/P&gt;&lt;/PARALIST&gt;&lt;/CELL&gt;&lt;CELL BorderFill="9" ColAddr="35"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CharShape="16"&gt;&lt;CHAR&gt;≪$AJ$102≫&lt;/CHAR&gt;&lt;/TEXT&gt;&lt;/P&gt;&lt;/PARALIST&gt;&lt;/CELL&gt;&lt;CELL BorderFill="9" ColAddr="36"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CharShape="16"&gt;&lt;CHAR&gt;≪$AK$102≫&lt;/CHAR&gt;&lt;/TEXT&gt;&lt;/P&gt;&lt;/PARALIST&gt;&lt;/CELL&gt;&lt;CELL BorderFill="9" ColAddr="37"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CharShape="16"&gt;&lt;CHAR&gt;≪$AL$102≫&lt;/CHAR&gt;&lt;/TEXT&gt;&lt;/P&gt;&lt;/PARALIST&gt;&lt;/CELL&gt;&lt;CELL BorderFill="9" ColAddr="38"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CharShape="16"&gt;&lt;CHAR&gt;≪$AM$102≫&lt;/CHAR&gt;&lt;/TEXT&gt;&lt;/P&gt;&lt;/PARALIST&gt;&lt;/CELL&gt;&lt;CELL BorderFill="9" ColAddr="39"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CharShape="16"&gt;&lt;CHAR&gt;≪$AN$102≫&lt;/CHAR&gt;&lt;/TEXT&gt;&lt;/P&gt;&lt;/PARALIST&gt;&lt;/CELL&gt;&lt;CELL BorderFill="9" ColAddr="40"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CharShape="16"&gt;&lt;CHAR&gt;≪$AO$102≫&lt;/CHAR&gt;&lt;/TEXT&gt;&lt;/P&gt;&lt;/PARALIST&gt;&lt;/CELL&gt;&lt;CELL BorderFill="13" ColAddr="41" ColSpan="1" Dirty="false" Editable="false" HasMargin="true" Header="false" Height="0" Protect="false" RowAddr="99" RowSpan="1" Width="1405"&gt;&lt;CELLMARGIN Bottom="0" Left="0" Right="0" Top="0"/&gt;&lt;PARALIST LineWrap="Squeeze" LinkListID="0" LinkListIDNext="0" TextDirection="0" VertAlign="Center"&gt;&lt;P ParaShape="31" Style="43"&gt;&lt;TEXT CharShape="16"&gt;&lt;CHAR&gt;≪$AP$102≫&lt;/CHAR&gt;&lt;/TEXT&gt;&lt;/P&gt;&lt;/PARALIST&gt;&lt;/CELL&gt;&lt;/ROW&gt;&lt;ROW&gt;&lt;CELL BorderFill="14" ColAddr="0" ColSpan="1" Dirty="false" Editable="false" HasMargin="false" Header="false" Height="0" Protect="false" RowAddr="100" RowSpan="1" Width="17378"&gt;&lt;CELLMARGIN Bottom="141" Left="510" Right="510" Top="141"/&gt;&lt;PARALIST LineWrap="Squeeze" LinkListID="0" LinkListIDNext="0" TextDirection="0" VertAlign="Center"&gt;&lt;P ParaShape="30" Style="42"&gt;&lt;TEXT CharShape="10"&gt;&lt;CHAR&gt;≪$A$103≫&lt;/CHAR&gt;&lt;/TEXT&gt;&lt;/P&gt;&lt;/PARALIST&gt;&lt;/CELL&gt;&lt;CELL BorderFill="9" ColAddr="1" ColSpan="1" Dirty="false" Editable="false" HasMargin="false" Header="false" Height="0" Protect="false" RowAddr="100" RowSpan="1" Width="4926"&gt;&lt;CELLMARGIN Bottom="141" Left="510" Right="510" Top="141"/&gt;&lt;PARALIST LineWrap="Squeeze" LinkListID="0" LinkListIDNext="0" TextDirection="0" VertAlign="Center"&gt;&lt;P ParaShape="31" Style="42"&gt;&lt;TEXT CharShape="16"&gt;&lt;CHAR&gt;≪$B$103≫&lt;/CHAR&gt;&lt;/TEXT&gt;&lt;/P&gt;&lt;/PARALIST&gt;&lt;/CELL&gt;&lt;CELL BorderFill="9" ColAddr="2"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CharShape="16"&gt;&lt;CHAR&gt;≪$C$103≫&lt;/CHAR&gt;&lt;/TEXT&gt;&lt;/P&gt;&lt;/PARALIST&gt;&lt;/CELL&gt;&lt;CELL BorderFill="9" ColAddr="3"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CharShape="16"&gt;&lt;CHAR&gt;≪$D$103≫&lt;/CHAR&gt;&lt;/TEXT&gt;&lt;/P&gt;&lt;/PARALIST&gt;&lt;/CELL&gt;&lt;CELL BorderFill="9" ColAddr="4"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CharShape="16"&gt;&lt;CHAR&gt;≪$E$103≫&lt;/CHAR&gt;&lt;/TEXT&gt;&lt;/P&gt;&lt;/PARALIST&gt;&lt;/CELL&gt;&lt;CELL BorderFill="9" ColAddr="5"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CharShape="16"&gt;&lt;CHAR&gt;≪$F$103≫&lt;/CHAR&gt;&lt;/TEXT&gt;&lt;/P&gt;&lt;/PARALIST&gt;&lt;/CELL&gt;&lt;CELL BorderFill="9" ColAddr="6"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CharShape="16"&gt;&lt;CHAR&gt;≪$G$103≫&lt;/CHAR&gt;&lt;/TEXT&gt;&lt;/P&gt;&lt;/PARALIST&gt;&lt;/CELL&gt;&lt;CELL BorderFill="9" ColAddr="7"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CharShape="16"&gt;&lt;CHAR&gt;≪$H$103≫&lt;/CHAR&gt;&lt;/TEXT&gt;&lt;/P&gt;&lt;/PARALIST&gt;&lt;/CELL&gt;&lt;CELL BorderFill="9" ColAddr="8"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CharShape="16"&gt;&lt;CHAR&gt;≪$I$103≫&lt;/CHAR&gt;&lt;/TEXT&gt;&lt;/P&gt;&lt;/PARALIST&gt;&lt;/CELL&gt;&lt;CELL BorderFill="9" ColAddr="9"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CharShape="16"&gt;&lt;CHAR&gt;≪$J$103≫&lt;/CHAR&gt;&lt;/TEXT&gt;&lt;/P&gt;&lt;/PARALIST&gt;&lt;/CELL&gt;&lt;CELL BorderFill="9" ColAddr="10"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CharShape="16"&gt;&lt;CHAR&gt;≪$K$103≫&lt;/CHAR&gt;&lt;/TEXT&gt;&lt;/P&gt;&lt;/PARALIST&gt;&lt;/CELL&gt;&lt;CELL BorderFill="9" ColAddr="11"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CharShape="16"&gt;&lt;CHAR&gt;≪$L$103≫&lt;/CHAR&gt;&lt;/TEXT&gt;&lt;/P&gt;&lt;/PARALIST&gt;&lt;/CELL&gt;&lt;CELL BorderFill="9" ColAddr="12"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CharShape="16"&gt;&lt;CHAR&gt;≪$M$103≫&lt;/CHAR&gt;&lt;/TEXT&gt;&lt;/P&gt;&lt;/PARALIST&gt;&lt;/CELL&gt;&lt;CELL BorderFill="9" ColAddr="13"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CharShape="16"&gt;&lt;CHAR&gt;≪$N$103≫&lt;/CHAR&gt;&lt;/TEXT&gt;&lt;/P&gt;&lt;/PARALIST&gt;&lt;/CELL&gt;&lt;CELL BorderFill="9" ColAddr="14"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CharShape="16"&gt;&lt;CHAR&gt;≪$O$103≫&lt;/CHAR&gt;&lt;/TEXT&gt;&lt;/P&gt;&lt;/PARALIST&gt;&lt;/CELL&gt;&lt;CELL BorderFill="9" ColAddr="15"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CharShape="16"&gt;&lt;CHAR&gt;≪$P$103≫&lt;/CHAR&gt;&lt;/TEXT&gt;&lt;/P&gt;&lt;/PARALIST&gt;&lt;/CELL&gt;&lt;CELL BorderFill="9" ColA</t>
  </si>
  <si>
    <t>ddr="16"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CharShape="16"&gt;&lt;CHAR&gt;≪$Q$103≫&lt;/CHAR&gt;&lt;/TEXT&gt;&lt;/P&gt;&lt;/PARALIST&gt;&lt;/CELL&gt;&lt;CELL BorderFill="9" ColAddr="17"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CharShape="16"&gt;&lt;CHAR&gt;≪$R$103≫&lt;/CHAR&gt;&lt;/TEXT&gt;&lt;/P&gt;&lt;/PARALIST&gt;&lt;/CELL&gt;&lt;CELL BorderFill="9" ColAddr="18"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CharShape="16"&gt;&lt;CHAR&gt;≪$S$103≫&lt;/CHAR&gt;&lt;/TEXT&gt;&lt;/P&gt;&lt;/PARALIST&gt;&lt;/CELL&gt;&lt;CELL BorderFill="9" ColAddr="19"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CharShape="16"&gt;&lt;CHAR&gt;≪$T$103≫&lt;/CHAR&gt;&lt;/TEXT&gt;&lt;/P&gt;&lt;/PARALIST&gt;&lt;/CELL&gt;&lt;CELL BorderFill="9" ColAddr="20"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CharShape="16"&gt;&lt;CHAR&gt;≪$U$103≫&lt;/CHAR&gt;&lt;/TEXT&gt;&lt;/P&gt;&lt;/PARALIST&gt;&lt;/CELL&gt;&lt;CELL BorderFill="9" ColAddr="21"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CharShape="16"&gt;&lt;CHAR&gt;≪$V$103≫&lt;/CHAR&gt;&lt;/TEXT&gt;&lt;/P&gt;&lt;/PARALIST&gt;&lt;/CELL&gt;&lt;CELL BorderFill="9" ColAddr="22"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CharShape="16"&gt;&lt;CHAR&gt;≪$W$103≫&lt;/CHAR&gt;&lt;/TEXT&gt;&lt;/P&gt;&lt;/PARALIST&gt;&lt;/CELL&gt;&lt;CELL BorderFill="9" ColAddr="23"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CharShape="16"&gt;&lt;CHAR&gt;≪$X$103≫&lt;/CHAR&gt;&lt;/TEXT&gt;&lt;/P&gt;&lt;/PARALIST&gt;&lt;/CELL&gt;&lt;CELL BorderFill="9" ColAddr="24"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CharShape="16"&gt;&lt;CHAR&gt;≪$Y$103≫&lt;/CHAR&gt;&lt;/TEXT&gt;&lt;/P&gt;&lt;/PARALIST&gt;&lt;/CELL&gt;&lt;CELL BorderFill="9" ColAddr="25"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CharShape="16"&gt;&lt;CHAR&gt;≪$Z$103≫&lt;/CHAR&gt;&lt;/TEXT&gt;&lt;/P&gt;&lt;/PARALIST&gt;&lt;/CELL&gt;&lt;CELL BorderFill="9" ColAddr="26"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CharShape="16"&gt;&lt;CHAR&gt;≪$AA$103≫&lt;/CHAR&gt;&lt;/TEXT&gt;&lt;/P&gt;&lt;/PARALIST&gt;&lt;/CELL&gt;&lt;CELL BorderFill="9" ColAddr="27"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CharShape="16"&gt;&lt;CHAR&gt;≪$AB$103≫&lt;/CHAR&gt;&lt;/TEXT&gt;&lt;/P&gt;&lt;/PARALIST&gt;&lt;/CELL&gt;&lt;CELL BorderFill="9" ColAddr="28"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CharShape="16"&gt;&lt;CHAR&gt;≪$AC$103≫&lt;/CHAR&gt;&lt;/TEXT&gt;&lt;/P&gt;&lt;/PARALIST&gt;&lt;/CELL&gt;&lt;CELL BorderFill="9" ColAddr="29"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CharShape="16"&gt;&lt;CHAR&gt;≪$AD$103≫&lt;/CHAR&gt;&lt;/TEXT&gt;&lt;/P&gt;&lt;/PARALIST&gt;&lt;/CELL&gt;&lt;CELL BorderFill="9" ColAddr="30"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CharShape="16"&gt;&lt;CHAR&gt;≪$AE$103≫&lt;/CHAR&gt;&lt;/TEXT&gt;&lt;/P&gt;&lt;/PARALIST&gt;&lt;/CELL&gt;&lt;CELL BorderFill="9" ColAddr="31"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CharShape="16"&gt;&lt;CHAR&gt;≪$AF$103≫&lt;/CHAR&gt;&lt;/TEXT&gt;&lt;/P&gt;&lt;/PARALIST&gt;&lt;/CELL&gt;&lt;CELL BorderFill="9" ColAddr="32"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CharShape="16"&gt;&lt;CHAR&gt;≪$AG$103≫&lt;/CHAR&gt;&lt;/TEXT&gt;&lt;/P&gt;&lt;/PARALIST&gt;&lt;/CELL&gt;&lt;CELL BorderFill="9" ColAddr="33"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CharShape="16"&gt;&lt;CHAR&gt;≪$AH$103≫&lt;/CHAR&gt;&lt;/TEXT&gt;&lt;/P&gt;&lt;/PARALIST&gt;&lt;/CELL&gt;&lt;CELL BorderFill="9" ColAddr="34"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CharShape="16"&gt;&lt;CHAR&gt;≪$AI$103≫&lt;/CHAR&gt;&lt;/TEXT&gt;&lt;/P&gt;&lt;/PARALIST&gt;&lt;/CELL&gt;&lt;CELL BorderFill="9" ColAddr="35"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CharShape="16"&gt;&lt;CHAR&gt;≪$AJ$103≫&lt;/CHAR&gt;&lt;/TEXT&gt;&lt;/P&gt;&lt;/PARALIST&gt;&lt;/CELL&gt;&lt;CELL BorderFill="9" ColAddr="36"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CharShape="16"&gt;&lt;CHAR&gt;≪$AK$103≫&lt;/CHAR&gt;&lt;/TEXT&gt;&lt;/P&gt;&lt;/PARALIST&gt;&lt;/CELL&gt;&lt;CELL BorderFill="9" ColAddr="37"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CharShape="16"&gt;&lt;CHAR&gt;≪$AL$103≫&lt;/CHAR&gt;&lt;/TEXT&gt;&lt;/P&gt;&lt;/PARALIST&gt;&lt;/CELL&gt;&lt;CELL BorderFill="9" ColAddr="38"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CharShape="16"&gt;&lt;CHAR&gt;≪$AM$103≫&lt;/CHAR&gt;&lt;/TEXT&gt;&lt;/P&gt;&lt;/PARALIST&gt;&lt;/CELL&gt;&lt;CELL BorderFill="9" ColAddr="39"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CharShape="16"&gt;&lt;CHAR&gt;≪$AN$103≫&lt;/CHAR&gt;&lt;/TEXT&gt;&lt;/P&gt;&lt;/PARALIST&gt;&lt;/CELL&gt;&lt;CELL BorderFill="9" ColAddr="40"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CharShape="16"&gt;&lt;CHAR&gt;≪$AO$103≫&lt;/CHAR&gt;&lt;/TEXT&gt;&lt;/P&gt;&lt;/PARALIST&gt;&lt;/CELL&gt;&lt;CELL BorderFill="13" ColAddr="41" ColSpan="1" Dirty="false" Editable="false" HasMargin="true" Header="false" Height="0" Protect="false" RowAddr="100" RowSpan="1" Width="1405"&gt;&lt;CELLMARGIN Bottom="0" Left="0" Right="0" Top="0"/&gt;&lt;PARALIST LineWrap="Squeeze" LinkListID="0" LinkListIDNext="0" TextDirection="0" VertAlign="Center"&gt;&lt;P ParaShape="31" Style="43"&gt;&lt;TEXT CharShape="16"&gt;&lt;CHAR&gt;≪$AP$103≫&lt;/CHAR&gt;&lt;/TEXT&gt;&lt;/P&gt;&lt;/PARALIST&gt;&lt;/CELL&gt;&lt;/ROW&gt;&lt;ROW&gt;&lt;CELL BorderFill="14" ColAddr="0" ColSpan="1" Dirty="false" Editable="false" HasMargin="false" Header="false" Height="0" Protect="false" RowAddr="101" RowSpan="1" Width="17378"&gt;&lt;CELLMARGIN Bottom="141" Left="510" Right="510" Top="141"/&gt;&lt;PARALIST LineWrap="Squeeze" LinkListID="0" LinkListIDNext="0" TextDirection="0" VertAlign="Center"&gt;&lt;P ParaShape="30" Style="42"&gt;&lt;TEXT CharShape="10"&gt;&lt;CHAR&gt;≪$A$104≫&lt;/CHAR&gt;&lt;/TEXT&gt;&lt;/P&gt;&lt;/PARALIST&gt;&lt;/CELL&gt;&lt;CELL BorderFill="9" ColAddr="1" ColSpan="1" Dirty="false" Editable="false" HasMargin="false" Header="false" Height="0" Protect="false" RowAddr="101" RowSpan="1" Width="4926"&gt;&lt;CELLMARGIN Bottom="141" Left="510" Right="510" Top="141"/&gt;&lt;PARALIST LineWrap="Squeeze" LinkListID="0" LinkListIDNext="0" TextDirection="0" VertAlign="Center"&gt;&lt;P ParaShape="31" Style="42"&gt;&lt;TEXT CharShape="16"&gt;&lt;CHAR&gt;≪$B$104≫&lt;/CHAR&gt;&lt;/TEXT&gt;&lt;/P&gt;&lt;/PARALIST&gt;&lt;/CELL&gt;&lt;CELL BorderFill="9" ColAddr="2"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CharShape="16"&gt;&lt;CHAR&gt;≪$C$104≫&lt;/CHAR&gt;&lt;/TEXT&gt;&lt;/P&gt;&lt;/PARALIST&gt;&lt;/CELL&gt;&lt;CELL BorderFill="9" ColAddr="3"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CharShape="16"&gt;&lt;CHAR&gt;≪$D$104≫&lt;/CHAR&gt;&lt;/TEXT&gt;&lt;/P&gt;&lt;/PARALIST&gt;&lt;/CELL&gt;&lt;CELL BorderFill="9" ColAddr="4"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CharShape="16"&gt;&lt;CHAR&gt;≪$E$104≫&lt;/CHAR&gt;&lt;/TEXT&gt;&lt;/P&gt;&lt;/PARALIST&gt;&lt;/CELL&gt;&lt;CELL BorderFill="9" ColAddr="5"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CharShape="16"&gt;&lt;CHAR&gt;≪$F$104≫&lt;/CHAR&gt;&lt;/TEXT&gt;&lt;/P&gt;&lt;/PARALIST&gt;&lt;/CELL&gt;&lt;CELL BorderFill="9" ColAddr="6"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CharShape="16"&gt;&lt;CHAR&gt;≪$G$104≫&lt;/CHAR&gt;&lt;/TEXT&gt;&lt;/P&gt;&lt;/PARALIST&gt;&lt;/CELL&gt;&lt;CELL BorderFill="9" ColAddr="7"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CharShape="16"&gt;&lt;CHAR&gt;≪$H$104≫&lt;/CHAR&gt;&lt;/TEXT&gt;&lt;/P&gt;&lt;/PARALIST&gt;&lt;/CELL&gt;&lt;CELL BorderFill="9" ColAddr="8"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CharShape="16"&gt;&lt;CHAR&gt;≪$I$104≫&lt;/CHAR&gt;&lt;/TEXT&gt;&lt;/P&gt;&lt;/PARALIST&gt;&lt;/CELL&gt;&lt;CELL BorderFill="9" ColAddr="9"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CharShape="16"&gt;&lt;CHAR&gt;≪$J$104≫&lt;/CHAR&gt;&lt;/TEXT&gt;&lt;/P&gt;&lt;/PARALIST&gt;&lt;/CELL&gt;&lt;CELL BorderFill="9" ColAddr="10"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CharShape="16"&gt;&lt;CHAR&gt;≪$K$104≫&lt;/CHAR&gt;&lt;/TEXT&gt;&lt;/P&gt;&lt;/PARALIST&gt;&lt;/CELL&gt;&lt;CELL BorderFill="9" ColAddr="11"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CharShape="16"&gt;&lt;CHAR&gt;≪$L$104≫&lt;/CHAR&gt;&lt;/TEXT&gt;&lt;/P&gt;&lt;/PARALIST&gt;&lt;/CELL&gt;&lt;CELL BorderFill="9" ColAddr="12"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CharShape="16"&gt;&lt;CHAR&gt;≪$M$104≫&lt;/CHAR&gt;&lt;/TEXT&gt;&lt;/P&gt;&lt;/PARALIST&gt;&lt;/CELL&gt;&lt;CELL BorderFill="9" ColAddr="13"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CharShape="16"&gt;&lt;CHAR&gt;≪$N$104≫&lt;/CHAR&gt;&lt;/TEXT&gt;&lt;/P&gt;&lt;/PARALIST&gt;&lt;/CELL&gt;&lt;CELL BorderFill="9" ColAddr="14"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CharShape="16"&gt;&lt;CHAR&gt;≪$O$104≫&lt;/CHAR&gt;&lt;/TEXT&gt;&lt;/P&gt;&lt;/PARALIST&gt;&lt;/CELL&gt;&lt;CELL BorderFill="9" ColAddr="15"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CharShape="16"&gt;&lt;CHAR&gt;≪$P$104≫&lt;/CHAR&gt;&lt;/TEXT&gt;&lt;/P&gt;&lt;/PARALIST&gt;&lt;/CELL&gt;&lt;CELL BorderFill="9" ColAddr="16"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CharShape="16"&gt;&lt;CHAR&gt;≪$Q$104≫&lt;/CHAR&gt;&lt;/TEXT&gt;&lt;/P&gt;&lt;/PARALIST&gt;&lt;/CELL&gt;&lt;CELL BorderFill="9" ColAddr="17"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CharShape="16"&gt;&lt;CHAR&gt;≪$R$104≫&lt;/CHAR&gt;&lt;/TEXT&gt;&lt;/P&gt;&lt;/PARALIST&gt;&lt;/CELL&gt;&lt;CELL BorderFill="9" ColAddr="18"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CharShape="16"&gt;&lt;CHAR&gt;≪$S$104≫&lt;/CHAR&gt;&lt;/TEXT&gt;&lt;/P&gt;&lt;/PARALIST&gt;&lt;/CELL&gt;&lt;CELL BorderFill="9" ColAddr="19"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CharShape="16"&gt;&lt;CHAR&gt;≪$T$104≫&lt;/CHAR&gt;&lt;/TEXT&gt;&lt;/P&gt;&lt;/PARALIST&gt;&lt;/CELL&gt;&lt;CELL BorderFill="9" ColAddr="20"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CharShape="16"&gt;&lt;CHAR&gt;≪$U$104≫&lt;/CHAR&gt;&lt;/TEXT&gt;&lt;/P&gt;&lt;/PARALIST&gt;&lt;/CELL&gt;&lt;CELL BorderFill="9" ColAddr="21"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CharShape="16"&gt;&lt;CHAR&gt;≪$V$104≫&lt;/CHAR&gt;&lt;/TEXT&gt;&lt;/P&gt;&lt;/PARALIST&gt;&lt;/CELL&gt;&lt;CELL BorderFill="9" ColAddr="22"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CharShape="16"&gt;&lt;CHAR&gt;≪$W$104≫&lt;/CHAR&gt;&lt;/TEXT&gt;&lt;/P&gt;&lt;/PARALIST&gt;&lt;/CELL&gt;&lt;CELL BorderFill="9" ColAddr="23"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CharShape="16"&gt;&lt;CHAR&gt;≪$X$104≫&lt;/CHAR&gt;&lt;/TEXT&gt;&lt;/P&gt;&lt;/PARALIST&gt;&lt;/CELL&gt;&lt;CELL BorderFill="9" ColAddr="24"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CharShape="16"&gt;&lt;CHAR&gt;≪$Y$104≫&lt;/CHAR&gt;&lt;/TEXT&gt;&lt;/P&gt;&lt;/PARALIST&gt;&lt;/CELL&gt;&lt;CELL BorderFill="9" ColAddr="25"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CharShape="16"&gt;&lt;CHAR&gt;≪$Z$104≫&lt;/CHAR&gt;&lt;/TEXT&gt;&lt;/P&gt;&lt;/PARALIST&gt;&lt;/CELL&gt;&lt;CELL BorderFill="9" ColAddr="26"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CharShape="16"&gt;&lt;CHAR&gt;≪$AA$104≫&lt;/CHAR&gt;&lt;/TEXT&gt;&lt;/P&gt;&lt;/PARALIST&gt;&lt;/CELL&gt;&lt;CELL BorderFill="9" ColAddr="27"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CharShape="16"&gt;&lt;CHAR&gt;≪$AB$104≫&lt;/CHAR&gt;&lt;/TEXT&gt;&lt;/P&gt;&lt;/PARALIST&gt;&lt;/CELL&gt;&lt;CELL BorderFill="9" ColAddr="28"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CharShape="16"&gt;&lt;CHAR&gt;≪$AC$104≫&lt;/CHAR&gt;&lt;/TEXT&gt;&lt;/P&gt;&lt;/PARALIST&gt;&lt;/CELL&gt;&lt;CELL BorderFill="9" ColAddr="29"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CharShape="16"&gt;&lt;CHAR&gt;≪$AD$104≫&lt;/CHAR&gt;&lt;/TEXT&gt;&lt;/P&gt;&lt;/PARALIST&gt;&lt;/CELL&gt;&lt;CELL BorderFill="9" ColAddr="30"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CharShape="16"&gt;&lt;CHAR&gt;≪$AE$104≫&lt;/CHAR&gt;&lt;/TEXT&gt;&lt;/P&gt;&lt;/PARALIST&gt;&lt;/CELL&gt;&lt;CELL BorderFill="9" ColAddr="31"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CharShape="16"&gt;&lt;CHAR&gt;≪$AF$104≫&lt;/CHAR&gt;&lt;/TEXT&gt;&lt;/P&gt;&lt;/PARALIST&gt;&lt;/CELL&gt;&lt;CELL BorderFill="9" ColAddr="32"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CharShape="16"&gt;&lt;CHAR&gt;≪$AG$104≫&lt;/CHAR&gt;&lt;/TEXT&gt;&lt;/P&gt;&lt;/PARALIST&gt;&lt;/CELL&gt;&lt;CELL BorderFill="9" ColAddr="33"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CharShape="16"&gt;&lt;CHAR&gt;≪$AH$104≫&lt;/CHAR&gt;&lt;/TEXT&gt;&lt;/P&gt;&lt;/PARALIST&gt;&lt;/CELL&gt;&lt;CELL BorderFill="9" ColAddr="34"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CharShape="16"&gt;&lt;CHAR&gt;≪$AI$104≫&lt;/CHAR&gt;&lt;/TEXT&gt;&lt;/P&gt;&lt;/PARALIST&gt;&lt;/CELL&gt;&lt;CELL BorderFill="9" ColAddr="35"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CharShape="16"&gt;&lt;CHAR&gt;≪$AJ$104≫&lt;/CHAR&gt;&lt;/TEXT&gt;&lt;/P&gt;&lt;/PARALIST&gt;&lt;/CELL&gt;&lt;CELL BorderFill="9" ColAddr="36"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CharShape="16"&gt;&lt;CHAR&gt;≪$AK$104≫&lt;/CHAR&gt;&lt;/TEXT&gt;&lt;/P&gt;&lt;/PARALIST&gt;&lt;/CELL&gt;&lt;CELL BorderFill="9" ColAddr="37"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CharShape="16"&gt;&lt;CHAR&gt;≪$AL$104≫&lt;/CHAR&gt;&lt;/TEXT&gt;&lt;/P&gt;&lt;/PARALIST&gt;&lt;/CELL&gt;&lt;CELL BorderFill="9" ColAddr="38"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CharShape="16"&gt;&lt;CHAR&gt;≪$AM$104≫&lt;/CHAR&gt;&lt;/TEXT&gt;&lt;/P&gt;&lt;/PARALIST&gt;&lt;/CELL&gt;&lt;CELL BorderFill="9" ColAddr="39"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CharShape="16"&gt;&lt;CHAR&gt;≪$AN$104≫&lt;/CHAR&gt;&lt;/TEXT&gt;&lt;/P&gt;&lt;/PARALIST&gt;&lt;/CELL&gt;&lt;CELL BorderFill="9" ColAddr="40"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CharShape="16"&gt;&lt;CHAR&gt;≪$AO$104≫&lt;/CHAR&gt;&lt;/TEXT&gt;&lt;/P&gt;&lt;/PARALIST&gt;&lt;/CELL&gt;&lt;CELL BorderFill="13" ColAddr="41" ColSpan="1" Dirty="false" Editable="false" HasMargin="true" Header="false" Height="0" Protect="false" RowAddr="101" RowSpan="1" Width="1405"&gt;&lt;CELLMARGIN Bottom="0" Left="0" Right="0" Top="0"/&gt;&lt;PARALIST LineWrap="Squeeze" LinkListID="0" LinkListIDNext="0" TextDirection="0" VertAlign="Center"&gt;&lt;P ParaShape="31" Style="43"&gt;&lt;TEXT CharShape="16"&gt;&lt;CHAR&gt;≪$AP$104≫&lt;/CHAR&gt;&lt;/TEXT&gt;&lt;/P&gt;&lt;/PARALIST&gt;&lt;/CELL&gt;&lt;/ROW&gt;&lt;ROW&gt;&lt;CELL BorderFill="14" ColAddr="0" ColSpan="1" Dirty="false" Editable="false" HasMargin="false" Header="false" Height="0" Protect="false" RowAddr="102" RowSpan="1" Width="17378"&gt;&lt;CELLMARGIN Bottom="141" Left="510" Right="510" Top="141"/&gt;&lt;PARALIST LineWrap="Squeeze" LinkListID="0" LinkListIDNext="0" TextDirection="0" VertAlign="Center"&gt;&lt;P ParaShape="30" Style="42"&gt;&lt;TEXT CharShape="10"&gt;&lt;CHAR&gt;≪$A$105≫&lt;/CHAR&gt;&lt;/TEXT&gt;&lt;/P&gt;&lt;/PARALIST&gt;&lt;/CELL&gt;&lt;CELL BorderFill="9" ColAddr="1" ColSpan="1" Dirty="false" Editable="false" HasMargin="false" Header="false" Height="0" Protect="false" RowAddr="102" RowSpan="1" Width="4926"&gt;&lt;CELLMARGIN Bottom="141" Left="510" Right="510" Top="141"/&gt;&lt;PARALIST LineWrap="Squeeze" LinkListID="0" LinkListIDNext="0" TextDirection="0" VertAlign="Center"&gt;&lt;P ParaShape="31" Style="42"&gt;&lt;TEXT CharShape="16"&gt;&lt;CHAR&gt;≪$B$105≫&lt;/CHAR&gt;&lt;/TEXT&gt;&lt;/P&gt;&lt;/PARALIST&gt;&lt;/CELL&gt;&lt;CELL BorderFill="9" ColAddr="2"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CharShape="16"&gt;&lt;CHAR&gt;≪$C$105≫&lt;/CHAR&gt;&lt;/TEXT&gt;&lt;/P&gt;&lt;/PARALIST&gt;&lt;/CELL&gt;&lt;CELL BorderFill="9" ColAddr="3"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CharShape="16"&gt;&lt;CHAR&gt;≪$D$105≫&lt;/CHAR&gt;&lt;/TEXT&gt;&lt;/P&gt;&lt;/PARALIST&gt;&lt;/CELL&gt;&lt;CELL BorderFill="9" ColAddr="4"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CharShape="16"&gt;&lt;CHAR&gt;≪$E$105≫&lt;/CHAR&gt;&lt;/TEXT&gt;&lt;/P&gt;&lt;/PARALIST&gt;&lt;/CELL&gt;&lt;CELL BorderFill="9" ColAddr="5"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CharShape="16"&gt;&lt;CHAR&gt;≪$F$105≫&lt;/CHAR&gt;&lt;/TEXT&gt;&lt;/P&gt;&lt;/PARALIST&gt;&lt;/CELL&gt;&lt;CELL BorderFill="9" ColAddr="6"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CharShape="16"&gt;&lt;CHAR&gt;≪$G$105≫&lt;/CHAR&gt;&lt;/TEXT&gt;&lt;/P&gt;&lt;/PARALIST&gt;&lt;/CELL&gt;&lt;CELL BorderFill="9" ColAddr="7"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CharShape="16"&gt;&lt;CHAR&gt;≪$H$105≫&lt;/CHAR&gt;&lt;/TEXT&gt;&lt;/P&gt;&lt;/PARALIST&gt;&lt;/CELL&gt;&lt;CELL BorderFill="9" ColAddr="8" ColSpan="1" Dirty="false" Editable="false" HasMargin="true" Header="false" Height="0" Protect="false" RowAddr="102" RowSpan="1" Width="1402"&gt;&lt;CELLMARGIN Bottom="0" Left="0" Right="0" Top="0"/&gt;&lt;PARALIST LineWrap="Squeeze" LinkListID="0" LinkListIDNext="0" TextDirection="0" VertAlign="Center"&gt;&lt;P Pa</t>
  </si>
  <si>
    <t>raShape="31" Style="42"&gt;&lt;TEXT CharShape="16"&gt;&lt;CHAR&gt;≪$I$105≫&lt;/CHAR&gt;&lt;/TEXT&gt;&lt;/P&gt;&lt;/PARALIST&gt;&lt;/CELL&gt;&lt;CELL BorderFill="9" ColAddr="9"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CharShape="16"&gt;&lt;CHAR&gt;≪$J$105≫&lt;/CHAR&gt;&lt;/TEXT&gt;&lt;/P&gt;&lt;/PARALIST&gt;&lt;/CELL&gt;&lt;CELL BorderFill="9" ColAddr="10"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CharShape="16"&gt;&lt;CHAR&gt;≪$K$105≫&lt;/CHAR&gt;&lt;/TEXT&gt;&lt;/P&gt;&lt;/PARALIST&gt;&lt;/CELL&gt;&lt;CELL BorderFill="9" ColAddr="11"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CharShape="16"&gt;&lt;CHAR&gt;≪$L$105≫&lt;/CHAR&gt;&lt;/TEXT&gt;&lt;/P&gt;&lt;/PARALIST&gt;&lt;/CELL&gt;&lt;CELL BorderFill="9" ColAddr="12"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CharShape="16"&gt;&lt;CHAR&gt;≪$M$105≫&lt;/CHAR&gt;&lt;/TEXT&gt;&lt;/P&gt;&lt;/PARALIST&gt;&lt;/CELL&gt;&lt;CELL BorderFill="9" ColAddr="13"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CharShape="16"&gt;&lt;CHAR&gt;≪$N$105≫&lt;/CHAR&gt;&lt;/TEXT&gt;&lt;/P&gt;&lt;/PARALIST&gt;&lt;/CELL&gt;&lt;CELL BorderFill="9" ColAddr="14"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CharShape="16"&gt;&lt;CHAR&gt;≪$O$105≫&lt;/CHAR&gt;&lt;/TEXT&gt;&lt;/P&gt;&lt;/PARALIST&gt;&lt;/CELL&gt;&lt;CELL BorderFill="9" ColAddr="15"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CharShape="16"&gt;&lt;CHAR&gt;≪$P$105≫&lt;/CHAR&gt;&lt;/TEXT&gt;&lt;/P&gt;&lt;/PARALIST&gt;&lt;/CELL&gt;&lt;CELL BorderFill="9" ColAddr="16"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CharShape="16"&gt;&lt;CHAR&gt;≪$Q$105≫&lt;/CHAR&gt;&lt;/TEXT&gt;&lt;/P&gt;&lt;/PARALIST&gt;&lt;/CELL&gt;&lt;CELL BorderFill="9" ColAddr="17"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CharShape="16"&gt;&lt;CHAR&gt;≪$R$105≫&lt;/CHAR&gt;&lt;/TEXT&gt;&lt;/P&gt;&lt;/PARALIST&gt;&lt;/CELL&gt;&lt;CELL BorderFill="9" ColAddr="18"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CharShape="16"&gt;&lt;CHAR&gt;≪$S$105≫&lt;/CHAR&gt;&lt;/TEXT&gt;&lt;/P&gt;&lt;/PARALIST&gt;&lt;/CELL&gt;&lt;CELL BorderFill="9" ColAddr="19"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CharShape="16"&gt;&lt;CHAR&gt;≪$T$105≫&lt;/CHAR&gt;&lt;/TEXT&gt;&lt;/P&gt;&lt;/PARALIST&gt;&lt;/CELL&gt;&lt;CELL BorderFill="9" ColAddr="20"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CharShape="16"&gt;&lt;CHAR&gt;≪$U$105≫&lt;/CHAR&gt;&lt;/TEXT&gt;&lt;/P&gt;&lt;/PARALIST&gt;&lt;/CELL&gt;&lt;CELL BorderFill="9" ColAddr="21"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CharShape="16"&gt;&lt;CHAR&gt;≪$V$105≫&lt;/CHAR&gt;&lt;/TEXT&gt;&lt;/P&gt;&lt;/PARALIST&gt;&lt;/CELL&gt;&lt;CELL BorderFill="9" ColAddr="22"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CharShape="16"&gt;&lt;CHAR&gt;≪$W$105≫&lt;/CHAR&gt;&lt;/TEXT&gt;&lt;/P&gt;&lt;/PARALIST&gt;&lt;/CELL&gt;&lt;CELL BorderFill="9" ColAddr="23"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CharShape="16"&gt;&lt;CHAR&gt;≪$X$105≫&lt;/CHAR&gt;&lt;/TEXT&gt;&lt;/P&gt;&lt;/PARALIST&gt;&lt;/CELL&gt;&lt;CELL BorderFill="9" ColAddr="24"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CharShape="16"&gt;&lt;CHAR&gt;≪$Y$105≫&lt;/CHAR&gt;&lt;/TEXT&gt;&lt;/P&gt;&lt;/PARALIST&gt;&lt;/CELL&gt;&lt;CELL BorderFill="9" ColAddr="25"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CharShape="16"&gt;&lt;CHAR&gt;≪$Z$105≫&lt;/CHAR&gt;&lt;/TEXT&gt;&lt;/P&gt;&lt;/PARALIST&gt;&lt;/CELL&gt;&lt;CELL BorderFill="9" ColAddr="26"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CharShape="16"&gt;&lt;CHAR&gt;≪$AA$105≫&lt;/CHAR&gt;&lt;/TEXT&gt;&lt;/P&gt;&lt;/PARALIST&gt;&lt;/CELL&gt;&lt;CELL BorderFill="9" ColAddr="27"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CharShape="16"&gt;&lt;CHAR&gt;≪$AB$105≫&lt;/CHAR&gt;&lt;/TEXT&gt;&lt;/P&gt;&lt;/PARALIST&gt;&lt;/CELL&gt;&lt;CELL BorderFill="9" ColAddr="28"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CharShape="16"&gt;&lt;CHAR&gt;≪$AC$105≫&lt;/CHAR&gt;&lt;/TEXT&gt;&lt;/P&gt;&lt;/PARALIST&gt;&lt;/CELL&gt;&lt;CELL BorderFill="9" ColAddr="29"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CharShape="16"&gt;&lt;CHAR&gt;≪$AD$105≫&lt;/CHAR&gt;&lt;/TEXT&gt;&lt;/P&gt;&lt;/PARALIST&gt;&lt;/CELL&gt;&lt;CELL BorderFill="9" ColAddr="30"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CharShape="16"&gt;&lt;CHAR&gt;≪$AE$105≫&lt;/CHAR&gt;&lt;/TEXT&gt;&lt;/P&gt;&lt;/PARALIST&gt;&lt;/CELL&gt;&lt;CELL BorderFill="9" ColAddr="31"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CharShape="16"&gt;&lt;CHAR&gt;≪$AF$105≫&lt;/CHAR&gt;&lt;/TEXT&gt;&lt;/P&gt;&lt;/PARALIST&gt;&lt;/CELL&gt;&lt;CELL BorderFill="9" ColAddr="32"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CharShape="16"&gt;&lt;CHAR&gt;≪$AG$105≫&lt;/CHAR&gt;&lt;/TEXT&gt;&lt;/P&gt;&lt;/PARALIST&gt;&lt;/CELL&gt;&lt;CELL BorderFill="9" ColAddr="33"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CharShape="16"&gt;&lt;CHAR&gt;≪$AH$105≫&lt;/CHAR&gt;&lt;/TEXT&gt;&lt;/P&gt;&lt;/PARALIST&gt;&lt;/CELL&gt;&lt;CELL BorderFill="9" ColAddr="34"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CharShape="16"&gt;&lt;CHAR&gt;≪$AI$105≫&lt;/CHAR&gt;&lt;/TEXT&gt;&lt;/P&gt;&lt;/PARALIST&gt;&lt;/CELL&gt;&lt;CELL BorderFill="9" ColAddr="35"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CharShape="16"&gt;&lt;CHAR&gt;≪$AJ$105≫&lt;/CHAR&gt;&lt;/TEXT&gt;&lt;/P&gt;&lt;/PARALIST&gt;&lt;/CELL&gt;&lt;CELL BorderFill="9" ColAddr="36"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CharShape="16"&gt;&lt;CHAR&gt;≪$AK$105≫&lt;/CHAR&gt;&lt;/TEXT&gt;&lt;/P&gt;&lt;/PARALIST&gt;&lt;/CELL&gt;&lt;CELL BorderFill="9" ColAddr="37"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CharShape="16"&gt;&lt;CHAR&gt;≪$AL$105≫&lt;/CHAR&gt;&lt;/TEXT&gt;&lt;/P&gt;&lt;/PARALIST&gt;&lt;/CELL&gt;&lt;CELL BorderFill="9" ColAddr="38"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CharShape="16"&gt;&lt;CHAR&gt;≪$AM$105≫&lt;/CHAR&gt;&lt;/TEXT&gt;&lt;/P&gt;&lt;/PARALIST&gt;&lt;/CELL&gt;&lt;CELL BorderFill="9" ColAddr="39"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CharShape="16"&gt;&lt;CHAR&gt;≪$AN$105≫&lt;/CHAR&gt;&lt;/TEXT&gt;&lt;/P&gt;&lt;/PARALIST&gt;&lt;/CELL&gt;&lt;CELL BorderFill="9" ColAddr="40"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CharShape="16"&gt;&lt;CHAR&gt;≪$AO$105≫&lt;/CHAR&gt;&lt;/TEXT&gt;&lt;/P&gt;&lt;/PARALIST&gt;&lt;/CELL&gt;&lt;CELL BorderFill="13" ColAddr="41" ColSpan="1" Dirty="false" Editable="false" HasMargin="true" Header="false" Height="0" Protect="false" RowAddr="102" RowSpan="1" Width="1405"&gt;&lt;CELLMARGIN Bottom="0" Left="0" Right="0" Top="0"/&gt;&lt;PARALIST LineWrap="Squeeze" LinkListID="0" LinkListIDNext="0" TextDirection="0" VertAlign="Center"&gt;&lt;P ParaShape="31" Style="43"&gt;&lt;TEXT CharShape="16"&gt;&lt;CHAR&gt;≪$AP$105≫&lt;/CHAR&gt;&lt;/TEXT&gt;&lt;/P&gt;&lt;/PARALIST&gt;&lt;/CELL&gt;&lt;/ROW&gt;&lt;ROW&gt;&lt;CELL BorderFill="14" ColAddr="0" ColSpan="1" Dirty="false" Editable="false" HasMargin="false" Header="false" Height="0" Protect="false" RowAddr="103" RowSpan="1" Width="17378"&gt;&lt;CELLMARGIN Bottom="141" Left="510" Right="510" Top="141"/&gt;&lt;PARALIST LineWrap="Squeeze" LinkListID="0" LinkListIDNext="0" TextDirection="0" VertAlign="Center"&gt;&lt;P ParaShape="30" Style="42"&gt;&lt;TEXT CharShape="10"&gt;&lt;CHAR&gt;≪$A$106≫&lt;/CHAR&gt;&lt;/TEXT&gt;&lt;/P&gt;&lt;/PARALIST&gt;&lt;/CELL&gt;&lt;CELL BorderFill="9" ColAddr="1" ColSpan="1" Dirty="false" Editable="false" HasMargin="false" Header="false" Height="0" Protect="false" RowAddr="103" RowSpan="1" Width="4926"&gt;&lt;CELLMARGIN Bottom="141" Left="510" Right="510" Top="141"/&gt;&lt;PARALIST LineWrap="Squeeze" LinkListID="0" LinkListIDNext="0" TextDirection="0" VertAlign="Center"&gt;&lt;P ParaShape="31" Style="42"&gt;&lt;TEXT CharShape="16"&gt;&lt;CHAR&gt;≪$B$106≫&lt;/CHAR&gt;&lt;/TEXT&gt;&lt;/P&gt;&lt;/PARALIST&gt;&lt;/CELL&gt;&lt;CELL BorderFill="9" ColAddr="2"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CharShape="16"&gt;&lt;CHAR&gt;≪$C$106≫&lt;/CHAR&gt;&lt;/TEXT&gt;&lt;/P&gt;&lt;/PARALIST&gt;&lt;/CELL&gt;&lt;CELL BorderFill="9" ColAddr="3"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CharShape="16"&gt;&lt;CHAR&gt;≪$D$106≫&lt;/CHAR&gt;&lt;/TEXT&gt;&lt;/P&gt;&lt;/PARALIST&gt;&lt;/CELL&gt;&lt;CELL BorderFill="9" ColAddr="4"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CharShape="16"&gt;&lt;CHAR&gt;≪$E$106≫&lt;/CHAR&gt;&lt;/TEXT&gt;&lt;/P&gt;&lt;/PARALIST&gt;&lt;/CELL&gt;&lt;CELL BorderFill="9" ColAddr="5"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CharShape="16"&gt;&lt;CHAR&gt;≪$F$106≫&lt;/CHAR&gt;&lt;/TEXT&gt;&lt;/P&gt;&lt;/PARALIST&gt;&lt;/CELL&gt;&lt;CELL BorderFill="9" ColAddr="6"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CharShape="16"&gt;&lt;CHAR&gt;≪$G$106≫&lt;/CHAR&gt;&lt;/TEXT&gt;&lt;/P&gt;&lt;/PARALIST&gt;&lt;/CELL&gt;&lt;CELL BorderFill="9" ColAddr="7"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CharShape="16"&gt;&lt;CHAR&gt;≪$H$106≫&lt;/CHAR&gt;&lt;/TEXT&gt;&lt;/P&gt;&lt;/PARALIST&gt;&lt;/CELL&gt;&lt;CELL BorderFill="9" ColAddr="8"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CharShape="16"&gt;&lt;CHAR&gt;≪$I$106≫&lt;/CHAR&gt;&lt;/TEXT&gt;&lt;/P&gt;&lt;/PARALIST&gt;&lt;/CELL&gt;&lt;CELL BorderFill="9" ColAddr="9"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CharShape="16"&gt;&lt;CHAR&gt;≪$J$106≫&lt;/CHAR&gt;&lt;/TEXT&gt;&lt;/P&gt;&lt;/PARALIST&gt;&lt;/CELL&gt;&lt;CELL BorderFill="9" ColAddr="10"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CharShape="16"&gt;&lt;CHAR&gt;≪$K$106≫&lt;/CHAR&gt;&lt;/TEXT&gt;&lt;/P&gt;&lt;/PARALIST&gt;&lt;/CELL&gt;&lt;CELL BorderFill="9" ColAddr="11"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CharShape="16"&gt;&lt;CHAR&gt;≪$L$106≫&lt;/CHAR&gt;&lt;/TEXT&gt;&lt;/P&gt;&lt;/PARALIST&gt;&lt;/CELL&gt;&lt;CELL BorderFill="9" ColAddr="12"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CharShape="16"&gt;&lt;CHAR&gt;≪$M$106≫&lt;/CHAR&gt;&lt;/TEXT&gt;&lt;/P&gt;&lt;/PARALIST&gt;&lt;/CELL&gt;&lt;CELL BorderFill="9" ColAddr="13"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CharShape="16"&gt;&lt;CHAR&gt;≪$N$106≫&lt;/CHAR&gt;&lt;/TEXT&gt;&lt;/P&gt;&lt;/PARALIST&gt;&lt;/CELL&gt;&lt;CELL BorderFill="9" ColAddr="14"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CharShape="16"&gt;&lt;CHAR&gt;≪$O$106≫&lt;/CHAR&gt;&lt;/TEXT&gt;&lt;/P&gt;&lt;/PARALIST&gt;&lt;/CELL&gt;&lt;CELL BorderFill="9" ColAddr="15"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CharShape="16"&gt;&lt;CHAR&gt;≪$P$106≫&lt;/CHAR&gt;&lt;/TEXT&gt;&lt;/P&gt;&lt;/PARALIST&gt;&lt;/CELL&gt;&lt;CELL BorderFill="9" ColAddr="16"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CharShape="16"&gt;&lt;CHAR&gt;≪$Q$106≫&lt;/CHAR&gt;&lt;/TEXT&gt;&lt;/P&gt;&lt;/PARALIST&gt;&lt;/CELL&gt;&lt;CELL BorderFill="9" ColAddr="17"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CharShape="16"&gt;&lt;CHAR&gt;≪$R$106≫&lt;/CHAR&gt;&lt;/TEXT&gt;&lt;/P&gt;&lt;/PARALIST&gt;&lt;/CELL&gt;&lt;CELL BorderFill="9" ColAddr="18"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CharShape="16"&gt;&lt;CHAR&gt;≪$S$106≫&lt;/CHAR&gt;&lt;/TEXT&gt;&lt;/P&gt;&lt;/PARALIST&gt;&lt;/CELL&gt;&lt;CELL BorderFill="9" ColAddr="19"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CharShape="16"&gt;&lt;CHAR&gt;≪$T$106≫&lt;/CHAR&gt;&lt;/TEXT&gt;&lt;/P&gt;&lt;/PARALIST&gt;&lt;/CELL&gt;&lt;CELL BorderFill="9" ColAddr="20"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CharShape="16"&gt;&lt;CHAR&gt;≪$U$106≫&lt;/CHAR&gt;&lt;/TEXT&gt;&lt;/P&gt;&lt;/PARALIST&gt;&lt;/CELL&gt;&lt;CELL BorderFill="9" ColAddr="21"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CharShape="16"&gt;&lt;CHAR&gt;≪$V$106≫&lt;/CHAR&gt;&lt;/TEXT&gt;&lt;/P&gt;&lt;/PARALIST&gt;&lt;/CELL&gt;&lt;CELL BorderFill="9" ColAddr="22"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CharShape="16"&gt;&lt;CHAR&gt;≪$W$106≫&lt;/CHAR&gt;&lt;/TEXT&gt;&lt;/P&gt;&lt;/PARALIST&gt;&lt;/CELL&gt;&lt;CELL BorderFill="9" ColAddr="23"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CharShape="16"&gt;&lt;CHAR&gt;≪$X$106≫&lt;/CHAR&gt;&lt;/TEXT&gt;&lt;/P&gt;&lt;/PARALIST&gt;&lt;/CELL&gt;&lt;CELL BorderFill="9" ColAddr="24"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CharShape="16"&gt;&lt;CHAR&gt;≪$Y$106≫&lt;/CHAR&gt;&lt;/TEXT&gt;&lt;/P&gt;&lt;/PARALIST&gt;&lt;/CELL&gt;&lt;CELL BorderFill="9" ColAddr="25"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CharShape="16"&gt;&lt;CHAR&gt;≪$Z$106≫&lt;/CHAR&gt;&lt;/TEXT&gt;&lt;/P&gt;&lt;/PARALIST&gt;&lt;/CELL&gt;&lt;CELL BorderFill="9" ColAddr="26"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CharShape="16"&gt;&lt;CHAR&gt;≪$AA$106≫&lt;/CHAR&gt;&lt;/TEXT&gt;&lt;/P&gt;&lt;/PARALIST&gt;&lt;/CELL&gt;&lt;CELL BorderFill="9" ColAddr="27"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CharShape="16"&gt;&lt;CHAR&gt;≪$AB$106≫&lt;/CHAR&gt;&lt;/TEXT&gt;&lt;/P&gt;&lt;/PARALIST&gt;&lt;/CELL&gt;&lt;CELL BorderFill="9" ColAddr="28"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CharShape="16"&gt;&lt;CHAR&gt;≪$AC$106≫&lt;/CHAR&gt;&lt;/TEXT&gt;&lt;/P&gt;&lt;/PARALIST&gt;&lt;/CELL&gt;&lt;CELL BorderFill="9" ColAddr="29"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CharShape="16"&gt;&lt;CHAR&gt;≪$AD$106≫&lt;/CHAR&gt;&lt;/TEXT&gt;&lt;/P&gt;&lt;/PARALIST&gt;&lt;/CELL&gt;&lt;CELL BorderFill="9" ColAddr="30"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CharShape="16"&gt;&lt;CHAR&gt;≪$AE$106≫&lt;/CHAR&gt;&lt;/TEXT&gt;&lt;/P&gt;&lt;/PARALIST&gt;&lt;/CELL&gt;&lt;CELL BorderFill="9" ColAddr="31"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CharShape="16"&gt;&lt;CHAR&gt;≪$AF$106≫&lt;/CHAR&gt;&lt;/TEXT&gt;&lt;/P&gt;&lt;/PARALIST&gt;&lt;/CELL&gt;&lt;CELL BorderFill="9" ColAddr="32"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CharShape="16"&gt;&lt;CHAR&gt;≪$AG$106≫&lt;/CHAR&gt;&lt;/TEXT&gt;&lt;/P&gt;&lt;/PARALIST&gt;&lt;/CELL&gt;&lt;CELL BorderFill="9" ColAddr="33"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CharShape="16"&gt;&lt;CHAR&gt;≪$AH$106≫&lt;/CHAR&gt;&lt;/TEXT&gt;&lt;/P&gt;&lt;/PARALIST&gt;&lt;/CELL&gt;&lt;CELL BorderFill="9" ColAddr="34"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CharShape="16"&gt;&lt;CHAR&gt;≪$AI$106≫&lt;/CHAR&gt;&lt;/TEXT&gt;&lt;/P&gt;&lt;/PARALIST&gt;&lt;/CELL&gt;&lt;CELL BorderFill="9" ColAddr="35"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CharShape="16"&gt;&lt;CHAR&gt;≪$AJ$106≫&lt;/CHAR&gt;&lt;/TEXT&gt;&lt;/P&gt;&lt;/PARALIST&gt;&lt;/CELL&gt;&lt;CELL BorderFill="9" ColAddr="36"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CharShape="16"&gt;&lt;CHAR&gt;≪$AK$106≫&lt;/CHAR&gt;&lt;/TEXT&gt;&lt;/P&gt;&lt;/PARALIST&gt;&lt;/CELL&gt;&lt;CELL BorderFill="9" ColAddr="37"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CharShape="16"&gt;&lt;CHAR&gt;≪$AL$106≫&lt;/CHAR&gt;&lt;/TEXT&gt;&lt;/P&gt;&lt;/PARALIST&gt;&lt;/CELL&gt;&lt;CELL BorderFill="9" ColAddr="38"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CharShape="16"&gt;&lt;CHAR&gt;≪$AM$106≫&lt;/CHAR&gt;&lt;/TEXT&gt;&lt;/P&gt;&lt;/PARALIST&gt;&lt;/CELL&gt;&lt;CELL BorderFill="9" ColAddr="39"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CharShape="16"&gt;&lt;CHAR&gt;≪$AN$106≫&lt;/CHAR&gt;&lt;/TEXT&gt;&lt;/P&gt;&lt;/PARALIST&gt;&lt;/CELL&gt;&lt;CELL BorderFill="9" ColAddr="40"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CharShape="16"&gt;&lt;CHAR&gt;≪$AO$106≫&lt;/CHAR&gt;&lt;/TEXT&gt;&lt;/P&gt;&lt;/PARALIST&gt;&lt;/CELL&gt;&lt;CELL BorderFill="13" ColAddr="41" ColSpan="1" Dirty="false" Editable="false" HasMargin="true" Header="false" Height="0" Protect="false" RowAddr="103" RowSpan="1" Width="1405"&gt;&lt;CELLMARGIN Bottom="0" Left="0" Right="0" Top="0"/&gt;&lt;PARALIST LineWrap="Squeeze" LinkListID="0" LinkListIDNext="0" TextDirection="0" VertAlign="Center"&gt;&lt;P ParaShape="31" Style="43"&gt;&lt;TEXT CharShape="16"&gt;&lt;CHAR&gt;≪$AP$106≫&lt;/CHAR&gt;&lt;/TEXT&gt;&lt;/P&gt;&lt;/PARALIST&gt;&lt;/CELL&gt;&lt;/ROW&gt;&lt;ROW&gt;&lt;CELL BorderFill="14" ColAddr="0" ColSpan="1" Dirty="false" Editable="false" HasMargin="false" Header="false" Height="0" Protect="false" RowAddr="104" RowSpan="1" Width="17378"&gt;&lt;CELLMARGIN Bottom="141" Left="510" Right="510" Top="141"/&gt;&lt;PARALIST LineWrap="Squeeze" LinkListID="0" LinkListIDNext="0" TextDirection="0" VertAlign="Center"&gt;&lt;P ParaShape="30" Style="42"&gt;&lt;TEXT CharShape="10"&gt;&lt;CHAR&gt;≪$A$107≫&lt;/CHAR&gt;&lt;/TEXT&gt;&lt;/P&gt;&lt;/PARALIST&gt;&lt;/CELL&gt;&lt;CELL BorderFill="9" ColAddr="1" ColSpan="1" Dirty="false" Editable="false" HasMargin="false" Header="false" Height="0" Protect="false" RowAddr="104" RowSpan="1" Width="4926"&gt;&lt;CELLMARGIN Bottom="141" Left="510" Ri</t>
  </si>
  <si>
    <t>ght="510" Top="141"/&gt;&lt;PARALIST LineWrap="Squeeze" LinkListID="0" LinkListIDNext="0" TextDirection="0" VertAlign="Center"&gt;&lt;P ParaShape="31" Style="42"&gt;&lt;TEXT CharShape="16"&gt;&lt;CHAR&gt;≪$B$107≫&lt;/CHAR&gt;&lt;/TEXT&gt;&lt;/P&gt;&lt;/PARALIST&gt;&lt;/CELL&gt;&lt;CELL BorderFill="9" ColAddr="2"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CharShape="16"&gt;&lt;CHAR&gt;≪$C$107≫&lt;/CHAR&gt;&lt;/TEXT&gt;&lt;/P&gt;&lt;/PARALIST&gt;&lt;/CELL&gt;&lt;CELL BorderFill="9" ColAddr="3"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CharShape="16"&gt;&lt;CHAR&gt;≪$D$107≫&lt;/CHAR&gt;&lt;/TEXT&gt;&lt;/P&gt;&lt;/PARALIST&gt;&lt;/CELL&gt;&lt;CELL BorderFill="9" ColAddr="4"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CharShape="16"&gt;&lt;CHAR&gt;≪$E$107≫&lt;/CHAR&gt;&lt;/TEXT&gt;&lt;/P&gt;&lt;/PARALIST&gt;&lt;/CELL&gt;&lt;CELL BorderFill="9" ColAddr="5"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CharShape="16"&gt;&lt;CHAR&gt;≪$F$107≫&lt;/CHAR&gt;&lt;/TEXT&gt;&lt;/P&gt;&lt;/PARALIST&gt;&lt;/CELL&gt;&lt;CELL BorderFill="9" ColAddr="6"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CharShape="16"&gt;&lt;CHAR&gt;≪$G$107≫&lt;/CHAR&gt;&lt;/TEXT&gt;&lt;/P&gt;&lt;/PARALIST&gt;&lt;/CELL&gt;&lt;CELL BorderFill="9" ColAddr="7"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CharShape="16"&gt;&lt;CHAR&gt;≪$H$107≫&lt;/CHAR&gt;&lt;/TEXT&gt;&lt;/P&gt;&lt;/PARALIST&gt;&lt;/CELL&gt;&lt;CELL BorderFill="9" ColAddr="8"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CharShape="16"&gt;&lt;CHAR&gt;≪$I$107≫&lt;/CHAR&gt;&lt;/TEXT&gt;&lt;/P&gt;&lt;/PARALIST&gt;&lt;/CELL&gt;&lt;CELL BorderFill="9" ColAddr="9"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CharShape="16"&gt;&lt;CHAR&gt;≪$J$107≫&lt;/CHAR&gt;&lt;/TEXT&gt;&lt;/P&gt;&lt;/PARALIST&gt;&lt;/CELL&gt;&lt;CELL BorderFill="9" ColAddr="10"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CharShape="16"&gt;&lt;CHAR&gt;≪$K$107≫&lt;/CHAR&gt;&lt;/TEXT&gt;&lt;/P&gt;&lt;/PARALIST&gt;&lt;/CELL&gt;&lt;CELL BorderFill="9" ColAddr="11"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CharShape="16"&gt;&lt;CHAR&gt;≪$L$107≫&lt;/CHAR&gt;&lt;/TEXT&gt;&lt;/P&gt;&lt;/PARALIST&gt;&lt;/CELL&gt;&lt;CELL BorderFill="9" ColAddr="12"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CharShape="16"&gt;&lt;CHAR&gt;≪$M$107≫&lt;/CHAR&gt;&lt;/TEXT&gt;&lt;/P&gt;&lt;/PARALIST&gt;&lt;/CELL&gt;&lt;CELL BorderFill="9" ColAddr="13"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CharShape="16"&gt;&lt;CHAR&gt;≪$N$107≫&lt;/CHAR&gt;&lt;/TEXT&gt;&lt;/P&gt;&lt;/PARALIST&gt;&lt;/CELL&gt;&lt;CELL BorderFill="9" ColAddr="14"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CharShape="16"&gt;&lt;CHAR&gt;≪$O$107≫&lt;/CHAR&gt;&lt;/TEXT&gt;&lt;/P&gt;&lt;/PARALIST&gt;&lt;/CELL&gt;&lt;CELL BorderFill="9" ColAddr="15"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CharShape="16"&gt;&lt;CHAR&gt;≪$P$107≫&lt;/CHAR&gt;&lt;/TEXT&gt;&lt;/P&gt;&lt;/PARALIST&gt;&lt;/CELL&gt;&lt;CELL BorderFill="9" ColAddr="16"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CharShape="16"&gt;&lt;CHAR&gt;≪$Q$107≫&lt;/CHAR&gt;&lt;/TEXT&gt;&lt;/P&gt;&lt;/PARALIST&gt;&lt;/CELL&gt;&lt;CELL BorderFill="9" ColAddr="17"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CharShape="16"&gt;&lt;CHAR&gt;≪$R$107≫&lt;/CHAR&gt;&lt;/TEXT&gt;&lt;/P&gt;&lt;/PARALIST&gt;&lt;/CELL&gt;&lt;CELL BorderFill="9" ColAddr="18"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CharShape="16"&gt;&lt;CHAR&gt;≪$S$107≫&lt;/CHAR&gt;&lt;/TEXT&gt;&lt;/P&gt;&lt;/PARALIST&gt;&lt;/CELL&gt;&lt;CELL BorderFill="9" ColAddr="19"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CharShape="16"&gt;&lt;CHAR&gt;≪$T$107≫&lt;/CHAR&gt;&lt;/TEXT&gt;&lt;/P&gt;&lt;/PARALIST&gt;&lt;/CELL&gt;&lt;CELL BorderFill="9" ColAddr="20"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CharShape="16"&gt;&lt;CHAR&gt;≪$U$107≫&lt;/CHAR&gt;&lt;/TEXT&gt;&lt;/P&gt;&lt;/PARALIST&gt;&lt;/CELL&gt;&lt;CELL BorderFill="9" ColAddr="21"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CharShape="16"&gt;&lt;CHAR&gt;≪$V$107≫&lt;/CHAR&gt;&lt;/TEXT&gt;&lt;/P&gt;&lt;/PARALIST&gt;&lt;/CELL&gt;&lt;CELL BorderFill="9" ColAddr="22"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CharShape="16"&gt;&lt;CHAR&gt;≪$W$107≫&lt;/CHAR&gt;&lt;/TEXT&gt;&lt;/P&gt;&lt;/PARALIST&gt;&lt;/CELL&gt;&lt;CELL BorderFill="9" ColAddr="23"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CharShape="16"&gt;&lt;CHAR&gt;≪$X$107≫&lt;/CHAR&gt;&lt;/TEXT&gt;&lt;/P&gt;&lt;/PARALIST&gt;&lt;/CELL&gt;&lt;CELL BorderFill="9" ColAddr="24"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CharShape="16"&gt;&lt;CHAR&gt;≪$Y$107≫&lt;/CHAR&gt;&lt;/TEXT&gt;&lt;/P&gt;&lt;/PARALIST&gt;&lt;/CELL&gt;&lt;CELL BorderFill="9" ColAddr="25"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CharShape="16"&gt;&lt;CHAR&gt;≪$Z$107≫&lt;/CHAR&gt;&lt;/TEXT&gt;&lt;/P&gt;&lt;/PARALIST&gt;&lt;/CELL&gt;&lt;CELL BorderFill="9" ColAddr="26"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CharShape="16"&gt;&lt;CHAR&gt;≪$AA$107≫&lt;/CHAR&gt;&lt;/TEXT&gt;&lt;/P&gt;&lt;/PARALIST&gt;&lt;/CELL&gt;&lt;CELL BorderFill="9" ColAddr="27"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CharShape="16"&gt;&lt;CHAR&gt;≪$AB$107≫&lt;/CHAR&gt;&lt;/TEXT&gt;&lt;/P&gt;&lt;/PARALIST&gt;&lt;/CELL&gt;&lt;CELL BorderFill="9" ColAddr="28"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CharShape="16"&gt;&lt;CHAR&gt;≪$AC$107≫&lt;/CHAR&gt;&lt;/TEXT&gt;&lt;/P&gt;&lt;/PARALIST&gt;&lt;/CELL&gt;&lt;CELL BorderFill="9" ColAddr="29"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CharShape="16"&gt;&lt;CHAR&gt;≪$AD$107≫&lt;/CHAR&gt;&lt;/TEXT&gt;&lt;/P&gt;&lt;/PARALIST&gt;&lt;/CELL&gt;&lt;CELL BorderFill="9" ColAddr="30"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CharShape="16"&gt;&lt;CHAR&gt;≪$AE$107≫&lt;/CHAR&gt;&lt;/TEXT&gt;&lt;/P&gt;&lt;/PARALIST&gt;&lt;/CELL&gt;&lt;CELL BorderFill="9" ColAddr="31"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CharShape="16"&gt;&lt;CHAR&gt;≪$AF$107≫&lt;/CHAR&gt;&lt;/TEXT&gt;&lt;/P&gt;&lt;/PARALIST&gt;&lt;/CELL&gt;&lt;CELL BorderFill="9" ColAddr="32"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CharShape="16"&gt;&lt;CHAR&gt;≪$AG$107≫&lt;/CHAR&gt;&lt;/TEXT&gt;&lt;/P&gt;&lt;/PARALIST&gt;&lt;/CELL&gt;&lt;CELL BorderFill="9" ColAddr="33"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CharShape="16"&gt;&lt;CHAR&gt;≪$AH$107≫&lt;/CHAR&gt;&lt;/TEXT&gt;&lt;/P&gt;&lt;/PARALIST&gt;&lt;/CELL&gt;&lt;CELL BorderFill="9" ColAddr="34"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CharShape="16"&gt;&lt;CHAR&gt;≪$AI$107≫&lt;/CHAR&gt;&lt;/TEXT&gt;&lt;/P&gt;&lt;/PARALIST&gt;&lt;/CELL&gt;&lt;CELL BorderFill="9" ColAddr="35"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CharShape="16"&gt;&lt;CHAR&gt;≪$AJ$107≫&lt;/CHAR&gt;&lt;/TEXT&gt;&lt;/P&gt;&lt;/PARALIST&gt;&lt;/CELL&gt;&lt;CELL BorderFill="9" ColAddr="36"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CharShape="16"&gt;&lt;CHAR&gt;≪$AK$107≫&lt;/CHAR&gt;&lt;/TEXT&gt;&lt;/P&gt;&lt;/PARALIST&gt;&lt;/CELL&gt;&lt;CELL BorderFill="9" ColAddr="37"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CharShape="16"&gt;&lt;CHAR&gt;≪$AL$107≫&lt;/CHAR&gt;&lt;/TEXT&gt;&lt;/P&gt;&lt;/PARALIST&gt;&lt;/CELL&gt;&lt;CELL BorderFill="9" ColAddr="38"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CharShape="16"&gt;&lt;CHAR&gt;≪$AM$107≫&lt;/CHAR&gt;&lt;/TEXT&gt;&lt;/P&gt;&lt;/PARALIST&gt;&lt;/CELL&gt;&lt;CELL BorderFill="9" ColAddr="39"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CharShape="16"&gt;&lt;CHAR&gt;≪$AN$107≫&lt;/CHAR&gt;&lt;/TEXT&gt;&lt;/P&gt;&lt;/PARALIST&gt;&lt;/CELL&gt;&lt;CELL BorderFill="9" ColAddr="40"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CharShape="16"&gt;&lt;CHAR&gt;≪$AO$107≫&lt;/CHAR&gt;&lt;/TEXT&gt;&lt;/P&gt;&lt;/PARALIST&gt;&lt;/CELL&gt;&lt;CELL BorderFill="13" ColAddr="41" ColSpan="1" Dirty="false" Editable="false" HasMargin="true" Header="false" Height="0" Protect="false" RowAddr="104" RowSpan="1" Width="1405"&gt;&lt;CELLMARGIN Bottom="0" Left="0" Right="0" Top="0"/&gt;&lt;PARALIST LineWrap="Squeeze" LinkListID="0" LinkListIDNext="0" TextDirection="0" VertAlign="Center"&gt;&lt;P ParaShape="31" Style="43"&gt;&lt;TEXT CharShape="16"&gt;&lt;CHAR&gt;≪$AP$107≫&lt;/CHAR&gt;&lt;/TEXT&gt;&lt;/P&gt;&lt;/PARALIST&gt;&lt;/CELL&gt;&lt;/ROW&gt;&lt;ROW&gt;&lt;CELL BorderFill="14" ColAddr="0" ColSpan="1" Dirty="false" Editable="false" HasMargin="false" Header="false" Height="0" Protect="false" RowAddr="105" RowSpan="1" Width="17378"&gt;&lt;CELLMARGIN Bottom="141" Left="510" Right="510" Top="141"/&gt;&lt;PARALIST LineWrap="Squeeze" LinkListID="0" LinkListIDNext="0" TextDirection="0" VertAlign="Center"&gt;&lt;P ParaShape="30" Style="42"&gt;&lt;TEXT CharShape="10"&gt;&lt;CHAR&gt;≪$A$108≫&lt;/CHAR&gt;&lt;/TEXT&gt;&lt;/P&gt;&lt;/PARALIST&gt;&lt;/CELL&gt;&lt;CELL BorderFill="9" ColAddr="1" ColSpan="1" Dirty="false" Editable="false" HasMargin="false" Header="false" Height="0" Protect="false" RowAddr="105" RowSpan="1" Width="4926"&gt;&lt;CELLMARGIN Bottom="141" Left="510" Right="510" Top="141"/&gt;&lt;PARALIST LineWrap="Squeeze" LinkListID="0" LinkListIDNext="0" TextDirection="0" VertAlign="Center"&gt;&lt;P ParaShape="31" Style="42"&gt;&lt;TEXT CharShape="16"&gt;&lt;CHAR&gt;≪$B$108≫&lt;/CHAR&gt;&lt;/TEXT&gt;&lt;/P&gt;&lt;/PARALIST&gt;&lt;/CELL&gt;&lt;CELL BorderFill="9" ColAddr="2"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CharShape="16"&gt;&lt;CHAR&gt;≪$C$108≫&lt;/CHAR&gt;&lt;/TEXT&gt;&lt;/P&gt;&lt;/PARALIST&gt;&lt;/CELL&gt;&lt;CELL BorderFill="9" ColAddr="3"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CharShape="16"&gt;&lt;CHAR&gt;≪$D$108≫&lt;/CHAR&gt;&lt;/TEXT&gt;&lt;/P&gt;&lt;/PARALIST&gt;&lt;/CELL&gt;&lt;CELL BorderFill="9" ColAddr="4"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CharShape="16"&gt;&lt;CHAR&gt;≪$E$108≫&lt;/CHAR&gt;&lt;/TEXT&gt;&lt;/P&gt;&lt;/PARALIST&gt;&lt;/CELL&gt;&lt;CELL BorderFill="9" ColAddr="5"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CharShape="16"&gt;&lt;CHAR&gt;≪$F$108≫&lt;/CHAR&gt;&lt;/TEXT&gt;&lt;/P&gt;&lt;/PARALIST&gt;&lt;/CELL&gt;&lt;CELL BorderFill="9" ColAddr="6"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CharShape="16"&gt;&lt;CHAR&gt;≪$G$108≫&lt;/CHAR&gt;&lt;/TEXT&gt;&lt;/P&gt;&lt;/PARALIST&gt;&lt;/CELL&gt;&lt;CELL BorderFill="9" ColAddr="7"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CharShape="16"&gt;&lt;CHAR&gt;≪$H$108≫&lt;/CHAR&gt;&lt;/TEXT&gt;&lt;/P&gt;&lt;/PARALIST&gt;&lt;/CELL&gt;&lt;CELL BorderFill="9" ColAddr="8"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CharShape="16"&gt;&lt;CHAR&gt;≪$I$108≫&lt;/CHAR&gt;&lt;/TEXT&gt;&lt;/P&gt;&lt;/PARALIST&gt;&lt;/CELL&gt;&lt;CELL BorderFill="9" ColAddr="9"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CharShape="16"&gt;&lt;CHAR&gt;≪$J$108≫&lt;/CHAR&gt;&lt;/TEXT&gt;&lt;/P&gt;&lt;/PARALIST&gt;&lt;/CELL&gt;&lt;CELL BorderFill="9" ColAddr="10"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CharShape="16"&gt;&lt;CHAR&gt;≪$K$108≫&lt;/CHAR&gt;&lt;/TEXT&gt;&lt;/P&gt;&lt;/PARALIST&gt;&lt;/CELL&gt;&lt;CELL BorderFill="9" ColAddr="11"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CharShape="16"&gt;&lt;CHAR&gt;≪$L$108≫&lt;/CHAR&gt;&lt;/TEXT&gt;&lt;/P&gt;&lt;/PARALIST&gt;&lt;/CELL&gt;&lt;CELL BorderFill="9" ColAddr="12"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CharShape="16"&gt;&lt;CHAR&gt;≪$M$108≫&lt;/CHAR&gt;&lt;/TEXT&gt;&lt;/P&gt;&lt;/PARALIST&gt;&lt;/CELL&gt;&lt;CELL BorderFill="9" ColAddr="13"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CharShape="16"&gt;&lt;CHAR&gt;≪$N$108≫&lt;/CHAR&gt;&lt;/TEXT&gt;&lt;/P&gt;&lt;/PARALIST&gt;&lt;/CELL&gt;&lt;CELL BorderFill="9" ColAddr="14"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CharShape="16"&gt;&lt;CHAR&gt;≪$O$108≫&lt;/CHAR&gt;&lt;/TEXT&gt;&lt;/P&gt;&lt;/PARALIST&gt;&lt;/CELL&gt;&lt;CELL BorderFill="9" ColAddr="15"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CharShape="16"&gt;&lt;CHAR&gt;≪$P$108≫&lt;/CHAR&gt;&lt;/TEXT&gt;&lt;/P&gt;&lt;/PARALIST&gt;&lt;/CELL&gt;&lt;CELL BorderFill="9" ColAddr="16"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CharShape="16"&gt;&lt;CHAR&gt;≪$Q$108≫&lt;/CHAR&gt;&lt;/TEXT&gt;&lt;/P&gt;&lt;/PARALIST&gt;&lt;/CELL&gt;&lt;CELL BorderFill="9" ColAddr="17"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CharShape="16"&gt;&lt;CHAR&gt;≪$R$108≫&lt;/CHAR&gt;&lt;/TEXT&gt;&lt;/P&gt;&lt;/PARALIST&gt;&lt;/CELL&gt;&lt;CELL BorderFill="9" ColAddr="18"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CharShape="16"&gt;&lt;CHAR&gt;≪$S$108≫&lt;/CHAR&gt;&lt;/TEXT&gt;&lt;/P&gt;&lt;/PARALIST&gt;&lt;/CELL&gt;&lt;CELL BorderFill="9" ColAddr="19"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CharShape="16"&gt;&lt;CHAR&gt;≪$T$108≫&lt;/CHAR&gt;&lt;/TEXT&gt;&lt;/P&gt;&lt;/PARALIST&gt;&lt;/CELL&gt;&lt;CELL BorderFill="9" ColAddr="20"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CharShape="16"&gt;&lt;CHAR&gt;≪$U$108≫&lt;/CHAR&gt;&lt;/TEXT&gt;&lt;/P&gt;&lt;/PARALIST&gt;&lt;/CELL&gt;&lt;CELL BorderFill="9" ColAddr="21"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CharShape="16"&gt;&lt;CHAR&gt;≪$V$108≫&lt;/CHAR&gt;&lt;/TEXT&gt;&lt;/P&gt;&lt;/PARALIST&gt;&lt;/CELL&gt;&lt;CELL BorderFill="9" ColAddr="22"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CharShape="16"&gt;&lt;CHAR&gt;≪$W$108≫&lt;/CHAR&gt;&lt;/TEXT&gt;&lt;/P&gt;&lt;/PARALIST&gt;&lt;/CELL&gt;&lt;CELL BorderFill="9" ColAddr="23"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CharShape="16"&gt;&lt;CHAR&gt;≪$X$108≫&lt;/CHAR&gt;&lt;/TEXT&gt;&lt;/P&gt;&lt;/PARALIST&gt;&lt;/CELL&gt;&lt;CELL BorderFill="9" ColAddr="24"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CharShape="16"&gt;&lt;CHAR&gt;≪$Y$108≫&lt;/CHAR&gt;&lt;/TEXT&gt;&lt;/P&gt;&lt;/PARALIST&gt;&lt;/CELL&gt;&lt;CELL BorderFill="9" ColAddr="25"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CharShape="16"&gt;&lt;CHAR&gt;≪$Z$108≫&lt;/CHAR&gt;&lt;/TEXT&gt;&lt;/P&gt;&lt;/PARALIST&gt;&lt;/CELL&gt;&lt;CELL BorderFill="9" ColAddr="26"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CharShape="16"&gt;&lt;CHAR&gt;≪$AA$108≫&lt;/CHAR&gt;&lt;/TEXT&gt;&lt;/P&gt;&lt;/PARALIST&gt;&lt;/CELL&gt;&lt;CELL BorderFill="9" ColAddr="27"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CharShape="16"&gt;&lt;CHAR&gt;≪$AB$108≫&lt;/CHAR&gt;&lt;/TEXT&gt;&lt;/P&gt;&lt;/PARALIST&gt;&lt;/CELL&gt;&lt;CELL BorderFill="9" ColAddr="28"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CharShape="16"&gt;&lt;CHAR&gt;≪$AC$108≫&lt;/CHAR&gt;&lt;/TEXT&gt;&lt;/P&gt;&lt;/PARALIST&gt;&lt;/CELL&gt;&lt;CELL BorderFill="9" ColAddr="29"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CharShape="16"&gt;&lt;CHAR&gt;≪$AD$108≫&lt;/CHAR&gt;&lt;/TEXT&gt;&lt;/P&gt;&lt;/PARALIST&gt;&lt;/CELL&gt;&lt;CELL BorderFill="9" ColAddr="30"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CharShape="16"&gt;&lt;CHAR&gt;≪$AE$108≫&lt;/CHAR&gt;&lt;/TEXT&gt;&lt;/P&gt;&lt;/PARALIST&gt;&lt;/CELL&gt;&lt;CELL BorderFill="9" ColAddr="31"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CharShape="16"&gt;&lt;CHAR&gt;≪$AF$108≫&lt;/CHAR&gt;&lt;/TEXT&gt;&lt;/P&gt;&lt;/PARALIST&gt;&lt;/CELL&gt;&lt;CELL BorderFill="9" ColAddr="32"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CharShape="16"&gt;&lt;CHAR&gt;≪$AG$108≫&lt;/CHAR&gt;&lt;/TEXT&gt;&lt;/P&gt;&lt;/PARALIST&gt;&lt;/CELL&gt;&lt;CELL BorderFill="9" ColAddr="33"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CharShape="16"&gt;&lt;CHAR&gt;≪$AH$108≫&lt;/CHAR&gt;&lt;/TEXT&gt;&lt;/P&gt;&lt;/PARALIST&gt;&lt;/CELL&gt;&lt;CELL BorderFill="9" ColAddr="34"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CharShape="16"&gt;&lt;CHAR&gt;≪$AI$108≫&lt;/CHAR&gt;&lt;/TEXT&gt;&lt;/P&gt;&lt;/PARALIST&gt;&lt;/CELL&gt;&lt;CELL BorderFill="9" ColAddr="35"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CharShape="16"&gt;&lt;CHAR&gt;≪$AJ$108≫&lt;/CHAR&gt;&lt;/TEXT&gt;&lt;/P&gt;&lt;/PARALIST&gt;&lt;/CELL&gt;&lt;CELL BorderFill="9" ColAddr="36" ColSpan="1" Dirty="false" Editable="false" HasMargin="true" Header="false" Height="0" Pr</t>
  </si>
  <si>
    <t>otect="false" RowAddr="105" RowSpan="1" Width="1405"&gt;&lt;CELLMARGIN Bottom="0" Left="0" Right="0" Top="0"/&gt;&lt;PARALIST LineWrap="Squeeze" LinkListID="0" LinkListIDNext="0" TextDirection="0" VertAlign="Center"&gt;&lt;P ParaShape="31" Style="42"&gt;&lt;TEXT CharShape="16"&gt;&lt;CHAR&gt;≪$AK$108≫&lt;/CHAR&gt;&lt;/TEXT&gt;&lt;/P&gt;&lt;/PARALIST&gt;&lt;/CELL&gt;&lt;CELL BorderFill="9" ColAddr="37"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CharShape="16"&gt;&lt;CHAR&gt;≪$AL$108≫&lt;/CHAR&gt;&lt;/TEXT&gt;&lt;/P&gt;&lt;/PARALIST&gt;&lt;/CELL&gt;&lt;CELL BorderFill="9" ColAddr="38"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CharShape="16"&gt;&lt;CHAR&gt;≪$AM$108≫&lt;/CHAR&gt;&lt;/TEXT&gt;&lt;/P&gt;&lt;/PARALIST&gt;&lt;/CELL&gt;&lt;CELL BorderFill="9" ColAddr="39"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CharShape="16"&gt;&lt;CHAR&gt;≪$AN$108≫&lt;/CHAR&gt;&lt;/TEXT&gt;&lt;/P&gt;&lt;/PARALIST&gt;&lt;/CELL&gt;&lt;CELL BorderFill="9" ColAddr="40"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CharShape="16"&gt;&lt;CHAR&gt;≪$AO$108≫&lt;/CHAR&gt;&lt;/TEXT&gt;&lt;/P&gt;&lt;/PARALIST&gt;&lt;/CELL&gt;&lt;CELL BorderFill="13" ColAddr="41" ColSpan="1" Dirty="false" Editable="false" HasMargin="true" Header="false" Height="0" Protect="false" RowAddr="105" RowSpan="1" Width="1405"&gt;&lt;CELLMARGIN Bottom="0" Left="0" Right="0" Top="0"/&gt;&lt;PARALIST LineWrap="Squeeze" LinkListID="0" LinkListIDNext="0" TextDirection="0" VertAlign="Center"&gt;&lt;P ParaShape="31" Style="43"&gt;&lt;TEXT CharShape="16"&gt;&lt;CHAR&gt;≪$AP$108≫&lt;/CHAR&gt;&lt;/TEXT&gt;&lt;/P&gt;&lt;/PARALIST&gt;&lt;/CELL&gt;&lt;/ROW&gt;&lt;ROW&gt;&lt;CELL BorderFill="14" ColAddr="0" ColSpan="1" Dirty="false" Editable="false" HasMargin="false" Header="false" Height="0" Protect="false" RowAddr="106" RowSpan="1" Width="17378"&gt;&lt;CELLMARGIN Bottom="141" Left="510" Right="510" Top="141"/&gt;&lt;PARALIST LineWrap="Squeeze" LinkListID="0" LinkListIDNext="0" TextDirection="0" VertAlign="Center"&gt;&lt;P ParaShape="30" Style="42"&gt;&lt;TEXT CharShape="10"&gt;&lt;CHAR&gt;≪$A$109≫&lt;/CHAR&gt;&lt;/TEXT&gt;&lt;/P&gt;&lt;/PARALIST&gt;&lt;/CELL&gt;&lt;CELL BorderFill="9" ColAddr="1" ColSpan="1" Dirty="false" Editable="false" HasMargin="false" Header="false" Height="0" Protect="false" RowAddr="106" RowSpan="1" Width="4926"&gt;&lt;CELLMARGIN Bottom="141" Left="510" Right="510" Top="141"/&gt;&lt;PARALIST LineWrap="Squeeze" LinkListID="0" LinkListIDNext="0" TextDirection="0" VertAlign="Center"&gt;&lt;P ParaShape="31" Style="42"&gt;&lt;TEXT CharShape="16"&gt;&lt;CHAR&gt;≪$B$109≫&lt;/CHAR&gt;&lt;/TEXT&gt;&lt;/P&gt;&lt;/PARALIST&gt;&lt;/CELL&gt;&lt;CELL BorderFill="9" ColAddr="2"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CharShape="16"&gt;&lt;CHAR&gt;≪$C$109≫&lt;/CHAR&gt;&lt;/TEXT&gt;&lt;/P&gt;&lt;/PARALIST&gt;&lt;/CELL&gt;&lt;CELL BorderFill="9" ColAddr="3"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CharShape="16"&gt;&lt;CHAR&gt;≪$D$109≫&lt;/CHAR&gt;&lt;/TEXT&gt;&lt;/P&gt;&lt;/PARALIST&gt;&lt;/CELL&gt;&lt;CELL BorderFill="9" ColAddr="4"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CharShape="16"&gt;&lt;CHAR&gt;≪$E$109≫&lt;/CHAR&gt;&lt;/TEXT&gt;&lt;/P&gt;&lt;/PARALIST&gt;&lt;/CELL&gt;&lt;CELL BorderFill="9" ColAddr="5"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CharShape="16"&gt;&lt;CHAR&gt;≪$F$109≫&lt;/CHAR&gt;&lt;/TEXT&gt;&lt;/P&gt;&lt;/PARALIST&gt;&lt;/CELL&gt;&lt;CELL BorderFill="9" ColAddr="6"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CharShape="16"&gt;&lt;CHAR&gt;≪$G$109≫&lt;/CHAR&gt;&lt;/TEXT&gt;&lt;/P&gt;&lt;/PARALIST&gt;&lt;/CELL&gt;&lt;CELL BorderFill="9" ColAddr="7"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CharShape="16"&gt;&lt;CHAR&gt;≪$H$109≫&lt;/CHAR&gt;&lt;/TEXT&gt;&lt;/P&gt;&lt;/PARALIST&gt;&lt;/CELL&gt;&lt;CELL BorderFill="9" ColAddr="8"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CharShape="16"&gt;&lt;CHAR&gt;≪$I$109≫&lt;/CHAR&gt;&lt;/TEXT&gt;&lt;/P&gt;&lt;/PARALIST&gt;&lt;/CELL&gt;&lt;CELL BorderFill="9" ColAddr="9"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CharShape="16"&gt;&lt;CHAR&gt;≪$J$109≫&lt;/CHAR&gt;&lt;/TEXT&gt;&lt;/P&gt;&lt;/PARALIST&gt;&lt;/CELL&gt;&lt;CELL BorderFill="9" ColAddr="10"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CharShape="16"&gt;&lt;CHAR&gt;≪$K$109≫&lt;/CHAR&gt;&lt;/TEXT&gt;&lt;/P&gt;&lt;/PARALIST&gt;&lt;/CELL&gt;&lt;CELL BorderFill="9" ColAddr="11"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CharShape="16"&gt;&lt;CHAR&gt;≪$L$109≫&lt;/CHAR&gt;&lt;/TEXT&gt;&lt;/P&gt;&lt;/PARALIST&gt;&lt;/CELL&gt;&lt;CELL BorderFill="9" ColAddr="12"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CharShape="16"&gt;&lt;CHAR&gt;≪$M$109≫&lt;/CHAR&gt;&lt;/TEXT&gt;&lt;/P&gt;&lt;/PARALIST&gt;&lt;/CELL&gt;&lt;CELL BorderFill="9" ColAddr="13"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CharShape="16"&gt;&lt;CHAR&gt;≪$N$109≫&lt;/CHAR&gt;&lt;/TEXT&gt;&lt;/P&gt;&lt;/PARALIST&gt;&lt;/CELL&gt;&lt;CELL BorderFill="9" ColAddr="14"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CharShape="16"&gt;&lt;CHAR&gt;≪$O$109≫&lt;/CHAR&gt;&lt;/TEXT&gt;&lt;/P&gt;&lt;/PARALIST&gt;&lt;/CELL&gt;&lt;CELL BorderFill="9" ColAddr="15"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CharShape="16"&gt;&lt;CHAR&gt;≪$P$109≫&lt;/CHAR&gt;&lt;/TEXT&gt;&lt;/P&gt;&lt;/PARALIST&gt;&lt;/CELL&gt;&lt;CELL BorderFill="9" ColAddr="16"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CharShape="16"&gt;&lt;CHAR&gt;≪$Q$109≫&lt;/CHAR&gt;&lt;/TEXT&gt;&lt;/P&gt;&lt;/PARALIST&gt;&lt;/CELL&gt;&lt;CELL BorderFill="9" ColAddr="17"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CharShape="16"&gt;&lt;CHAR&gt;≪$R$109≫&lt;/CHAR&gt;&lt;/TEXT&gt;&lt;/P&gt;&lt;/PARALIST&gt;&lt;/CELL&gt;&lt;CELL BorderFill="9" ColAddr="18"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CharShape="16"&gt;&lt;CHAR&gt;≪$S$109≫&lt;/CHAR&gt;&lt;/TEXT&gt;&lt;/P&gt;&lt;/PARALIST&gt;&lt;/CELL&gt;&lt;CELL BorderFill="9" ColAddr="19"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CharShape="16"&gt;&lt;CHAR&gt;≪$T$109≫&lt;/CHAR&gt;&lt;/TEXT&gt;&lt;/P&gt;&lt;/PARALIST&gt;&lt;/CELL&gt;&lt;CELL BorderFill="9" ColAddr="20"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CharShape="16"&gt;&lt;CHAR&gt;≪$U$109≫&lt;/CHAR&gt;&lt;/TEXT&gt;&lt;/P&gt;&lt;/PARALIST&gt;&lt;/CELL&gt;&lt;CELL BorderFill="9" ColAddr="21"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CharShape="16"&gt;&lt;CHAR&gt;≪$V$109≫&lt;/CHAR&gt;&lt;/TEXT&gt;&lt;/P&gt;&lt;/PARALIST&gt;&lt;/CELL&gt;&lt;CELL BorderFill="9" ColAddr="22"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CharShape="16"&gt;&lt;CHAR&gt;≪$W$109≫&lt;/CHAR&gt;&lt;/TEXT&gt;&lt;/P&gt;&lt;/PARALIST&gt;&lt;/CELL&gt;&lt;CELL BorderFill="9" ColAddr="23"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CharShape="16"&gt;&lt;CHAR&gt;≪$X$109≫&lt;/CHAR&gt;&lt;/TEXT&gt;&lt;/P&gt;&lt;/PARALIST&gt;&lt;/CELL&gt;&lt;CELL BorderFill="9" ColAddr="24"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CharShape="16"&gt;&lt;CHAR&gt;≪$Y$109≫&lt;/CHAR&gt;&lt;/TEXT&gt;&lt;/P&gt;&lt;/PARALIST&gt;&lt;/CELL&gt;&lt;CELL BorderFill="9" ColAddr="25"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CharShape="16"&gt;&lt;CHAR&gt;≪$Z$109≫&lt;/CHAR&gt;&lt;/TEXT&gt;&lt;/P&gt;&lt;/PARALIST&gt;&lt;/CELL&gt;&lt;CELL BorderFill="9" ColAddr="26"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CharShape="16"&gt;&lt;CHAR&gt;≪$AA$109≫&lt;/CHAR&gt;&lt;/TEXT&gt;&lt;/P&gt;&lt;/PARALIST&gt;&lt;/CELL&gt;&lt;CELL BorderFill="9" ColAddr="27"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CharShape="16"&gt;&lt;CHAR&gt;≪$AB$109≫&lt;/CHAR&gt;&lt;/TEXT&gt;&lt;/P&gt;&lt;/PARALIST&gt;&lt;/CELL&gt;&lt;CELL BorderFill="9" ColAddr="28"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CharShape="16"&gt;&lt;CHAR&gt;≪$AC$109≫&lt;/CHAR&gt;&lt;/TEXT&gt;&lt;/P&gt;&lt;/PARALIST&gt;&lt;/CELL&gt;&lt;CELL BorderFill="9" ColAddr="29"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CharShape="16"&gt;&lt;CHAR&gt;≪$AD$109≫&lt;/CHAR&gt;&lt;/TEXT&gt;&lt;/P&gt;&lt;/PARALIST&gt;&lt;/CELL&gt;&lt;CELL BorderFill="9" ColAddr="30"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CharShape="16"&gt;&lt;CHAR&gt;≪$AE$109≫&lt;/CHAR&gt;&lt;/TEXT&gt;&lt;/P&gt;&lt;/PARALIST&gt;&lt;/CELL&gt;&lt;CELL BorderFill="9" ColAddr="31"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CharShape="16"&gt;&lt;CHAR&gt;≪$AF$109≫&lt;/CHAR&gt;&lt;/TEXT&gt;&lt;/P&gt;&lt;/PARALIST&gt;&lt;/CELL&gt;&lt;CELL BorderFill="9" ColAddr="32"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CharShape="16"&gt;&lt;CHAR&gt;≪$AG$109≫&lt;/CHAR&gt;&lt;/TEXT&gt;&lt;/P&gt;&lt;/PARALIST&gt;&lt;/CELL&gt;&lt;CELL BorderFill="9" ColAddr="33"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CharShape="16"&gt;&lt;CHAR&gt;≪$AH$109≫&lt;/CHAR&gt;&lt;/TEXT&gt;&lt;/P&gt;&lt;/PARALIST&gt;&lt;/CELL&gt;&lt;CELL BorderFill="9" ColAddr="34"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CharShape="16"&gt;&lt;CHAR&gt;≪$AI$109≫&lt;/CHAR&gt;&lt;/TEXT&gt;&lt;/P&gt;&lt;/PARALIST&gt;&lt;/CELL&gt;&lt;CELL BorderFill="9" ColAddr="35"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CharShape="16"&gt;&lt;CHAR&gt;≪$AJ$109≫&lt;/CHAR&gt;&lt;/TEXT&gt;&lt;/P&gt;&lt;/PARALIST&gt;&lt;/CELL&gt;&lt;CELL BorderFill="9" ColAddr="36"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CharShape="16"&gt;&lt;CHAR&gt;≪$AK$109≫&lt;/CHAR&gt;&lt;/TEXT&gt;&lt;/P&gt;&lt;/PARALIST&gt;&lt;/CELL&gt;&lt;CELL BorderFill="9" ColAddr="37"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CharShape="16"&gt;&lt;CHAR&gt;≪$AL$109≫&lt;/CHAR&gt;&lt;/TEXT&gt;&lt;/P&gt;&lt;/PARALIST&gt;&lt;/CELL&gt;&lt;CELL BorderFill="9" ColAddr="38"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CharShape="16"&gt;&lt;CHAR&gt;≪$AM$109≫&lt;/CHAR&gt;&lt;/TEXT&gt;&lt;/P&gt;&lt;/PARALIST&gt;&lt;/CELL&gt;&lt;CELL BorderFill="9" ColAddr="39"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CharShape="16"&gt;&lt;CHAR&gt;≪$AN$109≫&lt;/CHAR&gt;&lt;/TEXT&gt;&lt;/P&gt;&lt;/PARALIST&gt;&lt;/CELL&gt;&lt;CELL BorderFill="9" ColAddr="40"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CharShape="16"&gt;&lt;CHAR&gt;≪$AO$109≫&lt;/CHAR&gt;&lt;/TEXT&gt;&lt;/P&gt;&lt;/PARALIST&gt;&lt;/CELL&gt;&lt;CELL BorderFill="13" ColAddr="41" ColSpan="1" Dirty="false" Editable="false" HasMargin="true" Header="false" Height="0" Protect="false" RowAddr="106" RowSpan="1" Width="1405"&gt;&lt;CELLMARGIN Bottom="0" Left="0" Right="0" Top="0"/&gt;&lt;PARALIST LineWrap="Squeeze" LinkListID="0" LinkListIDNext="0" TextDirection="0" VertAlign="Center"&gt;&lt;P ParaShape="31" Style="43"&gt;&lt;TEXT CharShape="16"&gt;&lt;CHAR&gt;≪$AP$109≫&lt;/CHAR&gt;&lt;/TEXT&gt;&lt;/P&gt;&lt;/PARALIST&gt;&lt;/CELL&gt;&lt;/ROW&gt;&lt;ROW&gt;&lt;CELL BorderFill="14" ColAddr="0" ColSpan="1" Dirty="false" Editable="false" HasMargin="false" Header="false" Height="0" Protect="false" RowAddr="107" RowSpan="1" Width="17378"&gt;&lt;CELLMARGIN Bottom="141" Left="510" Right="510" Top="141"/&gt;&lt;PARALIST LineWrap="Squeeze" LinkListID="0" LinkListIDNext="0" TextDirection="0" VertAlign="Center"&gt;&lt;P ParaShape="30" Style="42"&gt;&lt;TEXT CharShape="10"&gt;&lt;CHAR&gt;≪$A$110≫&lt;/CHAR&gt;&lt;/TEXT&gt;&lt;/P&gt;&lt;/PARALIST&gt;&lt;/CELL&gt;&lt;CELL BorderFill="9" ColAddr="1" ColSpan="1" Dirty="false" Editable="false" HasMargin="false" Header="false" Height="0" Protect="false" RowAddr="107" RowSpan="1" Width="4926"&gt;&lt;CELLMARGIN Bottom="141" Left="510" Right="510" Top="141"/&gt;&lt;PARALIST LineWrap="Squeeze" LinkListID="0" LinkListIDNext="0" TextDirection="0" VertAlign="Center"&gt;&lt;P ParaShape="31" Style="42"&gt;&lt;TEXT CharShape="16"&gt;&lt;CHAR&gt;≪$B$110≫&lt;/CHAR&gt;&lt;/TEXT&gt;&lt;/P&gt;&lt;/PARALIST&gt;&lt;/CELL&gt;&lt;CELL BorderFill="9" ColAddr="2"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CharShape="16"&gt;&lt;CHAR&gt;≪$C$110≫&lt;/CHAR&gt;&lt;/TEXT&gt;&lt;/P&gt;&lt;/PARALIST&gt;&lt;/CELL&gt;&lt;CELL BorderFill="9" ColAddr="3"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CharShape="16"&gt;&lt;CHAR&gt;≪$D$110≫&lt;/CHAR&gt;&lt;/TEXT&gt;&lt;/P&gt;&lt;/PARALIST&gt;&lt;/CELL&gt;&lt;CELL BorderFill="9" ColAddr="4"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CharShape="16"&gt;&lt;CHAR&gt;≪$E$110≫&lt;/CHAR&gt;&lt;/TEXT&gt;&lt;/P&gt;&lt;/PARALIST&gt;&lt;/CELL&gt;&lt;CELL BorderFill="9" ColAddr="5"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CharShape="16"&gt;&lt;CHAR&gt;≪$F$110≫&lt;/CHAR&gt;&lt;/TEXT&gt;&lt;/P&gt;&lt;/PARALIST&gt;&lt;/CELL&gt;&lt;CELL BorderFill="9" ColAddr="6"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CharShape="16"&gt;&lt;CHAR&gt;≪$G$110≫&lt;/CHAR&gt;&lt;/TEXT&gt;&lt;/P&gt;&lt;/PARALIST&gt;&lt;/CELL&gt;&lt;CELL BorderFill="9" ColAddr="7"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CharShape="16"&gt;&lt;CHAR&gt;≪$H$110≫&lt;/CHAR&gt;&lt;/TEXT&gt;&lt;/P&gt;&lt;/PARALIST&gt;&lt;/CELL&gt;&lt;CELL BorderFill="9" ColAddr="8"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CharShape="16"&gt;&lt;CHAR&gt;≪$I$110≫&lt;/CHAR&gt;&lt;/TEXT&gt;&lt;/P&gt;&lt;/PARALIST&gt;&lt;/CELL&gt;&lt;CELL BorderFill="9" ColAddr="9"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CharShape="16"&gt;&lt;CHAR&gt;≪$J$110≫&lt;/CHAR&gt;&lt;/TEXT&gt;&lt;/P&gt;&lt;/PARALIST&gt;&lt;/CELL&gt;&lt;CELL BorderFill="9" ColAddr="10"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CharShape="16"&gt;&lt;CHAR&gt;≪$K$110≫&lt;/CHAR&gt;&lt;/TEXT&gt;&lt;/P&gt;&lt;/PARALIST&gt;&lt;/CELL&gt;&lt;CELL BorderFill="9" ColAddr="11"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CharShape="16"&gt;&lt;CHAR&gt;≪$L$110≫&lt;/CHAR&gt;&lt;/TEXT&gt;&lt;/P&gt;&lt;/PARALIST&gt;&lt;/CELL&gt;&lt;CELL BorderFill="9" ColAddr="12"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CharShape="16"&gt;&lt;CHAR&gt;≪$M$110≫&lt;/CHAR&gt;&lt;/TEXT&gt;&lt;/P&gt;&lt;/PARALIST&gt;&lt;/CELL&gt;&lt;CELL BorderFill="9" ColAddr="13"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CharShape="16"&gt;&lt;CHAR&gt;≪$N$110≫&lt;/CHAR&gt;&lt;/TEXT&gt;&lt;/P&gt;&lt;/PARALIST&gt;&lt;/CELL&gt;&lt;CELL BorderFill="9" ColAddr="14"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CharShape="16"&gt;&lt;CHAR&gt;≪$O$110≫&lt;/CHAR&gt;&lt;/TEXT&gt;&lt;/P&gt;&lt;/PARALIST&gt;&lt;/CELL&gt;&lt;CELL BorderFill="9" ColAddr="15"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CharShape="16"&gt;&lt;CHAR&gt;≪$P$110≫&lt;/CHAR&gt;&lt;/TEXT&gt;&lt;/P&gt;&lt;/PARALIST&gt;&lt;/CELL&gt;&lt;CELL BorderFill="9" ColAddr="16"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CharShape="16"&gt;&lt;CHAR&gt;≪$Q$110≫&lt;/CHAR&gt;&lt;/TEXT&gt;&lt;/P&gt;&lt;/PARALIST&gt;&lt;/CELL&gt;&lt;CELL BorderFill="9" ColAddr="17"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CharShape="16"&gt;&lt;CHAR&gt;≪$R$110≫&lt;/CHAR&gt;&lt;/TEXT&gt;&lt;/P&gt;&lt;/PARALIST&gt;&lt;/CELL&gt;&lt;CELL BorderFill="9" ColAddr="18"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CharShape="16"&gt;&lt;CHAR&gt;≪$S$110≫&lt;/CHAR&gt;&lt;/TEXT&gt;&lt;/P&gt;&lt;/PARALIST&gt;&lt;/CELL&gt;&lt;CELL BorderFill="9" ColAddr="19"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CharShape="16"&gt;&lt;CHAR&gt;≪$T$110≫&lt;/CHAR&gt;&lt;/TEXT&gt;&lt;/P&gt;&lt;/PARALIST&gt;&lt;/CELL&gt;&lt;CELL BorderFill="9" ColAddr="20"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CharShape="16"&gt;&lt;CHAR&gt;≪$U$110≫&lt;/CHAR&gt;&lt;/TEXT&gt;&lt;/P&gt;&lt;/PARALIST&gt;&lt;/CELL&gt;&lt;CELL BorderFill="9" ColAddr="21"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CharShape="16"&gt;&lt;CHAR&gt;≪$V$110≫&lt;/CHAR&gt;&lt;/TEXT&gt;&lt;/P&gt;&lt;/PARALIST&gt;&lt;/CELL&gt;&lt;CELL BorderFill="9" ColAddr="22"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CharShape="16"&gt;&lt;CHAR&gt;≪$W$110≫&lt;/CHAR&gt;&lt;/TEXT&gt;&lt;/P&gt;&lt;/PARALIST&gt;&lt;/CELL&gt;&lt;CELL BorderFill="9" ColAddr="23"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CharShape="16"&gt;&lt;CHAR&gt;≪$X$110≫&lt;/CHAR&gt;&lt;/TEXT&gt;&lt;/P&gt;&lt;/PARALIST&gt;&lt;/CELL&gt;&lt;CELL BorderFill="9" ColAddr="24"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CharShape="16"&gt;&lt;CHAR&gt;≪$Y$110≫&lt;/CHAR&gt;&lt;/TEXT&gt;&lt;/P&gt;&lt;/PARALIST&gt;&lt;/CELL&gt;&lt;CELL BorderFill="9" ColAddr="25"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CharShape="16"&gt;&lt;CHAR&gt;≪$Z$110≫&lt;/CHAR&gt;&lt;/TEXT&gt;&lt;/P&gt;&lt;/PARALIST&gt;&lt;/CELL&gt;&lt;CELL BorderFill="9" ColAddr="26"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CharShape="16"&gt;&lt;CHAR&gt;≪$AA$110≫&lt;/CHAR&gt;&lt;/TEXT&gt;&lt;/P&gt;&lt;/PARALIST&gt;&lt;/CELL&gt;&lt;CELL BorderFill="9" ColAddr="27"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CharShape="16"&gt;&lt;CHAR&gt;≪$AB$110≫&lt;/CHAR&gt;&lt;/TEXT&gt;&lt;/P&gt;&lt;/PARALIST&gt;&lt;/CELL&gt;&lt;CELL BorderFill="9" ColAddr="28"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CharShape="16"&gt;&lt;CHAR&gt;≪$AC$110≫&lt;/CHAR&gt;&lt;/TEXT&gt;&lt;/P&gt;&lt;/PARALIST&gt;&lt;/CELL&gt;&lt;CELL Bord</t>
  </si>
  <si>
    <t>erFill="9" ColAddr="29"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CharShape="16"&gt;&lt;CHAR&gt;≪$AD$110≫&lt;/CHAR&gt;&lt;/TEXT&gt;&lt;/P&gt;&lt;/PARALIST&gt;&lt;/CELL&gt;&lt;CELL BorderFill="9" ColAddr="30"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CharShape="16"&gt;&lt;CHAR&gt;≪$AE$110≫&lt;/CHAR&gt;&lt;/TEXT&gt;&lt;/P&gt;&lt;/PARALIST&gt;&lt;/CELL&gt;&lt;CELL BorderFill="9" ColAddr="31"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CharShape="16"&gt;&lt;CHAR&gt;≪$AF$110≫&lt;/CHAR&gt;&lt;/TEXT&gt;&lt;/P&gt;&lt;/PARALIST&gt;&lt;/CELL&gt;&lt;CELL BorderFill="9" ColAddr="32"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CharShape="16"&gt;&lt;CHAR&gt;≪$AG$110≫&lt;/CHAR&gt;&lt;/TEXT&gt;&lt;/P&gt;&lt;/PARALIST&gt;&lt;/CELL&gt;&lt;CELL BorderFill="9" ColAddr="33"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CharShape="16"&gt;&lt;CHAR&gt;≪$AH$110≫&lt;/CHAR&gt;&lt;/TEXT&gt;&lt;/P&gt;&lt;/PARALIST&gt;&lt;/CELL&gt;&lt;CELL BorderFill="9" ColAddr="34"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CharShape="16"&gt;&lt;CHAR&gt;≪$AI$110≫&lt;/CHAR&gt;&lt;/TEXT&gt;&lt;/P&gt;&lt;/PARALIST&gt;&lt;/CELL&gt;&lt;CELL BorderFill="9" ColAddr="35"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CharShape="16"&gt;&lt;CHAR&gt;≪$AJ$110≫&lt;/CHAR&gt;&lt;/TEXT&gt;&lt;/P&gt;&lt;/PARALIST&gt;&lt;/CELL&gt;&lt;CELL BorderFill="9" ColAddr="36"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CharShape="16"&gt;&lt;CHAR&gt;≪$AK$110≫&lt;/CHAR&gt;&lt;/TEXT&gt;&lt;/P&gt;&lt;/PARALIST&gt;&lt;/CELL&gt;&lt;CELL BorderFill="9" ColAddr="37"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CharShape="16"&gt;&lt;CHAR&gt;≪$AL$110≫&lt;/CHAR&gt;&lt;/TEXT&gt;&lt;/P&gt;&lt;/PARALIST&gt;&lt;/CELL&gt;&lt;CELL BorderFill="9" ColAddr="38"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CharShape="16"&gt;&lt;CHAR&gt;≪$AM$110≫&lt;/CHAR&gt;&lt;/TEXT&gt;&lt;/P&gt;&lt;/PARALIST&gt;&lt;/CELL&gt;&lt;CELL BorderFill="9" ColAddr="39"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CharShape="16"&gt;&lt;CHAR&gt;≪$AN$110≫&lt;/CHAR&gt;&lt;/TEXT&gt;&lt;/P&gt;&lt;/PARALIST&gt;&lt;/CELL&gt;&lt;CELL BorderFill="9" ColAddr="40"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CharShape="16"&gt;&lt;CHAR&gt;≪$AO$110≫&lt;/CHAR&gt;&lt;/TEXT&gt;&lt;/P&gt;&lt;/PARALIST&gt;&lt;/CELL&gt;&lt;CELL BorderFill="13" ColAddr="41" ColSpan="1" Dirty="false" Editable="false" HasMargin="true" Header="false" Height="0" Protect="false" RowAddr="107" RowSpan="1" Width="1405"&gt;&lt;CELLMARGIN Bottom="0" Left="0" Right="0" Top="0"/&gt;&lt;PARALIST LineWrap="Squeeze" LinkListID="0" LinkListIDNext="0" TextDirection="0" VertAlign="Center"&gt;&lt;P ParaShape="31" Style="43"&gt;&lt;TEXT CharShape="16"&gt;&lt;CHAR&gt;≪$AP$110≫&lt;/CHAR&gt;&lt;/TEXT&gt;&lt;/P&gt;&lt;/PARALIST&gt;&lt;/CELL&gt;&lt;/ROW&gt;&lt;ROW&gt;&lt;CELL BorderFill="14" ColAddr="0" ColSpan="1" Dirty="false" Editable="false" HasMargin="false" Header="false" Height="0" Protect="false" RowAddr="108" RowSpan="1" Width="17378"&gt;&lt;CELLMARGIN Bottom="141" Left="510" Right="510" Top="141"/&gt;&lt;PARALIST LineWrap="Squeeze" LinkListID="0" LinkListIDNext="0" TextDirection="0" VertAlign="Center"&gt;&lt;P ParaShape="30" Style="42"&gt;&lt;TEXT CharShape="10"&gt;&lt;CHAR&gt;≪$A$111≫&lt;/CHAR&gt;&lt;/TEXT&gt;&lt;/P&gt;&lt;/PARALIST&gt;&lt;/CELL&gt;&lt;CELL BorderFill="9" ColAddr="1" ColSpan="1" Dirty="false" Editable="false" HasMargin="false" Header="false" Height="0" Protect="false" RowAddr="108" RowSpan="1" Width="4926"&gt;&lt;CELLMARGIN Bottom="141" Left="510" Right="510" Top="141"/&gt;&lt;PARALIST LineWrap="Squeeze" LinkListID="0" LinkListIDNext="0" TextDirection="0" VertAlign="Center"&gt;&lt;P ParaShape="31" Style="42"&gt;&lt;TEXT CharShape="16"&gt;&lt;CHAR&gt;≪$B$111≫&lt;/CHAR&gt;&lt;/TEXT&gt;&lt;/P&gt;&lt;/PARALIST&gt;&lt;/CELL&gt;&lt;CELL BorderFill="9" ColAddr="2"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CharShape="16"&gt;&lt;CHAR&gt;≪$C$111≫&lt;/CHAR&gt;&lt;/TEXT&gt;&lt;/P&gt;&lt;/PARALIST&gt;&lt;/CELL&gt;&lt;CELL BorderFill="9" ColAddr="3"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CharShape="16"&gt;&lt;CHAR&gt;≪$D$111≫&lt;/CHAR&gt;&lt;/TEXT&gt;&lt;/P&gt;&lt;/PARALIST&gt;&lt;/CELL&gt;&lt;CELL BorderFill="9" ColAddr="4"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CharShape="16"&gt;&lt;CHAR&gt;≪$E$111≫&lt;/CHAR&gt;&lt;/TEXT&gt;&lt;/P&gt;&lt;/PARALIST&gt;&lt;/CELL&gt;&lt;CELL BorderFill="9" ColAddr="5"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CharShape="16"&gt;&lt;CHAR&gt;≪$F$111≫&lt;/CHAR&gt;&lt;/TEXT&gt;&lt;/P&gt;&lt;/PARALIST&gt;&lt;/CELL&gt;&lt;CELL BorderFill="9" ColAddr="6"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CharShape="16"&gt;&lt;CHAR&gt;≪$G$111≫&lt;/CHAR&gt;&lt;/TEXT&gt;&lt;/P&gt;&lt;/PARALIST&gt;&lt;/CELL&gt;&lt;CELL BorderFill="9" ColAddr="7"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CharShape="16"&gt;&lt;CHAR&gt;≪$H$111≫&lt;/CHAR&gt;&lt;/TEXT&gt;&lt;/P&gt;&lt;/PARALIST&gt;&lt;/CELL&gt;&lt;CELL BorderFill="9" ColAddr="8"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CharShape="16"&gt;&lt;CHAR&gt;≪$I$111≫&lt;/CHAR&gt;&lt;/TEXT&gt;&lt;/P&gt;&lt;/PARALIST&gt;&lt;/CELL&gt;&lt;CELL BorderFill="9" ColAddr="9"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CharShape="16"&gt;&lt;CHAR&gt;≪$J$111≫&lt;/CHAR&gt;&lt;/TEXT&gt;&lt;/P&gt;&lt;/PARALIST&gt;&lt;/CELL&gt;&lt;CELL BorderFill="9" ColAddr="10"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CharShape="16"&gt;&lt;CHAR&gt;≪$K$111≫&lt;/CHAR&gt;&lt;/TEXT&gt;&lt;/P&gt;&lt;/PARALIST&gt;&lt;/CELL&gt;&lt;CELL BorderFill="9" ColAddr="11"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CharShape="16"&gt;&lt;CHAR&gt;≪$L$111≫&lt;/CHAR&gt;&lt;/TEXT&gt;&lt;/P&gt;&lt;/PARALIST&gt;&lt;/CELL&gt;&lt;CELL BorderFill="9" ColAddr="12"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CharShape="16"&gt;&lt;CHAR&gt;≪$M$111≫&lt;/CHAR&gt;&lt;/TEXT&gt;&lt;/P&gt;&lt;/PARALIST&gt;&lt;/CELL&gt;&lt;CELL BorderFill="9" ColAddr="13"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CharShape="16"&gt;&lt;CHAR&gt;≪$N$111≫&lt;/CHAR&gt;&lt;/TEXT&gt;&lt;/P&gt;&lt;/PARALIST&gt;&lt;/CELL&gt;&lt;CELL BorderFill="9" ColAddr="14"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CharShape="16"&gt;&lt;CHAR&gt;≪$O$111≫&lt;/CHAR&gt;&lt;/TEXT&gt;&lt;/P&gt;&lt;/PARALIST&gt;&lt;/CELL&gt;&lt;CELL BorderFill="9" ColAddr="15"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CharShape="16"&gt;&lt;CHAR&gt;≪$P$111≫&lt;/CHAR&gt;&lt;/TEXT&gt;&lt;/P&gt;&lt;/PARALIST&gt;&lt;/CELL&gt;&lt;CELL BorderFill="9" ColAddr="16"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CharShape="16"&gt;&lt;CHAR&gt;≪$Q$111≫&lt;/CHAR&gt;&lt;/TEXT&gt;&lt;/P&gt;&lt;/PARALIST&gt;&lt;/CELL&gt;&lt;CELL BorderFill="9" ColAddr="17"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CharShape="16"&gt;&lt;CHAR&gt;≪$R$111≫&lt;/CHAR&gt;&lt;/TEXT&gt;&lt;/P&gt;&lt;/PARALIST&gt;&lt;/CELL&gt;&lt;CELL BorderFill="9" ColAddr="18"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CharShape="16"&gt;&lt;CHAR&gt;≪$S$111≫&lt;/CHAR&gt;&lt;/TEXT&gt;&lt;/P&gt;&lt;/PARALIST&gt;&lt;/CELL&gt;&lt;CELL BorderFill="9" ColAddr="19"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CharShape="16"&gt;&lt;CHAR&gt;≪$T$111≫&lt;/CHAR&gt;&lt;/TEXT&gt;&lt;/P&gt;&lt;/PARALIST&gt;&lt;/CELL&gt;&lt;CELL BorderFill="9" ColAddr="20"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CharShape="16"&gt;&lt;CHAR&gt;≪$U$111≫&lt;/CHAR&gt;&lt;/TEXT&gt;&lt;/P&gt;&lt;/PARALIST&gt;&lt;/CELL&gt;&lt;CELL BorderFill="9" ColAddr="21"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CharShape="16"&gt;&lt;CHAR&gt;≪$V$111≫&lt;/CHAR&gt;&lt;/TEXT&gt;&lt;/P&gt;&lt;/PARALIST&gt;&lt;/CELL&gt;&lt;CELL BorderFill="9" ColAddr="22"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CharShape="16"&gt;&lt;CHAR&gt;≪$W$111≫&lt;/CHAR&gt;&lt;/TEXT&gt;&lt;/P&gt;&lt;/PARALIST&gt;&lt;/CELL&gt;&lt;CELL BorderFill="9" ColAddr="23"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CharShape="16"&gt;&lt;CHAR&gt;≪$X$111≫&lt;/CHAR&gt;&lt;/TEXT&gt;&lt;/P&gt;&lt;/PARALIST&gt;&lt;/CELL&gt;&lt;CELL BorderFill="9" ColAddr="24"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CharShape="16"&gt;&lt;CHAR&gt;≪$Y$111≫&lt;/CHAR&gt;&lt;/TEXT&gt;&lt;/P&gt;&lt;/PARALIST&gt;&lt;/CELL&gt;&lt;CELL BorderFill="9" ColAddr="25"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CharShape="16"&gt;&lt;CHAR&gt;≪$Z$111≫&lt;/CHAR&gt;&lt;/TEXT&gt;&lt;/P&gt;&lt;/PARALIST&gt;&lt;/CELL&gt;&lt;CELL BorderFill="9" ColAddr="26"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CharShape="16"&gt;&lt;CHAR&gt;≪$AA$111≫&lt;/CHAR&gt;&lt;/TEXT&gt;&lt;/P&gt;&lt;/PARALIST&gt;&lt;/CELL&gt;&lt;CELL BorderFill="9" ColAddr="27"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CharShape="16"&gt;&lt;CHAR&gt;≪$AB$111≫&lt;/CHAR&gt;&lt;/TEXT&gt;&lt;/P&gt;&lt;/PARALIST&gt;&lt;/CELL&gt;&lt;CELL BorderFill="9" ColAddr="28"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CharShape="16"&gt;&lt;CHAR&gt;≪$AC$111≫&lt;/CHAR&gt;&lt;/TEXT&gt;&lt;/P&gt;&lt;/PARALIST&gt;&lt;/CELL&gt;&lt;CELL BorderFill="9" ColAddr="29"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CharShape="16"&gt;&lt;CHAR&gt;≪$AD$111≫&lt;/CHAR&gt;&lt;/TEXT&gt;&lt;/P&gt;&lt;/PARALIST&gt;&lt;/CELL&gt;&lt;CELL BorderFill="9" ColAddr="30"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CharShape="16"&gt;&lt;CHAR&gt;≪$AE$111≫&lt;/CHAR&gt;&lt;/TEXT&gt;&lt;/P&gt;&lt;/PARALIST&gt;&lt;/CELL&gt;&lt;CELL BorderFill="9" ColAddr="31"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CharShape="16"&gt;&lt;CHAR&gt;≪$AF$111≫&lt;/CHAR&gt;&lt;/TEXT&gt;&lt;/P&gt;&lt;/PARALIST&gt;&lt;/CELL&gt;&lt;CELL BorderFill="9" ColAddr="32"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CharShape="16"&gt;&lt;CHAR&gt;≪$AG$111≫&lt;/CHAR&gt;&lt;/TEXT&gt;&lt;/P&gt;&lt;/PARALIST&gt;&lt;/CELL&gt;&lt;CELL BorderFill="9" ColAddr="33"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CharShape="16"&gt;&lt;CHAR&gt;≪$AH$111≫&lt;/CHAR&gt;&lt;/TEXT&gt;&lt;/P&gt;&lt;/PARALIST&gt;&lt;/CELL&gt;&lt;CELL BorderFill="9" ColAddr="34"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CharShape="16"&gt;&lt;CHAR&gt;≪$AI$111≫&lt;/CHAR&gt;&lt;/TEXT&gt;&lt;/P&gt;&lt;/PARALIST&gt;&lt;/CELL&gt;&lt;CELL BorderFill="9" ColAddr="35"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CharShape="16"&gt;&lt;CHAR&gt;≪$AJ$111≫&lt;/CHAR&gt;&lt;/TEXT&gt;&lt;/P&gt;&lt;/PARALIST&gt;&lt;/CELL&gt;&lt;CELL BorderFill="9" ColAddr="36"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CharShape="16"&gt;&lt;CHAR&gt;≪$AK$111≫&lt;/CHAR&gt;&lt;/TEXT&gt;&lt;/P&gt;&lt;/PARALIST&gt;&lt;/CELL&gt;&lt;CELL BorderFill="9" ColAddr="37"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CharShape="16"&gt;&lt;CHAR&gt;≪$AL$111≫&lt;/CHAR&gt;&lt;/TEXT&gt;&lt;/P&gt;&lt;/PARALIST&gt;&lt;/CELL&gt;&lt;CELL BorderFill="9" ColAddr="38"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CharShape="16"&gt;&lt;CHAR&gt;≪$AM$111≫&lt;/CHAR&gt;&lt;/TEXT&gt;&lt;/P&gt;&lt;/PARALIST&gt;&lt;/CELL&gt;&lt;CELL BorderFill="9" ColAddr="39"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CharShape="16"&gt;&lt;CHAR&gt;≪$AN$111≫&lt;/CHAR&gt;&lt;/TEXT&gt;&lt;/P&gt;&lt;/PARALIST&gt;&lt;/CELL&gt;&lt;CELL BorderFill="9" ColAddr="40"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CharShape="16"&gt;&lt;CHAR&gt;≪$AO$111≫&lt;/CHAR&gt;&lt;/TEXT&gt;&lt;/P&gt;&lt;/PARALIST&gt;&lt;/CELL&gt;&lt;CELL BorderFill="13" ColAddr="41" ColSpan="1" Dirty="false" Editable="false" HasMargin="true" Header="false" Height="0" Protect="false" RowAddr="108" RowSpan="1" Width="1405"&gt;&lt;CELLMARGIN Bottom="0" Left="0" Right="0" Top="0"/&gt;&lt;PARALIST LineWrap="Squeeze" LinkListID="0" LinkListIDNext="0" TextDirection="0" VertAlign="Center"&gt;&lt;P ParaShape="31" Style="43"&gt;&lt;TEXT CharShape="16"&gt;&lt;CHAR&gt;≪$AP$111≫&lt;/CHAR&gt;&lt;/TEXT&gt;&lt;/P&gt;&lt;/PARALIST&gt;&lt;/CELL&gt;&lt;/ROW&gt;&lt;ROW&gt;&lt;CELL BorderFill="14" ColAddr="0" ColSpan="1" Dirty="false" Editable="false" HasMargin="false" Header="false" Height="0" Protect="false" RowAddr="109" RowSpan="1" Width="17378"&gt;&lt;CELLMARGIN Bottom="141" Left="510" Right="510" Top="141"/&gt;&lt;PARALIST LineWrap="Squeeze" LinkListID="0" LinkListIDNext="0" TextDirection="0" VertAlign="Center"&gt;&lt;P ParaShape="30" Style="42"&gt;&lt;TEXT CharShape="10"&gt;&lt;CHAR&gt;≪$A$112≫&lt;/CHAR&gt;&lt;/TEXT&gt;&lt;/P&gt;&lt;/PARALIST&gt;&lt;/CELL&gt;&lt;CELL BorderFill="9" ColAddr="1" ColSpan="1" Dirty="false" Editable="false" HasMargin="false" Header="false" Height="0" Protect="false" RowAddr="109" RowSpan="1" Width="4926"&gt;&lt;CELLMARGIN Bottom="141" Left="510" Right="510" Top="141"/&gt;&lt;PARALIST LineWrap="Squeeze" LinkListID="0" LinkListIDNext="0" TextDirection="0" VertAlign="Center"&gt;&lt;P ParaShape="31" Style="42"&gt;&lt;TEXT CharShape="16"&gt;&lt;CHAR&gt;≪$B$112≫&lt;/CHAR&gt;&lt;/TEXT&gt;&lt;/P&gt;&lt;/PARALIST&gt;&lt;/CELL&gt;&lt;CELL BorderFill="9" ColAddr="2"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CharShape="16"&gt;&lt;CHAR&gt;≪$C$112≫&lt;/CHAR&gt;&lt;/TEXT&gt;&lt;/P&gt;&lt;/PARALIST&gt;&lt;/CELL&gt;&lt;CELL BorderFill="9" ColAddr="3"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CharShape="16"&gt;&lt;CHAR&gt;≪$D$112≫&lt;/CHAR&gt;&lt;/TEXT&gt;&lt;/P&gt;&lt;/PARALIST&gt;&lt;/CELL&gt;&lt;CELL BorderFill="9" ColAddr="4"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CharShape="16"&gt;&lt;CHAR&gt;≪$E$112≫&lt;/CHAR&gt;&lt;/TEXT&gt;&lt;/P&gt;&lt;/PARALIST&gt;&lt;/CELL&gt;&lt;CELL BorderFill="9" ColAddr="5"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CharShape="16"&gt;&lt;CHAR&gt;≪$F$112≫&lt;/CHAR&gt;&lt;/TEXT&gt;&lt;/P&gt;&lt;/PARALIST&gt;&lt;/CELL&gt;&lt;CELL BorderFill="9" ColAddr="6"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CharShape="16"&gt;&lt;CHAR&gt;≪$G$112≫&lt;/CHAR&gt;&lt;/TEXT&gt;&lt;/P&gt;&lt;/PARALIST&gt;&lt;/CELL&gt;&lt;CELL BorderFill="9" ColAddr="7"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CharShape="16"&gt;&lt;CHAR&gt;≪$H$112≫&lt;/CHAR&gt;&lt;/TEXT&gt;&lt;/P&gt;&lt;/PARALIST&gt;&lt;/CELL&gt;&lt;CELL BorderFill="9" ColAddr="8"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CharShape="16"&gt;&lt;CHAR&gt;≪$I$112≫&lt;/CHAR&gt;&lt;/TEXT&gt;&lt;/P&gt;&lt;/PARALIST&gt;&lt;/CELL&gt;&lt;CELL BorderFill="9" ColAddr="9"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CharShape="16"&gt;&lt;CHAR&gt;≪$J$112≫&lt;/CHAR&gt;&lt;/TEXT&gt;&lt;/P&gt;&lt;/PARALIST&gt;&lt;/CELL&gt;&lt;CELL BorderFill="9" ColAddr="10"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CharShape="16"&gt;&lt;CHAR&gt;≪$K$112≫&lt;/CHAR&gt;&lt;/TEXT&gt;&lt;/P&gt;&lt;/PARALIST&gt;&lt;/CELL&gt;&lt;CELL BorderFill="9" ColAddr="11"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CharShape="16"&gt;&lt;CHAR&gt;≪$L$112≫&lt;/CHAR&gt;&lt;/TEXT&gt;&lt;/P&gt;&lt;/PARALIST&gt;&lt;/CELL&gt;&lt;CELL BorderFill="9" ColAddr="12"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CharShape="16"&gt;&lt;CHAR&gt;≪$M$112≫&lt;/CHAR&gt;&lt;/TEXT&gt;&lt;/P&gt;&lt;/PARALIST&gt;&lt;/CELL&gt;&lt;CELL BorderFill="9" ColAddr="13"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CharShape="16"&gt;&lt;CHAR&gt;≪$N$112≫&lt;/CHAR&gt;&lt;/TEXT&gt;&lt;/P&gt;&lt;/PARALIST&gt;&lt;/CELL&gt;&lt;CELL BorderFill="9" ColAddr="14"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CharShape="16"&gt;&lt;CHAR&gt;≪$O$112≫&lt;/CHAR&gt;&lt;/TEXT&gt;&lt;/P&gt;&lt;/PARALIST&gt;&lt;/CELL&gt;&lt;CELL BorderFill="9" ColAddr="15"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CharShape="16"&gt;&lt;CHAR&gt;≪$P$112≫&lt;/CHAR&gt;&lt;/TEXT&gt;&lt;/P&gt;&lt;/PARALIST&gt;&lt;/CELL&gt;&lt;CELL BorderFill="9" ColAddr="16"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CharShape="16"&gt;&lt;CHAR&gt;≪$Q$112≫&lt;/CHAR&gt;&lt;/TEXT&gt;&lt;/P&gt;&lt;/PARALIST&gt;&lt;/CELL&gt;&lt;CELL BorderFill="9" ColAddr="17"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CharShape="16"&gt;&lt;CHAR&gt;≪$R$112≫&lt;/CHAR&gt;&lt;/TEXT&gt;&lt;/P&gt;&lt;/PARALIST&gt;&lt;/CELL&gt;&lt;CELL BorderFill="9" ColAddr="18"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CharShape="16"&gt;&lt;CHAR&gt;≪$S$112≫&lt;/CHAR&gt;&lt;/TEXT&gt;&lt;/P&gt;&lt;/PARALIST&gt;&lt;/CELL&gt;&lt;CELL BorderFill="9" ColAddr="19"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CharShape="16"&gt;&lt;CHAR&gt;≪$T$112≫&lt;/CHAR&gt;&lt;/TEXT&gt;&lt;/P&gt;&lt;/PARALIST&gt;&lt;/CELL&gt;&lt;CELL BorderFill="9" ColAddr="20"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CharShape="16"&gt;&lt;CHAR&gt;≪$U$112≫&lt;/CHAR&gt;&lt;/TEXT&gt;&lt;/P&gt;&lt;/PARALIST&gt;&lt;/CELL&gt;&lt;CELL BorderFill="9" ColAddr="21" ColSpan="1" Dirty="false" Editable="false" HasMargin="true" Header="false" Height="0" Protect="false" RowAddr="109" RowSpan="1" Width="1405"&gt;&lt;CELLMARGIN Bottom="0" Left="0" Right="0" Top="0"/&gt;&lt;PARALIST LineWrap="Squeeze" LinkListID="0" LinkListIDNext="0" TextDirection="0" VertAlign="Ce</t>
  </si>
  <si>
    <t>nter"&gt;&lt;P ParaShape="31" Style="42"&gt;&lt;TEXT CharShape="16"&gt;&lt;CHAR&gt;≪$V$112≫&lt;/CHAR&gt;&lt;/TEXT&gt;&lt;/P&gt;&lt;/PARALIST&gt;&lt;/CELL&gt;&lt;CELL BorderFill="9" ColAddr="22"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CharShape="16"&gt;&lt;CHAR&gt;≪$W$112≫&lt;/CHAR&gt;&lt;/TEXT&gt;&lt;/P&gt;&lt;/PARALIST&gt;&lt;/CELL&gt;&lt;CELL BorderFill="9" ColAddr="23"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CharShape="16"&gt;&lt;CHAR&gt;≪$X$112≫&lt;/CHAR&gt;&lt;/TEXT&gt;&lt;/P&gt;&lt;/PARALIST&gt;&lt;/CELL&gt;&lt;CELL BorderFill="9" ColAddr="24"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CharShape="16"&gt;&lt;CHAR&gt;≪$Y$112≫&lt;/CHAR&gt;&lt;/TEXT&gt;&lt;/P&gt;&lt;/PARALIST&gt;&lt;/CELL&gt;&lt;CELL BorderFill="9" ColAddr="25"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CharShape="16"&gt;&lt;CHAR&gt;≪$Z$112≫&lt;/CHAR&gt;&lt;/TEXT&gt;&lt;/P&gt;&lt;/PARALIST&gt;&lt;/CELL&gt;&lt;CELL BorderFill="9" ColAddr="26"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CharShape="16"&gt;&lt;CHAR&gt;≪$AA$112≫&lt;/CHAR&gt;&lt;/TEXT&gt;&lt;/P&gt;&lt;/PARALIST&gt;&lt;/CELL&gt;&lt;CELL BorderFill="9" ColAddr="27"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CharShape="16"&gt;&lt;CHAR&gt;≪$AB$112≫&lt;/CHAR&gt;&lt;/TEXT&gt;&lt;/P&gt;&lt;/PARALIST&gt;&lt;/CELL&gt;&lt;CELL BorderFill="9" ColAddr="28"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CharShape="16"&gt;&lt;CHAR&gt;≪$AC$112≫&lt;/CHAR&gt;&lt;/TEXT&gt;&lt;/P&gt;&lt;/PARALIST&gt;&lt;/CELL&gt;&lt;CELL BorderFill="9" ColAddr="29"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CharShape="16"&gt;&lt;CHAR&gt;≪$AD$112≫&lt;/CHAR&gt;&lt;/TEXT&gt;&lt;/P&gt;&lt;/PARALIST&gt;&lt;/CELL&gt;&lt;CELL BorderFill="9" ColAddr="30"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CharShape="16"&gt;&lt;CHAR&gt;≪$AE$112≫&lt;/CHAR&gt;&lt;/TEXT&gt;&lt;/P&gt;&lt;/PARALIST&gt;&lt;/CELL&gt;&lt;CELL BorderFill="9" ColAddr="31"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CharShape="16"&gt;&lt;CHAR&gt;≪$AF$112≫&lt;/CHAR&gt;&lt;/TEXT&gt;&lt;/P&gt;&lt;/PARALIST&gt;&lt;/CELL&gt;&lt;CELL BorderFill="9" ColAddr="32"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CharShape="16"&gt;&lt;CHAR&gt;≪$AG$112≫&lt;/CHAR&gt;&lt;/TEXT&gt;&lt;/P&gt;&lt;/PARALIST&gt;&lt;/CELL&gt;&lt;CELL BorderFill="9" ColAddr="33"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CharShape="16"&gt;&lt;CHAR&gt;≪$AH$112≫&lt;/CHAR&gt;&lt;/TEXT&gt;&lt;/P&gt;&lt;/PARALIST&gt;&lt;/CELL&gt;&lt;CELL BorderFill="9" ColAddr="34"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CharShape="16"&gt;&lt;CHAR&gt;≪$AI$112≫&lt;/CHAR&gt;&lt;/TEXT&gt;&lt;/P&gt;&lt;/PARALIST&gt;&lt;/CELL&gt;&lt;CELL BorderFill="9" ColAddr="35"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CharShape="16"&gt;&lt;CHAR&gt;≪$AJ$112≫&lt;/CHAR&gt;&lt;/TEXT&gt;&lt;/P&gt;&lt;/PARALIST&gt;&lt;/CELL&gt;&lt;CELL BorderFill="9" ColAddr="36"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CharShape="16"&gt;&lt;CHAR&gt;≪$AK$112≫&lt;/CHAR&gt;&lt;/TEXT&gt;&lt;/P&gt;&lt;/PARALIST&gt;&lt;/CELL&gt;&lt;CELL BorderFill="9" ColAddr="37"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CharShape="16"&gt;&lt;CHAR&gt;≪$AL$112≫&lt;/CHAR&gt;&lt;/TEXT&gt;&lt;/P&gt;&lt;/PARALIST&gt;&lt;/CELL&gt;&lt;CELL BorderFill="9" ColAddr="38"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CharShape="16"&gt;&lt;CHAR&gt;≪$AM$112≫&lt;/CHAR&gt;&lt;/TEXT&gt;&lt;/P&gt;&lt;/PARALIST&gt;&lt;/CELL&gt;&lt;CELL BorderFill="9" ColAddr="39"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CharShape="16"&gt;&lt;CHAR&gt;≪$AN$112≫&lt;/CHAR&gt;&lt;/TEXT&gt;&lt;/P&gt;&lt;/PARALIST&gt;&lt;/CELL&gt;&lt;CELL BorderFill="9" ColAddr="40"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CharShape="16"&gt;&lt;CHAR&gt;≪$AO$112≫&lt;/CHAR&gt;&lt;/TEXT&gt;&lt;/P&gt;&lt;/PARALIST&gt;&lt;/CELL&gt;&lt;CELL BorderFill="13" ColAddr="41" ColSpan="1" Dirty="false" Editable="false" HasMargin="true" Header="false" Height="0" Protect="false" RowAddr="109" RowSpan="1" Width="1405"&gt;&lt;CELLMARGIN Bottom="0" Left="0" Right="0" Top="0"/&gt;&lt;PARALIST LineWrap="Squeeze" LinkListID="0" LinkListIDNext="0" TextDirection="0" VertAlign="Center"&gt;&lt;P ParaShape="31" Style="43"&gt;&lt;TEXT CharShape="16"&gt;&lt;CHAR&gt;≪$AP$112≫&lt;/CHAR&gt;&lt;/TEXT&gt;&lt;/P&gt;&lt;/PARALIST&gt;&lt;/CELL&gt;&lt;/ROW&gt;&lt;ROW&gt;&lt;CELL BorderFill="14" ColAddr="0" ColSpan="1" Dirty="false" Editable="false" HasMargin="false" Header="false" Height="0" Protect="false" RowAddr="110" RowSpan="1" Width="17378"&gt;&lt;CELLMARGIN Bottom="141" Left="510" Right="510" Top="141"/&gt;&lt;PARALIST LineWrap="Squeeze" LinkListID="0" LinkListIDNext="0" TextDirection="0" VertAlign="Center"&gt;&lt;P ParaShape="30" Style="42"&gt;&lt;TEXT CharShape="10"&gt;&lt;CHAR&gt;≪$A$113≫&lt;/CHAR&gt;&lt;/TEXT&gt;&lt;/P&gt;&lt;/PARALIST&gt;&lt;/CELL&gt;&lt;CELL BorderFill="9" ColAddr="1" ColSpan="1" Dirty="false" Editable="false" HasMargin="false" Header="false" Height="0" Protect="false" RowAddr="110" RowSpan="1" Width="4926"&gt;&lt;CELLMARGIN Bottom="141" Left="510" Right="510" Top="141"/&gt;&lt;PARALIST LineWrap="Squeeze" LinkListID="0" LinkListIDNext="0" TextDirection="0" VertAlign="Center"&gt;&lt;P ParaShape="31" Style="42"&gt;&lt;TEXT CharShape="16"&gt;&lt;CHAR&gt;≪$B$113≫&lt;/CHAR&gt;&lt;/TEXT&gt;&lt;/P&gt;&lt;/PARALIST&gt;&lt;/CELL&gt;&lt;CELL BorderFill="9" ColAddr="2"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CharShape="16"&gt;&lt;CHAR&gt;≪$C$113≫&lt;/CHAR&gt;&lt;/TEXT&gt;&lt;/P&gt;&lt;/PARALIST&gt;&lt;/CELL&gt;&lt;CELL BorderFill="9" ColAddr="3"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CharShape="16"&gt;&lt;CHAR&gt;≪$D$113≫&lt;/CHAR&gt;&lt;/TEXT&gt;&lt;/P&gt;&lt;/PARALIST&gt;&lt;/CELL&gt;&lt;CELL BorderFill="9" ColAddr="4"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CharShape="16"&gt;&lt;CHAR&gt;≪$E$113≫&lt;/CHAR&gt;&lt;/TEXT&gt;&lt;/P&gt;&lt;/PARALIST&gt;&lt;/CELL&gt;&lt;CELL BorderFill="9" ColAddr="5"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CharShape="16"&gt;&lt;CHAR&gt;≪$F$113≫&lt;/CHAR&gt;&lt;/TEXT&gt;&lt;/P&gt;&lt;/PARALIST&gt;&lt;/CELL&gt;&lt;CELL BorderFill="9" ColAddr="6"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CharShape="16"&gt;&lt;CHAR&gt;≪$G$113≫&lt;/CHAR&gt;&lt;/TEXT&gt;&lt;/P&gt;&lt;/PARALIST&gt;&lt;/CELL&gt;&lt;CELL BorderFill="9" ColAddr="7"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CharShape="16"&gt;&lt;CHAR&gt;≪$H$113≫&lt;/CHAR&gt;&lt;/TEXT&gt;&lt;/P&gt;&lt;/PARALIST&gt;&lt;/CELL&gt;&lt;CELL BorderFill="9" ColAddr="8"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CharShape="16"&gt;&lt;CHAR&gt;≪$I$113≫&lt;/CHAR&gt;&lt;/TEXT&gt;&lt;/P&gt;&lt;/PARALIST&gt;&lt;/CELL&gt;&lt;CELL BorderFill="9" ColAddr="9"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CharShape="16"&gt;&lt;CHAR&gt;≪$J$113≫&lt;/CHAR&gt;&lt;/TEXT&gt;&lt;/P&gt;&lt;/PARALIST&gt;&lt;/CELL&gt;&lt;CELL BorderFill="9" ColAddr="10"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CharShape="16"&gt;&lt;CHAR&gt;≪$K$113≫&lt;/CHAR&gt;&lt;/TEXT&gt;&lt;/P&gt;&lt;/PARALIST&gt;&lt;/CELL&gt;&lt;CELL BorderFill="9" ColAddr="11"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CharShape="16"&gt;&lt;CHAR&gt;≪$L$113≫&lt;/CHAR&gt;&lt;/TEXT&gt;&lt;/P&gt;&lt;/PARALIST&gt;&lt;/CELL&gt;&lt;CELL BorderFill="9" ColAddr="12"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CharShape="16"&gt;&lt;CHAR&gt;≪$M$113≫&lt;/CHAR&gt;&lt;/TEXT&gt;&lt;/P&gt;&lt;/PARALIST&gt;&lt;/CELL&gt;&lt;CELL BorderFill="9" ColAddr="13"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CharShape="16"&gt;&lt;CHAR&gt;≪$N$113≫&lt;/CHAR&gt;&lt;/TEXT&gt;&lt;/P&gt;&lt;/PARALIST&gt;&lt;/CELL&gt;&lt;CELL BorderFill="9" ColAddr="14"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CharShape="16"&gt;&lt;CHAR&gt;≪$O$113≫&lt;/CHAR&gt;&lt;/TEXT&gt;&lt;/P&gt;&lt;/PARALIST&gt;&lt;/CELL&gt;&lt;CELL BorderFill="9" ColAddr="15"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CharShape="16"&gt;&lt;CHAR&gt;≪$P$113≫&lt;/CHAR&gt;&lt;/TEXT&gt;&lt;/P&gt;&lt;/PARALIST&gt;&lt;/CELL&gt;&lt;CELL BorderFill="9" ColAddr="16"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CharShape="16"&gt;&lt;CHAR&gt;≪$Q$113≫&lt;/CHAR&gt;&lt;/TEXT&gt;&lt;/P&gt;&lt;/PARALIST&gt;&lt;/CELL&gt;&lt;CELL BorderFill="9" ColAddr="17"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CharShape="16"&gt;&lt;CHAR&gt;≪$R$113≫&lt;/CHAR&gt;&lt;/TEXT&gt;&lt;/P&gt;&lt;/PARALIST&gt;&lt;/CELL&gt;&lt;CELL BorderFill="9" ColAddr="18"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CharShape="16"&gt;&lt;CHAR&gt;≪$S$113≫&lt;/CHAR&gt;&lt;/TEXT&gt;&lt;/P&gt;&lt;/PARALIST&gt;&lt;/CELL&gt;&lt;CELL BorderFill="9" ColAddr="19"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CharShape="16"&gt;&lt;CHAR&gt;≪$T$113≫&lt;/CHAR&gt;&lt;/TEXT&gt;&lt;/P&gt;&lt;/PARALIST&gt;&lt;/CELL&gt;&lt;CELL BorderFill="9" ColAddr="20"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CharShape="16"&gt;&lt;CHAR&gt;≪$U$113≫&lt;/CHAR&gt;&lt;/TEXT&gt;&lt;/P&gt;&lt;/PARALIST&gt;&lt;/CELL&gt;&lt;CELL BorderFill="9" ColAddr="21"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CharShape="16"&gt;&lt;CHAR&gt;≪$V$113≫&lt;/CHAR&gt;&lt;/TEXT&gt;&lt;/P&gt;&lt;/PARALIST&gt;&lt;/CELL&gt;&lt;CELL BorderFill="9" ColAddr="22"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CharShape="16"&gt;&lt;CHAR&gt;≪$W$113≫&lt;/CHAR&gt;&lt;/TEXT&gt;&lt;/P&gt;&lt;/PARALIST&gt;&lt;/CELL&gt;&lt;CELL BorderFill="9" ColAddr="23"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CharShape="16"&gt;&lt;CHAR&gt;≪$X$113≫&lt;/CHAR&gt;&lt;/TEXT&gt;&lt;/P&gt;&lt;/PARALIST&gt;&lt;/CELL&gt;&lt;CELL BorderFill="9" ColAddr="24"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CharShape="16"&gt;&lt;CHAR&gt;≪$Y$113≫&lt;/CHAR&gt;&lt;/TEXT&gt;&lt;/P&gt;&lt;/PARALIST&gt;&lt;/CELL&gt;&lt;CELL BorderFill="9" ColAddr="25"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CharShape="16"&gt;&lt;CHAR&gt;≪$Z$113≫&lt;/CHAR&gt;&lt;/TEXT&gt;&lt;/P&gt;&lt;/PARALIST&gt;&lt;/CELL&gt;&lt;CELL BorderFill="9" ColAddr="26"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CharShape="16"&gt;&lt;CHAR&gt;≪$AA$113≫&lt;/CHAR&gt;&lt;/TEXT&gt;&lt;/P&gt;&lt;/PARALIST&gt;&lt;/CELL&gt;&lt;CELL BorderFill="9" ColAddr="27"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CharShape="16"&gt;&lt;CHAR&gt;≪$AB$113≫&lt;/CHAR&gt;&lt;/TEXT&gt;&lt;/P&gt;&lt;/PARALIST&gt;&lt;/CELL&gt;&lt;CELL BorderFill="9" ColAddr="28"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CharShape="16"&gt;&lt;CHAR&gt;≪$AC$113≫&lt;/CHAR&gt;&lt;/TEXT&gt;&lt;/P&gt;&lt;/PARALIST&gt;&lt;/CELL&gt;&lt;CELL BorderFill="9" ColAddr="29"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CharShape="16"&gt;&lt;CHAR&gt;≪$AD$113≫&lt;/CHAR&gt;&lt;/TEXT&gt;&lt;/P&gt;&lt;/PARALIST&gt;&lt;/CELL&gt;&lt;CELL BorderFill="9" ColAddr="30"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CharShape="16"&gt;&lt;CHAR&gt;≪$AE$113≫&lt;/CHAR&gt;&lt;/TEXT&gt;&lt;/P&gt;&lt;/PARALIST&gt;&lt;/CELL&gt;&lt;CELL BorderFill="9" ColAddr="31"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CharShape="16"&gt;&lt;CHAR&gt;≪$AF$113≫&lt;/CHAR&gt;&lt;/TEXT&gt;&lt;/P&gt;&lt;/PARALIST&gt;&lt;/CELL&gt;&lt;CELL BorderFill="9" ColAddr="32"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CharShape="16"&gt;&lt;CHAR&gt;≪$AG$113≫&lt;/CHAR&gt;&lt;/TEXT&gt;&lt;/P&gt;&lt;/PARALIST&gt;&lt;/CELL&gt;&lt;CELL BorderFill="9" ColAddr="33"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CharShape="16"&gt;&lt;CHAR&gt;≪$AH$113≫&lt;/CHAR&gt;&lt;/TEXT&gt;&lt;/P&gt;&lt;/PARALIST&gt;&lt;/CELL&gt;&lt;CELL BorderFill="9" ColAddr="34"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CharShape="16"&gt;&lt;CHAR&gt;≪$AI$113≫&lt;/CHAR&gt;&lt;/TEXT&gt;&lt;/P&gt;&lt;/PARALIST&gt;&lt;/CELL&gt;&lt;CELL BorderFill="9" ColAddr="35"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CharShape="16"&gt;&lt;CHAR&gt;≪$AJ$113≫&lt;/CHAR&gt;&lt;/TEXT&gt;&lt;/P&gt;&lt;/PARALIST&gt;&lt;/CELL&gt;&lt;CELL BorderFill="9" ColAddr="36"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CharShape="16"&gt;&lt;CHAR&gt;≪$AK$113≫&lt;/CHAR&gt;&lt;/TEXT&gt;&lt;/P&gt;&lt;/PARALIST&gt;&lt;/CELL&gt;&lt;CELL BorderFill="9" ColAddr="37"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CharShape="16"&gt;&lt;CHAR&gt;≪$AL$113≫&lt;/CHAR&gt;&lt;/TEXT&gt;&lt;/P&gt;&lt;/PARALIST&gt;&lt;/CELL&gt;&lt;CELL BorderFill="9" ColAddr="38"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CharShape="16"&gt;&lt;CHAR&gt;≪$AM$113≫&lt;/CHAR&gt;&lt;/TEXT&gt;&lt;/P&gt;&lt;/PARALIST&gt;&lt;/CELL&gt;&lt;CELL BorderFill="9" ColAddr="39"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CharShape="16"&gt;&lt;CHAR&gt;≪$AN$113≫&lt;/CHAR&gt;&lt;/TEXT&gt;&lt;/P&gt;&lt;/PARALIST&gt;&lt;/CELL&gt;&lt;CELL BorderFill="9" ColAddr="40"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CharShape="16"&gt;&lt;CHAR&gt;≪$AO$113≫&lt;/CHAR&gt;&lt;/TEXT&gt;&lt;/P&gt;&lt;/PARALIST&gt;&lt;/CELL&gt;&lt;CELL BorderFill="13" ColAddr="41" ColSpan="1" Dirty="false" Editable="false" HasMargin="true" Header="false" Height="0" Protect="false" RowAddr="110" RowSpan="1" Width="1405"&gt;&lt;CELLMARGIN Bottom="0" Left="0" Right="0" Top="0"/&gt;&lt;PARALIST LineWrap="Squeeze" LinkListID="0" LinkListIDNext="0" TextDirection="0" VertAlign="Center"&gt;&lt;P ParaShape="31" Style="43"&gt;&lt;TEXT CharShape="16"&gt;&lt;CHAR&gt;≪$AP$113≫&lt;/CHAR&gt;&lt;/TEXT&gt;&lt;/P&gt;&lt;/PARALIST&gt;&lt;/CELL&gt;&lt;/ROW&gt;&lt;ROW&gt;&lt;CELL BorderFill="14" ColAddr="0" ColSpan="1" Dirty="false" Editable="false" HasMargin="false" Header="false" Height="0" Protect="false" RowAddr="111" RowSpan="1" Width="17378"&gt;&lt;CELLMARGIN Bottom="141" Left="510" Right="510" Top="141"/&gt;&lt;PARALIST LineWrap="Squeeze" LinkListID="0" LinkListIDNext="0" TextDirection="0" VertAlign="Center"&gt;&lt;P ParaShape="30" Style="42"&gt;&lt;TEXT CharShape="10"&gt;&lt;CHAR&gt;≪$A$114≫&lt;/CHAR&gt;&lt;/TEXT&gt;&lt;/P&gt;&lt;/PARALIST&gt;&lt;/CELL&gt;&lt;CELL BorderFill="9" ColAddr="1" ColSpan="1" Dirty="false" Editable="false" HasMargin="false" Header="false" Height="0" Protect="false" RowAddr="111" RowSpan="1" Width="4926"&gt;&lt;CELLMARGIN Bottom="141" Left="510" Right="510" Top="141"/&gt;&lt;PARALIST LineWrap="Squeeze" LinkListID="0" LinkListIDNext="0" TextDirection="0" VertAlign="Center"&gt;&lt;P ParaShape="31" Style="42"&gt;&lt;TEXT CharShape="16"&gt;&lt;CHAR&gt;≪$B$114≫&lt;/CHAR&gt;&lt;/TEXT&gt;&lt;/P&gt;&lt;/PARALIST&gt;&lt;/CELL&gt;&lt;CELL BorderFill="9" ColAddr="2"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CharShape="16"&gt;&lt;CHAR&gt;≪$C$114≫&lt;/CHAR&gt;&lt;/TEXT&gt;&lt;/P&gt;&lt;/PARALIST&gt;&lt;/CELL&gt;&lt;CELL BorderFill="9" ColAddr="3"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CharShape="16"&gt;&lt;CHAR&gt;≪$D$114≫&lt;/CHAR&gt;&lt;/TEXT&gt;&lt;/P&gt;&lt;/PARALIST&gt;&lt;/CELL&gt;&lt;CELL BorderFill="9" ColAddr="4"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CharShape="16"&gt;&lt;CHAR&gt;≪$E$114≫&lt;/CHAR&gt;&lt;/TEXT&gt;&lt;/P&gt;&lt;/PARALIST&gt;&lt;/CELL&gt;&lt;CELL BorderFill="9" ColAddr="5"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CharShape="16"&gt;&lt;CHAR&gt;≪$F$114≫&lt;/CHAR&gt;&lt;/TEXT&gt;&lt;/P&gt;&lt;/PARALIST&gt;&lt;/CELL&gt;&lt;CELL BorderFill="9" ColAddr="6"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CharShape="16"&gt;&lt;CHAR&gt;≪$G$114≫&lt;/CHAR&gt;&lt;/TEXT&gt;&lt;/P&gt;&lt;/PARALIST&gt;&lt;/CELL&gt;&lt;CELL BorderFill="9" ColAddr="7"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CharShape="16"&gt;&lt;CHAR&gt;≪$H$114≫&lt;/CHAR&gt;&lt;/TEXT&gt;&lt;/P&gt;&lt;/PARALIST&gt;&lt;/CELL&gt;&lt;CELL BorderFill="9" ColAddr="8"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CharShape="16"&gt;&lt;CHAR&gt;≪$I$114≫&lt;/CHAR&gt;&lt;/TEXT&gt;&lt;/P&gt;&lt;/PARALIST&gt;&lt;/CELL&gt;&lt;CELL BorderFill="9" ColAddr="9"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CharShape="16"&gt;&lt;CHAR&gt;≪$J$114≫&lt;/CHAR&gt;&lt;/TEXT&gt;&lt;/P&gt;&lt;/PARALIST&gt;&lt;/CELL&gt;&lt;CELL BorderFill="9" ColAddr="10"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CharShape="16"&gt;&lt;CHAR&gt;≪$K$114≫&lt;/CHAR&gt;&lt;/TEXT&gt;&lt;/P&gt;&lt;/PARALIST&gt;&lt;/CELL&gt;&lt;CELL BorderFill="9" ColAddr="11"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CharShape="16"&gt;&lt;CHAR&gt;≪$L$114≫&lt;/CHAR&gt;&lt;/TEXT&gt;&lt;/P&gt;&lt;/PARALIST&gt;&lt;/CELL&gt;&lt;CELL BorderFill="9" ColAddr="12"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CharShape="16"&gt;&lt;CHAR&gt;≪$M$114≫&lt;/CHAR&gt;&lt;/TEXT&gt;&lt;/P&gt;&lt;/PARALIST&gt;&lt;/CELL&gt;&lt;CELL BorderFill="9" ColAddr="13"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CharShape="16"&gt;&lt;CHAR&gt;≪$N$114≫&lt;/CHAR&gt;&lt;/TEXT&gt;&lt;/P&gt;&lt;/PARALIST&gt;&lt;/CELL&gt;&lt;CELL BorderFill="9" ColAddr="14" ColSpan="1" Dirty="false" Editable="false" HasMargin="true" Header="false" Height="0" Protect="false" RowAddr="111" RowSpan="1" Width="1402"&gt;&lt;CELLMARGIN Bottom="0" Lef</t>
  </si>
  <si>
    <t>t="0" Right="0" Top="0"/&gt;&lt;PARALIST LineWrap="Squeeze" LinkListID="0" LinkListIDNext="0" TextDirection="0" VertAlign="Center"&gt;&lt;P ParaShape="31" Style="42"&gt;&lt;TEXT CharShape="16"&gt;&lt;CHAR&gt;≪$O$114≫&lt;/CHAR&gt;&lt;/TEXT&gt;&lt;/P&gt;&lt;/PARALIST&gt;&lt;/CELL&gt;&lt;CELL BorderFill="9" ColAddr="15"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CharShape="16"&gt;&lt;CHAR&gt;≪$P$114≫&lt;/CHAR&gt;&lt;/TEXT&gt;&lt;/P&gt;&lt;/PARALIST&gt;&lt;/CELL&gt;&lt;CELL BorderFill="9" ColAddr="16"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CharShape="16"&gt;&lt;CHAR&gt;≪$Q$114≫&lt;/CHAR&gt;&lt;/TEXT&gt;&lt;/P&gt;&lt;/PARALIST&gt;&lt;/CELL&gt;&lt;CELL BorderFill="9" ColAddr="17"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CharShape="16"&gt;&lt;CHAR&gt;≪$R$114≫&lt;/CHAR&gt;&lt;/TEXT&gt;&lt;/P&gt;&lt;/PARALIST&gt;&lt;/CELL&gt;&lt;CELL BorderFill="9" ColAddr="18"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CharShape="16"&gt;&lt;CHAR&gt;≪$S$114≫&lt;/CHAR&gt;&lt;/TEXT&gt;&lt;/P&gt;&lt;/PARALIST&gt;&lt;/CELL&gt;&lt;CELL BorderFill="9" ColAddr="19"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CharShape="16"&gt;&lt;CHAR&gt;≪$T$114≫&lt;/CHAR&gt;&lt;/TEXT&gt;&lt;/P&gt;&lt;/PARALIST&gt;&lt;/CELL&gt;&lt;CELL BorderFill="9" ColAddr="20"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CharShape="16"&gt;&lt;CHAR&gt;≪$U$114≫&lt;/CHAR&gt;&lt;/TEXT&gt;&lt;/P&gt;&lt;/PARALIST&gt;&lt;/CELL&gt;&lt;CELL BorderFill="9" ColAddr="21"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CharShape="16"&gt;&lt;CHAR&gt;≪$V$114≫&lt;/CHAR&gt;&lt;/TEXT&gt;&lt;/P&gt;&lt;/PARALIST&gt;&lt;/CELL&gt;&lt;CELL BorderFill="9" ColAddr="22"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CharShape="16"&gt;&lt;CHAR&gt;≪$W$114≫&lt;/CHAR&gt;&lt;/TEXT&gt;&lt;/P&gt;&lt;/PARALIST&gt;&lt;/CELL&gt;&lt;CELL BorderFill="9" ColAddr="23"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CharShape="16"&gt;&lt;CHAR&gt;≪$X$114≫&lt;/CHAR&gt;&lt;/TEXT&gt;&lt;/P&gt;&lt;/PARALIST&gt;&lt;/CELL&gt;&lt;CELL BorderFill="9" ColAddr="24"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CharShape="16"&gt;&lt;CHAR&gt;≪$Y$114≫&lt;/CHAR&gt;&lt;/TEXT&gt;&lt;/P&gt;&lt;/PARALIST&gt;&lt;/CELL&gt;&lt;CELL BorderFill="9" ColAddr="25"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CharShape="16"&gt;&lt;CHAR&gt;≪$Z$114≫&lt;/CHAR&gt;&lt;/TEXT&gt;&lt;/P&gt;&lt;/PARALIST&gt;&lt;/CELL&gt;&lt;CELL BorderFill="9" ColAddr="26"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CharShape="16"&gt;&lt;CHAR&gt;≪$AA$114≫&lt;/CHAR&gt;&lt;/TEXT&gt;&lt;/P&gt;&lt;/PARALIST&gt;&lt;/CELL&gt;&lt;CELL BorderFill="9" ColAddr="27"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CharShape="16"&gt;&lt;CHAR&gt;≪$AB$114≫&lt;/CHAR&gt;&lt;/TEXT&gt;&lt;/P&gt;&lt;/PARALIST&gt;&lt;/CELL&gt;&lt;CELL BorderFill="9" ColAddr="28"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CharShape="16"&gt;&lt;CHAR&gt;≪$AC$114≫&lt;/CHAR&gt;&lt;/TEXT&gt;&lt;/P&gt;&lt;/PARALIST&gt;&lt;/CELL&gt;&lt;CELL BorderFill="9" ColAddr="29"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CharShape="16"&gt;&lt;CHAR&gt;≪$AD$114≫&lt;/CHAR&gt;&lt;/TEXT&gt;&lt;/P&gt;&lt;/PARALIST&gt;&lt;/CELL&gt;&lt;CELL BorderFill="9" ColAddr="30"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CharShape="16"&gt;&lt;CHAR&gt;≪$AE$114≫&lt;/CHAR&gt;&lt;/TEXT&gt;&lt;/P&gt;&lt;/PARALIST&gt;&lt;/CELL&gt;&lt;CELL BorderFill="9" ColAddr="31"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CharShape="16"&gt;&lt;CHAR&gt;≪$AF$114≫&lt;/CHAR&gt;&lt;/TEXT&gt;&lt;/P&gt;&lt;/PARALIST&gt;&lt;/CELL&gt;&lt;CELL BorderFill="9" ColAddr="32"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CharShape="16"&gt;&lt;CHAR&gt;≪$AG$114≫&lt;/CHAR&gt;&lt;/TEXT&gt;&lt;/P&gt;&lt;/PARALIST&gt;&lt;/CELL&gt;&lt;CELL BorderFill="9" ColAddr="33"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CharShape="16"&gt;&lt;CHAR&gt;≪$AH$114≫&lt;/CHAR&gt;&lt;/TEXT&gt;&lt;/P&gt;&lt;/PARALIST&gt;&lt;/CELL&gt;&lt;CELL BorderFill="9" ColAddr="34"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CharShape="16"&gt;&lt;CHAR&gt;≪$AI$114≫&lt;/CHAR&gt;&lt;/TEXT&gt;&lt;/P&gt;&lt;/PARALIST&gt;&lt;/CELL&gt;&lt;CELL BorderFill="9" ColAddr="35"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CharShape="16"&gt;&lt;CHAR&gt;≪$AJ$114≫&lt;/CHAR&gt;&lt;/TEXT&gt;&lt;/P&gt;&lt;/PARALIST&gt;&lt;/CELL&gt;&lt;CELL BorderFill="9" ColAddr="36"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CharShape="16"&gt;&lt;CHAR&gt;≪$AK$114≫&lt;/CHAR&gt;&lt;/TEXT&gt;&lt;/P&gt;&lt;/PARALIST&gt;&lt;/CELL&gt;&lt;CELL BorderFill="9" ColAddr="37"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CharShape="16"&gt;&lt;CHAR&gt;≪$AL$114≫&lt;/CHAR&gt;&lt;/TEXT&gt;&lt;/P&gt;&lt;/PARALIST&gt;&lt;/CELL&gt;&lt;CELL BorderFill="9" ColAddr="38"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CharShape="16"&gt;&lt;CHAR&gt;≪$AM$114≫&lt;/CHAR&gt;&lt;/TEXT&gt;&lt;/P&gt;&lt;/PARALIST&gt;&lt;/CELL&gt;&lt;CELL BorderFill="9" ColAddr="39"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CharShape="16"&gt;&lt;CHAR&gt;≪$AN$114≫&lt;/CHAR&gt;&lt;/TEXT&gt;&lt;/P&gt;&lt;/PARALIST&gt;&lt;/CELL&gt;&lt;CELL BorderFill="9" ColAddr="40"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CharShape="16"&gt;&lt;CHAR&gt;≪$AO$114≫&lt;/CHAR&gt;&lt;/TEXT&gt;&lt;/P&gt;&lt;/PARALIST&gt;&lt;/CELL&gt;&lt;CELL BorderFill="13" ColAddr="41" ColSpan="1" Dirty="false" Editable="false" HasMargin="true" Header="false" Height="0" Protect="false" RowAddr="111" RowSpan="1" Width="1405"&gt;&lt;CELLMARGIN Bottom="0" Left="0" Right="0" Top="0"/&gt;&lt;PARALIST LineWrap="Squeeze" LinkListID="0" LinkListIDNext="0" TextDirection="0" VertAlign="Center"&gt;&lt;P ParaShape="31" Style="43"&gt;&lt;TEXT CharShape="16"&gt;&lt;CHAR&gt;≪$AP$114≫&lt;/CHAR&gt;&lt;/TEXT&gt;&lt;/P&gt;&lt;/PARALIST&gt;&lt;/CELL&gt;&lt;/ROW&gt;&lt;ROW&gt;&lt;CELL BorderFill="14" ColAddr="0" ColSpan="1" Dirty="false" Editable="false" HasMargin="false" Header="false" Height="0" Protect="false" RowAddr="112" RowSpan="1" Width="17378"&gt;&lt;CELLMARGIN Bottom="141" Left="510" Right="510" Top="141"/&gt;&lt;PARALIST LineWrap="Squeeze" LinkListID="0" LinkListIDNext="0" TextDirection="0" VertAlign="Center"&gt;&lt;P ParaShape="30" Style="42"&gt;&lt;TEXT CharShape="10"&gt;&lt;CHAR&gt;≪$A$115≫&lt;/CHAR&gt;&lt;/TEXT&gt;&lt;/P&gt;&lt;/PARALIST&gt;&lt;/CELL&gt;&lt;CELL BorderFill="9" ColAddr="1" ColSpan="1" Dirty="false" Editable="false" HasMargin="false" Header="false" Height="0" Protect="false" RowAddr="112" RowSpan="1" Width="4926"&gt;&lt;CELLMARGIN Bottom="141" Left="510" Right="510" Top="141"/&gt;&lt;PARALIST LineWrap="Squeeze" LinkListID="0" LinkListIDNext="0" TextDirection="0" VertAlign="Center"&gt;&lt;P ParaShape="31" Style="42"&gt;&lt;TEXT CharShape="16"&gt;&lt;CHAR&gt;≪$B$115≫&lt;/CHAR&gt;&lt;/TEXT&gt;&lt;/P&gt;&lt;/PARALIST&gt;&lt;/CELL&gt;&lt;CELL BorderFill="9" ColAddr="2"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CharShape="16"&gt;&lt;CHAR&gt;≪$C$115≫&lt;/CHAR&gt;&lt;/TEXT&gt;&lt;/P&gt;&lt;/PARALIST&gt;&lt;/CELL&gt;&lt;CELL BorderFill="9" ColAddr="3"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CharShape="16"&gt;&lt;CHAR&gt;≪$D$115≫&lt;/CHAR&gt;&lt;/TEXT&gt;&lt;/P&gt;&lt;/PARALIST&gt;&lt;/CELL&gt;&lt;CELL BorderFill="9" ColAddr="4"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CharShape="16"&gt;&lt;CHAR&gt;≪$E$115≫&lt;/CHAR&gt;&lt;/TEXT&gt;&lt;/P&gt;&lt;/PARALIST&gt;&lt;/CELL&gt;&lt;CELL BorderFill="9" ColAddr="5"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CharShape="16"&gt;&lt;CHAR&gt;≪$F$115≫&lt;/CHAR&gt;&lt;/TEXT&gt;&lt;/P&gt;&lt;/PARALIST&gt;&lt;/CELL&gt;&lt;CELL BorderFill="9" ColAddr="6"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CharShape="16"&gt;&lt;CHAR&gt;≪$G$115≫&lt;/CHAR&gt;&lt;/TEXT&gt;&lt;/P&gt;&lt;/PARALIST&gt;&lt;/CELL&gt;&lt;CELL BorderFill="9" ColAddr="7"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CharShape="16"&gt;&lt;CHAR&gt;≪$H$115≫&lt;/CHAR&gt;&lt;/TEXT&gt;&lt;/P&gt;&lt;/PARALIST&gt;&lt;/CELL&gt;&lt;CELL BorderFill="9" ColAddr="8"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CharShape="16"&gt;&lt;CHAR&gt;≪$I$115≫&lt;/CHAR&gt;&lt;/TEXT&gt;&lt;/P&gt;&lt;/PARALIST&gt;&lt;/CELL&gt;&lt;CELL BorderFill="9" ColAddr="9"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CharShape="16"&gt;&lt;CHAR&gt;≪$J$115≫&lt;/CHAR&gt;&lt;/TEXT&gt;&lt;/P&gt;&lt;/PARALIST&gt;&lt;/CELL&gt;&lt;CELL BorderFill="9" ColAddr="10"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CharShape="16"&gt;&lt;CHAR&gt;≪$K$115≫&lt;/CHAR&gt;&lt;/TEXT&gt;&lt;/P&gt;&lt;/PARALIST&gt;&lt;/CELL&gt;&lt;CELL BorderFill="9" ColAddr="11"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CharShape="16"&gt;&lt;CHAR&gt;≪$L$115≫&lt;/CHAR&gt;&lt;/TEXT&gt;&lt;/P&gt;&lt;/PARALIST&gt;&lt;/CELL&gt;&lt;CELL BorderFill="9" ColAddr="12"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CharShape="16"&gt;&lt;CHAR&gt;≪$M$115≫&lt;/CHAR&gt;&lt;/TEXT&gt;&lt;/P&gt;&lt;/PARALIST&gt;&lt;/CELL&gt;&lt;CELL BorderFill="9" ColAddr="13"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CharShape="16"&gt;&lt;CHAR&gt;≪$N$115≫&lt;/CHAR&gt;&lt;/TEXT&gt;&lt;/P&gt;&lt;/PARALIST&gt;&lt;/CELL&gt;&lt;CELL BorderFill="9" ColAddr="14"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CharShape="16"&gt;&lt;CHAR&gt;≪$O$115≫&lt;/CHAR&gt;&lt;/TEXT&gt;&lt;/P&gt;&lt;/PARALIST&gt;&lt;/CELL&gt;&lt;CELL BorderFill="9" ColAddr="15"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CharShape="16"&gt;&lt;CHAR&gt;≪$P$115≫&lt;/CHAR&gt;&lt;/TEXT&gt;&lt;/P&gt;&lt;/PARALIST&gt;&lt;/CELL&gt;&lt;CELL BorderFill="9" ColAddr="16"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CharShape="16"&gt;&lt;CHAR&gt;≪$Q$115≫&lt;/CHAR&gt;&lt;/TEXT&gt;&lt;/P&gt;&lt;/PARALIST&gt;&lt;/CELL&gt;&lt;CELL BorderFill="9" ColAddr="17"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CharShape="16"&gt;&lt;CHAR&gt;≪$R$115≫&lt;/CHAR&gt;&lt;/TEXT&gt;&lt;/P&gt;&lt;/PARALIST&gt;&lt;/CELL&gt;&lt;CELL BorderFill="9" ColAddr="18"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CharShape="16"&gt;&lt;CHAR&gt;≪$S$115≫&lt;/CHAR&gt;&lt;/TEXT&gt;&lt;/P&gt;&lt;/PARALIST&gt;&lt;/CELL&gt;&lt;CELL BorderFill="9" ColAddr="19"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CharShape="16"&gt;&lt;CHAR&gt;≪$T$115≫&lt;/CHAR&gt;&lt;/TEXT&gt;&lt;/P&gt;&lt;/PARALIST&gt;&lt;/CELL&gt;&lt;CELL BorderFill="9" ColAddr="20"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CharShape="16"&gt;&lt;CHAR&gt;≪$U$115≫&lt;/CHAR&gt;&lt;/TEXT&gt;&lt;/P&gt;&lt;/PARALIST&gt;&lt;/CELL&gt;&lt;CELL BorderFill="9" ColAddr="21"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CharShape="16"&gt;&lt;CHAR&gt;≪$V$115≫&lt;/CHAR&gt;&lt;/TEXT&gt;&lt;/P&gt;&lt;/PARALIST&gt;&lt;/CELL&gt;&lt;CELL BorderFill="9" ColAddr="22"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CharShape="16"&gt;&lt;CHAR&gt;≪$W$115≫&lt;/CHAR&gt;&lt;/TEXT&gt;&lt;/P&gt;&lt;/PARALIST&gt;&lt;/CELL&gt;&lt;CELL BorderFill="9" ColAddr="23"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CharShape="16"&gt;&lt;CHAR&gt;≪$X$115≫&lt;/CHAR&gt;&lt;/TEXT&gt;&lt;/P&gt;&lt;/PARALIST&gt;&lt;/CELL&gt;&lt;CELL BorderFill="9" ColAddr="24"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CharShape="16"&gt;&lt;CHAR&gt;≪$Y$115≫&lt;/CHAR&gt;&lt;/TEXT&gt;&lt;/P&gt;&lt;/PARALIST&gt;&lt;/CELL&gt;&lt;CELL BorderFill="9" ColAddr="25"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CharShape="16"&gt;&lt;CHAR&gt;≪$Z$115≫&lt;/CHAR&gt;&lt;/TEXT&gt;&lt;/P&gt;&lt;/PARALIST&gt;&lt;/CELL&gt;&lt;CELL BorderFill="9" ColAddr="26"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CharShape="16"&gt;&lt;CHAR&gt;≪$AA$115≫&lt;/CHAR&gt;&lt;/TEXT&gt;&lt;/P&gt;&lt;/PARALIST&gt;&lt;/CELL&gt;&lt;CELL BorderFill="9" ColAddr="27"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CharShape="16"&gt;&lt;CHAR&gt;≪$AB$115≫&lt;/CHAR&gt;&lt;/TEXT&gt;&lt;/P&gt;&lt;/PARALIST&gt;&lt;/CELL&gt;&lt;CELL BorderFill="9" ColAddr="28"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CharShape="16"&gt;&lt;CHAR&gt;≪$AC$115≫&lt;/CHAR&gt;&lt;/TEXT&gt;&lt;/P&gt;&lt;/PARALIST&gt;&lt;/CELL&gt;&lt;CELL BorderFill="9" ColAddr="29"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CharShape="16"&gt;&lt;CHAR&gt;≪$AD$115≫&lt;/CHAR&gt;&lt;/TEXT&gt;&lt;/P&gt;&lt;/PARALIST&gt;&lt;/CELL&gt;&lt;CELL BorderFill="9" ColAddr="30"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CharShape="16"&gt;&lt;CHAR&gt;≪$AE$115≫&lt;/CHAR&gt;&lt;/TEXT&gt;&lt;/P&gt;&lt;/PARALIST&gt;&lt;/CELL&gt;&lt;CELL BorderFill="9" ColAddr="31"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CharShape="16"&gt;&lt;CHAR&gt;≪$AF$115≫&lt;/CHAR&gt;&lt;/TEXT&gt;&lt;/P&gt;&lt;/PARALIST&gt;&lt;/CELL&gt;&lt;CELL BorderFill="9" ColAddr="32"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CharShape="16"&gt;&lt;CHAR&gt;≪$AG$115≫&lt;/CHAR&gt;&lt;/TEXT&gt;&lt;/P&gt;&lt;/PARALIST&gt;&lt;/CELL&gt;&lt;CELL BorderFill="9" ColAddr="33"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CharShape="16"&gt;&lt;CHAR&gt;≪$AH$115≫&lt;/CHAR&gt;&lt;/TEXT&gt;&lt;/P&gt;&lt;/PARALIST&gt;&lt;/CELL&gt;&lt;CELL BorderFill="9" ColAddr="34"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CharShape="16"&gt;&lt;CHAR&gt;≪$AI$115≫&lt;/CHAR&gt;&lt;/TEXT&gt;&lt;/P&gt;&lt;/PARALIST&gt;&lt;/CELL&gt;&lt;CELL BorderFill="9" ColAddr="35"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CharShape="16"&gt;&lt;CHAR&gt;≪$AJ$115≫&lt;/CHAR&gt;&lt;/TEXT&gt;&lt;/P&gt;&lt;/PARALIST&gt;&lt;/CELL&gt;&lt;CELL BorderFill="9" ColAddr="36"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CharShape="16"&gt;&lt;CHAR&gt;≪$AK$115≫&lt;/CHAR&gt;&lt;/TEXT&gt;&lt;/P&gt;&lt;/PARALIST&gt;&lt;/CELL&gt;&lt;CELL BorderFill="9" ColAddr="37"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CharShape="16"&gt;&lt;CHAR&gt;≪$AL$115≫&lt;/CHAR&gt;&lt;/TEXT&gt;&lt;/P&gt;&lt;/PARALIST&gt;&lt;/CELL&gt;&lt;CELL BorderFill="9" ColAddr="38"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CharShape="16"&gt;&lt;CHAR&gt;≪$AM$115≫&lt;/CHAR&gt;&lt;/TEXT&gt;&lt;/P&gt;&lt;/PARALIST&gt;&lt;/CELL&gt;&lt;CELL BorderFill="9" ColAddr="39"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CharShape="16"&gt;&lt;CHAR&gt;≪$AN$115≫&lt;/CHAR&gt;&lt;/TEXT&gt;&lt;/P&gt;&lt;/PARALIST&gt;&lt;/CELL&gt;&lt;CELL BorderFill="9" ColAddr="40"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CharShape="16"&gt;&lt;CHAR&gt;≪$AO$115≫&lt;/CHAR&gt;&lt;/TEXT&gt;&lt;/P&gt;&lt;/PARALIST&gt;&lt;/CELL&gt;&lt;CELL BorderFill="13" ColAddr="41" ColSpan="1" Dirty="false" Editable="false" HasMargin="true" Header="false" Height="0" Protect="false" RowAddr="112" RowSpan="1" Width="1405"&gt;&lt;CELLMARGIN Bottom="0" Left="0" Right="0" Top="0"/&gt;&lt;PARALIST LineWrap="Squeeze" LinkListID="0" LinkListIDNext="0" TextDirection="0" VertAlign="Center"&gt;&lt;P ParaShape="31" Style="43"&gt;&lt;TEXT CharShape="16"&gt;&lt;CHAR&gt;≪$AP$115≫&lt;/CHAR&gt;&lt;/TEXT&gt;&lt;/P&gt;&lt;/PARALIST&gt;&lt;/CELL&gt;&lt;/ROW&gt;&lt;ROW&gt;&lt;CELL BorderFill="14" ColAddr="0" ColSpan="1" Dirty="false" Editable="false" HasMargin="false" Header="false" Height="0" Protect="false" RowAddr="113" RowSpan="1" Width="17378"&gt;&lt;CELLMARGIN Bottom="141" Left="510" Right="510" Top="141"/&gt;&lt;PARALIST LineWrap="Squeeze" LinkListID="0" LinkListIDNext="0" TextDirection="0" VertAlign="Center"&gt;&lt;P ParaShape="30" Style="42"&gt;&lt;TEXT CharShape="10"&gt;&lt;CHAR&gt;≪$A$116≫&lt;/CHAR&gt;&lt;/TEXT&gt;&lt;/P&gt;&lt;/PARALIST&gt;&lt;/CELL&gt;&lt;CELL BorderFill="9" ColAddr="1" ColSpan="1" Dirty="false" Editable="false" HasMargin="false" Header="false" Height="0" Protect="false" RowAddr="113" RowSpan="1" Width="4926"&gt;&lt;CELLMARGIN Bottom="141" Left="510" Right="510" Top="141"/&gt;&lt;PARALIST LineWrap="Squeeze" LinkListID="0" LinkListIDNext="0" TextDirection="0" VertAlign="Center"&gt;&lt;P ParaShape="31" Style="42"&gt;&lt;TEXT CharShape="16"&gt;&lt;CHAR&gt;≪$B$116≫&lt;/CHAR&gt;&lt;/TEXT&gt;&lt;/P&gt;&lt;/PARALIST&gt;&lt;/CELL&gt;&lt;CELL BorderFill="9" ColAddr="2"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CharShape="16"&gt;&lt;CHAR&gt;≪$C$116≫&lt;/CHAR&gt;&lt;/TEXT&gt;&lt;/P&gt;&lt;/PARALIST&gt;&lt;/CELL&gt;&lt;CELL BorderFill="9" ColAddr="3"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CharShape="16"&gt;&lt;CHAR&gt;≪$D$116≫&lt;/CHAR&gt;&lt;/TEXT&gt;&lt;/P&gt;&lt;/PARALIST&gt;&lt;/CELL&gt;&lt;CELL BorderFill="9" ColAddr="4"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CharShape="16"&gt;&lt;CHAR&gt;≪$E$116≫&lt;/CHAR&gt;&lt;/TEXT&gt;&lt;/P&gt;&lt;/PARALIST&gt;&lt;/CELL&gt;&lt;CELL BorderFill="9" ColAddr="5"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CharShape="16"&gt;&lt;CHAR&gt;≪$F$116≫&lt;/CHAR&gt;&lt;/TEXT&gt;&lt;/P&gt;&lt;/PARALIST&gt;&lt;/CELL&gt;&lt;CELL BorderFill="9" ColAddr="6"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CharShape="16"&gt;&lt;CHAR&gt;≪$G$116≫&lt;/CHAR&gt;&lt;/TEXT&gt;&lt;/P&gt;&lt;/PARALIST&gt;&lt;/CELL&gt;&lt;CELL BorderFill="9" ColAddr="7" ColSpan="1" Dirty="false" Editable="false" Has</t>
  </si>
  <si>
    <t>Margin="true" Header="false" Height="0" Protect="false" RowAddr="113" RowSpan="1" Width="1402"&gt;&lt;CELLMARGIN Bottom="0" Left="0" Right="0" Top="0"/&gt;&lt;PARALIST LineWrap="Squeeze" LinkListID="0" LinkListIDNext="0" TextDirection="0" VertAlign="Center"&gt;&lt;P ParaShape="31" Style="42"&gt;&lt;TEXT CharShape="16"&gt;&lt;CHAR&gt;≪$H$116≫&lt;/CHAR&gt;&lt;/TEXT&gt;&lt;/P&gt;&lt;/PARALIST&gt;&lt;/CELL&gt;&lt;CELL BorderFill="9" ColAddr="8"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CharShape="16"&gt;&lt;CHAR&gt;≪$I$116≫&lt;/CHAR&gt;&lt;/TEXT&gt;&lt;/P&gt;&lt;/PARALIST&gt;&lt;/CELL&gt;&lt;CELL BorderFill="9" ColAddr="9"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CharShape="16"&gt;&lt;CHAR&gt;≪$J$116≫&lt;/CHAR&gt;&lt;/TEXT&gt;&lt;/P&gt;&lt;/PARALIST&gt;&lt;/CELL&gt;&lt;CELL BorderFill="9" ColAddr="10"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CharShape="16"&gt;&lt;CHAR&gt;≪$K$116≫&lt;/CHAR&gt;&lt;/TEXT&gt;&lt;/P&gt;&lt;/PARALIST&gt;&lt;/CELL&gt;&lt;CELL BorderFill="9" ColAddr="11"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CharShape="16"&gt;&lt;CHAR&gt;≪$L$116≫&lt;/CHAR&gt;&lt;/TEXT&gt;&lt;/P&gt;&lt;/PARALIST&gt;&lt;/CELL&gt;&lt;CELL BorderFill="9" ColAddr="12"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CharShape="16"&gt;&lt;CHAR&gt;≪$M$116≫&lt;/CHAR&gt;&lt;/TEXT&gt;&lt;/P&gt;&lt;/PARALIST&gt;&lt;/CELL&gt;&lt;CELL BorderFill="9" ColAddr="13"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CharShape="16"&gt;&lt;CHAR&gt;≪$N$116≫&lt;/CHAR&gt;&lt;/TEXT&gt;&lt;/P&gt;&lt;/PARALIST&gt;&lt;/CELL&gt;&lt;CELL BorderFill="9" ColAddr="14"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CharShape="16"&gt;&lt;CHAR&gt;≪$O$116≫&lt;/CHAR&gt;&lt;/TEXT&gt;&lt;/P&gt;&lt;/PARALIST&gt;&lt;/CELL&gt;&lt;CELL BorderFill="9" ColAddr="15"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CharShape="16"&gt;&lt;CHAR&gt;≪$P$116≫&lt;/CHAR&gt;&lt;/TEXT&gt;&lt;/P&gt;&lt;/PARALIST&gt;&lt;/CELL&gt;&lt;CELL BorderFill="9" ColAddr="16"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CharShape="16"&gt;&lt;CHAR&gt;≪$Q$116≫&lt;/CHAR&gt;&lt;/TEXT&gt;&lt;/P&gt;&lt;/PARALIST&gt;&lt;/CELL&gt;&lt;CELL BorderFill="9" ColAddr="17"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CharShape="16"&gt;&lt;CHAR&gt;≪$R$116≫&lt;/CHAR&gt;&lt;/TEXT&gt;&lt;/P&gt;&lt;/PARALIST&gt;&lt;/CELL&gt;&lt;CELL BorderFill="9" ColAddr="18"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CharShape="16"&gt;&lt;CHAR&gt;≪$S$116≫&lt;/CHAR&gt;&lt;/TEXT&gt;&lt;/P&gt;&lt;/PARALIST&gt;&lt;/CELL&gt;&lt;CELL BorderFill="9" ColAddr="19"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CharShape="16"&gt;&lt;CHAR&gt;≪$T$116≫&lt;/CHAR&gt;&lt;/TEXT&gt;&lt;/P&gt;&lt;/PARALIST&gt;&lt;/CELL&gt;&lt;CELL BorderFill="9" ColAddr="20"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CharShape="16"&gt;&lt;CHAR&gt;≪$U$116≫&lt;/CHAR&gt;&lt;/TEXT&gt;&lt;/P&gt;&lt;/PARALIST&gt;&lt;/CELL&gt;&lt;CELL BorderFill="9" ColAddr="21"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CharShape="16"&gt;&lt;CHAR&gt;≪$V$116≫&lt;/CHAR&gt;&lt;/TEXT&gt;&lt;/P&gt;&lt;/PARALIST&gt;&lt;/CELL&gt;&lt;CELL BorderFill="9" ColAddr="22"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CharShape="16"&gt;&lt;CHAR&gt;≪$W$116≫&lt;/CHAR&gt;&lt;/TEXT&gt;&lt;/P&gt;&lt;/PARALIST&gt;&lt;/CELL&gt;&lt;CELL BorderFill="9" ColAddr="23"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CharShape="16"&gt;&lt;CHAR&gt;≪$X$116≫&lt;/CHAR&gt;&lt;/TEXT&gt;&lt;/P&gt;&lt;/PARALIST&gt;&lt;/CELL&gt;&lt;CELL BorderFill="9" ColAddr="24"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CharShape="16"&gt;&lt;CHAR&gt;≪$Y$116≫&lt;/CHAR&gt;&lt;/TEXT&gt;&lt;/P&gt;&lt;/PARALIST&gt;&lt;/CELL&gt;&lt;CELL BorderFill="9" ColAddr="25"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CharShape="16"&gt;&lt;CHAR&gt;≪$Z$116≫&lt;/CHAR&gt;&lt;/TEXT&gt;&lt;/P&gt;&lt;/PARALIST&gt;&lt;/CELL&gt;&lt;CELL BorderFill="9" ColAddr="26"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CharShape="16"&gt;&lt;CHAR&gt;≪$AA$116≫&lt;/CHAR&gt;&lt;/TEXT&gt;&lt;/P&gt;&lt;/PARALIST&gt;&lt;/CELL&gt;&lt;CELL BorderFill="9" ColAddr="27"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CharShape="16"&gt;&lt;CHAR&gt;≪$AB$116≫&lt;/CHAR&gt;&lt;/TEXT&gt;&lt;/P&gt;&lt;/PARALIST&gt;&lt;/CELL&gt;&lt;CELL BorderFill="9" ColAddr="28"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CharShape="16"&gt;&lt;CHAR&gt;≪$AC$116≫&lt;/CHAR&gt;&lt;/TEXT&gt;&lt;/P&gt;&lt;/PARALIST&gt;&lt;/CELL&gt;&lt;CELL BorderFill="9" ColAddr="29"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CharShape="16"&gt;&lt;CHAR&gt;≪$AD$116≫&lt;/CHAR&gt;&lt;/TEXT&gt;&lt;/P&gt;&lt;/PARALIST&gt;&lt;/CELL&gt;&lt;CELL BorderFill="9" ColAddr="30"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CharShape="16"&gt;&lt;CHAR&gt;≪$AE$116≫&lt;/CHAR&gt;&lt;/TEXT&gt;&lt;/P&gt;&lt;/PARALIST&gt;&lt;/CELL&gt;&lt;CELL BorderFill="9" ColAddr="31"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CharShape="16"&gt;&lt;CHAR&gt;≪$AF$116≫&lt;/CHAR&gt;&lt;/TEXT&gt;&lt;/P&gt;&lt;/PARALIST&gt;&lt;/CELL&gt;&lt;CELL BorderFill="9" ColAddr="32"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CharShape="16"&gt;&lt;CHAR&gt;≪$AG$116≫&lt;/CHAR&gt;&lt;/TEXT&gt;&lt;/P&gt;&lt;/PARALIST&gt;&lt;/CELL&gt;&lt;CELL BorderFill="9" ColAddr="33"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CharShape="16"&gt;&lt;CHAR&gt;≪$AH$116≫&lt;/CHAR&gt;&lt;/TEXT&gt;&lt;/P&gt;&lt;/PARALIST&gt;&lt;/CELL&gt;&lt;CELL BorderFill="9" ColAddr="34"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CharShape="16"&gt;&lt;CHAR&gt;≪$AI$116≫&lt;/CHAR&gt;&lt;/TEXT&gt;&lt;/P&gt;&lt;/PARALIST&gt;&lt;/CELL&gt;&lt;CELL BorderFill="9" ColAddr="35"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CharShape="16"&gt;&lt;CHAR&gt;≪$AJ$116≫&lt;/CHAR&gt;&lt;/TEXT&gt;&lt;/P&gt;&lt;/PARALIST&gt;&lt;/CELL&gt;&lt;CELL BorderFill="9" ColAddr="36"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CharShape="16"&gt;&lt;CHAR&gt;≪$AK$116≫&lt;/CHAR&gt;&lt;/TEXT&gt;&lt;/P&gt;&lt;/PARALIST&gt;&lt;/CELL&gt;&lt;CELL BorderFill="9" ColAddr="37"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CharShape="16"&gt;&lt;CHAR&gt;≪$AL$116≫&lt;/CHAR&gt;&lt;/TEXT&gt;&lt;/P&gt;&lt;/PARALIST&gt;&lt;/CELL&gt;&lt;CELL BorderFill="9" ColAddr="38"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CharShape="16"&gt;&lt;CHAR&gt;≪$AM$116≫&lt;/CHAR&gt;&lt;/TEXT&gt;&lt;/P&gt;&lt;/PARALIST&gt;&lt;/CELL&gt;&lt;CELL BorderFill="9" ColAddr="39"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CharShape="16"&gt;&lt;CHAR&gt;≪$AN$116≫&lt;/CHAR&gt;&lt;/TEXT&gt;&lt;/P&gt;&lt;/PARALIST&gt;&lt;/CELL&gt;&lt;CELL BorderFill="9" ColAddr="40"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CharShape="16"&gt;&lt;CHAR&gt;≪$AO$116≫&lt;/CHAR&gt;&lt;/TEXT&gt;&lt;/P&gt;&lt;/PARALIST&gt;&lt;/CELL&gt;&lt;CELL BorderFill="13" ColAddr="41" ColSpan="1" Dirty="false" Editable="false" HasMargin="true" Header="false" Height="0" Protect="false" RowAddr="113" RowSpan="1" Width="1405"&gt;&lt;CELLMARGIN Bottom="0" Left="0" Right="0" Top="0"/&gt;&lt;PARALIST LineWrap="Squeeze" LinkListID="0" LinkListIDNext="0" TextDirection="0" VertAlign="Center"&gt;&lt;P ParaShape="31" Style="43"&gt;&lt;TEXT CharShape="16"&gt;&lt;CHAR&gt;≪$AP$116≫&lt;/CHAR&gt;&lt;/TEXT&gt;&lt;/P&gt;&lt;/PARALIST&gt;&lt;/CELL&gt;&lt;/ROW&gt;&lt;ROW&gt;&lt;CELL BorderFill="14" ColAddr="0" ColSpan="1" Dirty="false" Editable="false" HasMargin="false" Header="false" Height="0" Protect="false" RowAddr="114" RowSpan="1" Width="17378"&gt;&lt;CELLMARGIN Bottom="141" Left="510" Right="510" Top="141"/&gt;&lt;PARALIST LineWrap="Squeeze" LinkListID="0" LinkListIDNext="0" TextDirection="0" VertAlign="Center"&gt;&lt;P ParaShape="30" Style="42"&gt;&lt;TEXT CharShape="10"&gt;&lt;CHAR&gt;≪$A$117≫&lt;/CHAR&gt;&lt;/TEXT&gt;&lt;/P&gt;&lt;/PARALIST&gt;&lt;/CELL&gt;&lt;CELL BorderFill="9" ColAddr="1" ColSpan="1" Dirty="false" Editable="false" HasMargin="false" Header="false" Height="0" Protect="false" RowAddr="114" RowSpan="1" Width="4926"&gt;&lt;CELLMARGIN Bottom="141" Left="510" Right="510" Top="141"/&gt;&lt;PARALIST LineWrap="Squeeze" LinkListID="0" LinkListIDNext="0" TextDirection="0" VertAlign="Center"&gt;&lt;P ParaShape="31" Style="42"&gt;&lt;TEXT CharShape="16"&gt;&lt;CHAR&gt;≪$B$117≫&lt;/CHAR&gt;&lt;/TEXT&gt;&lt;/P&gt;&lt;/PARALIST&gt;&lt;/CELL&gt;&lt;CELL BorderFill="9" ColAddr="2"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CharShape="16"&gt;&lt;CHAR&gt;≪$C$117≫&lt;/CHAR&gt;&lt;/TEXT&gt;&lt;/P&gt;&lt;/PARALIST&gt;&lt;/CELL&gt;&lt;CELL BorderFill="9" ColAddr="3"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CharShape="16"&gt;&lt;CHAR&gt;≪$D$117≫&lt;/CHAR&gt;&lt;/TEXT&gt;&lt;/P&gt;&lt;/PARALIST&gt;&lt;/CELL&gt;&lt;CELL BorderFill="9" ColAddr="4"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CharShape="16"&gt;&lt;CHAR&gt;≪$E$117≫&lt;/CHAR&gt;&lt;/TEXT&gt;&lt;/P&gt;&lt;/PARALIST&gt;&lt;/CELL&gt;&lt;CELL BorderFill="9" ColAddr="5"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CharShape="16"&gt;&lt;CHAR&gt;≪$F$117≫&lt;/CHAR&gt;&lt;/TEXT&gt;&lt;/P&gt;&lt;/PARALIST&gt;&lt;/CELL&gt;&lt;CELL BorderFill="9" ColAddr="6"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CharShape="16"&gt;&lt;CHAR&gt;≪$G$117≫&lt;/CHAR&gt;&lt;/TEXT&gt;&lt;/P&gt;&lt;/PARALIST&gt;&lt;/CELL&gt;&lt;CELL BorderFill="9" ColAddr="7"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CharShape="16"&gt;&lt;CHAR&gt;≪$H$117≫&lt;/CHAR&gt;&lt;/TEXT&gt;&lt;/P&gt;&lt;/PARALIST&gt;&lt;/CELL&gt;&lt;CELL BorderFill="9" ColAddr="8"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CharShape="16"&gt;&lt;CHAR&gt;≪$I$117≫&lt;/CHAR&gt;&lt;/TEXT&gt;&lt;/P&gt;&lt;/PARALIST&gt;&lt;/CELL&gt;&lt;CELL BorderFill="9" ColAddr="9"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CharShape="16"&gt;&lt;CHAR&gt;≪$J$117≫&lt;/CHAR&gt;&lt;/TEXT&gt;&lt;/P&gt;&lt;/PARALIST&gt;&lt;/CELL&gt;&lt;CELL BorderFill="9" ColAddr="10"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CharShape="16"&gt;&lt;CHAR&gt;≪$K$117≫&lt;/CHAR&gt;&lt;/TEXT&gt;&lt;/P&gt;&lt;/PARALIST&gt;&lt;/CELL&gt;&lt;CELL BorderFill="9" ColAddr="11"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CharShape="16"&gt;&lt;CHAR&gt;≪$L$117≫&lt;/CHAR&gt;&lt;/TEXT&gt;&lt;/P&gt;&lt;/PARALIST&gt;&lt;/CELL&gt;&lt;CELL BorderFill="9" ColAddr="12"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CharShape="16"&gt;&lt;CHAR&gt;≪$M$117≫&lt;/CHAR&gt;&lt;/TEXT&gt;&lt;/P&gt;&lt;/PARALIST&gt;&lt;/CELL&gt;&lt;CELL BorderFill="9" ColAddr="13"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CharShape="16"&gt;&lt;CHAR&gt;≪$N$117≫&lt;/CHAR&gt;&lt;/TEXT&gt;&lt;/P&gt;&lt;/PARALIST&gt;&lt;/CELL&gt;&lt;CELL BorderFill="9" ColAddr="14"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CharShape="16"&gt;&lt;CHAR&gt;≪$O$117≫&lt;/CHAR&gt;&lt;/TEXT&gt;&lt;/P&gt;&lt;/PARALIST&gt;&lt;/CELL&gt;&lt;CELL BorderFill="9" ColAddr="15"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CharShape="16"&gt;&lt;CHAR&gt;≪$P$117≫&lt;/CHAR&gt;&lt;/TEXT&gt;&lt;/P&gt;&lt;/PARALIST&gt;&lt;/CELL&gt;&lt;CELL BorderFill="9" ColAddr="16"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CharShape="16"&gt;&lt;CHAR&gt;≪$Q$117≫&lt;/CHAR&gt;&lt;/TEXT&gt;&lt;/P&gt;&lt;/PARALIST&gt;&lt;/CELL&gt;&lt;CELL BorderFill="9" ColAddr="17"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CharShape="16"&gt;&lt;CHAR&gt;≪$R$117≫&lt;/CHAR&gt;&lt;/TEXT&gt;&lt;/P&gt;&lt;/PARALIST&gt;&lt;/CELL&gt;&lt;CELL BorderFill="9" ColAddr="18"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CharShape="16"&gt;&lt;CHAR&gt;≪$S$117≫&lt;/CHAR&gt;&lt;/TEXT&gt;&lt;/P&gt;&lt;/PARALIST&gt;&lt;/CELL&gt;&lt;CELL BorderFill="9" ColAddr="19"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CharShape="16"&gt;&lt;CHAR&gt;≪$T$117≫&lt;/CHAR&gt;&lt;/TEXT&gt;&lt;/P&gt;&lt;/PARALIST&gt;&lt;/CELL&gt;&lt;CELL BorderFill="9" ColAddr="20"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CharShape="16"&gt;&lt;CHAR&gt;≪$U$117≫&lt;/CHAR&gt;&lt;/TEXT&gt;&lt;/P&gt;&lt;/PARALIST&gt;&lt;/CELL&gt;&lt;CELL BorderFill="9" ColAddr="21"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CharShape="16"&gt;&lt;CHAR&gt;≪$V$117≫&lt;/CHAR&gt;&lt;/TEXT&gt;&lt;/P&gt;&lt;/PARALIST&gt;&lt;/CELL&gt;&lt;CELL BorderFill="9" ColAddr="22"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CharShape="16"&gt;&lt;CHAR&gt;≪$W$117≫&lt;/CHAR&gt;&lt;/TEXT&gt;&lt;/P&gt;&lt;/PARALIST&gt;&lt;/CELL&gt;&lt;CELL BorderFill="9" ColAddr="23"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CharShape="16"&gt;&lt;CHAR&gt;≪$X$117≫&lt;/CHAR&gt;&lt;/TEXT&gt;&lt;/P&gt;&lt;/PARALIST&gt;&lt;/CELL&gt;&lt;CELL BorderFill="9" ColAddr="24"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CharShape="16"&gt;&lt;CHAR&gt;≪$Y$117≫&lt;/CHAR&gt;&lt;/TEXT&gt;&lt;/P&gt;&lt;/PARALIST&gt;&lt;/CELL&gt;&lt;CELL BorderFill="9" ColAddr="25"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CharShape="16"&gt;&lt;CHAR&gt;≪$Z$117≫&lt;/CHAR&gt;&lt;/TEXT&gt;&lt;/P&gt;&lt;/PARALIST&gt;&lt;/CELL&gt;&lt;CELL BorderFill="9" ColAddr="26"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CharShape="16"&gt;&lt;CHAR&gt;≪$AA$117≫&lt;/CHAR&gt;&lt;/TEXT&gt;&lt;/P&gt;&lt;/PARALIST&gt;&lt;/CELL&gt;&lt;CELL BorderFill="9" ColAddr="27"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CharShape="16"&gt;&lt;CHAR&gt;≪$AB$117≫&lt;/CHAR&gt;&lt;/TEXT&gt;&lt;/P&gt;&lt;/PARALIST&gt;&lt;/CELL&gt;&lt;CELL BorderFill="9" ColAddr="28"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CharShape="16"&gt;&lt;CHAR&gt;≪$AC$117≫&lt;/CHAR&gt;&lt;/TEXT&gt;&lt;/P&gt;&lt;/PARALIST&gt;&lt;/CELL&gt;&lt;CELL BorderFill="9" ColAddr="29"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CharShape="16"&gt;&lt;CHAR&gt;≪$AD$117≫&lt;/CHAR&gt;&lt;/TEXT&gt;&lt;/P&gt;&lt;/PARALIST&gt;&lt;/CELL&gt;&lt;CELL BorderFill="9" ColAddr="30"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CharShape="16"&gt;&lt;CHAR&gt;≪$AE$117≫&lt;/CHAR&gt;&lt;/TEXT&gt;&lt;/P&gt;&lt;/PARALIST&gt;&lt;/CELL&gt;&lt;CELL BorderFill="9" ColAddr="31"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CharShape="16"&gt;&lt;CHAR&gt;≪$AF$117≫&lt;/CHAR&gt;&lt;/TEXT&gt;&lt;/P&gt;&lt;/PARALIST&gt;&lt;/CELL&gt;&lt;CELL BorderFill="9" ColAddr="32"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CharShape="16"&gt;&lt;CHAR&gt;≪$AG$117≫&lt;/CHAR&gt;&lt;/TEXT&gt;&lt;/P&gt;&lt;/PARALIST&gt;&lt;/CELL&gt;&lt;CELL BorderFill="9" ColAddr="33"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CharShape="16"&gt;&lt;CHAR&gt;≪$AH$117≫&lt;/CHAR&gt;&lt;/TEXT&gt;&lt;/P&gt;&lt;/PARALIST&gt;&lt;/CELL&gt;&lt;CELL BorderFill="9" ColAddr="34"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CharShape="16"&gt;&lt;CHAR&gt;≪$AI$117≫&lt;/CHAR&gt;&lt;/TEXT&gt;&lt;/P&gt;&lt;/PARALIST&gt;&lt;/CELL&gt;&lt;CELL BorderFill="9" ColAddr="35"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CharShape="16"&gt;&lt;CHAR&gt;≪$AJ$117≫&lt;/CHAR&gt;&lt;/TEXT&gt;&lt;/P&gt;&lt;/PARALIST&gt;&lt;/CELL&gt;&lt;CELL BorderFill="9" ColAddr="36"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CharShape="16"&gt;&lt;CHAR&gt;≪$AK$117≫&lt;/CHAR&gt;&lt;/TEXT&gt;&lt;/P&gt;&lt;/PARALIST&gt;&lt;/CELL&gt;&lt;CELL BorderFill="9" ColAddr="37"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CharShape="16"&gt;&lt;CHAR&gt;≪$AL$117≫&lt;/CHAR&gt;&lt;/TEXT&gt;&lt;/P&gt;&lt;/PARALIST&gt;&lt;/CELL&gt;&lt;CELL BorderFill="9" ColAddr="38"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CharShape="16"&gt;&lt;CHAR&gt;≪$AM$117≫&lt;/CHAR&gt;&lt;/TEXT&gt;&lt;/P&gt;&lt;/PARALIST&gt;&lt;/CELL&gt;&lt;CELL BorderFill="9" ColAddr="39"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CharShape="16"&gt;&lt;CHAR&gt;≪$AN$117≫&lt;/CHAR&gt;&lt;/TEXT&gt;&lt;/P&gt;&lt;/PARALIST&gt;&lt;/CELL&gt;&lt;CELL BorderFill="9" ColAddr="40"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CharShape="16"&gt;&lt;CHAR&gt;≪$AO$117≫&lt;/CHAR&gt;&lt;/TEXT&gt;&lt;/P&gt;&lt;/PARALIST&gt;&lt;/CELL&gt;&lt;CELL BorderFill="13" ColAddr="41" ColSpan="1" Dirty="false" Editable="false" HasMargin="true" Header="false" Height="0" Protect="false" RowAddr="114" RowSpan="1" Width="1405"&gt;&lt;CELLMARGIN Bottom="0" Left="0" Right="0" Top="0"/&gt;&lt;PARALIST LineWrap="Squeeze" LinkListID="0" LinkListIDNext="0" TextDirection="0" VertAlign="Center"&gt;&lt;P ParaShape="31" Style="43"&gt;&lt;TEXT CharShape="16"&gt;&lt;CHAR&gt;≪$AP$117≫&lt;/CHAR&gt;&lt;/TEXT&gt;&lt;/P&gt;&lt;/</t>
  </si>
  <si>
    <t>PARALIST&gt;&lt;/CELL&gt;&lt;/ROW&gt;&lt;ROW&gt;&lt;CELL BorderFill="14" ColAddr="0" ColSpan="1" Dirty="false" Editable="false" HasMargin="false" Header="false" Height="0" Protect="false" RowAddr="115" RowSpan="1" Width="17378"&gt;&lt;CELLMARGIN Bottom="141" Left="510" Right="510" Top="141"/&gt;&lt;PARALIST LineWrap="Squeeze" LinkListID="0" LinkListIDNext="0" TextDirection="0" VertAlign="Center"&gt;&lt;P ParaShape="30" Style="42"&gt;&lt;TEXT CharShape="10"&gt;&lt;CHAR&gt;≪$A$118≫&lt;/CHAR&gt;&lt;/TEXT&gt;&lt;/P&gt;&lt;/PARALIST&gt;&lt;/CELL&gt;&lt;CELL BorderFill="9" ColAddr="1" ColSpan="1" Dirty="false" Editable="false" HasMargin="false" Header="false" Height="0" Protect="false" RowAddr="115" RowSpan="1" Width="4926"&gt;&lt;CELLMARGIN Bottom="141" Left="510" Right="510" Top="141"/&gt;&lt;PARALIST LineWrap="Squeeze" LinkListID="0" LinkListIDNext="0" TextDirection="0" VertAlign="Center"&gt;&lt;P ParaShape="31" Style="42"&gt;&lt;TEXT CharShape="16"&gt;&lt;CHAR&gt;≪$B$118≫&lt;/CHAR&gt;&lt;/TEXT&gt;&lt;/P&gt;&lt;/PARALIST&gt;&lt;/CELL&gt;&lt;CELL BorderFill="9" ColAddr="2"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CharShape="16"&gt;&lt;CHAR&gt;≪$C$118≫&lt;/CHAR&gt;&lt;/TEXT&gt;&lt;/P&gt;&lt;/PARALIST&gt;&lt;/CELL&gt;&lt;CELL BorderFill="9" ColAddr="3"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CharShape="16"&gt;&lt;CHAR&gt;≪$D$118≫&lt;/CHAR&gt;&lt;/TEXT&gt;&lt;/P&gt;&lt;/PARALIST&gt;&lt;/CELL&gt;&lt;CELL BorderFill="9" ColAddr="4"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CharShape="16"&gt;&lt;CHAR&gt;≪$E$118≫&lt;/CHAR&gt;&lt;/TEXT&gt;&lt;/P&gt;&lt;/PARALIST&gt;&lt;/CELL&gt;&lt;CELL BorderFill="9" ColAddr="5"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CharShape="16"&gt;&lt;CHAR&gt;≪$F$118≫&lt;/CHAR&gt;&lt;/TEXT&gt;&lt;/P&gt;&lt;/PARALIST&gt;&lt;/CELL&gt;&lt;CELL BorderFill="9" ColAddr="6"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CharShape="16"&gt;&lt;CHAR&gt;≪$G$118≫&lt;/CHAR&gt;&lt;/TEXT&gt;&lt;/P&gt;&lt;/PARALIST&gt;&lt;/CELL&gt;&lt;CELL BorderFill="9" ColAddr="7"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CharShape="16"&gt;&lt;CHAR&gt;≪$H$118≫&lt;/CHAR&gt;&lt;/TEXT&gt;&lt;/P&gt;&lt;/PARALIST&gt;&lt;/CELL&gt;&lt;CELL BorderFill="9" ColAddr="8"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CharShape="16"&gt;&lt;CHAR&gt;≪$I$118≫&lt;/CHAR&gt;&lt;/TEXT&gt;&lt;/P&gt;&lt;/PARALIST&gt;&lt;/CELL&gt;&lt;CELL BorderFill="9" ColAddr="9"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CharShape="16"&gt;&lt;CHAR&gt;≪$J$118≫&lt;/CHAR&gt;&lt;/TEXT&gt;&lt;/P&gt;&lt;/PARALIST&gt;&lt;/CELL&gt;&lt;CELL BorderFill="9" ColAddr="10"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CharShape="16"&gt;&lt;CHAR&gt;≪$K$118≫&lt;/CHAR&gt;&lt;/TEXT&gt;&lt;/P&gt;&lt;/PARALIST&gt;&lt;/CELL&gt;&lt;CELL BorderFill="9" ColAddr="11"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CharShape="16"&gt;&lt;CHAR&gt;≪$L$118≫&lt;/CHAR&gt;&lt;/TEXT&gt;&lt;/P&gt;&lt;/PARALIST&gt;&lt;/CELL&gt;&lt;CELL BorderFill="9" ColAddr="12"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CharShape="16"&gt;&lt;CHAR&gt;≪$M$118≫&lt;/CHAR&gt;&lt;/TEXT&gt;&lt;/P&gt;&lt;/PARALIST&gt;&lt;/CELL&gt;&lt;CELL BorderFill="9" ColAddr="13"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CharShape="16"&gt;&lt;CHAR&gt;≪$N$118≫&lt;/CHAR&gt;&lt;/TEXT&gt;&lt;/P&gt;&lt;/PARALIST&gt;&lt;/CELL&gt;&lt;CELL BorderFill="9" ColAddr="14"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CharShape="16"&gt;&lt;CHAR&gt;≪$O$118≫&lt;/CHAR&gt;&lt;/TEXT&gt;&lt;/P&gt;&lt;/PARALIST&gt;&lt;/CELL&gt;&lt;CELL BorderFill="9" ColAddr="15"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CharShape="16"&gt;&lt;CHAR&gt;≪$P$118≫&lt;/CHAR&gt;&lt;/TEXT&gt;&lt;/P&gt;&lt;/PARALIST&gt;&lt;/CELL&gt;&lt;CELL BorderFill="9" ColAddr="16"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CharShape="16"&gt;&lt;CHAR&gt;≪$Q$118≫&lt;/CHAR&gt;&lt;/TEXT&gt;&lt;/P&gt;&lt;/PARALIST&gt;&lt;/CELL&gt;&lt;CELL BorderFill="9" ColAddr="17"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CharShape="16"&gt;&lt;CHAR&gt;≪$R$118≫&lt;/CHAR&gt;&lt;/TEXT&gt;&lt;/P&gt;&lt;/PARALIST&gt;&lt;/CELL&gt;&lt;CELL BorderFill="9" ColAddr="18"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CharShape="16"&gt;&lt;CHAR&gt;≪$S$118≫&lt;/CHAR&gt;&lt;/TEXT&gt;&lt;/P&gt;&lt;/PARALIST&gt;&lt;/CELL&gt;&lt;CELL BorderFill="9" ColAddr="19"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CharShape="16"&gt;&lt;CHAR&gt;≪$T$118≫&lt;/CHAR&gt;&lt;/TEXT&gt;&lt;/P&gt;&lt;/PARALIST&gt;&lt;/CELL&gt;&lt;CELL BorderFill="9" ColAddr="20"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CharShape="16"&gt;&lt;CHAR&gt;≪$U$118≫&lt;/CHAR&gt;&lt;/TEXT&gt;&lt;/P&gt;&lt;/PARALIST&gt;&lt;/CELL&gt;&lt;CELL BorderFill="9" ColAddr="21"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CharShape="16"&gt;&lt;CHAR&gt;≪$V$118≫&lt;/CHAR&gt;&lt;/TEXT&gt;&lt;/P&gt;&lt;/PARALIST&gt;&lt;/CELL&gt;&lt;CELL BorderFill="9" ColAddr="22"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CharShape="16"&gt;&lt;CHAR&gt;≪$W$118≫&lt;/CHAR&gt;&lt;/TEXT&gt;&lt;/P&gt;&lt;/PARALIST&gt;&lt;/CELL&gt;&lt;CELL BorderFill="9" ColAddr="23"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CharShape="16"&gt;&lt;CHAR&gt;≪$X$118≫&lt;/CHAR&gt;&lt;/TEXT&gt;&lt;/P&gt;&lt;/PARALIST&gt;&lt;/CELL&gt;&lt;CELL BorderFill="9" ColAddr="24"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CharShape="16"&gt;&lt;CHAR&gt;≪$Y$118≫&lt;/CHAR&gt;&lt;/TEXT&gt;&lt;/P&gt;&lt;/PARALIST&gt;&lt;/CELL&gt;&lt;CELL BorderFill="9" ColAddr="25"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CharShape="16"&gt;&lt;CHAR&gt;≪$Z$118≫&lt;/CHAR&gt;&lt;/TEXT&gt;&lt;/P&gt;&lt;/PARALIST&gt;&lt;/CELL&gt;&lt;CELL BorderFill="9" ColAddr="26"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CharShape="16"&gt;&lt;CHAR&gt;≪$AA$118≫&lt;/CHAR&gt;&lt;/TEXT&gt;&lt;/P&gt;&lt;/PARALIST&gt;&lt;/CELL&gt;&lt;CELL BorderFill="9" ColAddr="27"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CharShape="16"&gt;&lt;CHAR&gt;≪$AB$118≫&lt;/CHAR&gt;&lt;/TEXT&gt;&lt;/P&gt;&lt;/PARALIST&gt;&lt;/CELL&gt;&lt;CELL BorderFill="9" ColAddr="28"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CharShape="16"&gt;&lt;CHAR&gt;≪$AC$118≫&lt;/CHAR&gt;&lt;/TEXT&gt;&lt;/P&gt;&lt;/PARALIST&gt;&lt;/CELL&gt;&lt;CELL BorderFill="9" ColAddr="29"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CharShape="16"&gt;&lt;CHAR&gt;≪$AD$118≫&lt;/CHAR&gt;&lt;/TEXT&gt;&lt;/P&gt;&lt;/PARALIST&gt;&lt;/CELL&gt;&lt;CELL BorderFill="9" ColAddr="30"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CharShape="16"&gt;&lt;CHAR&gt;≪$AE$118≫&lt;/CHAR&gt;&lt;/TEXT&gt;&lt;/P&gt;&lt;/PARALIST&gt;&lt;/CELL&gt;&lt;CELL BorderFill="9" ColAddr="31"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CharShape="16"&gt;&lt;CHAR&gt;≪$AF$118≫&lt;/CHAR&gt;&lt;/TEXT&gt;&lt;/P&gt;&lt;/PARALIST&gt;&lt;/CELL&gt;&lt;CELL BorderFill="9" ColAddr="32"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CharShape="16"&gt;&lt;CHAR&gt;≪$AG$118≫&lt;/CHAR&gt;&lt;/TEXT&gt;&lt;/P&gt;&lt;/PARALIST&gt;&lt;/CELL&gt;&lt;CELL BorderFill="9" ColAddr="33"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CharShape="16"&gt;&lt;CHAR&gt;≪$AH$118≫&lt;/CHAR&gt;&lt;/TEXT&gt;&lt;/P&gt;&lt;/PARALIST&gt;&lt;/CELL&gt;&lt;CELL BorderFill="9" ColAddr="34"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CharShape="16"&gt;&lt;CHAR&gt;≪$AI$118≫&lt;/CHAR&gt;&lt;/TEXT&gt;&lt;/P&gt;&lt;/PARALIST&gt;&lt;/CELL&gt;&lt;CELL BorderFill="9" ColAddr="35"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CharShape="16"&gt;&lt;CHAR&gt;≪$AJ$118≫&lt;/CHAR&gt;&lt;/TEXT&gt;&lt;/P&gt;&lt;/PARALIST&gt;&lt;/CELL&gt;&lt;CELL BorderFill="9" ColAddr="36"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CharShape="16"&gt;&lt;CHAR&gt;≪$AK$118≫&lt;/CHAR&gt;&lt;/TEXT&gt;&lt;/P&gt;&lt;/PARALIST&gt;&lt;/CELL&gt;&lt;CELL BorderFill="9" ColAddr="37"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CharShape="16"&gt;&lt;CHAR&gt;≪$AL$118≫&lt;/CHAR&gt;&lt;/TEXT&gt;&lt;/P&gt;&lt;/PARALIST&gt;&lt;/CELL&gt;&lt;CELL BorderFill="9" ColAddr="38"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CharShape="16"&gt;&lt;CHAR&gt;≪$AM$118≫&lt;/CHAR&gt;&lt;/TEXT&gt;&lt;/P&gt;&lt;/PARALIST&gt;&lt;/CELL&gt;&lt;CELL BorderFill="9" ColAddr="39"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CharShape="16"&gt;&lt;CHAR&gt;≪$AN$118≫&lt;/CHAR&gt;&lt;/TEXT&gt;&lt;/P&gt;&lt;/PARALIST&gt;&lt;/CELL&gt;&lt;CELL BorderFill="9" ColAddr="40"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CharShape="16"&gt;&lt;CHAR&gt;≪$AO$118≫&lt;/CHAR&gt;&lt;/TEXT&gt;&lt;/P&gt;&lt;/PARALIST&gt;&lt;/CELL&gt;&lt;CELL BorderFill="13" ColAddr="41" ColSpan="1" Dirty="false" Editable="false" HasMargin="true" Header="false" Height="0" Protect="false" RowAddr="115" RowSpan="1" Width="1405"&gt;&lt;CELLMARGIN Bottom="0" Left="0" Right="0" Top="0"/&gt;&lt;PARALIST LineWrap="Squeeze" LinkListID="0" LinkListIDNext="0" TextDirection="0" VertAlign="Center"&gt;&lt;P ParaShape="31" Style="43"&gt;&lt;TEXT CharShape="16"&gt;&lt;CHAR&gt;≪$AP$118≫&lt;/CHAR&gt;&lt;/TEXT&gt;&lt;/P&gt;&lt;/PARALIST&gt;&lt;/CELL&gt;&lt;/ROW&gt;&lt;ROW&gt;&lt;CELL BorderFill="14" ColAddr="0" ColSpan="1" Dirty="false" Editable="false" HasMargin="false" Header="false" Height="0" Protect="false" RowAddr="116" RowSpan="1" Width="17378"&gt;&lt;CELLMARGIN Bottom="141" Left="510" Right="510" Top="141"/&gt;&lt;PARALIST LineWrap="Squeeze" LinkListID="0" LinkListIDNext="0" TextDirection="0" VertAlign="Center"&gt;&lt;P ParaShape="30" Style="42"&gt;&lt;TEXT CharShape="10"&gt;&lt;CHAR&gt;≪$A$119≫&lt;/CHAR&gt;&lt;/TEXT&gt;&lt;/P&gt;&lt;/PARALIST&gt;&lt;/CELL&gt;&lt;CELL BorderFill="9" ColAddr="1" ColSpan="1" Dirty="false" Editable="false" HasMargin="false" Header="false" Height="0" Protect="false" RowAddr="116" RowSpan="1" Width="4926"&gt;&lt;CELLMARGIN Bottom="141" Left="510" Right="510" Top="141"/&gt;&lt;PARALIST LineWrap="Squeeze" LinkListID="0" LinkListIDNext="0" TextDirection="0" VertAlign="Center"&gt;&lt;P ParaShape="31" Style="42"&gt;&lt;TEXT CharShape="16"&gt;&lt;CHAR&gt;≪$B$119≫&lt;/CHAR&gt;&lt;/TEXT&gt;&lt;/P&gt;&lt;/PARALIST&gt;&lt;/CELL&gt;&lt;CELL BorderFill="9" ColAddr="2"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CharShape="16"&gt;&lt;CHAR&gt;≪$C$119≫&lt;/CHAR&gt;&lt;/TEXT&gt;&lt;/P&gt;&lt;/PARALIST&gt;&lt;/CELL&gt;&lt;CELL BorderFill="9" ColAddr="3"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CharShape="16"&gt;&lt;CHAR&gt;≪$D$119≫&lt;/CHAR&gt;&lt;/TEXT&gt;&lt;/P&gt;&lt;/PARALIST&gt;&lt;/CELL&gt;&lt;CELL BorderFill="9" ColAddr="4"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CharShape="16"&gt;&lt;CHAR&gt;≪$E$119≫&lt;/CHAR&gt;&lt;/TEXT&gt;&lt;/P&gt;&lt;/PARALIST&gt;&lt;/CELL&gt;&lt;CELL BorderFill="9" ColAddr="5"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CharShape="16"&gt;&lt;CHAR&gt;≪$F$119≫&lt;/CHAR&gt;&lt;/TEXT&gt;&lt;/P&gt;&lt;/PARALIST&gt;&lt;/CELL&gt;&lt;CELL BorderFill="9" ColAddr="6"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CharShape="16"&gt;&lt;CHAR&gt;≪$G$119≫&lt;/CHAR&gt;&lt;/TEXT&gt;&lt;/P&gt;&lt;/PARALIST&gt;&lt;/CELL&gt;&lt;CELL BorderFill="9" ColAddr="7"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CharShape="16"&gt;&lt;CHAR&gt;≪$H$119≫&lt;/CHAR&gt;&lt;/TEXT&gt;&lt;/P&gt;&lt;/PARALIST&gt;&lt;/CELL&gt;&lt;CELL BorderFill="9" ColAddr="8"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CharShape="16"&gt;&lt;CHAR&gt;≪$I$119≫&lt;/CHAR&gt;&lt;/TEXT&gt;&lt;/P&gt;&lt;/PARALIST&gt;&lt;/CELL&gt;&lt;CELL BorderFill="9" ColAddr="9"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CharShape="16"&gt;&lt;CHAR&gt;≪$J$119≫&lt;/CHAR&gt;&lt;/TEXT&gt;&lt;/P&gt;&lt;/PARALIST&gt;&lt;/CELL&gt;&lt;CELL BorderFill="9" ColAddr="10"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CharShape="16"&gt;&lt;CHAR&gt;≪$K$119≫&lt;/CHAR&gt;&lt;/TEXT&gt;&lt;/P&gt;&lt;/PARALIST&gt;&lt;/CELL&gt;&lt;CELL BorderFill="9" ColAddr="11"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CharShape="16"&gt;&lt;CHAR&gt;≪$L$119≫&lt;/CHAR&gt;&lt;/TEXT&gt;&lt;/P&gt;&lt;/PARALIST&gt;&lt;/CELL&gt;&lt;CELL BorderFill="9" ColAddr="12"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CharShape="16"&gt;&lt;CHAR&gt;≪$M$119≫&lt;/CHAR&gt;&lt;/TEXT&gt;&lt;/P&gt;&lt;/PARALIST&gt;&lt;/CELL&gt;&lt;CELL BorderFill="9" ColAddr="13"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CharShape="16"&gt;&lt;CHAR&gt;≪$N$119≫&lt;/CHAR&gt;&lt;/TEXT&gt;&lt;/P&gt;&lt;/PARALIST&gt;&lt;/CELL&gt;&lt;CELL BorderFill="9" ColAddr="14"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CharShape="16"&gt;&lt;CHAR&gt;≪$O$119≫&lt;/CHAR&gt;&lt;/TEXT&gt;&lt;/P&gt;&lt;/PARALIST&gt;&lt;/CELL&gt;&lt;CELL BorderFill="9" ColAddr="15"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CharShape="16"&gt;&lt;CHAR&gt;≪$P$119≫&lt;/CHAR&gt;&lt;/TEXT&gt;&lt;/P&gt;&lt;/PARALIST&gt;&lt;/CELL&gt;&lt;CELL BorderFill="9" ColAddr="16"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CharShape="16"&gt;&lt;CHAR&gt;≪$Q$119≫&lt;/CHAR&gt;&lt;/TEXT&gt;&lt;/P&gt;&lt;/PARALIST&gt;&lt;/CELL&gt;&lt;CELL BorderFill="9" ColAddr="17"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CharShape="16"&gt;&lt;CHAR&gt;≪$R$119≫&lt;/CHAR&gt;&lt;/TEXT&gt;&lt;/P&gt;&lt;/PARALIST&gt;&lt;/CELL&gt;&lt;CELL BorderFill="9" ColAddr="18"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CharShape="16"&gt;&lt;CHAR&gt;≪$S$119≫&lt;/CHAR&gt;&lt;/TEXT&gt;&lt;/P&gt;&lt;/PARALIST&gt;&lt;/CELL&gt;&lt;CELL BorderFill="9" ColAddr="19"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CharShape="16"&gt;&lt;CHAR&gt;≪$T$119≫&lt;/CHAR&gt;&lt;/TEXT&gt;&lt;/P&gt;&lt;/PARALIST&gt;&lt;/CELL&gt;&lt;CELL BorderFill="9" ColAddr="20"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CharShape="16"&gt;&lt;CHAR&gt;≪$U$119≫&lt;/CHAR&gt;&lt;/TEXT&gt;&lt;/P&gt;&lt;/PARALIST&gt;&lt;/CELL&gt;&lt;CELL BorderFill="9" ColAddr="21"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CharShape="16"&gt;&lt;CHAR&gt;≪$V$119≫&lt;/CHAR&gt;&lt;/TEXT&gt;&lt;/P&gt;&lt;/PARALIST&gt;&lt;/CELL&gt;&lt;CELL BorderFill="9" ColAddr="22"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CharShape="16"&gt;&lt;CHAR&gt;≪$W$119≫&lt;/CHAR&gt;&lt;/TEXT&gt;&lt;/P&gt;&lt;/PARALIST&gt;&lt;/CELL&gt;&lt;CELL BorderFill="9" ColAddr="23"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CharShape="16"&gt;&lt;CHAR&gt;≪$X$119≫&lt;/CHAR&gt;&lt;/TEXT&gt;&lt;/P&gt;&lt;/PARALIST&gt;&lt;/CELL&gt;&lt;CELL BorderFill="9" ColAddr="24"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CharShape="16"&gt;&lt;CHAR&gt;≪$Y$119≫&lt;/CHAR&gt;&lt;/TEXT&gt;&lt;/P&gt;&lt;/PARALIST&gt;&lt;/CELL&gt;&lt;CELL BorderFill="9" ColAddr="25"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CharShape="16"&gt;&lt;CHAR&gt;≪$Z$119≫&lt;/CHAR&gt;&lt;/TEXT&gt;&lt;/P&gt;&lt;/PARALIST&gt;&lt;/CELL&gt;&lt;CELL BorderFill="9" ColAddr="26"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CharShape="16"&gt;&lt;CHAR&gt;≪$AA$119≫&lt;/CHAR&gt;&lt;/TEXT&gt;&lt;/P&gt;&lt;/PARALIST&gt;&lt;/CELL&gt;&lt;CELL BorderFill="9" ColAddr="27"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CharShape="16"&gt;&lt;CHAR&gt;≪$AB$119≫&lt;/CHAR&gt;&lt;/TEXT&gt;&lt;/P&gt;&lt;/PARALIST&gt;&lt;/CELL&gt;&lt;CELL BorderFill="9" ColAddr="28"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CharShape="16"&gt;&lt;CHAR&gt;≪$AC$119≫&lt;/CHAR&gt;&lt;/TEXT&gt;&lt;/P&gt;&lt;/PARALIST&gt;&lt;/CELL&gt;&lt;CELL BorderFill="9" ColAddr="29"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CharShape="16"&gt;&lt;CHAR&gt;≪$AD$119≫&lt;/CHAR&gt;&lt;/TEXT&gt;&lt;/P&gt;&lt;/PARALIST&gt;&lt;/CELL&gt;&lt;CELL BorderFill="9" ColAddr="30"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CharShape="16"&gt;&lt;CHAR&gt;≪$AE$119≫&lt;/CHAR&gt;&lt;/TEXT&gt;&lt;/P&gt;&lt;/PARALIST&gt;&lt;/CELL&gt;&lt;CELL BorderFill="9" ColAddr="31"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CharShape="16"&gt;&lt;CHAR&gt;≪$AF$119≫&lt;/CHAR&gt;&lt;/TEXT&gt;&lt;/P&gt;&lt;/PARALIST&gt;&lt;/CELL&gt;&lt;CELL BorderFill="9" ColAddr="32"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CharShape="16"&gt;&lt;CHAR&gt;≪$AG$119≫&lt;/CHAR&gt;&lt;/TEXT&gt;&lt;/P&gt;&lt;/PARALIST&gt;&lt;/CELL&gt;&lt;CELL BorderFill="9" ColAddr="33"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CharShape="16"&gt;&lt;CHAR&gt;≪$AH$119≫&lt;/CHAR&gt;&lt;/TEXT&gt;&lt;/P&gt;&lt;/PARALIST&gt;&lt;/CELL&gt;&lt;CELL BorderFill="9" ColAddr="34" ColSpan="1" Dirty="false" Editable="false" HasMargin="true" Header="false" Height="0" Protect="false" RowAddr="116" RowSpan="1" Width="1402"&gt;&lt;CELLMARGIN Bottom="0" Left="0" Right="0" Top="0"/&gt;&lt;PARALIST LineWrap="Squeeze" LinkListID="0" LinkListIDNext="0" TextDirecti</t>
  </si>
  <si>
    <t>on="0" VertAlign="Center"&gt;&lt;P ParaShape="31" Style="42"&gt;&lt;TEXT CharShape="16"&gt;&lt;CHAR&gt;≪$AI$119≫&lt;/CHAR&gt;&lt;/TEXT&gt;&lt;/P&gt;&lt;/PARALIST&gt;&lt;/CELL&gt;&lt;CELL BorderFill="9" ColAddr="35"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CharShape="16"&gt;&lt;CHAR&gt;≪$AJ$119≫&lt;/CHAR&gt;&lt;/TEXT&gt;&lt;/P&gt;&lt;/PARALIST&gt;&lt;/CELL&gt;&lt;CELL BorderFill="9" ColAddr="36"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CharShape="16"&gt;&lt;CHAR&gt;≪$AK$119≫&lt;/CHAR&gt;&lt;/TEXT&gt;&lt;/P&gt;&lt;/PARALIST&gt;&lt;/CELL&gt;&lt;CELL BorderFill="9" ColAddr="37"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CharShape="16"&gt;&lt;CHAR&gt;≪$AL$119≫&lt;/CHAR&gt;&lt;/TEXT&gt;&lt;/P&gt;&lt;/PARALIST&gt;&lt;/CELL&gt;&lt;CELL BorderFill="9" ColAddr="38"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CharShape="16"&gt;&lt;CHAR&gt;≪$AM$119≫&lt;/CHAR&gt;&lt;/TEXT&gt;&lt;/P&gt;&lt;/PARALIST&gt;&lt;/CELL&gt;&lt;CELL BorderFill="9" ColAddr="39"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CharShape="16"&gt;&lt;CHAR&gt;≪$AN$119≫&lt;/CHAR&gt;&lt;/TEXT&gt;&lt;/P&gt;&lt;/PARALIST&gt;&lt;/CELL&gt;&lt;CELL BorderFill="9" ColAddr="40"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CharShape="16"&gt;&lt;CHAR&gt;≪$AO$119≫&lt;/CHAR&gt;&lt;/TEXT&gt;&lt;/P&gt;&lt;/PARALIST&gt;&lt;/CELL&gt;&lt;CELL BorderFill="13" ColAddr="41" ColSpan="1" Dirty="false" Editable="false" HasMargin="true" Header="false" Height="0" Protect="false" RowAddr="116" RowSpan="1" Width="1405"&gt;&lt;CELLMARGIN Bottom="0" Left="0" Right="0" Top="0"/&gt;&lt;PARALIST LineWrap="Squeeze" LinkListID="0" LinkListIDNext="0" TextDirection="0" VertAlign="Center"&gt;&lt;P ParaShape="31" Style="43"&gt;&lt;TEXT CharShape="16"&gt;&lt;CHAR&gt;≪$AP$119≫&lt;/CHAR&gt;&lt;/TEXT&gt;&lt;/P&gt;&lt;/PARALIST&gt;&lt;/CELL&gt;&lt;/ROW&gt;&lt;ROW&gt;&lt;CELL BorderFill="14" ColAddr="0" ColSpan="1" Dirty="false" Editable="false" HasMargin="false" Header="false" Height="0" Protect="false" RowAddr="117" RowSpan="1" Width="17378"&gt;&lt;CELLMARGIN Bottom="141" Left="510" Right="510" Top="141"/&gt;&lt;PARALIST LineWrap="Squeeze" LinkListID="0" LinkListIDNext="0" TextDirection="0" VertAlign="Center"&gt;&lt;P ParaShape="30" Style="42"&gt;&lt;TEXT CharShape="10"&gt;&lt;CHAR&gt;≪$A$120≫&lt;/CHAR&gt;&lt;/TEXT&gt;&lt;/P&gt;&lt;/PARALIST&gt;&lt;/CELL&gt;&lt;CELL BorderFill="9" ColAddr="1" ColSpan="1" Dirty="false" Editable="false" HasMargin="false" Header="false" Height="0" Protect="false" RowAddr="117" RowSpan="1" Width="4926"&gt;&lt;CELLMARGIN Bottom="141" Left="510" Right="510" Top="141"/&gt;&lt;PARALIST LineWrap="Squeeze" LinkListID="0" LinkListIDNext="0" TextDirection="0" VertAlign="Center"&gt;&lt;P ParaShape="31" Style="42"&gt;&lt;TEXT CharShape="16"&gt;&lt;CHAR&gt;≪$B$120≫&lt;/CHAR&gt;&lt;/TEXT&gt;&lt;/P&gt;&lt;/PARALIST&gt;&lt;/CELL&gt;&lt;CELL BorderFill="9" ColAddr="2"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CharShape="16"&gt;&lt;CHAR&gt;≪$C$120≫&lt;/CHAR&gt;&lt;/TEXT&gt;&lt;/P&gt;&lt;/PARALIST&gt;&lt;/CELL&gt;&lt;CELL BorderFill="9" ColAddr="3"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CharShape="16"&gt;&lt;CHAR&gt;≪$D$120≫&lt;/CHAR&gt;&lt;/TEXT&gt;&lt;/P&gt;&lt;/PARALIST&gt;&lt;/CELL&gt;&lt;CELL BorderFill="9" ColAddr="4"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CharShape="16"&gt;&lt;CHAR&gt;≪$E$120≫&lt;/CHAR&gt;&lt;/TEXT&gt;&lt;/P&gt;&lt;/PARALIST&gt;&lt;/CELL&gt;&lt;CELL BorderFill="9" ColAddr="5"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CharShape="16"&gt;&lt;CHAR&gt;≪$F$120≫&lt;/CHAR&gt;&lt;/TEXT&gt;&lt;/P&gt;&lt;/PARALIST&gt;&lt;/CELL&gt;&lt;CELL BorderFill="9" ColAddr="6"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CharShape="16"&gt;&lt;CHAR&gt;≪$G$120≫&lt;/CHAR&gt;&lt;/TEXT&gt;&lt;/P&gt;&lt;/PARALIST&gt;&lt;/CELL&gt;&lt;CELL BorderFill="9" ColAddr="7"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CharShape="16"&gt;&lt;CHAR&gt;≪$H$120≫&lt;/CHAR&gt;&lt;/TEXT&gt;&lt;/P&gt;&lt;/PARALIST&gt;&lt;/CELL&gt;&lt;CELL BorderFill="9" ColAddr="8"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CharShape="16"&gt;&lt;CHAR&gt;≪$I$120≫&lt;/CHAR&gt;&lt;/TEXT&gt;&lt;/P&gt;&lt;/PARALIST&gt;&lt;/CELL&gt;&lt;CELL BorderFill="9" ColAddr="9"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CharShape="16"&gt;&lt;CHAR&gt;≪$J$120≫&lt;/CHAR&gt;&lt;/TEXT&gt;&lt;/P&gt;&lt;/PARALIST&gt;&lt;/CELL&gt;&lt;CELL BorderFill="9" ColAddr="10"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CharShape="16"&gt;&lt;CHAR&gt;≪$K$120≫&lt;/CHAR&gt;&lt;/TEXT&gt;&lt;/P&gt;&lt;/PARALIST&gt;&lt;/CELL&gt;&lt;CELL BorderFill="9" ColAddr="11"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CharShape="16"&gt;&lt;CHAR&gt;≪$L$120≫&lt;/CHAR&gt;&lt;/TEXT&gt;&lt;/P&gt;&lt;/PARALIST&gt;&lt;/CELL&gt;&lt;CELL BorderFill="9" ColAddr="12"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CharShape="16"&gt;&lt;CHAR&gt;≪$M$120≫&lt;/CHAR&gt;&lt;/TEXT&gt;&lt;/P&gt;&lt;/PARALIST&gt;&lt;/CELL&gt;&lt;CELL BorderFill="9" ColAddr="13"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CharShape="16"&gt;&lt;CHAR&gt;≪$N$120≫&lt;/CHAR&gt;&lt;/TEXT&gt;&lt;/P&gt;&lt;/PARALIST&gt;&lt;/CELL&gt;&lt;CELL BorderFill="9" ColAddr="14"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CharShape="16"&gt;&lt;CHAR&gt;≪$O$120≫&lt;/CHAR&gt;&lt;/TEXT&gt;&lt;/P&gt;&lt;/PARALIST&gt;&lt;/CELL&gt;&lt;CELL BorderFill="9" ColAddr="15"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CharShape="16"&gt;&lt;CHAR&gt;≪$P$120≫&lt;/CHAR&gt;&lt;/TEXT&gt;&lt;/P&gt;&lt;/PARALIST&gt;&lt;/CELL&gt;&lt;CELL BorderFill="9" ColAddr="16"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CharShape="16"&gt;&lt;CHAR&gt;≪$Q$120≫&lt;/CHAR&gt;&lt;/TEXT&gt;&lt;/P&gt;&lt;/PARALIST&gt;&lt;/CELL&gt;&lt;CELL BorderFill="9" ColAddr="17"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CharShape="16"&gt;&lt;CHAR&gt;≪$R$120≫&lt;/CHAR&gt;&lt;/TEXT&gt;&lt;/P&gt;&lt;/PARALIST&gt;&lt;/CELL&gt;&lt;CELL BorderFill="9" ColAddr="18"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CharShape="16"&gt;&lt;CHAR&gt;≪$S$120≫&lt;/CHAR&gt;&lt;/TEXT&gt;&lt;/P&gt;&lt;/PARALIST&gt;&lt;/CELL&gt;&lt;CELL BorderFill="9" ColAddr="19"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CharShape="16"&gt;&lt;CHAR&gt;≪$T$120≫&lt;/CHAR&gt;&lt;/TEXT&gt;&lt;/P&gt;&lt;/PARALIST&gt;&lt;/CELL&gt;&lt;CELL BorderFill="9" ColAddr="20"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CharShape="16"&gt;&lt;CHAR&gt;≪$U$120≫&lt;/CHAR&gt;&lt;/TEXT&gt;&lt;/P&gt;&lt;/PARALIST&gt;&lt;/CELL&gt;&lt;CELL BorderFill="9" ColAddr="21"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CharShape="16"&gt;&lt;CHAR&gt;≪$V$120≫&lt;/CHAR&gt;&lt;/TEXT&gt;&lt;/P&gt;&lt;/PARALIST&gt;&lt;/CELL&gt;&lt;CELL BorderFill="9" ColAddr="22"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CharShape="16"&gt;&lt;CHAR&gt;≪$W$120≫&lt;/CHAR&gt;&lt;/TEXT&gt;&lt;/P&gt;&lt;/PARALIST&gt;&lt;/CELL&gt;&lt;CELL BorderFill="9" ColAddr="23"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CharShape="16"&gt;&lt;CHAR&gt;≪$X$120≫&lt;/CHAR&gt;&lt;/TEXT&gt;&lt;/P&gt;&lt;/PARALIST&gt;&lt;/CELL&gt;&lt;CELL BorderFill="9" ColAddr="24"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CharShape="16"&gt;&lt;CHAR&gt;≪$Y$120≫&lt;/CHAR&gt;&lt;/TEXT&gt;&lt;/P&gt;&lt;/PARALIST&gt;&lt;/CELL&gt;&lt;CELL BorderFill="9" ColAddr="25"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CharShape="16"&gt;&lt;CHAR&gt;≪$Z$120≫&lt;/CHAR&gt;&lt;/TEXT&gt;&lt;/P&gt;&lt;/PARALIST&gt;&lt;/CELL&gt;&lt;CELL BorderFill="9" ColAddr="26"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CharShape="16"&gt;&lt;CHAR&gt;≪$AA$120≫&lt;/CHAR&gt;&lt;/TEXT&gt;&lt;/P&gt;&lt;/PARALIST&gt;&lt;/CELL&gt;&lt;CELL BorderFill="9" ColAddr="27"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CharShape="16"&gt;&lt;CHAR&gt;≪$AB$120≫&lt;/CHAR&gt;&lt;/TEXT&gt;&lt;/P&gt;&lt;/PARALIST&gt;&lt;/CELL&gt;&lt;CELL BorderFill="9" ColAddr="28"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CharShape="16"&gt;&lt;CHAR&gt;≪$AC$120≫&lt;/CHAR&gt;&lt;/TEXT&gt;&lt;/P&gt;&lt;/PARALIST&gt;&lt;/CELL&gt;&lt;CELL BorderFill="9" ColAddr="29"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CharShape="16"&gt;&lt;CHAR&gt;≪$AD$120≫&lt;/CHAR&gt;&lt;/TEXT&gt;&lt;/P&gt;&lt;/PARALIST&gt;&lt;/CELL&gt;&lt;CELL BorderFill="9" ColAddr="30"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CharShape="16"&gt;&lt;CHAR&gt;≪$AE$120≫&lt;/CHAR&gt;&lt;/TEXT&gt;&lt;/P&gt;&lt;/PARALIST&gt;&lt;/CELL&gt;&lt;CELL BorderFill="9" ColAddr="31"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CharShape="16"&gt;&lt;CHAR&gt;≪$AF$120≫&lt;/CHAR&gt;&lt;/TEXT&gt;&lt;/P&gt;&lt;/PARALIST&gt;&lt;/CELL&gt;&lt;CELL BorderFill="9" ColAddr="32"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CharShape="16"&gt;&lt;CHAR&gt;≪$AG$120≫&lt;/CHAR&gt;&lt;/TEXT&gt;&lt;/P&gt;&lt;/PARALIST&gt;&lt;/CELL&gt;&lt;CELL BorderFill="9" ColAddr="33"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CharShape="16"&gt;&lt;CHAR&gt;≪$AH$120≫&lt;/CHAR&gt;&lt;/TEXT&gt;&lt;/P&gt;&lt;/PARALIST&gt;&lt;/CELL&gt;&lt;CELL BorderFill="9" ColAddr="34"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CharShape="16"&gt;&lt;CHAR&gt;≪$AI$120≫&lt;/CHAR&gt;&lt;/TEXT&gt;&lt;/P&gt;&lt;/PARALIST&gt;&lt;/CELL&gt;&lt;CELL BorderFill="9" ColAddr="35"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CharShape="16"&gt;&lt;CHAR&gt;≪$AJ$120≫&lt;/CHAR&gt;&lt;/TEXT&gt;&lt;/P&gt;&lt;/PARALIST&gt;&lt;/CELL&gt;&lt;CELL BorderFill="9" ColAddr="36"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CharShape="16"&gt;&lt;CHAR&gt;≪$AK$120≫&lt;/CHAR&gt;&lt;/TEXT&gt;&lt;/P&gt;&lt;/PARALIST&gt;&lt;/CELL&gt;&lt;CELL BorderFill="9" ColAddr="37"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CharShape="16"&gt;&lt;CHAR&gt;≪$AL$120≫&lt;/CHAR&gt;&lt;/TEXT&gt;&lt;/P&gt;&lt;/PARALIST&gt;&lt;/CELL&gt;&lt;CELL BorderFill="9" ColAddr="38"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CharShape="16"&gt;&lt;CHAR&gt;≪$AM$120≫&lt;/CHAR&gt;&lt;/TEXT&gt;&lt;/P&gt;&lt;/PARALIST&gt;&lt;/CELL&gt;&lt;CELL BorderFill="9" ColAddr="39"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CharShape="16"&gt;&lt;CHAR&gt;≪$AN$120≫&lt;/CHAR&gt;&lt;/TEXT&gt;&lt;/P&gt;&lt;/PARALIST&gt;&lt;/CELL&gt;&lt;CELL BorderFill="9" ColAddr="40"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CharShape="16"&gt;&lt;CHAR&gt;≪$AO$120≫&lt;/CHAR&gt;&lt;/TEXT&gt;&lt;/P&gt;&lt;/PARALIST&gt;&lt;/CELL&gt;&lt;CELL BorderFill="13" ColAddr="41" ColSpan="1" Dirty="false" Editable="false" HasMargin="true" Header="false" Height="0" Protect="false" RowAddr="117" RowSpan="1" Width="1405"&gt;&lt;CELLMARGIN Bottom="0" Left="0" Right="0" Top="0"/&gt;&lt;PARALIST LineWrap="Squeeze" LinkListID="0" LinkListIDNext="0" TextDirection="0" VertAlign="Center"&gt;&lt;P ParaShape="31" Style="43"&gt;&lt;TEXT CharShape="16"&gt;&lt;CHAR&gt;≪$AP$120≫&lt;/CHAR&gt;&lt;/TEXT&gt;&lt;/P&gt;&lt;/PARALIST&gt;&lt;/CELL&gt;&lt;/ROW&gt;&lt;ROW&gt;&lt;CELL BorderFill="14" ColAddr="0" ColSpan="1" Dirty="false" Editable="false" HasMargin="false" Header="false" Height="0" Protect="false" RowAddr="118" RowSpan="1" Width="17378"&gt;&lt;CELLMARGIN Bottom="141" Left="510" Right="510" Top="141"/&gt;&lt;PARALIST LineWrap="Squeeze" LinkListID="0" LinkListIDNext="0" TextDirection="0" VertAlign="Center"&gt;&lt;P ParaShape="30" Style="42"&gt;&lt;TEXT CharShape="10"&gt;&lt;CHAR&gt;≪$A$121≫&lt;/CHAR&gt;&lt;/TEXT&gt;&lt;/P&gt;&lt;/PARALIST&gt;&lt;/CELL&gt;&lt;CELL BorderFill="9" ColAddr="1" ColSpan="1" Dirty="false" Editable="false" HasMargin="false" Header="false" Height="0" Protect="false" RowAddr="118" RowSpan="1" Width="4926"&gt;&lt;CELLMARGIN Bottom="141" Left="510" Right="510" Top="141"/&gt;&lt;PARALIST LineWrap="Squeeze" LinkListID="0" LinkListIDNext="0" TextDirection="0" VertAlign="Center"&gt;&lt;P ParaShape="31" Style="42"&gt;&lt;TEXT CharShape="16"&gt;&lt;CHAR&gt;≪$B$121≫&lt;/CHAR&gt;&lt;/TEXT&gt;&lt;/P&gt;&lt;/PARALIST&gt;&lt;/CELL&gt;&lt;CELL BorderFill="9" ColAddr="2"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CharShape="16"&gt;&lt;CHAR&gt;≪$C$121≫&lt;/CHAR&gt;&lt;/TEXT&gt;&lt;/P&gt;&lt;/PARALIST&gt;&lt;/CELL&gt;&lt;CELL BorderFill="9" ColAddr="3"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CharShape="16"&gt;&lt;CHAR&gt;≪$D$121≫&lt;/CHAR&gt;&lt;/TEXT&gt;&lt;/P&gt;&lt;/PARALIST&gt;&lt;/CELL&gt;&lt;CELL BorderFill="9" ColAddr="4"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CharShape="16"&gt;&lt;CHAR&gt;≪$E$121≫&lt;/CHAR&gt;&lt;/TEXT&gt;&lt;/P&gt;&lt;/PARALIST&gt;&lt;/CELL&gt;&lt;CELL BorderFill="9" ColAddr="5"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CharShape="16"&gt;&lt;CHAR&gt;≪$F$121≫&lt;/CHAR&gt;&lt;/TEXT&gt;&lt;/P&gt;&lt;/PARALIST&gt;&lt;/CELL&gt;&lt;CELL BorderFill="9" ColAddr="6"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CharShape="16"&gt;&lt;CHAR&gt;≪$G$121≫&lt;/CHAR&gt;&lt;/TEXT&gt;&lt;/P&gt;&lt;/PARALIST&gt;&lt;/CELL&gt;&lt;CELL BorderFill="9" ColAddr="7"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CharShape="16"&gt;&lt;CHAR&gt;≪$H$121≫&lt;/CHAR&gt;&lt;/TEXT&gt;&lt;/P&gt;&lt;/PARALIST&gt;&lt;/CELL&gt;&lt;CELL BorderFill="9" ColAddr="8"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CharShape="16"&gt;&lt;CHAR&gt;≪$I$121≫&lt;/CHAR&gt;&lt;/TEXT&gt;&lt;/P&gt;&lt;/PARALIST&gt;&lt;/CELL&gt;&lt;CELL BorderFill="9" ColAddr="9"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CharShape="16"&gt;&lt;CHAR&gt;≪$J$121≫&lt;/CHAR&gt;&lt;/TEXT&gt;&lt;/P&gt;&lt;/PARALIST&gt;&lt;/CELL&gt;&lt;CELL BorderFill="9" ColAddr="10"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CharShape="16"&gt;&lt;CHAR&gt;≪$K$121≫&lt;/CHAR&gt;&lt;/TEXT&gt;&lt;/P&gt;&lt;/PARALIST&gt;&lt;/CELL&gt;&lt;CELL BorderFill="9" ColAddr="11"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CharShape="16"&gt;&lt;CHAR&gt;≪$L$121≫&lt;/CHAR&gt;&lt;/TEXT&gt;&lt;/P&gt;&lt;/PARALIST&gt;&lt;/CELL&gt;&lt;CELL BorderFill="9" ColAddr="12"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CharShape="16"&gt;&lt;CHAR&gt;≪$M$121≫&lt;/CHAR&gt;&lt;/TEXT&gt;&lt;/P&gt;&lt;/PARALIST&gt;&lt;/CELL&gt;&lt;CELL BorderFill="9" ColAddr="13"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CharShape="16"&gt;&lt;CHAR&gt;≪$N$121≫&lt;/CHAR&gt;&lt;/TEXT&gt;&lt;/P&gt;&lt;/PARALIST&gt;&lt;/CELL&gt;&lt;CELL BorderFill="9" ColAddr="14"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CharShape="16"&gt;&lt;CHAR&gt;≪$O$121≫&lt;/CHAR&gt;&lt;/TEXT&gt;&lt;/P&gt;&lt;/PARALIST&gt;&lt;/CELL&gt;&lt;CELL BorderFill="9" ColAddr="15"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CharShape="16"&gt;&lt;CHAR&gt;≪$P$121≫&lt;/CHAR&gt;&lt;/TEXT&gt;&lt;/P&gt;&lt;/PARALIST&gt;&lt;/CELL&gt;&lt;CELL BorderFill="9" ColAddr="16"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CharShape="16"&gt;&lt;CHAR&gt;≪$Q$121≫&lt;/CHAR&gt;&lt;/TEXT&gt;&lt;/P&gt;&lt;/PARALIST&gt;&lt;/CELL&gt;&lt;CELL BorderFill="9" ColAddr="17"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CharShape="16"&gt;&lt;CHAR&gt;≪$R$121≫&lt;/CHAR&gt;&lt;/TEXT&gt;&lt;/P&gt;&lt;/PARALIST&gt;&lt;/CELL&gt;&lt;CELL BorderFill="9" ColAddr="18"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CharShape="16"&gt;&lt;CHAR&gt;≪$S$121≫&lt;/CHAR&gt;&lt;/TEXT&gt;&lt;/P&gt;&lt;/PARALIST&gt;&lt;/CELL&gt;&lt;CELL BorderFill="9" ColAddr="19"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CharShape="16"&gt;&lt;CHAR&gt;≪$T$121≫&lt;/CHAR&gt;&lt;/TEXT&gt;&lt;/P&gt;&lt;/PARALIST&gt;&lt;/CELL&gt;&lt;CELL BorderFill="9" ColAddr="20"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CharShape="16"&gt;&lt;CHAR&gt;≪$U$121≫&lt;/CHAR&gt;&lt;/TEXT&gt;&lt;/P&gt;&lt;/PARALIST&gt;&lt;/CELL&gt;&lt;CELL BorderFill="9" ColAddr="21"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CharShape="16"&gt;&lt;CHAR&gt;≪$V$121≫&lt;/CHAR&gt;&lt;/TEXT&gt;&lt;/P&gt;&lt;/PARALIST&gt;&lt;/CELL&gt;&lt;CELL BorderFill="9" ColAddr="22"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CharShape="16"&gt;&lt;CHAR&gt;≪$W$121≫&lt;/CHAR&gt;&lt;/TEXT&gt;&lt;/P&gt;&lt;/PARALIST&gt;&lt;/CELL&gt;&lt;CELL BorderFill="9" ColAddr="23"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CharShape="16"&gt;&lt;CHAR&gt;≪$X$121≫&lt;/CHAR&gt;&lt;/TEXT&gt;&lt;/P&gt;&lt;/PARALIST&gt;&lt;/CELL&gt;&lt;CELL BorderFill="9" ColAddr="24"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CharShape="16"&gt;&lt;CHAR&gt;≪$Y$121≫&lt;/CHAR&gt;&lt;/TEXT&gt;&lt;/P&gt;&lt;/PARALIST&gt;&lt;/CELL&gt;&lt;CELL BorderFill="9" ColAddr="25"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CharShape="16"&gt;&lt;CHAR&gt;≪$Z$121≫&lt;/CHAR&gt;&lt;/TEXT&gt;&lt;/P&gt;&lt;/PARALIST&gt;&lt;/CELL&gt;&lt;CELL BorderFill="9" ColAddr="26"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CharShape="16"&gt;&lt;CHAR&gt;≪$AA$121≫&lt;/CHAR&gt;&lt;/TEXT&gt;&lt;/P&gt;&lt;/PARALIST&gt;&lt;/CELL&gt;&lt;CELL BorderFill="9" ColAddr="27" ColSpan="1" Dirty="false" Editable="false" HasMargin="true" Header="false" Height="0" Protect="false" RowAddr="118" RowSpan="1" Width="1402"&gt;&lt;CELLMARGIN B</t>
  </si>
  <si>
    <t>ottom="0" Left="0" Right="0" Top="0"/&gt;&lt;PARALIST LineWrap="Squeeze" LinkListID="0" LinkListIDNext="0" TextDirection="0" VertAlign="Center"&gt;&lt;P ParaShape="31" Style="42"&gt;&lt;TEXT CharShape="16"&gt;&lt;CHAR&gt;≪$AB$121≫&lt;/CHAR&gt;&lt;/TEXT&gt;&lt;/P&gt;&lt;/PARALIST&gt;&lt;/CELL&gt;&lt;CELL BorderFill="9" ColAddr="28"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CharShape="16"&gt;&lt;CHAR&gt;≪$AC$121≫&lt;/CHAR&gt;&lt;/TEXT&gt;&lt;/P&gt;&lt;/PARALIST&gt;&lt;/CELL&gt;&lt;CELL BorderFill="9" ColAddr="29"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CharShape="16"&gt;&lt;CHAR&gt;≪$AD$121≫&lt;/CHAR&gt;&lt;/TEXT&gt;&lt;/P&gt;&lt;/PARALIST&gt;&lt;/CELL&gt;&lt;CELL BorderFill="9" ColAddr="30"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CharShape="16"&gt;&lt;CHAR&gt;≪$AE$121≫&lt;/CHAR&gt;&lt;/TEXT&gt;&lt;/P&gt;&lt;/PARALIST&gt;&lt;/CELL&gt;&lt;CELL BorderFill="9" ColAddr="31"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CharShape="16"&gt;&lt;CHAR&gt;≪$AF$121≫&lt;/CHAR&gt;&lt;/TEXT&gt;&lt;/P&gt;&lt;/PARALIST&gt;&lt;/CELL&gt;&lt;CELL BorderFill="9" ColAddr="32"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CharShape="16"&gt;&lt;CHAR&gt;≪$AG$121≫&lt;/CHAR&gt;&lt;/TEXT&gt;&lt;/P&gt;&lt;/PARALIST&gt;&lt;/CELL&gt;&lt;CELL BorderFill="9" ColAddr="33"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CharShape="16"&gt;&lt;CHAR&gt;≪$AH$121≫&lt;/CHAR&gt;&lt;/TEXT&gt;&lt;/P&gt;&lt;/PARALIST&gt;&lt;/CELL&gt;&lt;CELL BorderFill="9" ColAddr="34"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CharShape="16"&gt;&lt;CHAR&gt;≪$AI$121≫&lt;/CHAR&gt;&lt;/TEXT&gt;&lt;/P&gt;&lt;/PARALIST&gt;&lt;/CELL&gt;&lt;CELL BorderFill="9" ColAddr="35"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CharShape="16"&gt;&lt;CHAR&gt;≪$AJ$121≫&lt;/CHAR&gt;&lt;/TEXT&gt;&lt;/P&gt;&lt;/PARALIST&gt;&lt;/CELL&gt;&lt;CELL BorderFill="9" ColAddr="36"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CharShape="16"&gt;&lt;CHAR&gt;≪$AK$121≫&lt;/CHAR&gt;&lt;/TEXT&gt;&lt;/P&gt;&lt;/PARALIST&gt;&lt;/CELL&gt;&lt;CELL BorderFill="9" ColAddr="37"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CharShape="16"&gt;&lt;CHAR&gt;≪$AL$121≫&lt;/CHAR&gt;&lt;/TEXT&gt;&lt;/P&gt;&lt;/PARALIST&gt;&lt;/CELL&gt;&lt;CELL BorderFill="9" ColAddr="38"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CharShape="16"&gt;&lt;CHAR&gt;≪$AM$121≫&lt;/CHAR&gt;&lt;/TEXT&gt;&lt;/P&gt;&lt;/PARALIST&gt;&lt;/CELL&gt;&lt;CELL BorderFill="9" ColAddr="39"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CharShape="16"&gt;&lt;CHAR&gt;≪$AN$121≫&lt;/CHAR&gt;&lt;/TEXT&gt;&lt;/P&gt;&lt;/PARALIST&gt;&lt;/CELL&gt;&lt;CELL BorderFill="9" ColAddr="40"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CharShape="16"&gt;&lt;CHAR&gt;≪$AO$121≫&lt;/CHAR&gt;&lt;/TEXT&gt;&lt;/P&gt;&lt;/PARALIST&gt;&lt;/CELL&gt;&lt;CELL BorderFill="13" ColAddr="41" ColSpan="1" Dirty="false" Editable="false" HasMargin="true" Header="false" Height="0" Protect="false" RowAddr="118" RowSpan="1" Width="1405"&gt;&lt;CELLMARGIN Bottom="0" Left="0" Right="0" Top="0"/&gt;&lt;PARALIST LineWrap="Squeeze" LinkListID="0" LinkListIDNext="0" TextDirection="0" VertAlign="Center"&gt;&lt;P ParaShape="31" Style="43"&gt;&lt;TEXT CharShape="16"&gt;&lt;CHAR&gt;≪$AP$121≫&lt;/CHAR&gt;&lt;/TEXT&gt;&lt;/P&gt;&lt;/PARALIST&gt;&lt;/CELL&gt;&lt;/ROW&gt;&lt;ROW&gt;&lt;CELL BorderFill="14" ColAddr="0" ColSpan="1" Dirty="false" Editable="false" HasMargin="false" Header="false" Height="0" Protect="false" RowAddr="119" RowSpan="1" Width="17378"&gt;&lt;CELLMARGIN Bottom="141" Left="510" Right="510" Top="141"/&gt;&lt;PARALIST LineWrap="Squeeze" LinkListID="0" LinkListIDNext="0" TextDirection="0" VertAlign="Center"&gt;&lt;P ParaShape="30" Style="42"&gt;&lt;TEXT CharShape="10"&gt;&lt;CHAR&gt;≪$A$122≫&lt;/CHAR&gt;&lt;/TEXT&gt;&lt;/P&gt;&lt;/PARALIST&gt;&lt;/CELL&gt;&lt;CELL BorderFill="9" ColAddr="1" ColSpan="1" Dirty="false" Editable="false" HasMargin="false" Header="false" Height="0" Protect="false" RowAddr="119" RowSpan="1" Width="4926"&gt;&lt;CELLMARGIN Bottom="141" Left="510" Right="510" Top="141"/&gt;&lt;PARALIST LineWrap="Squeeze" LinkListID="0" LinkListIDNext="0" TextDirection="0" VertAlign="Center"&gt;&lt;P ParaShape="31" Style="42"&gt;&lt;TEXT CharShape="16"&gt;&lt;CHAR&gt;≪$B$122≫&lt;/CHAR&gt;&lt;/TEXT&gt;&lt;/P&gt;&lt;/PARALIST&gt;&lt;/CELL&gt;&lt;CELL BorderFill="9" ColAddr="2"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CharShape="16"&gt;&lt;CHAR&gt;≪$C$122≫&lt;/CHAR&gt;&lt;/TEXT&gt;&lt;/P&gt;&lt;/PARALIST&gt;&lt;/CELL&gt;&lt;CELL BorderFill="9" ColAddr="3"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CharShape="16"&gt;&lt;CHAR&gt;≪$D$122≫&lt;/CHAR&gt;&lt;/TEXT&gt;&lt;/P&gt;&lt;/PARALIST&gt;&lt;/CELL&gt;&lt;CELL BorderFill="9" ColAddr="4"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CharShape="16"&gt;&lt;CHAR&gt;≪$E$122≫&lt;/CHAR&gt;&lt;/TEXT&gt;&lt;/P&gt;&lt;/PARALIST&gt;&lt;/CELL&gt;&lt;CELL BorderFill="9" ColAddr="5"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CharShape="16"&gt;&lt;CHAR&gt;≪$F$122≫&lt;/CHAR&gt;&lt;/TEXT&gt;&lt;/P&gt;&lt;/PARALIST&gt;&lt;/CELL&gt;&lt;CELL BorderFill="9" ColAddr="6"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CharShape="16"&gt;&lt;CHAR&gt;≪$G$122≫&lt;/CHAR&gt;&lt;/TEXT&gt;&lt;/P&gt;&lt;/PARALIST&gt;&lt;/CELL&gt;&lt;CELL BorderFill="9" ColAddr="7"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CharShape="16"&gt;&lt;CHAR&gt;≪$H$122≫&lt;/CHAR&gt;&lt;/TEXT&gt;&lt;/P&gt;&lt;/PARALIST&gt;&lt;/CELL&gt;&lt;CELL BorderFill="9" ColAddr="8"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CharShape="16"&gt;&lt;CHAR&gt;≪$I$122≫&lt;/CHAR&gt;&lt;/TEXT&gt;&lt;/P&gt;&lt;/PARALIST&gt;&lt;/CELL&gt;&lt;CELL BorderFill="9" ColAddr="9"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CharShape="16"&gt;&lt;CHAR&gt;≪$J$122≫&lt;/CHAR&gt;&lt;/TEXT&gt;&lt;/P&gt;&lt;/PARALIST&gt;&lt;/CELL&gt;&lt;CELL BorderFill="9" ColAddr="10"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CharShape="16"&gt;&lt;CHAR&gt;≪$K$122≫&lt;/CHAR&gt;&lt;/TEXT&gt;&lt;/P&gt;&lt;/PARALIST&gt;&lt;/CELL&gt;&lt;CELL BorderFill="9" ColAddr="11"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CharShape="16"&gt;&lt;CHAR&gt;≪$L$122≫&lt;/CHAR&gt;&lt;/TEXT&gt;&lt;/P&gt;&lt;/PARALIST&gt;&lt;/CELL&gt;&lt;CELL BorderFill="9" ColAddr="12"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CharShape="16"&gt;&lt;CHAR&gt;≪$M$122≫&lt;/CHAR&gt;&lt;/TEXT&gt;&lt;/P&gt;&lt;/PARALIST&gt;&lt;/CELL&gt;&lt;CELL BorderFill="9" ColAddr="13"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CharShape="16"&gt;&lt;CHAR&gt;≪$N$122≫&lt;/CHAR&gt;&lt;/TEXT&gt;&lt;/P&gt;&lt;/PARALIST&gt;&lt;/CELL&gt;&lt;CELL BorderFill="9" ColAddr="14"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CharShape="16"&gt;&lt;CHAR&gt;≪$O$122≫&lt;/CHAR&gt;&lt;/TEXT&gt;&lt;/P&gt;&lt;/PARALIST&gt;&lt;/CELL&gt;&lt;CELL BorderFill="9" ColAddr="15"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CharShape="16"&gt;&lt;CHAR&gt;≪$P$122≫&lt;/CHAR&gt;&lt;/TEXT&gt;&lt;/P&gt;&lt;/PARALIST&gt;&lt;/CELL&gt;&lt;CELL BorderFill="9" ColAddr="16"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CharShape="16"&gt;&lt;CHAR&gt;≪$Q$122≫&lt;/CHAR&gt;&lt;/TEXT&gt;&lt;/P&gt;&lt;/PARALIST&gt;&lt;/CELL&gt;&lt;CELL BorderFill="9" ColAddr="17"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CharShape="16"&gt;&lt;CHAR&gt;≪$R$122≫&lt;/CHAR&gt;&lt;/TEXT&gt;&lt;/P&gt;&lt;/PARALIST&gt;&lt;/CELL&gt;&lt;CELL BorderFill="9" ColAddr="18"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CharShape="16"&gt;&lt;CHAR&gt;≪$S$122≫&lt;/CHAR&gt;&lt;/TEXT&gt;&lt;/P&gt;&lt;/PARALIST&gt;&lt;/CELL&gt;&lt;CELL BorderFill="9" ColAddr="19"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CharShape="16"&gt;&lt;CHAR&gt;≪$T$122≫&lt;/CHAR&gt;&lt;/TEXT&gt;&lt;/P&gt;&lt;/PARALIST&gt;&lt;/CELL&gt;&lt;CELL BorderFill="9" ColAddr="20"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CharShape="16"&gt;&lt;CHAR&gt;≪$U$122≫&lt;/CHAR&gt;&lt;/TEXT&gt;&lt;/P&gt;&lt;/PARALIST&gt;&lt;/CELL&gt;&lt;CELL BorderFill="9" ColAddr="21"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CharShape="16"&gt;&lt;CHAR&gt;≪$V$122≫&lt;/CHAR&gt;&lt;/TEXT&gt;&lt;/P&gt;&lt;/PARALIST&gt;&lt;/CELL&gt;&lt;CELL BorderFill="9" ColAddr="22"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CharShape="16"&gt;&lt;CHAR&gt;≪$W$122≫&lt;/CHAR&gt;&lt;/TEXT&gt;&lt;/P&gt;&lt;/PARALIST&gt;&lt;/CELL&gt;&lt;CELL BorderFill="9" ColAddr="23"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CharShape="16"&gt;&lt;CHAR&gt;≪$X$122≫&lt;/CHAR&gt;&lt;/TEXT&gt;&lt;/P&gt;&lt;/PARALIST&gt;&lt;/CELL&gt;&lt;CELL BorderFill="9" ColAddr="24"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CharShape="16"&gt;&lt;CHAR&gt;≪$Y$122≫&lt;/CHAR&gt;&lt;/TEXT&gt;&lt;/P&gt;&lt;/PARALIST&gt;&lt;/CELL&gt;&lt;CELL BorderFill="9" ColAddr="25"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CharShape="16"&gt;&lt;CHAR&gt;≪$Z$122≫&lt;/CHAR&gt;&lt;/TEXT&gt;&lt;/P&gt;&lt;/PARALIST&gt;&lt;/CELL&gt;&lt;CELL BorderFill="9" ColAddr="26"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CharShape="16"&gt;&lt;CHAR&gt;≪$AA$122≫&lt;/CHAR&gt;&lt;/TEXT&gt;&lt;/P&gt;&lt;/PARALIST&gt;&lt;/CELL&gt;&lt;CELL BorderFill="9" ColAddr="27"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CharShape="16"&gt;&lt;CHAR&gt;≪$AB$122≫&lt;/CHAR&gt;&lt;/TEXT&gt;&lt;/P&gt;&lt;/PARALIST&gt;&lt;/CELL&gt;&lt;CELL BorderFill="9" ColAddr="28"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CharShape="16"&gt;&lt;CHAR&gt;≪$AC$122≫&lt;/CHAR&gt;&lt;/TEXT&gt;&lt;/P&gt;&lt;/PARALIST&gt;&lt;/CELL&gt;&lt;CELL BorderFill="9" ColAddr="29"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CharShape="16"&gt;&lt;CHAR&gt;≪$AD$122≫&lt;/CHAR&gt;&lt;/TEXT&gt;&lt;/P&gt;&lt;/PARALIST&gt;&lt;/CELL&gt;&lt;CELL BorderFill="9" ColAddr="30"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CharShape="16"&gt;&lt;CHAR&gt;≪$AE$122≫&lt;/CHAR&gt;&lt;/TEXT&gt;&lt;/P&gt;&lt;/PARALIST&gt;&lt;/CELL&gt;&lt;CELL BorderFill="9" ColAddr="31"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CharShape="16"&gt;&lt;CHAR&gt;≪$AF$122≫&lt;/CHAR&gt;&lt;/TEXT&gt;&lt;/P&gt;&lt;/PARALIST&gt;&lt;/CELL&gt;&lt;CELL BorderFill="9" ColAddr="32"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CharShape="16"&gt;&lt;CHAR&gt;≪$AG$122≫&lt;/CHAR&gt;&lt;/TEXT&gt;&lt;/P&gt;&lt;/PARALIST&gt;&lt;/CELL&gt;&lt;CELL BorderFill="9" ColAddr="33"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CharShape="16"&gt;&lt;CHAR&gt;≪$AH$122≫&lt;/CHAR&gt;&lt;/TEXT&gt;&lt;/P&gt;&lt;/PARALIST&gt;&lt;/CELL&gt;&lt;CELL BorderFill="9" ColAddr="34"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CharShape="16"&gt;&lt;CHAR&gt;≪$AI$122≫&lt;/CHAR&gt;&lt;/TEXT&gt;&lt;/P&gt;&lt;/PARALIST&gt;&lt;/CELL&gt;&lt;CELL BorderFill="9" ColAddr="35"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CharShape="16"&gt;&lt;CHAR&gt;≪$AJ$122≫&lt;/CHAR&gt;&lt;/TEXT&gt;&lt;/P&gt;&lt;/PARALIST&gt;&lt;/CELL&gt;&lt;CELL BorderFill="9" ColAddr="36"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CharShape="16"&gt;&lt;CHAR&gt;≪$AK$122≫&lt;/CHAR&gt;&lt;/TEXT&gt;&lt;/P&gt;&lt;/PARALIST&gt;&lt;/CELL&gt;&lt;CELL BorderFill="9" ColAddr="37"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CharShape="16"&gt;&lt;CHAR&gt;≪$AL$122≫&lt;/CHAR&gt;&lt;/TEXT&gt;&lt;/P&gt;&lt;/PARALIST&gt;&lt;/CELL&gt;&lt;CELL BorderFill="9" ColAddr="38"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CharShape="16"&gt;&lt;CHAR&gt;≪$AM$122≫&lt;/CHAR&gt;&lt;/TEXT&gt;&lt;/P&gt;&lt;/PARALIST&gt;&lt;/CELL&gt;&lt;CELL BorderFill="9" ColAddr="39"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CharShape="16"&gt;&lt;CHAR&gt;≪$AN$122≫&lt;/CHAR&gt;&lt;/TEXT&gt;&lt;/P&gt;&lt;/PARALIST&gt;&lt;/CELL&gt;&lt;CELL BorderFill="9" ColAddr="40"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CharShape="16"&gt;&lt;CHAR&gt;≪$AO$122≫&lt;/CHAR&gt;&lt;/TEXT&gt;&lt;/P&gt;&lt;/PARALIST&gt;&lt;/CELL&gt;&lt;CELL BorderFill="13" ColAddr="41" ColSpan="1" Dirty="false" Editable="false" HasMargin="true" Header="false" Height="0" Protect="false" RowAddr="119" RowSpan="1" Width="1405"&gt;&lt;CELLMARGIN Bottom="0" Left="0" Right="0" Top="0"/&gt;&lt;PARALIST LineWrap="Squeeze" LinkListID="0" LinkListIDNext="0" TextDirection="0" VertAlign="Center"&gt;&lt;P ParaShape="31" Style="43"&gt;&lt;TEXT CharShape="16"&gt;&lt;CHAR&gt;≪$AP$122≫&lt;/CHAR&gt;&lt;/TEXT&gt;&lt;/P&gt;&lt;/PARALIST&gt;&lt;/CELL&gt;&lt;/ROW&gt;&lt;ROW&gt;&lt;CELL BorderFill="14" ColAddr="0" ColSpan="1" Dirty="false" Editable="false" HasMargin="false" Header="false" Height="0" Protect="false" RowAddr="120" RowSpan="1" Width="17378"&gt;&lt;CELLMARGIN Bottom="141" Left="510" Right="510" Top="141"/&gt;&lt;PARALIST LineWrap="Squeeze" LinkListID="0" LinkListIDNext="0" TextDirection="0" VertAlign="Center"&gt;&lt;P ParaShape="30" Style="42"&gt;&lt;TEXT CharShape="10"&gt;&lt;CHAR&gt;≪$A$123≫&lt;/CHAR&gt;&lt;/TEXT&gt;&lt;/P&gt;&lt;/PARALIST&gt;&lt;/CELL&gt;&lt;CELL BorderFill="9" ColAddr="1" ColSpan="1" Dirty="false" Editable="false" HasMargin="false" Header="false" Height="0" Protect="false" RowAddr="120" RowSpan="1" Width="4926"&gt;&lt;CELLMARGIN Bottom="141" Left="510" Right="510" Top="141"/&gt;&lt;PARALIST LineWrap="Squeeze" LinkListID="0" LinkListIDNext="0" TextDirection="0" VertAlign="Center"&gt;&lt;P ParaShape="31" Style="42"&gt;&lt;TEXT CharShape="16"&gt;&lt;CHAR&gt;≪$B$123≫&lt;/CHAR&gt;&lt;/TEXT&gt;&lt;/P&gt;&lt;/PARALIST&gt;&lt;/CELL&gt;&lt;CELL BorderFill="9" ColAddr="2"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CharShape="16"&gt;&lt;CHAR&gt;≪$C$123≫&lt;/CHAR&gt;&lt;/TEXT&gt;&lt;/P&gt;&lt;/PARALIST&gt;&lt;/CELL&gt;&lt;CELL BorderFill="9" ColAddr="3"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CharShape="16"&gt;&lt;CHAR&gt;≪$D$123≫&lt;/CHAR&gt;&lt;/TEXT&gt;&lt;/P&gt;&lt;/PARALIST&gt;&lt;/CELL&gt;&lt;CELL BorderFill="9" ColAddr="4"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CharShape="16"&gt;&lt;CHAR&gt;≪$E$123≫&lt;/CHAR&gt;&lt;/TEXT&gt;&lt;/P&gt;&lt;/PARALIST&gt;&lt;/CELL&gt;&lt;CELL BorderFill="9" ColAddr="5"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CharShape="16"&gt;&lt;CHAR&gt;≪$F$123≫&lt;/CHAR&gt;&lt;/TEXT&gt;&lt;/P&gt;&lt;/PARALIST&gt;&lt;/CELL&gt;&lt;CELL BorderFill="9" ColAddr="6"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CharShape="16"&gt;&lt;CHAR&gt;≪$G$123≫&lt;/CHAR&gt;&lt;/TEXT&gt;&lt;/P&gt;&lt;/PARALIST&gt;&lt;/CELL&gt;&lt;CELL BorderFill="9" ColAddr="7"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CharShape="16"&gt;&lt;CHAR&gt;≪$H$123≫&lt;/CHAR&gt;&lt;/TEXT&gt;&lt;/P&gt;&lt;/PARALIST&gt;&lt;/CELL&gt;&lt;CELL BorderFill="9" ColAddr="8"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CharShape="16"&gt;&lt;CHAR&gt;≪$I$123≫&lt;/CHAR&gt;&lt;/TEXT&gt;&lt;/P&gt;&lt;/PARALIST&gt;&lt;/CELL&gt;&lt;CELL BorderFill="9" ColAddr="9"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CharShape="16"&gt;&lt;CHAR&gt;≪$J$123≫&lt;/CHAR&gt;&lt;/TEXT&gt;&lt;/P&gt;&lt;/PARALIST&gt;&lt;/CELL&gt;&lt;CELL BorderFill="9" ColAddr="10"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CharShape="16"&gt;&lt;CHAR&gt;≪$K$123≫&lt;/CHAR&gt;&lt;/TEXT&gt;&lt;/P&gt;&lt;/PARALIST&gt;&lt;/CELL&gt;&lt;CELL BorderFill="9" ColAddr="11"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CharShape="16"&gt;&lt;CHAR&gt;≪$L$123≫&lt;/CHAR&gt;&lt;/TEXT&gt;&lt;/P&gt;&lt;/PARALIST&gt;&lt;/CELL&gt;&lt;CELL BorderFill="9" ColAddr="12"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CharShape="16"&gt;&lt;CHAR&gt;≪$M$123≫&lt;/CHAR&gt;&lt;/TEXT&gt;&lt;/P&gt;&lt;/PARALIST&gt;&lt;/CELL&gt;&lt;CELL BorderFill="9" ColAddr="13"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CharShape="16"&gt;&lt;CHAR&gt;≪$N$123≫&lt;/CHAR&gt;&lt;/TEXT&gt;&lt;/P&gt;&lt;/PARALIST&gt;&lt;/CELL&gt;&lt;CELL BorderFill="9" ColAddr="14"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CharShape="16"&gt;&lt;CHAR&gt;≪$O$123≫&lt;/CHAR&gt;&lt;/TEXT&gt;&lt;/P&gt;&lt;/PARALIST&gt;&lt;/CELL&gt;&lt;CELL BorderFill="9" ColAddr="15"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CharShape="16"&gt;&lt;CHAR&gt;≪$P$123≫&lt;/CHAR&gt;&lt;/TEXT&gt;&lt;/P&gt;&lt;/PARALIST&gt;&lt;/CELL&gt;&lt;CELL BorderFill="9" ColAddr="16"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CharShape="16"&gt;&lt;CHAR&gt;≪$Q$123≫&lt;/CHAR&gt;&lt;/TEXT&gt;&lt;/P&gt;&lt;/PARALIST&gt;&lt;/CELL&gt;&lt;CELL BorderFill="9" ColAddr="17"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CharShape="16"&gt;&lt;CHAR&gt;≪$R$123≫&lt;/CHAR&gt;&lt;/TEXT&gt;&lt;/P&gt;&lt;/PARALIST&gt;&lt;/CELL&gt;&lt;CELL BorderFill="9" ColAddr="18"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CharShape="16"&gt;&lt;CHAR&gt;≪$S$123≫&lt;/CHAR&gt;&lt;/TEXT&gt;&lt;/P&gt;&lt;/PARALIST&gt;&lt;/CELL&gt;&lt;CELL BorderFill="9" ColAddr="19"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CharShape="16"&gt;&lt;CHAR&gt;≪$T$123≫&lt;/CHAR&gt;&lt;/TEXT&gt;&lt;/P&gt;&lt;/PARALIST&gt;&lt;/CELL&gt;&lt;CELL BorderFill="9" ColAddr="20" ColSpan="1" Dirty="false" Editable="</t>
  </si>
  <si>
    <t>false" HasMargin="true" Header="false" Height="0" Protect="false" RowAddr="120" RowSpan="1" Width="1402"&gt;&lt;CELLMARGIN Bottom="0" Left="0" Right="0" Top="0"/&gt;&lt;PARALIST LineWrap="Squeeze" LinkListID="0" LinkListIDNext="0" TextDirection="0" VertAlign="Center"&gt;&lt;P ParaShape="31" Style="42"&gt;&lt;TEXT CharShape="16"&gt;&lt;CHAR&gt;≪$U$123≫&lt;/CHAR&gt;&lt;/TEXT&gt;&lt;/P&gt;&lt;/PARALIST&gt;&lt;/CELL&gt;&lt;CELL BorderFill="9" ColAddr="21"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CharShape="16"&gt;&lt;CHAR&gt;≪$V$123≫&lt;/CHAR&gt;&lt;/TEXT&gt;&lt;/P&gt;&lt;/PARALIST&gt;&lt;/CELL&gt;&lt;CELL BorderFill="9" ColAddr="22"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CharShape="16"&gt;&lt;CHAR&gt;≪$W$123≫&lt;/CHAR&gt;&lt;/TEXT&gt;&lt;/P&gt;&lt;/PARALIST&gt;&lt;/CELL&gt;&lt;CELL BorderFill="9" ColAddr="23"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CharShape="16"&gt;&lt;CHAR&gt;≪$X$123≫&lt;/CHAR&gt;&lt;/TEXT&gt;&lt;/P&gt;&lt;/PARALIST&gt;&lt;/CELL&gt;&lt;CELL BorderFill="9" ColAddr="24"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CharShape="16"&gt;&lt;CHAR&gt;≪$Y$123≫&lt;/CHAR&gt;&lt;/TEXT&gt;&lt;/P&gt;&lt;/PARALIST&gt;&lt;/CELL&gt;&lt;CELL BorderFill="9" ColAddr="25"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CharShape="16"&gt;&lt;CHAR&gt;≪$Z$123≫&lt;/CHAR&gt;&lt;/TEXT&gt;&lt;/P&gt;&lt;/PARALIST&gt;&lt;/CELL&gt;&lt;CELL BorderFill="9" ColAddr="26"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CharShape="16"&gt;&lt;CHAR&gt;≪$AA$123≫&lt;/CHAR&gt;&lt;/TEXT&gt;&lt;/P&gt;&lt;/PARALIST&gt;&lt;/CELL&gt;&lt;CELL BorderFill="9" ColAddr="27"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CharShape="16"&gt;&lt;CHAR&gt;≪$AB$123≫&lt;/CHAR&gt;&lt;/TEXT&gt;&lt;/P&gt;&lt;/PARALIST&gt;&lt;/CELL&gt;&lt;CELL BorderFill="9" ColAddr="28"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CharShape="16"&gt;&lt;CHAR&gt;≪$AC$123≫&lt;/CHAR&gt;&lt;/TEXT&gt;&lt;/P&gt;&lt;/PARALIST&gt;&lt;/CELL&gt;&lt;CELL BorderFill="9" ColAddr="29"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CharShape="16"&gt;&lt;CHAR&gt;≪$AD$123≫&lt;/CHAR&gt;&lt;/TEXT&gt;&lt;/P&gt;&lt;/PARALIST&gt;&lt;/CELL&gt;&lt;CELL BorderFill="9" ColAddr="30"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CharShape="16"&gt;&lt;CHAR&gt;≪$AE$123≫&lt;/CHAR&gt;&lt;/TEXT&gt;&lt;/P&gt;&lt;/PARALIST&gt;&lt;/CELL&gt;&lt;CELL BorderFill="9" ColAddr="31"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CharShape="16"&gt;&lt;CHAR&gt;≪$AF$123≫&lt;/CHAR&gt;&lt;/TEXT&gt;&lt;/P&gt;&lt;/PARALIST&gt;&lt;/CELL&gt;&lt;CELL BorderFill="9" ColAddr="32"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CharShape="16"&gt;&lt;CHAR&gt;≪$AG$123≫&lt;/CHAR&gt;&lt;/TEXT&gt;&lt;/P&gt;&lt;/PARALIST&gt;&lt;/CELL&gt;&lt;CELL BorderFill="9" ColAddr="33"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CharShape="16"&gt;&lt;CHAR&gt;≪$AH$123≫&lt;/CHAR&gt;&lt;/TEXT&gt;&lt;/P&gt;&lt;/PARALIST&gt;&lt;/CELL&gt;&lt;CELL BorderFill="9" ColAddr="34"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CharShape="16"&gt;&lt;CHAR&gt;≪$AI$123≫&lt;/CHAR&gt;&lt;/TEXT&gt;&lt;/P&gt;&lt;/PARALIST&gt;&lt;/CELL&gt;&lt;CELL BorderFill="9" ColAddr="35"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CharShape="16"&gt;&lt;CHAR&gt;≪$AJ$123≫&lt;/CHAR&gt;&lt;/TEXT&gt;&lt;/P&gt;&lt;/PARALIST&gt;&lt;/CELL&gt;&lt;CELL BorderFill="9" ColAddr="36"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CharShape="16"&gt;&lt;CHAR&gt;≪$AK$123≫&lt;/CHAR&gt;&lt;/TEXT&gt;&lt;/P&gt;&lt;/PARALIST&gt;&lt;/CELL&gt;&lt;CELL BorderFill="9" ColAddr="37"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CharShape="16"&gt;&lt;CHAR&gt;≪$AL$123≫&lt;/CHAR&gt;&lt;/TEXT&gt;&lt;/P&gt;&lt;/PARALIST&gt;&lt;/CELL&gt;&lt;CELL BorderFill="9" ColAddr="38"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CharShape="16"&gt;&lt;CHAR&gt;≪$AM$123≫&lt;/CHAR&gt;&lt;/TEXT&gt;&lt;/P&gt;&lt;/PARALIST&gt;&lt;/CELL&gt;&lt;CELL BorderFill="9" ColAddr="39"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CharShape="16"&gt;&lt;CHAR&gt;≪$AN$123≫&lt;/CHAR&gt;&lt;/TEXT&gt;&lt;/P&gt;&lt;/PARALIST&gt;&lt;/CELL&gt;&lt;CELL BorderFill="9" ColAddr="40"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CharShape="16"&gt;&lt;CHAR&gt;≪$AO$123≫&lt;/CHAR&gt;&lt;/TEXT&gt;&lt;/P&gt;&lt;/PARALIST&gt;&lt;/CELL&gt;&lt;CELL BorderFill="13" ColAddr="41" ColSpan="1" Dirty="false" Editable="false" HasMargin="true" Header="false" Height="0" Protect="false" RowAddr="120" RowSpan="1" Width="1405"&gt;&lt;CELLMARGIN Bottom="0" Left="0" Right="0" Top="0"/&gt;&lt;PARALIST LineWrap="Squeeze" LinkListID="0" LinkListIDNext="0" TextDirection="0" VertAlign="Center"&gt;&lt;P ParaShape="31" Style="43"&gt;&lt;TEXT CharShape="16"&gt;&lt;CHAR&gt;≪$AP$123≫&lt;/CHAR&gt;&lt;/TEXT&gt;&lt;/P&gt;&lt;/PARALIST&gt;&lt;/CELL&gt;&lt;/ROW&gt;&lt;ROW&gt;&lt;CELL BorderFill="14" ColAddr="0" ColSpan="1" Dirty="false" Editable="false" HasMargin="false" Header="false" Height="0" Protect="false" RowAddr="121" RowSpan="1" Width="17378"&gt;&lt;CELLMARGIN Bottom="141" Left="510" Right="510" Top="141"/&gt;&lt;PARALIST LineWrap="Squeeze" LinkListID="0" LinkListIDNext="0" TextDirection="0" VertAlign="Center"&gt;&lt;P ParaShape="30" Style="42"&gt;&lt;TEXT CharShape="10"&gt;&lt;CHAR&gt;≪$A$124≫&lt;/CHAR&gt;&lt;/TEXT&gt;&lt;/P&gt;&lt;/PARALIST&gt;&lt;/CELL&gt;&lt;CELL BorderFill="9" ColAddr="1" ColSpan="1" Dirty="false" Editable="false" HasMargin="false" Header="false" Height="0" Protect="false" RowAddr="121" RowSpan="1" Width="4926"&gt;&lt;CELLMARGIN Bottom="141" Left="510" Right="510" Top="141"/&gt;&lt;PARALIST LineWrap="Squeeze" LinkListID="0" LinkListIDNext="0" TextDirection="0" VertAlign="Center"&gt;&lt;P ParaShape="31" Style="42"&gt;&lt;TEXT CharShape="16"&gt;&lt;CHAR&gt;≪$B$124≫&lt;/CHAR&gt;&lt;/TEXT&gt;&lt;/P&gt;&lt;/PARALIST&gt;&lt;/CELL&gt;&lt;CELL BorderFill="9" ColAddr="2"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CharShape="16"&gt;&lt;CHAR&gt;≪$C$124≫&lt;/CHAR&gt;&lt;/TEXT&gt;&lt;/P&gt;&lt;/PARALIST&gt;&lt;/CELL&gt;&lt;CELL BorderFill="9" ColAddr="3"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CharShape="16"&gt;&lt;CHAR&gt;≪$D$124≫&lt;/CHAR&gt;&lt;/TEXT&gt;&lt;/P&gt;&lt;/PARALIST&gt;&lt;/CELL&gt;&lt;CELL BorderFill="9" ColAddr="4"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CharShape="16"&gt;&lt;CHAR&gt;≪$E$124≫&lt;/CHAR&gt;&lt;/TEXT&gt;&lt;/P&gt;&lt;/PARALIST&gt;&lt;/CELL&gt;&lt;CELL BorderFill="9" ColAddr="5"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CharShape="16"&gt;&lt;CHAR&gt;≪$F$124≫&lt;/CHAR&gt;&lt;/TEXT&gt;&lt;/P&gt;&lt;/PARALIST&gt;&lt;/CELL&gt;&lt;CELL BorderFill="9" ColAddr="6"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CharShape="16"&gt;&lt;CHAR&gt;≪$G$124≫&lt;/CHAR&gt;&lt;/TEXT&gt;&lt;/P&gt;&lt;/PARALIST&gt;&lt;/CELL&gt;&lt;CELL BorderFill="9" ColAddr="7"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CharShape="16"&gt;&lt;CHAR&gt;≪$H$124≫&lt;/CHAR&gt;&lt;/TEXT&gt;&lt;/P&gt;&lt;/PARALIST&gt;&lt;/CELL&gt;&lt;CELL BorderFill="9" ColAddr="8"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CharShape="16"&gt;&lt;CHAR&gt;≪$I$124≫&lt;/CHAR&gt;&lt;/TEXT&gt;&lt;/P&gt;&lt;/PARALIST&gt;&lt;/CELL&gt;&lt;CELL BorderFill="9" ColAddr="9"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CharShape="16"&gt;&lt;CHAR&gt;≪$J$124≫&lt;/CHAR&gt;&lt;/TEXT&gt;&lt;/P&gt;&lt;/PARALIST&gt;&lt;/CELL&gt;&lt;CELL BorderFill="9" ColAddr="10"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CharShape="16"&gt;&lt;CHAR&gt;≪$K$124≫&lt;/CHAR&gt;&lt;/TEXT&gt;&lt;/P&gt;&lt;/PARALIST&gt;&lt;/CELL&gt;&lt;CELL BorderFill="9" ColAddr="11"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CharShape="16"&gt;&lt;CHAR&gt;≪$L$124≫&lt;/CHAR&gt;&lt;/TEXT&gt;&lt;/P&gt;&lt;/PARALIST&gt;&lt;/CELL&gt;&lt;CELL BorderFill="9" ColAddr="12"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CharShape="16"&gt;&lt;CHAR&gt;≪$M$124≫&lt;/CHAR&gt;&lt;/TEXT&gt;&lt;/P&gt;&lt;/PARALIST&gt;&lt;/CELL&gt;&lt;CELL BorderFill="9" ColAddr="13"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CharShape="16"&gt;&lt;CHAR&gt;≪$N$124≫&lt;/CHAR&gt;&lt;/TEXT&gt;&lt;/P&gt;&lt;/PARALIST&gt;&lt;/CELL&gt;&lt;CELL BorderFill="9" ColAddr="14"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CharShape="16"&gt;&lt;CHAR&gt;≪$O$124≫&lt;/CHAR&gt;&lt;/TEXT&gt;&lt;/P&gt;&lt;/PARALIST&gt;&lt;/CELL&gt;&lt;CELL BorderFill="9" ColAddr="15"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CharShape="16"&gt;&lt;CHAR&gt;≪$P$124≫&lt;/CHAR&gt;&lt;/TEXT&gt;&lt;/P&gt;&lt;/PARALIST&gt;&lt;/CELL&gt;&lt;CELL BorderFill="9" ColAddr="16"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CharShape="16"&gt;&lt;CHAR&gt;≪$Q$124≫&lt;/CHAR&gt;&lt;/TEXT&gt;&lt;/P&gt;&lt;/PARALIST&gt;&lt;/CELL&gt;&lt;CELL BorderFill="9" ColAddr="17"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CharShape="16"&gt;&lt;CHAR&gt;≪$R$124≫&lt;/CHAR&gt;&lt;/TEXT&gt;&lt;/P&gt;&lt;/PARALIST&gt;&lt;/CELL&gt;&lt;CELL BorderFill="9" ColAddr="18"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CharShape="16"&gt;&lt;CHAR&gt;≪$S$124≫&lt;/CHAR&gt;&lt;/TEXT&gt;&lt;/P&gt;&lt;/PARALIST&gt;&lt;/CELL&gt;&lt;CELL BorderFill="9" ColAddr="19"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CharShape="16"&gt;&lt;CHAR&gt;≪$T$124≫&lt;/CHAR&gt;&lt;/TEXT&gt;&lt;/P&gt;&lt;/PARALIST&gt;&lt;/CELL&gt;&lt;CELL BorderFill="9" ColAddr="20"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CharShape="16"&gt;&lt;CHAR&gt;≪$U$124≫&lt;/CHAR&gt;&lt;/TEXT&gt;&lt;/P&gt;&lt;/PARALIST&gt;&lt;/CELL&gt;&lt;CELL BorderFill="9" ColAddr="21"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CharShape="16"&gt;&lt;CHAR&gt;≪$V$124≫&lt;/CHAR&gt;&lt;/TEXT&gt;&lt;/P&gt;&lt;/PARALIST&gt;&lt;/CELL&gt;&lt;CELL BorderFill="9" ColAddr="22"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CharShape="16"&gt;&lt;CHAR&gt;≪$W$124≫&lt;/CHAR&gt;&lt;/TEXT&gt;&lt;/P&gt;&lt;/PARALIST&gt;&lt;/CELL&gt;&lt;CELL BorderFill="9" ColAddr="23"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CharShape="16"&gt;&lt;CHAR&gt;≪$X$124≫&lt;/CHAR&gt;&lt;/TEXT&gt;&lt;/P&gt;&lt;/PARALIST&gt;&lt;/CELL&gt;&lt;CELL BorderFill="9" ColAddr="24"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CharShape="16"&gt;&lt;CHAR&gt;≪$Y$124≫&lt;/CHAR&gt;&lt;/TEXT&gt;&lt;/P&gt;&lt;/PARALIST&gt;&lt;/CELL&gt;&lt;CELL BorderFill="9" ColAddr="25"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CharShape="16"&gt;&lt;CHAR&gt;≪$Z$124≫&lt;/CHAR&gt;&lt;/TEXT&gt;&lt;/P&gt;&lt;/PARALIST&gt;&lt;/CELL&gt;&lt;CELL BorderFill="9" ColAddr="26"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CharShape="16"&gt;&lt;CHAR&gt;≪$AA$124≫&lt;/CHAR&gt;&lt;/TEXT&gt;&lt;/P&gt;&lt;/PARALIST&gt;&lt;/CELL&gt;&lt;CELL BorderFill="9" ColAddr="27"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CharShape="16"&gt;&lt;CHAR&gt;≪$AB$124≫&lt;/CHAR&gt;&lt;/TEXT&gt;&lt;/P&gt;&lt;/PARALIST&gt;&lt;/CELL&gt;&lt;CELL BorderFill="9" ColAddr="28"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CharShape="16"&gt;&lt;CHAR&gt;≪$AC$124≫&lt;/CHAR&gt;&lt;/TEXT&gt;&lt;/P&gt;&lt;/PARALIST&gt;&lt;/CELL&gt;&lt;CELL BorderFill="9" ColAddr="29"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CharShape="16"&gt;&lt;CHAR&gt;≪$AD$124≫&lt;/CHAR&gt;&lt;/TEXT&gt;&lt;/P&gt;&lt;/PARALIST&gt;&lt;/CELL&gt;&lt;CELL BorderFill="9" ColAddr="30"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CharShape="16"&gt;&lt;CHAR&gt;≪$AE$124≫&lt;/CHAR&gt;&lt;/TEXT&gt;&lt;/P&gt;&lt;/PARALIST&gt;&lt;/CELL&gt;&lt;CELL BorderFill="9" ColAddr="31"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CharShape="16"&gt;&lt;CHAR&gt;≪$AF$124≫&lt;/CHAR&gt;&lt;/TEXT&gt;&lt;/P&gt;&lt;/PARALIST&gt;&lt;/CELL&gt;&lt;CELL BorderFill="9" ColAddr="32"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CharShape="16"&gt;&lt;CHAR&gt;≪$AG$124≫&lt;/CHAR&gt;&lt;/TEXT&gt;&lt;/P&gt;&lt;/PARALIST&gt;&lt;/CELL&gt;&lt;CELL BorderFill="9" ColAddr="33"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CharShape="16"&gt;&lt;CHAR&gt;≪$AH$124≫&lt;/CHAR&gt;&lt;/TEXT&gt;&lt;/P&gt;&lt;/PARALIST&gt;&lt;/CELL&gt;&lt;CELL BorderFill="9" ColAddr="34"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CharShape="16"&gt;&lt;CHAR&gt;≪$AI$124≫&lt;/CHAR&gt;&lt;/TEXT&gt;&lt;/P&gt;&lt;/PARALIST&gt;&lt;/CELL&gt;&lt;CELL BorderFill="9" ColAddr="35"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CharShape="16"&gt;&lt;CHAR&gt;≪$AJ$124≫&lt;/CHAR&gt;&lt;/TEXT&gt;&lt;/P&gt;&lt;/PARALIST&gt;&lt;/CELL&gt;&lt;CELL BorderFill="9" ColAddr="36"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CharShape="16"&gt;&lt;CHAR&gt;≪$AK$124≫&lt;/CHAR&gt;&lt;/TEXT&gt;&lt;/P&gt;&lt;/PARALIST&gt;&lt;/CELL&gt;&lt;CELL BorderFill="9" ColAddr="37"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CharShape="16"&gt;&lt;CHAR&gt;≪$AL$124≫&lt;/CHAR&gt;&lt;/TEXT&gt;&lt;/P&gt;&lt;/PARALIST&gt;&lt;/CELL&gt;&lt;CELL BorderFill="9" ColAddr="38"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CharShape="16"&gt;&lt;CHAR&gt;≪$AM$124≫&lt;/CHAR&gt;&lt;/TEXT&gt;&lt;/P&gt;&lt;/PARALIST&gt;&lt;/CELL&gt;&lt;CELL BorderFill="9" ColAddr="39"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CharShape="16"&gt;&lt;CHAR&gt;≪$AN$124≫&lt;/CHAR&gt;&lt;/TEXT&gt;&lt;/P&gt;&lt;/PARALIST&gt;&lt;/CELL&gt;&lt;CELL BorderFill="9" ColAddr="40"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CharShape="16"&gt;&lt;CHAR&gt;≪$AO$124≫&lt;/CHAR&gt;&lt;/TEXT&gt;&lt;/P&gt;&lt;/PARALIST&gt;&lt;/CELL&gt;&lt;CELL BorderFill="13" ColAddr="41" ColSpan="1" Dirty="false" Editable="false" HasMargin="true" Header="false" Height="0" Protect="false" RowAddr="121" RowSpan="1" Width="1405"&gt;&lt;CELLMARGIN Bottom="0" Left="0" Right="0" Top="0"/&gt;&lt;PARALIST LineWrap="Squeeze" LinkListID="0" LinkListIDNext="0" TextDirection="0" VertAlign="Center"&gt;&lt;P ParaShape="31" Style="43"&gt;&lt;TEXT CharShape="16"&gt;&lt;CHAR&gt;≪$AP$124≫&lt;/CHAR&gt;&lt;/TEXT&gt;&lt;/P&gt;&lt;/PARALIST&gt;&lt;/CELL&gt;&lt;/ROW&gt;&lt;ROW&gt;&lt;CELL BorderFill="15" ColAddr="0" ColSpan="1" Dirty="false" Editable="false" HasMargin="false" Header="false" Height="0" Protect="false" RowAddr="122" RowSpan="1" Width="17378"&gt;&lt;CELLMARGIN Bottom="141" Left="510" Right="510" Top="141"/&gt;&lt;PARALIST LineWrap="Squeeze" LinkListID="0" LinkListIDNext="0" TextDirection="0" VertAlign="Center"&gt;&lt;P ParaShape="30" Style="42"&gt;&lt;TEXT CharShape="10"&gt;&lt;CHAR&gt;≪$A$125≫&lt;/CHAR&gt;&lt;/TEXT&gt;&lt;/P&gt;&lt;/PARALIST&gt;&lt;/CELL&gt;&lt;CELL BorderFill="16" ColAddr="1" ColSpan="1" Dirty="false" Editable="false" HasMargin="false" Header="false" Height="0" Protect="false" RowAddr="122" RowSpan="1" Width="4926"&gt;&lt;CELLMARGIN Bottom="141" Left="510" Right="510" Top="141"/&gt;&lt;PARALIST LineWrap="Squeeze" LinkListID="0" LinkListIDNext="0" TextDirection="0" VertAlign="Center"&gt;&lt;P ParaShape="31" Style="42"&gt;&lt;TEXT CharShape="16"&gt;&lt;CHAR&gt;≪$B$125≫&lt;/CHAR&gt;&lt;/TEXT&gt;&lt;/P&gt;&lt;/PARALIST&gt;&lt;/CELL&gt;&lt;CELL BorderFill="16" ColAddr="2"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CharShape="16"&gt;&lt;CHAR&gt;≪$C$125≫&lt;/CHAR&gt;&lt;/TEXT&gt;&lt;/P&gt;&lt;/PARALIST&gt;&lt;/CELL&gt;&lt;CELL BorderFill="16" ColAddr="3"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CharShape="16"&gt;&lt;CHAR&gt;≪$D$125≫&lt;/CHAR&gt;&lt;/TEXT&gt;&lt;/P&gt;&lt;/PARALIST&gt;&lt;/CELL&gt;&lt;CELL BorderFill="16" ColAddr="4"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CharShape="16"&gt;&lt;CHAR&gt;≪$E$125≫&lt;/CHAR&gt;&lt;/TEXT&gt;&lt;/P&gt;&lt;/PARALIST&gt;&lt;/CELL&gt;&lt;CELL BorderFill="16" ColAddr="5"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CharShape="16"&gt;&lt;CHAR&gt;≪$F$125≫&lt;/CHAR&gt;&lt;/TEXT&gt;&lt;/P&gt;&lt;/PARALIST&gt;&lt;/CELL&gt;&lt;CELL BorderFill="16" ColAddr="6"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CharShape="16"&gt;&lt;CHAR&gt;≪$G$125≫&lt;/CHAR&gt;&lt;/TEXT&gt;&lt;/P&gt;&lt;/PARALIST&gt;&lt;/CELL&gt;&lt;CELL BorderFill="16" ColAddr="7"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CharShape="16"&gt;&lt;CHAR&gt;≪$H$125≫&lt;/CHAR&gt;&lt;/TEXT&gt;&lt;/P&gt;&lt;/PARALIST&gt;&lt;/CELL&gt;&lt;CELL BorderFill="16" ColAddr="8"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CharShape="16"&gt;&lt;CHAR&gt;≪$I$125≫&lt;/CHAR&gt;&lt;/TEXT&gt;&lt;/P&gt;&lt;/PARALIST&gt;&lt;/CELL&gt;&lt;CELL BorderFill="16" ColAddr="9"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CharShape="16"&gt;&lt;CHAR&gt;≪$J$125≫&lt;/CHAR&gt;&lt;/TEXT&gt;&lt;/P&gt;&lt;/PARALIST&gt;&lt;/CELL&gt;&lt;CELL BorderFill="16" ColAddr="10"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CharShape="16"&gt;&lt;CHAR&gt;≪$K$125≫&lt;/CHAR&gt;&lt;/TEXT&gt;&lt;/P&gt;&lt;/PARALIST&gt;&lt;/CELL&gt;&lt;CELL BorderFill="16" ColAddr="11"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CharShape="16"&gt;&lt;CHAR&gt;≪$L$125≫&lt;/CHAR&gt;&lt;/TEXT&gt;&lt;/P&gt;&lt;/PARALIST&gt;&lt;/CELL&gt;&lt;CELL BorderFill="16" ColAddr="12" ColSpan="1" Dirty="false" Editable="false" HasMargin="true" Header="false" Height="0" Protect="false" RowAddr="122" RowSpan="1" Width="1402"&gt;&lt;CELLMARGIN Bottom="0" Left="0" Right="0" Top="0"/&gt;&lt;PARALIST LineWrap="Squeeze" LinkListID="0" LinkListIDNext="0" TextDirection="0" VertAlign="Center"&gt;&lt;P ParaShape="31" Style="42"&gt;&lt;TEXT Char</t>
  </si>
  <si>
    <t>Shape="16"&gt;&lt;CHAR&gt;≪$M$125≫&lt;/CHAR&gt;&lt;/TEXT&gt;&lt;/P&gt;&lt;/PARALIST&gt;&lt;/CELL&gt;&lt;CELL BorderFill="16" ColAddr="13"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CharShape="16"&gt;&lt;CHAR&gt;≪$N$125≫&lt;/CHAR&gt;&lt;/TEXT&gt;&lt;/P&gt;&lt;/PARALIST&gt;&lt;/CELL&gt;&lt;CELL BorderFill="16" ColAddr="14"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CharShape="16"&gt;&lt;CHAR&gt;≪$O$125≫&lt;/CHAR&gt;&lt;/TEXT&gt;&lt;/P&gt;&lt;/PARALIST&gt;&lt;/CELL&gt;&lt;CELL BorderFill="16" ColAddr="15"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CharShape="16"&gt;&lt;CHAR&gt;≪$P$125≫&lt;/CHAR&gt;&lt;/TEXT&gt;&lt;/P&gt;&lt;/PARALIST&gt;&lt;/CELL&gt;&lt;CELL BorderFill="16" ColAddr="16"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CharShape="16"&gt;&lt;CHAR&gt;≪$Q$125≫&lt;/CHAR&gt;&lt;/TEXT&gt;&lt;/P&gt;&lt;/PARALIST&gt;&lt;/CELL&gt;&lt;CELL BorderFill="16" ColAddr="17"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CharShape="16"&gt;&lt;CHAR&gt;≪$R$125≫&lt;/CHAR&gt;&lt;/TEXT&gt;&lt;/P&gt;&lt;/PARALIST&gt;&lt;/CELL&gt;&lt;CELL BorderFill="16" ColAddr="18"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CharShape="16"&gt;&lt;CHAR&gt;≪$S$125≫&lt;/CHAR&gt;&lt;/TEXT&gt;&lt;/P&gt;&lt;/PARALIST&gt;&lt;/CELL&gt;&lt;CELL BorderFill="16" ColAddr="19"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CharShape="16"&gt;&lt;CHAR&gt;≪$T$125≫&lt;/CHAR&gt;&lt;/TEXT&gt;&lt;/P&gt;&lt;/PARALIST&gt;&lt;/CELL&gt;&lt;CELL BorderFill="16" ColAddr="20"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CharShape="16"&gt;&lt;CHAR&gt;≪$U$125≫&lt;/CHAR&gt;&lt;/TEXT&gt;&lt;/P&gt;&lt;/PARALIST&gt;&lt;/CELL&gt;&lt;CELL BorderFill="16" ColAddr="21"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CharShape="16"&gt;&lt;CHAR&gt;≪$V$125≫&lt;/CHAR&gt;&lt;/TEXT&gt;&lt;/P&gt;&lt;/PARALIST&gt;&lt;/CELL&gt;&lt;CELL BorderFill="16" ColAddr="22"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CharShape="16"&gt;&lt;CHAR&gt;≪$W$125≫&lt;/CHAR&gt;&lt;/TEXT&gt;&lt;/P&gt;&lt;/PARALIST&gt;&lt;/CELL&gt;&lt;CELL BorderFill="16" ColAddr="23"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CharShape="16"&gt;&lt;CHAR&gt;≪$X$125≫&lt;/CHAR&gt;&lt;/TEXT&gt;&lt;/P&gt;&lt;/PARALIST&gt;&lt;/CELL&gt;&lt;CELL BorderFill="16" ColAddr="24"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CharShape="16"&gt;&lt;CHAR&gt;≪$Y$125≫&lt;/CHAR&gt;&lt;/TEXT&gt;&lt;/P&gt;&lt;/PARALIST&gt;&lt;/CELL&gt;&lt;CELL BorderFill="16" ColAddr="25"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CharShape="16"&gt;&lt;CHAR&gt;≪$Z$125≫&lt;/CHAR&gt;&lt;/TEXT&gt;&lt;/P&gt;&lt;/PARALIST&gt;&lt;/CELL&gt;&lt;CELL BorderFill="16" ColAddr="26"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CharShape="16"&gt;&lt;CHAR&gt;≪$AA$125≫&lt;/CHAR&gt;&lt;/TEXT&gt;&lt;/P&gt;&lt;/PARALIST&gt;&lt;/CELL&gt;&lt;CELL BorderFill="16" ColAddr="27"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CharShape="16"&gt;&lt;CHAR&gt;≪$AB$125≫&lt;/CHAR&gt;&lt;/TEXT&gt;&lt;/P&gt;&lt;/PARALIST&gt;&lt;/CELL&gt;&lt;CELL BorderFill="16" ColAddr="28"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CharShape="16"&gt;&lt;CHAR&gt;≪$AC$125≫&lt;/CHAR&gt;&lt;/TEXT&gt;&lt;/P&gt;&lt;/PARALIST&gt;&lt;/CELL&gt;&lt;CELL BorderFill="16" ColAddr="29"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CharShape="16"&gt;&lt;CHAR&gt;≪$AD$125≫&lt;/CHAR&gt;&lt;/TEXT&gt;&lt;/P&gt;&lt;/PARALIST&gt;&lt;/CELL&gt;&lt;CELL BorderFill="16" ColAddr="30"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CharShape="16"&gt;&lt;CHAR&gt;≪$AE$125≫&lt;/CHAR&gt;&lt;/TEXT&gt;&lt;/P&gt;&lt;/PARALIST&gt;&lt;/CELL&gt;&lt;CELL BorderFill="16" ColAddr="31"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CharShape="16"&gt;&lt;CHAR&gt;≪$AF$125≫&lt;/CHAR&gt;&lt;/TEXT&gt;&lt;/P&gt;&lt;/PARALIST&gt;&lt;/CELL&gt;&lt;CELL BorderFill="16" ColAddr="32"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CharShape="16"&gt;&lt;CHAR&gt;≪$AG$125≫&lt;/CHAR&gt;&lt;/TEXT&gt;&lt;/P&gt;&lt;/PARALIST&gt;&lt;/CELL&gt;&lt;CELL BorderFill="16" ColAddr="33"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CharShape="16"&gt;&lt;CHAR&gt;≪$AH$125≫&lt;/CHAR&gt;&lt;/TEXT&gt;&lt;/P&gt;&lt;/PARALIST&gt;&lt;/CELL&gt;&lt;CELL BorderFill="16" ColAddr="34"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CharShape="16"&gt;&lt;CHAR&gt;≪$AI$125≫&lt;/CHAR&gt;&lt;/TEXT&gt;&lt;/P&gt;&lt;/PARALIST&gt;&lt;/CELL&gt;&lt;CELL BorderFill="16" ColAddr="35"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CharShape="16"&gt;&lt;CHAR&gt;≪$AJ$125≫&lt;/CHAR&gt;&lt;/TEXT&gt;&lt;/P&gt;&lt;/PARALIST&gt;&lt;/CELL&gt;&lt;CELL BorderFill="16" ColAddr="36"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CharShape="16"&gt;&lt;CHAR&gt;≪$AK$125≫&lt;/CHAR&gt;&lt;/TEXT&gt;&lt;/P&gt;&lt;/PARALIST&gt;&lt;/CELL&gt;&lt;CELL BorderFill="16" ColAddr="37"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CharShape="16"&gt;&lt;CHAR&gt;≪$AL$125≫&lt;/CHAR&gt;&lt;/TEXT&gt;&lt;/P&gt;&lt;/PARALIST&gt;&lt;/CELL&gt;&lt;CELL BorderFill="16" ColAddr="38"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CharShape="16"&gt;&lt;CHAR&gt;≪$AM$125≫&lt;/CHAR&gt;&lt;/TEXT&gt;&lt;/P&gt;&lt;/PARALIST&gt;&lt;/CELL&gt;&lt;CELL BorderFill="16" ColAddr="39"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CharShape="16"&gt;&lt;CHAR&gt;≪$AN$125≫&lt;/CHAR&gt;&lt;/TEXT&gt;&lt;/P&gt;&lt;/PARALIST&gt;&lt;/CELL&gt;&lt;CELL BorderFill="16" ColAddr="40"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CharShape="16"&gt;&lt;CHAR&gt;≪$AO$125≫&lt;/CHAR&gt;&lt;/TEXT&gt;&lt;/P&gt;&lt;/PARALIST&gt;&lt;/CELL&gt;&lt;CELL BorderFill="17" ColAddr="41" ColSpan="1" Dirty="false" Editable="false" HasMargin="true" Header="false" Height="0" Protect="false" RowAddr="122" RowSpan="1" Width="1405"&gt;&lt;CELLMARGIN Bottom="0" Left="0" Right="0" Top="0"/&gt;&lt;PARALIST LineWrap="Squeeze" LinkListID="0" LinkListIDNext="0" TextDirection="0" VertAlign="Center"&gt;&lt;P ParaShape="31" Style="43"&gt;&lt;TEXT CharShape="16"&gt;&lt;CHAR&gt;≪$AP$125≫&lt;/CHAR&gt;&lt;/TEXT&gt;&lt;/P&gt;&lt;/PARALIST&gt;&lt;/CELL&gt;&lt;/ROW&gt;&lt;/TABLE&gt;&lt;CHAR/&gt;&lt;/TEXT&gt;&lt;/P&gt;&lt;/SECTION&gt;&lt;/BODY&gt;&lt;TAIL&gt;&lt;SCRIPTCODE Type="JScript" Version="1.0"&gt;&lt;SCRIPTHEADER&gt;&lt;/SCRIPTHEADER&gt;&lt;SCRIPTSOURCE&gt;&lt;/SCRIPTSOURCE&gt;&lt;/SCRIPTCODE&gt;&lt;/TAIL&gt;&lt;/HWPML&gt;</t>
  </si>
  <si>
    <r>
      <rPr>
        <b/>
        <sz val="11"/>
        <color theme="0"/>
        <rFont val="Yu Gothic"/>
        <family val="3"/>
        <charset val="128"/>
      </rPr>
      <t xml:space="preserve">* HML </t>
    </r>
    <r>
      <rPr>
        <b/>
        <sz val="11"/>
        <color theme="0"/>
        <rFont val="맑은 고딕"/>
        <family val="3"/>
        <charset val="129"/>
      </rPr>
      <t>코드 이식 팁 : 셀 시작이 " 또는 = 이면 안됨</t>
    </r>
    <phoneticPr fontId="3" type="noConversion"/>
  </si>
  <si>
    <t xml:space="preserve"> Protect="false" RowAddr="12" RowSpan="1" Width="1402"&gt;&lt;CELLMARGIN Bottom="0" Left="0" Right="0" Top="0"/&gt;&lt;PARALIST LineWrap="Squeeze" LinkListID="0" LinkListIDNext="0" TextDirection="0" VertAlign="Center"&gt;&lt;P ParaShape="31" Style="40"&gt;&lt;TEXT CharShape="17"&gt;&lt;CHAR&gt;≪$R$15≫&lt;/CHAR&gt;&lt;/TEXT&gt;&lt;/P&gt;&lt;/PARALIST&gt;&lt;/CELL&gt;&lt;CELL BorderFill="9" ColAddr="18"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CharShape="17"&gt;&lt;CHAR&gt;≪$S$15≫&lt;/CHAR&gt;&lt;/TEXT&gt;&lt;/P&gt;&lt;/PARALIST&gt;&lt;/CELL&gt;&lt;CELL BorderFill="9" ColAddr="19"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CharShape="17"&gt;&lt;CHAR&gt;≪$T$15≫&lt;/CHAR&gt;&lt;/TEXT&gt;&lt;/P&gt;&lt;/PARALIST&gt;&lt;/CELL&gt;&lt;CELL BorderFill="9" ColAddr="20"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CharShape="17"&gt;&lt;CHAR&gt;≪$U$15≫&lt;/CHAR&gt;&lt;/TEXT&gt;&lt;/P&gt;&lt;/PARALIST&gt;&lt;/CELL&gt;&lt;CELL BorderFill="9" ColAddr="21"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CharShape="17"&gt;&lt;CHAR&gt;≪$V$15≫&lt;/CHAR&gt;&lt;/TEXT&gt;&lt;/P&gt;&lt;/PARALIST&gt;&lt;/CELL&gt;&lt;CELL BorderFill="9" ColAddr="22"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CharShape="17"&gt;&lt;CHAR&gt;≪$W$15≫&lt;/CHAR&gt;&lt;/TEXT&gt;&lt;/P&gt;&lt;/PARALIST&gt;&lt;/CELL&gt;&lt;CELL BorderFill="9" ColAddr="23"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CharShape="17"&gt;&lt;CHAR&gt;≪$X$15≫&lt;/CHAR&gt;&lt;/TEXT&gt;&lt;/P&gt;&lt;/PARALIST&gt;&lt;/CELL&gt;&lt;CELL BorderFill="9" ColAddr="24"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CharShape="17"&gt;&lt;CHAR&gt;≪$Y$15≫&lt;/CHAR&gt;&lt;/TEXT&gt;&lt;/P&gt;&lt;/PARALIST&gt;&lt;/CELL&gt;&lt;CELL BorderFill="9" ColAddr="25"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CharShape="17"&gt;&lt;CHAR&gt;≪$Z$15≫&lt;/CHAR&gt;&lt;/TEXT&gt;&lt;/P&gt;&lt;/PARALIST&gt;&lt;/CELL&gt;&lt;CELL BorderFill="9" ColAddr="26"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CharShape="17"&gt;&lt;CHAR&gt;≪$AA$15≫&lt;/CHAR&gt;&lt;/TEXT&gt;&lt;/P&gt;&lt;/PARALIST&gt;&lt;/CELL&gt;&lt;CELL BorderFill="9" ColAddr="27"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CharShape="17"&gt;&lt;CHAR&gt;≪$AB$15≫&lt;/CHAR&gt;&lt;/TEXT&gt;&lt;/P&gt;&lt;/PARALIST&gt;&lt;/CELL&gt;&lt;CELL BorderFill="9" ColAddr="28"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CharShape="17"&gt;&lt;CHAR&gt;≪$AC$15≫&lt;/CHAR&gt;&lt;/TEXT&gt;&lt;/P&gt;&lt;/PARALIST&gt;&lt;/CELL&gt;&lt;CELL BorderFill="9" ColAddr="29"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CharShape="17"&gt;&lt;CHAR&gt;≪$AD$15≫&lt;/CHAR&gt;&lt;/TEXT&gt;&lt;/P&gt;&lt;/PARALIST&gt;&lt;/CELL&gt;&lt;CELL BorderFill="9" ColAddr="30"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CharShape="17"&gt;&lt;CHAR&gt;≪$AE$15≫&lt;/CHAR&gt;&lt;/TEXT&gt;&lt;/P&gt;&lt;/PARALIST&gt;&lt;/CELL&gt;&lt;CELL BorderFill="9" ColAddr="31"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CharShape="17"&gt;&lt;CHAR&gt;≪$AF$15≫&lt;/CHAR&gt;&lt;/TEXT&gt;&lt;/P&gt;&lt;/PARALIST&gt;&lt;/CELL&gt;&lt;CELL BorderFill="9" ColAddr="32"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CharShape="17"&gt;&lt;CHAR&gt;≪$AG$15≫&lt;/CHAR&gt;&lt;/TEXT&gt;&lt;/P&gt;&lt;/PARALIST&gt;&lt;/CELL&gt;&lt;CELL BorderFill="9" ColAddr="33"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CharShape="17"&gt;&lt;CHAR&gt;≪$AH$15≫&lt;/CHAR&gt;&lt;/TEXT&gt;&lt;/P&gt;&lt;/PARALIST&gt;&lt;/CELL&gt;&lt;CELL BorderFill="9" ColAddr="34"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CharShape="17"&gt;&lt;CHAR&gt;≪$AI$15≫&lt;/CHAR&gt;&lt;/TEXT&gt;&lt;/P&gt;&lt;/PARALIST&gt;&lt;/CELL&gt;&lt;CELL BorderFill="9" ColAddr="35"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CharShape="17"&gt;&lt;CHAR&gt;≪$AJ$15≫&lt;/CHAR&gt;&lt;/TEXT&gt;&lt;/P&gt;&lt;/PARALIST&gt;&lt;/CELL&gt;&lt;CELL BorderFill="9" ColAddr="36"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CharShape="17"&gt;&lt;CHAR&gt;≪$AK$15≫&lt;/CHAR&gt;&lt;/TEXT&gt;&lt;/P&gt;&lt;/PARALIST&gt;&lt;/CELL&gt;&lt;CELL BorderFill="9" ColAddr="37"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CharShape="17"&gt;&lt;CHAR&gt;≪$AL$15≫&lt;/CHAR&gt;&lt;/TEXT&gt;&lt;/P&gt;&lt;/PARALIST&gt;&lt;/CELL&gt;&lt;CELL BorderFill="9" ColAddr="38"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CharShape="17"&gt;&lt;CHAR&gt;≪$AM$15≫&lt;/CHAR&gt;&lt;/TEXT&gt;&lt;/P&gt;&lt;/PARALIST&gt;&lt;/CELL&gt;&lt;CELL BorderFill="9" ColAddr="39"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CharShape="17"&gt;&lt;CHAR&gt;≪$AN$15≫&lt;/CHAR&gt;&lt;/TEXT&gt;&lt;/P&gt;&lt;/PARALIST&gt;&lt;/CELL&gt;&lt;CELL BorderFill="9" ColAddr="40"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CharShape="17"&gt;&lt;CHAR&gt;≪$AO$15≫&lt;/CHAR&gt;&lt;/TEXT&gt;&lt;/P&gt;&lt;/PARALIST&gt;&lt;/CELL&gt;&lt;CELL BorderFill="13" ColAddr="41"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CharShape="17"&gt;&lt;CHAR&gt;≪$AP$15≫&lt;/CHAR&gt;&lt;/TEXT&gt;&lt;/P&gt;&lt;/PARALIST&gt;&lt;/CELL&gt;&lt;/ROW&gt;&lt;ROW&gt;&lt;CELL BorderFill="14" ColAddr="0" ColSpan="1" Dirty="false" Editable="false" HasMargin="false" Header="false" Height="1282" Protect="false" RowAddr="13" RowSpan="1" Width="17378"&gt;&lt;CELLMARGIN Bottom="141" Left="510" Right="510" Top="141"/&gt;&lt;PARALIST LineWrap="Squeeze" LinkListID="0" LinkListIDNext="0" TextDirection="0" VertAlign="Center"&gt;&lt;P ParaShape="30" Style="22"&gt;&lt;TEXT CharShape="10"&gt;&lt;CHAR&gt;≪$A$16≫&lt;/CHAR&gt;&lt;/TEXT&gt;&lt;/P&gt;&lt;/PARALIST&gt;&lt;/CELL&gt;&lt;CELL BorderFill="9" ColAddr="1" ColSpan="1" Dirty="false" Editable="false" HasMargin="false" Header="false" Height="1282" Protect="false" RowAddr="13" RowSpan="1" Width="4926"&gt;&lt;CELLMARGIN Bottom="141" Left="510" Right="510" Top="141"/&gt;&lt;PARALIST LineWrap="Squeeze" LinkListID="0" LinkListIDNext="0" TextDirection="0" VertAlign="Center"&gt;&lt;P ParaShape="31" Style="40"&gt;&lt;TEXT CharShape="16"&gt;&lt;CHAR&gt;≪$B$16≫&lt;/CHAR&gt;&lt;/TEXT&gt;&lt;/P&gt;&lt;/PARALIST&gt;&lt;/CELL&gt;&lt;CELL BorderFill="9" ColAddr="2"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CharShape="17"&gt;&lt;CHAR&gt;≪$C$16≫&lt;/CHAR&gt;&lt;/TEXT&gt;&lt;/P&gt;&lt;/PARALIST&gt;&lt;/CELL&gt;&lt;CELL BorderFill="9" ColAddr="3"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CharShape="17"&gt;&lt;CHAR&gt;≪$D$16≫&lt;/CHAR&gt;&lt;/TEXT&gt;&lt;/P&gt;&lt;/PARALIST&gt;&lt;/CELL&gt;&lt;CELL BorderFill="9" ColAddr="4"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CharShape="17"&gt;&lt;CHAR&gt;≪$E$16≫&lt;/CHAR&gt;&lt;/TEXT&gt;&lt;/P&gt;&lt;/PARALIST&gt;&lt;/CELL&gt;&lt;CELL BorderFill="9" ColAddr="5"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CharShape="17"&gt;&lt;CHAR&gt;≪$F$16≫&lt;/CHAR&gt;&lt;/TEXT&gt;&lt;/P&gt;&lt;/PARALIST&gt;&lt;/CELL&gt;&lt;CELL BorderFill="9" ColAddr="6"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CharShape="17"&gt;&lt;CHAR&gt;≪$G$16≫&lt;/CHAR&gt;&lt;/TEXT&gt;&lt;/P&gt;&lt;/PARALIST&gt;&lt;/CELL&gt;&lt;CELL BorderFill="9" ColAddr="7"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CharShape="17"&gt;&lt;CHAR&gt;≪$H$16≫&lt;/CHAR&gt;&lt;/TEXT&gt;&lt;/P&gt;&lt;/PARALIST&gt;&lt;/CELL&gt;&lt;CELL BorderFill="9" ColAddr="8"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CharShape="17"&gt;&lt;CHAR&gt;≪$I$16≫&lt;/CHAR&gt;&lt;/TEXT&gt;&lt;/P&gt;&lt;/PARALIST&gt;&lt;/CELL&gt;&lt;CELL BorderFill="9" ColAddr="9"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CharShape="17"&gt;&lt;CHAR&gt;≪$J$16≫&lt;/CHAR&gt;&lt;/TEXT&gt;&lt;/P&gt;&lt;/PARALIST&gt;&lt;/CELL&gt;&lt;CELL BorderFill="9" ColAddr="10"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CharShape="17"&gt;&lt;CHAR&gt;≪$K$16≫&lt;/CHAR&gt;&lt;/TEXT&gt;&lt;/P&gt;&lt;/PARALIST&gt;&lt;/CELL&gt;&lt;CELL BorderFill="9" ColAddr="11"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CharShape="17"&gt;&lt;CHAR&gt;≪$L$16≫&lt;/CHAR&gt;&lt;/TEXT&gt;&lt;/P&gt;&lt;/PARALIST&gt;&lt;/CELL&gt;&lt;CELL BorderFill="9" ColAddr="12"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CharShape="17"&gt;&lt;CHAR&gt;≪$M$16≫&lt;/CHAR&gt;&lt;/TEXT&gt;&lt;/P&gt;&lt;/PARALIST&gt;&lt;/CELL&gt;&lt;CELL BorderFill="9" ColAddr="13"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CharShape="17"&gt;&lt;CHAR&gt;≪$N$16≫&lt;/CHAR&gt;&lt;/TEXT&gt;&lt;/P&gt;&lt;/PARALIST&gt;&lt;/CELL&gt;&lt;CELL BorderFill="9" ColAddr="14"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CharShape="17"&gt;&lt;CHAR&gt;≪$O$16≫&lt;/CHAR&gt;&lt;/TEXT&gt;&lt;/P&gt;&lt;/PARALIST&gt;&lt;/CELL&gt;&lt;CELL BorderFill="9" ColAddr="15"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CharShape="17"&gt;&lt;CHAR&gt;≪$P$16≫&lt;/CHAR&gt;&lt;/TEXT&gt;&lt;/P&gt;&lt;/PARALIST&gt;&lt;/CELL&gt;&lt;CELL BorderFill="9" ColAddr="16"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CharShape="17"&gt;&lt;CHAR&gt;≪$Q$16≫&lt;/CHAR&gt;&lt;/TEXT&gt;&lt;/P&gt;&lt;/PARALIST&gt;&lt;/CELL&gt;&lt;CELL BorderFill="9" ColAddr="17"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CharShape="17"&gt;&lt;CHAR&gt;≪$R$16≫&lt;/CHAR&gt;&lt;/TEXT&gt;&lt;/P&gt;&lt;/PARALIST&gt;&lt;/CELL&gt;&lt;CELL BorderFill="9" ColAddr="18"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CharShape="17"&gt;&lt;CHAR&gt;≪$S$16≫&lt;/CHAR&gt;&lt;/TEXT&gt;&lt;/P&gt;&lt;/PARALIST&gt;&lt;/CELL&gt;&lt;CELL BorderFill="9" ColAddr="19"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CharShape="17"&gt;&lt;CHAR&gt;≪$T$16≫&lt;/CHAR&gt;&lt;/TEXT&gt;&lt;/P&gt;&lt;/PARALIST&gt;&lt;/CELL&gt;&lt;CELL BorderFill="9" ColAddr="20"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CharShape="17"&gt;&lt;CHAR&gt;≪$U$16≫&lt;/CHAR&gt;&lt;/TEXT&gt;&lt;/P&gt;&lt;/PARALIST&gt;&lt;/CELL&gt;&lt;CELL BorderFill="9" ColAddr="21"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CharShape="17"&gt;&lt;CHAR&gt;≪$V$16≫&lt;/CHAR&gt;&lt;/TEXT&gt;&lt;/P&gt;&lt;/PARALIST&gt;&lt;/CELL&gt;&lt;CELL BorderFill="9" ColAddr="22"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CharShape="17"&gt;&lt;CHAR&gt;≪$W$16≫&lt;/CHAR&gt;&lt;/TEXT&gt;&lt;/P&gt;&lt;/PARALIST&gt;&lt;/CELL&gt;&lt;CELL BorderFill="9" ColAddr="23"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CharShape="17"&gt;&lt;CHAR&gt;≪$X$16≫&lt;/CHAR&gt;&lt;/TEXT&gt;&lt;/P&gt;&lt;/PARALIST&gt;&lt;/CELL&gt;&lt;CELL BorderFill="9" ColAddr="24"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CharShape="17"&gt;&lt;CHAR&gt;≪$Y$16≫&lt;/CHAR&gt;&lt;/TEXT&gt;&lt;/P&gt;&lt;/PARALIST&gt;&lt;/CELL&gt;&lt;CELL BorderFill="9" ColAddr="25"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CharShape="17"&gt;&lt;CHAR&gt;≪$Z$16≫&lt;/CHAR&gt;&lt;/TEXT&gt;&lt;/P&gt;&lt;/PARALIST&gt;&lt;/CELL&gt;&lt;CELL BorderFill="9" ColAddr="26"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CharShape="17"&gt;&lt;CHAR&gt;≪$AA$16≫&lt;/CHAR&gt;&lt;/TEXT&gt;&lt;/P&gt;&lt;/PARALIST&gt;&lt;/CELL&gt;&lt;CELL BorderFill="9" ColAddr="27"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CharShape="17"&gt;&lt;CHAR&gt;≪$AB$16≫&lt;/CHAR&gt;&lt;/TEXT&gt;&lt;/P&gt;&lt;/PARALIST&gt;&lt;/CELL&gt;&lt;CELL BorderFill="9" ColAddr="28"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CharShape="17"&gt;&lt;CHAR&gt;≪$AC$16≫&lt;/CHAR&gt;&lt;/TEXT&gt;&lt;/P&gt;&lt;/PARALIST&gt;&lt;/CELL&gt;&lt;CELL BorderFill="9" ColAddr="29"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CharShape="17"&gt;&lt;CHAR&gt;≪$AD$16≫&lt;/CHAR&gt;&lt;/TEXT&gt;&lt;/P&gt;&lt;/PARALIST&gt;&lt;/CELL&gt;&lt;CELL BorderFill="9" ColAddr="30"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CharShape="17"&gt;&lt;CHAR&gt;≪$AE$16≫&lt;/CHAR&gt;&lt;/TEXT&gt;&lt;/P&gt;&lt;/PARALIST&gt;&lt;/CELL&gt;&lt;CELL BorderFill="9" ColAddr="31"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CharShape="17"&gt;&lt;CHAR&gt;≪$AF$16≫&lt;/CHAR&gt;&lt;/TEXT&gt;&lt;/P&gt;&lt;/PARALIST&gt;&lt;/CELL&gt;&lt;CELL BorderFill="9" ColAddr="32"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CharShape="17"&gt;&lt;CHAR&gt;≪$AG$16≫&lt;/CHAR&gt;&lt;/TEXT&gt;&lt;/P&gt;&lt;/PARALIST&gt;&lt;/CELL&gt;&lt;CELL BorderFill="9" ColAddr="33"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CharShape="17"&gt;&lt;CHAR&gt;≪$AH$16≫&lt;/CHAR&gt;&lt;/TEXT&gt;&lt;/P&gt;&lt;/PARALIST&gt;&lt;/CELL&gt;&lt;CELL BorderFill="9" ColAddr="34"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CharShape="17"&gt;&lt;CHAR&gt;≪$AI$16≫&lt;/CHAR&gt;&lt;/TEXT&gt;&lt;/P&gt;&lt;/PARALIST&gt;&lt;/CELL&gt;&lt;CELL BorderFill="9" ColAddr="35"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CharShape="17"&gt;&lt;CHAR&gt;≪$AJ$16≫&lt;/CHAR&gt;&lt;/TEXT&gt;&lt;/P&gt;&lt;/PARALIST&gt;&lt;/CELL&gt;&lt;CELL BorderFill="9" ColAddr="36"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CharShape="17"&gt;&lt;CHAR&gt;≪$AK$16≫&lt;/CHAR&gt;&lt;/TEXT&gt;&lt;/P&gt;&lt;/PARALIST&gt;&lt;/CELL&gt;&lt;CELL BorderFill="9" ColAddr="37"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CharShape="17"&gt;&lt;CHAR&gt;≪$AL$16≫&lt;/CHAR&gt;&lt;/TEXT&gt;&lt;/P&gt;&lt;/PARALIST&gt;&lt;/CELL&gt;&lt;CELL BorderFill="9" ColAddr="38"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CharShape="17"&gt;&lt;CHAR&gt;≪$AM$16≫&lt;/CHAR&gt;&lt;/TEXT&gt;&lt;/P&gt;&lt;/PARALIST&gt;&lt;/CELL&gt;&lt;CELL BorderFill="9" ColAddr="39"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CharShape="17"&gt;&lt;CHAR&gt;≪$AN$16≫&lt;/CHAR&gt;&lt;/TEXT&gt;&lt;/P&gt;&lt;/PARALIST&gt;&lt;/CELL&gt;&lt;CELL BorderFill="9" ColAddr="40"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CharShape="17"&gt;&lt;CHAR&gt;≪$AO$16≫&lt;/CHAR&gt;&lt;/TEXT&gt;&lt;/P&gt;&lt;/PARALIST&gt;&lt;/CELL&gt;&lt;CELL BorderFill="13" ColAddr="41"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CharShape="17"&gt;&lt;CHAR&gt;≪$AP$16≫&lt;/CHAR&gt;&lt;/TEXT&gt;&lt;/P&gt;&lt;/PARALIST&gt;&lt;/CELL&gt;&lt;/ROW&gt;&lt;ROW&gt;&lt;CELL BorderFill="14" ColAddr="0" ColSpan="1" Dirty="false" Editable="false" HasMargin="false" Header="false" Height="1282" Protect="false" RowAddr="14" RowSpan="1" Width="17378"&gt;&lt;CELLMARGIN Bottom="141" Left="510" Right="510" Top="141"/&gt;&lt;PARALIST LineWrap="Squeeze" LinkListID="0" LinkListIDNext="0" TextDirection="0" VertAlign="Center"&gt;&lt;P ParaShape="30" Style="22"&gt;&lt;TEXT CharShape="10"&gt;&lt;CHAR&gt;≪$A$17≫&lt;/CHAR&gt;&lt;/TEXT&gt;&lt;/P&gt;&lt;/PARALIST&gt;&lt;/CELL&gt;&lt;CELL BorderFill="9" ColAddr="1" ColSpan="1" Dirty="false" Editable="false" HasMargin="false" Header="false" Height="1282" Protect="false" RowAddr="14" RowSpan="1" Width="4926"&gt;&lt;CELLMARGIN Bottom="141" Left="510" Right="510" Top="141"/&gt;&lt;PARALIST LineWrap="Squeeze" LinkListID="0" LinkListIDNext="0" TextDirection="0" VertAlign="Center"&gt;&lt;P ParaShape="31" Style="40"&gt;&lt;TEXT CharShape="16"&gt;&lt;CHAR&gt;≪$B$17≫&lt;/CHAR&gt;&lt;/TEXT&gt;&lt;/P&gt;&lt;/PARALIST&gt;&lt;/CELL&gt;&lt;CELL BorderFill="9" ColAddr="2"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CharShape="17"&gt;&lt;CHAR&gt;≪$C$17≫&lt;/CHAR&gt;&lt;/TEXT&gt;&lt;/P&gt;&lt;/PARALIST&gt;&lt;/CELL&gt;&lt;CELL BorderFill="9" ColAddr="3"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CharShape="17"&gt;&lt;CHAR&gt;≪$D$17≫&lt;/CHAR&gt;&lt;/TEXT&gt;&lt;/P&gt;&lt;/PARALIST&gt;&lt;/CELL&gt;&lt;CELL BorderFill="9" ColAddr="4"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CharShape="17"&gt;&lt;CHAR&gt;≪$E$17≫&lt;/CHAR&gt;&lt;/TEXT&gt;&lt;/P&gt;&lt;/PARALIST&gt;&lt;/CELL&gt;&lt;CELL BorderFill="9" ColAddr="5"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CharShape="17"&gt;&lt;CHAR&gt;≪$F$17≫&lt;/CHAR&gt;&lt;/TEXT&gt;&lt;/P&gt;&lt;/PARALIST&gt;&lt;/CELL&gt;&lt;CELL BorderFill="9" ColAddr="6"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CharShape="17"&gt;&lt;CHAR&gt;≪$G$17≫&lt;/CHAR&gt;&lt;/TEXT&gt;&lt;/P&gt;&lt;/PARALIST&gt;&lt;/CELL&gt;&lt;CELL BorderFill="9" ColAddr="7"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CharShape="17"&gt;&lt;CHAR&gt;≪$H$17≫&lt;/CHAR&gt;&lt;/TEXT&gt;&lt;/P&gt;&lt;/PARALIST&gt;&lt;/CELL&gt;&lt;CELL BorderFill="9" ColAddr="8"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CharShape="17"&gt;&lt;CHAR&gt;≪$I$17≫&lt;/CHAR&gt;&lt;/TEXT&gt;&lt;/P&gt;&lt;/PARALIST&gt;&lt;/CELL&gt;&lt;CELL BorderFill="9" ColAddr="9" ColSpan="1" Dirty="false" Editable="false" HasMargin="true" Header="false" Height="1282" Protect="false" RowAddr="14" RowSpan="1" Width="1402"&gt;&lt;CELLMARGIN Bottom="0" Left="0" Right="0" Top="0"/&gt;&lt;PARALIST LineWrap="Squeeze" LinkListID="0" LinkListIDNext="0" TextDirection="0" VertAlign="Center"&gt;&lt;P ParaShape="31" Sty</t>
    <phoneticPr fontId="3" type="noConversion"/>
  </si>
  <si>
    <t>tAlign="Center"&gt;&lt;P ParaShape="31" Style="40"&gt;&lt;TEXT CharShape="17"&gt;&lt;CHAR&gt;≪$Y$13≫&lt;/CHAR&gt;&lt;/TEXT&gt;&lt;/P&gt;&lt;/PARALIST&gt;&lt;/CELL&gt;&lt;CELL BorderFill="9" ColAddr="25"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CharShape="17"&gt;&lt;CHAR&gt;≪$Z$13≫&lt;/CHAR&gt;&lt;/TEXT&gt;&lt;/P&gt;&lt;/PARALIST&gt;&lt;/CELL&gt;&lt;CELL BorderFill="9" ColAddr="26"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CharShape="17"&gt;&lt;CHAR&gt;≪$AA$13≫&lt;/CHAR&gt;&lt;/TEXT&gt;&lt;/P&gt;&lt;/PARALIST&gt;&lt;/CELL&gt;&lt;CELL BorderFill="9" ColAddr="27"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CharShape="17"&gt;&lt;CHAR&gt;≪$AB$13≫&lt;/CHAR&gt;&lt;/TEXT&gt;&lt;/P&gt;&lt;/PARALIST&gt;&lt;/CELL&gt;&lt;CELL BorderFill="9" ColAddr="28"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CharShape="17"&gt;&lt;CHAR&gt;≪$AC$13≫&lt;/CHAR&gt;&lt;/TEXT&gt;&lt;/P&gt;&lt;/PARALIST&gt;&lt;/CELL&gt;&lt;CELL BorderFill="9" ColAddr="29"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CharShape="17"&gt;&lt;CHAR&gt;≪$AD$13≫&lt;/CHAR&gt;&lt;/TEXT&gt;&lt;/P&gt;&lt;/PARALIST&gt;&lt;/CELL&gt;&lt;CELL BorderFill="9" ColAddr="30"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CharShape="17"&gt;&lt;CHAR&gt;≪$AE$13≫&lt;/CHAR&gt;&lt;/TEXT&gt;&lt;/P&gt;&lt;/PARALIST&gt;&lt;/CELL&gt;&lt;CELL BorderFill="9" ColAddr="31"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CharShape="17"&gt;&lt;CHAR&gt;≪$AF$13≫&lt;/CHAR&gt;&lt;/TEXT&gt;&lt;/P&gt;&lt;/PARALIST&gt;&lt;/CELL&gt;&lt;CELL BorderFill="9" ColAddr="32"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CharShape="17"&gt;&lt;CHAR&gt;≪$AG$13≫&lt;/CHAR&gt;&lt;/TEXT&gt;&lt;/P&gt;&lt;/PARALIST&gt;&lt;/CELL&gt;&lt;CELL BorderFill="9" ColAddr="33"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CharShape="17"&gt;&lt;CHAR&gt;≪$AH$13≫&lt;/CHAR&gt;&lt;/TEXT&gt;&lt;/P&gt;&lt;/PARALIST&gt;&lt;/CELL&gt;&lt;CELL BorderFill="9" ColAddr="34"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CharShape="17"&gt;&lt;CHAR&gt;≪$AI$13≫&lt;/CHAR&gt;&lt;/TEXT&gt;&lt;/P&gt;&lt;/PARALIST&gt;&lt;/CELL&gt;&lt;CELL BorderFill="9" ColAddr="35"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CharShape="17"&gt;&lt;CHAR&gt;≪$AJ$13≫&lt;/CHAR&gt;&lt;/TEXT&gt;&lt;/P&gt;&lt;/PARALIST&gt;&lt;/CELL&gt;&lt;CELL BorderFill="9" ColAddr="36"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CharShape="17"&gt;&lt;CHAR&gt;≪$AK$13≫&lt;/CHAR&gt;&lt;/TEXT&gt;&lt;/P&gt;&lt;/PARALIST&gt;&lt;/CELL&gt;&lt;CELL BorderFill="9" ColAddr="37"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CharShape="17"&gt;&lt;CHAR&gt;≪$AL$13≫&lt;/CHAR&gt;&lt;/TEXT&gt;&lt;/P&gt;&lt;/PARALIST&gt;&lt;/CELL&gt;&lt;CELL BorderFill="9" ColAddr="38"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CharShape="17"&gt;&lt;CHAR&gt;≪$AM$13≫&lt;/CHAR&gt;&lt;/TEXT&gt;&lt;/P&gt;&lt;/PARALIST&gt;&lt;/CELL&gt;&lt;CELL BorderFill="9" ColAddr="39"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CharShape="17"&gt;&lt;CHAR&gt;≪$AN$13≫&lt;/CHAR&gt;&lt;/TEXT&gt;&lt;/P&gt;&lt;/PARALIST&gt;&lt;/CELL&gt;&lt;CELL BorderFill="9" ColAddr="40"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CharShape="17"&gt;&lt;CHAR&gt;≪$AO$13≫&lt;/CHAR&gt;&lt;/TEXT&gt;&lt;/P&gt;&lt;/PARALIST&gt;&lt;/CELL&gt;&lt;CELL BorderFill="13" ColAddr="41"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CharShape="17"&gt;&lt;CHAR&gt;≪$AP$13≫&lt;/CHAR&gt;&lt;/TEXT&gt;&lt;/P&gt;&lt;/PARALIST&gt;&lt;/CELL&gt;&lt;/ROW&gt;&lt;ROW&gt;&lt;CELL BorderFill="14" ColAddr="0" ColSpan="1" Dirty="false" Editable="false" HasMargin="false" Header="false" Height="1282" Protect="false" RowAddr="11" RowSpan="1" Width="17378"&gt;&lt;CELLMARGIN Bottom="141" Left="510" Right="510" Top="141"/&gt;&lt;PARALIST LineWrap="Squeeze" LinkListID="0" LinkListIDNext="0" TextDirection="0" VertAlign="Center"&gt;&lt;P ParaShape="30" Style="22"&gt;&lt;TEXT CharShape="10"&gt;&lt;CHAR&gt;≪$A$14≫&lt;/CHAR&gt;&lt;/TEXT&gt;&lt;/P&gt;&lt;/PARALIST&gt;&lt;/CELL&gt;&lt;CELL BorderFill="9" ColAddr="1" ColSpan="1" Dirty="false" Editable="false" HasMargin="false" Header="false" Height="1282" Protect="false" RowAddr="11" RowSpan="1" Width="4926"&gt;&lt;CELLMARGIN Bottom="141" Left="510" Right="510" Top="141"/&gt;&lt;PARALIST LineWrap="Squeeze" LinkListID="0" LinkListIDNext="0" TextDirection="0" VertAlign="Center"&gt;&lt;P ParaShape="31" Style="40"&gt;&lt;TEXT CharShape="16"&gt;&lt;CHAR&gt;≪$B$14≫&lt;/CHAR&gt;&lt;/TEXT&gt;&lt;/P&gt;&lt;/PARALIST&gt;&lt;/CELL&gt;&lt;CELL BorderFill="9" ColAddr="2"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CharShape="17"&gt;&lt;CHAR&gt;≪$C$14≫&lt;/CHAR&gt;&lt;/TEXT&gt;&lt;/P&gt;&lt;/PARALIST&gt;&lt;/CELL&gt;&lt;CELL BorderFill="9" ColAddr="3"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CharShape="17"&gt;&lt;CHAR&gt;≪$D$14≫&lt;/CHAR&gt;&lt;/TEXT&gt;&lt;/P&gt;&lt;/PARALIST&gt;&lt;/CELL&gt;&lt;CELL BorderFill="9" ColAddr="4"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CharShape="17"&gt;&lt;CHAR&gt;≪$E$14≫&lt;/CHAR&gt;&lt;/TEXT&gt;&lt;/P&gt;&lt;/PARALIST&gt;&lt;/CELL&gt;&lt;CELL BorderFill="9" ColAddr="5"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CharShape="17"&gt;&lt;CHAR&gt;≪$F$14≫&lt;/CHAR&gt;&lt;/TEXT&gt;&lt;/P&gt;&lt;/PARALIST&gt;&lt;/CELL&gt;&lt;CELL BorderFill="9" ColAddr="6"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CharShape="17"&gt;&lt;CHAR&gt;≪$G$14≫&lt;/CHAR&gt;&lt;/TEXT&gt;&lt;/P&gt;&lt;/PARALIST&gt;&lt;/CELL&gt;&lt;CELL BorderFill="9" ColAddr="7"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CharShape="17"&gt;&lt;CHAR&gt;≪$H$14≫&lt;/CHAR&gt;&lt;/TEXT&gt;&lt;/P&gt;&lt;/PARALIST&gt;&lt;/CELL&gt;&lt;CELL BorderFill="9" ColAddr="8"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CharShape="17"&gt;&lt;CHAR&gt;≪$I$14≫&lt;/CHAR&gt;&lt;/TEXT&gt;&lt;/P&gt;&lt;/PARALIST&gt;&lt;/CELL&gt;&lt;CELL BorderFill="9" ColAddr="9"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CharShape="17"&gt;&lt;CHAR&gt;≪$J$14≫&lt;/CHAR&gt;&lt;/TEXT&gt;&lt;/P&gt;&lt;/PARALIST&gt;&lt;/CELL&gt;&lt;CELL BorderFill="9" ColAddr="10"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CharShape="17"&gt;&lt;CHAR&gt;≪$K$14≫&lt;/CHAR&gt;&lt;/TEXT&gt;&lt;/P&gt;&lt;/PARALIST&gt;&lt;/CELL&gt;&lt;CELL BorderFill="9" ColAddr="11"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CharShape="17"&gt;&lt;CHAR&gt;≪$L$14≫&lt;/CHAR&gt;&lt;/TEXT&gt;&lt;/P&gt;&lt;/PARALIST&gt;&lt;/CELL&gt;&lt;CELL BorderFill="9" ColAddr="12"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CharShape="17"&gt;&lt;CHAR&gt;≪$M$14≫&lt;/CHAR&gt;&lt;/TEXT&gt;&lt;/P&gt;&lt;/PARALIST&gt;&lt;/CELL&gt;&lt;CELL BorderFill="9" ColAddr="13"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CharShape="17"&gt;&lt;CHAR&gt;≪$N$14≫&lt;/CHAR&gt;&lt;/TEXT&gt;&lt;/P&gt;&lt;/PARALIST&gt;&lt;/CELL&gt;&lt;CELL BorderFill="9" ColAddr="14"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CharShape="17"&gt;&lt;CHAR&gt;≪$O$14≫&lt;/CHAR&gt;&lt;/TEXT&gt;&lt;/P&gt;&lt;/PARALIST&gt;&lt;/CELL&gt;&lt;CELL BorderFill="9" ColAddr="15"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CharShape="17"&gt;&lt;CHAR&gt;≪$P$14≫&lt;/CHAR&gt;&lt;/TEXT&gt;&lt;/P&gt;&lt;/PARALIST&gt;&lt;/CELL&gt;&lt;CELL BorderFill="9" ColAddr="16"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CharShape="17"&gt;&lt;CHAR&gt;≪$Q$14≫&lt;/CHAR&gt;&lt;/TEXT&gt;&lt;/P&gt;&lt;/PARALIST&gt;&lt;/CELL&gt;&lt;CELL BorderFill="9" ColAddr="17"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CharShape="17"&gt;&lt;CHAR&gt;≪$R$14≫&lt;/CHAR&gt;&lt;/TEXT&gt;&lt;/P&gt;&lt;/PARALIST&gt;&lt;/CELL&gt;&lt;CELL BorderFill="9" ColAddr="18"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CharShape="17"&gt;&lt;CHAR&gt;≪$S$14≫&lt;/CHAR&gt;&lt;/TEXT&gt;&lt;/P&gt;&lt;/PARALIST&gt;&lt;/CELL&gt;&lt;CELL BorderFill="9" ColAddr="19"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CharShape="17"&gt;&lt;CHAR&gt;≪$T$14≫&lt;/CHAR&gt;&lt;/TEXT&gt;&lt;/P&gt;&lt;/PARALIST&gt;&lt;/CELL&gt;&lt;CELL BorderFill="9" ColAddr="20"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CharShape="17"&gt;&lt;CHAR&gt;≪$U$14≫&lt;/CHAR&gt;&lt;/TEXT&gt;&lt;/P&gt;&lt;/PARALIST&gt;&lt;/CELL&gt;&lt;CELL BorderFill="9" ColAddr="21"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CharShape="17"&gt;&lt;CHAR&gt;≪$V$14≫&lt;/CHAR&gt;&lt;/TEXT&gt;&lt;/P&gt;&lt;/PARALIST&gt;&lt;/CELL&gt;&lt;CELL BorderFill="9" ColAddr="22"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CharShape="17"&gt;&lt;CHAR&gt;≪$W$14≫&lt;/CHAR&gt;&lt;/TEXT&gt;&lt;/P&gt;&lt;/PARALIST&gt;&lt;/CELL&gt;&lt;CELL BorderFill="9" ColAddr="23"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CharShape="17"&gt;&lt;CHAR&gt;≪$X$14≫&lt;/CHAR&gt;&lt;/TEXT&gt;&lt;/P&gt;&lt;/PARALIST&gt;&lt;/CELL&gt;&lt;CELL BorderFill="9" ColAddr="24"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CharShape="17"&gt;&lt;CHAR&gt;≪$Y$14≫&lt;/CHAR&gt;&lt;/TEXT&gt;&lt;/P&gt;&lt;/PARALIST&gt;&lt;/CELL&gt;&lt;CELL BorderFill="9" ColAddr="25"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CharShape="17"&gt;&lt;CHAR&gt;≪$Z$14≫&lt;/CHAR&gt;&lt;/TEXT&gt;&lt;/P&gt;&lt;/PARALIST&gt;&lt;/CELL&gt;&lt;CELL BorderFill="9" ColAddr="26"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CharShape="17"&gt;&lt;CHAR&gt;≪$AA$14≫&lt;/CHAR&gt;&lt;/TEXT&gt;&lt;/P&gt;&lt;/PARALIST&gt;&lt;/CELL&gt;&lt;CELL BorderFill="9" ColAddr="27"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CharShape="17"&gt;&lt;CHAR&gt;≪$AB$14≫&lt;/CHAR&gt;&lt;/TEXT&gt;&lt;/P&gt;&lt;/PARALIST&gt;&lt;/CELL&gt;&lt;CELL BorderFill="9" ColAddr="28"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CharShape="17"&gt;&lt;CHAR&gt;≪$AC$14≫&lt;/CHAR&gt;&lt;/TEXT&gt;&lt;/P&gt;&lt;/PARALIST&gt;&lt;/CELL&gt;&lt;CELL BorderFill="9" ColAddr="29"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CharShape="17"&gt;&lt;CHAR&gt;≪$AD$14≫&lt;/CHAR&gt;&lt;/TEXT&gt;&lt;/P&gt;&lt;/PARALIST&gt;&lt;/CELL&gt;&lt;CELL BorderFill="9" ColAddr="30"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CharShape="17"&gt;&lt;CHAR&gt;≪$AE$14≫&lt;/CHAR&gt;&lt;/TEXT&gt;&lt;/P&gt;&lt;/PARALIST&gt;&lt;/CELL&gt;&lt;CELL BorderFill="9" ColAddr="31"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CharShape="17"&gt;&lt;CHAR&gt;≪$AF$14≫&lt;/CHAR&gt;&lt;/TEXT&gt;&lt;/P&gt;&lt;/PARALIST&gt;&lt;/CELL&gt;&lt;CELL BorderFill="9" ColAddr="32"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CharShape="17"&gt;&lt;CHAR&gt;≪$AG$14≫&lt;/CHAR&gt;&lt;/TEXT&gt;&lt;/P&gt;&lt;/PARALIST&gt;&lt;/CELL&gt;&lt;CELL BorderFill="9" ColAddr="33"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CharShape="17"&gt;&lt;CHAR&gt;≪$AH$14≫&lt;/CHAR&gt;&lt;/TEXT&gt;&lt;/P&gt;&lt;/PARALIST&gt;&lt;/CELL&gt;&lt;CELL BorderFill="9" ColAddr="34"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CharShape="17"&gt;&lt;CHAR&gt;≪$AI$14≫&lt;/CHAR&gt;&lt;/TEXT&gt;&lt;/P&gt;&lt;/PARALIST&gt;&lt;/CELL&gt;&lt;CELL BorderFill="9" ColAddr="35"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CharShape="17"&gt;&lt;CHAR&gt;≪$AJ$14≫&lt;/CHAR&gt;&lt;/TEXT&gt;&lt;/P&gt;&lt;/PARALIST&gt;&lt;/CELL&gt;&lt;CELL BorderFill="9" ColAddr="36"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CharShape="17"&gt;&lt;CHAR&gt;≪$AK$14≫&lt;/CHAR&gt;&lt;/TEXT&gt;&lt;/P&gt;&lt;/PARALIST&gt;&lt;/CELL&gt;&lt;CELL BorderFill="9" ColAddr="37"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CharShape="17"&gt;&lt;CHAR&gt;≪$AL$14≫&lt;/CHAR&gt;&lt;/TEXT&gt;&lt;/P&gt;&lt;/PARALIST&gt;&lt;/CELL&gt;&lt;CELL BorderFill="9" ColAddr="38"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CharShape="17"&gt;&lt;CHAR&gt;≪$AM$14≫&lt;/CHAR&gt;&lt;/TEXT&gt;&lt;/P&gt;&lt;/PARALIST&gt;&lt;/CELL&gt;&lt;CELL BorderFill="9" ColAddr="39"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CharShape="17"&gt;&lt;CHAR&gt;≪$AN$14≫&lt;/CHAR&gt;&lt;/TEXT&gt;&lt;/P&gt;&lt;/PARALIST&gt;&lt;/CELL&gt;&lt;CELL BorderFill="9" ColAddr="40"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CharShape="17"&gt;&lt;CHAR&gt;≪$AO$14≫&lt;/CHAR&gt;&lt;/TEXT&gt;&lt;/P&gt;&lt;/PARALIST&gt;&lt;/CELL&gt;&lt;CELL BorderFill="13" ColAddr="41"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CharShape="17"&gt;&lt;CHAR&gt;≪$AP$14≫&lt;/CHAR&gt;&lt;/TEXT&gt;&lt;/P&gt;&lt;/PARALIST&gt;&lt;/CELL&gt;&lt;/ROW&gt;&lt;ROW&gt;&lt;CELL BorderFill="14" ColAddr="0" ColSpan="1" Dirty="false" Editable="false" HasMargin="false" Header="false" Height="1282" Protect="false" RowAddr="12" RowSpan="1" Width="17378"&gt;&lt;CELLMARGIN Bottom="141" Left="510" Right="510" Top="141"/&gt;&lt;PARALIST LineWrap="Squeeze" LinkListID="0" LinkListIDNext="0" TextDirection="0" VertAlign="Center"&gt;&lt;P ParaShape="30" Style="22"&gt;&lt;TEXT CharShape="10"&gt;&lt;CHAR&gt;≪$A$15≫&lt;/CHAR&gt;&lt;/TEXT&gt;&lt;/P&gt;&lt;/PARALIST&gt;&lt;/CELL&gt;&lt;CELL BorderFill="9" ColAddr="1" ColSpan="1" Dirty="false" Editable="false" HasMargin="false" Header="false" Height="1282" Protect="false" RowAddr="12" RowSpan="1" Width="4926"&gt;&lt;CELLMARGIN Bottom="141" Left="510" Right="510" Top="141"/&gt;&lt;PARALIST LineWrap="Squeeze" LinkListID="0" LinkListIDNext="0" TextDirection="0" VertAlign="Center"&gt;&lt;P ParaShape="31" Style="40"&gt;&lt;TEXT CharShape="16"&gt;&lt;CHAR&gt;≪$B$15≫&lt;/CHAR&gt;&lt;/TEXT&gt;&lt;/P&gt;&lt;/PARALIST&gt;&lt;/CELL&gt;&lt;CELL BorderFill="9" ColAddr="2"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CharShape="17"&gt;&lt;CHAR&gt;≪$C$15≫&lt;/CHAR&gt;&lt;/TEXT&gt;&lt;/P&gt;&lt;/PARALIST&gt;&lt;/CELL&gt;&lt;CELL BorderFill="9" ColAddr="3"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CharShape="17"&gt;&lt;CHAR&gt;≪$D$15≫&lt;/CHAR&gt;&lt;/TEXT&gt;&lt;/P&gt;&lt;/PARALIST&gt;&lt;/CELL&gt;&lt;CELL BorderFill="9" ColAddr="4"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CharShape="17"&gt;&lt;CHAR&gt;≪$E$15≫&lt;/CHAR&gt;&lt;/TEXT&gt;&lt;/P&gt;&lt;/PARALIST&gt;&lt;/CELL&gt;&lt;CELL BorderFill="9" ColAddr="5"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CharShape="17"&gt;&lt;CHAR&gt;≪$F$15≫&lt;/CHAR&gt;&lt;/TEXT&gt;&lt;/P&gt;&lt;/PARALIST&gt;&lt;/CELL&gt;&lt;CELL BorderFill="9" ColAddr="6"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CharShape="17"&gt;&lt;CHAR&gt;≪$G$15≫&lt;/CHAR&gt;&lt;/TEXT&gt;&lt;/P&gt;&lt;/PARALIST&gt;&lt;/CELL&gt;&lt;CELL BorderFill="9" ColAddr="7"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CharShape="17"&gt;&lt;CHAR&gt;≪$H$15≫&lt;/CHAR&gt;&lt;/TEXT&gt;&lt;/P&gt;&lt;/PARALIST&gt;&lt;/CELL&gt;&lt;CELL BorderFill="9" ColAddr="8"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CharShape="17"&gt;&lt;CHAR&gt;≪$I$15≫&lt;/CHAR&gt;&lt;/TEXT&gt;&lt;/P&gt;&lt;/PARALIST&gt;&lt;/CELL&gt;&lt;CELL BorderFill="9" ColAddr="9"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CharShape="17"&gt;&lt;CHAR&gt;≪$J$15≫&lt;/CHAR&gt;&lt;/TEXT&gt;&lt;/P&gt;&lt;/PARALIST&gt;&lt;/CELL&gt;&lt;CELL BorderFill="9" ColAddr="10"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CharShape="17"&gt;&lt;CHAR&gt;≪$K$15≫&lt;/CHAR&gt;&lt;/TEXT&gt;&lt;/P&gt;&lt;/PARALIST&gt;&lt;/CELL&gt;&lt;CELL BorderFill="9" ColAddr="11"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CharShape="17"&gt;&lt;CHAR&gt;≪$L$15≫&lt;/CHAR&gt;&lt;/TEXT&gt;&lt;/P&gt;&lt;/PARALIST&gt;&lt;/CELL&gt;&lt;CELL BorderFill="9" ColAddr="12"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CharShape="17"&gt;&lt;CHAR&gt;≪$M$15≫&lt;/CHAR&gt;&lt;/TEXT&gt;&lt;/P&gt;&lt;/PARALIST&gt;&lt;/CELL&gt;&lt;CELL BorderFill="9" ColAddr="13"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CharShape="17"&gt;&lt;CHAR&gt;≪$N$15≫&lt;/CHAR&gt;&lt;/TEXT&gt;&lt;/P&gt;&lt;/PARALIST&gt;&lt;/CELL&gt;&lt;CELL BorderFill="9" ColAddr="14"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CharShape="17"&gt;&lt;CHAR&gt;≪$O$15≫&lt;/CHAR&gt;&lt;/TEXT&gt;&lt;/P&gt;&lt;/PARALIST&gt;&lt;/CELL&gt;&lt;CELL BorderFill="9" ColAddr="15"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CharShape="17"&gt;&lt;CHAR&gt;≪$P$15≫&lt;/CHAR&gt;&lt;/TEXT&gt;&lt;/P&gt;&lt;/PARALIST&gt;&lt;/CELL&gt;&lt;CELL BorderFill="9" ColAddr="16"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CharShape="17"&gt;&lt;CHAR&gt;≪$Q$15≫&lt;/CHAR&gt;&lt;/TEXT&gt;&lt;/P&gt;&lt;/PARALIST&gt;&lt;/CELL&gt;&lt;CELL BorderFill="9" ColAddr="17" ColSpan="1" Dirty="false" Editable="false" HasMargin="true" Header="false" Height="1282"</t>
    <phoneticPr fontId="3" type="noConversion"/>
  </si>
  <si>
    <t>PARALIST&gt;&lt;/CELL&gt;&lt;CELL BorderFill="9" ColAddr="37"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CharShape="17"&gt;&lt;CHAR&gt;≪$AL$20≫&lt;/CHAR&gt;&lt;/TEXT&gt;&lt;/P&gt;&lt;/PARALIST&gt;&lt;/CELL&gt;&lt;CELL BorderFill="9" ColAddr="38"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CharShape="17"&gt;&lt;CHAR&gt;≪$AM$20≫&lt;/CHAR&gt;&lt;/TEXT&gt;&lt;/P&gt;&lt;/PARALIST&gt;&lt;/CELL&gt;&lt;CELL BorderFill="9" ColAddr="39"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CharShape="17"&gt;&lt;CHAR&gt;≪$AN$20≫&lt;/CHAR&gt;&lt;/TEXT&gt;&lt;/P&gt;&lt;/PARALIST&gt;&lt;/CELL&gt;&lt;CELL BorderFill="9" ColAddr="40"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CharShape="17"&gt;&lt;CHAR&gt;≪$AO$20≫&lt;/CHAR&gt;&lt;/TEXT&gt;&lt;/P&gt;&lt;/PARALIST&gt;&lt;/CELL&gt;&lt;CELL BorderFill="13" ColAddr="41"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CharShape="17"&gt;&lt;CHAR&gt;≪$AP$20≫&lt;/CHAR&gt;&lt;/TEXT&gt;&lt;/P&gt;&lt;/PARALIST&gt;&lt;/CELL&gt;&lt;/ROW&gt;&lt;ROW&gt;&lt;CELL BorderFill="14" ColAddr="0" ColSpan="1" Dirty="false" Editable="false" HasMargin="false" Header="false" Height="1282" Protect="false" RowAddr="18" RowSpan="1" Width="17378"&gt;&lt;CELLMARGIN Bottom="141" Left="510" Right="510" Top="141"/&gt;&lt;PARALIST LineWrap="Squeeze" LinkListID="0" LinkListIDNext="0" TextDirection="0" VertAlign="Center"&gt;&lt;P ParaShape="30" Style="22"&gt;&lt;TEXT CharShape="10"&gt;&lt;CHAR&gt;≪$A$21≫&lt;/CHAR&gt;&lt;/TEXT&gt;&lt;/P&gt;&lt;/PARALIST&gt;&lt;/CELL&gt;&lt;CELL BorderFill="9" ColAddr="1" ColSpan="1" Dirty="false" Editable="false" HasMargin="false" Header="false" Height="1282" Protect="false" RowAddr="18" RowSpan="1" Width="4926"&gt;&lt;CELLMARGIN Bottom="141" Left="510" Right="510" Top="141"/&gt;&lt;PARALIST LineWrap="Squeeze" LinkListID="0" LinkListIDNext="0" TextDirection="0" VertAlign="Center"&gt;&lt;P ParaShape="31" Style="40"&gt;&lt;TEXT CharShape="16"&gt;&lt;CHAR&gt;≪$B$21≫&lt;/CHAR&gt;&lt;/TEXT&gt;&lt;/P&gt;&lt;/PARALIST&gt;&lt;/CELL&gt;&lt;CELL BorderFill="9" ColAddr="2"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CharShape="17"&gt;&lt;CHAR&gt;≪$C$21≫&lt;/CHAR&gt;&lt;/TEXT&gt;&lt;/P&gt;&lt;/PARALIST&gt;&lt;/CELL&gt;&lt;CELL BorderFill="9" ColAddr="3"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CharShape="17"&gt;&lt;CHAR&gt;≪$D$21≫&lt;/CHAR&gt;&lt;/TEXT&gt;&lt;/P&gt;&lt;/PARALIST&gt;&lt;/CELL&gt;&lt;CELL BorderFill="9" ColAddr="4"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CharShape="17"&gt;&lt;CHAR&gt;≪$E$21≫&lt;/CHAR&gt;&lt;/TEXT&gt;&lt;/P&gt;&lt;/PARALIST&gt;&lt;/CELL&gt;&lt;CELL BorderFill="9" ColAddr="5"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CharShape="17"&gt;&lt;CHAR&gt;≪$F$21≫&lt;/CHAR&gt;&lt;/TEXT&gt;&lt;/P&gt;&lt;/PARALIST&gt;&lt;/CELL&gt;&lt;CELL BorderFill="9" ColAddr="6"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CharShape="17"&gt;&lt;CHAR&gt;≪$G$21≫&lt;/CHAR&gt;&lt;/TEXT&gt;&lt;/P&gt;&lt;/PARALIST&gt;&lt;/CELL&gt;&lt;CELL BorderFill="9" ColAddr="7"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CharShape="17"&gt;&lt;CHAR&gt;≪$H$21≫&lt;/CHAR&gt;&lt;/TEXT&gt;&lt;/P&gt;&lt;/PARALIST&gt;&lt;/CELL&gt;&lt;CELL BorderFill="9" ColAddr="8"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CharShape="17"&gt;&lt;CHAR&gt;≪$I$21≫&lt;/CHAR&gt;&lt;/TEXT&gt;&lt;/P&gt;&lt;/PARALIST&gt;&lt;/CELL&gt;&lt;CELL BorderFill="9" ColAddr="9"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CharShape="17"&gt;&lt;CHAR&gt;≪$J$21≫&lt;/CHAR&gt;&lt;/TEXT&gt;&lt;/P&gt;&lt;/PARALIST&gt;&lt;/CELL&gt;&lt;CELL BorderFill="9" ColAddr="10"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CharShape="17"&gt;&lt;CHAR&gt;≪$K$21≫&lt;/CHAR&gt;&lt;/TEXT&gt;&lt;/P&gt;&lt;/PARALIST&gt;&lt;/CELL&gt;&lt;CELL BorderFill="9" ColAddr="11"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CharShape="17"&gt;&lt;CHAR&gt;≪$L$21≫&lt;/CHAR&gt;&lt;/TEXT&gt;&lt;/P&gt;&lt;/PARALIST&gt;&lt;/CELL&gt;&lt;CELL BorderFill="9" ColAddr="12"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CharShape="17"&gt;&lt;CHAR&gt;≪$M$21≫&lt;/CHAR&gt;&lt;/TEXT&gt;&lt;/P&gt;&lt;/PARALIST&gt;&lt;/CELL&gt;&lt;CELL BorderFill="9" ColAddr="13"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CharShape="17"&gt;&lt;CHAR&gt;≪$N$21≫&lt;/CHAR&gt;&lt;/TEXT&gt;&lt;/P&gt;&lt;/PARALIST&gt;&lt;/CELL&gt;&lt;CELL BorderFill="9" ColAddr="14"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CharShape="17"&gt;&lt;CHAR&gt;≪$O$21≫&lt;/CHAR&gt;&lt;/TEXT&gt;&lt;/P&gt;&lt;/PARALIST&gt;&lt;/CELL&gt;&lt;CELL BorderFill="9" ColAddr="15"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CharShape="17"&gt;&lt;CHAR&gt;≪$P$21≫&lt;/CHAR&gt;&lt;/TEXT&gt;&lt;/P&gt;&lt;/PARALIST&gt;&lt;/CELL&gt;&lt;CELL BorderFill="9" ColAddr="16"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CharShape="17"&gt;&lt;CHAR&gt;≪$Q$21≫&lt;/CHAR&gt;&lt;/TEXT&gt;&lt;/P&gt;&lt;/PARALIST&gt;&lt;/CELL&gt;&lt;CELL BorderFill="9" ColAddr="17"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CharShape="17"&gt;&lt;CHAR&gt;≪$R$21≫&lt;/CHAR&gt;&lt;/TEXT&gt;&lt;/P&gt;&lt;/PARALIST&gt;&lt;/CELL&gt;&lt;CELL BorderFill="9" ColAddr="18"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CharShape="17"&gt;&lt;CHAR&gt;≪$S$21≫&lt;/CHAR&gt;&lt;/TEXT&gt;&lt;/P&gt;&lt;/PARALIST&gt;&lt;/CELL&gt;&lt;CELL BorderFill="9" ColAddr="19"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CharShape="17"&gt;&lt;CHAR&gt;≪$T$21≫&lt;/CHAR&gt;&lt;/TEXT&gt;&lt;/P&gt;&lt;/PARALIST&gt;&lt;/CELL&gt;&lt;CELL BorderFill="9" ColAddr="20"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CharShape="17"&gt;&lt;CHAR&gt;≪$U$21≫&lt;/CHAR&gt;&lt;/TEXT&gt;&lt;/P&gt;&lt;/PARALIST&gt;&lt;/CELL&gt;&lt;CELL BorderFill="9" ColAddr="21"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CharShape="17"&gt;&lt;CHAR&gt;≪$V$21≫&lt;/CHAR&gt;&lt;/TEXT&gt;&lt;/P&gt;&lt;/PARALIST&gt;&lt;/CELL&gt;&lt;CELL BorderFill="9" ColAddr="22"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CharShape="17"&gt;&lt;CHAR&gt;≪$W$21≫&lt;/CHAR&gt;&lt;/TEXT&gt;&lt;/P&gt;&lt;/PARALIST&gt;&lt;/CELL&gt;&lt;CELL BorderFill="9" ColAddr="23"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CharShape="17"&gt;&lt;CHAR&gt;≪$X$21≫&lt;/CHAR&gt;&lt;/TEXT&gt;&lt;/P&gt;&lt;/PARALIST&gt;&lt;/CELL&gt;&lt;CELL BorderFill="9" ColAddr="24"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CharShape="17"&gt;&lt;CHAR&gt;≪$Y$21≫&lt;/CHAR&gt;&lt;/TEXT&gt;&lt;/P&gt;&lt;/PARALIST&gt;&lt;/CELL&gt;&lt;CELL BorderFill="9" ColAddr="25"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CharShape="17"&gt;&lt;CHAR&gt;≪$Z$21≫&lt;/CHAR&gt;&lt;/TEXT&gt;&lt;/P&gt;&lt;/PARALIST&gt;&lt;/CELL&gt;&lt;CELL BorderFill="9" ColAddr="26"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CharShape="17"&gt;&lt;CHAR&gt;≪$AA$21≫&lt;/CHAR&gt;&lt;/TEXT&gt;&lt;/P&gt;&lt;/PARALIST&gt;&lt;/CELL&gt;&lt;CELL BorderFill="9" ColAddr="27"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CharShape="17"&gt;&lt;CHAR&gt;≪$AB$21≫&lt;/CHAR&gt;&lt;/TEXT&gt;&lt;/P&gt;&lt;/PARALIST&gt;&lt;/CELL&gt;&lt;CELL BorderFill="9" ColAddr="28"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CharShape="17"&gt;&lt;CHAR&gt;≪$AC$21≫&lt;/CHAR&gt;&lt;/TEXT&gt;&lt;/P&gt;&lt;/PARALIST&gt;&lt;/CELL&gt;&lt;CELL BorderFill="9" ColAddr="29"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CharShape="17"&gt;&lt;CHAR&gt;≪$AD$21≫&lt;/CHAR&gt;&lt;/TEXT&gt;&lt;/P&gt;&lt;/PARALIST&gt;&lt;/CELL&gt;&lt;CELL BorderFill="9" ColAddr="30"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CharShape="17"&gt;&lt;CHAR&gt;≪$AE$21≫&lt;/CHAR&gt;&lt;/TEXT&gt;&lt;/P&gt;&lt;/PARALIST&gt;&lt;/CELL&gt;&lt;CELL BorderFill="9" ColAddr="31"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CharShape="17"&gt;&lt;CHAR&gt;≪$AF$21≫&lt;/CHAR&gt;&lt;/TEXT&gt;&lt;/P&gt;&lt;/PARALIST&gt;&lt;/CELL&gt;&lt;CELL BorderFill="9" ColAddr="32"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CharShape="17"&gt;&lt;CHAR&gt;≪$AG$21≫&lt;/CHAR&gt;&lt;/TEXT&gt;&lt;/P&gt;&lt;/PARALIST&gt;&lt;/CELL&gt;&lt;CELL BorderFill="9" ColAddr="33"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CharShape="17"&gt;&lt;CHAR&gt;≪$AH$21≫&lt;/CHAR&gt;&lt;/TEXT&gt;&lt;/P&gt;&lt;/PARALIST&gt;&lt;/CELL&gt;&lt;CELL BorderFill="9" ColAddr="34"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CharShape="17"&gt;&lt;CHAR&gt;≪$AI$21≫&lt;/CHAR&gt;&lt;/TEXT&gt;&lt;/P&gt;&lt;/PARALIST&gt;&lt;/CELL&gt;&lt;CELL BorderFill="9" ColAddr="35"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CharShape="17"&gt;&lt;CHAR&gt;≪$AJ$21≫&lt;/CHAR&gt;&lt;/TEXT&gt;&lt;/P&gt;&lt;/PARALIST&gt;&lt;/CELL&gt;&lt;CELL BorderFill="9" ColAddr="36"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CharShape="17"&gt;&lt;CHAR&gt;≪$AK$21≫&lt;/CHAR&gt;&lt;/TEXT&gt;&lt;/P&gt;&lt;/PARALIST&gt;&lt;/CELL&gt;&lt;CELL BorderFill="9" ColAddr="37"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CharShape="17"&gt;&lt;CHAR&gt;≪$AL$21≫&lt;/CHAR&gt;&lt;/TEXT&gt;&lt;/P&gt;&lt;/PARALIST&gt;&lt;/CELL&gt;&lt;CELL BorderFill="9" ColAddr="38"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CharShape="17"&gt;&lt;CHAR&gt;≪$AM$21≫&lt;/CHAR&gt;&lt;/TEXT&gt;&lt;/P&gt;&lt;/PARALIST&gt;&lt;/CELL&gt;&lt;CELL BorderFill="9" ColAddr="39"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CharShape="17"&gt;&lt;CHAR&gt;≪$AN$21≫&lt;/CHAR&gt;&lt;/TEXT&gt;&lt;/P&gt;&lt;/PARALIST&gt;&lt;/CELL&gt;&lt;CELL BorderFill="9" ColAddr="40"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CharShape="17"&gt;&lt;CHAR&gt;≪$AO$21≫&lt;/CHAR&gt;&lt;/TEXT&gt;&lt;/P&gt;&lt;/PARALIST&gt;&lt;/CELL&gt;&lt;CELL BorderFill="13" ColAddr="41"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CharShape="17"&gt;&lt;CHAR&gt;≪$AP$21≫&lt;/CHAR&gt;&lt;/TEXT&gt;&lt;/P&gt;&lt;/PARALIST&gt;&lt;/CELL&gt;&lt;/ROW&gt;&lt;ROW&gt;&lt;CELL BorderFill="14" ColAddr="0" ColSpan="1" Dirty="false" Editable="false" HasMargin="false" Header="false" Height="1282" Protect="false" RowAddr="19" RowSpan="1" Width="17378"&gt;&lt;CELLMARGIN Bottom="141" Left="510" Right="510" Top="141"/&gt;&lt;PARALIST LineWrap="Squeeze" LinkListID="0" LinkListIDNext="0" TextDirection="0" VertAlign="Center"&gt;&lt;P ParaShape="30" Style="22"&gt;&lt;TEXT CharShape="10"&gt;&lt;CHAR&gt;≪$A$22≫&lt;/CHAR&gt;&lt;/TEXT&gt;&lt;/P&gt;&lt;/PARALIST&gt;&lt;/CELL&gt;&lt;CELL BorderFill="9" ColAddr="1" ColSpan="1" Dirty="false" Editable="false" HasMargin="false" Header="false" Height="1282" Protect="false" RowAddr="19" RowSpan="1" Width="4926"&gt;&lt;CELLMARGIN Bottom="141" Left="510" Right="510" Top="141"/&gt;&lt;PARALIST LineWrap="Squeeze" LinkListID="0" LinkListIDNext="0" TextDirection="0" VertAlign="Center"&gt;&lt;P ParaShape="31" Style="40"&gt;&lt;TEXT CharShape="16"&gt;&lt;CHAR&gt;≪$B$22≫&lt;/CHAR&gt;&lt;/TEXT&gt;&lt;/P&gt;&lt;/PARALIST&gt;&lt;/CELL&gt;&lt;CELL BorderFill="9" ColAddr="2"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CharShape="17"&gt;&lt;CHAR&gt;≪$C$22≫&lt;/CHAR&gt;&lt;/TEXT&gt;&lt;/P&gt;&lt;/PARALIST&gt;&lt;/CELL&gt;&lt;CELL BorderFill="9" ColAddr="3"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CharShape="17"&gt;&lt;CHAR&gt;≪$D$22≫&lt;/CHAR&gt;&lt;/TEXT&gt;&lt;/P&gt;&lt;/PARALIST&gt;&lt;/CELL&gt;&lt;CELL BorderFill="9" ColAddr="4"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CharShape="17"&gt;&lt;CHAR&gt;≪$E$22≫&lt;/CHAR&gt;&lt;/TEXT&gt;&lt;/P&gt;&lt;/PARALIST&gt;&lt;/CELL&gt;&lt;CELL BorderFill="9" ColAddr="5"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CharShape="17"&gt;&lt;CHAR&gt;≪$F$22≫&lt;/CHAR&gt;&lt;/TEXT&gt;&lt;/P&gt;&lt;/PARALIST&gt;&lt;/CELL&gt;&lt;CELL BorderFill="9" ColAddr="6"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CharShape="17"&gt;&lt;CHAR&gt;≪$G$22≫&lt;/CHAR&gt;&lt;/TEXT&gt;&lt;/P&gt;&lt;/PARALIST&gt;&lt;/CELL&gt;&lt;CELL BorderFill="9" ColAddr="7"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CharShape="17"&gt;&lt;CHAR&gt;≪$H$22≫&lt;/CHAR&gt;&lt;/TEXT&gt;&lt;/P&gt;&lt;/PARALIST&gt;&lt;/CELL&gt;&lt;CELL BorderFill="9" ColAddr="8"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CharShape="17"&gt;&lt;CHAR&gt;≪$I$22≫&lt;/CHAR&gt;&lt;/TEXT&gt;&lt;/P&gt;&lt;/PARALIST&gt;&lt;/CELL&gt;&lt;CELL BorderFill="9" ColAddr="9"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CharShape="17"&gt;&lt;CHAR&gt;≪$J$22≫&lt;/CHAR&gt;&lt;/TEXT&gt;&lt;/P&gt;&lt;/PARALIST&gt;&lt;/CELL&gt;&lt;CELL BorderFill="9" ColAddr="10"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CharShape="17"&gt;&lt;CHAR&gt;≪$K$22≫&lt;/CHAR&gt;&lt;/TEXT&gt;&lt;/P&gt;&lt;/PARALIST&gt;&lt;/CELL&gt;&lt;CELL BorderFill="9" ColAddr="11"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CharShape="17"&gt;&lt;CHAR&gt;≪$L$22≫&lt;/CHAR&gt;&lt;/TEXT&gt;&lt;/P&gt;&lt;/PARALIST&gt;&lt;/CELL&gt;&lt;CELL BorderFill="9" ColAddr="12"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CharShape="17"&gt;&lt;CHAR&gt;≪$M$22≫&lt;/CHAR&gt;&lt;/TEXT&gt;&lt;/P&gt;&lt;/PARALIST&gt;&lt;/CELL&gt;&lt;CELL BorderFill="9" ColAddr="13"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CharShape="17"&gt;&lt;CHAR&gt;≪$N$22≫&lt;/CHAR&gt;&lt;/TEXT&gt;&lt;/P&gt;&lt;/PARALIST&gt;&lt;/CELL&gt;&lt;CELL BorderFill="9" ColAddr="14"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CharShape="17"&gt;&lt;CHAR&gt;≪$O$22≫&lt;/CHAR&gt;&lt;/TEXT&gt;&lt;/P&gt;&lt;/PARALIST&gt;&lt;/CELL&gt;&lt;CELL BorderFill="9" ColAddr="15"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CharShape="17"&gt;&lt;CHAR&gt;≪$P$22≫&lt;/CHAR&gt;&lt;/TEXT&gt;&lt;/P&gt;&lt;/PARALIST&gt;&lt;/CELL&gt;&lt;CELL BorderFill="9" ColAddr="16"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CharShape="17"&gt;&lt;CHAR&gt;≪$Q$22≫&lt;/CHAR&gt;&lt;/TEXT&gt;&lt;/P&gt;&lt;/PARALIST&gt;&lt;/CELL&gt;&lt;CELL BorderFill="9" ColAddr="17"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CharShape="17"&gt;&lt;CHAR&gt;≪$R$22≫&lt;/CHAR&gt;&lt;/TEXT&gt;&lt;/P&gt;&lt;/PARALIST&gt;&lt;/CELL&gt;&lt;CELL BorderFill="9" ColAddr="18"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CharShape="17"&gt;&lt;CHAR&gt;≪$S$22≫&lt;/CHAR&gt;&lt;/TEXT&gt;&lt;/P&gt;&lt;/PARALIST&gt;&lt;/CELL&gt;&lt;CELL BorderFill="9" ColAddr="19"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CharShape="17"&gt;&lt;CHAR&gt;≪$T$22≫&lt;/CHAR&gt;&lt;/TEXT&gt;&lt;/P&gt;&lt;/PARALIST&gt;&lt;/CELL&gt;&lt;CELL BorderFill="9" ColAddr="20"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CharShape="17"&gt;&lt;CHAR&gt;≪$U$22≫&lt;/CHAR&gt;&lt;/TEXT&gt;&lt;/P&gt;&lt;/PARALIST&gt;&lt;/CELL&gt;&lt;CELL BorderFill="9" ColAddr="21"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CharShape="17"&gt;&lt;CHAR&gt;≪$V$22≫&lt;/CHAR&gt;&lt;/TEXT&gt;&lt;/P&gt;&lt;/PARALIST&gt;&lt;/CELL&gt;&lt;CELL BorderFill="9" ColAddr="22"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CharShape="17"&gt;&lt;CHAR&gt;≪$W$22≫&lt;/CHAR&gt;&lt;/TEXT&gt;&lt;/P&gt;&lt;/PARALIST&gt;&lt;/CELL&gt;&lt;CELL BorderFill="9" ColAddr="23"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CharShape="17"&gt;&lt;CHAR&gt;≪$X$22≫&lt;/CHAR&gt;&lt;/TEXT&gt;&lt;/P&gt;&lt;/PARALIST&gt;&lt;/CELL&gt;&lt;CELL BorderFill="9" ColAddr="24"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CharShape="17"&gt;&lt;CHAR&gt;≪$Y$22≫&lt;/CHAR&gt;&lt;/TEXT&gt;&lt;/P&gt;&lt;/PARALIST&gt;&lt;/CELL&gt;&lt;CELL BorderFill="9" ColAddr="25"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CharShape="17"&gt;&lt;CHAR&gt;≪$Z$22≫&lt;/CHAR&gt;&lt;/TEXT&gt;&lt;/P&gt;&lt;/PARALIST&gt;&lt;/CELL&gt;&lt;CELL BorderFill="9" ColAddr="26"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CharShape="17"&gt;&lt;CHAR&gt;≪$AA$22≫&lt;/CHAR&gt;&lt;/TEXT&gt;&lt;/P&gt;&lt;/PARALIST&gt;&lt;/CELL&gt;&lt;CELL BorderFill="9" ColAddr="27"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CharShape="17"&gt;&lt;CHAR&gt;≪$AB$22≫&lt;/CHAR&gt;&lt;/TEXT&gt;&lt;/P&gt;&lt;/PARALIST&gt;&lt;/CELL&gt;&lt;CELL BorderFill="9" ColAddr="28"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CharShape="17"&gt;&lt;CHAR&gt;≪$AC$22≫&lt;/CHAR&gt;&lt;/TEXT&gt;&lt;/P&gt;&lt;/PARALIST&gt;&lt;/CELL&gt;&lt;CELL BorderFill="9" ColAddr="29" ColSpan="1" Dirty="false" Editable="false" HasMargin="true" Header="false" Height="1282" Protect="false" RowAddr="19" RowSpan="1" Width="1402"&gt;&lt;CELLMARGIN Bottom="0" Left="0" Right="0" Top="0"</t>
    <phoneticPr fontId="3" type="noConversion"/>
  </si>
  <si>
    <t>/&gt;&lt;PARALIST LineWrap="Squeeze" LinkListID="0" LinkListIDNext="0" TextDirection="0" VertAlign="Center"&gt;&lt;P ParaShape="31" Style="40"&gt;&lt;TEXT CharShape="17"&gt;&lt;CHAR&gt;≪$AD$22≫&lt;/CHAR&gt;&lt;/TEXT&gt;&lt;/P&gt;&lt;/PARALIST&gt;&lt;/CELL&gt;&lt;CELL BorderFill="9" ColAddr="30"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CharShape="17"&gt;&lt;CHAR&gt;≪$AE$22≫&lt;/CHAR&gt;&lt;/TEXT&gt;&lt;/P&gt;&lt;/PARALIST&gt;&lt;/CELL&gt;&lt;CELL BorderFill="9" ColAddr="31"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CharShape="17"&gt;&lt;CHAR&gt;≪$AF$22≫&lt;/CHAR&gt;&lt;/TEXT&gt;&lt;/P&gt;&lt;/PARALIST&gt;&lt;/CELL&gt;&lt;CELL BorderFill="9" ColAddr="32"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CharShape="17"&gt;&lt;CHAR&gt;≪$AG$22≫&lt;/CHAR&gt;&lt;/TEXT&gt;&lt;/P&gt;&lt;/PARALIST&gt;&lt;/CELL&gt;&lt;CELL BorderFill="9" ColAddr="33"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CharShape="17"&gt;&lt;CHAR&gt;≪$AH$22≫&lt;/CHAR&gt;&lt;/TEXT&gt;&lt;/P&gt;&lt;/PARALIST&gt;&lt;/CELL&gt;&lt;CELL BorderFill="9" ColAddr="34"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CharShape="17"&gt;&lt;CHAR&gt;≪$AI$22≫&lt;/CHAR&gt;&lt;/TEXT&gt;&lt;/P&gt;&lt;/PARALIST&gt;&lt;/CELL&gt;&lt;CELL BorderFill="9" ColAddr="35"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CharShape="17"&gt;&lt;CHAR&gt;≪$AJ$22≫&lt;/CHAR&gt;&lt;/TEXT&gt;&lt;/P&gt;&lt;/PARALIST&gt;&lt;/CELL&gt;&lt;CELL BorderFill="9" ColAddr="36"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CharShape="17"&gt;&lt;CHAR&gt;≪$AK$22≫&lt;/CHAR&gt;&lt;/TEXT&gt;&lt;/P&gt;&lt;/PARALIST&gt;&lt;/CELL&gt;&lt;CELL BorderFill="9" ColAddr="37"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CharShape="17"&gt;&lt;CHAR&gt;≪$AL$22≫&lt;/CHAR&gt;&lt;/TEXT&gt;&lt;/P&gt;&lt;/PARALIST&gt;&lt;/CELL&gt;&lt;CELL BorderFill="9" ColAddr="38"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CharShape="17"&gt;&lt;CHAR&gt;≪$AM$22≫&lt;/CHAR&gt;&lt;/TEXT&gt;&lt;/P&gt;&lt;/PARALIST&gt;&lt;/CELL&gt;&lt;CELL BorderFill="9" ColAddr="39"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CharShape="17"&gt;&lt;CHAR&gt;≪$AN$22≫&lt;/CHAR&gt;&lt;/TEXT&gt;&lt;/P&gt;&lt;/PARALIST&gt;&lt;/CELL&gt;&lt;CELL BorderFill="9" ColAddr="40"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CharShape="17"&gt;&lt;CHAR&gt;≪$AO$22≫&lt;/CHAR&gt;&lt;/TEXT&gt;&lt;/P&gt;&lt;/PARALIST&gt;&lt;/CELL&gt;&lt;CELL BorderFill="13" ColAddr="41"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CharShape="17"&gt;&lt;CHAR&gt;≪$AP$22≫&lt;/CHAR&gt;&lt;/TEXT&gt;&lt;/P&gt;&lt;/PARALIST&gt;&lt;/CELL&gt;&lt;/ROW&gt;&lt;ROW&gt;&lt;CELL BorderFill="14" ColAddr="0" ColSpan="1" Dirty="false" Editable="false" HasMargin="false" Header="false" Height="1282" Protect="false" RowAddr="20" RowSpan="1" Width="17378"&gt;&lt;CELLMARGIN Bottom="141" Left="510" Right="510" Top="141"/&gt;&lt;PARALIST LineWrap="Squeeze" LinkListID="0" LinkListIDNext="0" TextDirection="0" VertAlign="Center"&gt;&lt;P ParaShape="30" Style="22"&gt;&lt;TEXT CharShape="10"&gt;&lt;CHAR&gt;≪$A$23≫&lt;/CHAR&gt;&lt;/TEXT&gt;&lt;/P&gt;&lt;/PARALIST&gt;&lt;/CELL&gt;&lt;CELL BorderFill="9" ColAddr="1" ColSpan="1" Dirty="false" Editable="false" HasMargin="false" Header="false" Height="1282" Protect="false" RowAddr="20" RowSpan="1" Width="4926"&gt;&lt;CELLMARGIN Bottom="141" Left="510" Right="510" Top="141"/&gt;&lt;PARALIST LineWrap="Squeeze" LinkListID="0" LinkListIDNext="0" TextDirection="0" VertAlign="Center"&gt;&lt;P ParaShape="31" Style="40"&gt;&lt;TEXT CharShape="16"&gt;&lt;CHAR&gt;≪$B$23≫&lt;/CHAR&gt;&lt;/TEXT&gt;&lt;/P&gt;&lt;/PARALIST&gt;&lt;/CELL&gt;&lt;CELL BorderFill="9" ColAddr="2"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CharShape="17"&gt;&lt;CHAR&gt;≪$C$23≫&lt;/CHAR&gt;&lt;/TEXT&gt;&lt;/P&gt;&lt;/PARALIST&gt;&lt;/CELL&gt;&lt;CELL BorderFill="9" ColAddr="3"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CharShape="17"&gt;&lt;CHAR&gt;≪$D$23≫&lt;/CHAR&gt;&lt;/TEXT&gt;&lt;/P&gt;&lt;/PARALIST&gt;&lt;/CELL&gt;&lt;CELL BorderFill="9" ColAddr="4"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CharShape="17"&gt;&lt;CHAR&gt;≪$E$23≫&lt;/CHAR&gt;&lt;/TEXT&gt;&lt;/P&gt;&lt;/PARALIST&gt;&lt;/CELL&gt;&lt;CELL BorderFill="9" ColAddr="5"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CharShape="17"&gt;&lt;CHAR&gt;≪$F$23≫&lt;/CHAR&gt;&lt;/TEXT&gt;&lt;/P&gt;&lt;/PARALIST&gt;&lt;/CELL&gt;&lt;CELL BorderFill="9" ColAddr="6"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CharShape="17"&gt;&lt;CHAR&gt;≪$G$23≫&lt;/CHAR&gt;&lt;/TEXT&gt;&lt;/P&gt;&lt;/PARALIST&gt;&lt;/CELL&gt;&lt;CELL BorderFill="9" ColAddr="7"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CharShape="17"&gt;&lt;CHAR&gt;≪$H$23≫&lt;/CHAR&gt;&lt;/TEXT&gt;&lt;/P&gt;&lt;/PARALIST&gt;&lt;/CELL&gt;&lt;CELL BorderFill="9" ColAddr="8"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CharShape="17"&gt;&lt;CHAR&gt;≪$I$23≫&lt;/CHAR&gt;&lt;/TEXT&gt;&lt;/P&gt;&lt;/PARALIST&gt;&lt;/CELL&gt;&lt;CELL BorderFill="9" ColAddr="9"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CharShape="17"&gt;&lt;CHAR&gt;≪$J$23≫&lt;/CHAR&gt;&lt;/TEXT&gt;&lt;/P&gt;&lt;/PARALIST&gt;&lt;/CELL&gt;&lt;CELL BorderFill="9" ColAddr="10"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CharShape="17"&gt;&lt;CHAR&gt;≪$K$23≫&lt;/CHAR&gt;&lt;/TEXT&gt;&lt;/P&gt;&lt;/PARALIST&gt;&lt;/CELL&gt;&lt;CELL BorderFill="9" ColAddr="11"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CharShape="17"&gt;&lt;CHAR&gt;≪$L$23≫&lt;/CHAR&gt;&lt;/TEXT&gt;&lt;/P&gt;&lt;/PARALIST&gt;&lt;/CELL&gt;&lt;CELL BorderFill="9" ColAddr="12"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CharShape="17"&gt;&lt;CHAR&gt;≪$M$23≫&lt;/CHAR&gt;&lt;/TEXT&gt;&lt;/P&gt;&lt;/PARALIST&gt;&lt;/CELL&gt;&lt;CELL BorderFill="9" ColAddr="13"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CharShape="17"&gt;&lt;CHAR&gt;≪$N$23≫&lt;/CHAR&gt;&lt;/TEXT&gt;&lt;/P&gt;&lt;/PARALIST&gt;&lt;/CELL&gt;&lt;CELL BorderFill="9" ColAddr="14"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CharShape="17"&gt;&lt;CHAR&gt;≪$O$23≫&lt;/CHAR&gt;&lt;/TEXT&gt;&lt;/P&gt;&lt;/PARALIST&gt;&lt;/CELL&gt;&lt;CELL BorderFill="9" ColAddr="15"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CharShape="17"&gt;&lt;CHAR&gt;≪$P$23≫&lt;/CHAR&gt;&lt;/TEXT&gt;&lt;/P&gt;&lt;/PARALIST&gt;&lt;/CELL&gt;&lt;CELL BorderFill="9" ColAddr="16"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CharShape="17"&gt;&lt;CHAR&gt;≪$Q$23≫&lt;/CHAR&gt;&lt;/TEXT&gt;&lt;/P&gt;&lt;/PARALIST&gt;&lt;/CELL&gt;&lt;CELL BorderFill="9" ColAddr="17"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CharShape="17"&gt;&lt;CHAR&gt;≪$R$23≫&lt;/CHAR&gt;&lt;/TEXT&gt;&lt;/P&gt;&lt;/PARALIST&gt;&lt;/CELL&gt;&lt;CELL BorderFill="9" ColAddr="18"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CharShape="17"&gt;&lt;CHAR&gt;≪$S$23≫&lt;/CHAR&gt;&lt;/TEXT&gt;&lt;/P&gt;&lt;/PARALIST&gt;&lt;/CELL&gt;&lt;CELL BorderFill="9" ColAddr="19"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CharShape="17"&gt;&lt;CHAR&gt;≪$T$23≫&lt;/CHAR&gt;&lt;/TEXT&gt;&lt;/P&gt;&lt;/PARALIST&gt;&lt;/CELL&gt;&lt;CELL BorderFill="9" ColAddr="20"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CharShape="17"&gt;&lt;CHAR&gt;≪$U$23≫&lt;/CHAR&gt;&lt;/TEXT&gt;&lt;/P&gt;&lt;/PARALIST&gt;&lt;/CELL&gt;&lt;CELL BorderFill="9" ColAddr="21"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CharShape="17"&gt;&lt;CHAR&gt;≪$V$23≫&lt;/CHAR&gt;&lt;/TEXT&gt;&lt;/P&gt;&lt;/PARALIST&gt;&lt;/CELL&gt;&lt;CELL BorderFill="9" ColAddr="22"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CharShape="17"&gt;&lt;CHAR&gt;≪$W$23≫&lt;/CHAR&gt;&lt;/TEXT&gt;&lt;/P&gt;&lt;/PARALIST&gt;&lt;/CELL&gt;&lt;CELL BorderFill="9" ColAddr="23"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CharShape="17"&gt;&lt;CHAR&gt;≪$X$23≫&lt;/CHAR&gt;&lt;/TEXT&gt;&lt;/P&gt;&lt;/PARALIST&gt;&lt;/CELL&gt;&lt;CELL BorderFill="9" ColAddr="24"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CharShape="17"&gt;&lt;CHAR&gt;≪$Y$23≫&lt;/CHAR&gt;&lt;/TEXT&gt;&lt;/P&gt;&lt;/PARALIST&gt;&lt;/CELL&gt;&lt;CELL BorderFill="9" ColAddr="25"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CharShape="17"&gt;&lt;CHAR&gt;≪$Z$23≫&lt;/CHAR&gt;&lt;/TEXT&gt;&lt;/P&gt;&lt;/PARALIST&gt;&lt;/CELL&gt;&lt;CELL BorderFill="9" ColAddr="26"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CharShape="17"&gt;&lt;CHAR&gt;≪$AA$23≫&lt;/CHAR&gt;&lt;/TEXT&gt;&lt;/P&gt;&lt;/PARALIST&gt;&lt;/CELL&gt;&lt;CELL BorderFill="9" ColAddr="27"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CharShape="17"&gt;&lt;CHAR&gt;≪$AB$23≫&lt;/CHAR&gt;&lt;/TEXT&gt;&lt;/P&gt;&lt;/PARALIST&gt;&lt;/CELL&gt;&lt;CELL BorderFill="9" ColAddr="28"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CharShape="17"&gt;&lt;CHAR&gt;≪$AC$23≫&lt;/CHAR&gt;&lt;/TEXT&gt;&lt;/P&gt;&lt;/PARALIST&gt;&lt;/CELL&gt;&lt;CELL BorderFill="9" ColAddr="29"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CharShape="17"&gt;&lt;CHAR&gt;≪$AD$23≫&lt;/CHAR&gt;&lt;/TEXT&gt;&lt;/P&gt;&lt;/PARALIST&gt;&lt;/CELL&gt;&lt;CELL BorderFill="9" ColAddr="30"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CharShape="17"&gt;&lt;CHAR&gt;≪$AE$23≫&lt;/CHAR&gt;&lt;/TEXT&gt;&lt;/P&gt;&lt;/PARALIST&gt;&lt;/CELL&gt;&lt;CELL BorderFill="9" ColAddr="31"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CharShape="17"&gt;&lt;CHAR&gt;≪$AF$23≫&lt;/CHAR&gt;&lt;/TEXT&gt;&lt;/P&gt;&lt;/PARALIST&gt;&lt;/CELL&gt;&lt;CELL BorderFill="9" ColAddr="32"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CharShape="17"&gt;&lt;CHAR&gt;≪$AG$23≫&lt;/CHAR&gt;&lt;/TEXT&gt;&lt;/P&gt;&lt;/PARALIST&gt;&lt;/CELL&gt;&lt;CELL BorderFill="9" ColAddr="33"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CharShape="17"&gt;&lt;CHAR&gt;≪$AH$23≫&lt;/CHAR&gt;&lt;/TEXT&gt;&lt;/P&gt;&lt;/PARALIST&gt;&lt;/CELL&gt;&lt;CELL BorderFill="9" ColAddr="34"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CharShape="17"&gt;&lt;CHAR&gt;≪$AI$23≫&lt;/CHAR&gt;&lt;/TEXT&gt;&lt;/P&gt;&lt;/PARALIST&gt;&lt;/CELL&gt;&lt;CELL BorderFill="9" ColAddr="35"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CharShape="17"&gt;&lt;CHAR&gt;≪$AJ$23≫&lt;/CHAR&gt;&lt;/TEXT&gt;&lt;/P&gt;&lt;/PARALIST&gt;&lt;/CELL&gt;&lt;CELL BorderFill="9" ColAddr="36"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CharShape="17"&gt;&lt;CHAR&gt;≪$AK$23≫&lt;/CHAR&gt;&lt;/TEXT&gt;&lt;/P&gt;&lt;/PARALIST&gt;&lt;/CELL&gt;&lt;CELL BorderFill="9" ColAddr="37"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CharShape="17"&gt;&lt;CHAR&gt;≪$AL$23≫&lt;/CHAR&gt;&lt;/TEXT&gt;&lt;/P&gt;&lt;/PARALIST&gt;&lt;/CELL&gt;&lt;CELL BorderFill="9" ColAddr="38"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CharShape="17"&gt;&lt;CHAR&gt;≪$AM$23≫&lt;/CHAR&gt;&lt;/TEXT&gt;&lt;/P&gt;&lt;/PARALIST&gt;&lt;/CELL&gt;&lt;CELL BorderFill="9" ColAddr="39"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CharShape="17"&gt;&lt;CHAR&gt;≪$AN$23≫&lt;/CHAR&gt;&lt;/TEXT&gt;&lt;/P&gt;&lt;/PARALIST&gt;&lt;/CELL&gt;&lt;CELL BorderFill="9" ColAddr="40"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CharShape="17"&gt;&lt;CHAR&gt;≪$AO$23≫&lt;/CHAR&gt;&lt;/TEXT&gt;&lt;/P&gt;&lt;/PARALIST&gt;&lt;/CELL&gt;&lt;CELL BorderFill="13" ColAddr="41"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CharShape="17"&gt;&lt;CHAR&gt;≪$AP$23≫&lt;/CHAR&gt;&lt;/TEXT&gt;&lt;/P&gt;&lt;/PARALIST&gt;&lt;/CELL&gt;&lt;/ROW&gt;&lt;ROW&gt;&lt;CELL BorderFill="14" ColAddr="0" ColSpan="1" Dirty="false" Editable="false" HasMargin="false" Header="false" Height="1282" Protect="false" RowAddr="21" RowSpan="1" Width="17378"&gt;&lt;CELLMARGIN Bottom="141" Left="510" Right="510" Top="141"/&gt;&lt;PARALIST LineWrap="Squeeze" LinkListID="0" LinkListIDNext="0" TextDirection="0" VertAlign="Center"&gt;&lt;P ParaShape="30" Style="22"&gt;&lt;TEXT CharShape="10"&gt;&lt;CHAR&gt;≪$A$24≫&lt;/CHAR&gt;&lt;/TEXT&gt;&lt;/P&gt;&lt;/PARALIST&gt;&lt;/CELL&gt;&lt;CELL BorderFill="9" ColAddr="1" ColSpan="1" Dirty="false" Editable="false" HasMargin="false" Header="false" Height="1282" Protect="false" RowAddr="21" RowSpan="1" Width="4926"&gt;&lt;CELLMARGIN Bottom="141" Left="510" Right="510" Top="141"/&gt;&lt;PARALIST LineWrap="Squeeze" LinkListID="0" LinkListIDNext="0" TextDirection="0" VertAlign="Center"&gt;&lt;P ParaShape="31" Style="40"&gt;&lt;TEXT CharShape="16"&gt;&lt;CHAR&gt;≪$B$24≫&lt;/CHAR&gt;&lt;/TEXT&gt;&lt;/P&gt;&lt;/PARALIST&gt;&lt;/CELL&gt;&lt;CELL BorderFill="9" ColAddr="2"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CharShape="17"&gt;&lt;CHAR&gt;≪$C$24≫&lt;/CHAR&gt;&lt;/TEXT&gt;&lt;/P&gt;&lt;/PARALIST&gt;&lt;/CELL&gt;&lt;CELL BorderFill="9" ColAddr="3"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CharShape="17"&gt;&lt;CHAR&gt;≪$D$24≫&lt;/CHAR&gt;&lt;/TEXT&gt;&lt;/P&gt;&lt;/PARALIST&gt;&lt;/CELL&gt;&lt;CELL BorderFill="9" ColAddr="4"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CharShape="17"&gt;&lt;CHAR&gt;≪$E$24≫&lt;/CHAR&gt;&lt;/TEXT&gt;&lt;/P&gt;&lt;/PARALIST&gt;&lt;/CELL&gt;&lt;CELL BorderFill="9" ColAddr="5"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CharShape="17"&gt;&lt;CHAR&gt;≪$F$24≫&lt;/CHAR&gt;&lt;/TEXT&gt;&lt;/P&gt;&lt;/PARALIST&gt;&lt;/CELL&gt;&lt;CELL BorderFill="9" ColAddr="6"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CharShape="17"&gt;&lt;CHAR&gt;≪$G$24≫&lt;/CHAR&gt;&lt;/TEXT&gt;&lt;/P&gt;&lt;/PARALIST&gt;&lt;/CELL&gt;&lt;CELL BorderFill="9" ColAddr="7"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CharShape="17"&gt;&lt;CHAR&gt;≪$H$24≫&lt;/CHAR&gt;&lt;/TEXT&gt;&lt;/P&gt;&lt;/PARALIST&gt;&lt;/CELL&gt;&lt;CELL BorderFill="9" ColAddr="8"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CharShape="17"&gt;&lt;CHAR&gt;≪$I$24≫&lt;/CHAR&gt;&lt;/TEXT&gt;&lt;/P&gt;&lt;/PARALIST&gt;&lt;/CELL&gt;&lt;CELL BorderFill="9" ColAddr="9"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CharShape="17"&gt;&lt;CHAR&gt;≪$J$24≫&lt;/CHAR&gt;&lt;/TEXT&gt;&lt;/P&gt;&lt;/PARALIST&gt;&lt;/CELL&gt;&lt;CELL BorderFill="9" ColAddr="10"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CharShape="17"&gt;&lt;CHAR&gt;≪$K$24≫&lt;/CHAR&gt;&lt;/TEXT&gt;&lt;/P&gt;&lt;/PARALIST&gt;&lt;/CELL&gt;&lt;CELL BorderFill="9" ColAddr="11"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CharShape="17"&gt;&lt;CHAR&gt;≪$L$24≫&lt;/CHAR&gt;&lt;/TEXT&gt;&lt;/P&gt;&lt;/PARALIST&gt;&lt;/CELL&gt;&lt;CELL BorderFill="9" ColAddr="12"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CharShape="17"&gt;&lt;CHAR&gt;≪$M$24≫&lt;/CHAR&gt;&lt;/TEXT&gt;&lt;/P&gt;&lt;/PARALIST&gt;&lt;/CELL&gt;&lt;CELL BorderFill="9" ColAddr="13"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CharShape="17"&gt;&lt;CHAR&gt;≪$N$24≫&lt;/CHAR&gt;&lt;/TEXT&gt;&lt;/P&gt;&lt;/PARALIST&gt;&lt;/CELL&gt;&lt;CELL BorderFill="9" ColAddr="14"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CharShape="17"&gt;&lt;CHAR&gt;≪$O$24≫&lt;/CHAR&gt;&lt;/TEXT&gt;&lt;/P&gt;&lt;/PARALIST&gt;&lt;/CELL&gt;&lt;CELL BorderFill="9" ColAddr="15"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CharShape="17"&gt;&lt;CHAR&gt;≪$P$24≫&lt;/CHAR&gt;&lt;/TEXT&gt;&lt;/P&gt;&lt;/PARALIST&gt;&lt;/CELL&gt;&lt;CELL BorderFill="9" ColAddr="16"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CharShape="17"&gt;&lt;CHAR&gt;≪$Q$24≫&lt;/CHAR&gt;&lt;/TEXT&gt;&lt;/P&gt;&lt;/PARALIST&gt;&lt;/CELL&gt;&lt;CELL BorderFill="9" ColAddr="17"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CharShape="17"&gt;&lt;CHAR&gt;≪$R$24≫&lt;/CHAR&gt;&lt;/TEXT&gt;&lt;/P&gt;&lt;/PARALIST&gt;&lt;/CELL&gt;&lt;CELL BorderFill="9" ColAddr="18"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CharShape="17"&gt;&lt;CHAR&gt;≪$S$24≫&lt;/CHAR&gt;&lt;/TEXT&gt;&lt;/P&gt;&lt;/PARALIST&gt;&lt;/CELL&gt;&lt;CELL BorderFill="9" ColAddr="19"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CharShape="17"&gt;&lt;CHAR&gt;≪$T$24≫&lt;/CHAR&gt;&lt;/TEXT&gt;&lt;/P&gt;&lt;/PARALIST&gt;&lt;/CELL&gt;&lt;CELL BorderFill="9" ColAddr="20"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CharShape="17"&gt;&lt;CHAR&gt;≪$U$24≫&lt;/CHAR&gt;&lt;/TEXT&gt;&lt;/P&gt;&lt;/PARALIST&gt;&lt;/CELL&gt;&lt;CELL BorderFill="9" ColAddr="21"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CharShape="17"&gt;&lt;CHAR&gt;≪$V$24≫&lt;/CHAR&gt;&lt;/TEXT&gt;&lt;/P&gt;&lt;/PARALIST&gt;&lt;/CELL&gt;&lt;CELL BorderFill="9" ColAddr="22"</t>
    <phoneticPr fontId="3" type="noConversion"/>
  </si>
  <si>
    <t xml:space="preserve">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CharShape="17"&gt;&lt;CHAR&gt;≪$W$24≫&lt;/CHAR&gt;&lt;/TEXT&gt;&lt;/P&gt;&lt;/PARALIST&gt;&lt;/CELL&gt;&lt;CELL BorderFill="9" ColAddr="23"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CharShape="17"&gt;&lt;CHAR&gt;≪$X$24≫&lt;/CHAR&gt;&lt;/TEXT&gt;&lt;/P&gt;&lt;/PARALIST&gt;&lt;/CELL&gt;&lt;CELL BorderFill="9" ColAddr="24"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CharShape="17"&gt;&lt;CHAR&gt;≪$Y$24≫&lt;/CHAR&gt;&lt;/TEXT&gt;&lt;/P&gt;&lt;/PARALIST&gt;&lt;/CELL&gt;&lt;CELL BorderFill="9" ColAddr="25"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CharShape="17"&gt;&lt;CHAR&gt;≪$Z$24≫&lt;/CHAR&gt;&lt;/TEXT&gt;&lt;/P&gt;&lt;/PARALIST&gt;&lt;/CELL&gt;&lt;CELL BorderFill="9" ColAddr="26"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CharShape="17"&gt;&lt;CHAR&gt;≪$AA$24≫&lt;/CHAR&gt;&lt;/TEXT&gt;&lt;/P&gt;&lt;/PARALIST&gt;&lt;/CELL&gt;&lt;CELL BorderFill="9" ColAddr="27"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CharShape="17"&gt;&lt;CHAR&gt;≪$AB$24≫&lt;/CHAR&gt;&lt;/TEXT&gt;&lt;/P&gt;&lt;/PARALIST&gt;&lt;/CELL&gt;&lt;CELL BorderFill="9" ColAddr="28"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CharShape="17"&gt;&lt;CHAR&gt;≪$AC$24≫&lt;/CHAR&gt;&lt;/TEXT&gt;&lt;/P&gt;&lt;/PARALIST&gt;&lt;/CELL&gt;&lt;CELL BorderFill="9" ColAddr="29"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CharShape="17"&gt;&lt;CHAR&gt;≪$AD$24≫&lt;/CHAR&gt;&lt;/TEXT&gt;&lt;/P&gt;&lt;/PARALIST&gt;&lt;/CELL&gt;&lt;CELL BorderFill="9" ColAddr="30"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CharShape="17"&gt;&lt;CHAR&gt;≪$AE$24≫&lt;/CHAR&gt;&lt;/TEXT&gt;&lt;/P&gt;&lt;/PARALIST&gt;&lt;/CELL&gt;&lt;CELL BorderFill="9" ColAddr="31"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CharShape="17"&gt;&lt;CHAR&gt;≪$AF$24≫&lt;/CHAR&gt;&lt;/TEXT&gt;&lt;/P&gt;&lt;/PARALIST&gt;&lt;/CELL&gt;&lt;CELL BorderFill="9" ColAddr="32"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CharShape="17"&gt;&lt;CHAR&gt;≪$AG$24≫&lt;/CHAR&gt;&lt;/TEXT&gt;&lt;/P&gt;&lt;/PARALIST&gt;&lt;/CELL&gt;&lt;CELL BorderFill="9" ColAddr="33"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CharShape="17"&gt;&lt;CHAR&gt;≪$AH$24≫&lt;/CHAR&gt;&lt;/TEXT&gt;&lt;/P&gt;&lt;/PARALIST&gt;&lt;/CELL&gt;&lt;CELL BorderFill="9" ColAddr="34"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CharShape="17"&gt;&lt;CHAR&gt;≪$AI$24≫&lt;/CHAR&gt;&lt;/TEXT&gt;&lt;/P&gt;&lt;/PARALIST&gt;&lt;/CELL&gt;&lt;CELL BorderFill="9" ColAddr="35"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CharShape="17"&gt;&lt;CHAR&gt;≪$AJ$24≫&lt;/CHAR&gt;&lt;/TEXT&gt;&lt;/P&gt;&lt;/PARALIST&gt;&lt;/CELL&gt;&lt;CELL BorderFill="9" ColAddr="36"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CharShape="17"&gt;&lt;CHAR&gt;≪$AK$24≫&lt;/CHAR&gt;&lt;/TEXT&gt;&lt;/P&gt;&lt;/PARALIST&gt;&lt;/CELL&gt;&lt;CELL BorderFill="9" ColAddr="37"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CharShape="17"&gt;&lt;CHAR&gt;≪$AL$24≫&lt;/CHAR&gt;&lt;/TEXT&gt;&lt;/P&gt;&lt;/PARALIST&gt;&lt;/CELL&gt;&lt;CELL BorderFill="9" ColAddr="38"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CharShape="17"&gt;&lt;CHAR&gt;≪$AM$24≫&lt;/CHAR&gt;&lt;/TEXT&gt;&lt;/P&gt;&lt;/PARALIST&gt;&lt;/CELL&gt;&lt;CELL BorderFill="9" ColAddr="39"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CharShape="17"&gt;&lt;CHAR&gt;≪$AN$24≫&lt;/CHAR&gt;&lt;/TEXT&gt;&lt;/P&gt;&lt;/PARALIST&gt;&lt;/CELL&gt;&lt;CELL BorderFill="9" ColAddr="40"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CharShape="17"&gt;&lt;CHAR&gt;≪$AO$24≫&lt;/CHAR&gt;&lt;/TEXT&gt;&lt;/P&gt;&lt;/PARALIST&gt;&lt;/CELL&gt;&lt;CELL BorderFill="13" ColAddr="41"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CharShape="17"&gt;&lt;CHAR&gt;≪$AP$24≫&lt;/CHAR&gt;&lt;/TEXT&gt;&lt;/P&gt;&lt;/PARALIST&gt;&lt;/CELL&gt;&lt;/ROW&gt;&lt;ROW&gt;&lt;CELL BorderFill="14" ColAddr="0" ColSpan="1" Dirty="false" Editable="false" HasMargin="false" Header="false" Height="1282" Protect="false" RowAddr="22" RowSpan="1" Width="17378"&gt;&lt;CELLMARGIN Bottom="141" Left="510" Right="510" Top="141"/&gt;&lt;PARALIST LineWrap="Squeeze" LinkListID="0" LinkListIDNext="0" TextDirection="0" VertAlign="Center"&gt;&lt;P ParaShape="30" Style="22"&gt;&lt;TEXT CharShape="10"&gt;&lt;CHAR&gt;≪$A$25≫&lt;/CHAR&gt;&lt;/TEXT&gt;&lt;/P&gt;&lt;/PARALIST&gt;&lt;/CELL&gt;&lt;CELL BorderFill="9" ColAddr="1" ColSpan="1" Dirty="false" Editable="false" HasMargin="false" Header="false" Height="1282" Protect="false" RowAddr="22" RowSpan="1" Width="4926"&gt;&lt;CELLMARGIN Bottom="141" Left="510" Right="510" Top="141"/&gt;&lt;PARALIST LineWrap="Squeeze" LinkListID="0" LinkListIDNext="0" TextDirection="0" VertAlign="Center"&gt;&lt;P ParaShape="31" Style="40"&gt;&lt;TEXT CharShape="16"&gt;&lt;CHAR&gt;≪$B$25≫&lt;/CHAR&gt;&lt;/TEXT&gt;&lt;/P&gt;&lt;/PARALIST&gt;&lt;/CELL&gt;&lt;CELL BorderFill="9" ColAddr="2"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CharShape="17"&gt;&lt;CHAR&gt;≪$C$25≫&lt;/CHAR&gt;&lt;/TEXT&gt;&lt;/P&gt;&lt;/PARALIST&gt;&lt;/CELL&gt;&lt;CELL BorderFill="9" ColAddr="3"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CharShape="17"&gt;&lt;CHAR&gt;≪$D$25≫&lt;/CHAR&gt;&lt;/TEXT&gt;&lt;/P&gt;&lt;/PARALIST&gt;&lt;/CELL&gt;&lt;CELL BorderFill="9" ColAddr="4"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CharShape="17"&gt;&lt;CHAR&gt;≪$E$25≫&lt;/CHAR&gt;&lt;/TEXT&gt;&lt;/P&gt;&lt;/PARALIST&gt;&lt;/CELL&gt;&lt;CELL BorderFill="9" ColAddr="5"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CharShape="17"&gt;&lt;CHAR&gt;≪$F$25≫&lt;/CHAR&gt;&lt;/TEXT&gt;&lt;/P&gt;&lt;/PARALIST&gt;&lt;/CELL&gt;&lt;CELL BorderFill="9" ColAddr="6"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CharShape="17"&gt;&lt;CHAR&gt;≪$G$25≫&lt;/CHAR&gt;&lt;/TEXT&gt;&lt;/P&gt;&lt;/PARALIST&gt;&lt;/CELL&gt;&lt;CELL BorderFill="9" ColAddr="7"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CharShape="17"&gt;&lt;CHAR&gt;≪$H$25≫&lt;/CHAR&gt;&lt;/TEXT&gt;&lt;/P&gt;&lt;/PARALIST&gt;&lt;/CELL&gt;&lt;CELL BorderFill="9" ColAddr="8"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CharShape="17"&gt;&lt;CHAR&gt;≪$I$25≫&lt;/CHAR&gt;&lt;/TEXT&gt;&lt;/P&gt;&lt;/PARALIST&gt;&lt;/CELL&gt;&lt;CELL BorderFill="9" ColAddr="9"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CharShape="17"&gt;&lt;CHAR&gt;≪$J$25≫&lt;/CHAR&gt;&lt;/TEXT&gt;&lt;/P&gt;&lt;/PARALIST&gt;&lt;/CELL&gt;&lt;CELL BorderFill="9" ColAddr="10"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CharShape="17"&gt;&lt;CHAR&gt;≪$K$25≫&lt;/CHAR&gt;&lt;/TEXT&gt;&lt;/P&gt;&lt;/PARALIST&gt;&lt;/CELL&gt;&lt;CELL BorderFill="9" ColAddr="11"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CharShape="17"&gt;&lt;CHAR&gt;≪$L$25≫&lt;/CHAR&gt;&lt;/TEXT&gt;&lt;/P&gt;&lt;/PARALIST&gt;&lt;/CELL&gt;&lt;CELL BorderFill="9" ColAddr="12"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CharShape="17"&gt;&lt;CHAR&gt;≪$M$25≫&lt;/CHAR&gt;&lt;/TEXT&gt;&lt;/P&gt;&lt;/PARALIST&gt;&lt;/CELL&gt;&lt;CELL BorderFill="9" ColAddr="13"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CharShape="17"&gt;&lt;CHAR&gt;≪$N$25≫&lt;/CHAR&gt;&lt;/TEXT&gt;&lt;/P&gt;&lt;/PARALIST&gt;&lt;/CELL&gt;&lt;CELL BorderFill="9" ColAddr="14"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CharShape="17"&gt;&lt;CHAR&gt;≪$O$25≫&lt;/CHAR&gt;&lt;/TEXT&gt;&lt;/P&gt;&lt;/PARALIST&gt;&lt;/CELL&gt;&lt;CELL BorderFill="9" ColAddr="15"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CharShape="17"&gt;&lt;CHAR&gt;≪$P$25≫&lt;/CHAR&gt;&lt;/TEXT&gt;&lt;/P&gt;&lt;/PARALIST&gt;&lt;/CELL&gt;&lt;CELL BorderFill="9" ColAddr="16"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CharShape="17"&gt;&lt;CHAR&gt;≪$Q$25≫&lt;/CHAR&gt;&lt;/TEXT&gt;&lt;/P&gt;&lt;/PARALIST&gt;&lt;/CELL&gt;&lt;CELL BorderFill="9" ColAddr="17"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CharShape="17"&gt;&lt;CHAR&gt;≪$R$25≫&lt;/CHAR&gt;&lt;/TEXT&gt;&lt;/P&gt;&lt;/PARALIST&gt;&lt;/CELL&gt;&lt;CELL BorderFill="9" ColAddr="18"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CharShape="17"&gt;&lt;CHAR&gt;≪$S$25≫&lt;/CHAR&gt;&lt;/TEXT&gt;&lt;/P&gt;&lt;/PARALIST&gt;&lt;/CELL&gt;&lt;CELL BorderFill="9" ColAddr="19"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CharShape="17"&gt;&lt;CHAR&gt;≪$T$25≫&lt;/CHAR&gt;&lt;/TEXT&gt;&lt;/P&gt;&lt;/PARALIST&gt;&lt;/CELL&gt;&lt;CELL BorderFill="9" ColAddr="20"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CharShape="17"&gt;&lt;CHAR&gt;≪$U$25≫&lt;/CHAR&gt;&lt;/TEXT&gt;&lt;/P&gt;&lt;/PARALIST&gt;&lt;/CELL&gt;&lt;CELL BorderFill="9" ColAddr="21"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CharShape="17"&gt;&lt;CHAR&gt;≪$V$25≫&lt;/CHAR&gt;&lt;/TEXT&gt;&lt;/P&gt;&lt;/PARALIST&gt;&lt;/CELL&gt;&lt;CELL BorderFill="9" ColAddr="22"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CharShape="17"&gt;&lt;CHAR&gt;≪$W$25≫&lt;/CHAR&gt;&lt;/TEXT&gt;&lt;/P&gt;&lt;/PARALIST&gt;&lt;/CELL&gt;&lt;CELL BorderFill="9" ColAddr="23"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CharShape="17"&gt;&lt;CHAR&gt;≪$X$25≫&lt;/CHAR&gt;&lt;/TEXT&gt;&lt;/P&gt;&lt;/PARALIST&gt;&lt;/CELL&gt;&lt;CELL BorderFill="9" ColAddr="24"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CharShape="17"&gt;&lt;CHAR&gt;≪$Y$25≫&lt;/CHAR&gt;&lt;/TEXT&gt;&lt;/P&gt;&lt;/PARALIST&gt;&lt;/CELL&gt;&lt;CELL BorderFill="9" ColAddr="25"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CharShape="17"&gt;&lt;CHAR&gt;≪$Z$25≫&lt;/CHAR&gt;&lt;/TEXT&gt;&lt;/P&gt;&lt;/PARALIST&gt;&lt;/CELL&gt;&lt;CELL BorderFill="9" ColAddr="26"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CharShape="17"&gt;&lt;CHAR&gt;≪$AA$25≫&lt;/CHAR&gt;&lt;/TEXT&gt;&lt;/P&gt;&lt;/PARALIST&gt;&lt;/CELL&gt;&lt;CELL BorderFill="9" ColAddr="27"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CharShape="17"&gt;&lt;CHAR&gt;≪$AB$25≫&lt;/CHAR&gt;&lt;/TEXT&gt;&lt;/P&gt;&lt;/PARALIST&gt;&lt;/CELL&gt;&lt;CELL BorderFill="9" ColAddr="28"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CharShape="17"&gt;&lt;CHAR&gt;≪$AC$25≫&lt;/CHAR&gt;&lt;/TEXT&gt;&lt;/P&gt;&lt;/PARALIST&gt;&lt;/CELL&gt;&lt;CELL BorderFill="9" ColAddr="29"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CharShape="17"&gt;&lt;CHAR&gt;≪$AD$25≫&lt;/CHAR&gt;&lt;/TEXT&gt;&lt;/P&gt;&lt;/PARALIST&gt;&lt;/CELL&gt;&lt;CELL BorderFill="9" ColAddr="30"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CharShape="17"&gt;&lt;CHAR&gt;≪$AE$25≫&lt;/CHAR&gt;&lt;/TEXT&gt;&lt;/P&gt;&lt;/PARALIST&gt;&lt;/CELL&gt;&lt;CELL BorderFill="9" ColAddr="31"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CharShape="17"&gt;&lt;CHAR&gt;≪$AF$25≫&lt;/CHAR&gt;&lt;/TEXT&gt;&lt;/P&gt;&lt;/PARALIST&gt;&lt;/CELL&gt;&lt;CELL BorderFill="9" ColAddr="32"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CharShape="17"&gt;&lt;CHAR&gt;≪$AG$25≫&lt;/CHAR&gt;&lt;/TEXT&gt;&lt;/P&gt;&lt;/PARALIST&gt;&lt;/CELL&gt;&lt;CELL BorderFill="9" ColAddr="33"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CharShape="17"&gt;&lt;CHAR&gt;≪$AH$25≫&lt;/CHAR&gt;&lt;/TEXT&gt;&lt;/P&gt;&lt;/PARALIST&gt;&lt;/CELL&gt;&lt;CELL BorderFill="9" ColAddr="34"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CharShape="17"&gt;&lt;CHAR&gt;≪$AI$25≫&lt;/CHAR&gt;&lt;/TEXT&gt;&lt;/P&gt;&lt;/PARALIST&gt;&lt;/CELL&gt;&lt;CELL BorderFill="9" ColAddr="35"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CharShape="17"&gt;&lt;CHAR&gt;≪$AJ$25≫&lt;/CHAR&gt;&lt;/TEXT&gt;&lt;/P&gt;&lt;/PARALIST&gt;&lt;/CELL&gt;&lt;CELL BorderFill="9" ColAddr="36"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CharShape="17"&gt;&lt;CHAR&gt;≪$AK$25≫&lt;/CHAR&gt;&lt;/TEXT&gt;&lt;/P&gt;&lt;/PARALIST&gt;&lt;/CELL&gt;&lt;CELL BorderFill="9" ColAddr="37"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CharShape="17"&gt;&lt;CHAR&gt;≪$AL$25≫&lt;/CHAR&gt;&lt;/TEXT&gt;&lt;/P&gt;&lt;/PARALIST&gt;&lt;/CELL&gt;&lt;CELL BorderFill="9" ColAddr="38"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CharShape="17"&gt;&lt;CHAR&gt;≪$AM$25≫&lt;/CHAR&gt;&lt;/TEXT&gt;&lt;/P&gt;&lt;/PARALIST&gt;&lt;/CELL&gt;&lt;CELL BorderFill="9" ColAddr="39"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CharShape="17"&gt;&lt;CHAR&gt;≪$AN$25≫&lt;/CHAR&gt;&lt;/TEXT&gt;&lt;/P&gt;&lt;/PARALIST&gt;&lt;/CELL&gt;&lt;CELL BorderFill="9" ColAddr="40"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CharShape="17"&gt;&lt;CHAR&gt;≪$AO$25≫&lt;/CHAR&gt;&lt;/TEXT&gt;&lt;/P&gt;&lt;/PARALIST&gt;&lt;/CELL&gt;&lt;CELL BorderFill="13" ColAddr="41"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CharShape="17"&gt;&lt;CHAR&gt;≪$AP$25≫&lt;/CHAR&gt;&lt;/TEXT&gt;&lt;/P&gt;&lt;/PARALIST&gt;&lt;/CELL&gt;&lt;/ROW&gt;&lt;ROW&gt;&lt;CELL BorderFill="14" ColAddr="0" ColSpan="1" Dirty="false" Editable="false" HasMargin="false" Header="false" Height="1282" Protect="false" RowAddr="23" RowSpan="1" Width="17378"&gt;&lt;CELLMARGIN Bottom="141" Left="510" Right="510" Top="141"/&gt;&lt;PARALIST LineWrap="Squeeze" LinkListID="0" LinkListIDNext="0" TextDirection="0" VertAlign="Center"&gt;&lt;P ParaShape="30" Style="22"&gt;&lt;TEXT CharShape="10"&gt;&lt;CHAR&gt;≪$A$26≫&lt;/CHAR&gt;&lt;/TEXT&gt;&lt;/P&gt;&lt;/PARALIST&gt;&lt;/CELL&gt;&lt;CELL BorderFill="9" ColAddr="1" ColSpan="1" Dirty="false" Editable="false" HasMargin="false" Header="false" Height="1282" Protect="false" RowAddr="23" RowSpan="1" Width="4926"&gt;&lt;CELLMARGIN Bottom="141" Left="510" Right="510" Top="141"/&gt;&lt;PARALIST LineWrap="Squeeze" LinkListID="0" LinkListIDNext="0" TextDirection="0" VertAlign="Center"&gt;&lt;P ParaShape="31" Style="40"&gt;&lt;TEXT CharShape="16"&gt;&lt;CHAR&gt;≪$B$26≫&lt;/CHAR&gt;&lt;/TEXT&gt;&lt;/P&gt;&lt;/PARALIST&gt;&lt;/CELL&gt;&lt;CELL BorderFill="9" ColAddr="2"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CharShape="17"&gt;&lt;CHAR&gt;≪$C$26≫&lt;/CHAR&gt;&lt;/TEXT&gt;&lt;/P&gt;&lt;/PARALIST&gt;&lt;/CELL&gt;&lt;CELL BorderFill="9" ColAddr="3"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CharShape="17"&gt;&lt;CHAR&gt;≪$D$26≫&lt;/CHAR&gt;&lt;/TEXT&gt;&lt;/P&gt;&lt;/PARALIST&gt;&lt;/CELL&gt;&lt;CELL BorderFill="9" ColAddr="4"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CharShape="17"&gt;&lt;CHAR&gt;≪$E$26≫&lt;/CHAR&gt;&lt;/TEXT&gt;&lt;/P&gt;&lt;/PARALIST&gt;&lt;/CELL&gt;&lt;CELL BorderFill="9" ColAddr="5"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CharShape="17"&gt;&lt;CHAR&gt;≪$F$26≫&lt;/CHAR&gt;&lt;/TEXT&gt;&lt;/P&gt;&lt;/PARALIST&gt;&lt;/CELL&gt;&lt;CELL BorderFill="9" ColAddr="6"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CharShape="17"&gt;&lt;CHAR&gt;≪$G$26≫&lt;/CHAR&gt;&lt;/TEXT&gt;&lt;/P&gt;&lt;/PARALIST&gt;&lt;/CELL&gt;&lt;CELL BorderFill="9" ColAddr="7"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CharShape="17"&gt;&lt;CHAR&gt;≪$H$26≫&lt;/CHAR&gt;&lt;/TEXT&gt;&lt;/P&gt;&lt;/PARALIST&gt;&lt;/CELL&gt;&lt;CELL BorderFill="9" ColAddr="8"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CharShape="17"&gt;&lt;CHAR&gt;≪$I$26≫&lt;/CHAR&gt;&lt;/TEXT&gt;&lt;/P&gt;&lt;/PARALIST&gt;&lt;/CELL&gt;&lt;CELL BorderFill="9" ColAddr="9"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CharShape="17"&gt;&lt;CHAR&gt;≪$J$26≫&lt;/CHAR&gt;&lt;/TEXT&gt;&lt;/P&gt;&lt;/PARALIST&gt;&lt;/CELL&gt;&lt;CELL BorderFill="9" ColAddr="10"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CharShape="17"&gt;&lt;CHAR&gt;≪$K$26≫&lt;/CHAR&gt;&lt;/TEXT&gt;&lt;/P&gt;&lt;/PARALIST&gt;&lt;/CELL&gt;&lt;CELL BorderFill="9" ColAddr="11"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CharShape="17"&gt;&lt;CHAR&gt;≪$L$26≫&lt;/CHAR&gt;&lt;/TEXT&gt;&lt;/P&gt;&lt;/PARALIST&gt;&lt;/CELL&gt;&lt;CELL BorderFill="9" ColAddr="12"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CharShape="17"&gt;&lt;CHAR&gt;≪$M$26≫&lt;/CHAR&gt;&lt;/TEXT&gt;&lt;/P&gt;&lt;/PARALIST&gt;&lt;/CELL&gt;&lt;CELL BorderFill="9" ColAddr="13"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CharShape="17"&gt;&lt;CHAR&gt;≪$N$26≫&lt;/CHAR&gt;&lt;/TEXT&gt;&lt;/P&gt;&lt;/PARALIST&gt;&lt;/CELL&gt;&lt;CELL BorderFill="9" ColAddr="14" ColSpan="1" Dirty="false" Editable="false" HasMargin="true" Header="false" Height="1282" Protect="false" RowAddr="23" RowSpan="1" Width="1402"&gt;&lt;CELLMARGIN Bottom="0" Left="0" Right="0" Top="0"/&gt;&lt;PARALIST LineWrap="Squeeze" LinkList</t>
    <phoneticPr fontId="3" type="noConversion"/>
  </si>
  <si>
    <t>lse" RowAddr="28" RowSpan="1" Width="1402"&gt;&lt;CELLMARGIN Bottom="0" Left="0" Right="0" Top="0"/&gt;&lt;PARALIST LineWrap="Squeeze" LinkListID="0" LinkListIDNext="0" TextDirection="0" VertAlign="Center"&gt;&lt;P ParaShape="31" Style="40"&gt;&lt;TEXT CharShape="17"&gt;&lt;CHAR&gt;≪$AI$31≫&lt;/CHAR&gt;&lt;/TEXT&gt;&lt;/P&gt;&lt;/PARALIST&gt;&lt;/CELL&gt;&lt;CELL BorderFill="9" ColAddr="35"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CharShape="17"&gt;&lt;CHAR&gt;≪$AJ$31≫&lt;/CHAR&gt;&lt;/TEXT&gt;&lt;/P&gt;&lt;/PARALIST&gt;&lt;/CELL&gt;&lt;CELL BorderFill="9" ColAddr="36"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CharShape="17"&gt;&lt;CHAR&gt;≪$AK$31≫&lt;/CHAR&gt;&lt;/TEXT&gt;&lt;/P&gt;&lt;/PARALIST&gt;&lt;/CELL&gt;&lt;CELL BorderFill="9" ColAddr="37"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CharShape="17"&gt;&lt;CHAR&gt;≪$AL$31≫&lt;/CHAR&gt;&lt;/TEXT&gt;&lt;/P&gt;&lt;/PARALIST&gt;&lt;/CELL&gt;&lt;CELL BorderFill="9" ColAddr="38"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CharShape="17"&gt;&lt;CHAR&gt;≪$AM$31≫&lt;/CHAR&gt;&lt;/TEXT&gt;&lt;/P&gt;&lt;/PARALIST&gt;&lt;/CELL&gt;&lt;CELL BorderFill="9" ColAddr="39"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CharShape="17"&gt;&lt;CHAR&gt;≪$AN$31≫&lt;/CHAR&gt;&lt;/TEXT&gt;&lt;/P&gt;&lt;/PARALIST&gt;&lt;/CELL&gt;&lt;CELL BorderFill="9" ColAddr="40"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CharShape="17"&gt;&lt;CHAR&gt;≪$AO$31≫&lt;/CHAR&gt;&lt;/TEXT&gt;&lt;/P&gt;&lt;/PARALIST&gt;&lt;/CELL&gt;&lt;CELL BorderFill="13" ColAddr="41"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CharShape="17"&gt;&lt;CHAR&gt;≪$AP$31≫&lt;/CHAR&gt;&lt;/TEXT&gt;&lt;/P&gt;&lt;/PARALIST&gt;&lt;/CELL&gt;&lt;/ROW&gt;&lt;ROW&gt;&lt;CELL BorderFill="14" ColAddr="0" ColSpan="1" Dirty="false" Editable="false" HasMargin="false" Header="false" Height="1282" Protect="false" RowAddr="29" RowSpan="1" Width="17378"&gt;&lt;CELLMARGIN Bottom="141" Left="510" Right="510" Top="141"/&gt;&lt;PARALIST LineWrap="Squeeze" LinkListID="0" LinkListIDNext="0" TextDirection="0" VertAlign="Center"&gt;&lt;P ParaShape="30" Style="22"&gt;&lt;TEXT CharShape="10"&gt;&lt;CHAR&gt;≪$A$32≫&lt;/CHAR&gt;&lt;/TEXT&gt;&lt;/P&gt;&lt;/PARALIST&gt;&lt;/CELL&gt;&lt;CELL BorderFill="9" ColAddr="1" ColSpan="1" Dirty="false" Editable="false" HasMargin="false" Header="false" Height="1282" Protect="false" RowAddr="29" RowSpan="1" Width="4926"&gt;&lt;CELLMARGIN Bottom="141" Left="510" Right="510" Top="141"/&gt;&lt;PARALIST LineWrap="Squeeze" LinkListID="0" LinkListIDNext="0" TextDirection="0" VertAlign="Center"&gt;&lt;P ParaShape="31" Style="40"&gt;&lt;TEXT CharShape="16"&gt;&lt;CHAR&gt;≪$B$32≫&lt;/CHAR&gt;&lt;/TEXT&gt;&lt;/P&gt;&lt;/PARALIST&gt;&lt;/CELL&gt;&lt;CELL BorderFill="9" ColAddr="2"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CharShape="17"&gt;&lt;CHAR&gt;≪$C$32≫&lt;/CHAR&gt;&lt;/TEXT&gt;&lt;/P&gt;&lt;/PARALIST&gt;&lt;/CELL&gt;&lt;CELL BorderFill="9" ColAddr="3"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CharShape="17"&gt;&lt;CHAR&gt;≪$D$32≫&lt;/CHAR&gt;&lt;/TEXT&gt;&lt;/P&gt;&lt;/PARALIST&gt;&lt;/CELL&gt;&lt;CELL BorderFill="9" ColAddr="4"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CharShape="17"&gt;&lt;CHAR&gt;≪$E$32≫&lt;/CHAR&gt;&lt;/TEXT&gt;&lt;/P&gt;&lt;/PARALIST&gt;&lt;/CELL&gt;&lt;CELL BorderFill="9" ColAddr="5"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CharShape="17"&gt;&lt;CHAR&gt;≪$F$32≫&lt;/CHAR&gt;&lt;/TEXT&gt;&lt;/P&gt;&lt;/PARALIST&gt;&lt;/CELL&gt;&lt;CELL BorderFill="9" ColAddr="6"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CharShape="17"&gt;&lt;CHAR&gt;≪$G$32≫&lt;/CHAR&gt;&lt;/TEXT&gt;&lt;/P&gt;&lt;/PARALIST&gt;&lt;/CELL&gt;&lt;CELL BorderFill="9" ColAddr="7"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CharShape="17"&gt;&lt;CHAR&gt;≪$H$32≫&lt;/CHAR&gt;&lt;/TEXT&gt;&lt;/P&gt;&lt;/PARALIST&gt;&lt;/CELL&gt;&lt;CELL BorderFill="9" ColAddr="8"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CharShape="17"&gt;&lt;CHAR&gt;≪$I$32≫&lt;/CHAR&gt;&lt;/TEXT&gt;&lt;/P&gt;&lt;/PARALIST&gt;&lt;/CELL&gt;&lt;CELL BorderFill="9" ColAddr="9"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CharShape="17"&gt;&lt;CHAR&gt;≪$J$32≫&lt;/CHAR&gt;&lt;/TEXT&gt;&lt;/P&gt;&lt;/PARALIST&gt;&lt;/CELL&gt;&lt;CELL BorderFill="9" ColAddr="10"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CharShape="17"&gt;&lt;CHAR&gt;≪$K$32≫&lt;/CHAR&gt;&lt;/TEXT&gt;&lt;/P&gt;&lt;/PARALIST&gt;&lt;/CELL&gt;&lt;CELL BorderFill="9" ColAddr="11"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CharShape="17"&gt;&lt;CHAR&gt;≪$L$32≫&lt;/CHAR&gt;&lt;/TEXT&gt;&lt;/P&gt;&lt;/PARALIST&gt;&lt;/CELL&gt;&lt;CELL BorderFill="9" ColAddr="12"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CharShape="17"&gt;&lt;CHAR&gt;≪$M$32≫&lt;/CHAR&gt;&lt;/TEXT&gt;&lt;/P&gt;&lt;/PARALIST&gt;&lt;/CELL&gt;&lt;CELL BorderFill="9" ColAddr="13"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CharShape="17"&gt;&lt;CHAR&gt;≪$N$32≫&lt;/CHAR&gt;&lt;/TEXT&gt;&lt;/P&gt;&lt;/PARALIST&gt;&lt;/CELL&gt;&lt;CELL BorderFill="9" ColAddr="14"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CharShape="17"&gt;&lt;CHAR&gt;≪$O$32≫&lt;/CHAR&gt;&lt;/TEXT&gt;&lt;/P&gt;&lt;/PARALIST&gt;&lt;/CELL&gt;&lt;CELL BorderFill="9" ColAddr="15"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CharShape="17"&gt;&lt;CHAR&gt;≪$P$32≫&lt;/CHAR&gt;&lt;/TEXT&gt;&lt;/P&gt;&lt;/PARALIST&gt;&lt;/CELL&gt;&lt;CELL BorderFill="9" ColAddr="16"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CharShape="17"&gt;&lt;CHAR&gt;≪$Q$32≫&lt;/CHAR&gt;&lt;/TEXT&gt;&lt;/P&gt;&lt;/PARALIST&gt;&lt;/CELL&gt;&lt;CELL BorderFill="9" ColAddr="17"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CharShape="17"&gt;&lt;CHAR&gt;≪$R$32≫&lt;/CHAR&gt;&lt;/TEXT&gt;&lt;/P&gt;&lt;/PARALIST&gt;&lt;/CELL&gt;&lt;CELL BorderFill="9" ColAddr="18"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CharShape="17"&gt;&lt;CHAR&gt;≪$S$32≫&lt;/CHAR&gt;&lt;/TEXT&gt;&lt;/P&gt;&lt;/PARALIST&gt;&lt;/CELL&gt;&lt;CELL BorderFill="9" ColAddr="19"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CharShape="17"&gt;&lt;CHAR&gt;≪$T$32≫&lt;/CHAR&gt;&lt;/TEXT&gt;&lt;/P&gt;&lt;/PARALIST&gt;&lt;/CELL&gt;&lt;CELL BorderFill="9" ColAddr="20"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CharShape="17"&gt;&lt;CHAR&gt;≪$U$32≫&lt;/CHAR&gt;&lt;/TEXT&gt;&lt;/P&gt;&lt;/PARALIST&gt;&lt;/CELL&gt;&lt;CELL BorderFill="9" ColAddr="21"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CharShape="17"&gt;&lt;CHAR&gt;≪$V$32≫&lt;/CHAR&gt;&lt;/TEXT&gt;&lt;/P&gt;&lt;/PARALIST&gt;&lt;/CELL&gt;&lt;CELL BorderFill="9" ColAddr="22"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CharShape="17"&gt;&lt;CHAR&gt;≪$W$32≫&lt;/CHAR&gt;&lt;/TEXT&gt;&lt;/P&gt;&lt;/PARALIST&gt;&lt;/CELL&gt;&lt;CELL BorderFill="9" ColAddr="23"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CharShape="17"&gt;&lt;CHAR&gt;≪$X$32≫&lt;/CHAR&gt;&lt;/TEXT&gt;&lt;/P&gt;&lt;/PARALIST&gt;&lt;/CELL&gt;&lt;CELL BorderFill="9" ColAddr="24"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CharShape="17"&gt;&lt;CHAR&gt;≪$Y$32≫&lt;/CHAR&gt;&lt;/TEXT&gt;&lt;/P&gt;&lt;/PARALIST&gt;&lt;/CELL&gt;&lt;CELL BorderFill="9" ColAddr="25"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CharShape="17"&gt;&lt;CHAR&gt;≪$Z$32≫&lt;/CHAR&gt;&lt;/TEXT&gt;&lt;/P&gt;&lt;/PARALIST&gt;&lt;/CELL&gt;&lt;CELL BorderFill="9" ColAddr="26"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CharShape="17"&gt;&lt;CHAR&gt;≪$AA$32≫&lt;/CHAR&gt;&lt;/TEXT&gt;&lt;/P&gt;&lt;/PARALIST&gt;&lt;/CELL&gt;&lt;CELL BorderFill="9" ColAddr="27"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CharShape="17"&gt;&lt;CHAR&gt;≪$AB$32≫&lt;/CHAR&gt;&lt;/TEXT&gt;&lt;/P&gt;&lt;/PARALIST&gt;&lt;/CELL&gt;&lt;CELL BorderFill="9" ColAddr="28"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CharShape="17"&gt;&lt;CHAR&gt;≪$AC$32≫&lt;/CHAR&gt;&lt;/TEXT&gt;&lt;/P&gt;&lt;/PARALIST&gt;&lt;/CELL&gt;&lt;CELL BorderFill="9" ColAddr="29"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CharShape="17"&gt;&lt;CHAR&gt;≪$AD$32≫&lt;/CHAR&gt;&lt;/TEXT&gt;&lt;/P&gt;&lt;/PARALIST&gt;&lt;/CELL&gt;&lt;CELL BorderFill="9" ColAddr="30"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CharShape="17"&gt;&lt;CHAR&gt;≪$AE$32≫&lt;/CHAR&gt;&lt;/TEXT&gt;&lt;/P&gt;&lt;/PARALIST&gt;&lt;/CELL&gt;&lt;CELL BorderFill="9" ColAddr="31"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CharShape="17"&gt;&lt;CHAR&gt;≪$AF$32≫&lt;/CHAR&gt;&lt;/TEXT&gt;&lt;/P&gt;&lt;/PARALIST&gt;&lt;/CELL&gt;&lt;CELL BorderFill="9" ColAddr="32"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CharShape="17"&gt;&lt;CHAR&gt;≪$AG$32≫&lt;/CHAR&gt;&lt;/TEXT&gt;&lt;/P&gt;&lt;/PARALIST&gt;&lt;/CELL&gt;&lt;CELL BorderFill="9" ColAddr="33"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CharShape="17"&gt;&lt;CHAR&gt;≪$AH$32≫&lt;/CHAR&gt;&lt;/TEXT&gt;&lt;/P&gt;&lt;/PARALIST&gt;&lt;/CELL&gt;&lt;CELL BorderFill="9" ColAddr="34"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CharShape="17"&gt;&lt;CHAR&gt;≪$AI$32≫&lt;/CHAR&gt;&lt;/TEXT&gt;&lt;/P&gt;&lt;/PARALIST&gt;&lt;/CELL&gt;&lt;CELL BorderFill="9" ColAddr="35"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CharShape="17"&gt;&lt;CHAR&gt;≪$AJ$32≫&lt;/CHAR&gt;&lt;/TEXT&gt;&lt;/P&gt;&lt;/PARALIST&gt;&lt;/CELL&gt;&lt;CELL BorderFill="9" ColAddr="36"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CharShape="17"&gt;&lt;CHAR&gt;≪$AK$32≫&lt;/CHAR&gt;&lt;/TEXT&gt;&lt;/P&gt;&lt;/PARALIST&gt;&lt;/CELL&gt;&lt;CELL BorderFill="9" ColAddr="37"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CharShape="17"&gt;&lt;CHAR&gt;≪$AL$32≫&lt;/CHAR&gt;&lt;/TEXT&gt;&lt;/P&gt;&lt;/PARALIST&gt;&lt;/CELL&gt;&lt;CELL BorderFill="9" ColAddr="38"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CharShape="17"&gt;&lt;CHAR&gt;≪$AM$32≫&lt;/CHAR&gt;&lt;/TEXT&gt;&lt;/P&gt;&lt;/PARALIST&gt;&lt;/CELL&gt;&lt;CELL BorderFill="9" ColAddr="39"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CharShape="17"&gt;&lt;CHAR&gt;≪$AN$32≫&lt;/CHAR&gt;&lt;/TEXT&gt;&lt;/P&gt;&lt;/PARALIST&gt;&lt;/CELL&gt;&lt;CELL BorderFill="9" ColAddr="40"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CharShape="17"&gt;&lt;CHAR&gt;≪$AO$32≫&lt;/CHAR&gt;&lt;/TEXT&gt;&lt;/P&gt;&lt;/PARALIST&gt;&lt;/CELL&gt;&lt;CELL BorderFill="13" ColAddr="41"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CharShape="17"&gt;&lt;CHAR&gt;≪$AP$32≫&lt;/CHAR&gt;&lt;/TEXT&gt;&lt;/P&gt;&lt;/PARALIST&gt;&lt;/CELL&gt;&lt;/ROW&gt;&lt;ROW&gt;&lt;CELL BorderFill="14" ColAddr="0" ColSpan="1" Dirty="false" Editable="false" HasMargin="false" Header="false" Height="1282" Protect="false" RowAddr="30" RowSpan="1" Width="17378"&gt;&lt;CELLMARGIN Bottom="141" Left="510" Right="510" Top="141"/&gt;&lt;PARALIST LineWrap="Squeeze" LinkListID="0" LinkListIDNext="0" TextDirection="0" VertAlign="Center"&gt;&lt;P ParaShape="30" Style="22"&gt;&lt;TEXT CharShape="10"&gt;&lt;CHAR&gt;≪$A$33≫&lt;/CHAR&gt;&lt;/TEXT&gt;&lt;/P&gt;&lt;/PARALIST&gt;&lt;/CELL&gt;&lt;CELL BorderFill="9" ColAddr="1" ColSpan="1" Dirty="false" Editable="false" HasMargin="false" Header="false" Height="1282" Protect="false" RowAddr="30" RowSpan="1" Width="4926"&gt;&lt;CELLMARGIN Bottom="141" Left="510" Right="510" Top="141"/&gt;&lt;PARALIST LineWrap="Squeeze" LinkListID="0" LinkListIDNext="0" TextDirection="0" VertAlign="Center"&gt;&lt;P ParaShape="31" Style="40"&gt;&lt;TEXT CharShape="16"&gt;&lt;CHAR&gt;≪$B$33≫&lt;/CHAR&gt;&lt;/TEXT&gt;&lt;/P&gt;&lt;/PARALIST&gt;&lt;/CELL&gt;&lt;CELL BorderFill="9" ColAddr="2"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CharShape="17"&gt;&lt;CHAR&gt;≪$C$33≫&lt;/CHAR&gt;&lt;/TEXT&gt;&lt;/P&gt;&lt;/PARALIST&gt;&lt;/CELL&gt;&lt;CELL BorderFill="9" ColAddr="3"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CharShape="17"&gt;&lt;CHAR&gt;≪$D$33≫&lt;/CHAR&gt;&lt;/TEXT&gt;&lt;/P&gt;&lt;/PARALIST&gt;&lt;/CELL&gt;&lt;CELL BorderFill="9" ColAddr="4"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CharShape="17"&gt;&lt;CHAR&gt;≪$E$33≫&lt;/CHAR&gt;&lt;/TEXT&gt;&lt;/P&gt;&lt;/PARALIST&gt;&lt;/CELL&gt;&lt;CELL BorderFill="9" ColAddr="5"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CharShape="17"&gt;&lt;CHAR&gt;≪$F$33≫&lt;/CHAR&gt;&lt;/TEXT&gt;&lt;/P&gt;&lt;/PARALIST&gt;&lt;/CELL&gt;&lt;CELL BorderFill="9" ColAddr="6"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CharShape="17"&gt;&lt;CHAR&gt;≪$G$33≫&lt;/CHAR&gt;&lt;/TEXT&gt;&lt;/P&gt;&lt;/PARALIST&gt;&lt;/CELL&gt;&lt;CELL BorderFill="9" ColAddr="7"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CharShape="17"&gt;&lt;CHAR&gt;≪$H$33≫&lt;/CHAR&gt;&lt;/TEXT&gt;&lt;/P&gt;&lt;/PARALIST&gt;&lt;/CELL&gt;&lt;CELL BorderFill="9" ColAddr="8"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CharShape="17"&gt;&lt;CHAR&gt;≪$I$33≫&lt;/CHAR&gt;&lt;/TEXT&gt;&lt;/P&gt;&lt;/PARALIST&gt;&lt;/CELL&gt;&lt;CELL BorderFill="9" ColAddr="9"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CharShape="17"&gt;&lt;CHAR&gt;≪$J$33≫&lt;/CHAR&gt;&lt;/TEXT&gt;&lt;/P&gt;&lt;/PARALIST&gt;&lt;/CELL&gt;&lt;CELL BorderFill="9" ColAddr="10"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CharShape="17"&gt;&lt;CHAR&gt;≪$K$33≫&lt;/CHAR&gt;&lt;/TEXT&gt;&lt;/P&gt;&lt;/PARALIST&gt;&lt;/CELL&gt;&lt;CELL BorderFill="9" ColAddr="11"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CharShape="17"&gt;&lt;CHAR&gt;≪$L$33≫&lt;/CHAR&gt;&lt;/TEXT&gt;&lt;/P&gt;&lt;/PARALIST&gt;&lt;/CELL&gt;&lt;CELL BorderFill="9" ColAddr="12"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CharShape="17"&gt;&lt;CHAR&gt;≪$M$33≫&lt;/CHAR&gt;&lt;/TEXT&gt;&lt;/P&gt;&lt;/PARALIST&gt;&lt;/CELL&gt;&lt;CELL BorderFill="9" ColAddr="13"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CharShape="17"&gt;&lt;CHAR&gt;≪$N$33≫&lt;/CHAR&gt;&lt;/TEXT&gt;&lt;/P&gt;&lt;/PARALIST&gt;&lt;/CELL&gt;&lt;CELL BorderFill="9" ColAddr="14"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CharShape="17"&gt;&lt;CHAR&gt;≪$O$33≫&lt;/CHAR&gt;&lt;/TEXT&gt;&lt;/P&gt;&lt;/PARALIST&gt;&lt;/CELL&gt;&lt;CELL BorderFill="9" ColAddr="15"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CharShape="17"&gt;&lt;CHAR&gt;≪$P$33≫&lt;/CHAR&gt;&lt;/TEXT&gt;&lt;/P&gt;&lt;/PARALIST&gt;&lt;/CELL&gt;&lt;CELL BorderFill="9" ColAddr="16"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CharShape="17"&gt;&lt;CHAR&gt;≪$Q$33≫&lt;/CHAR&gt;&lt;/TEXT&gt;&lt;/P&gt;&lt;/PARALIST&gt;&lt;/CELL&gt;&lt;CELL BorderFill="9" ColAddr="17"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CharShape="17"&gt;&lt;CHAR&gt;≪$R$33≫&lt;/CHAR&gt;&lt;/TEXT&gt;&lt;/P&gt;&lt;/PARALIST&gt;&lt;/CELL&gt;&lt;CELL BorderFill="9" ColAddr="18"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CharShape="17"&gt;&lt;CHAR&gt;≪$S$33≫&lt;/CHAR&gt;&lt;/TEXT&gt;&lt;/P&gt;&lt;/PARALIST&gt;&lt;/CELL&gt;&lt;CELL BorderFill="9" ColAddr="19"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CharShape="17"&gt;&lt;CHAR&gt;≪$T$33≫&lt;/CHAR&gt;&lt;/TEXT&gt;&lt;/P&gt;&lt;/PARALIST&gt;&lt;/CELL&gt;&lt;CELL BorderFill="9" ColAddr="20"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CharShape="17"&gt;&lt;CHAR&gt;≪$U$33≫&lt;/CHAR&gt;&lt;/TEXT&gt;&lt;/P&gt;&lt;/PARALIST&gt;&lt;/CELL&gt;&lt;CELL BorderFill="9" ColAddr="21"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CharShape="17"&gt;&lt;CHAR&gt;≪$V$33≫&lt;/CHAR&gt;&lt;/TEXT&gt;&lt;/P&gt;&lt;/PARALIST&gt;&lt;/CELL&gt;&lt;CELL BorderFill="9" ColAddr="22"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CharShape="17"&gt;&lt;CHAR&gt;≪$W$33≫&lt;/CHAR&gt;&lt;/TEXT&gt;&lt;/P&gt;&lt;/PARALIST&gt;&lt;/CELL&gt;&lt;CELL BorderFill="9" ColAddr="23"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CharShape="17"&gt;&lt;CHAR&gt;≪$X$33≫&lt;/CHAR&gt;&lt;/TEXT&gt;&lt;/P&gt;&lt;/PARALIST&gt;&lt;/CELL&gt;&lt;CELL BorderFill="9" ColAddr="24"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CharShape="17"&gt;&lt;CHAR&gt;≪$Y$33≫&lt;/CHAR&gt;&lt;/TEXT&gt;&lt;/P&gt;&lt;/PARALIST&gt;&lt;/CELL&gt;&lt;CELL BorderFill="9" ColAddr="25"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CharShape="17"&gt;&lt;CHAR&gt;≪$Z$33≫&lt;/CHAR&gt;&lt;/TEXT&gt;&lt;/P&gt;&lt;/PARALIST&gt;&lt;/CELL&gt;&lt;CELL BorderFill="9" ColAddr="26"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t>
    <phoneticPr fontId="3" type="noConversion"/>
  </si>
  <si>
    <t>&gt;&lt;CHAR&gt;≪$AA$33≫&lt;/CHAR&gt;&lt;/TEXT&gt;&lt;/P&gt;&lt;/PARALIST&gt;&lt;/CELL&gt;&lt;CELL BorderFill="9" ColAddr="27"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CharShape="17"&gt;&lt;CHAR&gt;≪$AB$33≫&lt;/CHAR&gt;&lt;/TEXT&gt;&lt;/P&gt;&lt;/PARALIST&gt;&lt;/CELL&gt;&lt;CELL BorderFill="9" ColAddr="28"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CharShape="17"&gt;&lt;CHAR&gt;≪$AC$33≫&lt;/CHAR&gt;&lt;/TEXT&gt;&lt;/P&gt;&lt;/PARALIST&gt;&lt;/CELL&gt;&lt;CELL BorderFill="9" ColAddr="29"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CharShape="17"&gt;&lt;CHAR&gt;≪$AD$33≫&lt;/CHAR&gt;&lt;/TEXT&gt;&lt;/P&gt;&lt;/PARALIST&gt;&lt;/CELL&gt;&lt;CELL BorderFill="9" ColAddr="30"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CharShape="17"&gt;&lt;CHAR&gt;≪$AE$33≫&lt;/CHAR&gt;&lt;/TEXT&gt;&lt;/P&gt;&lt;/PARALIST&gt;&lt;/CELL&gt;&lt;CELL BorderFill="9" ColAddr="31"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CharShape="17"&gt;&lt;CHAR&gt;≪$AF$33≫&lt;/CHAR&gt;&lt;/TEXT&gt;&lt;/P&gt;&lt;/PARALIST&gt;&lt;/CELL&gt;&lt;CELL BorderFill="9" ColAddr="32"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CharShape="17"&gt;&lt;CHAR&gt;≪$AG$33≫&lt;/CHAR&gt;&lt;/TEXT&gt;&lt;/P&gt;&lt;/PARALIST&gt;&lt;/CELL&gt;&lt;CELL BorderFill="9" ColAddr="33"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CharShape="17"&gt;&lt;CHAR&gt;≪$AH$33≫&lt;/CHAR&gt;&lt;/TEXT&gt;&lt;/P&gt;&lt;/PARALIST&gt;&lt;/CELL&gt;&lt;CELL BorderFill="9" ColAddr="34"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CharShape="17"&gt;&lt;CHAR&gt;≪$AI$33≫&lt;/CHAR&gt;&lt;/TEXT&gt;&lt;/P&gt;&lt;/PARALIST&gt;&lt;/CELL&gt;&lt;CELL BorderFill="9" ColAddr="35"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CharShape="17"&gt;&lt;CHAR&gt;≪$AJ$33≫&lt;/CHAR&gt;&lt;/TEXT&gt;&lt;/P&gt;&lt;/PARALIST&gt;&lt;/CELL&gt;&lt;CELL BorderFill="9" ColAddr="36"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CharShape="17"&gt;&lt;CHAR&gt;≪$AK$33≫&lt;/CHAR&gt;&lt;/TEXT&gt;&lt;/P&gt;&lt;/PARALIST&gt;&lt;/CELL&gt;&lt;CELL BorderFill="9" ColAddr="37"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CharShape="17"&gt;&lt;CHAR&gt;≪$AL$33≫&lt;/CHAR&gt;&lt;/TEXT&gt;&lt;/P&gt;&lt;/PARALIST&gt;&lt;/CELL&gt;&lt;CELL BorderFill="9" ColAddr="38"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CharShape="17"&gt;&lt;CHAR&gt;≪$AM$33≫&lt;/CHAR&gt;&lt;/TEXT&gt;&lt;/P&gt;&lt;/PARALIST&gt;&lt;/CELL&gt;&lt;CELL BorderFill="9" ColAddr="39"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CharShape="17"&gt;&lt;CHAR&gt;≪$AN$33≫&lt;/CHAR&gt;&lt;/TEXT&gt;&lt;/P&gt;&lt;/PARALIST&gt;&lt;/CELL&gt;&lt;CELL BorderFill="9" ColAddr="40"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CharShape="17"&gt;&lt;CHAR&gt;≪$AO$33≫&lt;/CHAR&gt;&lt;/TEXT&gt;&lt;/P&gt;&lt;/PARALIST&gt;&lt;/CELL&gt;&lt;CELL BorderFill="13" ColAddr="41"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CharShape="17"&gt;&lt;CHAR&gt;≪$AP$33≫&lt;/CHAR&gt;&lt;/TEXT&gt;&lt;/P&gt;&lt;/PARALIST&gt;&lt;/CELL&gt;&lt;/ROW&gt;&lt;ROW&gt;&lt;CELL BorderFill="14" ColAddr="0" ColSpan="1" Dirty="false" Editable="false" HasMargin="false" Header="false" Height="1282" Protect="false" RowAddr="31" RowSpan="1" Width="17378"&gt;&lt;CELLMARGIN Bottom="141" Left="510" Right="510" Top="141"/&gt;&lt;PARALIST LineWrap="Squeeze" LinkListID="0" LinkListIDNext="0" TextDirection="0" VertAlign="Center"&gt;&lt;P ParaShape="30" Style="22"&gt;&lt;TEXT CharShape="10"&gt;&lt;CHAR&gt;≪$A$34≫&lt;/CHAR&gt;&lt;/TEXT&gt;&lt;/P&gt;&lt;/PARALIST&gt;&lt;/CELL&gt;&lt;CELL BorderFill="9" ColAddr="1" ColSpan="1" Dirty="false" Editable="false" HasMargin="false" Header="false" Height="1282" Protect="false" RowAddr="31" RowSpan="1" Width="4926"&gt;&lt;CELLMARGIN Bottom="141" Left="510" Right="510" Top="141"/&gt;&lt;PARALIST LineWrap="Squeeze" LinkListID="0" LinkListIDNext="0" TextDirection="0" VertAlign="Center"&gt;&lt;P ParaShape="31" Style="40"&gt;&lt;TEXT CharShape="16"&gt;&lt;CHAR&gt;≪$B$34≫&lt;/CHAR&gt;&lt;/TEXT&gt;&lt;/P&gt;&lt;/PARALIST&gt;&lt;/CELL&gt;&lt;CELL BorderFill="9" ColAddr="2"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CharShape="17"&gt;&lt;CHAR&gt;≪$C$34≫&lt;/CHAR&gt;&lt;/TEXT&gt;&lt;/P&gt;&lt;/PARALIST&gt;&lt;/CELL&gt;&lt;CELL BorderFill="9" ColAddr="3"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CharShape="17"&gt;&lt;CHAR&gt;≪$D$34≫&lt;/CHAR&gt;&lt;/TEXT&gt;&lt;/P&gt;&lt;/PARALIST&gt;&lt;/CELL&gt;&lt;CELL BorderFill="9" ColAddr="4"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CharShape="17"&gt;&lt;CHAR&gt;≪$E$34≫&lt;/CHAR&gt;&lt;/TEXT&gt;&lt;/P&gt;&lt;/PARALIST&gt;&lt;/CELL&gt;&lt;CELL BorderFill="9" ColAddr="5"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CharShape="17"&gt;&lt;CHAR&gt;≪$F$34≫&lt;/CHAR&gt;&lt;/TEXT&gt;&lt;/P&gt;&lt;/PARALIST&gt;&lt;/CELL&gt;&lt;CELL BorderFill="9" ColAddr="6"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CharShape="17"&gt;&lt;CHAR&gt;≪$G$34≫&lt;/CHAR&gt;&lt;/TEXT&gt;&lt;/P&gt;&lt;/PARALIST&gt;&lt;/CELL&gt;&lt;CELL BorderFill="9" ColAddr="7"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CharShape="17"&gt;&lt;CHAR&gt;≪$H$34≫&lt;/CHAR&gt;&lt;/TEXT&gt;&lt;/P&gt;&lt;/PARALIST&gt;&lt;/CELL&gt;&lt;CELL BorderFill="9" ColAddr="8"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CharShape="17"&gt;&lt;CHAR&gt;≪$I$34≫&lt;/CHAR&gt;&lt;/TEXT&gt;&lt;/P&gt;&lt;/PARALIST&gt;&lt;/CELL&gt;&lt;CELL BorderFill="9" ColAddr="9"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CharShape="17"&gt;&lt;CHAR&gt;≪$J$34≫&lt;/CHAR&gt;&lt;/TEXT&gt;&lt;/P&gt;&lt;/PARALIST&gt;&lt;/CELL&gt;&lt;CELL BorderFill="9" ColAddr="10"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CharShape="17"&gt;&lt;CHAR&gt;≪$K$34≫&lt;/CHAR&gt;&lt;/TEXT&gt;&lt;/P&gt;&lt;/PARALIST&gt;&lt;/CELL&gt;&lt;CELL BorderFill="9" ColAddr="11"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CharShape="17"&gt;&lt;CHAR&gt;≪$L$34≫&lt;/CHAR&gt;&lt;/TEXT&gt;&lt;/P&gt;&lt;/PARALIST&gt;&lt;/CELL&gt;&lt;CELL BorderFill="9" ColAddr="12"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CharShape="17"&gt;&lt;CHAR&gt;≪$M$34≫&lt;/CHAR&gt;&lt;/TEXT&gt;&lt;/P&gt;&lt;/PARALIST&gt;&lt;/CELL&gt;&lt;CELL BorderFill="9" ColAddr="13"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CharShape="17"&gt;&lt;CHAR&gt;≪$N$34≫&lt;/CHAR&gt;&lt;/TEXT&gt;&lt;/P&gt;&lt;/PARALIST&gt;&lt;/CELL&gt;&lt;CELL BorderFill="9" ColAddr="14"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CharShape="17"&gt;&lt;CHAR&gt;≪$O$34≫&lt;/CHAR&gt;&lt;/TEXT&gt;&lt;/P&gt;&lt;/PARALIST&gt;&lt;/CELL&gt;&lt;CELL BorderFill="9" ColAddr="15"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CharShape="17"&gt;&lt;CHAR&gt;≪$P$34≫&lt;/CHAR&gt;&lt;/TEXT&gt;&lt;/P&gt;&lt;/PARALIST&gt;&lt;/CELL&gt;&lt;CELL BorderFill="9" ColAddr="16"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CharShape="17"&gt;&lt;CHAR&gt;≪$Q$34≫&lt;/CHAR&gt;&lt;/TEXT&gt;&lt;/P&gt;&lt;/PARALIST&gt;&lt;/CELL&gt;&lt;CELL BorderFill="9" ColAddr="17"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CharShape="17"&gt;&lt;CHAR&gt;≪$R$34≫&lt;/CHAR&gt;&lt;/TEXT&gt;&lt;/P&gt;&lt;/PARALIST&gt;&lt;/CELL&gt;&lt;CELL BorderFill="9" ColAddr="18"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CharShape="17"&gt;&lt;CHAR&gt;≪$S$34≫&lt;/CHAR&gt;&lt;/TEXT&gt;&lt;/P&gt;&lt;/PARALIST&gt;&lt;/CELL&gt;&lt;CELL BorderFill="9" ColAddr="19"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CharShape="17"&gt;&lt;CHAR&gt;≪$T$34≫&lt;/CHAR&gt;&lt;/TEXT&gt;&lt;/P&gt;&lt;/PARALIST&gt;&lt;/CELL&gt;&lt;CELL BorderFill="9" ColAddr="20"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CharShape="17"&gt;&lt;CHAR&gt;≪$U$34≫&lt;/CHAR&gt;&lt;/TEXT&gt;&lt;/P&gt;&lt;/PARALIST&gt;&lt;/CELL&gt;&lt;CELL BorderFill="9" ColAddr="21"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CharShape="17"&gt;&lt;CHAR&gt;≪$V$34≫&lt;/CHAR&gt;&lt;/TEXT&gt;&lt;/P&gt;&lt;/PARALIST&gt;&lt;/CELL&gt;&lt;CELL BorderFill="9" ColAddr="22"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CharShape="17"&gt;&lt;CHAR&gt;≪$W$34≫&lt;/CHAR&gt;&lt;/TEXT&gt;&lt;/P&gt;&lt;/PARALIST&gt;&lt;/CELL&gt;&lt;CELL BorderFill="9" ColAddr="23"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CharShape="17"&gt;&lt;CHAR&gt;≪$X$34≫&lt;/CHAR&gt;&lt;/TEXT&gt;&lt;/P&gt;&lt;/PARALIST&gt;&lt;/CELL&gt;&lt;CELL BorderFill="9" ColAddr="24"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CharShape="17"&gt;&lt;CHAR&gt;≪$Y$34≫&lt;/CHAR&gt;&lt;/TEXT&gt;&lt;/P&gt;&lt;/PARALIST&gt;&lt;/CELL&gt;&lt;CELL BorderFill="9" ColAddr="25"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CharShape="17"&gt;&lt;CHAR&gt;≪$Z$34≫&lt;/CHAR&gt;&lt;/TEXT&gt;&lt;/P&gt;&lt;/PARALIST&gt;&lt;/CELL&gt;&lt;CELL BorderFill="9" ColAddr="26"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CharShape="17"&gt;&lt;CHAR&gt;≪$AA$34≫&lt;/CHAR&gt;&lt;/TEXT&gt;&lt;/P&gt;&lt;/PARALIST&gt;&lt;/CELL&gt;&lt;CELL BorderFill="9" ColAddr="27"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CharShape="17"&gt;&lt;CHAR&gt;≪$AB$34≫&lt;/CHAR&gt;&lt;/TEXT&gt;&lt;/P&gt;&lt;/PARALIST&gt;&lt;/CELL&gt;&lt;CELL BorderFill="9" ColAddr="28"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CharShape="17"&gt;&lt;CHAR&gt;≪$AC$34≫&lt;/CHAR&gt;&lt;/TEXT&gt;&lt;/P&gt;&lt;/PARALIST&gt;&lt;/CELL&gt;&lt;CELL BorderFill="9" ColAddr="29"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CharShape="17"&gt;&lt;CHAR&gt;≪$AD$34≫&lt;/CHAR&gt;&lt;/TEXT&gt;&lt;/P&gt;&lt;/PARALIST&gt;&lt;/CELL&gt;&lt;CELL BorderFill="9" ColAddr="30"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CharShape="17"&gt;&lt;CHAR&gt;≪$AE$34≫&lt;/CHAR&gt;&lt;/TEXT&gt;&lt;/P&gt;&lt;/PARALIST&gt;&lt;/CELL&gt;&lt;CELL BorderFill="9" ColAddr="31"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CharShape="17"&gt;&lt;CHAR&gt;≪$AF$34≫&lt;/CHAR&gt;&lt;/TEXT&gt;&lt;/P&gt;&lt;/PARALIST&gt;&lt;/CELL&gt;&lt;CELL BorderFill="9" ColAddr="32"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CharShape="17"&gt;&lt;CHAR&gt;≪$AG$34≫&lt;/CHAR&gt;&lt;/TEXT&gt;&lt;/P&gt;&lt;/PARALIST&gt;&lt;/CELL&gt;&lt;CELL BorderFill="9" ColAddr="33"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CharShape="17"&gt;&lt;CHAR&gt;≪$AH$34≫&lt;/CHAR&gt;&lt;/TEXT&gt;&lt;/P&gt;&lt;/PARALIST&gt;&lt;/CELL&gt;&lt;CELL BorderFill="9" ColAddr="34"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CharShape="17"&gt;&lt;CHAR&gt;≪$AI$34≫&lt;/CHAR&gt;&lt;/TEXT&gt;&lt;/P&gt;&lt;/PARALIST&gt;&lt;/CELL&gt;&lt;CELL BorderFill="9" ColAddr="35"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CharShape="17"&gt;&lt;CHAR&gt;≪$AJ$34≫&lt;/CHAR&gt;&lt;/TEXT&gt;&lt;/P&gt;&lt;/PARALIST&gt;&lt;/CELL&gt;&lt;CELL BorderFill="9" ColAddr="36"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CharShape="17"&gt;&lt;CHAR&gt;≪$AK$34≫&lt;/CHAR&gt;&lt;/TEXT&gt;&lt;/P&gt;&lt;/PARALIST&gt;&lt;/CELL&gt;&lt;CELL BorderFill="9" ColAddr="37"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CharShape="17"&gt;&lt;CHAR&gt;≪$AL$34≫&lt;/CHAR&gt;&lt;/TEXT&gt;&lt;/P&gt;&lt;/PARALIST&gt;&lt;/CELL&gt;&lt;CELL BorderFill="9" ColAddr="38"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CharShape="17"&gt;&lt;CHAR&gt;≪$AM$34≫&lt;/CHAR&gt;&lt;/TEXT&gt;&lt;/P&gt;&lt;/PARALIST&gt;&lt;/CELL&gt;&lt;CELL BorderFill="9" ColAddr="39"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CharShape="17"&gt;&lt;CHAR&gt;≪$AN$34≫&lt;/CHAR&gt;&lt;/TEXT&gt;&lt;/P&gt;&lt;/PARALIST&gt;&lt;/CELL&gt;&lt;CELL BorderFill="9" ColAddr="40"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CharShape="17"&gt;&lt;CHAR&gt;≪$AO$34≫&lt;/CHAR&gt;&lt;/TEXT&gt;&lt;/P&gt;&lt;/PARALIST&gt;&lt;/CELL&gt;&lt;CELL BorderFill="13" ColAddr="41"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CharShape="17"&gt;&lt;CHAR&gt;≪$AP$34≫&lt;/CHAR&gt;&lt;/TEXT&gt;&lt;/P&gt;&lt;/PARALIST&gt;&lt;/CELL&gt;&lt;/ROW&gt;&lt;ROW&gt;&lt;CELL BorderFill="14" ColAddr="0" ColSpan="1" Dirty="false" Editable="false" HasMargin="false" Header="false" Height="1282" Protect="false" RowAddr="32" RowSpan="1" Width="17378"&gt;&lt;CELLMARGIN Bottom="141" Left="510" Right="510" Top="141"/&gt;&lt;PARALIST LineWrap="Squeeze" LinkListID="0" LinkListIDNext="0" TextDirection="0" VertAlign="Center"&gt;&lt;P ParaShape="30" Style="22"&gt;&lt;TEXT CharShape="10"&gt;&lt;CHAR&gt;≪$A$35≫&lt;/CHAR&gt;&lt;/TEXT&gt;&lt;/P&gt;&lt;/PARALIST&gt;&lt;/CELL&gt;&lt;CELL BorderFill="9" ColAddr="1" ColSpan="1" Dirty="false" Editable="false" HasMargin="false" Header="false" Height="1282" Protect="false" RowAddr="32" RowSpan="1" Width="4926"&gt;&lt;CELLMARGIN Bottom="141" Left="510" Right="510" Top="141"/&gt;&lt;PARALIST LineWrap="Squeeze" LinkListID="0" LinkListIDNext="0" TextDirection="0" VertAlign="Center"&gt;&lt;P ParaShape="31" Style="40"&gt;&lt;TEXT CharShape="16"&gt;&lt;CHAR&gt;≪$B$35≫&lt;/CHAR&gt;&lt;/TEXT&gt;&lt;/P&gt;&lt;/PARALIST&gt;&lt;/CELL&gt;&lt;CELL BorderFill="9" ColAddr="2"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CharShape="17"&gt;&lt;CHAR&gt;≪$C$35≫&lt;/CHAR&gt;&lt;/TEXT&gt;&lt;/P&gt;&lt;/PARALIST&gt;&lt;/CELL&gt;&lt;CELL BorderFill="9" ColAddr="3"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CharShape="17"&gt;&lt;CHAR&gt;≪$D$35≫&lt;/CHAR&gt;&lt;/TEXT&gt;&lt;/P&gt;&lt;/PARALIST&gt;&lt;/CELL&gt;&lt;CELL BorderFill="9" ColAddr="4"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CharShape="17"&gt;&lt;CHAR&gt;≪$E$35≫&lt;/CHAR&gt;&lt;/TEXT&gt;&lt;/P&gt;&lt;/PARALIST&gt;&lt;/CELL&gt;&lt;CELL BorderFill="9" ColAddr="5"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CharShape="17"&gt;&lt;CHAR&gt;≪$F$35≫&lt;/CHAR&gt;&lt;/TEXT&gt;&lt;/P&gt;&lt;/PARALIST&gt;&lt;/CELL&gt;&lt;CELL BorderFill="9" ColAddr="6"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CharShape="17"&gt;&lt;CHAR&gt;≪$G$35≫&lt;/CHAR&gt;&lt;/TEXT&gt;&lt;/P&gt;&lt;/PARALIST&gt;&lt;/CELL&gt;&lt;CELL BorderFill="9" ColAddr="7"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CharShape="17"&gt;&lt;CHAR&gt;≪$H$35≫&lt;/CHAR&gt;&lt;/TEXT&gt;&lt;/P&gt;&lt;/PARALIST&gt;&lt;/CELL&gt;&lt;CELL BorderFill="9" ColAddr="8"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CharShape="17"&gt;&lt;CHAR&gt;≪$I$35≫&lt;/CHAR&gt;&lt;/TEXT&gt;&lt;/P&gt;&lt;/PARALIST&gt;&lt;/CELL&gt;&lt;CELL BorderFill="9" ColAddr="9"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CharShape="17"&gt;&lt;CHAR&gt;≪$J$35≫&lt;/CHAR&gt;&lt;/TEXT&gt;&lt;/P&gt;&lt;/PARALIST&gt;&lt;/CELL&gt;&lt;CELL BorderFill="9" ColAddr="10"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CharShape="17"&gt;&lt;CHAR&gt;≪$K$35≫&lt;/CHAR&gt;&lt;/TEXT&gt;&lt;/P&gt;&lt;/PARALIST&gt;&lt;/CELL&gt;&lt;CELL BorderFill="9" ColAddr="11"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CharShape="17"&gt;&lt;CHAR&gt;≪$L$35≫&lt;/CHAR&gt;&lt;/TEXT&gt;&lt;/P&gt;&lt;/PARALIST&gt;&lt;/CELL&gt;&lt;CELL BorderFill="9" ColAddr="12"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CharShape="17"&gt;&lt;CHAR&gt;≪$M$35≫&lt;/CHAR&gt;&lt;/TEXT&gt;&lt;/P&gt;&lt;/PARALIST&gt;&lt;/CELL&gt;&lt;CELL BorderFill="9" ColAddr="13"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CharShape="17"&gt;&lt;CHAR&gt;≪$N$35≫&lt;/CHAR&gt;&lt;/TEXT&gt;&lt;/P&gt;&lt;/PARALIST&gt;&lt;/CELL&gt;&lt;CELL BorderFill="9" ColAddr="14"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CharShape="17"&gt;&lt;CHAR&gt;≪$O$35≫&lt;/CHAR&gt;&lt;/TEXT&gt;&lt;/P&gt;&lt;/PARALIST&gt;&lt;/CELL&gt;&lt;CELL BorderFill="9" ColAddr="15"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CharShape="17"&gt;&lt;CHAR&gt;≪$P$35≫&lt;/CHAR&gt;&lt;/TEXT&gt;&lt;/P&gt;&lt;/PARALIST&gt;&lt;/CELL&gt;&lt;CELL BorderFill="9" ColAddr="16"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CharShape="17"&gt;&lt;CHAR&gt;≪$Q$35≫&lt;/CHAR&gt;&lt;/TEXT&gt;&lt;/P&gt;&lt;/PARALIST&gt;&lt;/CELL&gt;&lt;CELL BorderFill="9" ColAddr="17"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CharShape="17"&gt;&lt;CHAR&gt;≪$R$35≫&lt;/CHAR&gt;&lt;/TEXT&gt;&lt;/P&gt;&lt;/PARALIST&gt;&lt;/CELL&gt;&lt;CELL BorderFill="9" ColAddr="18"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CharShape="17"&gt;&lt;CHAR&gt;≪$S$35≫&lt;/CHAR&gt;&lt;/TEXT&gt;&lt;/P&gt;&lt;/PARALIST&gt;&lt;/CELL&gt;&lt;CELL BorderFill="9" ColAddr="19" ColSpan="1" Dirty="false" Editable="false" HasMargin="true" Header="false" Height="0" Protect="false" RowAddr="32" RowSpan="1" Width="1402"&gt;&lt;CELLMARGIN Bottom="0" Left="0" Right="0" Top="0"/&gt;&lt;PARALIST LineWrap="Squeeze" LinkListID="0" LinkListIDNext="0" TextDirection="0" VertAlign="Center"&gt;&lt;P ParaShape="31" Style="</t>
    <phoneticPr fontId="3" type="noConversion"/>
  </si>
  <si>
    <t>ap="Squeeze" LinkListID="0" LinkListIDNext="0" TextDirection="0" VertAlign="Center"&gt;&lt;P ParaShape="31" Style="40"&gt;&lt;TEXT CharShape="17"&gt;&lt;CHAR&gt;≪$G$50≫&lt;/CHAR&gt;&lt;/TEXT&gt;&lt;/P&gt;&lt;/PARALIST&gt;&lt;/CELL&gt;&lt;CELL BorderFill="9" ColAddr="7"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CharShape="17"&gt;&lt;CHAR&gt;≪$H$50≫&lt;/CHAR&gt;&lt;/TEXT&gt;&lt;/P&gt;&lt;/PARALIST&gt;&lt;/CELL&gt;&lt;CELL BorderFill="9" ColAddr="8"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CharShape="17"&gt;&lt;CHAR&gt;≪$I$50≫&lt;/CHAR&gt;&lt;/TEXT&gt;&lt;/P&gt;&lt;/PARALIST&gt;&lt;/CELL&gt;&lt;CELL BorderFill="9" ColAddr="9"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CharShape="17"&gt;&lt;CHAR&gt;≪$J$50≫&lt;/CHAR&gt;&lt;/TEXT&gt;&lt;/P&gt;&lt;/PARALIST&gt;&lt;/CELL&gt;&lt;CELL BorderFill="9" ColAddr="10"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CharShape="17"&gt;&lt;CHAR&gt;≪$K$50≫&lt;/CHAR&gt;&lt;/TEXT&gt;&lt;/P&gt;&lt;/PARALIST&gt;&lt;/CELL&gt;&lt;CELL BorderFill="9" ColAddr="11"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CharShape="17"&gt;&lt;CHAR&gt;≪$L$50≫&lt;/CHAR&gt;&lt;/TEXT&gt;&lt;/P&gt;&lt;/PARALIST&gt;&lt;/CELL&gt;&lt;CELL BorderFill="9" ColAddr="12"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CharShape="17"&gt;&lt;CHAR&gt;≪$M$50≫&lt;/CHAR&gt;&lt;/TEXT&gt;&lt;/P&gt;&lt;/PARALIST&gt;&lt;/CELL&gt;&lt;CELL BorderFill="9" ColAddr="13"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CharShape="17"&gt;&lt;CHAR&gt;≪$N$50≫&lt;/CHAR&gt;&lt;/TEXT&gt;&lt;/P&gt;&lt;/PARALIST&gt;&lt;/CELL&gt;&lt;CELL BorderFill="9" ColAddr="14"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CharShape="17"&gt;&lt;CHAR&gt;≪$O$50≫&lt;/CHAR&gt;&lt;/TEXT&gt;&lt;/P&gt;&lt;/PARALIST&gt;&lt;/CELL&gt;&lt;CELL BorderFill="9" ColAddr="15"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CharShape="17"&gt;&lt;CHAR&gt;≪$P$50≫&lt;/CHAR&gt;&lt;/TEXT&gt;&lt;/P&gt;&lt;/PARALIST&gt;&lt;/CELL&gt;&lt;CELL BorderFill="9" ColAddr="16"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CharShape="17"&gt;&lt;CHAR&gt;≪$Q$50≫&lt;/CHAR&gt;&lt;/TEXT&gt;&lt;/P&gt;&lt;/PARALIST&gt;&lt;/CELL&gt;&lt;CELL BorderFill="9" ColAddr="17"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CharShape="17"&gt;&lt;CHAR&gt;≪$R$50≫&lt;/CHAR&gt;&lt;/TEXT&gt;&lt;/P&gt;&lt;/PARALIST&gt;&lt;/CELL&gt;&lt;CELL BorderFill="9" ColAddr="18"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CharShape="17"&gt;&lt;CHAR&gt;≪$S$50≫&lt;/CHAR&gt;&lt;/TEXT&gt;&lt;/P&gt;&lt;/PARALIST&gt;&lt;/CELL&gt;&lt;CELL BorderFill="9" ColAddr="19"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CharShape="17"&gt;&lt;CHAR&gt;≪$T$50≫&lt;/CHAR&gt;&lt;/TEXT&gt;&lt;/P&gt;&lt;/PARALIST&gt;&lt;/CELL&gt;&lt;CELL BorderFill="9" ColAddr="20"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CharShape="17"&gt;&lt;CHAR&gt;≪$U$50≫&lt;/CHAR&gt;&lt;/TEXT&gt;&lt;/P&gt;&lt;/PARALIST&gt;&lt;/CELL&gt;&lt;CELL BorderFill="9" ColAddr="21"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CharShape="17"&gt;&lt;CHAR&gt;≪$V$50≫&lt;/CHAR&gt;&lt;/TEXT&gt;&lt;/P&gt;&lt;/PARALIST&gt;&lt;/CELL&gt;&lt;CELL BorderFill="9" ColAddr="22"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CharShape="17"&gt;&lt;CHAR&gt;≪$W$50≫&lt;/CHAR&gt;&lt;/TEXT&gt;&lt;/P&gt;&lt;/PARALIST&gt;&lt;/CELL&gt;&lt;CELL BorderFill="9" ColAddr="23"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CharShape="17"&gt;&lt;CHAR&gt;≪$X$50≫&lt;/CHAR&gt;&lt;/TEXT&gt;&lt;/P&gt;&lt;/PARALIST&gt;&lt;/CELL&gt;&lt;CELL BorderFill="9" ColAddr="24"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CharShape="17"&gt;&lt;CHAR&gt;≪$Y$50≫&lt;/CHAR&gt;&lt;/TEXT&gt;&lt;/P&gt;&lt;/PARALIST&gt;&lt;/CELL&gt;&lt;CELL BorderFill="9" ColAddr="25"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CharShape="17"&gt;&lt;CHAR&gt;≪$Z$50≫&lt;/CHAR&gt;&lt;/TEXT&gt;&lt;/P&gt;&lt;/PARALIST&gt;&lt;/CELL&gt;&lt;CELL BorderFill="9" ColAddr="26"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CharShape="17"&gt;&lt;CHAR&gt;≪$AA$50≫&lt;/CHAR&gt;&lt;/TEXT&gt;&lt;/P&gt;&lt;/PARALIST&gt;&lt;/CELL&gt;&lt;CELL BorderFill="9" ColAddr="27"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CharShape="17"&gt;&lt;CHAR&gt;≪$AB$50≫&lt;/CHAR&gt;&lt;/TEXT&gt;&lt;/P&gt;&lt;/PARALIST&gt;&lt;/CELL&gt;&lt;CELL BorderFill="9" ColAddr="28"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CharShape="17"&gt;&lt;CHAR&gt;≪$AC$50≫&lt;/CHAR&gt;&lt;/TEXT&gt;&lt;/P&gt;&lt;/PARALIST&gt;&lt;/CELL&gt;&lt;CELL BorderFill="9" ColAddr="29"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CharShape="17"&gt;&lt;CHAR&gt;≪$AD$50≫&lt;/CHAR&gt;&lt;/TEXT&gt;&lt;/P&gt;&lt;/PARALIST&gt;&lt;/CELL&gt;&lt;CELL BorderFill="9" ColAddr="30"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CharShape="17"&gt;&lt;CHAR&gt;≪$AE$50≫&lt;/CHAR&gt;&lt;/TEXT&gt;&lt;/P&gt;&lt;/PARALIST&gt;&lt;/CELL&gt;&lt;CELL BorderFill="9" ColAddr="31"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CharShape="17"&gt;&lt;CHAR&gt;≪$AF$50≫&lt;/CHAR&gt;&lt;/TEXT&gt;&lt;/P&gt;&lt;/PARALIST&gt;&lt;/CELL&gt;&lt;CELL BorderFill="9" ColAddr="32"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CharShape="17"&gt;&lt;CHAR&gt;≪$AG$50≫&lt;/CHAR&gt;&lt;/TEXT&gt;&lt;/P&gt;&lt;/PARALIST&gt;&lt;/CELL&gt;&lt;CELL BorderFill="9" ColAddr="33"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CharShape="17"&gt;&lt;CHAR&gt;≪$AH$50≫&lt;/CHAR&gt;&lt;/TEXT&gt;&lt;/P&gt;&lt;/PARALIST&gt;&lt;/CELL&gt;&lt;CELL BorderFill="9" ColAddr="34"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CharShape="17"&gt;&lt;CHAR&gt;≪$AI$50≫&lt;/CHAR&gt;&lt;/TEXT&gt;&lt;/P&gt;&lt;/PARALIST&gt;&lt;/CELL&gt;&lt;CELL BorderFill="9" ColAddr="35"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CharShape="17"&gt;&lt;CHAR&gt;≪$AJ$50≫&lt;/CHAR&gt;&lt;/TEXT&gt;&lt;/P&gt;&lt;/PARALIST&gt;&lt;/CELL&gt;&lt;CELL BorderFill="9" ColAddr="36"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CharShape="17"&gt;&lt;CHAR&gt;≪$AK$50≫&lt;/CHAR&gt;&lt;/TEXT&gt;&lt;/P&gt;&lt;/PARALIST&gt;&lt;/CELL&gt;&lt;CELL BorderFill="9" ColAddr="37"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CharShape="17"&gt;&lt;CHAR&gt;≪$AL$50≫&lt;/CHAR&gt;&lt;/TEXT&gt;&lt;/P&gt;&lt;/PARALIST&gt;&lt;/CELL&gt;&lt;CELL BorderFill="9" ColAddr="38"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CharShape="17"&gt;&lt;CHAR&gt;≪$AM$50≫&lt;/CHAR&gt;&lt;/TEXT&gt;&lt;/P&gt;&lt;/PARALIST&gt;&lt;/CELL&gt;&lt;CELL BorderFill="9" ColAddr="39"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CharShape="17"&gt;&lt;CHAR&gt;≪$AN$50≫&lt;/CHAR&gt;&lt;/TEXT&gt;&lt;/P&gt;&lt;/PARALIST&gt;&lt;/CELL&gt;&lt;CELL BorderFill="9" ColAddr="40"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CharShape="17"&gt;&lt;CHAR&gt;≪$AO$50≫&lt;/CHAR&gt;&lt;/TEXT&gt;&lt;/P&gt;&lt;/PARALIST&gt;&lt;/CELL&gt;&lt;CELL BorderFill="13" ColAddr="41"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CharShape="17"&gt;&lt;CHAR&gt;≪$AP$50≫&lt;/CHAR&gt;&lt;/TEXT&gt;&lt;/P&gt;&lt;/PARALIST&gt;&lt;/CELL&gt;&lt;/ROW&gt;&lt;ROW&gt;&lt;CELL BorderFill="14" ColAddr="0" ColSpan="1" Dirty="false" Editable="false" HasMargin="false" Header="false" Height="0" Protect="false" RowAddr="48" RowSpan="1" Width="17378"&gt;&lt;CELLMARGIN Bottom="141" Left="510" Right="510" Top="141"/&gt;&lt;PARALIST LineWrap="Squeeze" LinkListID="0" LinkListIDNext="0" TextDirection="0" VertAlign="Center"&gt;&lt;P ParaShape="30" Style="22"&gt;&lt;TEXT CharShape="10"&gt;&lt;CHAR&gt;≪$A$51≫&lt;/CHAR&gt;&lt;/TEXT&gt;&lt;/P&gt;&lt;/PARALIST&gt;&lt;/CELL&gt;&lt;CELL BorderFill="9" ColAddr="1" ColSpan="1" Dirty="false" Editable="false" HasMargin="false" Header="false" Height="0" Protect="false" RowAddr="48" RowSpan="1" Width="4926"&gt;&lt;CELLMARGIN Bottom="141" Left="510" Right="510" Top="141"/&gt;&lt;PARALIST LineWrap="Squeeze" LinkListID="0" LinkListIDNext="0" TextDirection="0" VertAlign="Center"&gt;&lt;P ParaShape="31" Style="40"&gt;&lt;TEXT CharShape="16"&gt;&lt;CHAR&gt;≪$B$51≫&lt;/CHAR&gt;&lt;/TEXT&gt;&lt;/P&gt;&lt;/PARALIST&gt;&lt;/CELL&gt;&lt;CELL BorderFill="9" ColAddr="2"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CharShape="17"&gt;&lt;CHAR&gt;≪$C$51≫&lt;/CHAR&gt;&lt;/TEXT&gt;&lt;/P&gt;&lt;/PARALIST&gt;&lt;/CELL&gt;&lt;CELL BorderFill="9" ColAddr="3"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CharShape="17"&gt;&lt;CHAR&gt;≪$D$51≫&lt;/CHAR&gt;&lt;/TEXT&gt;&lt;/P&gt;&lt;/PARALIST&gt;&lt;/CELL&gt;&lt;CELL BorderFill="9" ColAddr="4"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CharShape="17"&gt;&lt;CHAR&gt;≪$E$51≫&lt;/CHAR&gt;&lt;/TEXT&gt;&lt;/P&gt;&lt;/PARALIST&gt;&lt;/CELL&gt;&lt;CELL BorderFill="9" ColAddr="5"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CharShape="17"&gt;&lt;CHAR&gt;≪$F$51≫&lt;/CHAR&gt;&lt;/TEXT&gt;&lt;/P&gt;&lt;/PARALIST&gt;&lt;/CELL&gt;&lt;CELL BorderFill="9" ColAddr="6"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CharShape="17"&gt;&lt;CHAR&gt;≪$G$51≫&lt;/CHAR&gt;&lt;/TEXT&gt;&lt;/P&gt;&lt;/PARALIST&gt;&lt;/CELL&gt;&lt;CELL BorderFill="9" ColAddr="7"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CharShape="17"&gt;&lt;CHAR&gt;≪$H$51≫&lt;/CHAR&gt;&lt;/TEXT&gt;&lt;/P&gt;&lt;/PARALIST&gt;&lt;/CELL&gt;&lt;CELL BorderFill="9" ColAddr="8"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CharShape="17"&gt;&lt;CHAR&gt;≪$I$51≫&lt;/CHAR&gt;&lt;/TEXT&gt;&lt;/P&gt;&lt;/PARALIST&gt;&lt;/CELL&gt;&lt;CELL BorderFill="9" ColAddr="9"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CharShape="17"&gt;&lt;CHAR&gt;≪$J$51≫&lt;/CHAR&gt;&lt;/TEXT&gt;&lt;/P&gt;&lt;/PARALIST&gt;&lt;/CELL&gt;&lt;CELL BorderFill="9" ColAddr="10"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CharShape="17"&gt;&lt;CHAR&gt;≪$K$51≫&lt;/CHAR&gt;&lt;/TEXT&gt;&lt;/P&gt;&lt;/PARALIST&gt;&lt;/CELL&gt;&lt;CELL BorderFill="9" ColAddr="11"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CharShape="17"&gt;&lt;CHAR&gt;≪$L$51≫&lt;/CHAR&gt;&lt;/TEXT&gt;&lt;/P&gt;&lt;/PARALIST&gt;&lt;/CELL&gt;&lt;CELL BorderFill="9" ColAddr="12"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CharShape="17"&gt;&lt;CHAR&gt;≪$M$51≫&lt;/CHAR&gt;&lt;/TEXT&gt;&lt;/P&gt;&lt;/PARALIST&gt;&lt;/CELL&gt;&lt;CELL BorderFill="9" ColAddr="13"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CharShape="17"&gt;&lt;CHAR&gt;≪$N$51≫&lt;/CHAR&gt;&lt;/TEXT&gt;&lt;/P&gt;&lt;/PARALIST&gt;&lt;/CELL&gt;&lt;CELL BorderFill="9" ColAddr="14"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CharShape="17"&gt;&lt;CHAR&gt;≪$O$51≫&lt;/CHAR&gt;&lt;/TEXT&gt;&lt;/P&gt;&lt;/PARALIST&gt;&lt;/CELL&gt;&lt;CELL BorderFill="9" ColAddr="15"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CharShape="17"&gt;&lt;CHAR&gt;≪$P$51≫&lt;/CHAR&gt;&lt;/TEXT&gt;&lt;/P&gt;&lt;/PARALIST&gt;&lt;/CELL&gt;&lt;CELL BorderFill="9" ColAddr="16"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CharShape="17"&gt;&lt;CHAR&gt;≪$Q$51≫&lt;/CHAR&gt;&lt;/TEXT&gt;&lt;/P&gt;&lt;/PARALIST&gt;&lt;/CELL&gt;&lt;CELL BorderFill="9" ColAddr="17"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CharShape="17"&gt;&lt;CHAR&gt;≪$R$51≫&lt;/CHAR&gt;&lt;/TEXT&gt;&lt;/P&gt;&lt;/PARALIST&gt;&lt;/CELL&gt;&lt;CELL BorderFill="9" ColAddr="18"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CharShape="17"&gt;&lt;CHAR&gt;≪$S$51≫&lt;/CHAR&gt;&lt;/TEXT&gt;&lt;/P&gt;&lt;/PARALIST&gt;&lt;/CELL&gt;&lt;CELL BorderFill="9" ColAddr="19"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CharShape="17"&gt;&lt;CHAR&gt;≪$T$51≫&lt;/CHAR&gt;&lt;/TEXT&gt;&lt;/P&gt;&lt;/PARALIST&gt;&lt;/CELL&gt;&lt;CELL BorderFill="9" ColAddr="20"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CharShape="17"&gt;&lt;CHAR&gt;≪$U$51≫&lt;/CHAR&gt;&lt;/TEXT&gt;&lt;/P&gt;&lt;/PARALIST&gt;&lt;/CELL&gt;&lt;CELL BorderFill="9" ColAddr="21"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CharShape="17"&gt;&lt;CHAR&gt;≪$V$51≫&lt;/CHAR&gt;&lt;/TEXT&gt;&lt;/P&gt;&lt;/PARALIST&gt;&lt;/CELL&gt;&lt;CELL BorderFill="9" ColAddr="22"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CharShape="17"&gt;&lt;CHAR&gt;≪$W$51≫&lt;/CHAR&gt;&lt;/TEXT&gt;&lt;/P&gt;&lt;/PARALIST&gt;&lt;/CELL&gt;&lt;CELL BorderFill="9" ColAddr="23"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CharShape="17"&gt;&lt;CHAR&gt;≪$X$51≫&lt;/CHAR&gt;&lt;/TEXT&gt;&lt;/P&gt;&lt;/PARALIST&gt;&lt;/CELL&gt;&lt;CELL BorderFill="9" ColAddr="24"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CharShape="17"&gt;&lt;CHAR&gt;≪$Y$51≫&lt;/CHAR&gt;&lt;/TEXT&gt;&lt;/P&gt;&lt;/PARALIST&gt;&lt;/CELL&gt;&lt;CELL BorderFill="9" ColAddr="25"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CharShape="17"&gt;&lt;CHAR&gt;≪$Z$51≫&lt;/CHAR&gt;&lt;/TEXT&gt;&lt;/P&gt;&lt;/PARALIST&gt;&lt;/CELL&gt;&lt;CELL BorderFill="9" ColAddr="26"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CharShape="17"&gt;&lt;CHAR&gt;≪$AA$51≫&lt;/CHAR&gt;&lt;/TEXT&gt;&lt;/P&gt;&lt;/PARALIST&gt;&lt;/CELL&gt;&lt;CELL BorderFill="9" ColAddr="27"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CharShape="17"&gt;&lt;CHAR&gt;≪$AB$51≫&lt;/CHAR&gt;&lt;/TEXT&gt;&lt;/P&gt;&lt;/PARALIST&gt;&lt;/CELL&gt;&lt;CELL BorderFill="9" ColAddr="28"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CharShape="17"&gt;&lt;CHAR&gt;≪$AC$51≫&lt;/CHAR&gt;&lt;/TEXT&gt;&lt;/P&gt;&lt;/PARALIST&gt;&lt;/CELL&gt;&lt;CELL BorderFill="9" ColAddr="29"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CharShape="17"&gt;&lt;CHAR&gt;≪$AD$51≫&lt;/CHAR&gt;&lt;/TEXT&gt;&lt;/P&gt;&lt;/PARALIST&gt;&lt;/CELL&gt;&lt;CELL BorderFill="9" ColAddr="30"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CharShape="17"&gt;&lt;CHAR&gt;≪$AE$51≫&lt;/CHAR&gt;&lt;/TEXT&gt;&lt;/P&gt;&lt;/PARALIST&gt;&lt;/CELL&gt;&lt;CELL BorderFill="9" ColAddr="31"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CharShape="17"&gt;&lt;CHAR&gt;≪$AF$51≫&lt;/CHAR&gt;&lt;/TEXT&gt;&lt;/P&gt;&lt;/PARALIST&gt;&lt;/CELL&gt;&lt;CELL BorderFill="9" ColAddr="32"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CharShape="17"&gt;&lt;CHAR&gt;≪$AG$51≫&lt;/CHAR&gt;&lt;/TEXT&gt;&lt;/P&gt;&lt;/PARALIST&gt;&lt;/CELL&gt;&lt;CELL BorderFill="9" ColAddr="33"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CharShape="17"&gt;&lt;CHAR&gt;≪$AH$51≫&lt;/CHAR&gt;&lt;/TEXT&gt;&lt;/P&gt;&lt;/PARALIST&gt;&lt;/CELL&gt;&lt;CELL BorderFill="9" ColAddr="34"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CharShape="17"&gt;&lt;CHAR&gt;≪$AI$51≫&lt;/CHAR&gt;&lt;/TEXT&gt;&lt;/P&gt;&lt;/PARALIST&gt;&lt;/CELL&gt;&lt;CELL BorderFill="9" ColAddr="35"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CharShape="17"&gt;&lt;CHAR&gt;≪$AJ$51≫&lt;/CHAR&gt;&lt;/TEXT&gt;&lt;/P&gt;&lt;/PARALIST&gt;&lt;/CELL&gt;&lt;CELL BorderFill="9" ColAddr="36"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CharShape="17"&gt;&lt;CHAR&gt;≪$AK$51≫&lt;/CHAR&gt;&lt;/TEXT&gt;&lt;/P&gt;&lt;/PARALIST&gt;&lt;/CELL&gt;&lt;CELL BorderFill="9" ColAddr="37"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CharShape="17"&gt;&lt;CHAR&gt;≪$AL$51≫&lt;/CHAR&gt;&lt;/TEXT&gt;&lt;/P&gt;&lt;/PARALIST&gt;&lt;/CELL&gt;&lt;CELL BorderFill="9" ColAddr="38"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CharShape="17"&gt;&lt;CHAR&gt;≪$AM$51≫&lt;/CHAR&gt;&lt;/TEXT&gt;&lt;/P&gt;&lt;/PARALIST&gt;&lt;/CELL&gt;&lt;CELL BorderFill="9" ColAddr="39"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CharShape="17"&gt;&lt;CHAR&gt;≪$AN$51≫&lt;/CHAR&gt;&lt;/TEXT&gt;&lt;/P&gt;&lt;/PARALIST&gt;&lt;/CELL&gt;&lt;CELL BorderFill="9" ColAddr="40"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CharShape="17"&gt;&lt;CHAR&gt;≪$AO$51≫&lt;/CHAR&gt;&lt;/TEXT&gt;&lt;/P&gt;&lt;/PARALIST&gt;&lt;/CELL&gt;&lt;CELL BorderFill="13" ColAddr="41" ColSpan="1" Dirty="false" Editable="false" HasMargin="true" Header="false" Height="0" Protect="false" RowAddr="48" RowSpan="1" Width="1405"&gt;&lt;CELLMARGIN Bottom="0" Left="0" Right="0" Top="0"/&gt;&lt;PARALIST LineWrap="Squeeze" LinkListID="0" LinkListIDNext="0" TextDirection="0"</t>
    <phoneticPr fontId="3" type="noConversion"/>
  </si>
  <si>
    <t xml:space="preserve"> VertAlign="Center"&gt;&lt;P ParaShape="31" Style="40"&gt;&lt;TEXT CharShape="17"&gt;&lt;CHAR&gt;≪$AP$51≫&lt;/CHAR&gt;&lt;/TEXT&gt;&lt;/P&gt;&lt;/PARALIST&gt;&lt;/CELL&gt;&lt;/ROW&gt;&lt;ROW&gt;&lt;CELL BorderFill="14" ColAddr="0" ColSpan="1" Dirty="false" Editable="false" HasMargin="false" Header="false" Height="0" Protect="false" RowAddr="49" RowSpan="1" Width="17378"&gt;&lt;CELLMARGIN Bottom="141" Left="510" Right="510" Top="141"/&gt;&lt;PARALIST LineWrap="Squeeze" LinkListID="0" LinkListIDNext="0" TextDirection="0" VertAlign="Center"&gt;&lt;P ParaShape="30" Style="22"&gt;&lt;TEXT CharShape="10"&gt;&lt;CHAR&gt;≪$A$52≫&lt;/CHAR&gt;&lt;/TEXT&gt;&lt;/P&gt;&lt;/PARALIST&gt;&lt;/CELL&gt;&lt;CELL BorderFill="9" ColAddr="1" ColSpan="1" Dirty="false" Editable="false" HasMargin="false" Header="false" Height="0" Protect="false" RowAddr="49" RowSpan="1" Width="4926"&gt;&lt;CELLMARGIN Bottom="141" Left="510" Right="510" Top="141"/&gt;&lt;PARALIST LineWrap="Squeeze" LinkListID="0" LinkListIDNext="0" TextDirection="0" VertAlign="Center"&gt;&lt;P ParaShape="31" Style="40"&gt;&lt;TEXT CharShape="16"&gt;&lt;CHAR&gt;≪$B$52≫&lt;/CHAR&gt;&lt;/TEXT&gt;&lt;/P&gt;&lt;/PARALIST&gt;&lt;/CELL&gt;&lt;CELL BorderFill="9" ColAddr="2"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CharShape="17"&gt;&lt;CHAR&gt;≪$C$52≫&lt;/CHAR&gt;&lt;/TEXT&gt;&lt;/P&gt;&lt;/PARALIST&gt;&lt;/CELL&gt;&lt;CELL BorderFill="9" ColAddr="3"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CharShape="17"&gt;&lt;CHAR&gt;≪$D$52≫&lt;/CHAR&gt;&lt;/TEXT&gt;&lt;/P&gt;&lt;/PARALIST&gt;&lt;/CELL&gt;&lt;CELL BorderFill="9" ColAddr="4"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CharShape="17"&gt;&lt;CHAR&gt;≪$E$52≫&lt;/CHAR&gt;&lt;/TEXT&gt;&lt;/P&gt;&lt;/PARALIST&gt;&lt;/CELL&gt;&lt;CELL BorderFill="9" ColAddr="5"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CharShape="17"&gt;&lt;CHAR&gt;≪$F$52≫&lt;/CHAR&gt;&lt;/TEXT&gt;&lt;/P&gt;&lt;/PARALIST&gt;&lt;/CELL&gt;&lt;CELL BorderFill="9" ColAddr="6"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CharShape="17"&gt;&lt;CHAR&gt;≪$G$52≫&lt;/CHAR&gt;&lt;/TEXT&gt;&lt;/P&gt;&lt;/PARALIST&gt;&lt;/CELL&gt;&lt;CELL BorderFill="9" ColAddr="7"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CharShape="17"&gt;&lt;CHAR&gt;≪$H$52≫&lt;/CHAR&gt;&lt;/TEXT&gt;&lt;/P&gt;&lt;/PARALIST&gt;&lt;/CELL&gt;&lt;CELL BorderFill="9" ColAddr="8"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CharShape="17"&gt;&lt;CHAR&gt;≪$I$52≫&lt;/CHAR&gt;&lt;/TEXT&gt;&lt;/P&gt;&lt;/PARALIST&gt;&lt;/CELL&gt;&lt;CELL BorderFill="9" ColAddr="9"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CharShape="17"&gt;&lt;CHAR&gt;≪$J$52≫&lt;/CHAR&gt;&lt;/TEXT&gt;&lt;/P&gt;&lt;/PARALIST&gt;&lt;/CELL&gt;&lt;CELL BorderFill="9" ColAddr="10"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CharShape="17"&gt;&lt;CHAR&gt;≪$K$52≫&lt;/CHAR&gt;&lt;/TEXT&gt;&lt;/P&gt;&lt;/PARALIST&gt;&lt;/CELL&gt;&lt;CELL BorderFill="9" ColAddr="11"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CharShape="17"&gt;&lt;CHAR&gt;≪$L$52≫&lt;/CHAR&gt;&lt;/TEXT&gt;&lt;/P&gt;&lt;/PARALIST&gt;&lt;/CELL&gt;&lt;CELL BorderFill="9" ColAddr="12"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CharShape="17"&gt;&lt;CHAR&gt;≪$M$52≫&lt;/CHAR&gt;&lt;/TEXT&gt;&lt;/P&gt;&lt;/PARALIST&gt;&lt;/CELL&gt;&lt;CELL BorderFill="9" ColAddr="13"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CharShape="17"&gt;&lt;CHAR&gt;≪$N$52≫&lt;/CHAR&gt;&lt;/TEXT&gt;&lt;/P&gt;&lt;/PARALIST&gt;&lt;/CELL&gt;&lt;CELL BorderFill="9" ColAddr="14"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CharShape="17"&gt;&lt;CHAR&gt;≪$O$52≫&lt;/CHAR&gt;&lt;/TEXT&gt;&lt;/P&gt;&lt;/PARALIST&gt;&lt;/CELL&gt;&lt;CELL BorderFill="9" ColAddr="15"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CharShape="17"&gt;&lt;CHAR&gt;≪$P$52≫&lt;/CHAR&gt;&lt;/TEXT&gt;&lt;/P&gt;&lt;/PARALIST&gt;&lt;/CELL&gt;&lt;CELL BorderFill="9" ColAddr="16"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CharShape="17"&gt;&lt;CHAR&gt;≪$Q$52≫&lt;/CHAR&gt;&lt;/TEXT&gt;&lt;/P&gt;&lt;/PARALIST&gt;&lt;/CELL&gt;&lt;CELL BorderFill="9" ColAddr="17"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CharShape="17"&gt;&lt;CHAR&gt;≪$R$52≫&lt;/CHAR&gt;&lt;/TEXT&gt;&lt;/P&gt;&lt;/PARALIST&gt;&lt;/CELL&gt;&lt;CELL BorderFill="9" ColAddr="18"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CharShape="17"&gt;&lt;CHAR&gt;≪$S$52≫&lt;/CHAR&gt;&lt;/TEXT&gt;&lt;/P&gt;&lt;/PARALIST&gt;&lt;/CELL&gt;&lt;CELL BorderFill="9" ColAddr="19"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CharShape="17"&gt;&lt;CHAR&gt;≪$T$52≫&lt;/CHAR&gt;&lt;/TEXT&gt;&lt;/P&gt;&lt;/PARALIST&gt;&lt;/CELL&gt;&lt;CELL BorderFill="9" ColAddr="20"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CharShape="17"&gt;&lt;CHAR&gt;≪$U$52≫&lt;/CHAR&gt;&lt;/TEXT&gt;&lt;/P&gt;&lt;/PARALIST&gt;&lt;/CELL&gt;&lt;CELL BorderFill="9" ColAddr="21"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CharShape="17"&gt;&lt;CHAR&gt;≪$V$52≫&lt;/CHAR&gt;&lt;/TEXT&gt;&lt;/P&gt;&lt;/PARALIST&gt;&lt;/CELL&gt;&lt;CELL BorderFill="9" ColAddr="22"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CharShape="17"&gt;&lt;CHAR&gt;≪$W$52≫&lt;/CHAR&gt;&lt;/TEXT&gt;&lt;/P&gt;&lt;/PARALIST&gt;&lt;/CELL&gt;&lt;CELL BorderFill="9" ColAddr="23"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CharShape="17"&gt;&lt;CHAR&gt;≪$X$52≫&lt;/CHAR&gt;&lt;/TEXT&gt;&lt;/P&gt;&lt;/PARALIST&gt;&lt;/CELL&gt;&lt;CELL BorderFill="9" ColAddr="24"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CharShape="17"&gt;&lt;CHAR&gt;≪$Y$52≫&lt;/CHAR&gt;&lt;/TEXT&gt;&lt;/P&gt;&lt;/PARALIST&gt;&lt;/CELL&gt;&lt;CELL BorderFill="9" ColAddr="25"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CharShape="17"&gt;&lt;CHAR&gt;≪$Z$52≫&lt;/CHAR&gt;&lt;/TEXT&gt;&lt;/P&gt;&lt;/PARALIST&gt;&lt;/CELL&gt;&lt;CELL BorderFill="9" ColAddr="26"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CharShape="17"&gt;&lt;CHAR&gt;≪$AA$52≫&lt;/CHAR&gt;&lt;/TEXT&gt;&lt;/P&gt;&lt;/PARALIST&gt;&lt;/CELL&gt;&lt;CELL BorderFill="9" ColAddr="27"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CharShape="17"&gt;&lt;CHAR&gt;≪$AB$52≫&lt;/CHAR&gt;&lt;/TEXT&gt;&lt;/P&gt;&lt;/PARALIST&gt;&lt;/CELL&gt;&lt;CELL BorderFill="9" ColAddr="28"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CharShape="17"&gt;&lt;CHAR&gt;≪$AC$52≫&lt;/CHAR&gt;&lt;/TEXT&gt;&lt;/P&gt;&lt;/PARALIST&gt;&lt;/CELL&gt;&lt;CELL BorderFill="9" ColAddr="29"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CharShape="17"&gt;&lt;CHAR&gt;≪$AD$52≫&lt;/CHAR&gt;&lt;/TEXT&gt;&lt;/P&gt;&lt;/PARALIST&gt;&lt;/CELL&gt;&lt;CELL BorderFill="9" ColAddr="30"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CharShape="17"&gt;&lt;CHAR&gt;≪$AE$52≫&lt;/CHAR&gt;&lt;/TEXT&gt;&lt;/P&gt;&lt;/PARALIST&gt;&lt;/CELL&gt;&lt;CELL BorderFill="9" ColAddr="31"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CharShape="17"&gt;&lt;CHAR&gt;≪$AF$52≫&lt;/CHAR&gt;&lt;/TEXT&gt;&lt;/P&gt;&lt;/PARALIST&gt;&lt;/CELL&gt;&lt;CELL BorderFill="9" ColAddr="32"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CharShape="17"&gt;&lt;CHAR&gt;≪$AG$52≫&lt;/CHAR&gt;&lt;/TEXT&gt;&lt;/P&gt;&lt;/PARALIST&gt;&lt;/CELL&gt;&lt;CELL BorderFill="9" ColAddr="33"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CharShape="17"&gt;&lt;CHAR&gt;≪$AH$52≫&lt;/CHAR&gt;&lt;/TEXT&gt;&lt;/P&gt;&lt;/PARALIST&gt;&lt;/CELL&gt;&lt;CELL BorderFill="9" ColAddr="34"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CharShape="17"&gt;&lt;CHAR&gt;≪$AI$52≫&lt;/CHAR&gt;&lt;/TEXT&gt;&lt;/P&gt;&lt;/PARALIST&gt;&lt;/CELL&gt;&lt;CELL BorderFill="9" ColAddr="35"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CharShape="17"&gt;&lt;CHAR&gt;≪$AJ$52≫&lt;/CHAR&gt;&lt;/TEXT&gt;&lt;/P&gt;&lt;/PARALIST&gt;&lt;/CELL&gt;&lt;CELL BorderFill="9" ColAddr="36"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CharShape="17"&gt;&lt;CHAR&gt;≪$AK$52≫&lt;/CHAR&gt;&lt;/TEXT&gt;&lt;/P&gt;&lt;/PARALIST&gt;&lt;/CELL&gt;&lt;CELL BorderFill="9" ColAddr="37"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CharShape="17"&gt;&lt;CHAR&gt;≪$AL$52≫&lt;/CHAR&gt;&lt;/TEXT&gt;&lt;/P&gt;&lt;/PARALIST&gt;&lt;/CELL&gt;&lt;CELL BorderFill="9" ColAddr="38"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CharShape="17"&gt;&lt;CHAR&gt;≪$AM$52≫&lt;/CHAR&gt;&lt;/TEXT&gt;&lt;/P&gt;&lt;/PARALIST&gt;&lt;/CELL&gt;&lt;CELL BorderFill="9" ColAddr="39"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CharShape="17"&gt;&lt;CHAR&gt;≪$AN$52≫&lt;/CHAR&gt;&lt;/TEXT&gt;&lt;/P&gt;&lt;/PARALIST&gt;&lt;/CELL&gt;&lt;CELL BorderFill="9" ColAddr="40"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CharShape="17"&gt;&lt;CHAR&gt;≪$AO$52≫&lt;/CHAR&gt;&lt;/TEXT&gt;&lt;/P&gt;&lt;/PARALIST&gt;&lt;/CELL&gt;&lt;CELL BorderFill="13" ColAddr="41"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CharShape="17"&gt;&lt;CHAR&gt;≪$AP$52≫&lt;/CHAR&gt;&lt;/TEXT&gt;&lt;/P&gt;&lt;/PARALIST&gt;&lt;/CELL&gt;&lt;/ROW&gt;&lt;ROW&gt;&lt;CELL BorderFill="14" ColAddr="0" ColSpan="1" Dirty="false" Editable="false" HasMargin="false" Header="false" Height="0" Protect="false" RowAddr="50" RowSpan="1" Width="17378"&gt;&lt;CELLMARGIN Bottom="141" Left="510" Right="510" Top="141"/&gt;&lt;PARALIST LineWrap="Squeeze" LinkListID="0" LinkListIDNext="0" TextDirection="0" VertAlign="Center"&gt;&lt;P ParaShape="30" Style="22"&gt;&lt;TEXT CharShape="10"&gt;&lt;CHAR&gt;≪$A$53≫&lt;/CHAR&gt;&lt;/TEXT&gt;&lt;/P&gt;&lt;/PARALIST&gt;&lt;/CELL&gt;&lt;CELL BorderFill="9" ColAddr="1" ColSpan="1" Dirty="false" Editable="false" HasMargin="false" Header="false" Height="0" Protect="false" RowAddr="50" RowSpan="1" Width="4926"&gt;&lt;CELLMARGIN Bottom="141" Left="510" Right="510" Top="141"/&gt;&lt;PARALIST LineWrap="Squeeze" LinkListID="0" LinkListIDNext="0" TextDirection="0" VertAlign="Center"&gt;&lt;P ParaShape="31" Style="40"&gt;&lt;TEXT CharShape="16"&gt;&lt;CHAR&gt;≪$B$53≫&lt;/CHAR&gt;&lt;/TEXT&gt;&lt;/P&gt;&lt;/PARALIST&gt;&lt;/CELL&gt;&lt;CELL BorderFill="9" ColAddr="2"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CharShape="17"&gt;&lt;CHAR&gt;≪$C$53≫&lt;/CHAR&gt;&lt;/TEXT&gt;&lt;/P&gt;&lt;/PARALIST&gt;&lt;/CELL&gt;&lt;CELL BorderFill="9" ColAddr="3"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CharShape="17"&gt;&lt;CHAR&gt;≪$D$53≫&lt;/CHAR&gt;&lt;/TEXT&gt;&lt;/P&gt;&lt;/PARALIST&gt;&lt;/CELL&gt;&lt;CELL BorderFill="9" ColAddr="4"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CharShape="17"&gt;&lt;CHAR&gt;≪$E$53≫&lt;/CHAR&gt;&lt;/TEXT&gt;&lt;/P&gt;&lt;/PARALIST&gt;&lt;/CELL&gt;&lt;CELL BorderFill="9" ColAddr="5"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CharShape="17"&gt;&lt;CHAR&gt;≪$F$53≫&lt;/CHAR&gt;&lt;/TEXT&gt;&lt;/P&gt;&lt;/PARALIST&gt;&lt;/CELL&gt;&lt;CELL BorderFill="9" ColAddr="6"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CharShape="17"&gt;&lt;CHAR&gt;≪$G$53≫&lt;/CHAR&gt;&lt;/TEXT&gt;&lt;/P&gt;&lt;/PARALIST&gt;&lt;/CELL&gt;&lt;CELL BorderFill="9" ColAddr="7"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CharShape="17"&gt;&lt;CHAR&gt;≪$H$53≫&lt;/CHAR&gt;&lt;/TEXT&gt;&lt;/P&gt;&lt;/PARALIST&gt;&lt;/CELL&gt;&lt;CELL BorderFill="9" ColAddr="8"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CharShape="17"&gt;&lt;CHAR&gt;≪$I$53≫&lt;/CHAR&gt;&lt;/TEXT&gt;&lt;/P&gt;&lt;/PARALIST&gt;&lt;/CELL&gt;&lt;CELL BorderFill="9" ColAddr="9"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CharShape="17"&gt;&lt;CHAR&gt;≪$J$53≫&lt;/CHAR&gt;&lt;/TEXT&gt;&lt;/P&gt;&lt;/PARALIST&gt;&lt;/CELL&gt;&lt;CELL BorderFill="9" ColAddr="10"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CharShape="17"&gt;&lt;CHAR&gt;≪$K$53≫&lt;/CHAR&gt;&lt;/TEXT&gt;&lt;/P&gt;&lt;/PARALIST&gt;&lt;/CELL&gt;&lt;CELL BorderFill="9" ColAddr="11"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CharShape="17"&gt;&lt;CHAR&gt;≪$L$53≫&lt;/CHAR&gt;&lt;/TEXT&gt;&lt;/P&gt;&lt;/PARALIST&gt;&lt;/CELL&gt;&lt;CELL BorderFill="9" ColAddr="12"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CharShape="17"&gt;&lt;CHAR&gt;≪$M$53≫&lt;/CHAR&gt;&lt;/TEXT&gt;&lt;/P&gt;&lt;/PARALIST&gt;&lt;/CELL&gt;&lt;CELL BorderFill="9" ColAddr="13"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CharShape="17"&gt;&lt;CHAR&gt;≪$N$53≫&lt;/CHAR&gt;&lt;/TEXT&gt;&lt;/P&gt;&lt;/PARALIST&gt;&lt;/CELL&gt;&lt;CELL BorderFill="9" ColAddr="14"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CharShape="17"&gt;&lt;CHAR&gt;≪$O$53≫&lt;/CHAR&gt;&lt;/TEXT&gt;&lt;/P&gt;&lt;/PARALIST&gt;&lt;/CELL&gt;&lt;CELL BorderFill="9" ColAddr="15"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CharShape="17"&gt;&lt;CHAR&gt;≪$P$53≫&lt;/CHAR&gt;&lt;/TEXT&gt;&lt;/P&gt;&lt;/PARALIST&gt;&lt;/CELL&gt;&lt;CELL BorderFill="9" ColAddr="16"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CharShape="17"&gt;&lt;CHAR&gt;≪$Q$53≫&lt;/CHAR&gt;&lt;/TEXT&gt;&lt;/P&gt;&lt;/PARALIST&gt;&lt;/CELL&gt;&lt;CELL BorderFill="9" ColAddr="17"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CharShape="17"&gt;&lt;CHAR&gt;≪$R$53≫&lt;/CHAR&gt;&lt;/TEXT&gt;&lt;/P&gt;&lt;/PARALIST&gt;&lt;/CELL&gt;&lt;CELL BorderFill="9" ColAddr="18"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CharShape="17"&gt;&lt;CHAR&gt;≪$S$53≫&lt;/CHAR&gt;&lt;/TEXT&gt;&lt;/P&gt;&lt;/PARALIST&gt;&lt;/CELL&gt;&lt;CELL BorderFill="9" ColAddr="19"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CharShape="17"&gt;&lt;CHAR&gt;≪$T$53≫&lt;/CHAR&gt;&lt;/TEXT&gt;&lt;/P&gt;&lt;/PARALIST&gt;&lt;/CELL&gt;&lt;CELL BorderFill="9" ColAddr="20"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CharShape="17"&gt;&lt;CHAR&gt;≪$U$53≫&lt;/CHAR&gt;&lt;/TEXT&gt;&lt;/P&gt;&lt;/PARALIST&gt;&lt;/CELL&gt;&lt;CELL BorderFill="9" ColAddr="21"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CharShape="17"&gt;&lt;CHAR&gt;≪$V$53≫&lt;/CHAR&gt;&lt;/TEXT&gt;&lt;/P&gt;&lt;/PARALIST&gt;&lt;/CELL&gt;&lt;CELL BorderFill="9" ColAddr="22"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CharShape="17"&gt;&lt;CHAR&gt;≪$W$53≫&lt;/CHAR&gt;&lt;/TEXT&gt;&lt;/P&gt;&lt;/PARALIST&gt;&lt;/CELL&gt;&lt;CELL BorderFill="9" ColAddr="23"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CharShape="17"&gt;&lt;CHAR&gt;≪$X$53≫&lt;/CHAR&gt;&lt;/TEXT&gt;&lt;/P&gt;&lt;/PARALIST&gt;&lt;/CELL&gt;&lt;CELL BorderFill="9" ColAddr="24"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CharShape="17"&gt;&lt;CHAR&gt;≪$Y$53≫&lt;/CHAR&gt;&lt;/TEXT&gt;&lt;/P&gt;&lt;/PARALIST&gt;&lt;/CELL&gt;&lt;CELL BorderFill="9" ColAddr="25"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CharShape="17"&gt;&lt;CHAR&gt;≪$Z$53≫&lt;/CHAR&gt;&lt;/TEXT&gt;&lt;/P&gt;&lt;/PARALIST&gt;&lt;/CELL&gt;&lt;CELL BorderFill="9" ColAddr="26"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CharShape="17"&gt;&lt;CHAR&gt;≪$AA$53≫&lt;/CHAR&gt;&lt;/TEXT&gt;&lt;/P&gt;&lt;/PARALIST&gt;&lt;/CELL&gt;&lt;CELL BorderFill="9" ColAddr="27"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CharShape="17"&gt;&lt;CHAR&gt;≪$AB$53≫&lt;/CHAR&gt;&lt;/TEXT&gt;&lt;/P&gt;&lt;/PARALIST&gt;&lt;/CELL&gt;&lt;CELL BorderFill="9" ColAddr="28"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CharShape="17"&gt;&lt;CHAR&gt;≪$AC$53≫&lt;/CHAR&gt;&lt;/TEXT&gt;&lt;/P&gt;&lt;/PARALIST&gt;&lt;/CELL&gt;&lt;CELL BorderFill="9" ColAddr="29"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CharShape="17"&gt;&lt;CHAR&gt;≪$AD$53≫&lt;/CHAR&gt;&lt;/TEXT&gt;&lt;/P&gt;&lt;/PARALIST&gt;&lt;/CELL&gt;&lt;CELL BorderFill="9" ColAddr="30"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CharShape="17"&gt;&lt;CHAR&gt;≪$AE$53≫&lt;/CHAR&gt;&lt;/TEXT&gt;&lt;/P&gt;&lt;/PARALIST&gt;&lt;/CELL&gt;&lt;CELL BorderFill="9" ColAddr="31"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CharShape="17"&gt;&lt;CHAR&gt;≪$AF$53≫&lt;/CHAR&gt;&lt;/TEXT&gt;&lt;/P&gt;&lt;/PARALIST&gt;&lt;/CELL&gt;&lt;CELL BorderFill="9" ColAddr="32"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CharShape="17"&gt;&lt;CHAR&gt;≪$AG$53≫&lt;/CHAR&gt;&lt;/TEXT&gt;&lt;/P&gt;&lt;/PARALIST&gt;&lt;/CELL&gt;&lt;CELL BorderFill="9" ColAddr="33"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CharShape="17"&gt;&lt;CHAR&gt;≪$AH$53≫&lt;/CHAR&gt;&lt;/TEXT&gt;&lt;/P&gt;&lt;/PARALIST&gt;&lt;/CELL&gt;&lt;CELL BorderFill="9" ColAddr="34" ColSpan="1" Dirty="false" Editable="false" HasMargin="true" Header="false" Height="0" Protect="false" RowAddr="50" RowSpan="1" Width="1402"&gt;&lt;CELLMARGIN Bottom="0" Left="0" Right="0" Top="0"/&gt;&lt;PARALIST LineWrap="Squeeze" LinkListID="0" LinkListIDNext="0" TextDirection="0" VertAlign="Center"&gt;&lt;P ParaShape="31" S</t>
    <phoneticPr fontId="3" type="noConversion"/>
  </si>
  <si>
    <t>ght="0" Protect="false" RowAddr="60" RowSpan="1" Width="17378"&gt;&lt;CELLMARGIN Bottom="141" Left="510" Right="510" Top="141"/&gt;&lt;PARALIST LineWrap="Squeeze" LinkListID="0" LinkListIDNext="0" TextDirection="0" VertAlign="Center"&gt;&lt;P ParaShape="30" Style="22"&gt;&lt;TEXT CharShape="10"&gt;&lt;CHAR&gt;≪$A$63≫&lt;/CHAR&gt;&lt;/TEXT&gt;&lt;/P&gt;&lt;/PARALIST&gt;&lt;/CELL&gt;&lt;CELL BorderFill="9" ColAddr="1" ColSpan="1" Dirty="false" Editable="false" HasMargin="false" Header="false" Height="0" Protect="false" RowAddr="60" RowSpan="1" Width="4926"&gt;&lt;CELLMARGIN Bottom="141" Left="510" Right="510" Top="141"/&gt;&lt;PARALIST LineWrap="Squeeze" LinkListID="0" LinkListIDNext="0" TextDirection="0" VertAlign="Center"&gt;&lt;P ParaShape="31" Style="40"&gt;&lt;TEXT CharShape="16"&gt;&lt;CHAR&gt;≪$B$63≫&lt;/CHAR&gt;&lt;/TEXT&gt;&lt;/P&gt;&lt;/PARALIST&gt;&lt;/CELL&gt;&lt;CELL BorderFill="9" ColAddr="2"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CharShape="17"&gt;&lt;CHAR&gt;≪$C$63≫&lt;/CHAR&gt;&lt;/TEXT&gt;&lt;/P&gt;&lt;/PARALIST&gt;&lt;/CELL&gt;&lt;CELL BorderFill="9" ColAddr="3"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CharShape="17"&gt;&lt;CHAR&gt;≪$D$63≫&lt;/CHAR&gt;&lt;/TEXT&gt;&lt;/P&gt;&lt;/PARALIST&gt;&lt;/CELL&gt;&lt;CELL BorderFill="9" ColAddr="4"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CharShape="17"&gt;&lt;CHAR&gt;≪$E$63≫&lt;/CHAR&gt;&lt;/TEXT&gt;&lt;/P&gt;&lt;/PARALIST&gt;&lt;/CELL&gt;&lt;CELL BorderFill="9" ColAddr="5"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CharShape="17"&gt;&lt;CHAR&gt;≪$F$63≫&lt;/CHAR&gt;&lt;/TEXT&gt;&lt;/P&gt;&lt;/PARALIST&gt;&lt;/CELL&gt;&lt;CELL BorderFill="9" ColAddr="6"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CharShape="17"&gt;&lt;CHAR&gt;≪$G$63≫&lt;/CHAR&gt;&lt;/TEXT&gt;&lt;/P&gt;&lt;/PARALIST&gt;&lt;/CELL&gt;&lt;CELL BorderFill="9" ColAddr="7"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CharShape="17"&gt;&lt;CHAR&gt;≪$H$63≫&lt;/CHAR&gt;&lt;/TEXT&gt;&lt;/P&gt;&lt;/PARALIST&gt;&lt;/CELL&gt;&lt;CELL BorderFill="9" ColAddr="8"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CharShape="17"&gt;&lt;CHAR&gt;≪$I$63≫&lt;/CHAR&gt;&lt;/TEXT&gt;&lt;/P&gt;&lt;/PARALIST&gt;&lt;/CELL&gt;&lt;CELL BorderFill="9" ColAddr="9"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CharShape="17"&gt;&lt;CHAR&gt;≪$J$63≫&lt;/CHAR&gt;&lt;/TEXT&gt;&lt;/P&gt;&lt;/PARALIST&gt;&lt;/CELL&gt;&lt;CELL BorderFill="9" ColAddr="10"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CharShape="17"&gt;&lt;CHAR&gt;≪$K$63≫&lt;/CHAR&gt;&lt;/TEXT&gt;&lt;/P&gt;&lt;/PARALIST&gt;&lt;/CELL&gt;&lt;CELL BorderFill="9" ColAddr="11"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CharShape="17"&gt;&lt;CHAR&gt;≪$L$63≫&lt;/CHAR&gt;&lt;/TEXT&gt;&lt;/P&gt;&lt;/PARALIST&gt;&lt;/CELL&gt;&lt;CELL BorderFill="9" ColAddr="12"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CharShape="17"&gt;&lt;CHAR&gt;≪$M$63≫&lt;/CHAR&gt;&lt;/TEXT&gt;&lt;/P&gt;&lt;/PARALIST&gt;&lt;/CELL&gt;&lt;CELL BorderFill="9" ColAddr="13"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CharShape="17"&gt;&lt;CHAR&gt;≪$N$63≫&lt;/CHAR&gt;&lt;/TEXT&gt;&lt;/P&gt;&lt;/PARALIST&gt;&lt;/CELL&gt;&lt;CELL BorderFill="9" ColAddr="14"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CharShape="17"&gt;&lt;CHAR&gt;≪$O$63≫&lt;/CHAR&gt;&lt;/TEXT&gt;&lt;/P&gt;&lt;/PARALIST&gt;&lt;/CELL&gt;&lt;CELL BorderFill="9" ColAddr="15"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CharShape="17"&gt;&lt;CHAR&gt;≪$P$63≫&lt;/CHAR&gt;&lt;/TEXT&gt;&lt;/P&gt;&lt;/PARALIST&gt;&lt;/CELL&gt;&lt;CELL BorderFill="9" ColAddr="16"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CharShape="17"&gt;&lt;CHAR&gt;≪$Q$63≫&lt;/CHAR&gt;&lt;/TEXT&gt;&lt;/P&gt;&lt;/PARALIST&gt;&lt;/CELL&gt;&lt;CELL BorderFill="9" ColAddr="17"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CharShape="17"&gt;&lt;CHAR&gt;≪$R$63≫&lt;/CHAR&gt;&lt;/TEXT&gt;&lt;/P&gt;&lt;/PARALIST&gt;&lt;/CELL&gt;&lt;CELL BorderFill="9" ColAddr="18"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CharShape="17"&gt;&lt;CHAR&gt;≪$S$63≫&lt;/CHAR&gt;&lt;/TEXT&gt;&lt;/P&gt;&lt;/PARALIST&gt;&lt;/CELL&gt;&lt;CELL BorderFill="9" ColAddr="19"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CharShape="17"&gt;&lt;CHAR&gt;≪$T$63≫&lt;/CHAR&gt;&lt;/TEXT&gt;&lt;/P&gt;&lt;/PARALIST&gt;&lt;/CELL&gt;&lt;CELL BorderFill="9" ColAddr="20"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CharShape="17"&gt;&lt;CHAR&gt;≪$U$63≫&lt;/CHAR&gt;&lt;/TEXT&gt;&lt;/P&gt;&lt;/PARALIST&gt;&lt;/CELL&gt;&lt;CELL BorderFill="9" ColAddr="21"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CharShape="17"&gt;&lt;CHAR&gt;≪$V$63≫&lt;/CHAR&gt;&lt;/TEXT&gt;&lt;/P&gt;&lt;/PARALIST&gt;&lt;/CELL&gt;&lt;CELL BorderFill="9" ColAddr="22"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CharShape="17"&gt;&lt;CHAR&gt;≪$W$63≫&lt;/CHAR&gt;&lt;/TEXT&gt;&lt;/P&gt;&lt;/PARALIST&gt;&lt;/CELL&gt;&lt;CELL BorderFill="9" ColAddr="23"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CharShape="17"&gt;&lt;CHAR&gt;≪$X$63≫&lt;/CHAR&gt;&lt;/TEXT&gt;&lt;/P&gt;&lt;/PARALIST&gt;&lt;/CELL&gt;&lt;CELL BorderFill="9" ColAddr="24"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CharShape="17"&gt;&lt;CHAR&gt;≪$Y$63≫&lt;/CHAR&gt;&lt;/TEXT&gt;&lt;/P&gt;&lt;/PARALIST&gt;&lt;/CELL&gt;&lt;CELL BorderFill="9" ColAddr="25"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CharShape="17"&gt;&lt;CHAR&gt;≪$Z$63≫&lt;/CHAR&gt;&lt;/TEXT&gt;&lt;/P&gt;&lt;/PARALIST&gt;&lt;/CELL&gt;&lt;CELL BorderFill="9" ColAddr="26"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CharShape="17"&gt;&lt;CHAR&gt;≪$AA$63≫&lt;/CHAR&gt;&lt;/TEXT&gt;&lt;/P&gt;&lt;/PARALIST&gt;&lt;/CELL&gt;&lt;CELL BorderFill="9" ColAddr="27"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CharShape="17"&gt;&lt;CHAR&gt;≪$AB$63≫&lt;/CHAR&gt;&lt;/TEXT&gt;&lt;/P&gt;&lt;/PARALIST&gt;&lt;/CELL&gt;&lt;CELL BorderFill="9" ColAddr="28"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CharShape="17"&gt;&lt;CHAR&gt;≪$AC$63≫&lt;/CHAR&gt;&lt;/TEXT&gt;&lt;/P&gt;&lt;/PARALIST&gt;&lt;/CELL&gt;&lt;CELL BorderFill="9" ColAddr="29"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CharShape="17"&gt;&lt;CHAR&gt;≪$AD$63≫&lt;/CHAR&gt;&lt;/TEXT&gt;&lt;/P&gt;&lt;/PARALIST&gt;&lt;/CELL&gt;&lt;CELL BorderFill="9" ColAddr="30"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CharShape="17"&gt;&lt;CHAR&gt;≪$AE$63≫&lt;/CHAR&gt;&lt;/TEXT&gt;&lt;/P&gt;&lt;/PARALIST&gt;&lt;/CELL&gt;&lt;CELL BorderFill="9" ColAddr="31"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CharShape="17"&gt;&lt;CHAR&gt;≪$AF$63≫&lt;/CHAR&gt;&lt;/TEXT&gt;&lt;/P&gt;&lt;/PARALIST&gt;&lt;/CELL&gt;&lt;CELL BorderFill="9" ColAddr="32"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CharShape="17"&gt;&lt;CHAR&gt;≪$AG$63≫&lt;/CHAR&gt;&lt;/TEXT&gt;&lt;/P&gt;&lt;/PARALIST&gt;&lt;/CELL&gt;&lt;CELL BorderFill="9" ColAddr="33"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CharShape="17"&gt;&lt;CHAR&gt;≪$AH$63≫&lt;/CHAR&gt;&lt;/TEXT&gt;&lt;/P&gt;&lt;/PARALIST&gt;&lt;/CELL&gt;&lt;CELL BorderFill="9" ColAddr="34"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CharShape="17"&gt;&lt;CHAR&gt;≪$AI$63≫&lt;/CHAR&gt;&lt;/TEXT&gt;&lt;/P&gt;&lt;/PARALIST&gt;&lt;/CELL&gt;&lt;CELL BorderFill="9" ColAddr="35"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CharShape="17"&gt;&lt;CHAR&gt;≪$AJ$63≫&lt;/CHAR&gt;&lt;/TEXT&gt;&lt;/P&gt;&lt;/PARALIST&gt;&lt;/CELL&gt;&lt;CELL BorderFill="9" ColAddr="36"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CharShape="17"&gt;&lt;CHAR&gt;≪$AK$63≫&lt;/CHAR&gt;&lt;/TEXT&gt;&lt;/P&gt;&lt;/PARALIST&gt;&lt;/CELL&gt;&lt;CELL BorderFill="9" ColAddr="37"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CharShape="17"&gt;&lt;CHAR&gt;≪$AL$63≫&lt;/CHAR&gt;&lt;/TEXT&gt;&lt;/P&gt;&lt;/PARALIST&gt;&lt;/CELL&gt;&lt;CELL BorderFill="9" ColAddr="38"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CharShape="17"&gt;&lt;CHAR&gt;≪$AM$63≫&lt;/CHAR&gt;&lt;/TEXT&gt;&lt;/P&gt;&lt;/PARALIST&gt;&lt;/CELL&gt;&lt;CELL BorderFill="9" ColAddr="39"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CharShape="17"&gt;&lt;CHAR&gt;≪$AN$63≫&lt;/CHAR&gt;&lt;/TEXT&gt;&lt;/P&gt;&lt;/PARALIST&gt;&lt;/CELL&gt;&lt;CELL BorderFill="9" ColAddr="40"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CharShape="17"&gt;&lt;CHAR&gt;≪$AO$63≫&lt;/CHAR&gt;&lt;/TEXT&gt;&lt;/P&gt;&lt;/PARALIST&gt;&lt;/CELL&gt;&lt;CELL BorderFill="13" ColAddr="41"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CharShape="17"&gt;&lt;CHAR&gt;≪$AP$63≫&lt;/CHAR&gt;&lt;/TEXT&gt;&lt;/P&gt;&lt;/PARALIST&gt;&lt;/CELL&gt;&lt;/ROW&gt;&lt;ROW&gt;&lt;CELL BorderFill="14" ColAddr="0" ColSpan="1" Dirty="false" Editable="false" HasMargin="false" Header="false" Height="0" Protect="false" RowAddr="61" RowSpan="1" Width="17378"&gt;&lt;CELLMARGIN Bottom="141" Left="510" Right="510" Top="141"/&gt;&lt;PARALIST LineWrap="Squeeze" LinkListID="0" LinkListIDNext="0" TextDirection="0" VertAlign="Center"&gt;&lt;P ParaShape="30" Style="22"&gt;&lt;TEXT CharShape="10"&gt;&lt;CHAR&gt;≪$A$64≫&lt;/CHAR&gt;&lt;/TEXT&gt;&lt;/P&gt;&lt;/PARALIST&gt;&lt;/CELL&gt;&lt;CELL BorderFill="9" ColAddr="1" ColSpan="1" Dirty="false" Editable="false" HasMargin="false" Header="false" Height="0" Protect="false" RowAddr="61" RowSpan="1" Width="4926"&gt;&lt;CELLMARGIN Bottom="141" Left="510" Right="510" Top="141"/&gt;&lt;PARALIST LineWrap="Squeeze" LinkListID="0" LinkListIDNext="0" TextDirection="0" VertAlign="Center"&gt;&lt;P ParaShape="31" Style="40"&gt;&lt;TEXT CharShape="16"&gt;&lt;CHAR&gt;≪$B$64≫&lt;/CHAR&gt;&lt;/TEXT&gt;&lt;/P&gt;&lt;/PARALIST&gt;&lt;/CELL&gt;&lt;CELL BorderFill="9" ColAddr="2"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CharShape="17"&gt;&lt;CHAR&gt;≪$C$64≫&lt;/CHAR&gt;&lt;/TEXT&gt;&lt;/P&gt;&lt;/PARALIST&gt;&lt;/CELL&gt;&lt;CELL BorderFill="9" ColAddr="3"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CharShape="17"&gt;&lt;CHAR&gt;≪$D$64≫&lt;/CHAR&gt;&lt;/TEXT&gt;&lt;/P&gt;&lt;/PARALIST&gt;&lt;/CELL&gt;&lt;CELL BorderFill="9" ColAddr="4"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CharShape="17"&gt;&lt;CHAR&gt;≪$E$64≫&lt;/CHAR&gt;&lt;/TEXT&gt;&lt;/P&gt;&lt;/PARALIST&gt;&lt;/CELL&gt;&lt;CELL BorderFill="9" ColAddr="5"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CharShape="17"&gt;&lt;CHAR&gt;≪$F$64≫&lt;/CHAR&gt;&lt;/TEXT&gt;&lt;/P&gt;&lt;/PARALIST&gt;&lt;/CELL&gt;&lt;CELL BorderFill="9" ColAddr="6"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CharShape="17"&gt;&lt;CHAR&gt;≪$G$64≫&lt;/CHAR&gt;&lt;/TEXT&gt;&lt;/P&gt;&lt;/PARALIST&gt;&lt;/CELL&gt;&lt;CELL BorderFill="9" ColAddr="7"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CharShape="17"&gt;&lt;CHAR&gt;≪$H$64≫&lt;/CHAR&gt;&lt;/TEXT&gt;&lt;/P&gt;&lt;/PARALIST&gt;&lt;/CELL&gt;&lt;CELL BorderFill="9" ColAddr="8"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CharShape="17"&gt;&lt;CHAR&gt;≪$I$64≫&lt;/CHAR&gt;&lt;/TEXT&gt;&lt;/P&gt;&lt;/PARALIST&gt;&lt;/CELL&gt;&lt;CELL BorderFill="9" ColAddr="9"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CharShape="17"&gt;&lt;CHAR&gt;≪$J$64≫&lt;/CHAR&gt;&lt;/TEXT&gt;&lt;/P&gt;&lt;/PARALIST&gt;&lt;/CELL&gt;&lt;CELL BorderFill="9" ColAddr="10"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CharShape="17"&gt;&lt;CHAR&gt;≪$K$64≫&lt;/CHAR&gt;&lt;/TEXT&gt;&lt;/P&gt;&lt;/PARALIST&gt;&lt;/CELL&gt;&lt;CELL BorderFill="9" ColAddr="11"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CharShape="17"&gt;&lt;CHAR&gt;≪$L$64≫&lt;/CHAR&gt;&lt;/TEXT&gt;&lt;/P&gt;&lt;/PARALIST&gt;&lt;/CELL&gt;&lt;CELL BorderFill="9" ColAddr="12"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CharShape="17"&gt;&lt;CHAR&gt;≪$M$64≫&lt;/CHAR&gt;&lt;/TEXT&gt;&lt;/P&gt;&lt;/PARALIST&gt;&lt;/CELL&gt;&lt;CELL BorderFill="9" ColAddr="13"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CharShape="17"&gt;&lt;CHAR&gt;≪$N$64≫&lt;/CHAR&gt;&lt;/TEXT&gt;&lt;/P&gt;&lt;/PARALIST&gt;&lt;/CELL&gt;&lt;CELL BorderFill="9" ColAddr="14"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CharShape="17"&gt;&lt;CHAR&gt;≪$O$64≫&lt;/CHAR&gt;&lt;/TEXT&gt;&lt;/P&gt;&lt;/PARALIST&gt;&lt;/CELL&gt;&lt;CELL BorderFill="9" ColAddr="15"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CharShape="17"&gt;&lt;CHAR&gt;≪$P$64≫&lt;/CHAR&gt;&lt;/TEXT&gt;&lt;/P&gt;&lt;/PARALIST&gt;&lt;/CELL&gt;&lt;CELL BorderFill="9" ColAddr="16"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CharShape="17"&gt;&lt;CHAR&gt;≪$Q$64≫&lt;/CHAR&gt;&lt;/TEXT&gt;&lt;/P&gt;&lt;/PARALIST&gt;&lt;/CELL&gt;&lt;CELL BorderFill="9" ColAddr="17"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CharShape="17"&gt;&lt;CHAR&gt;≪$R$64≫&lt;/CHAR&gt;&lt;/TEXT&gt;&lt;/P&gt;&lt;/PARALIST&gt;&lt;/CELL&gt;&lt;CELL BorderFill="9" ColAddr="18"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CharShape="17"&gt;&lt;CHAR&gt;≪$S$64≫&lt;/CHAR&gt;&lt;/TEXT&gt;&lt;/P&gt;&lt;/PARALIST&gt;&lt;/CELL&gt;&lt;CELL BorderFill="9" ColAddr="19"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CharShape="17"&gt;&lt;CHAR&gt;≪$T$64≫&lt;/CHAR&gt;&lt;/TEXT&gt;&lt;/P&gt;&lt;/PARALIST&gt;&lt;/CELL&gt;&lt;CELL BorderFill="9" ColAddr="20"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CharShape="17"&gt;&lt;CHAR&gt;≪$U$64≫&lt;/CHAR&gt;&lt;/TEXT&gt;&lt;/P&gt;&lt;/PARALIST&gt;&lt;/CELL&gt;&lt;CELL BorderFill="9" ColAddr="21"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CharShape="17"&gt;&lt;CHAR&gt;≪$V$64≫&lt;/CHAR&gt;&lt;/TEXT&gt;&lt;/P&gt;&lt;/PARALIST&gt;&lt;/CELL&gt;&lt;CELL BorderFill="9" ColAddr="22"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CharShape="17"&gt;&lt;CHAR&gt;≪$W$64≫&lt;/CHAR&gt;&lt;/TEXT&gt;&lt;/P&gt;&lt;/PARALIST&gt;&lt;/CELL&gt;&lt;CELL BorderFill="9" ColAddr="23"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CharShape="17"&gt;&lt;CHAR&gt;≪$X$64≫&lt;/CHAR&gt;&lt;/TEXT&gt;&lt;/P&gt;&lt;/PARALIST&gt;&lt;/CELL&gt;&lt;CELL BorderFill="9" ColAddr="24"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CharShape="17"&gt;&lt;CHAR&gt;≪$Y$64≫&lt;/CHAR&gt;&lt;/TEXT&gt;&lt;/P&gt;&lt;/PARALIST&gt;&lt;/CELL&gt;&lt;CELL BorderFill="9" ColAddr="25"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CharShape="17"&gt;&lt;CHAR&gt;≪$Z$64≫&lt;/CHAR&gt;&lt;/TEXT&gt;&lt;/P&gt;&lt;/PARALIST&gt;&lt;/CELL&gt;&lt;CELL BorderFill="9" ColAddr="26"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CharShape="17"&gt;&lt;CHAR&gt;≪$AA$64≫&lt;/CHAR&gt;&lt;/TEXT&gt;&lt;/P&gt;&lt;/PARALIST&gt;&lt;/CELL&gt;&lt;CELL BorderFill="9" ColAddr="27"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CharShape="17"&gt;&lt;CHAR&gt;≪$AB$64≫&lt;/CHAR&gt;&lt;/TEXT&gt;&lt;/P&gt;&lt;/PARALIST&gt;&lt;/CELL&gt;&lt;CELL BorderFill="9" ColAddr="28"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CharShape="17"&gt;&lt;CHAR&gt;≪$AC$64≫&lt;/CHAR&gt;&lt;/TEXT&gt;&lt;/P&gt;&lt;/PARALIST&gt;&lt;/CELL&gt;&lt;CELL BorderFill="9" ColAddr="29"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CharShape="17"&gt;&lt;CHAR&gt;≪$AD$64≫&lt;/CHAR&gt;&lt;/TEXT&gt;&lt;/P&gt;&lt;/PARALIST&gt;&lt;/CELL&gt;&lt;CELL BorderFill="9" ColAddr="30"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CharShape="17"&gt;&lt;CHAR&gt;≪$AE$64≫&lt;/CHAR&gt;&lt;/TEXT&gt;&lt;/P&gt;&lt;/PARALIST&gt;&lt;/CELL&gt;&lt;CELL BorderFill="9" ColAddr="31"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CharShape="17"&gt;&lt;CHAR&gt;≪$AF$64≫&lt;/CHAR&gt;&lt;/TEXT&gt;&lt;/P&gt;&lt;/PARALIST&gt;&lt;/CELL&gt;&lt;CELL BorderFill="9" ColAddr="32"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CharShape="17"&gt;&lt;CHAR&gt;≪$AG$64≫&lt;/CHAR&gt;&lt;/TEXT&gt;&lt;/P&gt;&lt;/PARALIST&gt;&lt;/CELL&gt;&lt;CELL BorderFill="9" ColAddr="33"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CharShape="17"&gt;&lt;CHAR&gt;≪$AH$64≫&lt;/CHAR&gt;&lt;/TEXT&gt;&lt;/P&gt;&lt;/PARALIST&gt;&lt;/CELL&gt;&lt;CELL BorderFill="9" ColAddr="34"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CharShape="17"&gt;&lt;CHAR&gt;≪$AI$64≫&lt;/CHAR&gt;&lt;/TEXT&gt;&lt;/P&gt;&lt;/PARALIST&gt;&lt;/CELL&gt;&lt;CELL BorderFill="9" ColAddr="35" ColSpan="1" Dirty="false" Editable="false" HasMargin="true" Header="false" Height="0" Protect="false" RowAddr="61" RowSpan="1" Width="1402"</t>
    <phoneticPr fontId="3" type="noConversion"/>
  </si>
  <si>
    <t>&gt;&lt;CELLMARGIN Bottom="0" Left="0" Right="0" Top="0"/&gt;&lt;PARALIST LineWrap="Squeeze" LinkListID="0" LinkListIDNext="0" TextDirection="0" VertAlign="Center"&gt;&lt;P ParaShape="31" Style="40"&gt;&lt;TEXT CharShape="17"&gt;&lt;CHAR&gt;≪$AJ$64≫&lt;/CHAR&gt;&lt;/TEXT&gt;&lt;/P&gt;&lt;/PARALIST&gt;&lt;/CELL&gt;&lt;CELL BorderFill="9" ColAddr="36"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CharShape="17"&gt;&lt;CHAR&gt;≪$AK$64≫&lt;/CHAR&gt;&lt;/TEXT&gt;&lt;/P&gt;&lt;/PARALIST&gt;&lt;/CELL&gt;&lt;CELL BorderFill="9" ColAddr="37"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CharShape="17"&gt;&lt;CHAR&gt;≪$AL$64≫&lt;/CHAR&gt;&lt;/TEXT&gt;&lt;/P&gt;&lt;/PARALIST&gt;&lt;/CELL&gt;&lt;CELL BorderFill="9" ColAddr="38"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CharShape="17"&gt;&lt;CHAR&gt;≪$AM$64≫&lt;/CHAR&gt;&lt;/TEXT&gt;&lt;/P&gt;&lt;/PARALIST&gt;&lt;/CELL&gt;&lt;CELL BorderFill="9" ColAddr="39"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CharShape="17"&gt;&lt;CHAR&gt;≪$AN$64≫&lt;/CHAR&gt;&lt;/TEXT&gt;&lt;/P&gt;&lt;/PARALIST&gt;&lt;/CELL&gt;&lt;CELL BorderFill="9" ColAddr="40"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CharShape="17"&gt;&lt;CHAR&gt;≪$AO$64≫&lt;/CHAR&gt;&lt;/TEXT&gt;&lt;/P&gt;&lt;/PARALIST&gt;&lt;/CELL&gt;&lt;CELL BorderFill="13" ColAddr="41"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CharShape="17"&gt;&lt;CHAR&gt;≪$AP$64≫&lt;/CHAR&gt;&lt;/TEXT&gt;&lt;/P&gt;&lt;/PARALIST&gt;&lt;/CELL&gt;&lt;/ROW&gt;&lt;ROW&gt;&lt;CELL BorderFill="14" ColAddr="0" ColSpan="1" Dirty="false" Editable="false" HasMargin="false" Header="false" Height="0" Protect="false" RowAddr="62" RowSpan="1" Width="17378"&gt;&lt;CELLMARGIN Bottom="141" Left="510" Right="510" Top="141"/&gt;&lt;PARALIST LineWrap="Squeeze" LinkListID="0" LinkListIDNext="0" TextDirection="0" VertAlign="Center"&gt;&lt;P ParaShape="30" Style="22"&gt;&lt;TEXT CharShape="10"&gt;&lt;CHAR&gt;≪$A$65≫&lt;/CHAR&gt;&lt;/TEXT&gt;&lt;/P&gt;&lt;/PARALIST&gt;&lt;/CELL&gt;&lt;CELL BorderFill="9" ColAddr="1" ColSpan="1" Dirty="false" Editable="false" HasMargin="false" Header="false" Height="0" Protect="false" RowAddr="62" RowSpan="1" Width="4926"&gt;&lt;CELLMARGIN Bottom="141" Left="510" Right="510" Top="141"/&gt;&lt;PARALIST LineWrap="Squeeze" LinkListID="0" LinkListIDNext="0" TextDirection="0" VertAlign="Center"&gt;&lt;P ParaShape="31" Style="40"&gt;&lt;TEXT CharShape="16"&gt;&lt;CHAR&gt;≪$B$65≫&lt;/CHAR&gt;&lt;/TEXT&gt;&lt;/P&gt;&lt;/PARALIST&gt;&lt;/CELL&gt;&lt;CELL BorderFill="9" ColAddr="2"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CharShape="17"&gt;&lt;CHAR&gt;≪$C$65≫&lt;/CHAR&gt;&lt;/TEXT&gt;&lt;/P&gt;&lt;/PARALIST&gt;&lt;/CELL&gt;&lt;CELL BorderFill="9" ColAddr="3"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CharShape="17"&gt;&lt;CHAR&gt;≪$D$65≫&lt;/CHAR&gt;&lt;/TEXT&gt;&lt;/P&gt;&lt;/PARALIST&gt;&lt;/CELL&gt;&lt;CELL BorderFill="9" ColAddr="4"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CharShape="17"&gt;&lt;CHAR&gt;≪$E$65≫&lt;/CHAR&gt;&lt;/TEXT&gt;&lt;/P&gt;&lt;/PARALIST&gt;&lt;/CELL&gt;&lt;CELL BorderFill="9" ColAddr="5"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CharShape="17"&gt;&lt;CHAR&gt;≪$F$65≫&lt;/CHAR&gt;&lt;/TEXT&gt;&lt;/P&gt;&lt;/PARALIST&gt;&lt;/CELL&gt;&lt;CELL BorderFill="9" ColAddr="6"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CharShape="17"&gt;&lt;CHAR&gt;≪$G$65≫&lt;/CHAR&gt;&lt;/TEXT&gt;&lt;/P&gt;&lt;/PARALIST&gt;&lt;/CELL&gt;&lt;CELL BorderFill="9" ColAddr="7"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CharShape="17"&gt;&lt;CHAR&gt;≪$H$65≫&lt;/CHAR&gt;&lt;/TEXT&gt;&lt;/P&gt;&lt;/PARALIST&gt;&lt;/CELL&gt;&lt;CELL BorderFill="9" ColAddr="8"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CharShape="17"&gt;&lt;CHAR&gt;≪$I$65≫&lt;/CHAR&gt;&lt;/TEXT&gt;&lt;/P&gt;&lt;/PARALIST&gt;&lt;/CELL&gt;&lt;CELL BorderFill="9" ColAddr="9"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CharShape="17"&gt;&lt;CHAR&gt;≪$J$65≫&lt;/CHAR&gt;&lt;/TEXT&gt;&lt;/P&gt;&lt;/PARALIST&gt;&lt;/CELL&gt;&lt;CELL BorderFill="9" ColAddr="10"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CharShape="17"&gt;&lt;CHAR&gt;≪$K$65≫&lt;/CHAR&gt;&lt;/TEXT&gt;&lt;/P&gt;&lt;/PARALIST&gt;&lt;/CELL&gt;&lt;CELL BorderFill="9" ColAddr="11"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CharShape="17"&gt;&lt;CHAR&gt;≪$L$65≫&lt;/CHAR&gt;&lt;/TEXT&gt;&lt;/P&gt;&lt;/PARALIST&gt;&lt;/CELL&gt;&lt;CELL BorderFill="9" ColAddr="12"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CharShape="17"&gt;&lt;CHAR&gt;≪$M$65≫&lt;/CHAR&gt;&lt;/TEXT&gt;&lt;/P&gt;&lt;/PARALIST&gt;&lt;/CELL&gt;&lt;CELL BorderFill="9" ColAddr="13"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CharShape="17"&gt;&lt;CHAR&gt;≪$N$65≫&lt;/CHAR&gt;&lt;/TEXT&gt;&lt;/P&gt;&lt;/PARALIST&gt;&lt;/CELL&gt;&lt;CELL BorderFill="9" ColAddr="14"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CharShape="17"&gt;&lt;CHAR&gt;≪$O$65≫&lt;/CHAR&gt;&lt;/TEXT&gt;&lt;/P&gt;&lt;/PARALIST&gt;&lt;/CELL&gt;&lt;CELL BorderFill="9" ColAddr="15"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CharShape="17"&gt;&lt;CHAR&gt;≪$P$65≫&lt;/CHAR&gt;&lt;/TEXT&gt;&lt;/P&gt;&lt;/PARALIST&gt;&lt;/CELL&gt;&lt;CELL BorderFill="9" ColAddr="16"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CharShape="17"&gt;&lt;CHAR&gt;≪$Q$65≫&lt;/CHAR&gt;&lt;/TEXT&gt;&lt;/P&gt;&lt;/PARALIST&gt;&lt;/CELL&gt;&lt;CELL BorderFill="9" ColAddr="17"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CharShape="17"&gt;&lt;CHAR&gt;≪$R$65≫&lt;/CHAR&gt;&lt;/TEXT&gt;&lt;/P&gt;&lt;/PARALIST&gt;&lt;/CELL&gt;&lt;CELL BorderFill="9" ColAddr="18"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CharShape="17"&gt;&lt;CHAR&gt;≪$S$65≫&lt;/CHAR&gt;&lt;/TEXT&gt;&lt;/P&gt;&lt;/PARALIST&gt;&lt;/CELL&gt;&lt;CELL BorderFill="9" ColAddr="19"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CharShape="17"&gt;&lt;CHAR&gt;≪$T$65≫&lt;/CHAR&gt;&lt;/TEXT&gt;&lt;/P&gt;&lt;/PARALIST&gt;&lt;/CELL&gt;&lt;CELL BorderFill="9" ColAddr="20"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CharShape="17"&gt;&lt;CHAR&gt;≪$U$65≫&lt;/CHAR&gt;&lt;/TEXT&gt;&lt;/P&gt;&lt;/PARALIST&gt;&lt;/CELL&gt;&lt;CELL BorderFill="9" ColAddr="21"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CharShape="17"&gt;&lt;CHAR&gt;≪$V$65≫&lt;/CHAR&gt;&lt;/TEXT&gt;&lt;/P&gt;&lt;/PARALIST&gt;&lt;/CELL&gt;&lt;CELL BorderFill="9" ColAddr="22"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CharShape="17"&gt;&lt;CHAR&gt;≪$W$65≫&lt;/CHAR&gt;&lt;/TEXT&gt;&lt;/P&gt;&lt;/PARALIST&gt;&lt;/CELL&gt;&lt;CELL BorderFill="9" ColAddr="23"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CharShape="17"&gt;&lt;CHAR&gt;≪$X$65≫&lt;/CHAR&gt;&lt;/TEXT&gt;&lt;/P&gt;&lt;/PARALIST&gt;&lt;/CELL&gt;&lt;CELL BorderFill="9" ColAddr="24"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CharShape="17"&gt;&lt;CHAR&gt;≪$Y$65≫&lt;/CHAR&gt;&lt;/TEXT&gt;&lt;/P&gt;&lt;/PARALIST&gt;&lt;/CELL&gt;&lt;CELL BorderFill="9" ColAddr="25"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CharShape="17"&gt;&lt;CHAR&gt;≪$Z$65≫&lt;/CHAR&gt;&lt;/TEXT&gt;&lt;/P&gt;&lt;/PARALIST&gt;&lt;/CELL&gt;&lt;CELL BorderFill="9" ColAddr="26"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CharShape="17"&gt;&lt;CHAR&gt;≪$AA$65≫&lt;/CHAR&gt;&lt;/TEXT&gt;&lt;/P&gt;&lt;/PARALIST&gt;&lt;/CELL&gt;&lt;CELL BorderFill="9" ColAddr="27"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CharShape="17"&gt;&lt;CHAR&gt;≪$AB$65≫&lt;/CHAR&gt;&lt;/TEXT&gt;&lt;/P&gt;&lt;/PARALIST&gt;&lt;/CELL&gt;&lt;CELL BorderFill="9" ColAddr="28"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CharShape="17"&gt;&lt;CHAR&gt;≪$AC$65≫&lt;/CHAR&gt;&lt;/TEXT&gt;&lt;/P&gt;&lt;/PARALIST&gt;&lt;/CELL&gt;&lt;CELL BorderFill="9" ColAddr="29"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CharShape="17"&gt;&lt;CHAR&gt;≪$AD$65≫&lt;/CHAR&gt;&lt;/TEXT&gt;&lt;/P&gt;&lt;/PARALIST&gt;&lt;/CELL&gt;&lt;CELL BorderFill="9" ColAddr="30"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CharShape="17"&gt;&lt;CHAR&gt;≪$AE$65≫&lt;/CHAR&gt;&lt;/TEXT&gt;&lt;/P&gt;&lt;/PARALIST&gt;&lt;/CELL&gt;&lt;CELL BorderFill="9" ColAddr="31"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CharShape="17"&gt;&lt;CHAR&gt;≪$AF$65≫&lt;/CHAR&gt;&lt;/TEXT&gt;&lt;/P&gt;&lt;/PARALIST&gt;&lt;/CELL&gt;&lt;CELL BorderFill="9" ColAddr="32"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CharShape="17"&gt;&lt;CHAR&gt;≪$AG$65≫&lt;/CHAR&gt;&lt;/TEXT&gt;&lt;/P&gt;&lt;/PARALIST&gt;&lt;/CELL&gt;&lt;CELL BorderFill="9" ColAddr="33"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CharShape="17"&gt;&lt;CHAR&gt;≪$AH$65≫&lt;/CHAR&gt;&lt;/TEXT&gt;&lt;/P&gt;&lt;/PARALIST&gt;&lt;/CELL&gt;&lt;CELL BorderFill="9" ColAddr="34"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CharShape="17"&gt;&lt;CHAR&gt;≪$AI$65≫&lt;/CHAR&gt;&lt;/TEXT&gt;&lt;/P&gt;&lt;/PARALIST&gt;&lt;/CELL&gt;&lt;CELL BorderFill="9" ColAddr="35"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CharShape="17"&gt;&lt;CHAR&gt;≪$AJ$65≫&lt;/CHAR&gt;&lt;/TEXT&gt;&lt;/P&gt;&lt;/PARALIST&gt;&lt;/CELL&gt;&lt;CELL BorderFill="9" ColAddr="36"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CharShape="17"&gt;&lt;CHAR&gt;≪$AK$65≫&lt;/CHAR&gt;&lt;/TEXT&gt;&lt;/P&gt;&lt;/PARALIST&gt;&lt;/CELL&gt;&lt;CELL BorderFill="9" ColAddr="37"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CharShape="17"&gt;&lt;CHAR&gt;≪$AL$65≫&lt;/CHAR&gt;&lt;/TEXT&gt;&lt;/P&gt;&lt;/PARALIST&gt;&lt;/CELL&gt;&lt;CELL BorderFill="9" ColAddr="38"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CharShape="17"&gt;&lt;CHAR&gt;≪$AM$65≫&lt;/CHAR&gt;&lt;/TEXT&gt;&lt;/P&gt;&lt;/PARALIST&gt;&lt;/CELL&gt;&lt;CELL BorderFill="9" ColAddr="39"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CharShape="17"&gt;&lt;CHAR&gt;≪$AN$65≫&lt;/CHAR&gt;&lt;/TEXT&gt;&lt;/P&gt;&lt;/PARALIST&gt;&lt;/CELL&gt;&lt;CELL BorderFill="9" ColAddr="40"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CharShape="17"&gt;&lt;CHAR&gt;≪$AO$65≫&lt;/CHAR&gt;&lt;/TEXT&gt;&lt;/P&gt;&lt;/PARALIST&gt;&lt;/CELL&gt;&lt;CELL BorderFill="13" ColAddr="41"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CharShape="17"&gt;&lt;CHAR&gt;≪$AP$65≫&lt;/CHAR&gt;&lt;/TEXT&gt;&lt;/P&gt;&lt;/PARALIST&gt;&lt;/CELL&gt;&lt;/ROW&gt;&lt;ROW&gt;&lt;CELL BorderFill="14" ColAddr="0" ColSpan="1" Dirty="false" Editable="false" HasMargin="false" Header="false" Height="0" Protect="false" RowAddr="63" RowSpan="1" Width="17378"&gt;&lt;CELLMARGIN Bottom="141" Left="510" Right="510" Top="141"/&gt;&lt;PARALIST LineWrap="Squeeze" LinkListID="0" LinkListIDNext="0" TextDirection="0" VertAlign="Center"&gt;&lt;P ParaShape="30" Style="22"&gt;&lt;TEXT CharShape="10"&gt;&lt;CHAR&gt;≪$A$66≫&lt;/CHAR&gt;&lt;/TEXT&gt;&lt;/P&gt;&lt;/PARALIST&gt;&lt;/CELL&gt;&lt;CELL BorderFill="9" ColAddr="1" ColSpan="1" Dirty="false" Editable="false" HasMargin="false" Header="false" Height="0" Protect="false" RowAddr="63" RowSpan="1" Width="4926"&gt;&lt;CELLMARGIN Bottom="141" Left="510" Right="510" Top="141"/&gt;&lt;PARALIST LineWrap="Squeeze" LinkListID="0" LinkListIDNext="0" TextDirection="0" VertAlign="Center"&gt;&lt;P ParaShape="31" Style="40"&gt;&lt;TEXT CharShape="16"&gt;&lt;CHAR&gt;≪$B$66≫&lt;/CHAR&gt;&lt;/TEXT&gt;&lt;/P&gt;&lt;/PARALIST&gt;&lt;/CELL&gt;&lt;CELL BorderFill="9" ColAddr="2"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CharShape="17"&gt;&lt;CHAR&gt;≪$C$66≫&lt;/CHAR&gt;&lt;/TEXT&gt;&lt;/P&gt;&lt;/PARALIST&gt;&lt;/CELL&gt;&lt;CELL BorderFill="9" ColAddr="3"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CharShape="17"&gt;&lt;CHAR&gt;≪$D$66≫&lt;/CHAR&gt;&lt;/TEXT&gt;&lt;/P&gt;&lt;/PARALIST&gt;&lt;/CELL&gt;&lt;CELL BorderFill="9" ColAddr="4"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CharShape="17"&gt;&lt;CHAR&gt;≪$E$66≫&lt;/CHAR&gt;&lt;/TEXT&gt;&lt;/P&gt;&lt;/PARALIST&gt;&lt;/CELL&gt;&lt;CELL BorderFill="9" ColAddr="5"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CharShape="17"&gt;&lt;CHAR&gt;≪$F$66≫&lt;/CHAR&gt;&lt;/TEXT&gt;&lt;/P&gt;&lt;/PARALIST&gt;&lt;/CELL&gt;&lt;CELL BorderFill="9" ColAddr="6"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CharShape="17"&gt;&lt;CHAR&gt;≪$G$66≫&lt;/CHAR&gt;&lt;/TEXT&gt;&lt;/P&gt;&lt;/PARALIST&gt;&lt;/CELL&gt;&lt;CELL BorderFill="9" ColAddr="7"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CharShape="17"&gt;&lt;CHAR&gt;≪$H$66≫&lt;/CHAR&gt;&lt;/TEXT&gt;&lt;/P&gt;&lt;/PARALIST&gt;&lt;/CELL&gt;&lt;CELL BorderFill="9" ColAddr="8"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CharShape="17"&gt;&lt;CHAR&gt;≪$I$66≫&lt;/CHAR&gt;&lt;/TEXT&gt;&lt;/P&gt;&lt;/PARALIST&gt;&lt;/CELL&gt;&lt;CELL BorderFill="9" ColAddr="9"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CharShape="17"&gt;&lt;CHAR&gt;≪$J$66≫&lt;/CHAR&gt;&lt;/TEXT&gt;&lt;/P&gt;&lt;/PARALIST&gt;&lt;/CELL&gt;&lt;CELL BorderFill="9" ColAddr="10"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CharShape="17"&gt;&lt;CHAR&gt;≪$K$66≫&lt;/CHAR&gt;&lt;/TEXT&gt;&lt;/P&gt;&lt;/PARALIST&gt;&lt;/CELL&gt;&lt;CELL BorderFill="9" ColAddr="11"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CharShape="17"&gt;&lt;CHAR&gt;≪$L$66≫&lt;/CHAR&gt;&lt;/TEXT&gt;&lt;/P&gt;&lt;/PARALIST&gt;&lt;/CELL&gt;&lt;CELL BorderFill="9" ColAddr="12"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CharShape="17"&gt;&lt;CHAR&gt;≪$M$66≫&lt;/CHAR&gt;&lt;/TEXT&gt;&lt;/P&gt;&lt;/PARALIST&gt;&lt;/CELL&gt;&lt;CELL BorderFill="9" ColAddr="13"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CharShape="17"&gt;&lt;CHAR&gt;≪$N$66≫&lt;/CHAR&gt;&lt;/TEXT&gt;&lt;/P&gt;&lt;/PARALIST&gt;&lt;/CELL&gt;&lt;CELL BorderFill="9" ColAddr="14"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CharShape="17"&gt;&lt;CHAR&gt;≪$O$66≫&lt;/CHAR&gt;&lt;/TEXT&gt;&lt;/P&gt;&lt;/PARALIST&gt;&lt;/CELL&gt;&lt;CELL BorderFill="9" ColAddr="15"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CharShape="17"&gt;&lt;CHAR&gt;≪$P$66≫&lt;/CHAR&gt;&lt;/TEXT&gt;&lt;/P&gt;&lt;/PARALIST&gt;&lt;/CELL&gt;&lt;CELL BorderFill="9" ColAddr="16"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CharShape="17"&gt;&lt;CHAR&gt;≪$Q$66≫&lt;/CHAR&gt;&lt;/TEXT&gt;&lt;/P&gt;&lt;/PARALIST&gt;&lt;/CELL&gt;&lt;CELL BorderFill="9" ColAddr="17"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CharShape="17"&gt;&lt;CHAR&gt;≪$R$66≫&lt;/CHAR&gt;&lt;/TEXT&gt;&lt;/P&gt;&lt;/PARALIST&gt;&lt;/CELL&gt;&lt;CELL BorderFill="9" ColAddr="18"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CharShape="17"&gt;&lt;CHAR&gt;≪$S$66≫&lt;/CHAR&gt;&lt;/TEXT&gt;&lt;/P&gt;&lt;/PARALIST&gt;&lt;/CELL&gt;&lt;CELL BorderFill="9" ColAddr="19"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CharShape="17"&gt;&lt;CHAR&gt;≪$T$66≫&lt;/CHAR&gt;&lt;/TEXT&gt;&lt;/P&gt;&lt;/PARALIST&gt;&lt;/CELL&gt;&lt;CELL BorderFill="9" ColAddr="20"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CharShape="17"&gt;&lt;CHAR&gt;≪$U$66≫&lt;/CHAR&gt;&lt;/TEXT&gt;&lt;/P&gt;&lt;/PARALIST&gt;&lt;/CELL&gt;&lt;CELL BorderFill="9" ColAddr="21"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CharShape="17"&gt;&lt;CHAR&gt;≪$V$66≫&lt;/CHAR&gt;&lt;/TEXT&gt;&lt;/P&gt;&lt;/PARALIST&gt;&lt;/CELL&gt;&lt;CELL BorderFill="9" ColAddr="22"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CharShape="17"&gt;&lt;CHAR&gt;≪$W$66≫&lt;/CHAR&gt;&lt;/TEXT&gt;&lt;/P&gt;&lt;/PARALIST&gt;&lt;/CELL&gt;&lt;CELL BorderFill="9" ColAddr="23"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CharShape="17"&gt;&lt;CHAR&gt;≪$X$66≫&lt;/CHAR&gt;&lt;/TEXT&gt;&lt;/P&gt;&lt;/PARALIST&gt;&lt;/CELL&gt;&lt;CELL BorderFill="9" ColAddr="24"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CharShape="17"&gt;&lt;CHAR&gt;≪$Y$66≫&lt;/CHAR&gt;&lt;/TEXT&gt;&lt;/P&gt;&lt;/PARALIST&gt;&lt;/CELL&gt;&lt;CELL BorderFill="9" ColAddr="25"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CharShape="17"&gt;&lt;CHAR&gt;≪$Z$66≫&lt;/CHAR&gt;&lt;/TEXT&gt;&lt;/P&gt;&lt;/PARALIST&gt;&lt;/CELL&gt;&lt;CELL BorderFill="9" ColAddr="26"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CharShape="17"&gt;&lt;CHAR&gt;≪$AA$66≫&lt;/CHAR&gt;&lt;/TEXT&gt;&lt;/P&gt;&lt;/PARALIST&gt;&lt;/CELL&gt;&lt;CELL BorderFill="9" ColAddr="27"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CharShape="17"&gt;&lt;CHAR&gt;≪$AB$66≫&lt;/CHAR&gt;&lt;/TEXT&gt;&lt;/P&gt;&lt;/PARALIST&gt;&lt;/CELL&gt;&lt;CELL BorderFill="9" ColAddr="28" ColSpan="1" Dirty="false" Editable="false" HasMargin="true" Header="false" Height="0" Protect="false" RowAddr="63" RowSpan="1" Width="1402"&gt;&lt;CELLMARGIN Bottom="0" Left="0" Right="0"</t>
    <phoneticPr fontId="3" type="noConversion"/>
  </si>
  <si>
    <t xml:space="preserve"> Top="0"/&gt;&lt;PARALIST LineWrap="Squeeze" LinkListID="0" LinkListIDNext="0" TextDirection="0" VertAlign="Center"&gt;&lt;P ParaShape="31" Style="40"&gt;&lt;TEXT CharShape="17"&gt;&lt;CHAR&gt;≪$AC$66≫&lt;/CHAR&gt;&lt;/TEXT&gt;&lt;/P&gt;&lt;/PARALIST&gt;&lt;/CELL&gt;&lt;CELL BorderFill="9" ColAddr="29"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CharShape="17"&gt;&lt;CHAR&gt;≪$AD$66≫&lt;/CHAR&gt;&lt;/TEXT&gt;&lt;/P&gt;&lt;/PARALIST&gt;&lt;/CELL&gt;&lt;CELL BorderFill="9" ColAddr="30"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CharShape="17"&gt;&lt;CHAR&gt;≪$AE$66≫&lt;/CHAR&gt;&lt;/TEXT&gt;&lt;/P&gt;&lt;/PARALIST&gt;&lt;/CELL&gt;&lt;CELL BorderFill="9" ColAddr="31"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CharShape="17"&gt;&lt;CHAR&gt;≪$AF$66≫&lt;/CHAR&gt;&lt;/TEXT&gt;&lt;/P&gt;&lt;/PARALIST&gt;&lt;/CELL&gt;&lt;CELL BorderFill="9" ColAddr="32"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CharShape="17"&gt;&lt;CHAR&gt;≪$AG$66≫&lt;/CHAR&gt;&lt;/TEXT&gt;&lt;/P&gt;&lt;/PARALIST&gt;&lt;/CELL&gt;&lt;CELL BorderFill="9" ColAddr="33"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CharShape="17"&gt;&lt;CHAR&gt;≪$AH$66≫&lt;/CHAR&gt;&lt;/TEXT&gt;&lt;/P&gt;&lt;/PARALIST&gt;&lt;/CELL&gt;&lt;CELL BorderFill="9" ColAddr="34"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CharShape="17"&gt;&lt;CHAR&gt;≪$AI$66≫&lt;/CHAR&gt;&lt;/TEXT&gt;&lt;/P&gt;&lt;/PARALIST&gt;&lt;/CELL&gt;&lt;CELL BorderFill="9" ColAddr="35"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CharShape="17"&gt;&lt;CHAR&gt;≪$AJ$66≫&lt;/CHAR&gt;&lt;/TEXT&gt;&lt;/P&gt;&lt;/PARALIST&gt;&lt;/CELL&gt;&lt;CELL BorderFill="9" ColAddr="36"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CharShape="17"&gt;&lt;CHAR&gt;≪$AK$66≫&lt;/CHAR&gt;&lt;/TEXT&gt;&lt;/P&gt;&lt;/PARALIST&gt;&lt;/CELL&gt;&lt;CELL BorderFill="9" ColAddr="37"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CharShape="17"&gt;&lt;CHAR&gt;≪$AL$66≫&lt;/CHAR&gt;&lt;/TEXT&gt;&lt;/P&gt;&lt;/PARALIST&gt;&lt;/CELL&gt;&lt;CELL BorderFill="9" ColAddr="38"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CharShape="17"&gt;&lt;CHAR&gt;≪$AM$66≫&lt;/CHAR&gt;&lt;/TEXT&gt;&lt;/P&gt;&lt;/PARALIST&gt;&lt;/CELL&gt;&lt;CELL BorderFill="9" ColAddr="39"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CharShape="17"&gt;&lt;CHAR&gt;≪$AN$66≫&lt;/CHAR&gt;&lt;/TEXT&gt;&lt;/P&gt;&lt;/PARALIST&gt;&lt;/CELL&gt;&lt;CELL BorderFill="9" ColAddr="40"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CharShape="17"&gt;&lt;CHAR&gt;≪$AO$66≫&lt;/CHAR&gt;&lt;/TEXT&gt;&lt;/P&gt;&lt;/PARALIST&gt;&lt;/CELL&gt;&lt;CELL BorderFill="13" ColAddr="41"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CharShape="17"&gt;&lt;CHAR&gt;≪$AP$66≫&lt;/CHAR&gt;&lt;/TEXT&gt;&lt;/P&gt;&lt;/PARALIST&gt;&lt;/CELL&gt;&lt;/ROW&gt;&lt;ROW&gt;&lt;CELL BorderFill="14" ColAddr="0" ColSpan="1" Dirty="false" Editable="false" HasMargin="false" Header="false" Height="0" Protect="false" RowAddr="64" RowSpan="1" Width="17378"&gt;&lt;CELLMARGIN Bottom="141" Left="510" Right="510" Top="141"/&gt;&lt;PARALIST LineWrap="Squeeze" LinkListID="0" LinkListIDNext="0" TextDirection="0" VertAlign="Center"&gt;&lt;P ParaShape="30" Style="22"&gt;&lt;TEXT CharShape="10"&gt;&lt;CHAR&gt;≪$A$67≫&lt;/CHAR&gt;&lt;/TEXT&gt;&lt;/P&gt;&lt;/PARALIST&gt;&lt;/CELL&gt;&lt;CELL BorderFill="9" ColAddr="1" ColSpan="1" Dirty="false" Editable="false" HasMargin="false" Header="false" Height="0" Protect="false" RowAddr="64" RowSpan="1" Width="4926"&gt;&lt;CELLMARGIN Bottom="141" Left="510" Right="510" Top="141"/&gt;&lt;PARALIST LineWrap="Squeeze" LinkListID="0" LinkListIDNext="0" TextDirection="0" VertAlign="Center"&gt;&lt;P ParaShape="31" Style="40"&gt;&lt;TEXT CharShape="16"&gt;&lt;CHAR&gt;≪$B$67≫&lt;/CHAR&gt;&lt;/TEXT&gt;&lt;/P&gt;&lt;/PARALIST&gt;&lt;/CELL&gt;&lt;CELL BorderFill="9" ColAddr="2"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CharShape="17"&gt;&lt;CHAR&gt;≪$C$67≫&lt;/CHAR&gt;&lt;/TEXT&gt;&lt;/P&gt;&lt;/PARALIST&gt;&lt;/CELL&gt;&lt;CELL BorderFill="9" ColAddr="3"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CharShape="17"&gt;&lt;CHAR&gt;≪$D$67≫&lt;/CHAR&gt;&lt;/TEXT&gt;&lt;/P&gt;&lt;/PARALIST&gt;&lt;/CELL&gt;&lt;CELL BorderFill="9" ColAddr="4"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CharShape="17"&gt;&lt;CHAR&gt;≪$E$67≫&lt;/CHAR&gt;&lt;/TEXT&gt;&lt;/P&gt;&lt;/PARALIST&gt;&lt;/CELL&gt;&lt;CELL BorderFill="9" ColAddr="5"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CharShape="17"&gt;&lt;CHAR&gt;≪$F$67≫&lt;/CHAR&gt;&lt;/TEXT&gt;&lt;/P&gt;&lt;/PARALIST&gt;&lt;/CELL&gt;&lt;CELL BorderFill="9" ColAddr="6"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CharShape="17"&gt;&lt;CHAR&gt;≪$G$67≫&lt;/CHAR&gt;&lt;/TEXT&gt;&lt;/P&gt;&lt;/PARALIST&gt;&lt;/CELL&gt;&lt;CELL BorderFill="9" ColAddr="7"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CharShape="17"&gt;&lt;CHAR&gt;≪$H$67≫&lt;/CHAR&gt;&lt;/TEXT&gt;&lt;/P&gt;&lt;/PARALIST&gt;&lt;/CELL&gt;&lt;CELL BorderFill="9" ColAddr="8"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CharShape="17"&gt;&lt;CHAR&gt;≪$I$67≫&lt;/CHAR&gt;&lt;/TEXT&gt;&lt;/P&gt;&lt;/PARALIST&gt;&lt;/CELL&gt;&lt;CELL BorderFill="9" ColAddr="9"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CharShape="17"&gt;&lt;CHAR&gt;≪$J$67≫&lt;/CHAR&gt;&lt;/TEXT&gt;&lt;/P&gt;&lt;/PARALIST&gt;&lt;/CELL&gt;&lt;CELL BorderFill="9" ColAddr="10"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CharShape="17"&gt;&lt;CHAR&gt;≪$K$67≫&lt;/CHAR&gt;&lt;/TEXT&gt;&lt;/P&gt;&lt;/PARALIST&gt;&lt;/CELL&gt;&lt;CELL BorderFill="9" ColAddr="11"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CharShape="17"&gt;&lt;CHAR&gt;≪$L$67≫&lt;/CHAR&gt;&lt;/TEXT&gt;&lt;/P&gt;&lt;/PARALIST&gt;&lt;/CELL&gt;&lt;CELL BorderFill="9" ColAddr="12"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CharShape="17"&gt;&lt;CHAR&gt;≪$M$67≫&lt;/CHAR&gt;&lt;/TEXT&gt;&lt;/P&gt;&lt;/PARALIST&gt;&lt;/CELL&gt;&lt;CELL BorderFill="9" ColAddr="13"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CharShape="17"&gt;&lt;CHAR&gt;≪$N$67≫&lt;/CHAR&gt;&lt;/TEXT&gt;&lt;/P&gt;&lt;/PARALIST&gt;&lt;/CELL&gt;&lt;CELL BorderFill="9" ColAddr="14"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CharShape="17"&gt;&lt;CHAR&gt;≪$O$67≫&lt;/CHAR&gt;&lt;/TEXT&gt;&lt;/P&gt;&lt;/PARALIST&gt;&lt;/CELL&gt;&lt;CELL BorderFill="9" ColAddr="15"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CharShape="17"&gt;&lt;CHAR&gt;≪$P$67≫&lt;/CHAR&gt;&lt;/TEXT&gt;&lt;/P&gt;&lt;/PARALIST&gt;&lt;/CELL&gt;&lt;CELL BorderFill="9" ColAddr="16"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CharShape="17"&gt;&lt;CHAR&gt;≪$Q$67≫&lt;/CHAR&gt;&lt;/TEXT&gt;&lt;/P&gt;&lt;/PARALIST&gt;&lt;/CELL&gt;&lt;CELL BorderFill="9" ColAddr="17"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CharShape="17"&gt;&lt;CHAR&gt;≪$R$67≫&lt;/CHAR&gt;&lt;/TEXT&gt;&lt;/P&gt;&lt;/PARALIST&gt;&lt;/CELL&gt;&lt;CELL BorderFill="9" ColAddr="18"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CharShape="17"&gt;&lt;CHAR&gt;≪$S$67≫&lt;/CHAR&gt;&lt;/TEXT&gt;&lt;/P&gt;&lt;/PARALIST&gt;&lt;/CELL&gt;&lt;CELL BorderFill="9" ColAddr="19"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CharShape="17"&gt;&lt;CHAR&gt;≪$T$67≫&lt;/CHAR&gt;&lt;/TEXT&gt;&lt;/P&gt;&lt;/PARALIST&gt;&lt;/CELL&gt;&lt;CELL BorderFill="9" ColAddr="20"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CharShape="17"&gt;&lt;CHAR&gt;≪$U$67≫&lt;/CHAR&gt;&lt;/TEXT&gt;&lt;/P&gt;&lt;/PARALIST&gt;&lt;/CELL&gt;&lt;CELL BorderFill="9" ColAddr="21"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CharShape="17"&gt;&lt;CHAR&gt;≪$V$67≫&lt;/CHAR&gt;&lt;/TEXT&gt;&lt;/P&gt;&lt;/PARALIST&gt;&lt;/CELL&gt;&lt;CELL BorderFill="9" ColAddr="22"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CharShape="17"&gt;&lt;CHAR&gt;≪$W$67≫&lt;/CHAR&gt;&lt;/TEXT&gt;&lt;/P&gt;&lt;/PARALIST&gt;&lt;/CELL&gt;&lt;CELL BorderFill="9" ColAddr="23"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CharShape="17"&gt;&lt;CHAR&gt;≪$X$67≫&lt;/CHAR&gt;&lt;/TEXT&gt;&lt;/P&gt;&lt;/PARALIST&gt;&lt;/CELL&gt;&lt;CELL BorderFill="9" ColAddr="24"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CharShape="17"&gt;&lt;CHAR&gt;≪$Y$67≫&lt;/CHAR&gt;&lt;/TEXT&gt;&lt;/P&gt;&lt;/PARALIST&gt;&lt;/CELL&gt;&lt;CELL BorderFill="9" ColAddr="25"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CharShape="17"&gt;&lt;CHAR&gt;≪$Z$67≫&lt;/CHAR&gt;&lt;/TEXT&gt;&lt;/P&gt;&lt;/PARALIST&gt;&lt;/CELL&gt;&lt;CELL BorderFill="9" ColAddr="26"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CharShape="17"&gt;&lt;CHAR&gt;≪$AA$67≫&lt;/CHAR&gt;&lt;/TEXT&gt;&lt;/P&gt;&lt;/PARALIST&gt;&lt;/CELL&gt;&lt;CELL BorderFill="9" ColAddr="27"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CharShape="17"&gt;&lt;CHAR&gt;≪$AB$67≫&lt;/CHAR&gt;&lt;/TEXT&gt;&lt;/P&gt;&lt;/PARALIST&gt;&lt;/CELL&gt;&lt;CELL BorderFill="9" ColAddr="28"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CharShape="17"&gt;&lt;CHAR&gt;≪$AC$67≫&lt;/CHAR&gt;&lt;/TEXT&gt;&lt;/P&gt;&lt;/PARALIST&gt;&lt;/CELL&gt;&lt;CELL BorderFill="9" ColAddr="29"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CharShape="17"&gt;&lt;CHAR&gt;≪$AD$67≫&lt;/CHAR&gt;&lt;/TEXT&gt;&lt;/P&gt;&lt;/PARALIST&gt;&lt;/CELL&gt;&lt;CELL BorderFill="9" ColAddr="30"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CharShape="17"&gt;&lt;CHAR&gt;≪$AE$67≫&lt;/CHAR&gt;&lt;/TEXT&gt;&lt;/P&gt;&lt;/PARALIST&gt;&lt;/CELL&gt;&lt;CELL BorderFill="9" ColAddr="31"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CharShape="17"&gt;&lt;CHAR&gt;≪$AF$67≫&lt;/CHAR&gt;&lt;/TEXT&gt;&lt;/P&gt;&lt;/PARALIST&gt;&lt;/CELL&gt;&lt;CELL BorderFill="9" ColAddr="32"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CharShape="17"&gt;&lt;CHAR&gt;≪$AG$67≫&lt;/CHAR&gt;&lt;/TEXT&gt;&lt;/P&gt;&lt;/PARALIST&gt;&lt;/CELL&gt;&lt;CELL BorderFill="9" ColAddr="33"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CharShape="17"&gt;&lt;CHAR&gt;≪$AH$67≫&lt;/CHAR&gt;&lt;/TEXT&gt;&lt;/P&gt;&lt;/PARALIST&gt;&lt;/CELL&gt;&lt;CELL BorderFill="9" ColAddr="34"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CharShape="17"&gt;&lt;CHAR&gt;≪$AI$67≫&lt;/CHAR&gt;&lt;/TEXT&gt;&lt;/P&gt;&lt;/PARALIST&gt;&lt;/CELL&gt;&lt;CELL BorderFill="9" ColAddr="35"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CharShape="17"&gt;&lt;CHAR&gt;≪$AJ$67≫&lt;/CHAR&gt;&lt;/TEXT&gt;&lt;/P&gt;&lt;/PARALIST&gt;&lt;/CELL&gt;&lt;CELL BorderFill="9" ColAddr="36"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CharShape="17"&gt;&lt;CHAR&gt;≪$AK$67≫&lt;/CHAR&gt;&lt;/TEXT&gt;&lt;/P&gt;&lt;/PARALIST&gt;&lt;/CELL&gt;&lt;CELL BorderFill="9" ColAddr="37"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CharShape="17"&gt;&lt;CHAR&gt;≪$AL$67≫&lt;/CHAR&gt;&lt;/TEXT&gt;&lt;/P&gt;&lt;/PARALIST&gt;&lt;/CELL&gt;&lt;CELL BorderFill="9" ColAddr="38"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CharShape="17"&gt;&lt;CHAR&gt;≪$AM$67≫&lt;/CHAR&gt;&lt;/TEXT&gt;&lt;/P&gt;&lt;/PARALIST&gt;&lt;/CELL&gt;&lt;CELL BorderFill="9" ColAddr="39"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CharShape="17"&gt;&lt;CHAR&gt;≪$AN$67≫&lt;/CHAR&gt;&lt;/TEXT&gt;&lt;/P&gt;&lt;/PARALIST&gt;&lt;/CELL&gt;&lt;CELL BorderFill="9" ColAddr="40"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CharShape="17"&gt;&lt;CHAR&gt;≪$AO$67≫&lt;/CHAR&gt;&lt;/TEXT&gt;&lt;/P&gt;&lt;/PARALIST&gt;&lt;/CELL&gt;&lt;CELL BorderFill="13" ColAddr="41"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CharShape="17"&gt;&lt;CHAR&gt;≪$AP$67≫&lt;/CHAR&gt;&lt;/TEXT&gt;&lt;/P&gt;&lt;/PARALIST&gt;&lt;/CELL&gt;&lt;/ROW&gt;&lt;ROW&gt;&lt;CELL BorderFill="14" ColAddr="0" ColSpan="1" Dirty="false" Editable="false" HasMargin="false" Header="false" Height="0" Protect="false" RowAddr="65" RowSpan="1" Width="17378"&gt;&lt;CELLMARGIN Bottom="141" Left="510" Right="510" Top="141"/&gt;&lt;PARALIST LineWrap="Squeeze" LinkListID="0" LinkListIDNext="0" TextDirection="0" VertAlign="Center"&gt;&lt;P ParaShape="30" Style="22"&gt;&lt;TEXT CharShape="10"&gt;&lt;CHAR&gt;≪$A$68≫&lt;/CHAR&gt;&lt;/TEXT&gt;&lt;/P&gt;&lt;/PARALIST&gt;&lt;/CELL&gt;&lt;CELL BorderFill="9" ColAddr="1" ColSpan="1" Dirty="false" Editable="false" HasMargin="false" Header="false" Height="0" Protect="false" RowAddr="65" RowSpan="1" Width="4926"&gt;&lt;CELLMARGIN Bottom="141" Left="510" Right="510" Top="141"/&gt;&lt;PARALIST LineWrap="Squeeze" LinkListID="0" LinkListIDNext="0" TextDirection="0" VertAlign="Center"&gt;&lt;P ParaShape="31" Style="40"&gt;&lt;TEXT CharShape="16"&gt;&lt;CHAR&gt;≪$B$68≫&lt;/CHAR&gt;&lt;/TEXT&gt;&lt;/P&gt;&lt;/PARALIST&gt;&lt;/CELL&gt;&lt;CELL BorderFill="9" ColAddr="2"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CharShape="17"&gt;&lt;CHAR&gt;≪$C$68≫&lt;/CHAR&gt;&lt;/TEXT&gt;&lt;/P&gt;&lt;/PARALIST&gt;&lt;/CELL&gt;&lt;CELL BorderFill="9" ColAddr="3"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CharShape="17"&gt;&lt;CHAR&gt;≪$D$68≫&lt;/CHAR&gt;&lt;/TEXT&gt;&lt;/P&gt;&lt;/PARALIST&gt;&lt;/CELL&gt;&lt;CELL BorderFill="9" ColAddr="4"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CharShape="17"&gt;&lt;CHAR&gt;≪$E$68≫&lt;/CHAR&gt;&lt;/TEXT&gt;&lt;/P&gt;&lt;/PARALIST&gt;&lt;/CELL&gt;&lt;CELL BorderFill="9" ColAddr="5"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CharShape="17"&gt;&lt;CHAR&gt;≪$F$68≫&lt;/CHAR&gt;&lt;/TEXT&gt;&lt;/P&gt;&lt;/PARALIST&gt;&lt;/CELL&gt;&lt;CELL BorderFill="9" ColAddr="6"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CharShape="17"&gt;&lt;CHAR&gt;≪$G$68≫&lt;/CHAR&gt;&lt;/TEXT&gt;&lt;/P&gt;&lt;/PARALIST&gt;&lt;/CELL&gt;&lt;CELL BorderFill="9" ColAddr="7"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CharShape="17"&gt;&lt;CHAR&gt;≪$H$68≫&lt;/CHAR&gt;&lt;/TEXT&gt;&lt;/P&gt;&lt;/PARALIST&gt;&lt;/CELL&gt;&lt;CELL BorderFill="9" ColAddr="8"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CharShape="17"&gt;&lt;CHAR&gt;≪$I$68≫&lt;/CHAR&gt;&lt;/TEXT&gt;&lt;/P&gt;&lt;/PARALIST&gt;&lt;/CELL&gt;&lt;CELL BorderFill="9" ColAddr="9"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CharShape="17"&gt;&lt;CHAR&gt;≪$J$68≫&lt;/CHAR&gt;&lt;/TEXT&gt;&lt;/P&gt;&lt;/PARALIST&gt;&lt;/CELL&gt;&lt;CELL BorderFill="9" ColAddr="10"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CharShape="17"&gt;&lt;CHAR&gt;≪$K$68≫&lt;/CHAR&gt;&lt;/TEXT&gt;&lt;/P&gt;&lt;/PARALIST&gt;&lt;/CELL&gt;&lt;CELL BorderFill="9" ColAddr="11"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CharShape="17"&gt;&lt;CHAR&gt;≪$L$68≫&lt;/CHAR&gt;&lt;/TEXT&gt;&lt;/P&gt;&lt;/PARALIST&gt;&lt;/CELL&gt;&lt;CELL BorderFill="9" ColAddr="12"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CharShape="17"&gt;&lt;CHAR&gt;≪$M$68≫&lt;/CHAR&gt;&lt;/TEXT&gt;&lt;/P&gt;&lt;/PARALIST&gt;&lt;/CELL&gt;&lt;CELL BorderFill="9" ColAddr="13"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CharShape="17"&gt;&lt;CHAR&gt;≪$N$68≫&lt;/CHAR&gt;&lt;/TEXT&gt;&lt;/P&gt;&lt;/PARALIST&gt;&lt;/CELL&gt;&lt;CELL BorderFill="9" ColAddr="14"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CharShape="17"&gt;&lt;CHAR&gt;≪$O$68≫&lt;/CHAR&gt;&lt;/TEXT&gt;&lt;/P&gt;&lt;/PARALIST&gt;&lt;/CELL&gt;&lt;CELL BorderFill="9" ColAddr="15"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CharShape="17"&gt;&lt;CHAR&gt;≪$P$68≫&lt;/CHAR&gt;&lt;/TEXT&gt;&lt;/P&gt;&lt;/PARALIST&gt;&lt;/CELL&gt;&lt;CELL BorderFill="9" ColAddr="16"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CharShape="17"&gt;&lt;CHAR&gt;≪$Q$68≫&lt;/CHAR&gt;&lt;/TEXT&gt;&lt;/P&gt;&lt;/PARALIST&gt;&lt;/CELL&gt;&lt;CELL BorderFill="9" ColAddr="17"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CharShape="17"&gt;&lt;CHAR&gt;≪$R$68≫&lt;/CHAR&gt;&lt;/TEXT&gt;&lt;/P&gt;&lt;/PARALIST&gt;&lt;/CELL&gt;&lt;CELL BorderFill="9" ColAddr="18"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CharShape="17"&gt;&lt;CHAR&gt;≪$S$68≫&lt;/CHAR&gt;&lt;/TEXT&gt;&lt;/P&gt;&lt;/PARALIST&gt;&lt;/CELL&gt;&lt;CELL BorderFill="9" ColAddr="19"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CharShape="17"&gt;&lt;CHAR&gt;≪$T$68≫&lt;/CHAR&gt;&lt;/TEXT&gt;&lt;/P&gt;&lt;/PARALIST&gt;&lt;/CELL&gt;&lt;CELL BorderFill="9" ColAddr="20"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CharShape="17"&gt;&lt;CHAR&gt;≪$U$68≫&lt;/CHAR&gt;&lt;/TEXT&gt;&lt;/P&gt;&lt;/PARALIST&gt;&lt;/CELL&gt;&lt;CELL BorderFill="9" ColAddr="21" ColSpan="1" Dirty="false" Editable="false" HasMargin="true" Header="false" Height="0" Protect="false" RowAddr="65" RowSpan="1" Width="1405"&gt;&lt;CELLMARGIN Bottom="0" Left="0" Right="0" Top="0"/&gt;&lt;PARALIST LineWrap="Squ</t>
    <phoneticPr fontId="3" type="noConversion"/>
  </si>
  <si>
    <t>eeze" LinkListID="0" LinkListIDNext="0" TextDirection="0" VertAlign="Center"&gt;&lt;P ParaShape="31" Style="40"&gt;&lt;TEXT CharShape="17"&gt;&lt;CHAR&gt;≪$V$68≫&lt;/CHAR&gt;&lt;/TEXT&gt;&lt;/P&gt;&lt;/PARALIST&gt;&lt;/CELL&gt;&lt;CELL BorderFill="9" ColAddr="22"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CharShape="17"&gt;&lt;CHAR&gt;≪$W$68≫&lt;/CHAR&gt;&lt;/TEXT&gt;&lt;/P&gt;&lt;/PARALIST&gt;&lt;/CELL&gt;&lt;CELL BorderFill="9" ColAddr="23"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CharShape="17"&gt;&lt;CHAR&gt;≪$X$68≫&lt;/CHAR&gt;&lt;/TEXT&gt;&lt;/P&gt;&lt;/PARALIST&gt;&lt;/CELL&gt;&lt;CELL BorderFill="9" ColAddr="24"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CharShape="17"&gt;&lt;CHAR&gt;≪$Y$68≫&lt;/CHAR&gt;&lt;/TEXT&gt;&lt;/P&gt;&lt;/PARALIST&gt;&lt;/CELL&gt;&lt;CELL BorderFill="9" ColAddr="25"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CharShape="17"&gt;&lt;CHAR&gt;≪$Z$68≫&lt;/CHAR&gt;&lt;/TEXT&gt;&lt;/P&gt;&lt;/PARALIST&gt;&lt;/CELL&gt;&lt;CELL BorderFill="9" ColAddr="26"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CharShape="17"&gt;&lt;CHAR&gt;≪$AA$68≫&lt;/CHAR&gt;&lt;/TEXT&gt;&lt;/P&gt;&lt;/PARALIST&gt;&lt;/CELL&gt;&lt;CELL BorderFill="9" ColAddr="27"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CharShape="17"&gt;&lt;CHAR&gt;≪$AB$68≫&lt;/CHAR&gt;&lt;/TEXT&gt;&lt;/P&gt;&lt;/PARALIST&gt;&lt;/CELL&gt;&lt;CELL BorderFill="9" ColAddr="28"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CharShape="17"&gt;&lt;CHAR&gt;≪$AC$68≫&lt;/CHAR&gt;&lt;/TEXT&gt;&lt;/P&gt;&lt;/PARALIST&gt;&lt;/CELL&gt;&lt;CELL BorderFill="9" ColAddr="29"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CharShape="17"&gt;&lt;CHAR&gt;≪$AD$68≫&lt;/CHAR&gt;&lt;/TEXT&gt;&lt;/P&gt;&lt;/PARALIST&gt;&lt;/CELL&gt;&lt;CELL BorderFill="9" ColAddr="30"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CharShape="17"&gt;&lt;CHAR&gt;≪$AE$68≫&lt;/CHAR&gt;&lt;/TEXT&gt;&lt;/P&gt;&lt;/PARALIST&gt;&lt;/CELL&gt;&lt;CELL BorderFill="9" ColAddr="31"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CharShape="17"&gt;&lt;CHAR&gt;≪$AF$68≫&lt;/CHAR&gt;&lt;/TEXT&gt;&lt;/P&gt;&lt;/PARALIST&gt;&lt;/CELL&gt;&lt;CELL BorderFill="9" ColAddr="32"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CharShape="17"&gt;&lt;CHAR&gt;≪$AG$68≫&lt;/CHAR&gt;&lt;/TEXT&gt;&lt;/P&gt;&lt;/PARALIST&gt;&lt;/CELL&gt;&lt;CELL BorderFill="9" ColAddr="33"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CharShape="17"&gt;&lt;CHAR&gt;≪$AH$68≫&lt;/CHAR&gt;&lt;/TEXT&gt;&lt;/P&gt;&lt;/PARALIST&gt;&lt;/CELL&gt;&lt;CELL BorderFill="9" ColAddr="34"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CharShape="17"&gt;&lt;CHAR&gt;≪$AI$68≫&lt;/CHAR&gt;&lt;/TEXT&gt;&lt;/P&gt;&lt;/PARALIST&gt;&lt;/CELL&gt;&lt;CELL BorderFill="9" ColAddr="35"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CharShape="17"&gt;&lt;CHAR&gt;≪$AJ$68≫&lt;/CHAR&gt;&lt;/TEXT&gt;&lt;/P&gt;&lt;/PARALIST&gt;&lt;/CELL&gt;&lt;CELL BorderFill="9" ColAddr="36"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CharShape="17"&gt;&lt;CHAR&gt;≪$AK$68≫&lt;/CHAR&gt;&lt;/TEXT&gt;&lt;/P&gt;&lt;/PARALIST&gt;&lt;/CELL&gt;&lt;CELL BorderFill="9" ColAddr="37"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CharShape="17"&gt;&lt;CHAR&gt;≪$AL$68≫&lt;/CHAR&gt;&lt;/TEXT&gt;&lt;/P&gt;&lt;/PARALIST&gt;&lt;/CELL&gt;&lt;CELL BorderFill="9" ColAddr="38"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CharShape="17"&gt;&lt;CHAR&gt;≪$AM$68≫&lt;/CHAR&gt;&lt;/TEXT&gt;&lt;/P&gt;&lt;/PARALIST&gt;&lt;/CELL&gt;&lt;CELL BorderFill="9" ColAddr="39"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CharShape="17"&gt;&lt;CHAR&gt;≪$AN$68≫&lt;/CHAR&gt;&lt;/TEXT&gt;&lt;/P&gt;&lt;/PARALIST&gt;&lt;/CELL&gt;&lt;CELL BorderFill="9" ColAddr="40"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CharShape="17"&gt;&lt;CHAR&gt;≪$AO$68≫&lt;/CHAR&gt;&lt;/TEXT&gt;&lt;/P&gt;&lt;/PARALIST&gt;&lt;/CELL&gt;&lt;CELL BorderFill="13" ColAddr="41"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CharShape="17"&gt;&lt;CHAR&gt;≪$AP$68≫&lt;/CHAR&gt;&lt;/TEXT&gt;&lt;/P&gt;&lt;/PARALIST&gt;&lt;/CELL&gt;&lt;/ROW&gt;&lt;ROW&gt;&lt;CELL BorderFill="14" ColAddr="0" ColSpan="1" Dirty="false" Editable="false" HasMargin="false" Header="false" Height="0" Protect="false" RowAddr="66" RowSpan="1" Width="17378"&gt;&lt;CELLMARGIN Bottom="141" Left="510" Right="510" Top="141"/&gt;&lt;PARALIST LineWrap="Squeeze" LinkListID="0" LinkListIDNext="0" TextDirection="0" VertAlign="Center"&gt;&lt;P ParaShape="30" Style="22"&gt;&lt;TEXT CharShape="10"&gt;&lt;CHAR&gt;≪$A$69≫&lt;/CHAR&gt;&lt;/TEXT&gt;&lt;/P&gt;&lt;/PARALIST&gt;&lt;/CELL&gt;&lt;CELL BorderFill="9" ColAddr="1" ColSpan="1" Dirty="false" Editable="false" HasMargin="false" Header="false" Height="0" Protect="false" RowAddr="66" RowSpan="1" Width="4926"&gt;&lt;CELLMARGIN Bottom="141" Left="510" Right="510" Top="141"/&gt;&lt;PARALIST LineWrap="Squeeze" LinkListID="0" LinkListIDNext="0" TextDirection="0" VertAlign="Center"&gt;&lt;P ParaShape="31" Style="40"&gt;&lt;TEXT CharShape="16"&gt;&lt;CHAR&gt;≪$B$69≫&lt;/CHAR&gt;&lt;/TEXT&gt;&lt;/P&gt;&lt;/PARALIST&gt;&lt;/CELL&gt;&lt;CELL BorderFill="9" ColAddr="2"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CharShape="17"&gt;&lt;CHAR&gt;≪$C$69≫&lt;/CHAR&gt;&lt;/TEXT&gt;&lt;/P&gt;&lt;/PARALIST&gt;&lt;/CELL&gt;&lt;CELL BorderFill="9" ColAddr="3"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CharShape="17"&gt;&lt;CHAR&gt;≪$D$69≫&lt;/CHAR&gt;&lt;/TEXT&gt;&lt;/P&gt;&lt;/PARALIST&gt;&lt;/CELL&gt;&lt;CELL BorderFill="9" ColAddr="4"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CharShape="17"&gt;&lt;CHAR&gt;≪$E$69≫&lt;/CHAR&gt;&lt;/TEXT&gt;&lt;/P&gt;&lt;/PARALIST&gt;&lt;/CELL&gt;&lt;CELL BorderFill="9" ColAddr="5"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CharShape="17"&gt;&lt;CHAR&gt;≪$F$69≫&lt;/CHAR&gt;&lt;/TEXT&gt;&lt;/P&gt;&lt;/PARALIST&gt;&lt;/CELL&gt;&lt;CELL BorderFill="9" ColAddr="6"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CharShape="17"&gt;&lt;CHAR&gt;≪$G$69≫&lt;/CHAR&gt;&lt;/TEXT&gt;&lt;/P&gt;&lt;/PARALIST&gt;&lt;/CELL&gt;&lt;CELL BorderFill="9" ColAddr="7"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CharShape="17"&gt;&lt;CHAR&gt;≪$H$69≫&lt;/CHAR&gt;&lt;/TEXT&gt;&lt;/P&gt;&lt;/PARALIST&gt;&lt;/CELL&gt;&lt;CELL BorderFill="9" ColAddr="8"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CharShape="17"&gt;&lt;CHAR&gt;≪$I$69≫&lt;/CHAR&gt;&lt;/TEXT&gt;&lt;/P&gt;&lt;/PARALIST&gt;&lt;/CELL&gt;&lt;CELL BorderFill="9" ColAddr="9"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CharShape="17"&gt;&lt;CHAR&gt;≪$J$69≫&lt;/CHAR&gt;&lt;/TEXT&gt;&lt;/P&gt;&lt;/PARALIST&gt;&lt;/CELL&gt;&lt;CELL BorderFill="9" ColAddr="10"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CharShape="17"&gt;&lt;CHAR&gt;≪$K$69≫&lt;/CHAR&gt;&lt;/TEXT&gt;&lt;/P&gt;&lt;/PARALIST&gt;&lt;/CELL&gt;&lt;CELL BorderFill="9" ColAddr="11"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CharShape="17"&gt;&lt;CHAR&gt;≪$L$69≫&lt;/CHAR&gt;&lt;/TEXT&gt;&lt;/P&gt;&lt;/PARALIST&gt;&lt;/CELL&gt;&lt;CELL BorderFill="9" ColAddr="12"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CharShape="17"&gt;&lt;CHAR&gt;≪$M$69≫&lt;/CHAR&gt;&lt;/TEXT&gt;&lt;/P&gt;&lt;/PARALIST&gt;&lt;/CELL&gt;&lt;CELL BorderFill="9" ColAddr="13"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CharShape="17"&gt;&lt;CHAR&gt;≪$N$69≫&lt;/CHAR&gt;&lt;/TEXT&gt;&lt;/P&gt;&lt;/PARALIST&gt;&lt;/CELL&gt;&lt;CELL BorderFill="9" ColAddr="14"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CharShape="17"&gt;&lt;CHAR&gt;≪$O$69≫&lt;/CHAR&gt;&lt;/TEXT&gt;&lt;/P&gt;&lt;/PARALIST&gt;&lt;/CELL&gt;&lt;CELL BorderFill="9" ColAddr="15"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CharShape="17"&gt;&lt;CHAR&gt;≪$P$69≫&lt;/CHAR&gt;&lt;/TEXT&gt;&lt;/P&gt;&lt;/PARALIST&gt;&lt;/CELL&gt;&lt;CELL BorderFill="9" ColAddr="16"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CharShape="17"&gt;&lt;CHAR&gt;≪$Q$69≫&lt;/CHAR&gt;&lt;/TEXT&gt;&lt;/P&gt;&lt;/PARALIST&gt;&lt;/CELL&gt;&lt;CELL BorderFill="9" ColAddr="17"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CharShape="17"&gt;&lt;CHAR&gt;≪$R$69≫&lt;/CHAR&gt;&lt;/TEXT&gt;&lt;/P&gt;&lt;/PARALIST&gt;&lt;/CELL&gt;&lt;CELL BorderFill="9" ColAddr="18"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CharShape="17"&gt;&lt;CHAR&gt;≪$S$69≫&lt;/CHAR&gt;&lt;/TEXT&gt;&lt;/P&gt;&lt;/PARALIST&gt;&lt;/CELL&gt;&lt;CELL BorderFill="9" ColAddr="19"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CharShape="17"&gt;&lt;CHAR&gt;≪$T$69≫&lt;/CHAR&gt;&lt;/TEXT&gt;&lt;/P&gt;&lt;/PARALIST&gt;&lt;/CELL&gt;&lt;CELL BorderFill="9" ColAddr="20"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CharShape="17"&gt;&lt;CHAR&gt;≪$U$69≫&lt;/CHAR&gt;&lt;/TEXT&gt;&lt;/P&gt;&lt;/PARALIST&gt;&lt;/CELL&gt;&lt;CELL BorderFill="9" ColAddr="21"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CharShape="17"&gt;&lt;CHAR&gt;≪$V$69≫&lt;/CHAR&gt;&lt;/TEXT&gt;&lt;/P&gt;&lt;/PARALIST&gt;&lt;/CELL&gt;&lt;CELL BorderFill="9" ColAddr="22"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CharShape="17"&gt;&lt;CHAR&gt;≪$W$69≫&lt;/CHAR&gt;&lt;/TEXT&gt;&lt;/P&gt;&lt;/PARALIST&gt;&lt;/CELL&gt;&lt;CELL BorderFill="9" ColAddr="23"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CharShape="17"&gt;&lt;CHAR&gt;≪$X$69≫&lt;/CHAR&gt;&lt;/TEXT&gt;&lt;/P&gt;&lt;/PARALIST&gt;&lt;/CELL&gt;&lt;CELL BorderFill="9" ColAddr="24"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CharShape="17"&gt;&lt;CHAR&gt;≪$Y$69≫&lt;/CHAR&gt;&lt;/TEXT&gt;&lt;/P&gt;&lt;/PARALIST&gt;&lt;/CELL&gt;&lt;CELL BorderFill="9" ColAddr="25"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CharShape="17"&gt;&lt;CHAR&gt;≪$Z$69≫&lt;/CHAR&gt;&lt;/TEXT&gt;&lt;/P&gt;&lt;/PARALIST&gt;&lt;/CELL&gt;&lt;CELL BorderFill="9" ColAddr="26"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CharShape="17"&gt;&lt;CHAR&gt;≪$AA$69≫&lt;/CHAR&gt;&lt;/TEXT&gt;&lt;/P&gt;&lt;/PARALIST&gt;&lt;/CELL&gt;&lt;CELL BorderFill="9" ColAddr="27"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CharShape="17"&gt;&lt;CHAR&gt;≪$AB$69≫&lt;/CHAR&gt;&lt;/TEXT&gt;&lt;/P&gt;&lt;/PARALIST&gt;&lt;/CELL&gt;&lt;CELL BorderFill="9" ColAddr="28"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CharShape="17"&gt;&lt;CHAR&gt;≪$AC$69≫&lt;/CHAR&gt;&lt;/TEXT&gt;&lt;/P&gt;&lt;/PARALIST&gt;&lt;/CELL&gt;&lt;CELL BorderFill="9" ColAddr="29"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CharShape="17"&gt;&lt;CHAR&gt;≪$AD$69≫&lt;/CHAR&gt;&lt;/TEXT&gt;&lt;/P&gt;&lt;/PARALIST&gt;&lt;/CELL&gt;&lt;CELL BorderFill="9" ColAddr="30"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CharShape="17"&gt;&lt;CHAR&gt;≪$AE$69≫&lt;/CHAR&gt;&lt;/TEXT&gt;&lt;/P&gt;&lt;/PARALIST&gt;&lt;/CELL&gt;&lt;CELL BorderFill="9" ColAddr="31"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CharShape="17"&gt;&lt;CHAR&gt;≪$AF$69≫&lt;/CHAR&gt;&lt;/TEXT&gt;&lt;/P&gt;&lt;/PARALIST&gt;&lt;/CELL&gt;&lt;CELL BorderFill="9" ColAddr="32"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CharShape="17"&gt;&lt;CHAR&gt;≪$AG$69≫&lt;/CHAR&gt;&lt;/TEXT&gt;&lt;/P&gt;&lt;/PARALIST&gt;&lt;/CELL&gt;&lt;CELL BorderFill="9" ColAddr="33"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CharShape="17"&gt;&lt;CHAR&gt;≪$AH$69≫&lt;/CHAR&gt;&lt;/TEXT&gt;&lt;/P&gt;&lt;/PARALIST&gt;&lt;/CELL&gt;&lt;CELL BorderFill="9" ColAddr="34"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CharShape="17"&gt;&lt;CHAR&gt;≪$AI$69≫&lt;/CHAR&gt;&lt;/TEXT&gt;&lt;/P&gt;&lt;/PARALIST&gt;&lt;/CELL&gt;&lt;CELL BorderFill="9" ColAddr="35"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CharShape="17"&gt;&lt;CHAR&gt;≪$AJ$69≫&lt;/CHAR&gt;&lt;/TEXT&gt;&lt;/P&gt;&lt;/PARALIST&gt;&lt;/CELL&gt;&lt;CELL BorderFill="9" ColAddr="36"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CharShape="17"&gt;&lt;CHAR&gt;≪$AK$69≫&lt;/CHAR&gt;&lt;/TEXT&gt;&lt;/P&gt;&lt;/PARALIST&gt;&lt;/CELL&gt;&lt;CELL BorderFill="9" ColAddr="37"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CharShape="17"&gt;&lt;CHAR&gt;≪$AL$69≫&lt;/CHAR&gt;&lt;/TEXT&gt;&lt;/P&gt;&lt;/PARALIST&gt;&lt;/CELL&gt;&lt;CELL BorderFill="9" ColAddr="38"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CharShape="17"&gt;&lt;CHAR&gt;≪$AM$69≫&lt;/CHAR&gt;&lt;/TEXT&gt;&lt;/P&gt;&lt;/PARALIST&gt;&lt;/CELL&gt;&lt;CELL BorderFill="9" ColAddr="39"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CharShape="17"&gt;&lt;CHAR&gt;≪$AN$69≫&lt;/CHAR&gt;&lt;/TEXT&gt;&lt;/P&gt;&lt;/PARALIST&gt;&lt;/CELL&gt;&lt;CELL BorderFill="9" ColAddr="40"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CharShape="17"&gt;&lt;CHAR&gt;≪$AO$69≫&lt;/CHAR&gt;&lt;/TEXT&gt;&lt;/P&gt;&lt;/PARALIST&gt;&lt;/CELL&gt;&lt;CELL BorderFill="13" ColAddr="41"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CharShape="17"&gt;&lt;CHAR&gt;≪$AP$69≫&lt;/CHAR&gt;&lt;/TEXT&gt;&lt;/P&gt;&lt;/PARALIST&gt;&lt;/CELL&gt;&lt;/ROW&gt;&lt;ROW&gt;&lt;CELL BorderFill="14" ColAddr="0" ColSpan="1" Dirty="false" Editable="false" HasMargin="false" Header="false" Height="0" Protect="false" RowAddr="67" RowSpan="1" Width="17378"&gt;&lt;CELLMARGIN Bottom="141" Left="510" Right="510" Top="141"/&gt;&lt;PARALIST LineWrap="Squeeze" LinkListID="0" LinkListIDNext="0" TextDirection="0" VertAlign="Center"&gt;&lt;P ParaShape="30" Style="22"&gt;&lt;TEXT CharShape="10"&gt;&lt;CHAR&gt;≪$A$70≫&lt;/CHAR&gt;&lt;/TEXT&gt;&lt;/P&gt;&lt;/PARALIST&gt;&lt;/CELL&gt;&lt;CELL BorderFill="9" ColAddr="1" ColSpan="1" Dirty="false" Editable="false" HasMargin="false" Header="false" Height="0" Protect="false" RowAddr="67" RowSpan="1" Width="4926"&gt;&lt;CELLMARGIN Bottom="141" Left="510" Right="510" Top="141"/&gt;&lt;PARALIST LineWrap="Squeeze" LinkListID="0" LinkListIDNext="0" TextDirection="0" VertAlign="Center"&gt;&lt;P ParaShape="31" Style="40"&gt;&lt;TEXT CharShape="16"&gt;&lt;CHAR&gt;≪$B$70≫&lt;/CHAR&gt;&lt;/TEXT&gt;&lt;/P&gt;&lt;/PARALIST&gt;&lt;/CELL&gt;&lt;CELL BorderFill="9" ColAddr="2"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CharShape="17"&gt;&lt;CHAR&gt;≪$C$70≫&lt;/CHAR&gt;&lt;/TEXT&gt;&lt;/P&gt;&lt;/PARALIST&gt;&lt;/CELL&gt;&lt;CELL BorderFill="9" ColAddr="3"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CharShape="17"&gt;&lt;CHAR&gt;≪$D$70≫&lt;/CHAR&gt;&lt;/TEXT&gt;&lt;/P&gt;&lt;/PARALIST&gt;&lt;/CELL&gt;&lt;CELL BorderFill="9" ColAddr="4"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CharShape="17"&gt;&lt;CHAR&gt;≪$E$70≫&lt;/CHAR&gt;&lt;/TEXT&gt;&lt;/P&gt;&lt;/PARALIST&gt;&lt;/CELL&gt;&lt;CELL BorderFill="9" ColAddr="5"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CharShape="17"&gt;&lt;CHAR&gt;≪$F$70≫&lt;/CHAR&gt;&lt;/TEXT&gt;&lt;/P&gt;&lt;/PARALIST&gt;&lt;/CELL&gt;&lt;CELL BorderFill="9" ColAddr="6"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CharShape="17"&gt;&lt;CHAR&gt;≪$G$70≫&lt;/CHAR&gt;&lt;/TEXT&gt;&lt;/P&gt;&lt;/PARALIST&gt;&lt;/CELL&gt;&lt;CELL BorderFill="9" ColAddr="7"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CharShape="17"&gt;&lt;CHAR&gt;≪$H$70≫&lt;/CHAR&gt;&lt;/TEXT&gt;&lt;/P&gt;&lt;/PARALIST&gt;&lt;/CELL&gt;&lt;CELL BorderFill="9" ColAddr="8"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CharShape="17"&gt;&lt;CHAR&gt;≪$I$70≫&lt;/CHAR&gt;&lt;/TEXT&gt;&lt;/P&gt;&lt;/PARALIST&gt;&lt;/CELL&gt;&lt;CELL BorderFill="9" ColAddr="9"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CharShape="17"&gt;&lt;CHAR&gt;≪$J$70≫&lt;/CHAR&gt;&lt;/TEXT&gt;&lt;/P&gt;&lt;/PARALIST&gt;&lt;/CELL&gt;&lt;CELL BorderFill="9" ColAddr="10"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CharShape="17"&gt;&lt;CHAR&gt;≪$K$70≫&lt;/CHAR&gt;&lt;/TEXT&gt;&lt;/P&gt;&lt;/PARALIST&gt;&lt;/CELL&gt;&lt;CELL BorderFill="9" ColAddr="11"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CharShape="17"&gt;&lt;CHAR&gt;≪$L$70≫&lt;/CHAR&gt;&lt;/TEXT&gt;&lt;/P&gt;&lt;/PARALIST&gt;&lt;/CELL&gt;&lt;CELL BorderFill="9" ColAddr="12"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CharShape="17"&gt;&lt;CHAR&gt;≪$M$70≫&lt;/CHAR&gt;&lt;/TEXT&gt;&lt;/P&gt;&lt;/PARALIST&gt;&lt;/CELL&gt;&lt;CELL BorderFill="9" ColAddr="13"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CharShape="17"&gt;&lt;CHAR&gt;≪$N$70≫&lt;/CHAR&gt;&lt;/TEXT&gt;&lt;/P&gt;&lt;/PARALIST&gt;&lt;/CELL&gt;&lt;CELL BorderFill="9" ColAddr="14" ColSpan="1" Dirty="false" Editable="false" HasMargin="true" Header="false" Height="0" Protect="false" RowAddr="67" RowSpan="1" Width="1402"&gt;&lt;CELLMARGIN Bottom="0" Left="0" Right="0" Top="0"/&gt;&lt;PARALIST LineWrap="Squeeze" LinkListID="0" LinkListIDNext="0"</t>
    <phoneticPr fontId="3" type="noConversion"/>
  </si>
  <si>
    <t xml:space="preserve"> TextDirection="0" VertAlign="Center"&gt;&lt;P ParaShape="31" Style="40"&gt;&lt;TEXT CharShape="17"&gt;&lt;CHAR&gt;≪$O$70≫&lt;/CHAR&gt;&lt;/TEXT&gt;&lt;/P&gt;&lt;/PARALIST&gt;&lt;/CELL&gt;&lt;CELL BorderFill="9" ColAddr="15"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CharShape="17"&gt;&lt;CHAR&gt;≪$P$70≫&lt;/CHAR&gt;&lt;/TEXT&gt;&lt;/P&gt;&lt;/PARALIST&gt;&lt;/CELL&gt;&lt;CELL BorderFill="9" ColAddr="16"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CharShape="17"&gt;&lt;CHAR&gt;≪$Q$70≫&lt;/CHAR&gt;&lt;/TEXT&gt;&lt;/P&gt;&lt;/PARALIST&gt;&lt;/CELL&gt;&lt;CELL BorderFill="9" ColAddr="17"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CharShape="17"&gt;&lt;CHAR&gt;≪$R$70≫&lt;/CHAR&gt;&lt;/TEXT&gt;&lt;/P&gt;&lt;/PARALIST&gt;&lt;/CELL&gt;&lt;CELL BorderFill="9" ColAddr="18"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CharShape="17"&gt;&lt;CHAR&gt;≪$S$70≫&lt;/CHAR&gt;&lt;/TEXT&gt;&lt;/P&gt;&lt;/PARALIST&gt;&lt;/CELL&gt;&lt;CELL BorderFill="9" ColAddr="19"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CharShape="17"&gt;&lt;CHAR&gt;≪$T$70≫&lt;/CHAR&gt;&lt;/TEXT&gt;&lt;/P&gt;&lt;/PARALIST&gt;&lt;/CELL&gt;&lt;CELL BorderFill="9" ColAddr="20"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CharShape="17"&gt;&lt;CHAR&gt;≪$U$70≫&lt;/CHAR&gt;&lt;/TEXT&gt;&lt;/P&gt;&lt;/PARALIST&gt;&lt;/CELL&gt;&lt;CELL BorderFill="9" ColAddr="21"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CharShape="17"&gt;&lt;CHAR&gt;≪$V$70≫&lt;/CHAR&gt;&lt;/TEXT&gt;&lt;/P&gt;&lt;/PARALIST&gt;&lt;/CELL&gt;&lt;CELL BorderFill="9" ColAddr="22"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CharShape="17"&gt;&lt;CHAR&gt;≪$W$70≫&lt;/CHAR&gt;&lt;/TEXT&gt;&lt;/P&gt;&lt;/PARALIST&gt;&lt;/CELL&gt;&lt;CELL BorderFill="9" ColAddr="23"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CharShape="17"&gt;&lt;CHAR&gt;≪$X$70≫&lt;/CHAR&gt;&lt;/TEXT&gt;&lt;/P&gt;&lt;/PARALIST&gt;&lt;/CELL&gt;&lt;CELL BorderFill="9" ColAddr="24"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CharShape="17"&gt;&lt;CHAR&gt;≪$Y$70≫&lt;/CHAR&gt;&lt;/TEXT&gt;&lt;/P&gt;&lt;/PARALIST&gt;&lt;/CELL&gt;&lt;CELL BorderFill="9" ColAddr="25"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CharShape="17"&gt;&lt;CHAR&gt;≪$Z$70≫&lt;/CHAR&gt;&lt;/TEXT&gt;&lt;/P&gt;&lt;/PARALIST&gt;&lt;/CELL&gt;&lt;CELL BorderFill="9" ColAddr="26"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CharShape="17"&gt;&lt;CHAR&gt;≪$AA$70≫&lt;/CHAR&gt;&lt;/TEXT&gt;&lt;/P&gt;&lt;/PARALIST&gt;&lt;/CELL&gt;&lt;CELL BorderFill="9" ColAddr="27"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CharShape="17"&gt;&lt;CHAR&gt;≪$AB$70≫&lt;/CHAR&gt;&lt;/TEXT&gt;&lt;/P&gt;&lt;/PARALIST&gt;&lt;/CELL&gt;&lt;CELL BorderFill="9" ColAddr="28"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CharShape="17"&gt;&lt;CHAR&gt;≪$AC$70≫&lt;/CHAR&gt;&lt;/TEXT&gt;&lt;/P&gt;&lt;/PARALIST&gt;&lt;/CELL&gt;&lt;CELL BorderFill="9" ColAddr="29"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CharShape="17"&gt;&lt;CHAR&gt;≪$AD$70≫&lt;/CHAR&gt;&lt;/TEXT&gt;&lt;/P&gt;&lt;/PARALIST&gt;&lt;/CELL&gt;&lt;CELL BorderFill="9" ColAddr="30"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CharShape="17"&gt;&lt;CHAR&gt;≪$AE$70≫&lt;/CHAR&gt;&lt;/TEXT&gt;&lt;/P&gt;&lt;/PARALIST&gt;&lt;/CELL&gt;&lt;CELL BorderFill="9" ColAddr="31"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CharShape="17"&gt;&lt;CHAR&gt;≪$AF$70≫&lt;/CHAR&gt;&lt;/TEXT&gt;&lt;/P&gt;&lt;/PARALIST&gt;&lt;/CELL&gt;&lt;CELL BorderFill="9" ColAddr="32"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CharShape="17"&gt;&lt;CHAR&gt;≪$AG$70≫&lt;/CHAR&gt;&lt;/TEXT&gt;&lt;/P&gt;&lt;/PARALIST&gt;&lt;/CELL&gt;&lt;CELL BorderFill="9" ColAddr="33"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CharShape="17"&gt;&lt;CHAR&gt;≪$AH$70≫&lt;/CHAR&gt;&lt;/TEXT&gt;&lt;/P&gt;&lt;/PARALIST&gt;&lt;/CELL&gt;&lt;CELL BorderFill="9" ColAddr="34"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CharShape="17"&gt;&lt;CHAR&gt;≪$AI$70≫&lt;/CHAR&gt;&lt;/TEXT&gt;&lt;/P&gt;&lt;/PARALIST&gt;&lt;/CELL&gt;&lt;CELL BorderFill="9" ColAddr="35"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CharShape="17"&gt;&lt;CHAR&gt;≪$AJ$70≫&lt;/CHAR&gt;&lt;/TEXT&gt;&lt;/P&gt;&lt;/PARALIST&gt;&lt;/CELL&gt;&lt;CELL BorderFill="9" ColAddr="36"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CharShape="17"&gt;&lt;CHAR&gt;≪$AK$70≫&lt;/CHAR&gt;&lt;/TEXT&gt;&lt;/P&gt;&lt;/PARALIST&gt;&lt;/CELL&gt;&lt;CELL BorderFill="9" ColAddr="37"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CharShape="17"&gt;&lt;CHAR&gt;≪$AL$70≫&lt;/CHAR&gt;&lt;/TEXT&gt;&lt;/P&gt;&lt;/PARALIST&gt;&lt;/CELL&gt;&lt;CELL BorderFill="9" ColAddr="38"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CharShape="17"&gt;&lt;CHAR&gt;≪$AM$70≫&lt;/CHAR&gt;&lt;/TEXT&gt;&lt;/P&gt;&lt;/PARALIST&gt;&lt;/CELL&gt;&lt;CELL BorderFill="9" ColAddr="39"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CharShape="17"&gt;&lt;CHAR&gt;≪$AN$70≫&lt;/CHAR&gt;&lt;/TEXT&gt;&lt;/P&gt;&lt;/PARALIST&gt;&lt;/CELL&gt;&lt;CELL BorderFill="9" ColAddr="40"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CharShape="17"&gt;&lt;CHAR&gt;≪$AO$70≫&lt;/CHAR&gt;&lt;/TEXT&gt;&lt;/P&gt;&lt;/PARALIST&gt;&lt;/CELL&gt;&lt;CELL BorderFill="13" ColAddr="41"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CharShape="17"&gt;&lt;CHAR&gt;≪$AP$70≫&lt;/CHAR&gt;&lt;/TEXT&gt;&lt;/P&gt;&lt;/PARALIST&gt;&lt;/CELL&gt;&lt;/ROW&gt;&lt;ROW&gt;&lt;CELL BorderFill="14" ColAddr="0" ColSpan="1" Dirty="false" Editable="false" HasMargin="false" Header="false" Height="0" Protect="false" RowAddr="68" RowSpan="1" Width="17378"&gt;&lt;CELLMARGIN Bottom="141" Left="510" Right="510" Top="141"/&gt;&lt;PARALIST LineWrap="Squeeze" LinkListID="0" LinkListIDNext="0" TextDirection="0" VertAlign="Center"&gt;&lt;P ParaShape="30" Style="22"&gt;&lt;TEXT CharShape="10"&gt;&lt;CHAR&gt;≪$A$71≫&lt;/CHAR&gt;&lt;/TEXT&gt;&lt;/P&gt;&lt;/PARALIST&gt;&lt;/CELL&gt;&lt;CELL BorderFill="9" ColAddr="1" ColSpan="1" Dirty="false" Editable="false" HasMargin="false" Header="false" Height="0" Protect="false" RowAddr="68" RowSpan="1" Width="4926"&gt;&lt;CELLMARGIN Bottom="141" Left="510" Right="510" Top="141"/&gt;&lt;PARALIST LineWrap="Squeeze" LinkListID="0" LinkListIDNext="0" TextDirection="0" VertAlign="Center"&gt;&lt;P ParaShape="31" Style="40"&gt;&lt;TEXT CharShape="16"&gt;&lt;CHAR&gt;≪$B$71≫&lt;/CHAR&gt;&lt;/TEXT&gt;&lt;/P&gt;&lt;/PARALIST&gt;&lt;/CELL&gt;&lt;CELL BorderFill="9" ColAddr="2"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CharShape="17"&gt;&lt;CHAR&gt;≪$C$71≫&lt;/CHAR&gt;&lt;/TEXT&gt;&lt;/P&gt;&lt;/PARALIST&gt;&lt;/CELL&gt;&lt;CELL BorderFill="9" ColAddr="3"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CharShape="17"&gt;&lt;CHAR&gt;≪$D$71≫&lt;/CHAR&gt;&lt;/TEXT&gt;&lt;/P&gt;&lt;/PARALIST&gt;&lt;/CELL&gt;&lt;CELL BorderFill="9" ColAddr="4"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CharShape="17"&gt;&lt;CHAR&gt;≪$E$71≫&lt;/CHAR&gt;&lt;/TEXT&gt;&lt;/P&gt;&lt;/PARALIST&gt;&lt;/CELL&gt;&lt;CELL BorderFill="9" ColAddr="5"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CharShape="17"&gt;&lt;CHAR&gt;≪$F$71≫&lt;/CHAR&gt;&lt;/TEXT&gt;&lt;/P&gt;&lt;/PARALIST&gt;&lt;/CELL&gt;&lt;CELL BorderFill="9" ColAddr="6"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CharShape="17"&gt;&lt;CHAR&gt;≪$G$71≫&lt;/CHAR&gt;&lt;/TEXT&gt;&lt;/P&gt;&lt;/PARALIST&gt;&lt;/CELL&gt;&lt;CELL BorderFill="9" ColAddr="7"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CharShape="17"&gt;&lt;CHAR&gt;≪$H$71≫&lt;/CHAR&gt;&lt;/TEXT&gt;&lt;/P&gt;&lt;/PARALIST&gt;&lt;/CELL&gt;&lt;CELL BorderFill="9" ColAddr="8"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CharShape="17"&gt;&lt;CHAR&gt;≪$I$71≫&lt;/CHAR&gt;&lt;/TEXT&gt;&lt;/P&gt;&lt;/PARALIST&gt;&lt;/CELL&gt;&lt;CELL BorderFill="9" ColAddr="9"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CharShape="17"&gt;&lt;CHAR&gt;≪$J$71≫&lt;/CHAR&gt;&lt;/TEXT&gt;&lt;/P&gt;&lt;/PARALIST&gt;&lt;/CELL&gt;&lt;CELL BorderFill="9" ColAddr="10"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CharShape="17"&gt;&lt;CHAR&gt;≪$K$71≫&lt;/CHAR&gt;&lt;/TEXT&gt;&lt;/P&gt;&lt;/PARALIST&gt;&lt;/CELL&gt;&lt;CELL BorderFill="9" ColAddr="11"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CharShape="17"&gt;&lt;CHAR&gt;≪$L$71≫&lt;/CHAR&gt;&lt;/TEXT&gt;&lt;/P&gt;&lt;/PARALIST&gt;&lt;/CELL&gt;&lt;CELL BorderFill="9" ColAddr="12"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CharShape="17"&gt;&lt;CHAR&gt;≪$M$71≫&lt;/CHAR&gt;&lt;/TEXT&gt;&lt;/P&gt;&lt;/PARALIST&gt;&lt;/CELL&gt;&lt;CELL BorderFill="9" ColAddr="13"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CharShape="17"&gt;&lt;CHAR&gt;≪$N$71≫&lt;/CHAR&gt;&lt;/TEXT&gt;&lt;/P&gt;&lt;/PARALIST&gt;&lt;/CELL&gt;&lt;CELL BorderFill="9" ColAddr="14"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CharShape="17"&gt;&lt;CHAR&gt;≪$O$71≫&lt;/CHAR&gt;&lt;/TEXT&gt;&lt;/P&gt;&lt;/PARALIST&gt;&lt;/CELL&gt;&lt;CELL BorderFill="9" ColAddr="15"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CharShape="17"&gt;&lt;CHAR&gt;≪$P$71≫&lt;/CHAR&gt;&lt;/TEXT&gt;&lt;/P&gt;&lt;/PARALIST&gt;&lt;/CELL&gt;&lt;CELL BorderFill="9" ColAddr="16"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CharShape="17"&gt;&lt;CHAR&gt;≪$Q$71≫&lt;/CHAR&gt;&lt;/TEXT&gt;&lt;/P&gt;&lt;/PARALIST&gt;&lt;/CELL&gt;&lt;CELL BorderFill="9" ColAddr="17"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CharShape="17"&gt;&lt;CHAR&gt;≪$R$71≫&lt;/CHAR&gt;&lt;/TEXT&gt;&lt;/P&gt;&lt;/PARALIST&gt;&lt;/CELL&gt;&lt;CELL BorderFill="9" ColAddr="18"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CharShape="17"&gt;&lt;CHAR&gt;≪$S$71≫&lt;/CHAR&gt;&lt;/TEXT&gt;&lt;/P&gt;&lt;/PARALIST&gt;&lt;/CELL&gt;&lt;CELL BorderFill="9" ColAddr="19"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CharShape="17"&gt;&lt;CHAR&gt;≪$T$71≫&lt;/CHAR&gt;&lt;/TEXT&gt;&lt;/P&gt;&lt;/PARALIST&gt;&lt;/CELL&gt;&lt;CELL BorderFill="9" ColAddr="20"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CharShape="17"&gt;&lt;CHAR&gt;≪$U$71≫&lt;/CHAR&gt;&lt;/TEXT&gt;&lt;/P&gt;&lt;/PARALIST&gt;&lt;/CELL&gt;&lt;CELL BorderFill="9" ColAddr="21"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CharShape="17"&gt;&lt;CHAR&gt;≪$V$71≫&lt;/CHAR&gt;&lt;/TEXT&gt;&lt;/P&gt;&lt;/PARALIST&gt;&lt;/CELL&gt;&lt;CELL BorderFill="9" ColAddr="22"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CharShape="17"&gt;&lt;CHAR&gt;≪$W$71≫&lt;/CHAR&gt;&lt;/TEXT&gt;&lt;/P&gt;&lt;/PARALIST&gt;&lt;/CELL&gt;&lt;CELL BorderFill="9" ColAddr="23"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CharShape="17"&gt;&lt;CHAR&gt;≪$X$71≫&lt;/CHAR&gt;&lt;/TEXT&gt;&lt;/P&gt;&lt;/PARALIST&gt;&lt;/CELL&gt;&lt;CELL BorderFill="9" ColAddr="24"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CharShape="17"&gt;&lt;CHAR&gt;≪$Y$71≫&lt;/CHAR&gt;&lt;/TEXT&gt;&lt;/P&gt;&lt;/PARALIST&gt;&lt;/CELL&gt;&lt;CELL BorderFill="9" ColAddr="25"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CharShape="17"&gt;&lt;CHAR&gt;≪$Z$71≫&lt;/CHAR&gt;&lt;/TEXT&gt;&lt;/P&gt;&lt;/PARALIST&gt;&lt;/CELL&gt;&lt;CELL BorderFill="9" ColAddr="26"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CharShape="17"&gt;&lt;CHAR&gt;≪$AA$71≫&lt;/CHAR&gt;&lt;/TEXT&gt;&lt;/P&gt;&lt;/PARALIST&gt;&lt;/CELL&gt;&lt;CELL BorderFill="9" ColAddr="27"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CharShape="17"&gt;&lt;CHAR&gt;≪$AB$71≫&lt;/CHAR&gt;&lt;/TEXT&gt;&lt;/P&gt;&lt;/PARALIST&gt;&lt;/CELL&gt;&lt;CELL BorderFill="9" ColAddr="28"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CharShape="17"&gt;&lt;CHAR&gt;≪$AC$71≫&lt;/CHAR&gt;&lt;/TEXT&gt;&lt;/P&gt;&lt;/PARALIST&gt;&lt;/CELL&gt;&lt;CELL BorderFill="9" ColAddr="29"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CharShape="17"&gt;&lt;CHAR&gt;≪$AD$71≫&lt;/CHAR&gt;&lt;/TEXT&gt;&lt;/P&gt;&lt;/PARALIST&gt;&lt;/CELL&gt;&lt;CELL BorderFill="9" ColAddr="30"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CharShape="17"&gt;&lt;CHAR&gt;≪$AE$71≫&lt;/CHAR&gt;&lt;/TEXT&gt;&lt;/P&gt;&lt;/PARALIST&gt;&lt;/CELL&gt;&lt;CELL BorderFill="9" ColAddr="31"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CharShape="17"&gt;&lt;CHAR&gt;≪$AF$71≫&lt;/CHAR&gt;&lt;/TEXT&gt;&lt;/P&gt;&lt;/PARALIST&gt;&lt;/CELL&gt;&lt;CELL BorderFill="9" ColAddr="32"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CharShape="17"&gt;&lt;CHAR&gt;≪$AG$71≫&lt;/CHAR&gt;&lt;/TEXT&gt;&lt;/P&gt;&lt;/PARALIST&gt;&lt;/CELL&gt;&lt;CELL BorderFill="9" ColAddr="33"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CharShape="17"&gt;&lt;CHAR&gt;≪$AH$71≫&lt;/CHAR&gt;&lt;/TEXT&gt;&lt;/P&gt;&lt;/PARALIST&gt;&lt;/CELL&gt;&lt;CELL BorderFill="9" ColAddr="34"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CharShape="17"&gt;&lt;CHAR&gt;≪$AI$71≫&lt;/CHAR&gt;&lt;/TEXT&gt;&lt;/P&gt;&lt;/PARALIST&gt;&lt;/CELL&gt;&lt;CELL BorderFill="9" ColAddr="35"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CharShape="17"&gt;&lt;CHAR&gt;≪$AJ$71≫&lt;/CHAR&gt;&lt;/TEXT&gt;&lt;/P&gt;&lt;/PARALIST&gt;&lt;/CELL&gt;&lt;CELL BorderFill="9" ColAddr="36"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CharShape="17"&gt;&lt;CHAR&gt;≪$AK$71≫&lt;/CHAR&gt;&lt;/TEXT&gt;&lt;/P&gt;&lt;/PARALIST&gt;&lt;/CELL&gt;&lt;CELL BorderFill="9" ColAddr="37"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CharShape="17"&gt;&lt;CHAR&gt;≪$AL$71≫&lt;/CHAR&gt;&lt;/TEXT&gt;&lt;/P&gt;&lt;/PARALIST&gt;&lt;/CELL&gt;&lt;CELL BorderFill="9" ColAddr="38"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CharShape="17"&gt;&lt;CHAR&gt;≪$AM$71≫&lt;/CHAR&gt;&lt;/TEXT&gt;&lt;/P&gt;&lt;/PARALIST&gt;&lt;/CELL&gt;&lt;CELL BorderFill="9" ColAddr="39"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CharShape="17"&gt;&lt;CHAR&gt;≪$AN$71≫&lt;/CHAR&gt;&lt;/TEXT&gt;&lt;/P&gt;&lt;/PARALIST&gt;&lt;/CELL&gt;&lt;CELL BorderFill="9" ColAddr="40"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CharShape="17"&gt;&lt;CHAR&gt;≪$AO$71≫&lt;/CHAR&gt;&lt;/TEXT&gt;&lt;/P&gt;&lt;/PARALIST&gt;&lt;/CELL&gt;&lt;CELL BorderFill="13" ColAddr="41"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CharShape="17"&gt;&lt;CHAR&gt;≪$AP$71≫&lt;/CHAR&gt;&lt;/TEXT&gt;&lt;/P&gt;&lt;/PARALIST&gt;&lt;/CELL&gt;&lt;/ROW&gt;&lt;ROW&gt;&lt;CELL BorderFill="14" ColAddr="0" ColSpan="1" Dirty="false" Editable="false" HasMargin="false" Header="false" Height="0" Protect="false" RowAddr="69" RowSpan="1" Width="17378"&gt;&lt;CELLMARGIN Bottom="141" Left="510" Right="510" Top="141"/&gt;&lt;PARALIST LineWrap="Squeeze" LinkListID="0" LinkListIDNext="0" TextDirection="0" VertAlign="Center"&gt;&lt;P ParaShape="30" Style="22"&gt;&lt;TEXT CharShape="10"&gt;&lt;CHAR&gt;≪$A$72≫&lt;/CHAR&gt;&lt;/TEXT&gt;&lt;/P&gt;&lt;/PARALIST&gt;&lt;/CELL&gt;&lt;CELL BorderFill="9" ColAddr="1" ColSpan="1" Dirty="false" Editable="false" HasMargin="false" Header="false" Height="0" Protect="false" RowAddr="69" RowSpan="1" Width="4926"&gt;&lt;CELLMARGIN Bottom="141" Left="510" Right="510" Top="141"/&gt;&lt;PARALIST LineWrap="Squeeze" LinkListID="0" LinkListIDNext="0" TextDirection="0" VertAlign="Center"&gt;&lt;P ParaShape="31" Style="40"&gt;&lt;TEXT CharShape="16"&gt;&lt;CHAR&gt;≪$B$72≫&lt;/CHAR&gt;&lt;/TEXT&gt;&lt;/P&gt;&lt;/PARALIST&gt;&lt;/CELL&gt;&lt;CELL BorderFill="9" ColAddr="2"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CharShape="17"&gt;&lt;CHAR&gt;≪$C$72≫&lt;/CHAR&gt;&lt;/TEXT&gt;&lt;/P&gt;&lt;/PARALIST&gt;&lt;/CELL&gt;&lt;CELL BorderFill="9" ColAddr="3"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CharShape="17"&gt;&lt;CHAR&gt;≪$D$72≫&lt;/CHAR&gt;&lt;/TEXT&gt;&lt;/P&gt;&lt;/PARALIST&gt;&lt;/CELL&gt;&lt;CELL BorderFill="9" ColAddr="4"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CharShape="17"&gt;&lt;CHAR&gt;≪$E$72≫&lt;/CHAR&gt;&lt;/TEXT&gt;&lt;/P&gt;&lt;/PARALIST&gt;&lt;/CELL&gt;&lt;CELL BorderFill="9" ColAddr="5"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CharShape="17"&gt;&lt;CHAR&gt;≪$F$72≫&lt;/CHAR&gt;&lt;/TEXT&gt;&lt;/P&gt;&lt;/PARALIST&gt;&lt;/CELL&gt;&lt;CELL BorderFill="9" ColAddr="6"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CharShape="17"&gt;&lt;CHAR&gt;≪$G$72≫&lt;/CHAR&gt;&lt;/TEXT&gt;&lt;/P&gt;&lt;/PARALIST&gt;&lt;/CELL&gt;&lt;CELL BorderFill="9" ColAddr="7" ColSpan="1" Dirty="false" Editable="false" HasMargin="true" Header="false" Height="0" Protect="false" RowAddr="69" RowSpan="1" Width="1402"&gt;&lt;CELLMARGIN Bottom="0" Left="0" Right="0" Top="0"/&gt;&lt;PARALIST LineWrap="Squeeze" LinkListID="0" LinkListIDNext="0" TextDirection="0" VertAlign="</t>
    <phoneticPr fontId="3" type="noConversion"/>
  </si>
  <si>
    <t>Center"&gt;&lt;P ParaShape="31" Style="40"&gt;&lt;TEXT CharShape="17"&gt;&lt;CHAR&gt;≪$H$72≫&lt;/CHAR&gt;&lt;/TEXT&gt;&lt;/P&gt;&lt;/PARALIST&gt;&lt;/CELL&gt;&lt;CELL BorderFill="9" ColAddr="8"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CharShape="17"&gt;&lt;CHAR&gt;≪$I$72≫&lt;/CHAR&gt;&lt;/TEXT&gt;&lt;/P&gt;&lt;/PARALIST&gt;&lt;/CELL&gt;&lt;CELL BorderFill="9" ColAddr="9"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CharShape="17"&gt;&lt;CHAR&gt;≪$J$72≫&lt;/CHAR&gt;&lt;/TEXT&gt;&lt;/P&gt;&lt;/PARALIST&gt;&lt;/CELL&gt;&lt;CELL BorderFill="9" ColAddr="10"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CharShape="17"&gt;&lt;CHAR&gt;≪$K$72≫&lt;/CHAR&gt;&lt;/TEXT&gt;&lt;/P&gt;&lt;/PARALIST&gt;&lt;/CELL&gt;&lt;CELL BorderFill="9" ColAddr="11"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CharShape="17"&gt;&lt;CHAR&gt;≪$L$72≫&lt;/CHAR&gt;&lt;/TEXT&gt;&lt;/P&gt;&lt;/PARALIST&gt;&lt;/CELL&gt;&lt;CELL BorderFill="9" ColAddr="12"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CharShape="17"&gt;&lt;CHAR&gt;≪$M$72≫&lt;/CHAR&gt;&lt;/TEXT&gt;&lt;/P&gt;&lt;/PARALIST&gt;&lt;/CELL&gt;&lt;CELL BorderFill="9" ColAddr="13"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CharShape="17"&gt;&lt;CHAR&gt;≪$N$72≫&lt;/CHAR&gt;&lt;/TEXT&gt;&lt;/P&gt;&lt;/PARALIST&gt;&lt;/CELL&gt;&lt;CELL BorderFill="9" ColAddr="14"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CharShape="17"&gt;&lt;CHAR&gt;≪$O$72≫&lt;/CHAR&gt;&lt;/TEXT&gt;&lt;/P&gt;&lt;/PARALIST&gt;&lt;/CELL&gt;&lt;CELL BorderFill="9" ColAddr="15"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CharShape="17"&gt;&lt;CHAR&gt;≪$P$72≫&lt;/CHAR&gt;&lt;/TEXT&gt;&lt;/P&gt;&lt;/PARALIST&gt;&lt;/CELL&gt;&lt;CELL BorderFill="9" ColAddr="16"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CharShape="17"&gt;&lt;CHAR&gt;≪$Q$72≫&lt;/CHAR&gt;&lt;/TEXT&gt;&lt;/P&gt;&lt;/PARALIST&gt;&lt;/CELL&gt;&lt;CELL BorderFill="9" ColAddr="17"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CharShape="17"&gt;&lt;CHAR&gt;≪$R$72≫&lt;/CHAR&gt;&lt;/TEXT&gt;&lt;/P&gt;&lt;/PARALIST&gt;&lt;/CELL&gt;&lt;CELL BorderFill="9" ColAddr="18"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CharShape="17"&gt;&lt;CHAR&gt;≪$S$72≫&lt;/CHAR&gt;&lt;/TEXT&gt;&lt;/P&gt;&lt;/PARALIST&gt;&lt;/CELL&gt;&lt;CELL BorderFill="9" ColAddr="19"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CharShape="17"&gt;&lt;CHAR&gt;≪$T$72≫&lt;/CHAR&gt;&lt;/TEXT&gt;&lt;/P&gt;&lt;/PARALIST&gt;&lt;/CELL&gt;&lt;CELL BorderFill="9" ColAddr="20"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CharShape="17"&gt;&lt;CHAR&gt;≪$U$72≫&lt;/CHAR&gt;&lt;/TEXT&gt;&lt;/P&gt;&lt;/PARALIST&gt;&lt;/CELL&gt;&lt;CELL BorderFill="9" ColAddr="21"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CharShape="17"&gt;&lt;CHAR&gt;≪$V$72≫&lt;/CHAR&gt;&lt;/TEXT&gt;&lt;/P&gt;&lt;/PARALIST&gt;&lt;/CELL&gt;&lt;CELL BorderFill="9" ColAddr="22"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CharShape="17"&gt;&lt;CHAR&gt;≪$W$72≫&lt;/CHAR&gt;&lt;/TEXT&gt;&lt;/P&gt;&lt;/PARALIST&gt;&lt;/CELL&gt;&lt;CELL BorderFill="9" ColAddr="23"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CharShape="17"&gt;&lt;CHAR&gt;≪$X$72≫&lt;/CHAR&gt;&lt;/TEXT&gt;&lt;/P&gt;&lt;/PARALIST&gt;&lt;/CELL&gt;&lt;CELL BorderFill="9" ColAddr="24"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CharShape="17"&gt;&lt;CHAR&gt;≪$Y$72≫&lt;/CHAR&gt;&lt;/TEXT&gt;&lt;/P&gt;&lt;/PARALIST&gt;&lt;/CELL&gt;&lt;CELL BorderFill="9" ColAddr="25"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CharShape="17"&gt;&lt;CHAR&gt;≪$Z$72≫&lt;/CHAR&gt;&lt;/TEXT&gt;&lt;/P&gt;&lt;/PARALIST&gt;&lt;/CELL&gt;&lt;CELL BorderFill="9" ColAddr="26"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CharShape="17"&gt;&lt;CHAR&gt;≪$AA$72≫&lt;/CHAR&gt;&lt;/TEXT&gt;&lt;/P&gt;&lt;/PARALIST&gt;&lt;/CELL&gt;&lt;CELL BorderFill="9" ColAddr="27"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CharShape="17"&gt;&lt;CHAR&gt;≪$AB$72≫&lt;/CHAR&gt;&lt;/TEXT&gt;&lt;/P&gt;&lt;/PARALIST&gt;&lt;/CELL&gt;&lt;CELL BorderFill="9" ColAddr="28"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CharShape="17"&gt;&lt;CHAR&gt;≪$AC$72≫&lt;/CHAR&gt;&lt;/TEXT&gt;&lt;/P&gt;&lt;/PARALIST&gt;&lt;/CELL&gt;&lt;CELL BorderFill="9" ColAddr="29"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CharShape="17"&gt;&lt;CHAR&gt;≪$AD$72≫&lt;/CHAR&gt;&lt;/TEXT&gt;&lt;/P&gt;&lt;/PARALIST&gt;&lt;/CELL&gt;&lt;CELL BorderFill="9" ColAddr="30"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CharShape="17"&gt;&lt;CHAR&gt;≪$AE$72≫&lt;/CHAR&gt;&lt;/TEXT&gt;&lt;/P&gt;&lt;/PARALIST&gt;&lt;/CELL&gt;&lt;CELL BorderFill="9" ColAddr="31"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CharShape="17"&gt;&lt;CHAR&gt;≪$AF$72≫&lt;/CHAR&gt;&lt;/TEXT&gt;&lt;/P&gt;&lt;/PARALIST&gt;&lt;/CELL&gt;&lt;CELL BorderFill="9" ColAddr="32"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CharShape="17"&gt;&lt;CHAR&gt;≪$AG$72≫&lt;/CHAR&gt;&lt;/TEXT&gt;&lt;/P&gt;&lt;/PARALIST&gt;&lt;/CELL&gt;&lt;CELL BorderFill="9" ColAddr="33"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CharShape="17"&gt;&lt;CHAR&gt;≪$AH$72≫&lt;/CHAR&gt;&lt;/TEXT&gt;&lt;/P&gt;&lt;/PARALIST&gt;&lt;/CELL&gt;&lt;CELL BorderFill="9" ColAddr="34"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CharShape="17"&gt;&lt;CHAR&gt;≪$AI$72≫&lt;/CHAR&gt;&lt;/TEXT&gt;&lt;/P&gt;&lt;/PARALIST&gt;&lt;/CELL&gt;&lt;CELL BorderFill="9" ColAddr="35"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CharShape="17"&gt;&lt;CHAR&gt;≪$AJ$72≫&lt;/CHAR&gt;&lt;/TEXT&gt;&lt;/P&gt;&lt;/PARALIST&gt;&lt;/CELL&gt;&lt;CELL BorderFill="9" ColAddr="36"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CharShape="17"&gt;&lt;CHAR&gt;≪$AK$72≫&lt;/CHAR&gt;&lt;/TEXT&gt;&lt;/P&gt;&lt;/PARALIST&gt;&lt;/CELL&gt;&lt;CELL BorderFill="9" ColAddr="37"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CharShape="17"&gt;&lt;CHAR&gt;≪$AL$72≫&lt;/CHAR&gt;&lt;/TEXT&gt;&lt;/P&gt;&lt;/PARALIST&gt;&lt;/CELL&gt;&lt;CELL BorderFill="9" ColAddr="38"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CharShape="17"&gt;&lt;CHAR&gt;≪$AM$72≫&lt;/CHAR&gt;&lt;/TEXT&gt;&lt;/P&gt;&lt;/PARALIST&gt;&lt;/CELL&gt;&lt;CELL BorderFill="9" ColAddr="39"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CharShape="17"&gt;&lt;CHAR&gt;≪$AN$72≫&lt;/CHAR&gt;&lt;/TEXT&gt;&lt;/P&gt;&lt;/PARALIST&gt;&lt;/CELL&gt;&lt;CELL BorderFill="9" ColAddr="40"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CharShape="17"&gt;&lt;CHAR&gt;≪$AO$72≫&lt;/CHAR&gt;&lt;/TEXT&gt;&lt;/P&gt;&lt;/PARALIST&gt;&lt;/CELL&gt;&lt;CELL BorderFill="13" ColAddr="41"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CharShape="17"&gt;&lt;CHAR&gt;≪$AP$72≫&lt;/CHAR&gt;&lt;/TEXT&gt;&lt;/P&gt;&lt;/PARALIST&gt;&lt;/CELL&gt;&lt;/ROW&gt;&lt;ROW&gt;&lt;CELL BorderFill="14" ColAddr="0" ColSpan="1" Dirty="false" Editable="false" HasMargin="false" Header="false" Height="0" Protect="false" RowAddr="70" RowSpan="1" Width="17378"&gt;&lt;CELLMARGIN Bottom="141" Left="510" Right="510" Top="141"/&gt;&lt;PARALIST LineWrap="Squeeze" LinkListID="0" LinkListIDNext="0" TextDirection="0" VertAlign="Center"&gt;&lt;P ParaShape="30" Style="22"&gt;&lt;TEXT CharShape="10"&gt;&lt;CHAR&gt;≪$A$73≫&lt;/CHAR&gt;&lt;/TEXT&gt;&lt;/P&gt;&lt;/PARALIST&gt;&lt;/CELL&gt;&lt;CELL BorderFill="9" ColAddr="1" ColSpan="1" Dirty="false" Editable="false" HasMargin="false" Header="false" Height="0" Protect="false" RowAddr="70" RowSpan="1" Width="4926"&gt;&lt;CELLMARGIN Bottom="141" Left="510" Right="510" Top="141"/&gt;&lt;PARALIST LineWrap="Squeeze" LinkListID="0" LinkListIDNext="0" TextDirection="0" VertAlign="Center"&gt;&lt;P ParaShape="31" Style="40"&gt;&lt;TEXT CharShape="16"&gt;&lt;CHAR&gt;≪$B$73≫&lt;/CHAR&gt;&lt;/TEXT&gt;&lt;/P&gt;&lt;/PARALIST&gt;&lt;/CELL&gt;&lt;CELL BorderFill="9" ColAddr="2"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CharShape="17"&gt;&lt;CHAR&gt;≪$C$73≫&lt;/CHAR&gt;&lt;/TEXT&gt;&lt;/P&gt;&lt;/PARALIST&gt;&lt;/CELL&gt;&lt;CELL BorderFill="9" ColAddr="3"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CharShape="17"&gt;&lt;CHAR&gt;≪$D$73≫&lt;/CHAR&gt;&lt;/TEXT&gt;&lt;/P&gt;&lt;/PARALIST&gt;&lt;/CELL&gt;&lt;CELL BorderFill="9" ColAddr="4"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CharShape="17"&gt;&lt;CHAR&gt;≪$E$73≫&lt;/CHAR&gt;&lt;/TEXT&gt;&lt;/P&gt;&lt;/PARALIST&gt;&lt;/CELL&gt;&lt;CELL BorderFill="9" ColAddr="5"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CharShape="17"&gt;&lt;CHAR&gt;≪$F$73≫&lt;/CHAR&gt;&lt;/TEXT&gt;&lt;/P&gt;&lt;/PARALIST&gt;&lt;/CELL&gt;&lt;CELL BorderFill="9" ColAddr="6"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CharShape="17"&gt;&lt;CHAR&gt;≪$G$73≫&lt;/CHAR&gt;&lt;/TEXT&gt;&lt;/P&gt;&lt;/PARALIST&gt;&lt;/CELL&gt;&lt;CELL BorderFill="9" ColAddr="7"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CharShape="17"&gt;&lt;CHAR&gt;≪$H$73≫&lt;/CHAR&gt;&lt;/TEXT&gt;&lt;/P&gt;&lt;/PARALIST&gt;&lt;/CELL&gt;&lt;CELL BorderFill="9" ColAddr="8"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CharShape="17"&gt;&lt;CHAR&gt;≪$I$73≫&lt;/CHAR&gt;&lt;/TEXT&gt;&lt;/P&gt;&lt;/PARALIST&gt;&lt;/CELL&gt;&lt;CELL BorderFill="9" ColAddr="9"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CharShape="17"&gt;&lt;CHAR&gt;≪$J$73≫&lt;/CHAR&gt;&lt;/TEXT&gt;&lt;/P&gt;&lt;/PARALIST&gt;&lt;/CELL&gt;&lt;CELL BorderFill="9" ColAddr="10"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CharShape="17"&gt;&lt;CHAR&gt;≪$K$73≫&lt;/CHAR&gt;&lt;/TEXT&gt;&lt;/P&gt;&lt;/PARALIST&gt;&lt;/CELL&gt;&lt;CELL BorderFill="9" ColAddr="11"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CharShape="17"&gt;&lt;CHAR&gt;≪$L$73≫&lt;/CHAR&gt;&lt;/TEXT&gt;&lt;/P&gt;&lt;/PARALIST&gt;&lt;/CELL&gt;&lt;CELL BorderFill="9" ColAddr="12"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CharShape="17"&gt;&lt;CHAR&gt;≪$M$73≫&lt;/CHAR&gt;&lt;/TEXT&gt;&lt;/P&gt;&lt;/PARALIST&gt;&lt;/CELL&gt;&lt;CELL BorderFill="9" ColAddr="13"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CharShape="17"&gt;&lt;CHAR&gt;≪$N$73≫&lt;/CHAR&gt;&lt;/TEXT&gt;&lt;/P&gt;&lt;/PARALIST&gt;&lt;/CELL&gt;&lt;CELL BorderFill="9" ColAddr="14"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CharShape="17"&gt;&lt;CHAR&gt;≪$O$73≫&lt;/CHAR&gt;&lt;/TEXT&gt;&lt;/P&gt;&lt;/PARALIST&gt;&lt;/CELL&gt;&lt;CELL BorderFill="9" ColAddr="15"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CharShape="17"&gt;&lt;CHAR&gt;≪$P$73≫&lt;/CHAR&gt;&lt;/TEXT&gt;&lt;/P&gt;&lt;/PARALIST&gt;&lt;/CELL&gt;&lt;CELL BorderFill="9" ColAddr="16"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CharShape="17"&gt;&lt;CHAR&gt;≪$Q$73≫&lt;/CHAR&gt;&lt;/TEXT&gt;&lt;/P&gt;&lt;/PARALIST&gt;&lt;/CELL&gt;&lt;CELL BorderFill="9" ColAddr="17"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CharShape="17"&gt;&lt;CHAR&gt;≪$R$73≫&lt;/CHAR&gt;&lt;/TEXT&gt;&lt;/P&gt;&lt;/PARALIST&gt;&lt;/CELL&gt;&lt;CELL BorderFill="9" ColAddr="18"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CharShape="17"&gt;&lt;CHAR&gt;≪$S$73≫&lt;/CHAR&gt;&lt;/TEXT&gt;&lt;/P&gt;&lt;/PARALIST&gt;&lt;/CELL&gt;&lt;CELL BorderFill="9" ColAddr="19"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CharShape="17"&gt;&lt;CHAR&gt;≪$T$73≫&lt;/CHAR&gt;&lt;/TEXT&gt;&lt;/P&gt;&lt;/PARALIST&gt;&lt;/CELL&gt;&lt;CELL BorderFill="9" ColAddr="20"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CharShape="17"&gt;&lt;CHAR&gt;≪$U$73≫&lt;/CHAR&gt;&lt;/TEXT&gt;&lt;/P&gt;&lt;/PARALIST&gt;&lt;/CELL&gt;&lt;CELL BorderFill="9" ColAddr="21"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CharShape="17"&gt;&lt;CHAR&gt;≪$V$73≫&lt;/CHAR&gt;&lt;/TEXT&gt;&lt;/P&gt;&lt;/PARALIST&gt;&lt;/CELL&gt;&lt;CELL BorderFill="9" ColAddr="22"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CharShape="17"&gt;&lt;CHAR&gt;≪$W$73≫&lt;/CHAR&gt;&lt;/TEXT&gt;&lt;/P&gt;&lt;/PARALIST&gt;&lt;/CELL&gt;&lt;CELL BorderFill="9" ColAddr="23"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CharShape="17"&gt;&lt;CHAR&gt;≪$X$73≫&lt;/CHAR&gt;&lt;/TEXT&gt;&lt;/P&gt;&lt;/PARALIST&gt;&lt;/CELL&gt;&lt;CELL BorderFill="9" ColAddr="24"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CharShape="17"&gt;&lt;CHAR&gt;≪$Y$73≫&lt;/CHAR&gt;&lt;/TEXT&gt;&lt;/P&gt;&lt;/PARALIST&gt;&lt;/CELL&gt;&lt;CELL BorderFill="9" ColAddr="25"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CharShape="17"&gt;&lt;CHAR&gt;≪$Z$73≫&lt;/CHAR&gt;&lt;/TEXT&gt;&lt;/P&gt;&lt;/PARALIST&gt;&lt;/CELL&gt;&lt;CELL BorderFill="9" ColAddr="26"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CharShape="17"&gt;&lt;CHAR&gt;≪$AA$73≫&lt;/CHAR&gt;&lt;/TEXT&gt;&lt;/P&gt;&lt;/PARALIST&gt;&lt;/CELL&gt;&lt;CELL BorderFill="9" ColAddr="27"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CharShape="17"&gt;&lt;CHAR&gt;≪$AB$73≫&lt;/CHAR&gt;&lt;/TEXT&gt;&lt;/P&gt;&lt;/PARALIST&gt;&lt;/CELL&gt;&lt;CELL BorderFill="9" ColAddr="28"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CharShape="17"&gt;&lt;CHAR&gt;≪$AC$73≫&lt;/CHAR&gt;&lt;/TEXT&gt;&lt;/P&gt;&lt;/PARALIST&gt;&lt;/CELL&gt;&lt;CELL BorderFill="9" ColAddr="29"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CharShape="17"&gt;&lt;CHAR&gt;≪$AD$73≫&lt;/CHAR&gt;&lt;/TEXT&gt;&lt;/P&gt;&lt;/PARALIST&gt;&lt;/CELL&gt;&lt;CELL BorderFill="9" ColAddr="30"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CharShape="17"&gt;&lt;CHAR&gt;≪$AE$73≫&lt;/CHAR&gt;&lt;/TEXT&gt;&lt;/P&gt;&lt;/PARALIST&gt;&lt;/CELL&gt;&lt;CELL BorderFill="9" ColAddr="31"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CharShape="17"&gt;&lt;CHAR&gt;≪$AF$73≫&lt;/CHAR&gt;&lt;/TEXT&gt;&lt;/P&gt;&lt;/PARALIST&gt;&lt;/CELL&gt;&lt;CELL BorderFill="9" ColAddr="32"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CharShape="17"&gt;&lt;CHAR&gt;≪$AG$73≫&lt;/CHAR&gt;&lt;/TEXT&gt;&lt;/P&gt;&lt;/PARALIST&gt;&lt;/CELL&gt;&lt;CELL BorderFill="9" ColAddr="33"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CharShape="17"&gt;&lt;CHAR&gt;≪$AH$73≫&lt;/CHAR&gt;&lt;/TEXT&gt;&lt;/P&gt;&lt;/PARALIST&gt;&lt;/CELL&gt;&lt;CELL BorderFill="9" ColAddr="34"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CharShape="17"&gt;&lt;CHAR&gt;≪$AI$73≫&lt;/CHAR&gt;&lt;/TEXT&gt;&lt;/P&gt;&lt;/PARALIST&gt;&lt;/CELL&gt;&lt;CELL BorderFill="9" ColAddr="35"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CharShape="17"&gt;&lt;CHAR&gt;≪$AJ$73≫&lt;/CHAR&gt;&lt;/TEXT&gt;&lt;/P&gt;&lt;/PARALIST&gt;&lt;/CELL&gt;&lt;CELL BorderFill="9" ColAddr="36"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CharShape="17"&gt;&lt;CHAR&gt;≪$AK$73≫&lt;/CHAR&gt;&lt;/TEXT&gt;&lt;/P&gt;&lt;/PARALIST&gt;&lt;/CELL&gt;&lt;CELL BorderFill="9" ColAddr="37"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CharShape="17"&gt;&lt;CHAR&gt;≪$AL$73≫&lt;/CHAR&gt;&lt;/TEXT&gt;&lt;/P&gt;&lt;/PARALIST&gt;&lt;/CELL&gt;&lt;CELL BorderFill="9" ColAddr="38"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CharShape="17"&gt;&lt;CHAR&gt;≪$AM$73≫&lt;/CHAR&gt;&lt;/TEXT&gt;&lt;/P&gt;&lt;/PARALIST&gt;&lt;/CELL&gt;&lt;CELL BorderFill="9" ColAddr="39"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CharShape="17"&gt;&lt;CHAR&gt;≪$AN$73≫&lt;/CHAR&gt;&lt;/TEXT&gt;&lt;/P&gt;&lt;/PARALIST&gt;&lt;/CELL&gt;&lt;CELL BorderFill="9" ColAddr="40"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CharShape="17"&gt;&lt;CHAR&gt;≪$AO$73≫&lt;/CHAR&gt;&lt;/TEXT&gt;&lt;/P&gt;&lt;/PARALIST&gt;&lt;/CELL&gt;&lt;CELL BorderFill="13" ColAddr="41"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CharShape="17"&gt;&lt;CHAR&gt;≪$AP$73≫&lt;/CHAR&gt;&lt;/TEXT&gt;&lt;/P&gt;&lt;/PARALIST&gt;&lt;/CELL&gt;&lt;/ROW&gt;&lt;ROW&gt;&lt;CELL BorderFill="14" ColAddr="0" ColSpan="1" Dirty="false" Editable="false" HasMargin="false" Header="false" Height="0" Protect="false" RowAddr="71" RowSpan="1" Width="17378"&gt;&lt;CELLMARGIN Bottom="141" Left="510" Right="510" Top="141"/&gt;&lt;PARALIST LineWrap="Squeeze" LinkListID="0" LinkListIDNext="0" TextDirection="0" VertAlign="Center"&gt;&lt;P ParaShape="30" Style="22"&gt;&lt;</t>
    <phoneticPr fontId="3" type="noConversion"/>
  </si>
  <si>
    <t>Height="0" Protect="false" RowAddr="78" RowSpan="1" Width="1402"&gt;&lt;CELLMARGIN Bottom="0" Left="0" Right="0" Top="0"/&gt;&lt;PARALIST LineWrap="Squeeze" LinkListID="0" LinkListIDNext="0" TextDirection="0" VertAlign="Center"&gt;&lt;P ParaShape="31" Style="40"&gt;&lt;TEXT CharShape="17"&gt;&lt;CHAR&gt;≪$P$81≫&lt;/CHAR&gt;&lt;/TEXT&gt;&lt;/P&gt;&lt;/PARALIST&gt;&lt;/CELL&gt;&lt;CELL BorderFill="9" ColAddr="16"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CharShape="17"&gt;&lt;CHAR&gt;≪$Q$81≫&lt;/CHAR&gt;&lt;/TEXT&gt;&lt;/P&gt;&lt;/PARALIST&gt;&lt;/CELL&gt;&lt;CELL BorderFill="9" ColAddr="17"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CharShape="17"&gt;&lt;CHAR&gt;≪$R$81≫&lt;/CHAR&gt;&lt;/TEXT&gt;&lt;/P&gt;&lt;/PARALIST&gt;&lt;/CELL&gt;&lt;CELL BorderFill="9" ColAddr="18"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CharShape="17"&gt;&lt;CHAR&gt;≪$S$81≫&lt;/CHAR&gt;&lt;/TEXT&gt;&lt;/P&gt;&lt;/PARALIST&gt;&lt;/CELL&gt;&lt;CELL BorderFill="9" ColAddr="19"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CharShape="17"&gt;&lt;CHAR&gt;≪$T$81≫&lt;/CHAR&gt;&lt;/TEXT&gt;&lt;/P&gt;&lt;/PARALIST&gt;&lt;/CELL&gt;&lt;CELL BorderFill="9" ColAddr="20"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CharShape="17"&gt;&lt;CHAR&gt;≪$U$81≫&lt;/CHAR&gt;&lt;/TEXT&gt;&lt;/P&gt;&lt;/PARALIST&gt;&lt;/CELL&gt;&lt;CELL BorderFill="9" ColAddr="21"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CharShape="17"&gt;&lt;CHAR&gt;≪$V$81≫&lt;/CHAR&gt;&lt;/TEXT&gt;&lt;/P&gt;&lt;/PARALIST&gt;&lt;/CELL&gt;&lt;CELL BorderFill="9" ColAddr="22"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CharShape="17"&gt;&lt;CHAR&gt;≪$W$81≫&lt;/CHAR&gt;&lt;/TEXT&gt;&lt;/P&gt;&lt;/PARALIST&gt;&lt;/CELL&gt;&lt;CELL BorderFill="9" ColAddr="23"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CharShape="17"&gt;&lt;CHAR&gt;≪$X$81≫&lt;/CHAR&gt;&lt;/TEXT&gt;&lt;/P&gt;&lt;/PARALIST&gt;&lt;/CELL&gt;&lt;CELL BorderFill="9" ColAddr="24"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CharShape="17"&gt;&lt;CHAR&gt;≪$Y$81≫&lt;/CHAR&gt;&lt;/TEXT&gt;&lt;/P&gt;&lt;/PARALIST&gt;&lt;/CELL&gt;&lt;CELL BorderFill="9" ColAddr="25"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CharShape="17"&gt;&lt;CHAR&gt;≪$Z$81≫&lt;/CHAR&gt;&lt;/TEXT&gt;&lt;/P&gt;&lt;/PARALIST&gt;&lt;/CELL&gt;&lt;CELL BorderFill="9" ColAddr="26"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CharShape="17"&gt;&lt;CHAR&gt;≪$AA$81≫&lt;/CHAR&gt;&lt;/TEXT&gt;&lt;/P&gt;&lt;/PARALIST&gt;&lt;/CELL&gt;&lt;CELL BorderFill="9" ColAddr="27"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CharShape="17"&gt;&lt;CHAR&gt;≪$AB$81≫&lt;/CHAR&gt;&lt;/TEXT&gt;&lt;/P&gt;&lt;/PARALIST&gt;&lt;/CELL&gt;&lt;CELL BorderFill="9" ColAddr="28"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CharShape="17"&gt;&lt;CHAR&gt;≪$AC$81≫&lt;/CHAR&gt;&lt;/TEXT&gt;&lt;/P&gt;&lt;/PARALIST&gt;&lt;/CELL&gt;&lt;CELL BorderFill="9" ColAddr="29"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CharShape="17"&gt;&lt;CHAR&gt;≪$AD$81≫&lt;/CHAR&gt;&lt;/TEXT&gt;&lt;/P&gt;&lt;/PARALIST&gt;&lt;/CELL&gt;&lt;CELL BorderFill="9" ColAddr="30"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CharShape="17"&gt;&lt;CHAR&gt;≪$AE$81≫&lt;/CHAR&gt;&lt;/TEXT&gt;&lt;/P&gt;&lt;/PARALIST&gt;&lt;/CELL&gt;&lt;CELL BorderFill="9" ColAddr="31"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CharShape="17"&gt;&lt;CHAR&gt;≪$AF$81≫&lt;/CHAR&gt;&lt;/TEXT&gt;&lt;/P&gt;&lt;/PARALIST&gt;&lt;/CELL&gt;&lt;CELL BorderFill="9" ColAddr="32"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CharShape="17"&gt;&lt;CHAR&gt;≪$AG$81≫&lt;/CHAR&gt;&lt;/TEXT&gt;&lt;/P&gt;&lt;/PARALIST&gt;&lt;/CELL&gt;&lt;CELL BorderFill="9" ColAddr="33"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CharShape="17"&gt;&lt;CHAR&gt;≪$AH$81≫&lt;/CHAR&gt;&lt;/TEXT&gt;&lt;/P&gt;&lt;/PARALIST&gt;&lt;/CELL&gt;&lt;CELL BorderFill="9" ColAddr="34"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CharShape="17"&gt;&lt;CHAR&gt;≪$AI$81≫&lt;/CHAR&gt;&lt;/TEXT&gt;&lt;/P&gt;&lt;/PARALIST&gt;&lt;/CELL&gt;&lt;CELL BorderFill="9" ColAddr="35"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CharShape="17"&gt;&lt;CHAR&gt;≪$AJ$81≫&lt;/CHAR&gt;&lt;/TEXT&gt;&lt;/P&gt;&lt;/PARALIST&gt;&lt;/CELL&gt;&lt;CELL BorderFill="9" ColAddr="36"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CharShape="17"&gt;&lt;CHAR&gt;≪$AK$81≫&lt;/CHAR&gt;&lt;/TEXT&gt;&lt;/P&gt;&lt;/PARALIST&gt;&lt;/CELL&gt;&lt;CELL BorderFill="9" ColAddr="37"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CharShape="17"&gt;&lt;CHAR&gt;≪$AL$81≫&lt;/CHAR&gt;&lt;/TEXT&gt;&lt;/P&gt;&lt;/PARALIST&gt;&lt;/CELL&gt;&lt;CELL BorderFill="9" ColAddr="38"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CharShape="17"&gt;&lt;CHAR&gt;≪$AM$81≫&lt;/CHAR&gt;&lt;/TEXT&gt;&lt;/P&gt;&lt;/PARALIST&gt;&lt;/CELL&gt;&lt;CELL BorderFill="9" ColAddr="39"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CharShape="17"&gt;&lt;CHAR&gt;≪$AN$81≫&lt;/CHAR&gt;&lt;/TEXT&gt;&lt;/P&gt;&lt;/PARALIST&gt;&lt;/CELL&gt;&lt;CELL BorderFill="9" ColAddr="40"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CharShape="17"&gt;&lt;CHAR&gt;≪$AO$81≫&lt;/CHAR&gt;&lt;/TEXT&gt;&lt;/P&gt;&lt;/PARALIST&gt;&lt;/CELL&gt;&lt;CELL BorderFill="13" ColAddr="41"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CharShape="17"&gt;&lt;CHAR&gt;≪$AP$81≫&lt;/CHAR&gt;&lt;/TEXT&gt;&lt;/P&gt;&lt;/PARALIST&gt;&lt;/CELL&gt;&lt;/ROW&gt;&lt;ROW&gt;&lt;CELL BorderFill="14" ColAddr="0" ColSpan="1" Dirty="false" Editable="false" HasMargin="false" Header="false" Height="0" Protect="false" RowAddr="79" RowSpan="1" Width="17378"&gt;&lt;CELLMARGIN Bottom="141" Left="510" Right="510" Top="141"/&gt;&lt;PARALIST LineWrap="Squeeze" LinkListID="0" LinkListIDNext="0" TextDirection="0" VertAlign="Center"&gt;&lt;P ParaShape="30" Style="22"&gt;&lt;TEXT CharShape="10"&gt;&lt;CHAR&gt;≪$A$82≫&lt;/CHAR&gt;&lt;/TEXT&gt;&lt;/P&gt;&lt;/PARALIST&gt;&lt;/CELL&gt;&lt;CELL BorderFill="9" ColAddr="1" ColSpan="1" Dirty="false" Editable="false" HasMargin="false" Header="false" Height="0" Protect="false" RowAddr="79" RowSpan="1" Width="4926"&gt;&lt;CELLMARGIN Bottom="141" Left="510" Right="510" Top="141"/&gt;&lt;PARALIST LineWrap="Squeeze" LinkListID="0" LinkListIDNext="0" TextDirection="0" VertAlign="Center"&gt;&lt;P ParaShape="31" Style="40"&gt;&lt;TEXT CharShape="16"&gt;&lt;CHAR&gt;≪$B$82≫&lt;/CHAR&gt;&lt;/TEXT&gt;&lt;/P&gt;&lt;/PARALIST&gt;&lt;/CELL&gt;&lt;CELL BorderFill="9" ColAddr="2"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CharShape="17"&gt;&lt;CHAR&gt;≪$C$82≫&lt;/CHAR&gt;&lt;/TEXT&gt;&lt;/P&gt;&lt;/PARALIST&gt;&lt;/CELL&gt;&lt;CELL BorderFill="9" ColAddr="3"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CharShape="17"&gt;&lt;CHAR&gt;≪$D$82≫&lt;/CHAR&gt;&lt;/TEXT&gt;&lt;/P&gt;&lt;/PARALIST&gt;&lt;/CELL&gt;&lt;CELL BorderFill="9" ColAddr="4"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CharShape="17"&gt;&lt;CHAR&gt;≪$E$82≫&lt;/CHAR&gt;&lt;/TEXT&gt;&lt;/P&gt;&lt;/PARALIST&gt;&lt;/CELL&gt;&lt;CELL BorderFill="9" ColAddr="5"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CharShape="17"&gt;&lt;CHAR&gt;≪$F$82≫&lt;/CHAR&gt;&lt;/TEXT&gt;&lt;/P&gt;&lt;/PARALIST&gt;&lt;/CELL&gt;&lt;CELL BorderFill="9" ColAddr="6"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CharShape="17"&gt;&lt;CHAR&gt;≪$G$82≫&lt;/CHAR&gt;&lt;/TEXT&gt;&lt;/P&gt;&lt;/PARALIST&gt;&lt;/CELL&gt;&lt;CELL BorderFill="9" ColAddr="7"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CharShape="17"&gt;&lt;CHAR&gt;≪$H$82≫&lt;/CHAR&gt;&lt;/TEXT&gt;&lt;/P&gt;&lt;/PARALIST&gt;&lt;/CELL&gt;&lt;CELL BorderFill="9" ColAddr="8"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CharShape="17"&gt;&lt;CHAR&gt;≪$I$82≫&lt;/CHAR&gt;&lt;/TEXT&gt;&lt;/P&gt;&lt;/PARALIST&gt;&lt;/CELL&gt;&lt;CELL BorderFill="9" ColAddr="9"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CharShape="17"&gt;&lt;CHAR&gt;≪$J$82≫&lt;/CHAR&gt;&lt;/TEXT&gt;&lt;/P&gt;&lt;/PARALIST&gt;&lt;/CELL&gt;&lt;CELL BorderFill="9" ColAddr="10"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CharShape="17"&gt;&lt;CHAR&gt;≪$K$82≫&lt;/CHAR&gt;&lt;/TEXT&gt;&lt;/P&gt;&lt;/PARALIST&gt;&lt;/CELL&gt;&lt;CELL BorderFill="9" ColAddr="11"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CharShape="17"&gt;&lt;CHAR&gt;≪$L$82≫&lt;/CHAR&gt;&lt;/TEXT&gt;&lt;/P&gt;&lt;/PARALIST&gt;&lt;/CELL&gt;&lt;CELL BorderFill="9" ColAddr="12"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CharShape="17"&gt;&lt;CHAR&gt;≪$M$82≫&lt;/CHAR&gt;&lt;/TEXT&gt;&lt;/P&gt;&lt;/PARALIST&gt;&lt;/CELL&gt;&lt;CELL BorderFill="9" ColAddr="13"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CharShape="17"&gt;&lt;CHAR&gt;≪$N$82≫&lt;/CHAR&gt;&lt;/TEXT&gt;&lt;/P&gt;&lt;/PARALIST&gt;&lt;/CELL&gt;&lt;CELL BorderFill="9" ColAddr="14"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CharShape="17"&gt;&lt;CHAR&gt;≪$O$82≫&lt;/CHAR&gt;&lt;/TEXT&gt;&lt;/P&gt;&lt;/PARALIST&gt;&lt;/CELL&gt;&lt;CELL BorderFill="9" ColAddr="15"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CharShape="17"&gt;&lt;CHAR&gt;≪$P$82≫&lt;/CHAR&gt;&lt;/TEXT&gt;&lt;/P&gt;&lt;/PARALIST&gt;&lt;/CELL&gt;&lt;CELL BorderFill="9" ColAddr="16"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CharShape="17"&gt;&lt;CHAR&gt;≪$Q$82≫&lt;/CHAR&gt;&lt;/TEXT&gt;&lt;/P&gt;&lt;/PARALIST&gt;&lt;/CELL&gt;&lt;CELL BorderFill="9" ColAddr="17"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CharShape="17"&gt;&lt;CHAR&gt;≪$R$82≫&lt;/CHAR&gt;&lt;/TEXT&gt;&lt;/P&gt;&lt;/PARALIST&gt;&lt;/CELL&gt;&lt;CELL BorderFill="9" ColAddr="18"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CharShape="17"&gt;&lt;CHAR&gt;≪$S$82≫&lt;/CHAR&gt;&lt;/TEXT&gt;&lt;/P&gt;&lt;/PARALIST&gt;&lt;/CELL&gt;&lt;CELL BorderFill="9" ColAddr="19"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CharShape="17"&gt;&lt;CHAR&gt;≪$T$82≫&lt;/CHAR&gt;&lt;/TEXT&gt;&lt;/P&gt;&lt;/PARALIST&gt;&lt;/CELL&gt;&lt;CELL BorderFill="9" ColAddr="20"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CharShape="17"&gt;&lt;CHAR&gt;≪$U$82≫&lt;/CHAR&gt;&lt;/TEXT&gt;&lt;/P&gt;&lt;/PARALIST&gt;&lt;/CELL&gt;&lt;CELL BorderFill="9" ColAddr="21"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CharShape="17"&gt;&lt;CHAR&gt;≪$V$82≫&lt;/CHAR&gt;&lt;/TEXT&gt;&lt;/P&gt;&lt;/PARALIST&gt;&lt;/CELL&gt;&lt;CELL BorderFill="9" ColAddr="22"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CharShape="17"&gt;&lt;CHAR&gt;≪$W$82≫&lt;/CHAR&gt;&lt;/TEXT&gt;&lt;/P&gt;&lt;/PARALIST&gt;&lt;/CELL&gt;&lt;CELL BorderFill="9" ColAddr="23"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CharShape="17"&gt;&lt;CHAR&gt;≪$X$82≫&lt;/CHAR&gt;&lt;/TEXT&gt;&lt;/P&gt;&lt;/PARALIST&gt;&lt;/CELL&gt;&lt;CELL BorderFill="9" ColAddr="24"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CharShape="17"&gt;&lt;CHAR&gt;≪$Y$82≫&lt;/CHAR&gt;&lt;/TEXT&gt;&lt;/P&gt;&lt;/PARALIST&gt;&lt;/CELL&gt;&lt;CELL BorderFill="9" ColAddr="25"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CharShape="17"&gt;&lt;CHAR&gt;≪$Z$82≫&lt;/CHAR&gt;&lt;/TEXT&gt;&lt;/P&gt;&lt;/PARALIST&gt;&lt;/CELL&gt;&lt;CELL BorderFill="9" ColAddr="26"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CharShape="17"&gt;&lt;CHAR&gt;≪$AA$82≫&lt;/CHAR&gt;&lt;/TEXT&gt;&lt;/P&gt;&lt;/PARALIST&gt;&lt;/CELL&gt;&lt;CELL BorderFill="9" ColAddr="27"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CharShape="17"&gt;&lt;CHAR&gt;≪$AB$82≫&lt;/CHAR&gt;&lt;/TEXT&gt;&lt;/P&gt;&lt;/PARALIST&gt;&lt;/CELL&gt;&lt;CELL BorderFill="9" ColAddr="28"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CharShape="17"&gt;&lt;CHAR&gt;≪$AC$82≫&lt;/CHAR&gt;&lt;/TEXT&gt;&lt;/P&gt;&lt;/PARALIST&gt;&lt;/CELL&gt;&lt;CELL BorderFill="9" ColAddr="29"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CharShape="17"&gt;&lt;CHAR&gt;≪$AD$82≫&lt;/CHAR&gt;&lt;/TEXT&gt;&lt;/P&gt;&lt;/PARALIST&gt;&lt;/CELL&gt;&lt;CELL BorderFill="9" ColAddr="30"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CharShape="17"&gt;&lt;CHAR&gt;≪$AE$82≫&lt;/CHAR&gt;&lt;/TEXT&gt;&lt;/P&gt;&lt;/PARALIST&gt;&lt;/CELL&gt;&lt;CELL BorderFill="9" ColAddr="31"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CharShape="17"&gt;&lt;CHAR&gt;≪$AF$82≫&lt;/CHAR&gt;&lt;/TEXT&gt;&lt;/P&gt;&lt;/PARALIST&gt;&lt;/CELL&gt;&lt;CELL BorderFill="9" ColAddr="32"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CharShape="17"&gt;&lt;CHAR&gt;≪$AG$82≫&lt;/CHAR&gt;&lt;/TEXT&gt;&lt;/P&gt;&lt;/PARALIST&gt;&lt;/CELL&gt;&lt;CELL BorderFill="9" ColAddr="33"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CharShape="17"&gt;&lt;CHAR&gt;≪$AH$82≫&lt;/CHAR&gt;&lt;/TEXT&gt;&lt;/P&gt;&lt;/PARALIST&gt;&lt;/CELL&gt;&lt;CELL BorderFill="9" ColAddr="34"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CharShape="17"&gt;&lt;CHAR&gt;≪$AI$82≫&lt;/CHAR&gt;&lt;/TEXT&gt;&lt;/P&gt;&lt;/PARALIST&gt;&lt;/CELL&gt;&lt;CELL BorderFill="9" ColAddr="35"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CharShape="17"&gt;&lt;CHAR&gt;≪$AJ$82≫&lt;/CHAR&gt;&lt;/TEXT&gt;&lt;/P&gt;&lt;/PARALIST&gt;&lt;/CELL&gt;&lt;CELL BorderFill="9" ColAddr="36"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CharShape="17"&gt;&lt;CHAR&gt;≪$AK$82≫&lt;/CHAR&gt;&lt;/TEXT&gt;&lt;/P&gt;&lt;/PARALIST&gt;&lt;/CELL&gt;&lt;CELL BorderFill="9" ColAddr="37"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CharShape="17"&gt;&lt;CHAR&gt;≪$AL$82≫&lt;/CHAR&gt;&lt;/TEXT&gt;&lt;/P&gt;&lt;/PARALIST&gt;&lt;/CELL&gt;&lt;CELL BorderFill="9" ColAddr="38"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CharShape="17"&gt;&lt;CHAR&gt;≪$AM$82≫&lt;/CHAR&gt;&lt;/TEXT&gt;&lt;/P&gt;&lt;/PARALIST&gt;&lt;/CELL&gt;&lt;CELL BorderFill="9" ColAddr="39"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CharShape="17"&gt;&lt;CHAR&gt;≪$AN$82≫&lt;/CHAR&gt;&lt;/TEXT&gt;&lt;/P&gt;&lt;/PARALIST&gt;&lt;/CELL&gt;&lt;CELL BorderFill="9" ColAddr="40"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CharShape="17"&gt;&lt;CHAR&gt;≪$AO$82≫&lt;/CHAR&gt;&lt;/TEXT&gt;&lt;/P&gt;&lt;/PARALIST&gt;&lt;/CELL&gt;&lt;CELL BorderFill="13" ColAddr="41"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CharShape="17"&gt;&lt;CHAR&gt;≪$AP$82≫&lt;/CHAR&gt;&lt;/TEXT&gt;&lt;/P&gt;&lt;/PARALIST&gt;&lt;/CELL&gt;&lt;/ROW&gt;&lt;ROW&gt;&lt;CELL BorderFill="14" ColAddr="0" ColSpan="1" Dirty="false" Editable="false" HasMargin="false" Header="false" Height="0" Protect="false" RowAddr="80" RowSpan="1" Width="17378"&gt;&lt;CELLMARGIN Bottom="141" Left="510" Right="510" Top="141"/&gt;&lt;PARALIST LineWrap="Squeeze" LinkListID="0" LinkListIDNext="0" TextDirection="0" VertAlign="Center"&gt;&lt;P ParaShape="30" Style="22"&gt;&lt;TEXT CharShape="10"&gt;&lt;CHAR&gt;≪$A$83≫&lt;/CHAR&gt;&lt;/TEXT&gt;&lt;/P&gt;&lt;/PARALIST&gt;&lt;/CELL&gt;&lt;CELL BorderFill="9" ColAddr="1" ColSpan="1" Dirty="false" Editable="false" HasMargin="false" Header="false" Height="0" Protect="false" RowAddr="80" RowSpan="1" Width="4926"&gt;&lt;CELLMARGIN Bottom="141" Left="510" Right="510" Top="141"/&gt;&lt;PARALIST LineWrap="Squeeze" LinkListID="0" LinkListIDNext="0" TextDirection="0" VertAlign="Center"&gt;&lt;P ParaShape="31" Style="40"&gt;&lt;TEXT CharShape="16"&gt;&lt;CHAR&gt;≪$B$83≫&lt;/CHAR&gt;&lt;/TEXT&gt;&lt;/P&gt;&lt;/PARALIST&gt;&lt;/CELL&gt;&lt;CELL BorderFill="9" ColAddr="2"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CharShape="17"&gt;&lt;CHAR&gt;≪$C$83≫&lt;/CHAR&gt;&lt;/TEXT&gt;&lt;/P&gt;&lt;/PARALIST&gt;&lt;/CELL&gt;&lt;CELL BorderFill="9" ColAddr="3"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CharShape="17"&gt;&lt;CHAR&gt;≪$D$83≫&lt;/CHAR&gt;&lt;/TEXT&gt;&lt;/P&gt;&lt;/PARALIST&gt;&lt;/CELL&gt;&lt;CELL BorderFill="9" ColAddr="4"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CharShape="17"&gt;&lt;CHAR&gt;≪$E$83≫&lt;/CHAR&gt;&lt;/TEXT&gt;&lt;/P&gt;&lt;/PARALIST&gt;&lt;/CELL&gt;&lt;CELL BorderFill="9" ColAddr="5"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CharShape="17"&gt;&lt;CHAR&gt;≪$F$83≫&lt;/CHAR&gt;&lt;/TEXT&gt;&lt;/P&gt;&lt;/PARALIST&gt;&lt;/CELL&gt;&lt;CELL BorderFill="9" ColAddr="6"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CharShape="17"&gt;&lt;CHAR&gt;≪$G$83≫&lt;/CHAR&gt;&lt;/TEXT&gt;&lt;/P&gt;&lt;/PARALIST&gt;&lt;/CELL&gt;&lt;CELL BorderFill="9" ColAddr="7"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CharShape="17"&gt;&lt;CHAR&gt;≪$H$83≫&lt;/CHAR&gt;&lt;/TEXT&gt;&lt;/P&gt;&lt;/PARALIST&gt;&lt;/CELL&gt;&lt;CELL BorderFill="9" ColAddr="8" ColSpan="1" Dirty="false" Editable="false" HasMargin="true" Header="false" Height="0" Protect="false" RowAddr="80"</t>
    <phoneticPr fontId="3" type="noConversion"/>
  </si>
  <si>
    <t xml:space="preserve"> RowSpan="1" Width="1402"&gt;&lt;CELLMARGIN Bottom="0" Left="0" Right="0" Top="0"/&gt;&lt;PARALIST LineWrap="Squeeze" LinkListID="0" LinkListIDNext="0" TextDirection="0" VertAlign="Center"&gt;&lt;P ParaShape="31" Style="40"&gt;&lt;TEXT CharShape="17"&gt;&lt;CHAR&gt;≪$I$83≫&lt;/CHAR&gt;&lt;/TEXT&gt;&lt;/P&gt;&lt;/PARALIST&gt;&lt;/CELL&gt;&lt;CELL BorderFill="9" ColAddr="9"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CharShape="17"&gt;&lt;CHAR&gt;≪$J$83≫&lt;/CHAR&gt;&lt;/TEXT&gt;&lt;/P&gt;&lt;/PARALIST&gt;&lt;/CELL&gt;&lt;CELL BorderFill="9" ColAddr="10"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CharShape="17"&gt;&lt;CHAR&gt;≪$K$83≫&lt;/CHAR&gt;&lt;/TEXT&gt;&lt;/P&gt;&lt;/PARALIST&gt;&lt;/CELL&gt;&lt;CELL BorderFill="9" ColAddr="11"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CharShape="17"&gt;&lt;CHAR&gt;≪$L$83≫&lt;/CHAR&gt;&lt;/TEXT&gt;&lt;/P&gt;&lt;/PARALIST&gt;&lt;/CELL&gt;&lt;CELL BorderFill="9" ColAddr="12"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CharShape="17"&gt;&lt;CHAR&gt;≪$M$83≫&lt;/CHAR&gt;&lt;/TEXT&gt;&lt;/P&gt;&lt;/PARALIST&gt;&lt;/CELL&gt;&lt;CELL BorderFill="9" ColAddr="13"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CharShape="17"&gt;&lt;CHAR&gt;≪$N$83≫&lt;/CHAR&gt;&lt;/TEXT&gt;&lt;/P&gt;&lt;/PARALIST&gt;&lt;/CELL&gt;&lt;CELL BorderFill="9" ColAddr="14"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CharShape="17"&gt;&lt;CHAR&gt;≪$O$83≫&lt;/CHAR&gt;&lt;/TEXT&gt;&lt;/P&gt;&lt;/PARALIST&gt;&lt;/CELL&gt;&lt;CELL BorderFill="9" ColAddr="15"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CharShape="17"&gt;&lt;CHAR&gt;≪$P$83≫&lt;/CHAR&gt;&lt;/TEXT&gt;&lt;/P&gt;&lt;/PARALIST&gt;&lt;/CELL&gt;&lt;CELL BorderFill="9" ColAddr="16"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CharShape="17"&gt;&lt;CHAR&gt;≪$Q$83≫&lt;/CHAR&gt;&lt;/TEXT&gt;&lt;/P&gt;&lt;/PARALIST&gt;&lt;/CELL&gt;&lt;CELL BorderFill="9" ColAddr="17"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CharShape="17"&gt;&lt;CHAR&gt;≪$R$83≫&lt;/CHAR&gt;&lt;/TEXT&gt;&lt;/P&gt;&lt;/PARALIST&gt;&lt;/CELL&gt;&lt;CELL BorderFill="9" ColAddr="18"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CharShape="17"&gt;&lt;CHAR&gt;≪$S$83≫&lt;/CHAR&gt;&lt;/TEXT&gt;&lt;/P&gt;&lt;/PARALIST&gt;&lt;/CELL&gt;&lt;CELL BorderFill="9" ColAddr="19"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CharShape="17"&gt;&lt;CHAR&gt;≪$T$83≫&lt;/CHAR&gt;&lt;/TEXT&gt;&lt;/P&gt;&lt;/PARALIST&gt;&lt;/CELL&gt;&lt;CELL BorderFill="9" ColAddr="20"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CharShape="17"&gt;&lt;CHAR&gt;≪$U$83≫&lt;/CHAR&gt;&lt;/TEXT&gt;&lt;/P&gt;&lt;/PARALIST&gt;&lt;/CELL&gt;&lt;CELL BorderFill="9" ColAddr="21"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CharShape="17"&gt;&lt;CHAR&gt;≪$V$83≫&lt;/CHAR&gt;&lt;/TEXT&gt;&lt;/P&gt;&lt;/PARALIST&gt;&lt;/CELL&gt;&lt;CELL BorderFill="9" ColAddr="22"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CharShape="17"&gt;&lt;CHAR&gt;≪$W$83≫&lt;/CHAR&gt;&lt;/TEXT&gt;&lt;/P&gt;&lt;/PARALIST&gt;&lt;/CELL&gt;&lt;CELL BorderFill="9" ColAddr="23"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CharShape="17"&gt;&lt;CHAR&gt;≪$X$83≫&lt;/CHAR&gt;&lt;/TEXT&gt;&lt;/P&gt;&lt;/PARALIST&gt;&lt;/CELL&gt;&lt;CELL BorderFill="9" ColAddr="24"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CharShape="17"&gt;&lt;CHAR&gt;≪$Y$83≫&lt;/CHAR&gt;&lt;/TEXT&gt;&lt;/P&gt;&lt;/PARALIST&gt;&lt;/CELL&gt;&lt;CELL BorderFill="9" ColAddr="25"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CharShape="17"&gt;&lt;CHAR&gt;≪$Z$83≫&lt;/CHAR&gt;&lt;/TEXT&gt;&lt;/P&gt;&lt;/PARALIST&gt;&lt;/CELL&gt;&lt;CELL BorderFill="9" ColAddr="26"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CharShape="17"&gt;&lt;CHAR&gt;≪$AA$83≫&lt;/CHAR&gt;&lt;/TEXT&gt;&lt;/P&gt;&lt;/PARALIST&gt;&lt;/CELL&gt;&lt;CELL BorderFill="9" ColAddr="27"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CharShape="17"&gt;&lt;CHAR&gt;≪$AB$83≫&lt;/CHAR&gt;&lt;/TEXT&gt;&lt;/P&gt;&lt;/PARALIST&gt;&lt;/CELL&gt;&lt;CELL BorderFill="9" ColAddr="28"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CharShape="17"&gt;&lt;CHAR&gt;≪$AC$83≫&lt;/CHAR&gt;&lt;/TEXT&gt;&lt;/P&gt;&lt;/PARALIST&gt;&lt;/CELL&gt;&lt;CELL BorderFill="9" ColAddr="29"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CharShape="17"&gt;&lt;CHAR&gt;≪$AD$83≫&lt;/CHAR&gt;&lt;/TEXT&gt;&lt;/P&gt;&lt;/PARALIST&gt;&lt;/CELL&gt;&lt;CELL BorderFill="9" ColAddr="30"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CharShape="17"&gt;&lt;CHAR&gt;≪$AE$83≫&lt;/CHAR&gt;&lt;/TEXT&gt;&lt;/P&gt;&lt;/PARALIST&gt;&lt;/CELL&gt;&lt;CELL BorderFill="9" ColAddr="31"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CharShape="17"&gt;&lt;CHAR&gt;≪$AF$83≫&lt;/CHAR&gt;&lt;/TEXT&gt;&lt;/P&gt;&lt;/PARALIST&gt;&lt;/CELL&gt;&lt;CELL BorderFill="9" ColAddr="32"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CharShape="17"&gt;&lt;CHAR&gt;≪$AG$83≫&lt;/CHAR&gt;&lt;/TEXT&gt;&lt;/P&gt;&lt;/PARALIST&gt;&lt;/CELL&gt;&lt;CELL BorderFill="9" ColAddr="33"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CharShape="17"&gt;&lt;CHAR&gt;≪$AH$83≫&lt;/CHAR&gt;&lt;/TEXT&gt;&lt;/P&gt;&lt;/PARALIST&gt;&lt;/CELL&gt;&lt;CELL BorderFill="9" ColAddr="34"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CharShape="17"&gt;&lt;CHAR&gt;≪$AI$83≫&lt;/CHAR&gt;&lt;/TEXT&gt;&lt;/P&gt;&lt;/PARALIST&gt;&lt;/CELL&gt;&lt;CELL BorderFill="9" ColAddr="35"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CharShape="17"&gt;&lt;CHAR&gt;≪$AJ$83≫&lt;/CHAR&gt;&lt;/TEXT&gt;&lt;/P&gt;&lt;/PARALIST&gt;&lt;/CELL&gt;&lt;CELL BorderFill="9" ColAddr="36"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CharShape="17"&gt;&lt;CHAR&gt;≪$AK$83≫&lt;/CHAR&gt;&lt;/TEXT&gt;&lt;/P&gt;&lt;/PARALIST&gt;&lt;/CELL&gt;&lt;CELL BorderFill="9" ColAddr="37"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CharShape="17"&gt;&lt;CHAR&gt;≪$AL$83≫&lt;/CHAR&gt;&lt;/TEXT&gt;&lt;/P&gt;&lt;/PARALIST&gt;&lt;/CELL&gt;&lt;CELL BorderFill="9" ColAddr="38"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CharShape="17"&gt;&lt;CHAR&gt;≪$AM$83≫&lt;/CHAR&gt;&lt;/TEXT&gt;&lt;/P&gt;&lt;/PARALIST&gt;&lt;/CELL&gt;&lt;CELL BorderFill="9" ColAddr="39"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CharShape="17"&gt;&lt;CHAR&gt;≪$AN$83≫&lt;/CHAR&gt;&lt;/TEXT&gt;&lt;/P&gt;&lt;/PARALIST&gt;&lt;/CELL&gt;&lt;CELL BorderFill="9" ColAddr="40"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CharShape="17"&gt;&lt;CHAR&gt;≪$AO$83≫&lt;/CHAR&gt;&lt;/TEXT&gt;&lt;/P&gt;&lt;/PARALIST&gt;&lt;/CELL&gt;&lt;CELL BorderFill="13" ColAddr="41"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CharShape="17"&gt;&lt;CHAR&gt;≪$AP$83≫&lt;/CHAR&gt;&lt;/TEXT&gt;&lt;/P&gt;&lt;/PARALIST&gt;&lt;/CELL&gt;&lt;/ROW&gt;&lt;ROW&gt;&lt;CELL BorderFill="14" ColAddr="0" ColSpan="1" Dirty="false" Editable="false" HasMargin="false" Header="false" Height="0" Protect="false" RowAddr="81" RowSpan="1" Width="17378"&gt;&lt;CELLMARGIN Bottom="141" Left="510" Right="510" Top="141"/&gt;&lt;PARALIST LineWrap="Squeeze" LinkListID="0" LinkListIDNext="0" TextDirection="0" VertAlign="Center"&gt;&lt;P ParaShape="30" Style="22"&gt;&lt;TEXT CharShape="10"&gt;&lt;CHAR&gt;≪$A$84≫&lt;/CHAR&gt;&lt;/TEXT&gt;&lt;/P&gt;&lt;/PARALIST&gt;&lt;/CELL&gt;&lt;CELL BorderFill="9" ColAddr="1" ColSpan="1" Dirty="false" Editable="false" HasMargin="false" Header="false" Height="0" Protect="false" RowAddr="81" RowSpan="1" Width="4926"&gt;&lt;CELLMARGIN Bottom="141" Left="510" Right="510" Top="141"/&gt;&lt;PARALIST LineWrap="Squeeze" LinkListID="0" LinkListIDNext="0" TextDirection="0" VertAlign="Center"&gt;&lt;P ParaShape="31" Style="41"&gt;&lt;TEXT CharShape="16"&gt;&lt;CHAR&gt;≪$B$84≫&lt;/CHAR&gt;&lt;/TEXT&gt;&lt;/P&gt;&lt;/PARALIST&gt;&lt;/CELL&gt;&lt;CELL BorderFill="9" ColAddr="2"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CharShape="17"&gt;&lt;CHAR&gt;≪$C$84≫&lt;/CHAR&gt;&lt;/TEXT&gt;&lt;/P&gt;&lt;/PARALIST&gt;&lt;/CELL&gt;&lt;CELL BorderFill="9" ColAddr="3"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CharShape="17"&gt;&lt;CHAR&gt;≪$D$84≫&lt;/CHAR&gt;&lt;/TEXT&gt;&lt;/P&gt;&lt;/PARALIST&gt;&lt;/CELL&gt;&lt;CELL BorderFill="9" ColAddr="4"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CharShape="17"&gt;&lt;CHAR&gt;≪$E$84≫&lt;/CHAR&gt;&lt;/TEXT&gt;&lt;/P&gt;&lt;/PARALIST&gt;&lt;/CELL&gt;&lt;CELL BorderFill="9" ColAddr="5"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CharShape="17"&gt;&lt;CHAR&gt;≪$F$84≫&lt;/CHAR&gt;&lt;/TEXT&gt;&lt;/P&gt;&lt;/PARALIST&gt;&lt;/CELL&gt;&lt;CELL BorderFill="9" ColAddr="6"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CharShape="17"&gt;&lt;CHAR&gt;≪$G$84≫&lt;/CHAR&gt;&lt;/TEXT&gt;&lt;/P&gt;&lt;/PARALIST&gt;&lt;/CELL&gt;&lt;CELL BorderFill="9" ColAddr="7"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CharShape="17"&gt;&lt;CHAR&gt;≪$H$84≫&lt;/CHAR&gt;&lt;/TEXT&gt;&lt;/P&gt;&lt;/PARALIST&gt;&lt;/CELL&gt;&lt;CELL BorderFill="9" ColAddr="8"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CharShape="17"&gt;&lt;CHAR&gt;≪$I$84≫&lt;/CHAR&gt;&lt;/TEXT&gt;&lt;/P&gt;&lt;/PARALIST&gt;&lt;/CELL&gt;&lt;CELL BorderFill="9" ColAddr="9"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CharShape="17"&gt;&lt;CHAR&gt;≪$J$84≫&lt;/CHAR&gt;&lt;/TEXT&gt;&lt;/P&gt;&lt;/PARALIST&gt;&lt;/CELL&gt;&lt;CELL BorderFill="9" ColAddr="10"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CharShape="17"&gt;&lt;CHAR&gt;≪$K$84≫&lt;/CHAR&gt;&lt;/TEXT&gt;&lt;/P&gt;&lt;/PARALIST&gt;&lt;/CELL&gt;&lt;CELL BorderFill="9" ColAddr="11"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CharShape="17"&gt;&lt;CHAR&gt;≪$L$84≫&lt;/CHAR&gt;&lt;/TEXT&gt;&lt;/P&gt;&lt;/PARALIST&gt;&lt;/CELL&gt;&lt;CELL BorderFill="9" ColAddr="12"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CharShape="17"&gt;&lt;CHAR&gt;≪$M$84≫&lt;/CHAR&gt;&lt;/TEXT&gt;&lt;/P&gt;&lt;/PARALIST&gt;&lt;/CELL&gt;&lt;CELL BorderFill="9" ColAddr="13"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CharShape="17"&gt;&lt;CHAR&gt;≪$N$84≫&lt;/CHAR&gt;&lt;/TEXT&gt;&lt;/P&gt;&lt;/PARALIST&gt;&lt;/CELL&gt;&lt;CELL BorderFill="9" ColAddr="14"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CharShape="17"&gt;&lt;CHAR&gt;≪$O$84≫&lt;/CHAR&gt;&lt;/TEXT&gt;&lt;/P&gt;&lt;/PARALIST&gt;&lt;/CELL&gt;&lt;CELL BorderFill="9" ColAddr="15"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CharShape="17"&gt;&lt;CHAR&gt;≪$P$84≫&lt;/CHAR&gt;&lt;/TEXT&gt;&lt;/P&gt;&lt;/PARALIST&gt;&lt;/CELL&gt;&lt;CELL BorderFill="9" ColAddr="16"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CharShape="17"&gt;&lt;CHAR&gt;≪$Q$84≫&lt;/CHAR&gt;&lt;/TEXT&gt;&lt;/P&gt;&lt;/PARALIST&gt;&lt;/CELL&gt;&lt;CELL BorderFill="9" ColAddr="17"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CharShape="17"&gt;&lt;CHAR&gt;≪$R$84≫&lt;/CHAR&gt;&lt;/TEXT&gt;&lt;/P&gt;&lt;/PARALIST&gt;&lt;/CELL&gt;&lt;CELL BorderFill="9" ColAddr="18"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CharShape="17"&gt;&lt;CHAR&gt;≪$S$84≫&lt;/CHAR&gt;&lt;/TEXT&gt;&lt;/P&gt;&lt;/PARALIST&gt;&lt;/CELL&gt;&lt;CELL BorderFill="9" ColAddr="19"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CharShape="17"&gt;&lt;CHAR&gt;≪$T$84≫&lt;/CHAR&gt;&lt;/TEXT&gt;&lt;/P&gt;&lt;/PARALIST&gt;&lt;/CELL&gt;&lt;CELL BorderFill="9" ColAddr="20"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CharShape="17"&gt;&lt;CHAR&gt;≪$U$84≫&lt;/CHAR&gt;&lt;/TEXT&gt;&lt;/P&gt;&lt;/PARALIST&gt;&lt;/CELL&gt;&lt;CELL BorderFill="9" ColAddr="21"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CharShape="17"&gt;&lt;CHAR&gt;≪$V$84≫&lt;/CHAR&gt;&lt;/TEXT&gt;&lt;/P&gt;&lt;/PARALIST&gt;&lt;/CELL&gt;&lt;CELL BorderFill="9" ColAddr="22"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CharShape="17"&gt;&lt;CHAR&gt;≪$W$84≫&lt;/CHAR&gt;&lt;/TEXT&gt;&lt;/P&gt;&lt;/PARALIST&gt;&lt;/CELL&gt;&lt;CELL BorderFill="9" ColAddr="23"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CharShape="17"&gt;&lt;CHAR&gt;≪$X$84≫&lt;/CHAR&gt;&lt;/TEXT&gt;&lt;/P&gt;&lt;/PARALIST&gt;&lt;/CELL&gt;&lt;CELL BorderFill="9" ColAddr="24"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CharShape="17"&gt;&lt;CHAR&gt;≪$Y$84≫&lt;/CHAR&gt;&lt;/TEXT&gt;&lt;/P&gt;&lt;/PARALIST&gt;&lt;/CELL&gt;&lt;CELL BorderFill="9" ColAddr="25"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CharShape="17"&gt;&lt;CHAR&gt;≪$Z$84≫&lt;/CHAR&gt;&lt;/TEXT&gt;&lt;/P&gt;&lt;/PARALIST&gt;&lt;/CELL&gt;&lt;CELL BorderFill="9" ColAddr="26"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CharShape="17"&gt;&lt;CHAR&gt;≪$AA$84≫&lt;/CHAR&gt;&lt;/TEXT&gt;&lt;/P&gt;&lt;/PARALIST&gt;&lt;/CELL&gt;&lt;CELL BorderFill="9" ColAddr="27"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CharShape="17"&gt;&lt;CHAR&gt;≪$AB$84≫&lt;/CHAR&gt;&lt;/TEXT&gt;&lt;/P&gt;&lt;/PARALIST&gt;&lt;/CELL&gt;&lt;CELL BorderFill="9" ColAddr="28"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CharShape="17"&gt;&lt;CHAR&gt;≪$AC$84≫&lt;/CHAR&gt;&lt;/TEXT&gt;&lt;/P&gt;&lt;/PARALIST&gt;&lt;/CELL&gt;&lt;CELL BorderFill="9" ColAddr="29"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CharShape="17"&gt;&lt;CHAR&gt;≪$AD$84≫&lt;/CHAR&gt;&lt;/TEXT&gt;&lt;/P&gt;&lt;/PARALIST&gt;&lt;/CELL&gt;&lt;CELL BorderFill="9" ColAddr="30"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CharShape="17"&gt;&lt;CHAR&gt;≪$AE$84≫&lt;/CHAR&gt;&lt;/TEXT&gt;&lt;/P&gt;&lt;/PARALIST&gt;&lt;/CELL&gt;&lt;CELL BorderFill="9" ColAddr="31"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CharShape="17"&gt;&lt;CHAR&gt;≪$AF$84≫&lt;/CHAR&gt;&lt;/TEXT&gt;&lt;/P&gt;&lt;/PARALIST&gt;&lt;/CELL&gt;&lt;CELL BorderFill="9" ColAddr="32"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CharShape="17"&gt;&lt;CHAR&gt;≪$AG$84≫&lt;/CHAR&gt;&lt;/TEXT&gt;&lt;/P&gt;&lt;/PARALIST&gt;&lt;/CELL&gt;&lt;CELL BorderFill="9" ColAddr="33"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CharShape="17"&gt;&lt;CHAR&gt;≪$AH$84≫&lt;/CHAR&gt;&lt;/TEXT&gt;&lt;/P&gt;&lt;/PARALIST&gt;&lt;/CELL&gt;&lt;CELL BorderFill="9" ColAddr="34"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CharShape="17"&gt;&lt;CHAR&gt;≪$AI$84≫&lt;/CHAR&gt;&lt;/TEXT&gt;&lt;/P&gt;&lt;/PARALIST&gt;&lt;/CELL&gt;&lt;CELL BorderFill="9" ColAddr="35"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CharShape="17"&gt;&lt;CHAR&gt;≪$AJ$84≫&lt;/CHAR&gt;&lt;/TEXT&gt;&lt;/P&gt;&lt;/PARALIST&gt;&lt;/CELL&gt;&lt;CELL BorderFill="9" ColAddr="36"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CharShape="17"&gt;&lt;CHAR&gt;≪$AK$84≫&lt;/CHAR&gt;&lt;/TEXT&gt;&lt;/P&gt;&lt;/PARALIST&gt;&lt;/CELL&gt;&lt;CELL BorderFill="9" ColAddr="37"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CharShape="17"&gt;&lt;CHAR&gt;≪$AL$84≫&lt;/CHAR&gt;&lt;/TEXT&gt;&lt;/P&gt;&lt;/PARALIST&gt;&lt;/CELL&gt;&lt;CELL BorderFill="9" ColAddr="38"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CharShape="17"&gt;&lt;CHAR&gt;≪$AM$84≫&lt;/CHAR&gt;&lt;/TEXT&gt;&lt;/P&gt;&lt;/PARALIST&gt;&lt;/CELL&gt;&lt;CELL BorderFill="9" ColAddr="39"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CharShape="17"&gt;&lt;CHAR&gt;≪$AN$84≫&lt;/CHAR&gt;&lt;/TEXT&gt;&lt;/P&gt;&lt;/PARALIST&gt;&lt;/CELL&gt;&lt;CELL BorderFill="9" ColAddr="40"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CharShape="17"&gt;&lt;CHAR&gt;≪$AO$84≫&lt;/CHAR&gt;&lt;/TEXT&gt;&lt;/P&gt;&lt;/PARALIST&gt;&lt;/CELL&gt;&lt;CELL BorderFill="13" ColAddr="41"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CharShape="17"&gt;&lt;CHAR&gt;≪$AP$84≫&lt;/CHAR&gt;&lt;/TEXT&gt;&lt;/P&gt;&lt;/PARALIST&gt;&lt;/CELL&gt;&lt;/ROW&gt;&lt;ROW&gt;&lt;CELL BorderFill="14" ColAddr="0" ColSpan="1" Dirty="false" Editable="false" HasMargin="false" Header="false" Height="0" Protect="false" RowAddr="82" RowSpan="1" Width="17378"&gt;&lt;CELLMARGIN Bottom="141" Left="510" Right="510" Top="141"/&gt;&lt;PARALIST LineWrap="Squeeze" LinkListID="0" LinkListIDNext="0" TextDirection="0" VertAlign="Center"&gt;&lt;P ParaShape="30" Style="42"&gt;&lt;TEXT CharShape="10"&gt;&lt;CHAR&gt;≪$A$85≫&lt;/CHAR&gt;&lt;/TEXT&gt;&lt;/P&gt;&lt;/PARALIST&gt;&lt;/CELL&gt;&lt;CELL BorderFill="9" ColAddr="1" ColSpan="1" Dirty="false" Editable="false" HasMargin="false" Header="false" Height="0" Protect="false" RowAddr="82" RowSpan="1" Width="4926"&gt;&lt;CELL</t>
    <phoneticPr fontId="3" type="noConversion"/>
  </si>
  <si>
    <t>p="Squeeze" LinkListID="0" LinkListIDNext="0" TextDirection="0" VertAlign="Center"&gt;&lt;P ParaShape="31" Style="42"&gt;&lt;TEXT CharShape="16"&gt;&lt;CHAR&gt;≪$AK$86≫&lt;/CHAR&gt;&lt;/TEXT&gt;&lt;/P&gt;&lt;/PARALIST&gt;&lt;/CELL&gt;&lt;CELL BorderFill="9" ColAddr="37"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CharShape="16"&gt;&lt;CHAR&gt;≪$AL$86≫&lt;/CHAR&gt;&lt;/TEXT&gt;&lt;/P&gt;&lt;/PARALIST&gt;&lt;/CELL&gt;&lt;CELL BorderFill="9" ColAddr="38"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CharShape="16"&gt;&lt;CHAR&gt;≪$AM$86≫&lt;/CHAR&gt;&lt;/TEXT&gt;&lt;/P&gt;&lt;/PARALIST&gt;&lt;/CELL&gt;&lt;CELL BorderFill="9" ColAddr="39"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CharShape="16"&gt;&lt;CHAR&gt;≪$AN$86≫&lt;/CHAR&gt;&lt;/TEXT&gt;&lt;/P&gt;&lt;/PARALIST&gt;&lt;/CELL&gt;&lt;CELL BorderFill="9" ColAddr="40"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CharShape="16"&gt;&lt;CHAR&gt;≪$AO$86≫&lt;/CHAR&gt;&lt;/TEXT&gt;&lt;/P&gt;&lt;/PARALIST&gt;&lt;/CELL&gt;&lt;CELL BorderFill="13" ColAddr="41" ColSpan="1" Dirty="false" Editable="false" HasMargin="true" Header="false" Height="0" Protect="false" RowAddr="83" RowSpan="1" Width="1405"&gt;&lt;CELLMARGIN Bottom="0" Left="0" Right="0" Top="0"/&gt;&lt;PARALIST LineWrap="Squeeze" LinkListID="0" LinkListIDNext="0" TextDirection="0" VertAlign="Center"&gt;&lt;P ParaShape="31" Style="43"&gt;&lt;TEXT CharShape="16"&gt;&lt;CHAR&gt;≪$AP$86≫&lt;/CHAR&gt;&lt;/TEXT&gt;&lt;/P&gt;&lt;/PARALIST&gt;&lt;/CELL&gt;&lt;/ROW&gt;&lt;ROW&gt;&lt;CELL BorderFill="14" ColAddr="0" ColSpan="1" Dirty="false" Editable="false" HasMargin="false" Header="false" Height="0" Protect="false" RowAddr="84" RowSpan="1" Width="17378"&gt;&lt;CELLMARGIN Bottom="141" Left="510" Right="510" Top="141"/&gt;&lt;PARALIST LineWrap="Squeeze" LinkListID="0" LinkListIDNext="0" TextDirection="0" VertAlign="Center"&gt;&lt;P ParaShape="30" Style="42"&gt;&lt;TEXT CharShape="10"&gt;&lt;CHAR&gt;≪$A$87≫&lt;/CHAR&gt;&lt;/TEXT&gt;&lt;/P&gt;&lt;/PARALIST&gt;&lt;/CELL&gt;&lt;CELL BorderFill="9" ColAddr="1" ColSpan="1" Dirty="false" Editable="false" HasMargin="false" Header="false" Height="0" Protect="false" RowAddr="84" RowSpan="1" Width="4926"&gt;&lt;CELLMARGIN Bottom="141" Left="510" Right="510" Top="141"/&gt;&lt;PARALIST LineWrap="Squeeze" LinkListID="0" LinkListIDNext="0" TextDirection="0" VertAlign="Center"&gt;&lt;P ParaShape="31" Style="42"&gt;&lt;TEXT CharShape="16"&gt;&lt;CHAR&gt;≪$B$87≫&lt;/CHAR&gt;&lt;/TEXT&gt;&lt;/P&gt;&lt;/PARALIST&gt;&lt;/CELL&gt;&lt;CELL BorderFill="9" ColAddr="2"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CharShape="16"&gt;&lt;CHAR&gt;≪$C$87≫&lt;/CHAR&gt;&lt;/TEXT&gt;&lt;/P&gt;&lt;/PARALIST&gt;&lt;/CELL&gt;&lt;CELL BorderFill="9" ColAddr="3"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CharShape="16"&gt;&lt;CHAR&gt;≪$D$87≫&lt;/CHAR&gt;&lt;/TEXT&gt;&lt;/P&gt;&lt;/PARALIST&gt;&lt;/CELL&gt;&lt;CELL BorderFill="9" ColAddr="4"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CharShape="16"&gt;&lt;CHAR&gt;≪$E$87≫&lt;/CHAR&gt;&lt;/TEXT&gt;&lt;/P&gt;&lt;/PARALIST&gt;&lt;/CELL&gt;&lt;CELL BorderFill="9" ColAddr="5"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CharShape="16"&gt;&lt;CHAR&gt;≪$F$87≫&lt;/CHAR&gt;&lt;/TEXT&gt;&lt;/P&gt;&lt;/PARALIST&gt;&lt;/CELL&gt;&lt;CELL BorderFill="9" ColAddr="6"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CharShape="16"&gt;&lt;CHAR&gt;≪$G$87≫&lt;/CHAR&gt;&lt;/TEXT&gt;&lt;/P&gt;&lt;/PARALIST&gt;&lt;/CELL&gt;&lt;CELL BorderFill="9" ColAddr="7"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CharShape="16"&gt;&lt;CHAR&gt;≪$H$87≫&lt;/CHAR&gt;&lt;/TEXT&gt;&lt;/P&gt;&lt;/PARALIST&gt;&lt;/CELL&gt;&lt;CELL BorderFill="9" ColAddr="8"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CharShape="16"&gt;&lt;CHAR&gt;≪$I$87≫&lt;/CHAR&gt;&lt;/TEXT&gt;&lt;/P&gt;&lt;/PARALIST&gt;&lt;/CELL&gt;&lt;CELL BorderFill="9" ColAddr="9"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CharShape="16"&gt;&lt;CHAR&gt;≪$J$87≫&lt;/CHAR&gt;&lt;/TEXT&gt;&lt;/P&gt;&lt;/PARALIST&gt;&lt;/CELL&gt;&lt;CELL BorderFill="9" ColAddr="10"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CharShape="16"&gt;&lt;CHAR&gt;≪$K$87≫&lt;/CHAR&gt;&lt;/TEXT&gt;&lt;/P&gt;&lt;/PARALIST&gt;&lt;/CELL&gt;&lt;CELL BorderFill="9" ColAddr="11"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CharShape="16"&gt;&lt;CHAR&gt;≪$L$87≫&lt;/CHAR&gt;&lt;/TEXT&gt;&lt;/P&gt;&lt;/PARALIST&gt;&lt;/CELL&gt;&lt;CELL BorderFill="9" ColAddr="12"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CharShape="16"&gt;&lt;CHAR&gt;≪$M$87≫&lt;/CHAR&gt;&lt;/TEXT&gt;&lt;/P&gt;&lt;/PARALIST&gt;&lt;/CELL&gt;&lt;CELL BorderFill="9" ColAddr="13"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CharShape="16"&gt;&lt;CHAR&gt;≪$N$87≫&lt;/CHAR&gt;&lt;/TEXT&gt;&lt;/P&gt;&lt;/PARALIST&gt;&lt;/CELL&gt;&lt;CELL BorderFill="9" ColAddr="14"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CharShape="16"&gt;&lt;CHAR&gt;≪$O$87≫&lt;/CHAR&gt;&lt;/TEXT&gt;&lt;/P&gt;&lt;/PARALIST&gt;&lt;/CELL&gt;&lt;CELL BorderFill="9" ColAddr="15"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CharShape="16"&gt;&lt;CHAR&gt;≪$P$87≫&lt;/CHAR&gt;&lt;/TEXT&gt;&lt;/P&gt;&lt;/PARALIST&gt;&lt;/CELL&gt;&lt;CELL BorderFill="9" ColAddr="16"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CharShape="16"&gt;&lt;CHAR&gt;≪$Q$87≫&lt;/CHAR&gt;&lt;/TEXT&gt;&lt;/P&gt;&lt;/PARALIST&gt;&lt;/CELL&gt;&lt;CELL BorderFill="9" ColAddr="17"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CharShape="16"&gt;&lt;CHAR&gt;≪$R$87≫&lt;/CHAR&gt;&lt;/TEXT&gt;&lt;/P&gt;&lt;/PARALIST&gt;&lt;/CELL&gt;&lt;CELL BorderFill="9" ColAddr="18"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CharShape="16"&gt;&lt;CHAR&gt;≪$S$87≫&lt;/CHAR&gt;&lt;/TEXT&gt;&lt;/P&gt;&lt;/PARALIST&gt;&lt;/CELL&gt;&lt;CELL BorderFill="9" ColAddr="19"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CharShape="16"&gt;&lt;CHAR&gt;≪$T$87≫&lt;/CHAR&gt;&lt;/TEXT&gt;&lt;/P&gt;&lt;/PARALIST&gt;&lt;/CELL&gt;&lt;CELL BorderFill="9" ColAddr="20"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CharShape="16"&gt;&lt;CHAR&gt;≪$U$87≫&lt;/CHAR&gt;&lt;/TEXT&gt;&lt;/P&gt;&lt;/PARALIST&gt;&lt;/CELL&gt;&lt;CELL BorderFill="9" ColAddr="21"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CharShape="16"&gt;&lt;CHAR&gt;≪$V$87≫&lt;/CHAR&gt;&lt;/TEXT&gt;&lt;/P&gt;&lt;/PARALIST&gt;&lt;/CELL&gt;&lt;CELL BorderFill="9" ColAddr="22"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CharShape="16"&gt;&lt;CHAR&gt;≪$W$87≫&lt;/CHAR&gt;&lt;/TEXT&gt;&lt;/P&gt;&lt;/PARALIST&gt;&lt;/CELL&gt;&lt;CELL BorderFill="9" ColAddr="23"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CharShape="16"&gt;&lt;CHAR&gt;≪$X$87≫&lt;/CHAR&gt;&lt;/TEXT&gt;&lt;/P&gt;&lt;/PARALIST&gt;&lt;/CELL&gt;&lt;CELL BorderFill="9" ColAddr="24"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CharShape="16"&gt;&lt;CHAR&gt;≪$Y$87≫&lt;/CHAR&gt;&lt;/TEXT&gt;&lt;/P&gt;&lt;/PARALIST&gt;&lt;/CELL&gt;&lt;CELL BorderFill="9" ColAddr="25"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CharShape="16"&gt;&lt;CHAR&gt;≪$Z$87≫&lt;/CHAR&gt;&lt;/TEXT&gt;&lt;/P&gt;&lt;/PARALIST&gt;&lt;/CELL&gt;&lt;CELL BorderFill="9" ColAddr="26"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CharShape="16"&gt;&lt;CHAR&gt;≪$AA$87≫&lt;/CHAR&gt;&lt;/TEXT&gt;&lt;/P&gt;&lt;/PARALIST&gt;&lt;/CELL&gt;&lt;CELL BorderFill="9" ColAddr="27"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CharShape="16"&gt;&lt;CHAR&gt;≪$AB$87≫&lt;/CHAR&gt;&lt;/TEXT&gt;&lt;/P&gt;&lt;/PARALIST&gt;&lt;/CELL&gt;&lt;CELL BorderFill="9" ColAddr="28"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CharShape="16"&gt;&lt;CHAR&gt;≪$AC$87≫&lt;/CHAR&gt;&lt;/TEXT&gt;&lt;/P&gt;&lt;/PARALIST&gt;&lt;/CELL&gt;&lt;CELL BorderFill="9" ColAddr="29"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CharShape="16"&gt;&lt;CHAR&gt;≪$AD$87≫&lt;/CHAR&gt;&lt;/TEXT&gt;&lt;/P&gt;&lt;/PARALIST&gt;&lt;/CELL&gt;&lt;CELL BorderFill="9" ColAddr="30"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CharShape="16"&gt;&lt;CHAR&gt;≪$AE$87≫&lt;/CHAR&gt;&lt;/TEXT&gt;&lt;/P&gt;&lt;/PARALIST&gt;&lt;/CELL&gt;&lt;CELL BorderFill="9" ColAddr="31"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CharShape="16"&gt;&lt;CHAR&gt;≪$AF$87≫&lt;/CHAR&gt;&lt;/TEXT&gt;&lt;/P&gt;&lt;/PARALIST&gt;&lt;/CELL&gt;&lt;CELL BorderFill="9" ColAddr="32"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CharShape="16"&gt;&lt;CHAR&gt;≪$AG$87≫&lt;/CHAR&gt;&lt;/TEXT&gt;&lt;/P&gt;&lt;/PARALIST&gt;&lt;/CELL&gt;&lt;CELL BorderFill="9" ColAddr="33"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CharShape="16"&gt;&lt;CHAR&gt;≪$AH$87≫&lt;/CHAR&gt;&lt;/TEXT&gt;&lt;/P&gt;&lt;/PARALIST&gt;&lt;/CELL&gt;&lt;CELL BorderFill="9" ColAddr="34"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CharShape="16"&gt;&lt;CHAR&gt;≪$AI$87≫&lt;/CHAR&gt;&lt;/TEXT&gt;&lt;/P&gt;&lt;/PARALIST&gt;&lt;/CELL&gt;&lt;CELL BorderFill="9" ColAddr="35"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CharShape="16"&gt;&lt;CHAR&gt;≪$AJ$87≫&lt;/CHAR&gt;&lt;/TEXT&gt;&lt;/P&gt;&lt;/PARALIST&gt;&lt;/CELL&gt;&lt;CELL BorderFill="9" ColAddr="36"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CharShape="16"&gt;&lt;CHAR&gt;≪$AK$87≫&lt;/CHAR&gt;&lt;/TEXT&gt;&lt;/P&gt;&lt;/PARALIST&gt;&lt;/CELL&gt;&lt;CELL BorderFill="9" ColAddr="37"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CharShape="16"&gt;&lt;CHAR&gt;≪$AL$87≫&lt;/CHAR&gt;&lt;/TEXT&gt;&lt;/P&gt;&lt;/PARALIST&gt;&lt;/CELL&gt;&lt;CELL BorderFill="9" ColAddr="38"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CharShape="16"&gt;&lt;CHAR&gt;≪$AM$87≫&lt;/CHAR&gt;&lt;/TEXT&gt;&lt;/P&gt;&lt;/PARALIST&gt;&lt;/CELL&gt;&lt;CELL BorderFill="9" ColAddr="39"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CharShape="16"&gt;&lt;CHAR&gt;≪$AN$87≫&lt;/CHAR&gt;&lt;/TEXT&gt;&lt;/P&gt;&lt;/PARALIST&gt;&lt;/CELL&gt;&lt;CELL BorderFill="9" ColAddr="40"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CharShape="16"&gt;&lt;CHAR&gt;≪$AO$87≫&lt;/CHAR&gt;&lt;/TEXT&gt;&lt;/P&gt;&lt;/PARALIST&gt;&lt;/CELL&gt;&lt;CELL BorderFill="13" ColAddr="41" ColSpan="1" Dirty="false" Editable="false" HasMargin="true" Header="false" Height="0" Protect="false" RowAddr="84" RowSpan="1" Width="1405"&gt;&lt;CELLMARGIN Bottom="0" Left="0" Right="0" Top="0"/&gt;&lt;PARALIST LineWrap="Squeeze" LinkListID="0" LinkListIDNext="0" TextDirection="0" VertAlign="Center"&gt;&lt;P ParaShape="31" Style="43"&gt;&lt;TEXT CharShape="16"&gt;&lt;CHAR&gt;≪$AP$87≫&lt;/CHAR&gt;&lt;/TEXT&gt;&lt;/P&gt;&lt;/PARALIST&gt;&lt;/CELL&gt;&lt;/ROW&gt;&lt;ROW&gt;&lt;CELL BorderFill="14" ColAddr="0" ColSpan="1" Dirty="false" Editable="false" HasMargin="false" Header="false" Height="0" Protect="false" RowAddr="85" RowSpan="1" Width="17378"&gt;&lt;CELLMARGIN Bottom="141" Left="510" Right="510" Top="141"/&gt;&lt;PARALIST LineWrap="Squeeze" LinkListID="0" LinkListIDNext="0" TextDirection="0" VertAlign="Center"&gt;&lt;P ParaShape="30" Style="42"&gt;&lt;TEXT CharShape="10"&gt;&lt;CHAR&gt;≪$A$88≫&lt;/CHAR&gt;&lt;/TEXT&gt;&lt;/P&gt;&lt;/PARALIST&gt;&lt;/CELL&gt;&lt;CELL BorderFill="9" ColAddr="1" ColSpan="1" Dirty="false" Editable="false" HasMargin="false" Header="false" Height="0" Protect="false" RowAddr="85" RowSpan="1" Width="4926"&gt;&lt;CELLMARGIN Bottom="141" Left="510" Right="510" Top="141"/&gt;&lt;PARALIST LineWrap="Squeeze" LinkListID="0" LinkListIDNext="0" TextDirection="0" VertAlign="Center"&gt;&lt;P ParaShape="31" Style="42"&gt;&lt;TEXT CharShape="16"&gt;&lt;CHAR&gt;≪$B$88≫&lt;/CHAR&gt;&lt;/TEXT&gt;&lt;/P&gt;&lt;/PARALIST&gt;&lt;/CELL&gt;&lt;CELL BorderFill="9" ColAddr="2"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CharShape="16"&gt;&lt;CHAR&gt;≪$C$88≫&lt;/CHAR&gt;&lt;/TEXT&gt;&lt;/P&gt;&lt;/PARALIST&gt;&lt;/CELL&gt;&lt;CELL BorderFill="9" ColAddr="3"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CharShape="16"&gt;&lt;CHAR&gt;≪$D$88≫&lt;/CHAR&gt;&lt;/TEXT&gt;&lt;/P&gt;&lt;/PARALIST&gt;&lt;/CELL&gt;&lt;CELL BorderFill="9" ColAddr="4"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CharShape="16"&gt;&lt;CHAR&gt;≪$E$88≫&lt;/CHAR&gt;&lt;/TEXT&gt;&lt;/P&gt;&lt;/PARALIST&gt;&lt;/CELL&gt;&lt;CELL BorderFill="9" ColAddr="5"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CharShape="16"&gt;&lt;CHAR&gt;≪$F$88≫&lt;/CHAR&gt;&lt;/TEXT&gt;&lt;/P&gt;&lt;/PARALIST&gt;&lt;/CELL&gt;&lt;CELL BorderFill="9" ColAddr="6"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CharShape="16"&gt;&lt;CHAR&gt;≪$G$88≫&lt;/CHAR&gt;&lt;/TEXT&gt;&lt;/P&gt;&lt;/PARALIST&gt;&lt;/CELL&gt;&lt;CELL BorderFill="9" ColAddr="7"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CharShape="16"&gt;&lt;CHAR&gt;≪$H$88≫&lt;/CHAR&gt;&lt;/TEXT&gt;&lt;/P&gt;&lt;/PARALIST&gt;&lt;/CELL&gt;&lt;CELL BorderFill="9" ColAddr="8"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CharShape="16"&gt;&lt;CHAR&gt;≪$I$88≫&lt;/CHAR&gt;&lt;/TEXT&gt;&lt;/P&gt;&lt;/PARALIST&gt;&lt;/CELL&gt;&lt;CELL BorderFill="9" ColAddr="9"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CharShape="16"&gt;&lt;CHAR&gt;≪$J$88≫&lt;/CHAR&gt;&lt;/TEXT&gt;&lt;/P&gt;&lt;/PARALIST&gt;&lt;/CELL&gt;&lt;CELL BorderFill="9" ColAddr="10"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CharShape="16"&gt;&lt;CHAR&gt;≪$K$88≫&lt;/CHAR&gt;&lt;/TEXT&gt;&lt;/P&gt;&lt;/PARALIST&gt;&lt;/CELL&gt;&lt;CELL BorderFill="9" ColAddr="11"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CharShape="16"&gt;&lt;CHAR&gt;≪$L$88≫&lt;/CHAR&gt;&lt;/TEXT&gt;&lt;/P&gt;&lt;/PARALIST&gt;&lt;/CELL&gt;&lt;CELL BorderFill="9" ColAddr="12"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CharShape="16"&gt;&lt;CHAR&gt;≪$M$88≫&lt;/CHAR&gt;&lt;/TEXT&gt;&lt;/P&gt;&lt;/PARALIST&gt;&lt;/CELL&gt;&lt;CELL BorderFill="9" ColAddr="13"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CharShape="16"&gt;&lt;CHAR&gt;≪$N$88≫&lt;/CHAR&gt;&lt;/TEXT&gt;&lt;/P&gt;&lt;/PARALIST&gt;&lt;/CELL&gt;&lt;CELL BorderFill="9" ColAddr="14"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CharShape="16"&gt;&lt;CHAR&gt;≪$O$88≫&lt;/CHAR&gt;&lt;/TEXT&gt;&lt;/P&gt;&lt;/PARALIST&gt;&lt;/CELL&gt;&lt;CELL BorderFill="9" ColAddr="15"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CharShape="16"&gt;&lt;CHAR&gt;≪$P$88≫&lt;/CHAR&gt;&lt;/TEXT&gt;&lt;/P&gt;&lt;/PARALIST&gt;&lt;/CELL&gt;&lt;CELL BorderFill="9" ColAddr="16"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CharShape="16"&gt;&lt;CHAR&gt;≪$Q$88≫&lt;/CHAR&gt;&lt;/TEXT&gt;&lt;/P&gt;&lt;/PARALIST&gt;&lt;/CELL&gt;&lt;CELL BorderFill="9" ColAddr="17"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CharShape="16"&gt;&lt;CHAR&gt;≪$R$88≫&lt;/CHAR&gt;&lt;/TEXT&gt;&lt;/P&gt;&lt;/PARALIST&gt;&lt;/CELL&gt;&lt;CELL BorderFill="9" ColAddr="18"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CharShape="16"&gt;&lt;CHAR&gt;≪$S$88≫&lt;/CHAR&gt;&lt;/TEXT&gt;&lt;/P&gt;&lt;/PARALIST&gt;&lt;/CELL&gt;&lt;CELL BorderFill="9" ColAddr="19"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CharShape="16"&gt;&lt;CHAR&gt;≪$T$88≫&lt;/CHAR&gt;&lt;/TEXT&gt;&lt;/P&gt;&lt;/PARALIST&gt;&lt;/CELL&gt;&lt;CELL BorderFill="9" ColAddr="20"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CharShape="16"&gt;&lt;CHAR&gt;≪$U$88≫&lt;/CHAR&gt;&lt;/TEXT&gt;&lt;/P&gt;&lt;/PARALIST&gt;&lt;/CELL&gt;&lt;CELL BorderFill="9" ColAddr="21"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CharShape="16"&gt;&lt;CHAR&gt;≪$V$88≫&lt;/CHAR&gt;&lt;/TEXT&gt;&lt;/P&gt;&lt;/PARALIST&gt;&lt;/CELL&gt;&lt;CELL BorderFill="9" ColAddr="22"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CharShape="16"&gt;&lt;CHAR&gt;≪$W$88≫&lt;/CHAR&gt;&lt;/TEXT&gt;&lt;/P&gt;&lt;/PARALIST&gt;&lt;/CELL&gt;&lt;CELL BorderFill="9" ColAddr="23"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CharShape="16"&gt;&lt;CHAR&gt;≪$X$88≫&lt;/CHAR&gt;&lt;/TEXT&gt;&lt;/P&gt;&lt;/PARALIST&gt;&lt;/CELL&gt;&lt;CELL BorderFill="9" ColAddr="24"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CharShape="16"&gt;&lt;CHAR&gt;≪$Y$88≫&lt;/CHAR&gt;&lt;/TEXT&gt;&lt;/P&gt;&lt;/PARALIST&gt;&lt;/CELL&gt;&lt;CELL BorderFill="9" ColAddr="25"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CharShape="16"&gt;&lt;CHAR&gt;≪$Z$88≫&lt;/CHAR&gt;&lt;/TEXT&gt;&lt;/P&gt;&lt;/PARALIST&gt;&lt;/CELL&gt;&lt;CELL BorderFill="9" ColAddr="26"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CharShape="16"&gt;&lt;CHAR&gt;≪$AA$88≫&lt;/CHAR&gt;&lt;/TEXT&gt;&lt;/P&gt;&lt;/PARALIST&gt;&lt;/CELL&gt;&lt;CELL BorderFill="9" ColAddr="27"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CharShape="16"&gt;&lt;CHAR&gt;≪$AB$88≫&lt;/CHAR&gt;&lt;/TEXT&gt;&lt;/P&gt;&lt;/PARALIST&gt;&lt;/CELL&gt;&lt;CELL BorderFill="9" ColAddr="28"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CharShape="16"&gt;&lt;CHAR&gt;≪$AC$88≫&lt;/CHAR&gt;&lt;/TEXT&gt;&lt;/P&gt;&lt;/PARALIST&gt;&lt;/CELL&gt;&lt;CELL BorderFill="9" ColAddr="29" ColSpan="1" Dirty="false" Editable="false" HasMargin="true" Header="false" Height="0" Protect="false" RowAddr="85" RowSpan="1" Width="1402"&gt;&lt;CELLMARGIN Bottom="0" Left="0" Right="0" Top="0"/&gt;&lt;PARALIST LineWrap="Squeeze" LinkListID="0" LinkListIDNext="0"</t>
    <phoneticPr fontId="3" type="noConversion"/>
  </si>
  <si>
    <t xml:space="preserve"> TextDirection="0" VertAlign="Center"&gt;&lt;P ParaShape="31" Style="42"&gt;&lt;TEXT CharShape="16"&gt;&lt;CHAR&gt;≪$AD$88≫&lt;/CHAR&gt;&lt;/TEXT&gt;&lt;/P&gt;&lt;/PARALIST&gt;&lt;/CELL&gt;&lt;CELL BorderFill="9" ColAddr="30"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CharShape="16"&gt;&lt;CHAR&gt;≪$AE$88≫&lt;/CHAR&gt;&lt;/TEXT&gt;&lt;/P&gt;&lt;/PARALIST&gt;&lt;/CELL&gt;&lt;CELL BorderFill="9" ColAddr="31"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CharShape="16"&gt;&lt;CHAR&gt;≪$AF$88≫&lt;/CHAR&gt;&lt;/TEXT&gt;&lt;/P&gt;&lt;/PARALIST&gt;&lt;/CELL&gt;&lt;CELL BorderFill="9" ColAddr="32"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CharShape="16"&gt;&lt;CHAR&gt;≪$AG$88≫&lt;/CHAR&gt;&lt;/TEXT&gt;&lt;/P&gt;&lt;/PARALIST&gt;&lt;/CELL&gt;&lt;CELL BorderFill="9" ColAddr="33"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CharShape="16"&gt;&lt;CHAR&gt;≪$AH$88≫&lt;/CHAR&gt;&lt;/TEXT&gt;&lt;/P&gt;&lt;/PARALIST&gt;&lt;/CELL&gt;&lt;CELL BorderFill="9" ColAddr="34"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CharShape="16"&gt;&lt;CHAR&gt;≪$AI$88≫&lt;/CHAR&gt;&lt;/TEXT&gt;&lt;/P&gt;&lt;/PARALIST&gt;&lt;/CELL&gt;&lt;CELL BorderFill="9" ColAddr="35"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CharShape="16"&gt;&lt;CHAR&gt;≪$AJ$88≫&lt;/CHAR&gt;&lt;/TEXT&gt;&lt;/P&gt;&lt;/PARALIST&gt;&lt;/CELL&gt;&lt;CELL BorderFill="9" ColAddr="36"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CharShape="16"&gt;&lt;CHAR&gt;≪$AK$88≫&lt;/CHAR&gt;&lt;/TEXT&gt;&lt;/P&gt;&lt;/PARALIST&gt;&lt;/CELL&gt;&lt;CELL BorderFill="9" ColAddr="37"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CharShape="16"&gt;&lt;CHAR&gt;≪$AL$88≫&lt;/CHAR&gt;&lt;/TEXT&gt;&lt;/P&gt;&lt;/PARALIST&gt;&lt;/CELL&gt;&lt;CELL BorderFill="9" ColAddr="38"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CharShape="16"&gt;&lt;CHAR&gt;≪$AM$88≫&lt;/CHAR&gt;&lt;/TEXT&gt;&lt;/P&gt;&lt;/PARALIST&gt;&lt;/CELL&gt;&lt;CELL BorderFill="9" ColAddr="39"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CharShape="16"&gt;&lt;CHAR&gt;≪$AN$88≫&lt;/CHAR&gt;&lt;/TEXT&gt;&lt;/P&gt;&lt;/PARALIST&gt;&lt;/CELL&gt;&lt;CELL BorderFill="9" ColAddr="40"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CharShape="16"&gt;&lt;CHAR&gt;≪$AO$88≫&lt;/CHAR&gt;&lt;/TEXT&gt;&lt;/P&gt;&lt;/PARALIST&gt;&lt;/CELL&gt;&lt;CELL BorderFill="13" ColAddr="41" ColSpan="1" Dirty="false" Editable="false" HasMargin="true" Header="false" Height="0" Protect="false" RowAddr="85" RowSpan="1" Width="1405"&gt;&lt;CELLMARGIN Bottom="0" Left="0" Right="0" Top="0"/&gt;&lt;PARALIST LineWrap="Squeeze" LinkListID="0" LinkListIDNext="0" TextDirection="0" VertAlign="Center"&gt;&lt;P ParaShape="31" Style="43"&gt;&lt;TEXT CharShape="16"&gt;&lt;CHAR&gt;≪$AP$88≫&lt;/CHAR&gt;&lt;/TEXT&gt;&lt;/P&gt;&lt;/PARALIST&gt;&lt;/CELL&gt;&lt;/ROW&gt;&lt;ROW&gt;&lt;CELL BorderFill="14" ColAddr="0" ColSpan="1" Dirty="false" Editable="false" HasMargin="false" Header="false" Height="0" Protect="false" RowAddr="86" RowSpan="1" Width="17378"&gt;&lt;CELLMARGIN Bottom="141" Left="510" Right="510" Top="141"/&gt;&lt;PARALIST LineWrap="Squeeze" LinkListID="0" LinkListIDNext="0" TextDirection="0" VertAlign="Center"&gt;&lt;P ParaShape="30" Style="42"&gt;&lt;TEXT CharShape="10"&gt;&lt;CHAR&gt;≪$A$89≫&lt;/CHAR&gt;&lt;/TEXT&gt;&lt;/P&gt;&lt;/PARALIST&gt;&lt;/CELL&gt;&lt;CELL BorderFill="9" ColAddr="1" ColSpan="1" Dirty="false" Editable="false" HasMargin="false" Header="false" Height="0" Protect="false" RowAddr="86" RowSpan="1" Width="4926"&gt;&lt;CELLMARGIN Bottom="141" Left="510" Right="510" Top="141"/&gt;&lt;PARALIST LineWrap="Squeeze" LinkListID="0" LinkListIDNext="0" TextDirection="0" VertAlign="Center"&gt;&lt;P ParaShape="31" Style="42"&gt;&lt;TEXT CharShape="16"&gt;&lt;CHAR&gt;≪$B$89≫&lt;/CHAR&gt;&lt;/TEXT&gt;&lt;/P&gt;&lt;/PARALIST&gt;&lt;/CELL&gt;&lt;CELL BorderFill="9" ColAddr="2"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CharShape="16"&gt;&lt;CHAR&gt;≪$C$89≫&lt;/CHAR&gt;&lt;/TEXT&gt;&lt;/P&gt;&lt;/PARALIST&gt;&lt;/CELL&gt;&lt;CELL BorderFill="9" ColAddr="3"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CharShape="16"&gt;&lt;CHAR&gt;≪$D$89≫&lt;/CHAR&gt;&lt;/TEXT&gt;&lt;/P&gt;&lt;/PARALIST&gt;&lt;/CELL&gt;&lt;CELL BorderFill="9" ColAddr="4"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CharShape="16"&gt;&lt;CHAR&gt;≪$E$89≫&lt;/CHAR&gt;&lt;/TEXT&gt;&lt;/P&gt;&lt;/PARALIST&gt;&lt;/CELL&gt;&lt;CELL BorderFill="9" ColAddr="5"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CharShape="16"&gt;&lt;CHAR&gt;≪$F$89≫&lt;/CHAR&gt;&lt;/TEXT&gt;&lt;/P&gt;&lt;/PARALIST&gt;&lt;/CELL&gt;&lt;CELL BorderFill="9" ColAddr="6"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CharShape="16"&gt;&lt;CHAR&gt;≪$G$89≫&lt;/CHAR&gt;&lt;/TEXT&gt;&lt;/P&gt;&lt;/PARALIST&gt;&lt;/CELL&gt;&lt;CELL BorderFill="9" ColAddr="7"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CharShape="16"&gt;&lt;CHAR&gt;≪$H$89≫&lt;/CHAR&gt;&lt;/TEXT&gt;&lt;/P&gt;&lt;/PARALIST&gt;&lt;/CELL&gt;&lt;CELL BorderFill="9" ColAddr="8"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CharShape="16"&gt;&lt;CHAR&gt;≪$I$89≫&lt;/CHAR&gt;&lt;/TEXT&gt;&lt;/P&gt;&lt;/PARALIST&gt;&lt;/CELL&gt;&lt;CELL BorderFill="9" ColAddr="9"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CharShape="16"&gt;&lt;CHAR&gt;≪$J$89≫&lt;/CHAR&gt;&lt;/TEXT&gt;&lt;/P&gt;&lt;/PARALIST&gt;&lt;/CELL&gt;&lt;CELL BorderFill="9" ColAddr="10"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CharShape="16"&gt;&lt;CHAR&gt;≪$K$89≫&lt;/CHAR&gt;&lt;/TEXT&gt;&lt;/P&gt;&lt;/PARALIST&gt;&lt;/CELL&gt;&lt;CELL BorderFill="9" ColAddr="11"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CharShape="16"&gt;&lt;CHAR&gt;≪$L$89≫&lt;/CHAR&gt;&lt;/TEXT&gt;&lt;/P&gt;&lt;/PARALIST&gt;&lt;/CELL&gt;&lt;CELL BorderFill="9" ColAddr="12"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CharShape="16"&gt;&lt;CHAR&gt;≪$M$89≫&lt;/CHAR&gt;&lt;/TEXT&gt;&lt;/P&gt;&lt;/PARALIST&gt;&lt;/CELL&gt;&lt;CELL BorderFill="9" ColAddr="13"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CharShape="16"&gt;&lt;CHAR&gt;≪$N$89≫&lt;/CHAR&gt;&lt;/TEXT&gt;&lt;/P&gt;&lt;/PARALIST&gt;&lt;/CELL&gt;&lt;CELL BorderFill="9" ColAddr="14"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CharShape="16"&gt;&lt;CHAR&gt;≪$O$89≫&lt;/CHAR&gt;&lt;/TEXT&gt;&lt;/P&gt;&lt;/PARALIST&gt;&lt;/CELL&gt;&lt;CELL BorderFill="9" ColAddr="15"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CharShape="16"&gt;&lt;CHAR&gt;≪$P$89≫&lt;/CHAR&gt;&lt;/TEXT&gt;&lt;/P&gt;&lt;/PARALIST&gt;&lt;/CELL&gt;&lt;CELL BorderFill="9" ColAddr="16"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CharShape="16"&gt;&lt;CHAR&gt;≪$Q$89≫&lt;/CHAR&gt;&lt;/TEXT&gt;&lt;/P&gt;&lt;/PARALIST&gt;&lt;/CELL&gt;&lt;CELL BorderFill="9" ColAddr="17"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CharShape="16"&gt;&lt;CHAR&gt;≪$R$89≫&lt;/CHAR&gt;&lt;/TEXT&gt;&lt;/P&gt;&lt;/PARALIST&gt;&lt;/CELL&gt;&lt;CELL BorderFill="9" ColAddr="18"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CharShape="16"&gt;&lt;CHAR&gt;≪$S$89≫&lt;/CHAR&gt;&lt;/TEXT&gt;&lt;/P&gt;&lt;/PARALIST&gt;&lt;/CELL&gt;&lt;CELL BorderFill="9" ColAddr="19"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CharShape="16"&gt;&lt;CHAR&gt;≪$T$89≫&lt;/CHAR&gt;&lt;/TEXT&gt;&lt;/P&gt;&lt;/PARALIST&gt;&lt;/CELL&gt;&lt;CELL BorderFill="9" ColAddr="20"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CharShape="16"&gt;&lt;CHAR&gt;≪$U$89≫&lt;/CHAR&gt;&lt;/TEXT&gt;&lt;/P&gt;&lt;/PARALIST&gt;&lt;/CELL&gt;&lt;CELL BorderFill="9" ColAddr="21"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CharShape="16"&gt;&lt;CHAR&gt;≪$V$89≫&lt;/CHAR&gt;&lt;/TEXT&gt;&lt;/P&gt;&lt;/PARALIST&gt;&lt;/CELL&gt;&lt;CELL BorderFill="9" ColAddr="22"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CharShape="16"&gt;&lt;CHAR&gt;≪$W$89≫&lt;/CHAR&gt;&lt;/TEXT&gt;&lt;/P&gt;&lt;/PARALIST&gt;&lt;/CELL&gt;&lt;CELL BorderFill="9" ColAddr="23"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CharShape="16"&gt;&lt;CHAR&gt;≪$X$89≫&lt;/CHAR&gt;&lt;/TEXT&gt;&lt;/P&gt;&lt;/PARALIST&gt;&lt;/CELL&gt;&lt;CELL BorderFill="9" ColAddr="24"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CharShape="16"&gt;&lt;CHAR&gt;≪$Y$89≫&lt;/CHAR&gt;&lt;/TEXT&gt;&lt;/P&gt;&lt;/PARALIST&gt;&lt;/CELL&gt;&lt;CELL BorderFill="9" ColAddr="25"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CharShape="16"&gt;&lt;CHAR&gt;≪$Z$89≫&lt;/CHAR&gt;&lt;/TEXT&gt;&lt;/P&gt;&lt;/PARALIST&gt;&lt;/CELL&gt;&lt;CELL BorderFill="9" ColAddr="26"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CharShape="16"&gt;&lt;CHAR&gt;≪$AA$89≫&lt;/CHAR&gt;&lt;/TEXT&gt;&lt;/P&gt;&lt;/PARALIST&gt;&lt;/CELL&gt;&lt;CELL BorderFill="9" ColAddr="27"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CharShape="16"&gt;&lt;CHAR&gt;≪$AB$89≫&lt;/CHAR&gt;&lt;/TEXT&gt;&lt;/P&gt;&lt;/PARALIST&gt;&lt;/CELL&gt;&lt;CELL BorderFill="9" ColAddr="28"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CharShape="16"&gt;&lt;CHAR&gt;≪$AC$89≫&lt;/CHAR&gt;&lt;/TEXT&gt;&lt;/P&gt;&lt;/PARALIST&gt;&lt;/CELL&gt;&lt;CELL BorderFill="9" ColAddr="29"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CharShape="16"&gt;&lt;CHAR&gt;≪$AD$89≫&lt;/CHAR&gt;&lt;/TEXT&gt;&lt;/P&gt;&lt;/PARALIST&gt;&lt;/CELL&gt;&lt;CELL BorderFill="9" ColAddr="30"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CharShape="16"&gt;&lt;CHAR&gt;≪$AE$89≫&lt;/CHAR&gt;&lt;/TEXT&gt;&lt;/P&gt;&lt;/PARALIST&gt;&lt;/CELL&gt;&lt;CELL BorderFill="9" ColAddr="31"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CharShape="16"&gt;&lt;CHAR&gt;≪$AF$89≫&lt;/CHAR&gt;&lt;/TEXT&gt;&lt;/P&gt;&lt;/PARALIST&gt;&lt;/CELL&gt;&lt;CELL BorderFill="9" ColAddr="32"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CharShape="16"&gt;&lt;CHAR&gt;≪$AG$89≫&lt;/CHAR&gt;&lt;/TEXT&gt;&lt;/P&gt;&lt;/PARALIST&gt;&lt;/CELL&gt;&lt;CELL BorderFill="9" ColAddr="33"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CharShape="16"&gt;&lt;CHAR&gt;≪$AH$89≫&lt;/CHAR&gt;&lt;/TEXT&gt;&lt;/P&gt;&lt;/PARALIST&gt;&lt;/CELL&gt;&lt;CELL BorderFill="9" ColAddr="34"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CharShape="16"&gt;&lt;CHAR&gt;≪$AI$89≫&lt;/CHAR&gt;&lt;/TEXT&gt;&lt;/P&gt;&lt;/PARALIST&gt;&lt;/CELL&gt;&lt;CELL BorderFill="9" ColAddr="35"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CharShape="16"&gt;&lt;CHAR&gt;≪$AJ$89≫&lt;/CHAR&gt;&lt;/TEXT&gt;&lt;/P&gt;&lt;/PARALIST&gt;&lt;/CELL&gt;&lt;CELL BorderFill="9" ColAddr="36"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CharShape="16"&gt;&lt;CHAR&gt;≪$AK$89≫&lt;/CHAR&gt;&lt;/TEXT&gt;&lt;/P&gt;&lt;/PARALIST&gt;&lt;/CELL&gt;&lt;CELL BorderFill="9" ColAddr="37"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CharShape="16"&gt;&lt;CHAR&gt;≪$AL$89≫&lt;/CHAR&gt;&lt;/TEXT&gt;&lt;/P&gt;&lt;/PARALIST&gt;&lt;/CELL&gt;&lt;CELL BorderFill="9" ColAddr="38"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CharShape="16"&gt;&lt;CHAR&gt;≪$AM$89≫&lt;/CHAR&gt;&lt;/TEXT&gt;&lt;/P&gt;&lt;/PARALIST&gt;&lt;/CELL&gt;&lt;CELL BorderFill="9" ColAddr="39"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CharShape="16"&gt;&lt;CHAR&gt;≪$AN$89≫&lt;/CHAR&gt;&lt;/TEXT&gt;&lt;/P&gt;&lt;/PARALIST&gt;&lt;/CELL&gt;&lt;CELL BorderFill="9" ColAddr="40"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CharShape="16"&gt;&lt;CHAR&gt;≪$AO$89≫&lt;/CHAR&gt;&lt;/TEXT&gt;&lt;/P&gt;&lt;/PARALIST&gt;&lt;/CELL&gt;&lt;CELL BorderFill="13" ColAddr="41" ColSpan="1" Dirty="false" Editable="false" HasMargin="true" Header="false" Height="0" Protect="false" RowAddr="86" RowSpan="1" Width="1405"&gt;&lt;CELLMARGIN Bottom="0" Left="0" Right="0" Top="0"/&gt;&lt;PARALIST LineWrap="Squeeze" LinkListID="0" LinkListIDNext="0" TextDirection="0" VertAlign="Center"&gt;&lt;P ParaShape="31" Style="43"&gt;&lt;TEXT CharShape="16"&gt;&lt;CHAR&gt;≪$AP$89≫&lt;/CHAR&gt;&lt;/TEXT&gt;&lt;/P&gt;&lt;/PARALIST&gt;&lt;/CELL&gt;&lt;/ROW&gt;&lt;ROW&gt;&lt;CELL BorderFill="14" ColAddr="0" ColSpan="1" Dirty="false" Editable="false" HasMargin="false" Header="false" Height="0" Protect="false" RowAddr="87" RowSpan="1" Width="17378"&gt;&lt;CELLMARGIN Bottom="141" Left="510" Right="510" Top="141"/&gt;&lt;PARALIST LineWrap="Squeeze" LinkListID="0" LinkListIDNext="0" TextDirection="0" VertAlign="Center"&gt;&lt;P ParaShape="30" Style="42"&gt;&lt;TEXT CharShape="10"&gt;&lt;CHAR&gt;≪$A$90≫&lt;/CHAR&gt;&lt;/TEXT&gt;&lt;/P&gt;&lt;/PARALIST&gt;&lt;/CELL&gt;&lt;CELL BorderFill="9" ColAddr="1" ColSpan="1" Dirty="false" Editable="false" HasMargin="false" Header="false" Height="0" Protect="false" RowAddr="87" RowSpan="1" Width="4926"&gt;&lt;CELLMARGIN Bottom="141" Left="510" Right="510" Top="141"/&gt;&lt;PARALIST LineWrap="Squeeze" LinkListID="0" LinkListIDNext="0" TextDirection="0" VertAlign="Center"&gt;&lt;P ParaShape="31" Style="42"&gt;&lt;TEXT CharShape="16"&gt;&lt;CHAR&gt;≪$B$90≫&lt;/CHAR&gt;&lt;/TEXT&gt;&lt;/P&gt;&lt;/PARALIST&gt;&lt;/CELL&gt;&lt;CELL BorderFill="9" ColAddr="2"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CharShape="16"&gt;&lt;CHAR&gt;≪$C$90≫&lt;/CHAR&gt;&lt;/TEXT&gt;&lt;/P&gt;&lt;/PARALIST&gt;&lt;/CELL&gt;&lt;CELL BorderFill="9" ColAddr="3"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CharShape="16"&gt;&lt;CHAR&gt;≪$D$90≫&lt;/CHAR&gt;&lt;/TEXT&gt;&lt;/P&gt;&lt;/PARALIST&gt;&lt;/CELL&gt;&lt;CELL BorderFill="9" ColAddr="4"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CharShape="16"&gt;&lt;CHAR&gt;≪$E$90≫&lt;/CHAR&gt;&lt;/TEXT&gt;&lt;/P&gt;&lt;/PARALIST&gt;&lt;/CELL&gt;&lt;CELL BorderFill="9" ColAddr="5"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CharShape="16"&gt;&lt;CHAR&gt;≪$F$90≫&lt;/CHAR&gt;&lt;/TEXT&gt;&lt;/P&gt;&lt;/PARALIST&gt;&lt;/CELL&gt;&lt;CELL BorderFill="9" ColAddr="6"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CharShape="16"&gt;&lt;CHAR&gt;≪$G$90≫&lt;/CHAR&gt;&lt;/TEXT&gt;&lt;/P&gt;&lt;/PARALIST&gt;&lt;/CELL&gt;&lt;CELL BorderFill="9" ColAddr="7"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CharShape="16"&gt;&lt;CHAR&gt;≪$H$90≫&lt;/CHAR&gt;&lt;/TEXT&gt;&lt;/P&gt;&lt;/PARALIST&gt;&lt;/CELL&gt;&lt;CELL BorderFill="9" ColAddr="8"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CharShape="16"&gt;&lt;CHAR&gt;≪$I$90≫&lt;/CHAR&gt;&lt;/TEXT&gt;&lt;/P&gt;&lt;/PARALIST&gt;&lt;/CELL&gt;&lt;CELL BorderFill="9" ColAddr="9"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CharShape="16"&gt;&lt;CHAR&gt;≪$J$90≫&lt;/CHAR&gt;&lt;/TEXT&gt;&lt;/P&gt;&lt;/PARALIST&gt;&lt;/CELL&gt;&lt;CELL BorderFill="9" ColAddr="10"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CharShape="16"&gt;&lt;CHAR&gt;≪$K$90≫&lt;/CHAR&gt;&lt;/TEXT&gt;&lt;/P&gt;&lt;/PARALIST&gt;&lt;/CELL&gt;&lt;CELL BorderFill="9" ColAddr="11"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CharShape="16"&gt;&lt;CHAR&gt;≪$L$90≫&lt;/CHAR&gt;&lt;/TEXT&gt;&lt;/P&gt;&lt;/PARALIST&gt;&lt;/CELL&gt;&lt;CELL BorderFill="9" ColAddr="12"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CharShape="16"&gt;&lt;CHAR&gt;≪$M$90≫&lt;/CHAR&gt;&lt;/TEXT&gt;&lt;/P&gt;&lt;/PARALIST&gt;&lt;/CELL&gt;&lt;CELL BorderFill="9" ColAddr="13"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CharShape="16"&gt;&lt;CHAR&gt;≪$N$90≫&lt;/CHAR&gt;&lt;/TEXT&gt;&lt;/P&gt;&lt;/PARALIST&gt;&lt;/CELL&gt;&lt;CELL BorderFill="9" ColAddr="14"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CharShape="16"&gt;&lt;CHAR&gt;≪$O$90≫&lt;/CHAR&gt;&lt;/TEXT&gt;&lt;/P&gt;&lt;/PARALIST&gt;&lt;/CELL&gt;&lt;CELL BorderFill="9" ColAddr="15"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CharShape="16"&gt;&lt;CHAR&gt;≪$P$90≫&lt;/CHAR&gt;&lt;/TEXT&gt;&lt;/P&gt;&lt;/PARALIST&gt;&lt;/CELL&gt;&lt;CELL BorderFill="9" ColAddr="16"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CharShape="16"&gt;&lt;CHAR&gt;≪$Q$90≫&lt;/CHAR&gt;&lt;/TEXT&gt;&lt;/P&gt;&lt;/PARALIST&gt;&lt;/CELL&gt;&lt;CELL BorderFill="9" ColAddr="17"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CharShape="16"&gt;&lt;CHAR&gt;≪$R$90≫&lt;/CHAR&gt;&lt;/TEXT&gt;&lt;/P&gt;&lt;/PARALIST&gt;&lt;/CELL&gt;&lt;CELL BorderFill="9" ColAddr="18"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CharShape="16"&gt;&lt;CHAR&gt;≪$S$90≫&lt;/CHAR&gt;&lt;/TEXT&gt;&lt;/P&gt;&lt;/PARALIST&gt;&lt;/CELL&gt;&lt;CELL BorderFill="9" ColAddr="19"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CharShape="16"&gt;&lt;CHAR&gt;≪$T$90≫&lt;/CHAR&gt;&lt;/TEXT&gt;&lt;/P&gt;&lt;/PARALIST&gt;&lt;/CELL&gt;&lt;CELL BorderFill="9" ColAddr="20"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CharShape="16"&gt;&lt;CHAR&gt;≪$U$90≫&lt;/CHAR&gt;&lt;/TEXT&gt;&lt;/P&gt;&lt;/PARALIST&gt;&lt;/CELL&gt;&lt;CELL BorderFill="9" ColAddr="21"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CharShape="16"&gt;&lt;CHAR&gt;≪$V$90≫&lt;/CHAR&gt;&lt;/TEXT&gt;&lt;/P&gt;&lt;/PARALIST&gt;&lt;/CELL&gt;&lt;CELL BorderFill="9" ColAddr="22" ColSpan="1" Dirty="false" Editable="false" HasMargin="true" Header="false" Height="0" Protect="false" RowAddr="87" RowSpan="1" Width="1402"&gt;&lt;CELLMARGIN Bottom="0" Left="0" Right="0" Top="0"/&gt;&lt;PARALIST LineWrap="Squeeze" LinkListID="0" LinkListIDNext="0" TextDirection="0" VertAlign="Center"</t>
    <phoneticPr fontId="3" type="noConversion"/>
  </si>
  <si>
    <t>*단순참고용</t>
    <phoneticPr fontId="3" type="noConversion"/>
  </si>
  <si>
    <t>**코드참조용아님</t>
    <phoneticPr fontId="3" type="noConversion"/>
  </si>
  <si>
    <t>[PES v.1.0 to v.1.1 데이터 이관 매핑정보]</t>
    <phoneticPr fontId="3" type="noConversion"/>
  </si>
  <si>
    <t>*코드참조용이므로 임의수정/삭제엄금</t>
    <phoneticPr fontId="3" type="noConversion"/>
  </si>
  <si>
    <t>항목명(참고)</t>
    <phoneticPr fontId="3" type="noConversion"/>
  </si>
  <si>
    <t>v.1.0 셀주소</t>
    <phoneticPr fontId="3" type="noConversion"/>
  </si>
  <si>
    <t>v.1.1 셀주소</t>
    <phoneticPr fontId="3" type="noConversion"/>
  </si>
  <si>
    <t>$E$119</t>
  </si>
  <si>
    <t>성과지표1</t>
  </si>
  <si>
    <t>$F$119</t>
  </si>
  <si>
    <t>실적N1(1)</t>
  </si>
  <si>
    <t>$G$119</t>
  </si>
  <si>
    <t>실적N1(2)</t>
  </si>
  <si>
    <t>$H$119</t>
  </si>
  <si>
    <t>실적N1(3)</t>
  </si>
  <si>
    <t>$I$119</t>
  </si>
  <si>
    <t>실적N1(4)</t>
  </si>
  <si>
    <t>$J$119</t>
  </si>
  <si>
    <t>실적N1(5)</t>
  </si>
  <si>
    <t>$K$119</t>
  </si>
  <si>
    <t>실적N1(6)</t>
  </si>
  <si>
    <t>$L$119</t>
  </si>
  <si>
    <t>실적N1(7)</t>
  </si>
  <si>
    <t>$M$119</t>
  </si>
  <si>
    <t>실적N1(8)</t>
  </si>
  <si>
    <t>$N$119</t>
  </si>
  <si>
    <t>실적N1(9)</t>
  </si>
  <si>
    <t>$O$119</t>
  </si>
  <si>
    <t>실적N1(10)</t>
  </si>
  <si>
    <t>$P$119</t>
  </si>
  <si>
    <t>목표치산출근거1</t>
  </si>
  <si>
    <t>$Q$119</t>
  </si>
  <si>
    <t>측정산식1</t>
  </si>
  <si>
    <t>$R$119</t>
  </si>
  <si>
    <t>자료출처1</t>
  </si>
  <si>
    <t>성과지표2</t>
  </si>
  <si>
    <t>실적N2(1)</t>
  </si>
  <si>
    <t>실적N2(2)</t>
  </si>
  <si>
    <t>실적N2(3)</t>
  </si>
  <si>
    <t>실적N2(4)</t>
  </si>
  <si>
    <t>실적N2(5)</t>
  </si>
  <si>
    <t>실적N2(6)</t>
  </si>
  <si>
    <t>실적N2(7)</t>
  </si>
  <si>
    <t>실적N2(8)</t>
  </si>
  <si>
    <t>실적N2(9)</t>
  </si>
  <si>
    <t>실적N2(10)</t>
  </si>
  <si>
    <t>목표치산출근거2</t>
  </si>
  <si>
    <t>측정산식2</t>
  </si>
  <si>
    <t>자료출처2</t>
  </si>
  <si>
    <t>$D$16</t>
    <phoneticPr fontId="3" type="noConversion"/>
  </si>
  <si>
    <t>$F$122</t>
    <phoneticPr fontId="3" type="noConversion"/>
  </si>
  <si>
    <t>$I$122</t>
    <phoneticPr fontId="3" type="noConversion"/>
  </si>
  <si>
    <t>$K$122</t>
    <phoneticPr fontId="3" type="noConversion"/>
  </si>
  <si>
    <t>$E$124</t>
    <phoneticPr fontId="3" type="noConversion"/>
  </si>
  <si>
    <t>$E$91</t>
    <phoneticPr fontId="3" type="noConversion"/>
  </si>
  <si>
    <t>$H$91</t>
    <phoneticPr fontId="3" type="noConversion"/>
  </si>
  <si>
    <t>$K$91</t>
    <phoneticPr fontId="3" type="noConversion"/>
  </si>
  <si>
    <t>$K$93</t>
    <phoneticPr fontId="3" type="noConversion"/>
  </si>
  <si>
    <t>$E$95</t>
    <phoneticPr fontId="3" type="noConversion"/>
  </si>
  <si>
    <t>$K$95</t>
    <phoneticPr fontId="3" type="noConversion"/>
  </si>
  <si>
    <t>$E$92</t>
    <phoneticPr fontId="3" type="noConversion"/>
  </si>
  <si>
    <t>$K$92</t>
    <phoneticPr fontId="3" type="noConversion"/>
  </si>
  <si>
    <t>$E$94</t>
    <phoneticPr fontId="3" type="noConversion"/>
  </si>
  <si>
    <t>$E$96</t>
    <phoneticPr fontId="3" type="noConversion"/>
  </si>
  <si>
    <t>$E$97</t>
    <phoneticPr fontId="3" type="noConversion"/>
  </si>
  <si>
    <t>$F$125</t>
    <phoneticPr fontId="3" type="noConversion"/>
  </si>
  <si>
    <t>$I$125</t>
    <phoneticPr fontId="3" type="noConversion"/>
  </si>
  <si>
    <t>$K$125</t>
    <phoneticPr fontId="3" type="noConversion"/>
  </si>
  <si>
    <t>$E$130</t>
    <phoneticPr fontId="3" type="noConversion"/>
  </si>
  <si>
    <t>$G$130</t>
    <phoneticPr fontId="3" type="noConversion"/>
  </si>
  <si>
    <t>$E$131</t>
    <phoneticPr fontId="3" type="noConversion"/>
  </si>
  <si>
    <t>$H$131</t>
    <phoneticPr fontId="3" type="noConversion"/>
  </si>
  <si>
    <t>$E$117</t>
    <phoneticPr fontId="3" type="noConversion"/>
  </si>
  <si>
    <t>$H$117</t>
    <phoneticPr fontId="3" type="noConversion"/>
  </si>
  <si>
    <t>$E$121</t>
    <phoneticPr fontId="3" type="noConversion"/>
  </si>
  <si>
    <t>$I$121</t>
    <phoneticPr fontId="3" type="noConversion"/>
  </si>
  <si>
    <t>$E$118</t>
    <phoneticPr fontId="3" type="noConversion"/>
  </si>
  <si>
    <t>$H$118</t>
    <phoneticPr fontId="3" type="noConversion"/>
  </si>
  <si>
    <t>$E$108</t>
    <phoneticPr fontId="3" type="noConversion"/>
  </si>
  <si>
    <t>$E$109</t>
    <phoneticPr fontId="3" type="noConversion"/>
  </si>
  <si>
    <t>$H$109</t>
    <phoneticPr fontId="3" type="noConversion"/>
  </si>
  <si>
    <t>$E$110</t>
    <phoneticPr fontId="3" type="noConversion"/>
  </si>
  <si>
    <t>$H$110</t>
    <phoneticPr fontId="3" type="noConversion"/>
  </si>
  <si>
    <t>$E$111</t>
    <phoneticPr fontId="3" type="noConversion"/>
  </si>
  <si>
    <t>$H$111</t>
    <phoneticPr fontId="3" type="noConversion"/>
  </si>
  <si>
    <t>$E$114</t>
    <phoneticPr fontId="3" type="noConversion"/>
  </si>
  <si>
    <t>$E$115</t>
    <phoneticPr fontId="3" type="noConversion"/>
  </si>
  <si>
    <t>$E$116</t>
  </si>
  <si>
    <t>$D$76</t>
    <phoneticPr fontId="3" type="noConversion"/>
  </si>
  <si>
    <t>$D$77</t>
    <phoneticPr fontId="3" type="noConversion"/>
  </si>
  <si>
    <t>$D$80</t>
  </si>
  <si>
    <t>$D$81</t>
  </si>
  <si>
    <t>$D$82</t>
  </si>
  <si>
    <t>$D$83</t>
  </si>
  <si>
    <t>$D$84</t>
  </si>
  <si>
    <t>$D$85</t>
  </si>
  <si>
    <t>$E$134</t>
    <phoneticPr fontId="3" type="noConversion"/>
  </si>
  <si>
    <t>$M$134</t>
    <phoneticPr fontId="3" type="noConversion"/>
  </si>
  <si>
    <t>$N$134</t>
    <phoneticPr fontId="3" type="noConversion"/>
  </si>
  <si>
    <t>$O$134</t>
    <phoneticPr fontId="3" type="noConversion"/>
  </si>
  <si>
    <t>$P$134</t>
    <phoneticPr fontId="3" type="noConversion"/>
  </si>
  <si>
    <t>$Q$134</t>
    <phoneticPr fontId="3" type="noConversion"/>
  </si>
  <si>
    <t>$R$134</t>
    <phoneticPr fontId="3" type="noConversion"/>
  </si>
  <si>
    <t>$S$134</t>
    <phoneticPr fontId="3" type="noConversion"/>
  </si>
  <si>
    <t>$T$134</t>
    <phoneticPr fontId="3" type="noConversion"/>
  </si>
  <si>
    <t>$U$134</t>
    <phoneticPr fontId="3" type="noConversion"/>
  </si>
  <si>
    <t>$V$134</t>
    <phoneticPr fontId="3" type="noConversion"/>
  </si>
  <si>
    <t>$AB$134</t>
    <phoneticPr fontId="3" type="noConversion"/>
  </si>
  <si>
    <t>$AC$134</t>
    <phoneticPr fontId="3" type="noConversion"/>
  </si>
  <si>
    <t>$AD$134</t>
    <phoneticPr fontId="3" type="noConversion"/>
  </si>
  <si>
    <t>$E$135</t>
  </si>
  <si>
    <t>$M$135</t>
  </si>
  <si>
    <t>$N$135</t>
  </si>
  <si>
    <t>$O$135</t>
  </si>
  <si>
    <t>$P$135</t>
  </si>
  <si>
    <t>$Q$135</t>
  </si>
  <si>
    <t>$R$135</t>
  </si>
  <si>
    <t>$S$135</t>
  </si>
  <si>
    <t>$T$135</t>
  </si>
  <si>
    <t>$U$135</t>
  </si>
  <si>
    <t>$V$135</t>
  </si>
  <si>
    <t>$AB$135</t>
  </si>
  <si>
    <t>$AC$135</t>
  </si>
  <si>
    <t>$AD$135</t>
  </si>
  <si>
    <t>$E$136</t>
  </si>
  <si>
    <t>$M$136</t>
  </si>
  <si>
    <t>$N$136</t>
  </si>
  <si>
    <t>$O$136</t>
  </si>
  <si>
    <t>$P$136</t>
  </si>
  <si>
    <t>$Q$136</t>
  </si>
  <si>
    <t>$R$136</t>
  </si>
  <si>
    <t>$S$136</t>
  </si>
  <si>
    <t>$T$136</t>
  </si>
  <si>
    <t>$U$136</t>
  </si>
  <si>
    <t>$V$136</t>
  </si>
  <si>
    <t>$AB$136</t>
  </si>
  <si>
    <t>$AC$136</t>
  </si>
  <si>
    <t>$AD$136</t>
  </si>
  <si>
    <t>$M$137</t>
  </si>
  <si>
    <t>$N$137</t>
  </si>
  <si>
    <t>$O$137</t>
  </si>
  <si>
    <t>$P$137</t>
  </si>
  <si>
    <t>$Q$137</t>
  </si>
  <si>
    <t>$R$137</t>
  </si>
  <si>
    <t>$S$137</t>
  </si>
  <si>
    <t>$T$137</t>
  </si>
  <si>
    <t>$U$137</t>
  </si>
  <si>
    <t>$V$137</t>
  </si>
  <si>
    <t>$AB$137</t>
  </si>
  <si>
    <t>$AC$137</t>
  </si>
  <si>
    <t>$AD$137</t>
  </si>
  <si>
    <t>$M$138</t>
  </si>
  <si>
    <t>$N$138</t>
  </si>
  <si>
    <t>$O$138</t>
  </si>
  <si>
    <t>$P$138</t>
  </si>
  <si>
    <t>$Q$138</t>
  </si>
  <si>
    <t>$R$138</t>
  </si>
  <si>
    <t>$S$138</t>
  </si>
  <si>
    <t>$T$138</t>
  </si>
  <si>
    <t>$U$138</t>
  </si>
  <si>
    <t>$V$138</t>
  </si>
  <si>
    <t>$AB$138</t>
  </si>
  <si>
    <t>$AC$138</t>
  </si>
  <si>
    <t>$AD$138</t>
  </si>
  <si>
    <t>$M$139</t>
  </si>
  <si>
    <t>$N$139</t>
  </si>
  <si>
    <t>$O$139</t>
  </si>
  <si>
    <t>$P$139</t>
  </si>
  <si>
    <t>$Q$139</t>
  </si>
  <si>
    <t>$R$139</t>
  </si>
  <si>
    <t>$S$139</t>
  </si>
  <si>
    <t>$T$139</t>
  </si>
  <si>
    <t>$U$139</t>
  </si>
  <si>
    <t>$V$139</t>
  </si>
  <si>
    <t>$AB$139</t>
  </si>
  <si>
    <t>$AC$139</t>
  </si>
  <si>
    <t>$AD$139</t>
  </si>
  <si>
    <t>$E$140</t>
  </si>
  <si>
    <t>$M$140</t>
  </si>
  <si>
    <t>$O$140</t>
  </si>
  <si>
    <t>$Q$140</t>
  </si>
  <si>
    <t>$R$140</t>
  </si>
  <si>
    <t>$S$140</t>
  </si>
  <si>
    <t>$T$140</t>
  </si>
  <si>
    <t>$U$140</t>
  </si>
  <si>
    <t>$V$140</t>
  </si>
  <si>
    <t>$AB$140</t>
  </si>
  <si>
    <t>$AC$140</t>
  </si>
  <si>
    <t>$AD$140</t>
  </si>
  <si>
    <t>$E$141</t>
  </si>
  <si>
    <t>$M$141</t>
  </si>
  <si>
    <t>$O$141</t>
  </si>
  <si>
    <t>$Q$141</t>
  </si>
  <si>
    <t>$R$141</t>
  </si>
  <si>
    <t>$S$141</t>
  </si>
  <si>
    <t>$T$141</t>
  </si>
  <si>
    <t>$U$141</t>
  </si>
  <si>
    <t>$V$141</t>
  </si>
  <si>
    <t>$AB$141</t>
  </si>
  <si>
    <t>$AC$141</t>
  </si>
  <si>
    <t>$AD$141</t>
  </si>
  <si>
    <t>$E$142</t>
  </si>
  <si>
    <t>$M$142</t>
  </si>
  <si>
    <t>$O$142</t>
  </si>
  <si>
    <t>$Q$142</t>
  </si>
  <si>
    <t>$R$142</t>
  </si>
  <si>
    <t>$S$142</t>
  </si>
  <si>
    <t>$T$142</t>
  </si>
  <si>
    <t>$U$142</t>
  </si>
  <si>
    <t>$V$142</t>
  </si>
  <si>
    <t>$AB$142</t>
  </si>
  <si>
    <t>$AC$142</t>
  </si>
  <si>
    <t>$AD$142</t>
  </si>
  <si>
    <t>$E$143</t>
  </si>
  <si>
    <t>$M$143</t>
  </si>
  <si>
    <t>$O$143</t>
  </si>
  <si>
    <t>$Q$143</t>
  </si>
  <si>
    <t>$R$143</t>
  </si>
  <si>
    <t>$S$143</t>
  </si>
  <si>
    <t>$T$143</t>
  </si>
  <si>
    <t>$U$143</t>
  </si>
  <si>
    <t>$V$143</t>
  </si>
  <si>
    <t>$AB$143</t>
  </si>
  <si>
    <t>$AC$143</t>
  </si>
  <si>
    <t>$AD$143</t>
  </si>
  <si>
    <t>$E$145</t>
    <phoneticPr fontId="3" type="noConversion"/>
  </si>
  <si>
    <t>$D$152</t>
    <phoneticPr fontId="3" type="noConversion"/>
  </si>
  <si>
    <t>$E$153</t>
    <phoneticPr fontId="3" type="noConversion"/>
  </si>
  <si>
    <t>$E$154</t>
    <phoneticPr fontId="3" type="noConversion"/>
  </si>
  <si>
    <t>$F$155</t>
    <phoneticPr fontId="3" type="noConversion"/>
  </si>
  <si>
    <t>$H$155</t>
    <phoneticPr fontId="3" type="noConversion"/>
  </si>
  <si>
    <t>$J$155</t>
    <phoneticPr fontId="3" type="noConversion"/>
  </si>
  <si>
    <t>$L$155</t>
    <phoneticPr fontId="3" type="noConversion"/>
  </si>
  <si>
    <t>$N$155</t>
    <phoneticPr fontId="3" type="noConversion"/>
  </si>
  <si>
    <t>$P$155</t>
    <phoneticPr fontId="3" type="noConversion"/>
  </si>
  <si>
    <t>$F$156</t>
  </si>
  <si>
    <t>$H$156</t>
  </si>
  <si>
    <t>$J$156</t>
  </si>
  <si>
    <t>$L$156</t>
  </si>
  <si>
    <t>$N$156</t>
  </si>
  <si>
    <t>$P$156</t>
  </si>
  <si>
    <t>$F$157</t>
  </si>
  <si>
    <t>$H$157</t>
  </si>
  <si>
    <t>$J$157</t>
  </si>
  <si>
    <t>$L$157</t>
  </si>
  <si>
    <t>$N$157</t>
  </si>
  <si>
    <t>$P$157</t>
  </si>
  <si>
    <t>$F$158</t>
  </si>
  <si>
    <t>$H$158</t>
  </si>
  <si>
    <t>$J$158</t>
  </si>
  <si>
    <t>$L$158</t>
  </si>
  <si>
    <t>$N$158</t>
  </si>
  <si>
    <t>$P$158</t>
  </si>
  <si>
    <t>$F$159</t>
  </si>
  <si>
    <t>$H$159</t>
  </si>
  <si>
    <t>$J$159</t>
  </si>
  <si>
    <t>$L$159</t>
  </si>
  <si>
    <t>$N$159</t>
  </si>
  <si>
    <t>$P$159</t>
  </si>
  <si>
    <t>&lt;?xml version="1.0" encoding="UTF-8" standalone="no" ?&gt;&lt;HWPML Style="embed" SubVersion="10.0.0.0" Version="2.91"&gt;&lt;HEAD SecCnt="1"&gt;&lt;DOCSUMMARY&gt;&lt;AUTHOR&gt;2017220&lt;/AUTHOR&gt;&lt;DATE&gt;2023년 12월 12일 화요일 오후 1:56:42&lt;/DATE&gt;&lt;/DOCSUMMARY&gt;&lt;DOCSETTING&gt;&lt;BEGINNUMBER Endnote="1" Equation="1" Footnote="1" Page="1" Picture="1" Table="1"/&gt;&lt;CARETPOS List="13" Para="0" Pos="5"/&gt;&lt;/DOCSETTING&gt;&lt;MAPPINGTABLE&gt;&lt;FACENAMELIST&gt;&lt;FONTFACE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XHeight="1"/&gt;&lt;/FONT&gt;&lt;/FONTFACE&gt;&lt;/FACENAMELIST&gt;&lt;BORDERFILLLIST Count="57"&gt;&lt;BORDERFILL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Type="Solid" Width="0.1mm"/&gt;&lt;RIGHTBORDER Type="Solid" Width="0.15mm"/&gt;&lt;TOPBORDER Type="Solid" Width="0.1mm"/&gt;&lt;BOTTOMBORDER Type="Solid" Width="0.1mm"/&gt;&lt;DIAGONAL Type="Solid" Width="0.1mm"/&gt;&lt;FILLBRUSH&gt;&lt;WINDOWBRUSH Alpha="0" FaceColor="14277081" HatchColor="10066329"/&gt;&lt;/FILLBRUSH&gt;&lt;/BORDERFILL&gt;&lt;BORDERFILL BackSlash="0" BreakCellSeparateLine="0" CenterLine="0" CounterBackSlash="0" CounterSlash="0" CrookedSlash="0" Id="5" Shadow="false" Slash="0" ThreeD="false"&gt;&lt;LEFTBORDER Type="Solid" Width="0.15mm"/&gt;&lt;RIGHTBORDER Type="Solid" Width="0.1mm"/&gt;&lt;TOPBORDER Type="Solid" Width="0.1mm"/&gt;&lt;BOTTOMBORDER Type="Solid" Width="0.1mm"/&gt;&lt;DIAGONAL Type="Solid" Width="0.1mm"/&gt;&lt;/BORDERFILL&gt;&lt;BORDERFILL BackSlash="0" BreakCellSeparateLine="0" CenterLine="0" CounterBackSlash="0" CounterSlash="0" CrookedSlash="0" Id="6" Shadow="false" Slash="0" ThreeD="false"&gt;&lt;LEFTBORDER Type="None" Width="0.1mm"/&gt;&lt;RIGHTBORDER Color="16777215" Type="None" Width="0.1mm"/&gt;&lt;TOPBORDER Type="Solid" Width="0.1mm"/&gt;&lt;BOTTOMBORDER Type="Solid" Width="0.1mm"/&gt;&lt;DIAGONAL Type="Solid" Width="0.1mm"/&gt;&lt;/BORDERFILL&gt;&lt;BORDERFILL BackSlash="0" BreakCellSeparateLine="0" CenterLine="0" CounterBackSlash="0" CounterSlash="0" CrookedSlash="0" Id="7" Shadow="false" Slash="0" ThreeD="false"&gt;&lt;LEFTBORDER Color="16777215" Type="None" Width="0.1mm"/&gt;&lt;RIGHTBORDER Color="16777215" Type="None" Width="0.1mm"/&gt;&lt;TOPBORDER Type="Solid" Width="0.1mm"/&gt;&lt;BOTTOMBORDER Type="Solid" Width="0.1mm"/&gt;&lt;DIAGONAL Type="Solid" Width="0.1mm"/&gt;&lt;/BORDERFILL&gt;&lt;BORDERFILL BackSlash="0" BreakCellSeparateLine="0" CenterLine="0" CounterBackSlash="0" CounterSlash="0" CrookedSlash="0" Id="8" Shadow="false" Slash="0" ThreeD="false"&gt;&lt;LEFTBORDER Color="16777215" Type="None" Width="0.1mm"/&gt;&lt;RIGHTBORDER Type="None" Width="0.1mm"/&gt;&lt;TOPBORDER Type="Solid" Width="0.1mm"/&gt;&lt;BOTTOMBORDER Type="Solid" Width="0.1mm"/&gt;&lt;DIAGONAL Type="Solid" Width="0.1mm"/&gt;&lt;/BORDERFILL&gt;&lt;BORDERFILL BackSlash="0" BreakCellSeparateLine="0" CenterLine="0" CounterBackSlash="0" CounterSlash="0" CrookedSlash="0" Id="9" Shadow="false" Slash="0" ThreeD="false"&gt;&lt;LEFTBORDER Type="Solid" Width="0.1mm"/&gt;&lt;RIGHTBORDER Type="Solid" Width="0.15mm"/&gt;&lt;TOPBORDER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Id="10" Shadow="false" Slash="0" ThreeD="false"&gt;&lt;LEFTBORDER Type="None" Width="0.15mm"/&gt;&lt;RIGHTBORDER Type="Solid" Width="0.15mm"/&gt;&lt;TOPBORDER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Id="11" Shadow="false" Slash="0" ThreeD="false"&gt;&lt;LEFTBORDER Type="None" Width="0.15mm"/&gt;&lt;RIGHTBORDER Type="Solid" Width="0.1mm"/&gt;&lt;TOPBORDER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Id="12" Shadow="false" Slash="0" ThreeD="false"&gt;&lt;LEFTBORDER Type="Solid" Width="0.1mm"/&gt;&lt;RIGHTBORDER Type="Solid"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Id="13" Shadow="false" Slash="0" ThreeD="false"&gt;&lt;LEFTBORDER Type="Solid" Width="0.1mm"/&gt;&lt;RIGHTBORDER Type="Solid" Width="0.15mm"/&gt;&lt;TOPBORDER Color="16777215" Type="None" Width="0.1mm"/&gt;&lt;BOTTOMBORDER Type="Solid" Width="0.1mm"/&gt;&lt;DIAGONAL Type="Solid" Width="0.1mm"/&gt;&lt;/BORDERFILL&gt;&lt;BORDERFILL BackSlash="0" BreakCellSeparateLine="0" CenterLine="0" CounterBackSlash="0" CounterSlash="0" CrookedSlash="0" Id="14" Shadow="false" Slash="0" ThreeD="false"&gt;&lt;LEFTBORDER Type="None" Width="0.15mm"/&gt;&lt;RIGHTBORDER Type="Solid" Width="0.15mm"/&gt;&lt;TOPBORDER Color="16777215" Type="None" Width="0.1mm"/&gt;&lt;BOTTOMBORDER Type="Solid" Width="0.1mm"/&gt;&lt;DIAGONAL Type="Solid" Width="0.1mm"/&gt;&lt;/BORDERFILL&gt;&lt;BORDERFILL BackSlash="0" BreakCellSeparateLine="0" CenterLine="0" CounterBackSlash="0" CounterSlash="0" CrookedSlash="0" Id="15" Shadow="false" Slash="0" ThreeD="false"&gt;&lt;LEFTBORDER Type="None" Width="0.15mm"/&gt;&lt;RIGHTBORDER Type="Solid" Width="0.1mm"/&gt;&lt;TOPBORDER Color="16777215" Type="None" Width="0.1mm"/&gt;&lt;BOTTOMBORDER Type="Solid" Width="0.1mm"/&gt;&lt;DIAGONAL Type="Solid" Width="0.1mm"/&gt;&lt;/BORDERFILL&gt;&lt;BORDERFILL BackSlash="0" BreakCellSeparateLine="0" CenterLine="0" CounterBackSlash="0" CounterSlash="0" CrookedSlash="0" Id="16" Shadow="false" Slash="0" ThreeD="false"&gt;&lt;LEFTBORDER Type="Solid" Width="0.1mm"/&gt;&lt;RIGHTBORDER Type="Solid" Width="0.1mm"/&gt;&lt;TOPBORDER Type="Solid" Width="0.1mm"/&gt;&lt;BOTTOMBORDER Type="Solid" Width="0.15mm"/&gt;&lt;DIAGONAL Type="Solid" Width="0.1mm"/&gt;&lt;FILLBRUSH&gt;&lt;WINDOWBRUSH Alpha="0" FaceColor="5855577" HatchColor="10066329"/&gt;&lt;/FILLBRUSH&gt;&lt;/BORDERFILL&gt;&lt;BORDERFILL BackSlash="0" BreakCellSeparateLine="0" CenterLine="0" CounterBackSlash="0" CounterSlash="0" CrookedSlash="0" Id="17" Shadow="false" Slash="0" ThreeD="false"&gt;&lt;LEFTBORDER Type="Solid" Width="0.1mm"/&gt;&lt;RIGHTBORDER Type="None" Width="0.1mm"/&gt;&lt;TOPBORDER Type="Solid" Width="0.15mm"/&gt;&lt;BOTTOMBORDER Type="None" Width="0.1mm"/&gt;&lt;DIAGONAL Type="Solid" Width="0.1mm"/&gt;&lt;/BORDERFILL&gt;&lt;BORDERFILL BackSlash="0" BreakCellSeparateLine="0" CenterLine="0" CounterBackSlash="0" CounterSlash="0" CrookedSlash="0" Id="18" Shadow="false" Slash="0" ThreeD="false"&gt;&lt;LEFTBORDER Type="None" Width="0.1mm"/&gt;&lt;RIGHTBORDER Type="Solid" Width="0.15mm"/&gt;&lt;TOPBORDER Type="Solid" Width="0.15mm"/&gt;&lt;BOTTOMBORDER Type="None" Width="0.1mm"/&gt;&lt;DIAGONAL Type="Solid" Width="0.1mm"/&gt;&lt;/BORDERFILL&gt;&lt;BORDERFILL BackSlash="0" BreakCellSeparateLine="0" CenterLine="0" CounterBackSlash="0" CounterSlash="0" CrookedSlash="0" Id="19" Shadow="false" Slash="0" ThreeD="false"&gt;&lt;LEFTBORDER Type="None" Width="0.15mm"/&gt;&lt;RIGHTBORDER Type="None" Width="0.1mm"/&gt;&lt;TOPBORDER Type="Solid" Width="0.15mm"/&gt;&lt;BOTTOMBORDER Type="None" Width="0.1mm"/&gt;&lt;DIAGONAL Type="Solid" Width="0.1mm"/&gt;&lt;/BORDERFILL&gt;&lt;BORDERFILL BackSlash="0" BreakCellSeparateLine="0" CenterLine="0" CounterBackSlash="0" CounterSlash="0" CrookedSlash="0" Id="20" Shadow="false" Slash="0" ThreeD="false"&gt;&lt;LEFTBORDER Type="None" Width="0.15mm"/&gt;&lt;RIGHTBORDER Type="Solid" Width="0.15mm"/&gt;&lt;TOPBORDER Type="Solid" Width="0.15mm"/&gt;&lt;BOTTOMBORDER Type="None" Width="0.1mm"/&gt;&lt;DIAGONAL Type="Solid" Width="0.1mm"/&gt;&lt;/BORDERFILL&gt;&lt;BORDERFILL BackSlash="0" BreakCellSeparateLine="0" CenterLine="0" CounterBackSlash="0" CounterSlash="0" CrookedSlash="0" Id="21" Shadow="false" Slash="0" ThreeD="false"&gt;&lt;LEFTBORDER Type="Solid" Width="0.15mm"/&gt;&lt;RIGHTBORDER Type="Solid" Width="0.1mm"/&gt;&lt;TOPBORDER Type="Solid" Width="0.15mm"/&gt;&lt;BOTTOMBORDER Color="16777215" Type="None" Width="0.1mm"/&gt;&lt;DIAGONAL Type="Solid" Width="0.1mm"/&gt;&lt;/BORDERFILL&gt;&lt;BORDERFILL BackSlash="0" BreakCellSeparateLine="0" CenterLine="0" CounterBackSlash="0" CounterSlash="0" CrookedSlash="0" Id="22" Shadow="false" Slash="0" ThreeD="false"&gt;&lt;LEFTBORDER Type="Solid" Width="0.1mm"/&gt;&lt;RIGHTBORDER Type="None" Width="0.1mm"/&gt;&lt;TOPBORDER Type="None" Width="0.1mm"/&gt;&lt;BOTTOMBORDER Type="None" Width="0.1mm"/&gt;&lt;DIAGONAL Type="Solid" Width="0.1mm"/&gt;&lt;/BORDERFILL&gt;&lt;BORDERFILL BackSlash="0" BreakCellSeparateLine="0" CenterLine="0" CounterBackSlash="0" CounterSlash="0" CrookedSlash="0" Id="23" Shadow="false" Slash="0" ThreeD="false"&gt;&lt;LEFTBORDER Type="None" Width="0.1mm"/&gt;&lt;RIGHTBORDER Type="Solid" Width="0.15mm"/&gt;&lt;TOPBORDER Type="None" Width="0.1mm"/&gt;&lt;BOTTOMBORDER Type="None" Width="0.1mm"/&gt;&lt;DIAGONAL Type="Solid" Width="0.1mm"/&gt;&lt;/BORDERFILL&gt;&lt;BORDERFILL BackSlash="0" BreakCellSeparateLine="0" CenterLine="0" CounterBackSlash="0" CounterSlash="0" CrookedSlash="0" Id="24" Shadow="false" Slash="0" ThreeD="false"&gt;&lt;LEFTBORDER Type="None" Width="0.15mm"/&gt;&lt;RIGHTBORDER Type="None" Width="0.1mm"/&gt;&lt;TOPBORDER Type="None" Width="0.1mm"/&gt;&lt;BOTTOMBORDER Type="None" Width="0.1mm"/&gt;&lt;DIAGONAL Type="Solid" Width="0.1mm"/&gt;&lt;/BORDERFILL&gt;&lt;BORDERFILL BackSlash="0" BreakCellSeparateLine="0" CenterLine="0" CounterBackSlash="0" CounterSlash="0" CrookedSlash="0" Id="25" Shadow="false" Slash="0" ThreeD="false"&gt;&lt;LEFTBORDER Type="None" Width="0.15mm"/&gt;&lt;RIGHTBORDER Type="Solid" Width="0.15mm"/&gt;&lt;TOPBORDER Type="None" Width="0.1mm"/&gt;&lt;BOTTOMBORDER Type="None" Width="0.1mm"/&gt;&lt;DIAGONAL Type="Solid" Width="0.1mm"/&gt;&lt;/BORDERFILL&gt;&lt;BORDERFILL BackSlash="0" BreakCellSeparateLine="0" CenterLine="0" CounterBackSlash="0" CounterSlash="0" CrookedSlash="0" Id="26" Shadow="false" Slash="0" ThreeD="false"&gt;&lt;LEFTBORDER Type="Solid" Width="0.1mm"/&gt;&lt;RIGHTBORDER Type="None" Width="0.1mm"/&gt;&lt;TOPBORDER Type="None" Width="0.1mm"/&gt;&lt;BOTTOMBORDER Color="16777215" Type="None" Width="0.1mm"/&gt;&lt;DIAGONAL Type="Solid" Width="0.1mm"/&gt;&lt;/BORDERFILL&gt;&lt;BORDERFILL BackSlash="0" BreakCellSeparateLine="0" CenterLine="0" CounterBackSlash="0" CounterSlash="0" CrookedSlash="0" Id="27" Shadow="false" Slash="0" ThreeD="false"&gt;&lt;LEFTBORDER Type="None" Width="0.1mm"/&gt;&lt;RIGHTBORDER Type="Solid" Width="0.15mm"/&gt;&lt;TOPBORDER Type="None" Width="0.1mm"/&gt;&lt;BOTTOMBORDER Color="16777215" Type="None" Width="0.1mm"/&gt;&lt;DIAGONAL Type="Solid" Width="0.1mm"/&gt;&lt;/BORDERFILL&gt;&lt;BORDERFILL BackSlash="0" BreakCellSeparateLine="0" CenterLine="0" CounterBackSlash="0" CounterSlash="0" CrookedSlash="0" Id="28" Shadow="false" Slash="0" ThreeD="false"&gt;&lt;LEFTBORDER Type="None" Width="0.15mm"/&gt;&lt;RIGHTBORDER Type="None" Width="0.1mm"/&gt;&lt;TOPBORDER Type="None" Width="0.1mm"/&gt;&lt;BOTTOMBORDER Color="16777215" Type="None" Width="0.1mm"/&gt;&lt;DIAGONAL Type="Solid" Width="0.1mm"/&gt;&lt;/BORDERFILL&gt;&lt;BORDERFILL BackSlash="0" BreakCellSeparateLine="0" CenterLine="0" CounterBackSlash="0" CounterSlash="0" CrookedSlash="0" Id="29" Shadow="false" Slash="0" ThreeD="false"&gt;&lt;LEFTBORDER Type="None" Width="0.15mm"/&gt;&lt;RIGHTBORDER Type="Solid" Width="0.15mm"/&gt;&lt;TOPBORDER Type="None" Width="0.1mm"/&gt;&lt;BOTTOMBORDER Color="16777215" Type="None" Width="0.1mm"/&gt;&lt;DIAGONAL Type="Solid" Width="0.1mm"/&gt;&lt;/BORDERFILL&gt;&lt;BORDERFILL BackSlash="0" BreakCellSeparateLine="0" CenterLine="0" CounterBackSlash="0" CounterSlash="0" CrookedSlash="0" Id="30" Shadow="false" Slash="0" ThreeD="false"&gt;&lt;LEFTBORDER Type="Solid" Width="0.1mm"/&gt;&lt;RIGHTBORDER Type="None" Width="0.1mm"/&gt;&lt;TOPBORDER Color="16777215" Type="None" Width="0.1mm"/&gt;&lt;BOTTOMBORDER Type="None" Width="0.1mm"/&gt;&lt;DIAGONAL Type="Solid" Width="0.1mm"/&gt;&lt;/BORDERFILL&gt;&lt;BORDERFILL BackSlash="0" BreakCellSeparateLine="0" CenterLine="0" CounterBackSlash="0" CounterSlash="0" CrookedSlash="0" Id="31" Shadow="false" Slash="0" ThreeD="false"&gt;&lt;LEFTBORDER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Id="32" Shadow="false" Slash="0" ThreeD="false"&gt;&lt;LEFTBORDER Type="None" Width="0.15mm"/&gt;&lt;RIGHTBORDER Type="None" Width="0.1mm"/&gt;&lt;TOPBORDER Color="16777215" Type="None" Width="0.1mm"/&gt;&lt;BOTTOMBORDER Type="None" Width="0.1mm"/&gt;&lt;DIAGONAL Type="Solid" Width="0.1mm"/&gt;&lt;/BORDERFILL&gt;&lt;BORDERFILL BackSlash="0" BreakCellSeparateLine="0" CenterLine="0" CounterBackSlash="0" CounterSlash="0" CrookedSlash="0" Id="33" Shadow="false" Slash="0" ThreeD="false"&gt;&lt;LEFTBORDER Type="None" Width="0.15mm"/&gt;&lt;RIGHTBORDER Type="Solid" Width="0.15mm"/&gt;&lt;TOPBORDER Color="16777215" Type="None" Width="0.1mm"/&gt;&lt;BOTTOMBORDER Type="None" Width="0.1mm"/&gt;&lt;DIAGONAL Type="Solid" Width="0.1mm"/&gt;&lt;/BORDERFILL&gt;&lt;BORDERFILL BackSlash="0" BreakCellSeparateLine="0" CenterLine="0" CounterBackSlash="0" CounterSlash="0" CrookedSlash="0" Id="34" Shadow="false" Slash="0" ThreeD="false"&gt;&lt;LEFTBORDER Type="Solid" Width="0.15mm"/&gt;&lt;RIGHTBORDER Type="Solid" Width="0.1mm"/&gt;&lt;TOPBORDER Color="16777215" Type="None" Width="0.1mm"/&gt;&lt;BOTTOMBORDER Type="Solid" Width="0.15mm"/&gt;&lt;DIAGONAL Type="Solid" Width="0.1mm"/&gt;&lt;/BORDERFILL&gt;&lt;BORDERFILL BackSlash="0" BreakCellSeparateLine="0" CenterLine="0" CounterBackSlash="0" CounterSlash="0" CrookedSlash="0" Id="35" Shadow="false" Slash="0" ThreeD="false"&gt;&lt;LEFTBORDER Type="Solid" Width="0.1mm"/&gt;&lt;RIGHTBORDER Type="None" Width="0.1mm"/&gt;&lt;TOPBORDER Type="None" Width="0.1mm"/&gt;&lt;BOTTOMBORDER Type="Solid" Width="0.15mm"/&gt;&lt;DIAGONAL Type="Solid" Width="0.1mm"/&gt;&lt;/BORDERFILL&gt;&lt;BORDERFILL BackSlash="0" BreakCellSeparateLine="0" CenterLine="0" CounterBackSlash="0" CounterSlash="0" CrookedSlash="0" Id="36" Shadow="false" Slash="0" ThreeD="false"&gt;&lt;LEFTBORDER Type="None" Width="0.1mm"/&gt;&lt;RIGHTBORDER Type="Solid" Width="0.15mm"/&gt;&lt;TOPBORDER Type="None" Width="0.1mm"/&gt;&lt;BOTTOMBORDER Type="Solid" Width="0.15mm"/&gt;&lt;DIAGONAL Type="Solid" Width="0.1mm"/&gt;&lt;/BORDERFILL&gt;&lt;BORDERFILL BackSlash="0" BreakCellSeparateLine="0" CenterLine="0" CounterBackSlash="0" CounterSlash="0" CrookedSlash="0" Id="37" Shadow="false" Slash="0" ThreeD="false"&gt;&lt;LEFTBORDER Type="None" Width="0.15mm"/&gt;&lt;RIGHTBORDER Type="Solid" Width="0.15mm"/&gt;&lt;TOPBORDER Type="None" Width="0.1mm"/&gt;&lt;BOTTOMBORDER Type="Solid" Width="0.15mm"/&gt;&lt;DIAGONAL Type="Solid" Width="0.1mm"/&gt;&lt;/BORDERFILL&gt;&lt;BORDERFILL BackSlash="0" BreakCellSeparateLine="0" CenterLine="0" CounterBackSlash="0" CounterSlash="0" CrookedSlash="0" Id="38" Shadow="false" Slash="0" ThreeD="false"&gt;&lt;LEFTBORDER Type="Solid" Width="0.1mm"/&gt;&lt;RIGHTBORDER Type="None" Width="0.1mm"/&gt;&lt;TOPBORDER Type="Solid" Width="0.15mm"/&gt;&lt;BOTTOMBORDER Type="None" Width="0.1mm"/&gt;&lt;DIAGONAL Type="Solid" Width="0.1mm"/&gt;&lt;FILLBRUSH&gt;&lt;WINDOWBRUSH Alpha="0" FaceColor="5855577" HatchColor="10066329"/&gt;&lt;/FILLBRUSH&gt;&lt;/BORDERFILL&gt;&lt;BORDERFILL BackSlash="0" BreakCellSeparateLine="0" CenterLine="0" CounterBackSlash="0" CounterSlash="0" CrookedSlash="0" Id="39" Shadow="false" Slash="0" ThreeD="false"&gt;&lt;LEFTBORDER Type="None" Width="0.1mm"/&gt;&lt;RIGHTBORDER Type="None" Width="0.1mm"/&gt;&lt;TOPBORDER Type="Solid" Width="0.15mm"/&gt;&lt;BOTTOMBORDER Type="None" Width="0.1mm"/&gt;&lt;DIAGONAL Type="Solid" Width="0.1mm"/&gt;&lt;FILLBRUSH&gt;&lt;WINDOWBRUSH Alpha="0" FaceColor="5855577" HatchColor="10066329"/&gt;&lt;/FILLBRUSH&gt;&lt;/BORDERFILL&gt;&lt;BORDERFILL BackSlash="0" BreakCellSeparateLine="0" CenterLine="0" CounterBackSlash="0" CounterSlash="0" CrookedSlash="0" Id="40" Shadow="false" Slash="0" ThreeD="false"&gt;&lt;LEFTBORDER Color="16777215" Type="None" Width="0.1mm"/&gt;&lt;RIGHTBORDER Type="Solid"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Id="41" Shadow="false" Slash="0" ThreeD="false"&gt;&lt;LEFTBORDER Type="Solid" Width="0.15mm"/&gt;&lt;RIGHTBORDER Type="Solid" Width="0.1mm"/&gt;&lt;TOPBORDER Type="None" Width="0.1mm"/&gt;&lt;BOTTOMBORDER Type="Solid" Width="0.1mm"/&gt;&lt;DIAGONAL Type="Solid" Width="0.1mm"/&gt;&lt;/BORDERFILL&gt;&lt;BORDERFILL BackSlash="0" BreakCellSeparateLine="0" CenterLine="0" CounterBackSlash="0" CounterSlash="0" CrookedSlash="0" Id="42" Shadow="false" Slash="0" ThreeD="false"&gt;&lt;LEFTBORDER Color="16777215"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Id="43" Shadow="false" Slash="0" ThreeD="false"&gt;&lt;LEFTBORDER Color="16777215" Type="None" Width="0.1mm"/&gt;&lt;RIGHTBORDER Color="16777215" Type="None" Width="0.1mm"/&gt;&lt;TOPBORDER Color="16777215" Type="None" Width="0.1mm"/&gt;&lt;BOTTOMBORDER Color="16777215" Type="None" Width="0.1mm"/&gt;&lt;DIAGONAL Type="Solid" Width="0.1mm"/&gt;&lt;/BORDERFILL&gt;&lt;BORDERFILL BackSlash="0" BreakCellSeparateLine="0" CenterLine="0" CounterBackSlash="0" CounterSlash="0" CrookedSlash="0" Id="44" Shadow="false" Slash="0" ThreeD="false"&gt;&lt;LEFTBORDER Type="Solid" Width="0.1mm"/&gt;&lt;RIGHTBORDER Type="None" Width="0.1mm"/&gt;&lt;TOPBORDER Type="None" Width="0.1mm"/&gt;&lt;BOTTOMBORDER Type="Solid" Width="0.1mm"/&gt;&lt;DIAGONAL Type="Solid" Width="0.1mm"/&gt;&lt;/BORDERFILL&gt;&lt;BORDERFILL BackSlash="0" BreakCellSeparateLine="0" CenterLine="0" CounterBackSlash="0" CounterSlash="0" CrookedSlash="0" Id="45" Shadow="false" Slash="0" ThreeD="false"&gt;&lt;LEFTBORDER Type="None" Width="0.1mm"/&gt;&lt;RIGHTBORDER Type="Solid" Width="0.15mm"/&gt;&lt;TOPBORDER Type="None" Width="0.1mm"/&gt;&lt;BOTTOMBORDER Type="Solid" Width="0.1mm"/&gt;&lt;DIAGONAL Type="Solid" Width="0.1mm"/&gt;&lt;/BORDERFILL&gt;&lt;BORDERFILL BackSlash="0" BreakCellSeparateLine="0" CenterLine="0" CounterBackSlash="0" CounterSlash="0" CrookedSlash="0" Id="46" Shadow="false" Slash="0" ThreeD="false"&gt;&lt;LEFTBORDER Type="None" Width="0.15mm"/&gt;&lt;RIGHTBORDER Type="None" Width="0.1mm"/&gt;&lt;TOPBORDER Type="None" Width="0.1mm"/&gt;&lt;BOTTOMBORDER Type="Solid" Width="0.1mm"/&gt;&lt;DIAGONAL Type="Solid" Width="0.1mm"/&gt;&lt;/BORDERFILL&gt;&lt;BORDERFILL BackSlash="0" BreakCellSeparateLine="0" CenterLine="0" CounterBackSlash="0" CounterSlash="0" CrookedSlash="0" Id="47"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Id="48"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Id="49"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Id="50"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Id="51" Shadow="false" Slash="0" ThreeD="false"&gt;&lt;LEFTBORDER Type="None" Width="0.1mm"/&gt;&lt;RIGHTBORDER Type="None" Width="0.1mm"/&gt;&lt;TOPBORDER Type="None" Width="0.1mm"/&gt;&lt;BOTTOMBORDER Type="None" Width="0.1mm"/&gt;&lt;DIAGONAL Type="Solid" Width="0.1mm"/&gt;&lt;FILLBRUSH&gt;&lt;WINDOWBRUSH Alpha="0" FaceColor="13431551" HatchColor="0"/&gt;&lt;/FILLBRUSH&gt;&lt;/BORDERFILL&gt;&lt;BORDERFILL BackSlash="0" BreakCellSeparateLine="0" CenterLine="0" CounterBackSlash="0" CounterSlash="0" CrookedSlash="0" Id="52" Shadow="false" Slash="0" ThreeD="false"&gt;&lt;LEFTBORDER Type="Solid" Width="0.1mm"/&gt;&lt;RIGHTBORDER Type="None" Width="0.1mm"/&gt;&lt;TOPBORDER Color="16777215" Type="None" Width="0.1mm"/&gt;&lt;BOTTOMBORDER Color="16777215" Type="None" Width="0.1mm"/&gt;&lt;DIAGONAL Type="Solid" Width="0.1mm"/&gt;&lt;/BORDERFILL&gt;&lt;BORDERFILL BackSlash="0" BreakCellSeparateLine="0" CenterLine="0" CounterBackSlash="0" CounterSlash="0" CrookedSlash="0" Id="53" Shadow="false" Slash="0" ThreeD="false"&gt;&lt;LEFTBORDER Type="None" Width="0.1mm"/&gt;&lt;RIGHTBORDER Type="Solid" Width="0.15mm"/&gt;&lt;TOPBORDER Color="16777215" Type="None" Width="0.1mm"/&gt;&lt;BOTTOMBORDER Color="16777215" Type="None" Width="0.1mm"/&gt;&lt;DIAGONAL Type="Solid" Width="0.1mm"/&gt;&lt;/BORDERFILL&gt;&lt;BORDERFILL BackSlash="0" BreakCellSeparateLine="0" CenterLine="0" CounterBackSlash="0" CounterSlash="0" CrookedSlash="0" Id="54" Shadow="false" Slash="0" ThreeD="false"&gt;&lt;LEFTBORDER Type="None" Width="0.15mm"/&gt;&lt;RIGHTBORDER Type="None" Width="0.1mm"/&gt;&lt;TOPBORDER Color="16777215" Type="None" Width="0.1mm"/&gt;&lt;BOTTOMBORDER Color="16777215" Type="None" Width="0.1mm"/&gt;&lt;DIAGONAL Type="Solid" Width="0.1mm"/&gt;&lt;/BORDERFILL&gt;&lt;BORDERFILL BackSlash="0" BreakCellSeparateLine="0" CenterLine="0" CounterBackSlash="0" CounterSlash="0" CrookedSlash="0" Id="55" Shadow="false" Slash="0" ThreeD="false"&gt;&lt;LEFTBORDER Type="None" Width="0.15mm"/&gt;&lt;RIGHTBORDER Type="Solid" Width="0.15mm"/&gt;&lt;TOPBORDER Color="16777215" Type="None" Width="0.1mm"/&gt;&lt;BOTTOMBORDER Color="16777215" Type="None" Width="0.1mm"/&gt;&lt;DIAGONAL Type="Solid" Width="0.1mm"/&gt;&lt;/BORDERFILL&gt;&lt;BORDERFILL BackSlash="0" BreakCellSeparateLine="0" CenterLine="0" CounterBackSlash="0" CounterSlash="0" CrookedSlash="0" Id="56" Shadow="false" Slash="0" ThreeD="false"&gt;&lt;LEFTBORDER Color="16777215" Type="None" Width="0.1mm"/&gt;&lt;RIGHTBORDER Type="Solid" Width="0.15mm"/&gt;&lt;TOPBORDER Type="None" Width="0.1mm"/&gt;&lt;BOTTOMBORDER Type="None" Width="0.1mm"/&gt;&lt;DIAGONAL Type="Solid" Width="0.1mm"/&gt;&lt;/BORDERFILL&gt;&lt;BORDERFILL BackSlash="0" BreakCellSeparateLine="0" CenterLine="0" CounterBackSlash="0" CounterSlash="0" CrookedSlash="0" Id="57" Shadow="false" Slash="0" ThreeD="false"&gt;&lt;LEFTBORDER Color="16777215" Type="None" Width="0.1mm"/&gt;&lt;RIGHTBORDER Type="Solid" Width="0.15mm"/&gt;&lt;TOPBORDER Type="None" Width="0.1mm"/&gt;&lt;BOTTOMBORDER Type="Solid" Width="0.1mm"/&gt;&lt;DIAGONAL Type="Solid" Width="0.1mm"/&gt;&lt;/BORDERFILL&gt;&lt;/BORDERFILLLIST&gt;&lt;CHARSHAPELIST Count="20"&gt;&lt;CHARSHAPE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Id="7" ShadeColor="4294967295" SymMark="0" TextColor="0" UseFontSpace="false" UseKerning="false"&gt;&lt;FONTID Hangul="0" Hanja="0" Japanese="0" Latin="0" Othe</t>
  </si>
  <si>
    <t>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Id="9" ShadeColor="4294967295" SymMark="0" TextColor="0" UseFontSpace="false" UseKerning="false"&gt;&lt;FONTID Hangul="0" Hanja="0" Japanese="0" Latin="0" Other="0" Symbol="0" User="0"/&gt;&lt;RATIO Hangul="80" Hanja="80" Japanese="80" Latin="80" Other="80" Symbol="80" User="80"/&gt;&lt;CHARSPACING Hangul="0" Hanja="0" Japanese="0" Latin="0" Other="0" Symbol="0" User="0"/&gt;&lt;RELSIZE Hangul="100" Hanja="100" Japanese="100" Latin="100" Other="100" Symbol="100" User="100"/&gt;&lt;CHAROFFSET Hangul="0" Hanja="0" Japanese="0" Latin="0" Other="0" Symbol="0" User="0"/&gt;&lt;BOLD/&gt;&lt;/CHARSHAPE&gt;&lt;CHARSHAPE BorderFillId="2" Height="1000" Id="10"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Id="13"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Height="900" Id="14"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Height="800"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Height="800" Id="16"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Height="900" Id="17"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Height="800" Id="18"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Height="1100" Id="19"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User="0"/&gt;&lt;/CHARSHAPE&gt;&lt;/CHARSHAPELIST&gt;&lt;TABDEFLIST Count="3"&gt;&lt;TABDEF AutoTabLeft="false" AutoTabRight="false" Id="0"/&gt;&lt;TABDEF AutoTabLeft="true" AutoTabRight="false" Id="1"/&gt;&lt;TABDEF AutoTabLeft="false" AutoTabRight="true" Id="2"/&gt;&lt;/TABDEFLIST&gt;&lt;NUMBERINGLIST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Count="32"&gt;&lt;PARASHAPE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Id="22" KeepLines="false" KeepWithNext="false" Level="0" LineWrap="Break" PageBreakBefore="false" SnapToGrid="true" TabDef="0" VerAlign="Center" WidowOrphan="false"&gt;&lt;PARAMARGIN Indent="0" Left="0" LineSpacing="100" LineSpacingType="Percent" Next="0" Prev="0" Right="0"/&gt;&lt;PARABORDER BorderFill="47" Connect="false" IgnoreMargin="false"/&gt;&lt;/PARASHAPE&gt;&lt;PARASHAPE Align="Left" AutoSpaceEAsianEng="false" AutoSpaceEAsianNum="false" BreakLatinWord="KeepWord" BreakNonLatinWord="false" Condense="0" FontLineHeight="false" HeadingType="None" Id="23" KeepLines="false" KeepWithNext="false" Level="0" LineWrap="Break" PageBreakBefore="false" SnapToGrid="true" TabDef="0" VerAlign="Center" WidowOrphan="false"&gt;&lt;PARAMARGIN Indent="0" Left="0" LineSpacing="100" LineSpacingType="Percent" Next="0" Prev="0" Right="0"/&gt;&lt;PARABORDER BorderFill="48"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VerAlign="Top" WidowOrphan="false"&gt;&lt;PARAMARGIN Indent="0" Left="0" LineSpacing="100" LineSpacingType="Percent" Next="0" Prev="0" Right="0"/&gt;&lt;PARABORDER BorderFill="49" Connect="false" IgnoreMargin="false"/&gt;&lt;/PARASHAPE&gt;&lt;PARASHAPE Align="Center"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BorderFill="50" Connect="false" IgnoreMargin="false"/&gt;&lt;/PARASHAPE&gt;&lt;PARASHAPE Align="Left" AutoSpaceEAsianEng="false" AutoSpaceEAsianNum="false" BreakLatinWord="KeepWord" BreakNonLatinWord="false" Condense="0" FontLineHeight="false" HeadingType="None" Id="26"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Id="27"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Id="28" KeepLines="false" KeepWithNext="false" Level="0" LineWrap="Break" PageBreakBefore="false" SnapToGrid="true" TabDef="0" VerAlign="Top" WidowOrphan="false"&gt;&lt;PARAMARGIN Indent="0" Left="0" LineSpacing="100" LineSpacingType="Percent" Next="0" Prev="0" Right="0"/&gt;&lt;PARABORDER BorderFill="51" Connect="false" IgnoreMargin="false"/&gt;&lt;/PARASHAPE&gt;&lt;PARASHAPE Align="Right" AutoSpaceEAsianEng="false" AutoSpaceEAsianNum="false" BreakLatinWord="KeepWord" BreakNonLatinWord="false" Condense="0" FontLineHeight="false" HeadingType="None" Id="29" KeepLines="false" KeepWithNext="false" Level="0" LineWrap="Break" PageBreakBefore="false" SnapToGrid="true" TabDef="0" VerAlign="Top" WidowOrphan="false"&gt;&lt;PARAMARGIN Indent="0" Left="0" LineSpacing="100" LineSpacingType="Percent" Next="0" Prev="0" Right="0"/&gt;&lt;PARABORDER BorderFill="48" Connect="false" IgnoreMargin="false"/&gt;&lt;/PARASHAPE&gt;&lt;PARASHAPE Align="Right" AutoSpaceEAsianEng="false" AutoSpaceEAsianNum="false" BreakLatinWord="KeepWord" BreakNonLatinWord="false" Condense="0" FontLineHeight="false" HeadingType="None" Id="30" KeepLines="false" KeepWithNext="false" Level="0" LineWrap="Break" PageBreakBefore="false" SnapToGrid="true" TabDef="0" VerAlign="Center" WidowOrphan="false"&gt;&lt;PARAMARGIN Indent="0" Left="0" LineSpacing="100" LineSpacingType="Percent" Next="0" Prev="0" Right="0"/&gt;&lt;PARABORDER BorderFill="48" Connect="false" IgnoreMargin="false"/&gt;&lt;/PARASHAPE&gt;&lt;PARASHAPE Align="Justify" AutoSpaceEAsianEng="false" AutoSpaceEAsianNum="false" BreakLatinWord="KeepWord" BreakNonLatinWord="false" Condense="0" FontLineHeight="false" HeadingType="None" Id="31"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Count="44"&gt;&lt;STYLE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CharShape="11" EngName="xl135" Id="22" LangId="1042" LockForm="0" Name="xl135" NextStyle="22" ParaShape="22" Type="Para"/&gt;&lt;STYLE CharShape="12" EngName="xl134" Id="23" LangId="1042" LockForm="0" Name="xl134" NextStyle="23" ParaShape="23" Type="Para"/&gt;&lt;STYLE CharShape="11" EngName="xl77" Id="24" LangId="1042" LockForm="0" Name="xl77" NextStyle="24" ParaShape="24" Type="Para"/&gt;&lt;STYLE CharShape="11" EngName="xl78" Id="25" LangId="1042" LockForm="0" Name="xl78" NextStyle="25" ParaShape="24" Type="Para"/&gt;&lt;STYLE CharShape="13" EngName="xl136" Id="26" LangId="1042" LockForm="0" Name="xl136" NextStyle="26" ParaShape="25" Type="Para"/&gt;&lt;STYLE CharShape="14" EngName="xl138" Id="27" LangId="1042" LockForm="0" Name="xl138" NextStyle="27" ParaShape="23" Type="Para"/&gt;&lt;STYLE CharShape="15" EngName="xl139" Id="28" LangId="1042" LockForm="0" Name="xl139" NextStyle="28" ParaShape="26" Type="Para"/&gt;&lt;STYLE CharShape="15" EngName="xl79" Id="29" LangId="1042" LockForm="0" Name="xl79" NextStyle="29" ParaShape="27" Type="Para"/&gt;&lt;STYLE CharShape="15" EngName="xl121" Id="30" LangId="1042" LockForm="0" Name="xl121" NextStyle="30" ParaShape="28" Type="Para"/&gt;&lt;STYLE CharShape="13" EngName="xl137" Id="31" LangId="1042" LockForm="0" Name="xl137" NextStyle="31" ParaShape="25" Type="Para"/&gt;&lt;STYLE CharShape="14" EngName="xl87" Id="32" LangId="1042" LockForm="0" Name="xl87" NextStyle="32" ParaShape="29" Type="Para"/&gt;&lt;STYLE CharShape="13" EngName="xl133" Id="33" LangId="1042" LockForm="0" Name="xl133" NextStyle="33" ParaShape="25" Type="Para"/&gt;&lt;STYLE CharShape="13" EngName="xl80" Id="34" LangId="1042" LockForm="0" Name="xl80" NextStyle="34" ParaShape="25" Type="Para"/&gt;&lt;STYLE CharShape="16" EngName="xl81" Id="35" LangId="1042" LockForm="0" Name="xl81" NextStyle="35" ParaShape="27" Type="Para"/&gt;&lt;STYLE CharShape="17" EngName="xl106" Id="36" LangId="1042" LockForm="0" Name="xl106" NextStyle="36" ParaShape="23" Type="Para"/&gt;&lt;STYLE CharShape="16" EngName="xl82" Id="37" LangId="1042" LockForm="0" Name="xl82" NextStyle="37" ParaShape="27" Type="Para"/&gt;&lt;STYLE CharShape="17" EngName="xl110" Id="38" LangId="1042" LockForm="0" Name="xl110" NextStyle="38" ParaShape="30" Type="Para"/&gt;&lt;STYLE CharShape="18" EngName="xl83" Id="39" LangId="1042" LockForm="0" Name="xl83" NextStyle="39" ParaShape="27" Type="Para"/&gt;&lt;STYLE CharShape="15" EngName="xl84" Id="40" LangId="1042" LockForm="0" Name="xl84" NextStyle="40" ParaShape="27" Type="Para"/&gt;&lt;STYLE CharShape="16" EngName="xl85" Id="41" LangId="1042" LockForm="0" Name="xl85" NextStyle="41" ParaShape="26" Type="Para"/&gt;&lt;STYLE CharShape="16" EngName="xl86" Id="42" LangId="1042" LockForm="0" Name="xl86" NextStyle="42" ParaShape="26" Type="Para"/&gt;&lt;STYLE CharShape="19" EngName="td" Id="43" LangId="1042" LockForm="0" Name="td" NextStyle="43" ParaShape="31" Type="Para"/&gt;&lt;/STYLELIST&gt;&lt;MEMOSHAPELIST Count="1"&gt;&lt;MEMO ActiveColor="10092543" FillC</t>
  </si>
  <si>
    <t>HAR&gt;≪$C$37≫&lt;/CHAR&gt;&lt;/TEXT&gt;&lt;/P&gt;&lt;/PARALIST&gt;&lt;/CELL&gt;&lt;CELL BorderFill="53" ColAddr="3" ColSpan="1" Dirty="false" Editable="false" HasMargin="true" Header="false" Height="1650" Protect="false" RowAddr="30" RowSpan="1" Width="9274"&gt;&lt;CELLMARGIN Bottom="283" Left="283" Right="283" Top="283"/&gt;&lt;PARALIST LineWrap="Break" LinkListID="0" LinkListIDNext="0" TextDirection="0" VertAlign="Top"&gt;&lt;P ParaShape="21" Style="43"&gt;&lt;TEXT CharShape="7"&gt;&lt;CHAR&gt;≪$D$37≫&lt;/CHAR&gt;&lt;/TEXT&gt;&lt;/P&gt;&lt;/PARALIST&gt;&lt;/CELL&gt;&lt;CELL BorderFill="55" ColAddr="4" ColSpan="1" Dirty="false" Editable="false" HasMargin="true" Header="false" Height="1650" Protect="false" RowAddr="30" RowSpan="1" Width="11708"&gt;&lt;CELLMARGIN Bottom="283" Left="283" Right="283" Top="283"/&gt;&lt;PARALIST LineWrap="Break" LinkListID="0" LinkListIDNext="0" TextDirection="0" VertAlign="Top"&gt;&lt;P ParaShape="21" Style="43"&gt;&lt;TEXT CharShape="7"&gt;&lt;CHAR&gt;≪$E$37≫&lt;/CHAR&gt;&lt;/TEXT&gt;&lt;/P&gt;&lt;/PARALIST&gt;&lt;/CELL&gt;&lt;/ROW&gt;&lt;ROW&gt;&lt;CELL BorderFill="52" ColAddr="0" ColSpan="1" Dirty="false" Editable="false" HasMargin="false" Header="false" Height="1650" Protect="false" RowAddr="31" RowSpan="1" Width="3001"&gt;&lt;CELLMARGIN Bottom="0" Left="0" Right="0" Top="0"/&gt;&lt;PARALIST LineWrap="Squeeze" LinkListID="0" LinkListIDNext="0" TextDirection="0" VertAlign="Center"&gt;&lt;P ParaShape="0" Style="43"&gt;&lt;TEXT CharShape="7"&gt;&lt;CHAR&gt;≪$A$38≫&lt;/CHAR&gt;&lt;/TEXT&gt;&lt;/P&gt;&lt;/PARALIST&gt;&lt;/CELL&gt;&lt;CELL BorderFill="53" ColAddr="1" ColSpan="1" Dirty="false" Editable="false" HasMargin="false" Header="false" Height="1650" Protect="false" RowAddr="31" RowSpan="1" Width="10406"&gt;&lt;CELLMARGIN Bottom="0" Left="0" Right="0" Top="0"/&gt;&lt;PARALIST LineWrap="Break" LinkListID="0" LinkListIDNext="0" TextDirection="0" VertAlign="Center"&gt;&lt;P ParaShape="21" Style="43"&gt;&lt;TEXT CharShape="7"&gt;&lt;CHAR&gt;≪$B$38≫&lt;/CHAR&gt;&lt;/TEXT&gt;&lt;/P&gt;&lt;/PARALIST&gt;&lt;/CELL&gt;&lt;CELL BorderFill="54" ColAddr="2" ColSpan="1" Dirty="false" Editable="false" HasMargin="true" Header="false" Height="1650" Protect="false" RowAddr="31" RowSpan="1" Width="4982"&gt;&lt;CELLMARGIN Bottom="283" Left="283" Right="283" Top="283"/&gt;&lt;PARALIST LineWrap="Squeeze" LinkListID="0" LinkListIDNext="0" TextDirection="0" VertAlign="Top"&gt;&lt;P ParaShape="21" Style="43"&gt;&lt;TEXT CharShape="7"&gt;&lt;CHAR&gt;≪$C$38≫&lt;/CHAR&gt;&lt;/TEXT&gt;&lt;/P&gt;&lt;/PARALIST&gt;&lt;/CELL&gt;&lt;CELL BorderFill="53" ColAddr="3" ColSpan="1" Dirty="false" Editable="false" HasMargin="true" Header="false" Height="1650" Protect="false" RowAddr="31" RowSpan="1" Width="9274"&gt;&lt;CELLMARGIN Bottom="283" Left="283" Right="283" Top="283"/&gt;&lt;PARALIST LineWrap="Break" LinkListID="0" LinkListIDNext="0" TextDirection="0" VertAlign="Top"&gt;&lt;P ParaShape="21" Style="43"&gt;&lt;TEXT CharShape="7"&gt;&lt;CHAR&gt;≪$D$38≫&lt;/CHAR&gt;&lt;/TEXT&gt;&lt;/P&gt;&lt;/PARALIST&gt;&lt;/CELL&gt;&lt;CELL BorderFill="55" ColAddr="4" ColSpan="1" Dirty="false" Editable="false" HasMargin="true" Header="false" Height="1650" Protect="false" RowAddr="31" RowSpan="1" Width="11708"&gt;&lt;CELLMARGIN Bottom="283" Left="283" Right="283" Top="283"/&gt;&lt;PARALIST LineWrap="Break" LinkListID="0" LinkListIDNext="0" TextDirection="0" VertAlign="Top"&gt;&lt;P ParaShape="21" Style="43"&gt;&lt;TEXT CharShape="7"&gt;&lt;CHAR&gt;≪$E$38≫&lt;/CHAR&gt;&lt;/TEXT&gt;&lt;/P&gt;&lt;/PARALIST&gt;&lt;/CELL&gt;&lt;/ROW&gt;&lt;ROW&gt;&lt;CELL BorderFill="52" ColAddr="0" ColSpan="1" Dirty="false" Editable="false" HasMargin="false" Header="false" Height="1650" Protect="false" RowAddr="32" RowSpan="1" Width="3001"&gt;&lt;CELLMARGIN Bottom="0" Left="0" Right="0" Top="0"/&gt;&lt;PARALIST LineWrap="Squeeze" LinkListID="0" LinkListIDNext="0" TextDirection="0" VertAlign="Center"&gt;&lt;P ParaShape="0" Style="43"&gt;&lt;TEXT CharShape="7"&gt;&lt;CHAR&gt;≪$A$39≫&lt;/CHAR&gt;&lt;/TEXT&gt;&lt;/P&gt;&lt;/PARALIST&gt;&lt;/CELL&gt;&lt;CELL BorderFill="53" ColAddr="1" ColSpan="1" Dirty="false" Editable="false" HasMargin="false" Header="false" Height="1650" Protect="false" RowAddr="32" RowSpan="1" Width="10406"&gt;&lt;CELLMARGIN Bottom="0" Left="0" Right="0" Top="0"/&gt;&lt;PARALIST LineWrap="Break" LinkListID="0" LinkListIDNext="0" TextDirection="0" VertAlign="Center"&gt;&lt;P ParaShape="21" Style="43"&gt;&lt;TEXT CharShape="7"&gt;&lt;CHAR&gt;≪$B$39≫&lt;/CHAR&gt;&lt;/TEXT&gt;&lt;/P&gt;&lt;/PARALIST&gt;&lt;/CELL&gt;&lt;CELL BorderFill="54" ColAddr="2" ColSpan="1" Dirty="false" Editable="false" HasMargin="true" Header="false" Height="1650" Protect="false" RowAddr="32" RowSpan="1" Width="4982"&gt;&lt;CELLMARGIN Bottom="283" Left="283" Right="283" Top="283"/&gt;&lt;PARALIST LineWrap="Squeeze" LinkListID="0" LinkListIDNext="0" TextDirection="0" VertAlign="Top"&gt;&lt;P ParaShape="21" Style="43"&gt;&lt;TEXT CharShape="7"&gt;&lt;CHAR&gt;≪$C$39≫&lt;/CHAR&gt;&lt;/TEXT&gt;&lt;/P&gt;&lt;/PARALIST&gt;&lt;/CELL&gt;&lt;CELL BorderFill="53" ColAddr="3" ColSpan="1" Dirty="false" Editable="false" HasMargin="true" Header="false" Height="1650" Protect="false" RowAddr="32" RowSpan="1" Width="9274"&gt;&lt;CELLMARGIN Bottom="283" Left="283" Right="283" Top="283"/&gt;&lt;PARALIST LineWrap="Break" LinkListID="0" LinkListIDNext="0" TextDirection="0" VertAlign="Top"&gt;&lt;P ParaShape="21" Style="43"&gt;&lt;TEXT CharShape="7"&gt;&lt;CHAR&gt;≪$D$39≫&lt;/CHAR&gt;&lt;/TEXT&gt;&lt;/P&gt;&lt;/PARALIST&gt;&lt;/CELL&gt;&lt;CELL BorderFill="55" ColAddr="4" ColSpan="1" Dirty="false" Editable="false" HasMargin="true" Header="false" Height="1650" Protect="false" RowAddr="32" RowSpan="1" Width="11708"&gt;&lt;CELLMARGIN Bottom="283" Left="283" Right="283" Top="283"/&gt;&lt;PARALIST LineWrap="Break" LinkListID="0" LinkListIDNext="0" TextDirection="0" VertAlign="Top"&gt;&lt;P ParaShape="21" Style="43"&gt;&lt;TEXT CharShape="7"&gt;&lt;CHAR&gt;≪$E$39≫&lt;/CHAR&gt;&lt;/TEXT&gt;&lt;/P&gt;&lt;/PARALIST&gt;&lt;/CELL&gt;&lt;/ROW&gt;&lt;ROW&gt;&lt;CELL BorderFill="52" ColAddr="0" ColSpan="1" Dirty="false" Editable="false" HasMargin="false" Header="false" Height="1650" Protect="false" RowAddr="33" RowSpan="1" Width="3001"&gt;&lt;CELLMARGIN Bottom="0" Left="0" Right="0" Top="0"/&gt;&lt;PARALIST LineWrap="Squeeze" LinkListID="0" LinkListIDNext="0" TextDirection="0" VertAlign="Center"&gt;&lt;P ParaShape="0" Style="43"&gt;&lt;TEXT CharShape="7"&gt;&lt;CHAR&gt;≪$A$40≫&lt;/CHAR&gt;&lt;/TEXT&gt;&lt;/P&gt;&lt;/PARALIST&gt;&lt;/CELL&gt;&lt;CELL BorderFill="53" ColAddr="1" ColSpan="1" Dirty="false" Editable="false" HasMargin="false" Header="false" Height="1650" Protect="false" RowAddr="33" RowSpan="1" Width="10406"&gt;&lt;CELLMARGIN Bottom="0" Left="0" Right="0" Top="0"/&gt;&lt;PARALIST LineWrap="Break" LinkListID="0" LinkListIDNext="0" TextDirection="0" VertAlign="Center"&gt;&lt;P ParaShape="21" Style="43"&gt;&lt;TEXT CharShape="7"&gt;&lt;CHAR&gt;≪$B$40≫&lt;/CHAR&gt;&lt;/TEXT&gt;&lt;/P&gt;&lt;/PARALIST&gt;&lt;/CELL&gt;&lt;CELL BorderFill="54" ColAddr="2" ColSpan="1" Dirty="false" Editable="false" HasMargin="true" Header="false" Height="1650" Protect="false" RowAddr="33" RowSpan="1" Width="4982"&gt;&lt;CELLMARGIN Bottom="283" Left="283" Right="283" Top="283"/&gt;&lt;PARALIST LineWrap="Squeeze" LinkListID="0" LinkListIDNext="0" TextDirection="0" VertAlign="Top"&gt;&lt;P ParaShape="21" Style="43"&gt;&lt;TEXT CharShape="7"&gt;&lt;CHAR&gt;≪$C$40≫&lt;/CHAR&gt;&lt;/TEXT&gt;&lt;/P&gt;&lt;/PARALIST&gt;&lt;/CELL&gt;&lt;CELL BorderFill="53" ColAddr="3" ColSpan="1" Dirty="false" Editable="false" HasMargin="true" Header="false" Height="1650" Protect="false" RowAddr="33" RowSpan="1" Width="9274"&gt;&lt;CELLMARGIN Bottom="283" Left="283" Right="283" Top="283"/&gt;&lt;PARALIST LineWrap="Break" LinkListID="0" LinkListIDNext="0" TextDirection="0" VertAlign="Top"&gt;&lt;P ParaShape="21" Style="43"&gt;&lt;TEXT CharShape="7"&gt;&lt;CHAR&gt;≪$D$40≫&lt;/CHAR&gt;&lt;/TEXT&gt;&lt;/P&gt;&lt;/PARALIST&gt;&lt;/CELL&gt;&lt;CELL BorderFill="55" ColAddr="4" ColSpan="1" Dirty="false" Editable="false" HasMargin="true" Header="false" Height="1650" Protect="false" RowAddr="33" RowSpan="1" Width="11708"&gt;&lt;CELLMARGIN Bottom="283" Left="283" Right="283" Top="283"/&gt;&lt;PARALIST LineWrap="Break" LinkListID="0" LinkListIDNext="0" TextDirection="0" VertAlign="Top"&gt;&lt;P ParaShape="21" Style="43"&gt;&lt;TEXT CharShape="7"&gt;&lt;CHAR&gt;≪$E$40≫&lt;/CHAR&gt;&lt;/TEXT&gt;&lt;/P&gt;&lt;/PARALIST&gt;&lt;/CELL&gt;&lt;/ROW&gt;&lt;ROW&gt;&lt;CELL BorderFill="52" ColAddr="0" ColSpan="1" Dirty="false" Editable="false" HasMargin="false" Header="false" Height="1650" Protect="false" RowAddr="34" RowSpan="1" Width="3001"&gt;&lt;CELLMARGIN Bottom="0" Left="0" Right="0" Top="0"/&gt;&lt;PARALIST LineWrap="Squeeze" LinkListID="0" LinkListIDNext="0" TextDirection="0" VertAlign="Center"&gt;&lt;P ParaShape="0" Style="43"&gt;&lt;TEXT CharShape="7"&gt;&lt;CHAR&gt;≪$A$41≫&lt;/CHAR&gt;&lt;/TEXT&gt;&lt;/P&gt;&lt;/PARALIST&gt;&lt;/CELL&gt;&lt;CELL BorderFill="53" ColAddr="1" ColSpan="1" Dirty="false" Editable="false" HasMargin="false" Header="false" Height="1650" Protect="false" RowAddr="34" RowSpan="1" Width="10406"&gt;&lt;CELLMARGIN Bottom="0" Left="0" Right="0" Top="0"/&gt;&lt;PARALIST LineWrap="Break" LinkListID="0" LinkListIDNext="0" TextDirection="0" VertAlign="Center"&gt;&lt;P ParaShape="21" Style="43"&gt;&lt;TEXT CharShape="7"&gt;&lt;CHAR&gt;≪$B$41≫&lt;/CHAR&gt;&lt;/TEXT&gt;&lt;/P&gt;&lt;/PARALIST&gt;&lt;/CELL&gt;&lt;CELL BorderFill="54" ColAddr="2" ColSpan="1" Dirty="false" Editable="false" HasMargin="true" Header="false" Height="1650" Protect="false" RowAddr="34" RowSpan="1" Width="4982"&gt;&lt;CELLMARGIN Bottom="283" Left="283" Right="283" Top="283"/&gt;&lt;PARALIST LineWrap="Squeeze" LinkListID="0" LinkListIDNext="0" TextDirection="0" VertAlign="Top"&gt;&lt;P ParaShape="21" Style="43"&gt;&lt;TEXT CharShape="7"&gt;&lt;CHAR&gt;≪$C$41≫&lt;/CHAR&gt;&lt;/TEXT&gt;&lt;/P&gt;&lt;/PARALIST&gt;&lt;/CELL&gt;&lt;CELL BorderFill="53" ColAddr="3" ColSpan="1" Dirty="false" Editable="false" HasMargin="true" Header="false" Height="1650" Protect="false" RowAddr="34" RowSpan="1" Width="9274"&gt;&lt;CELLMARGIN Bottom="283" Left="283" Right="283" Top="283"/&gt;&lt;PARALIST LineWrap="Break" LinkListID="0" LinkListIDNext="0" TextDirection="0" VertAlign="Top"&gt;&lt;P ParaShape="21" Style="43"&gt;&lt;TEXT CharShape="7"&gt;&lt;CHAR&gt;≪$D$41≫&lt;/CHAR&gt;&lt;/TEXT&gt;&lt;/P&gt;&lt;/PARALIST&gt;&lt;/CELL&gt;&lt;CELL BorderFill="55" ColAddr="4" ColSpan="1" Dirty="false" Editable="false" HasMargin="true" Header="false" Height="1650" Protect="false" RowAddr="34" RowSpan="1" Width="11708"&gt;&lt;CELLMARGIN Bottom="283" Left="283" Right="283" Top="283"/&gt;&lt;PARALIST LineWrap="Break" LinkListID="0" LinkListIDNext="0" TextDirection="0" VertAlign="Top"&gt;&lt;P ParaShape="21" Style="43"&gt;&lt;TEXT CharShape="7"&gt;&lt;CHAR&gt;≪$E$41≫&lt;/CHAR&gt;&lt;/TEXT&gt;&lt;/P&gt;&lt;/PARALIST&gt;&lt;/CELL&gt;&lt;/ROW&gt;&lt;ROW&gt;&lt;CELL BorderFill="52" ColAddr="0" ColSpan="1" Dirty="false" Editable="false" HasMargin="false" Header="false" Height="1650" Protect="false" RowAddr="35" RowSpan="1" Width="3001"&gt;&lt;CELLMARGIN Bottom="0" Left="0" Right="0" Top="0"/&gt;&lt;PARALIST LineWrap="Squeeze" LinkListID="0" LinkListIDNext="0" TextDirection="0" VertAlign="Center"&gt;&lt;P ParaShape="0" Style="43"&gt;&lt;TEXT CharShape="7"&gt;&lt;CHAR&gt;≪$A$42≫&lt;/CHAR&gt;&lt;/TEXT&gt;&lt;/P&gt;&lt;/PARALIST&gt;&lt;/CELL&gt;&lt;CELL BorderFill="53" ColAddr="1" ColSpan="1" Dirty="false" Editable="false" HasMargin="false" Header="false" Height="1650" Protect="false" RowAddr="35" RowSpan="1" Width="10406"&gt;&lt;CELLMARGIN Bottom="0" Left="0" Right="0" Top="0"/&gt;&lt;PARALIST LineWrap="Break" LinkListID="0" LinkListIDNext="0" TextDirection="0" VertAlign="Center"&gt;&lt;P ParaShape="21" Style="43"&gt;&lt;TEXT CharShape="7"&gt;&lt;CHAR&gt;≪$B$42≫&lt;/CHAR&gt;&lt;/TEXT&gt;&lt;/P&gt;&lt;/PARALIST&gt;&lt;/CELL&gt;&lt;CELL BorderFill="54" ColAddr="2" ColSpan="1" Dirty="false" Editable="false" HasMargin="true" Header="false" Height="1650" Protect="false" RowAddr="35" RowSpan="1" Width="4982"&gt;&lt;CELLMARGIN Bottom="283" Left="283" Right="283" Top="283"/&gt;&lt;PARALIST LineWrap="Squeeze" LinkListID="0" LinkListIDNext="0" TextDirection="0" VertAlign="Top"&gt;&lt;P ParaShape="21" Style="43"&gt;&lt;TEXT CharShape="7"&gt;&lt;CHAR&gt;≪$C$42≫&lt;/CHAR&gt;&lt;/TEXT&gt;&lt;/P&gt;&lt;/PARALIST&gt;&lt;/CELL&gt;&lt;CELL BorderFill="53" ColAddr="3" ColSpan="1" Dirty="false" Editable="false" HasMargin="true" Header="false" Height="1650" Protect="false" RowAddr="35" RowSpan="1" Width="9274"&gt;&lt;CELLMARGIN Bottom="283" Left="283" Right="283" Top="283"/&gt;&lt;PARALIST LineWrap="Break" LinkListID="0" LinkListIDNext="0" TextDirection="0" VertAlign="Top"&gt;&lt;P ParaShape="21" Style="43"&gt;&lt;TEXT CharShape="7"&gt;&lt;CHAR&gt;≪$D$42≫&lt;/CHAR&gt;&lt;/TEXT&gt;&lt;/P&gt;&lt;/PARALIST&gt;&lt;/CELL&gt;&lt;CELL BorderFill="55" ColAddr="4" ColSpan="1" Dirty="false" Editable="false" HasMargin="true" Header="false" Height="1650" Protect="false" RowAddr="35" RowSpan="1" Width="11708"&gt;&lt;CELLMARGIN Bottom="283" Left="283" Right="283" Top="283"/&gt;&lt;PARALIST LineWrap="Break" LinkListID="0" LinkListIDNext="0" TextDirection="0" VertAlign="Top"&gt;&lt;P ParaShape="21" Style="43"&gt;&lt;TEXT CharShape="7"&gt;&lt;CHAR&gt;≪$E$42≫&lt;/CHAR&gt;&lt;/TEXT&gt;&lt;/P&gt;&lt;/PARALIST&gt;&lt;/CELL&gt;&lt;/ROW&gt;&lt;ROW&gt;&lt;CELL BorderFill="52" ColAddr="0" ColSpan="1" Dirty="false" Editable="false" HasMargin="false" Header="false" Height="1650" Protect="false" RowAddr="36" RowSpan="1" Width="3001"&gt;&lt;CELLMARGIN Bottom="0" Left="0" Right="0" Top="0"/&gt;&lt;PARALIST LineWrap="Squeeze" LinkListID="0" LinkListIDNext="0" TextDirection="0" VertAlign="Center"&gt;&lt;P ParaShape="0" Style="43"&gt;&lt;TEXT CharShape="7"&gt;&lt;CHAR&gt;≪$A$43≫&lt;/CHAR&gt;&lt;/TEXT&gt;&lt;/P&gt;&lt;/PARALIST&gt;&lt;/CELL&gt;&lt;CELL BorderFill="53" ColAddr="1" ColSpan="1" Dirty="false" Editable="false" HasMargin="false" Header="false" Height="1650" Protect="false" RowAddr="36" RowSpan="1" Width="10406"&gt;&lt;CELLMARGIN Bottom="0" Left="0" Right="0" Top="0"/&gt;&lt;PARALIST LineWrap="Break" LinkListID="0" LinkListIDNext="0" TextDirection="0" VertAlign="Center"&gt;&lt;P ParaShape="21" Style="43"&gt;&lt;TEXT CharShape="7"&gt;&lt;CHAR&gt;≪$B$43≫&lt;/CHAR&gt;&lt;/TEXT&gt;&lt;/P&gt;&lt;/PARALIST&gt;&lt;/CELL&gt;&lt;CELL BorderFill="54" ColAddr="2" ColSpan="1" Dirty="false" Editable="false" HasMargin="true" Header="false" Height="1650" Protect="false" RowAddr="36" RowSpan="1" Width="4982"&gt;&lt;CELLMARGIN Bottom="283" Left="283" Right="283" Top="283"/&gt;&lt;PARALIST LineWrap="Squeeze" LinkListID="0" LinkListIDNext="0" TextDirection="0" VertAlign="Top"&gt;&lt;P ParaShape="21" Style="43"&gt;&lt;TEXT CharShape="7"&gt;&lt;CHAR&gt;≪$C$43≫&lt;/CHAR&gt;&lt;/TEXT&gt;&lt;/P&gt;&lt;/PARALIST&gt;&lt;/CELL&gt;&lt;CELL BorderFill="53" ColAddr="3" ColSpan="1" Dirty="false" Editable="false" HasMargin="true" Header="false" Height="1650" Protect="false" RowAddr="36" RowSpan="1" Width="9274"&gt;&lt;CELLMARGIN Bottom="283" Left="283" Right="283" Top="283"/&gt;&lt;PARALIST LineWrap="Break" LinkListID="0" LinkListIDNext="0" TextDirection="0" VertAlign="Top"&gt;&lt;P ParaShape="21" Style="43"&gt;&lt;TEXT CharShape="7"&gt;&lt;CHAR&gt;≪$D$43≫&lt;/CHAR&gt;&lt;/TEXT&gt;&lt;/P&gt;&lt;/PARALIST&gt;&lt;/CELL&gt;&lt;CELL BorderFill="55" ColAddr="4" ColSpan="1" Dirty="false" Editable="false" HasMargin="true" Header="false" Height="1650" Protect="false" RowAddr="36" RowSpan="1" Width="11708"&gt;&lt;CELLMARGIN Bottom="283" Left="283" Right="283" Top="283"/&gt;&lt;PARALIST LineWrap="Break" LinkListID="0" LinkListIDNext="0" TextDirection="0" VertAlign="Top"&gt;&lt;P ParaShape="21" Style="43"&gt;&lt;TEXT CharShape="7"&gt;&lt;CHAR&gt;≪$E$43≫&lt;/CHAR&gt;&lt;/TEXT&gt;&lt;/P&gt;&lt;/PARALIST&gt;&lt;/CELL&gt;&lt;/ROW&gt;&lt;ROW&gt;&lt;CELL BorderFill="52" ColAddr="0" ColSpan="1" Dirty="false" Editable="false" HasMargin="false" Header="false" Height="1650" Protect="false" RowAddr="37" RowSpan="1" Width="3001"&gt;&lt;CELLMARGIN Bottom="0" Left="0" Right="0" Top="0"/&gt;&lt;PARALIST LineWrap="Squeeze" LinkListID="0" LinkListIDNext="0" TextDirection="0" VertAlign="Center"&gt;&lt;P ParaShape="0" Style="43"&gt;&lt;TEXT CharShape="7"&gt;&lt;CHAR&gt;≪$A$44≫&lt;/CHAR&gt;&lt;/TEXT&gt;&lt;/P&gt;&lt;/PARALIST&gt;&lt;/CELL&gt;&lt;CELL BorderFill="53" ColAddr="1" ColSpan="1" Dirty="false" Editable="false" HasMargin="false" Header="false" Height="1650" Protect="false" RowAddr="37" RowSpan="1" Width="10406"&gt;&lt;CELLMARGIN Bottom="0" Left="0" Right="0" Top="0"/&gt;&lt;PARALIST LineWrap="Break" LinkListID="0" LinkListIDNext="0" TextDirection="0" VertAlign="Center"&gt;&lt;P ParaShape="21" Style="43"&gt;&lt;TEXT CharShape="7"&gt;&lt;CHAR&gt;≪$B$44≫&lt;/CHAR&gt;&lt;/TEXT&gt;&lt;/P&gt;&lt;/PARALIST&gt;&lt;/CELL&gt;&lt;CELL BorderFill="54" ColAddr="2" ColSpan="1" Dirty="false" Editable="false" HasMargin="true" Header="false" Height="1650" Protect="false" RowAddr="37" RowSpan="1" Width="4982"&gt;&lt;CELLMARGIN Bottom="283" Left="283" Right="283" Top="283"/&gt;&lt;PARALIST LineWrap="Squeeze" LinkListID="0" LinkListIDNext="0" TextDirection="0" VertAlign="Top"&gt;&lt;P ParaShape="21" Style="43"&gt;&lt;TEXT CharShape="7"&gt;&lt;CHAR&gt;≪$C$44≫&lt;/CHAR&gt;&lt;/TEXT&gt;&lt;/P&gt;&lt;/PARALIST&gt;&lt;/CELL&gt;&lt;CELL BorderFill="53" ColAddr="3" ColSpan="1" Dirty="false" Editable="false" HasMargin="true" Header="false" Height="1650" Protect="false" RowAddr="37" RowSpan="1" Width="9274"&gt;&lt;CELLMARGIN Bottom="283" Left="283" Right="283" Top="283"/&gt;&lt;PARALIST LineWrap="Break" LinkListID="0" LinkListIDNext="0" TextDirection="0" VertAlign="Top"&gt;&lt;P ParaShape="21" Style="43"&gt;&lt;TEXT CharShape="7"&gt;&lt;CHAR&gt;≪$D$44≫&lt;/CHAR&gt;&lt;/TEXT&gt;&lt;/P&gt;&lt;/PARALIST&gt;&lt;/CELL&gt;&lt;CELL BorderFill="55" ColAddr="4" ColSpan="1" Dirty="false" Editable="false" HasMargin="true" Header="false" Height="1650" Protect="false" RowAddr="37" RowSpan="1" Width="11708"&gt;&lt;CELLMARGIN Bottom="283" Left="283" Right="283" Top="283"/&gt;&lt;PARALIST LineWrap="Break" LinkListID="0" LinkListIDNext="0" TextDirection="0" VertAlign="Top"&gt;&lt;P ParaShape="21" Style="43"&gt;&lt;TEXT CharShape="7"&gt;&lt;CHAR&gt;≪$E$44≫&lt;/CHAR&gt;&lt;/TEXT&gt;&lt;/P&gt;&lt;/PARALIST&gt;&lt;/CELL&gt;&lt;/ROW&gt;&lt;ROW&gt;&lt;CELL BorderFill="52" ColAddr="0" ColSpan="1" Dirty="false" Editable="false" HasMargin="false" Header="false" Height="1650" Protect="false" RowAddr="38" RowSpan="1" Width="3001"&gt;&lt;CELLMARGIN Bottom="0" Left="0" Right="0" Top="0"/&gt;&lt;PARALIST LineWrap="Squeeze" LinkListID="0" LinkListIDNext="0" TextDirection="0" VertAlign="Center"&gt;&lt;P ParaShape="0" Style="43"&gt;&lt;TEXT CharShape="7"&gt;&lt;CHAR&gt;≪$A$45≫&lt;/CHAR&gt;&lt;/TEXT&gt;&lt;/P&gt;&lt;/PARALIST&gt;&lt;/CELL&gt;&lt;CELL BorderFill="53" ColAddr="1" ColSpan="1" Dirty="false" Editable="false" HasMargin="false" Header="false" Height="1650" Protect="false" RowAddr="38" RowSpan="1" Width="10406"&gt;&lt;CELLMARGIN Bottom="0" Left="0" Right="0" Top="0"/&gt;&lt;PARALIST LineWrap="Break" LinkListID="0" LinkListIDNext="0" TextDirection="0" VertAlign="Center"&gt;&lt;P ParaShape="21" Style="43"&gt;&lt;TEXT CharShape="7"&gt;&lt;CHAR&gt;≪$B$45≫&lt;/CHAR&gt;&lt;/TEXT&gt;&lt;/P&gt;&lt;/PARALIST&gt;&lt;/CELL&gt;&lt;CELL BorderFill="54" ColAddr="2" ColSpan="1" Dirty="false" Editable="false" HasMargin="true" Header="false" Height="1650" Protect="false" RowAddr="38" RowSpan="1" Width="4982"&gt;&lt;CELLMARGIN Bottom="283" Left="283" Right="283" Top="283"/&gt;&lt;PARALIST LineWrap="Squeeze" LinkListID="0" LinkListIDNext="0" TextDirection="0" VertAlign="Top"&gt;&lt;P ParaShape="21" Style="43"&gt;&lt;TEXT CharShape="7"&gt;&lt;CHAR&gt;≪$C$45≫&lt;/CHAR&gt;&lt;/TEXT&gt;&lt;/P&gt;&lt;/PARALIST&gt;&lt;/CELL&gt;&lt;CELL BorderFill="53" ColAddr="3" ColSpan="1" Dirty="false" Editable="false" HasMargin="true" Header="false" Height="1650" Protect="false" RowAddr="38" RowSpan="1" Width="9274"&gt;&lt;CELLMARGIN Bottom="283" Left="283" Right="283" Top="283"/&gt;&lt;PARALIST LineWrap="Break" LinkListID="0" LinkListIDNext="0" TextDirection="0" VertAlign="Top"&gt;&lt;P ParaShape="21" Style="43"&gt;&lt;TEXT CharShape="7"&gt;&lt;CHAR&gt;≪$D$45≫&lt;/CHAR&gt;&lt;/TEXT&gt;&lt;/P&gt;&lt;/PARALIST&gt;&lt;/CELL&gt;&lt;CELL BorderFill="55" ColAddr="4" ColSpan="1" Dirty="false" Editable="false" HasMargin="true" Header="false" Height="1650" Protect="false" RowAddr="38" RowSpan="1" Width="11708"&gt;&lt;CELLMARGIN Bottom="283" Left="283" Right="283" Top="283"/&gt;&lt;PARALIST LineWrap="Break" LinkListID="0" LinkListIDNext="0" TextDirection="0" VertAlign="Top"&gt;&lt;P ParaShape="21" Style="43"&gt;&lt;TEXT CharShape="7"&gt;&lt;CHAR&gt;≪$E$45≫&lt;/CHAR&gt;&lt;/TEXT&gt;&lt;/P&gt;&lt;/PARALIST&gt;&lt;/CELL&gt;&lt;/ROW&gt;&lt;ROW&gt;&lt;CELL BorderFill="52" ColAddr="0" ColSpan="1" Dirty="false" Editable="false" HasMargin="false" Header="false" Height="1650" Protect="false" RowAddr="39" RowSpan="1" Width="3001"&gt;&lt;CELLMARGIN Bottom="0" Left="0" Right="0" Top="0"/&gt;&lt;PARALIST LineWrap="Squeeze" LinkListID="0" LinkListIDNext="0" TextDirection="0" VertAlign="Center"&gt;&lt;P ParaShape="0" Style="43"&gt;&lt;TEXT CharShape="7"&gt;&lt;CHAR&gt;≪$A$46≫&lt;/CHAR&gt;&lt;/TEXT&gt;&lt;/P&gt;&lt;/PARALIST&gt;&lt;/CELL&gt;&lt;CELL BorderFill="53" ColAddr="1" ColSpan="1" Dirty="false" Editable="false" HasMargin="false" Header="false" Height="1650" Protect="false" RowAddr="39" RowSpan="1" Width="10406"&gt;&lt;CELLMARGIN Bottom="0" Left="0" Right="0" Top="0"/&gt;&lt;PARALIST LineWrap="Break" LinkListID="0" LinkListIDNext="0" TextDirection="0" VertAlign="Center"&gt;&lt;P ParaShape="21" Style="43"&gt;&lt;TEXT CharShape="7"&gt;&lt;CHAR&gt;≪$B$46≫&lt;/CHAR&gt;&lt;/TEXT&gt;&lt;/P&gt;&lt;/PARALIST&gt;&lt;/CELL&gt;&lt;CELL BorderFill="54" ColAddr="2" ColSpan="1" Dirty="false" Editable="false" HasMargin="true" Header="false" Height="1650" Protect="false" RowAddr="39" RowSpan="1" Width="4982"&gt;&lt;CELLMARGIN Bottom="283" Left="283" Right="283" Top="283"/&gt;&lt;PARALIST LineWrap="Squeeze" LinkListID="0" LinkListIDNext="0" TextDirection="0" VertAlign="Top"&gt;&lt;P ParaShape="21" Style="43"&gt;&lt;TEXT CharShape="7"&gt;&lt;CHAR&gt;≪$C$46≫&lt;/CHAR&gt;&lt;/TEXT&gt;&lt;/P&gt;&lt;/PARALIST&gt;&lt;/CELL&gt;&lt;CELL BorderFill="53" ColAddr="3" ColSpan="1" Dirty="false" Editable="false" HasMargin="true" Header="false" Height="1650" Protect="false" RowAddr="39" RowSpan="1" Width="9274"&gt;&lt;CELLMARGIN Bottom="283" Left="283" Right="283" Top="283"/&gt;&lt;PARALIST LineWrap="Break" LinkListID="0" LinkListIDNext="0" TextDirection="0" VertAlign="Top"&gt;&lt;P ParaShape="21" Style="43"&gt;&lt;TEXT CharShape="7"&gt;&lt;CHAR&gt;≪$D$46≫&lt;/CHAR&gt;&lt;/TEXT&gt;&lt;/P&gt;&lt;/PARALIST&gt;&lt;/CELL&gt;&lt;CELL BorderFill="55" ColAddr="4" ColSpan="1" Dirty="false" Editable="false" HasMargin="true" Header="false" Height="1650" Protect="false" RowAddr="39" RowSpan="1" Width="11708"&gt;&lt;CELLMARGIN Bottom="283" Left="283" Right="283" Top="283"/&gt;&lt;PARALIST LineWrap="Break" LinkListID="0" LinkListIDNext="0" TextDirection="0" VertAlign="Top"&gt;&lt;P ParaShape="21" Style="43"&gt;&lt;TEXT CharShape="7"&gt;&lt;CHAR&gt;≪$E$46≫&lt;/CHAR&gt;&lt;/TEXT&gt;&lt;/P&gt;&lt;/PARALIST&gt;&lt;/CELL&gt;&lt;/ROW&gt;&lt;ROW&gt;&lt;CELL BorderFill="52" ColAddr="0" ColSpan="1" Dirty="false" Editable="false" HasMargin="false" Header="false" Height="1650" Protect="false" RowAddr="40" RowSpan="1" Width="3001"&gt;&lt;CELLMARGIN Bottom="0" Left="0" Right="0" Top="0"/&gt;&lt;PARALIST LineWrap="Squeeze" LinkListID="0" LinkListIDNext="0" TextDirection="0" VertAlign="Center"&gt;&lt;P ParaShape="0" Style="43"&gt;&lt;TEXT CharShape="7"&gt;&lt;CHAR&gt;≪$A$47≫&lt;/CHAR&gt;&lt;/TEXT&gt;&lt;/P&gt;&lt;/PARALIST&gt;&lt;/CELL&gt;&lt;CELL BorderFill="53" ColAddr="1" ColSpan="1" Dirty="false" Editable="false" HasMargin="false" Header="false" Height="1650" Protect="false" RowAddr="40" RowSpan="1" Width="10406"&gt;&lt;CELLMARGIN Bottom="0" Left="0" Right="0" Top="0"/&gt;&lt;PARALIST LineWrap="Break" LinkListID="0" LinkListIDNext="0" TextDirection="0" VertAlign="Center"&gt;&lt;P ParaShape="21" Style="43"&gt;&lt;TEXT CharShape="7"&gt;&lt;CHAR&gt;≪$B$47≫&lt;/CHAR&gt;&lt;/TEXT&gt;&lt;/P&gt;&lt;/PARALIST&gt;&lt;/CELL&gt;&lt;CELL BorderFill="54" ColAddr="2" ColSpan="1" Dirty="false" Editable="false" HasMargin="true" Header="false" Height="1650" Protect="false" RowAddr="40" RowSpan="1" Width="4982"&gt;&lt;CELLMARGIN Bottom="283" Left="283" Right="283" Top="283"/&gt;&lt;PARALIST LineWrap="Squeeze" LinkListID="0" LinkListIDNext="0" TextDirection="0" VertAlign="Top"&gt;&lt;P ParaShape="21" Style="43"&gt;&lt;TEXT CharShape="7"&gt;&lt;CHAR&gt;≪$C$47≫&lt;/CHAR&gt;&lt;/TEXT&gt;&lt;/P&gt;&lt;/PARALIST&gt;&lt;/CELL&gt;&lt;CELL BorderFill="53" ColAddr="3" ColSpan="1" Dirty="false" Editable="false" HasMargin="true" Header="false" Height="1650" Protect="false" RowAddr="40" RowSpan="1" Width="9274"&gt;&lt;CELLMARGIN Bottom="283" Left="283" Right="283" Top="283"/&gt;&lt;PARALIST LineWrap="Break" LinkListID="0" LinkListIDNext="0" TextDirection="0" VertAlign="Top"&gt;&lt;P ParaShape="21" Style="43"&gt;&lt;TEXT CharShape="7"&gt;&lt;CHAR&gt;≪$D$47≫&lt;/CHAR&gt;&lt;/TEXT&gt;&lt;/P&gt;&lt;/PARALIST&gt;&lt;/CELL&gt;&lt;CELL BorderFill="55" ColAddr="4" ColSpan="1" Dirty="false" Editable="false" HasMargin="true" Header="false" Height="1650" Protect="false" RowAddr="40" RowSpan="1" Width="11708"&gt;&lt;CELLMARGIN Bottom="283" Left="283" Right="283" Top="283"/&gt;&lt;PARALIST LineWrap="Break" LinkListID="0" LinkListIDNext="0" TextDirection="0" VertAlign="Top"&gt;&lt;P ParaShape="21" Style="43"&gt;&lt;TEXT CharShape="7"&gt;&lt;CHAR&gt;≪$E$47≫&lt;/CHAR&gt;&lt;/TEXT&gt;&lt;/P&gt;&lt;/PARALIST&gt;&lt;/CELL&gt;&lt;/ROW&gt;&lt;ROW&gt;&lt;CELL BorderFill="52" ColAddr="0" ColSpan="1" Dirty="false" Editable="false" HasMargin="false" Header="false" Height="1650" Protect="false" RowAddr="41" RowSpan="1" Width="3001"&gt;&lt;CELLMARGIN Bottom="0" Left="0" Right="0" Top="0"/&gt;&lt;PARALIST LineWrap="Squeeze" LinkListID="0" LinkListIDNext="0" TextDirection="0" VertAlign="Center"&gt;&lt;P ParaShape="0" Style="43"&gt;&lt;TEXT CharShape="7"&gt;&lt;CHAR&gt;≪$A$48≫&lt;/CHAR&gt;&lt;/TEXT&gt;&lt;/P&gt;&lt;/PARALIST&gt;&lt;/CELL&gt;&lt;CELL BorderFill="53" ColAddr="1" ColSpan="1" Dirty="false" Editable="false" HasMargin="false" Header="false" Height="1650" Protect="false" RowAddr="41" RowSpan="1" Width="10406"&gt;&lt;CELLMARGIN Bottom="0" Left="0" Right="0" Top="0"/&gt;&lt;PARALIST LineWrap="Break" LinkListID="0" LinkListIDNext="0" TextDirection="0" VertAlign="Center"&gt;&lt;P ParaShape="21" Style="43"&gt;&lt;TEXT CharShape="7"&gt;&lt;CHAR&gt;≪$B$48≫&lt;/CHAR&gt;&lt;/TEXT&gt;&lt;/P&gt;&lt;/PARALIST&gt;&lt;/CELL&gt;&lt;CELL BorderFill="54" ColAddr="2" ColSpan="1" Dirty="false" Editable="false" HasMargin="true" Header="false" Height="1650" Protect="false" RowAddr="41" RowSpan="1" Width="4982"&gt;&lt;CELLMARGIN Bottom="283" Left="283" Right="283" Top="283"/&gt;&lt;PARALIST LineWrap="Squeeze" LinkListID="0" LinkListIDNext="0" TextDirection="0" VertAlign="Top"&gt;&lt;P ParaShape="21" Style="43"&gt;&lt;TEXT CharShape="7"&gt;&lt;CHAR&gt;≪$C$48≫&lt;/CHAR&gt;&lt;/TEXT&gt;&lt;/P&gt;&lt;/PARALIST&gt;&lt;/CELL&gt;&lt;CELL BorderFill="53" ColAddr="3" ColSpan="1" Dirty="false" Editable="false" HasMargin="true" Header="false" Height="1650" Protect="false" RowAddr="41" RowSpan="1" Width="9274"&gt;&lt;CELLMARGIN Bottom="283" Left="283" Right="283" Top="283"/&gt;&lt;PARALIST LineWrap="Break" LinkListID="0" LinkListIDNext="0" TextDirection="0" VertAlign="Top"&gt;&lt;P ParaShape="21" Style="43"&gt;&lt;TEXT CharShape="7"&gt;&lt;CHAR&gt;≪$D$48≫&lt;/CHAR&gt;&lt;/TEXT&gt;&lt;/P&gt;&lt;/PARALIST&gt;&lt;/CELL&gt;&lt;CELL BorderFill="55" ColAddr="4" ColSpan="1" Dirty="false" Editable="false" HasMargin="true" Header="false" Height="1650" Protect="false" RowAddr="41" RowSpan="1" Width="11708"&gt;&lt;CELLMARGIN Bottom="283" Left="283" Right="283" Top="283"/&gt;&lt;PARALIST LineWrap="Break" LinkListID="0" LinkListIDNext="0" TextDirection="0" VertAlign="Top"&gt;&lt;P ParaShape="21" Style="43"&gt;&lt;TEXT CharShape="7"&gt;&lt;CHAR&gt;≪$E$48≫&lt;/CHAR&gt;&lt;/TEXT&gt;&lt;/P&gt;&lt;/PARALIST&gt;&lt;/CELL&gt;&lt;/ROW&gt;&lt;ROW&gt;&lt;CELL BorderFill="52" ColAddr="0" ColSpan="1" Dirty="false" Editable="false" HasMargin="false" Header="false" Height="1650" Protect="false" RowAddr="42" RowSpan="1" Width="3001"&gt;&lt;CELLMARGIN Bottom="0" Left="0" Right="0" Top="0"/&gt;&lt;PARALIST LineWrap="Squeeze" LinkListID="0" LinkListIDNext="0" TextDirection="0" VertAlign="Center"&gt;&lt;P ParaShape="0" Style="43"&gt;&lt;TEXT CharShape="7"&gt;&lt;CHAR&gt;≪$A$49≫&lt;/CHAR&gt;&lt;/TEXT&gt;&lt;/P&gt;&lt;/PARALIST&gt;&lt;/CELL&gt;&lt;CELL BorderFill="53" ColAddr="1" ColSpan="1" Dirty="false" Editable="false" HasMargin="false" Header="false" Height="1650" Protect="false" RowAddr="42" RowSpan="1" Width="10406"&gt;&lt;CELLMARGIN Bottom="0" Left="0" Right="0" Top="0"/&gt;&lt;PARALIST LineWrap="Break" LinkListID="0" LinkListIDNext="0" TextDirection="0" VertAlign="Center"&gt;&lt;P ParaShape="21" Style="43"&gt;&lt;TEXT CharShape="7"&gt;&lt;CHAR&gt;≪$B$49≫&lt;/CHAR&gt;&lt;/TEXT&gt;&lt;/P&gt;&lt;/PARALIST&gt;&lt;/CELL&gt;&lt;CELL BorderFill="54" ColAddr="2" ColSpan="1" Dirty="false" Editable="false" HasMargin="true" Header="false" Height="1650" Protect="false" RowAddr="42" RowSpan="1" Width="4982"&gt;&lt;CELLMARGIN Bottom="283" Left="283" Right="283" Top="283"/&gt;&lt;PARALIST LineWrap="Squeeze" LinkListID="0" LinkListIDNext="0" TextDirection="0" VertAlign="Top"&gt;&lt;P ParaShape="21" Style="43"&gt;&lt;TEXT CharShape="7"&gt;&lt;CHAR&gt;≪$C$49≫&lt;/CHAR&gt;&lt;/TEXT&gt;&lt;/P&gt;&lt;/PARALIST&gt;&lt;/CELL&gt;&lt;CELL BorderFill="53" ColAddr="3" ColSpan="1" Dirty="false" Editable="false" HasMargin="true" Header="false" Height="1650" Protect="false" RowAddr="42" RowSpan="1" Width="9274"&gt;&lt;CELLMARGIN Bottom="283" Left="283" Right="283" Top="283"/&gt;&lt;PARALIST LineWrap="Break" LinkListID="0" LinkListIDNext="0" TextDirection="0" VertAlign="Top"&gt;&lt;P ParaShape="21" Style="43"&gt;&lt;TEXT CharShape="7"&gt;&lt;CHAR&gt;≪$D$49≫&lt;/CHAR&gt;&lt;/TEXT&gt;&lt;/P&gt;&lt;/PARALIST&gt;&lt;/CELL&gt;&lt;CELL BorderFill="55" ColAddr="4" ColSpan="1" Dirty="false" Editable="false" HasMargin="true" Header="false" Height="1650" Protect="false" RowAddr="42" RowSpan="1" Width="11708"&gt;&lt;CELLMARGIN Bottom="283" Left="283" Right="283" Top="283"/&gt;&lt;PARALIST LineWrap="Break" LinkListID="0" LinkListIDNext="0" TextDirection="0" VertAlign="Top"&gt;&lt;P ParaShape="21" Style="43"&gt;&lt;TEXT CharShape="7"&gt;&lt;CHAR&gt;≪$E$49≫&lt;/CHAR&gt;&lt;/TEXT&gt;&lt;/P&gt;&lt;/PARALIST&gt;&lt;/CELL&gt;&lt;/ROW&gt;&lt;ROW&gt;&lt;CELL BorderFill="52" ColAddr="0" ColSpan="1" Dirty="false" Editable="false" HasMargin="false" Header="false" Height="1650" Protect="false" RowAddr="43" RowSpan="1" Width="3001"&gt;&lt;CELLMARGIN Bottom="0" Left="0" Right="0" Top="0"/&gt;&lt;PARALIST LineWrap="Squeeze" LinkListID="0" LinkListIDNext="0" TextDirection="0" VertAlign="Center"&gt;&lt;P ParaShape="0" Style="43"&gt;&lt;TEXT CharShape="7"&gt;&lt;CHAR&gt;≪$A$50≫&lt;/CHAR&gt;&lt;/TEXT&gt;&lt;/P&gt;&lt;/PARALIST&gt;&lt;/CELL&gt;&lt;CELL BorderFill="53" ColAddr="1" ColSpan="1" Dirty="false" Editable="false" HasMargin="false" Header="false" Height="1650" Protect="false" RowAddr="43" RowSpan="1" Width="10406"&gt;&lt;CELLMARGIN Bottom="0" Left="0" Right="0" Top="0"/&gt;&lt;PARALIST LineWrap="Break" LinkListID="0" LinkListIDNext="0" TextDirection="0" VertAlign="Center"&gt;&lt;P ParaShape="21" Style="43"&gt;&lt;TEXT CharShape="7"&gt;&lt;CHAR&gt;≪$B$50≫&lt;/CHAR&gt;&lt;/TEXT&gt;&lt;/P&gt;&lt;/PARALIST&gt;&lt;/CELL&gt;&lt;CELL BorderFill="54" ColAddr="2" ColSpan="1" Dirty="false" Editable="false" HasMargin="true" Header="false" Height="1650" Protect="false" RowAddr="43" RowSpan="1" Width="4982"&gt;&lt;CELLMARGIN Bottom="283" Left="283" Right="283" Top="283"/&gt;&lt;PARALIST LineWrap="Squeeze" LinkListID="0" LinkListIDNext="0" TextDirection="0" VertAlign="Top"&gt;&lt;P ParaShape="21" Style="43"&gt;&lt;TEXT CharShape="7"&gt;&lt;CHAR&gt;≪$C$50≫&lt;/CHAR&gt;&lt;/TEXT&gt;&lt;/P&gt;&lt;/PARALIST&gt;&lt;/CELL&gt;&lt;CELL BorderFill="53" ColAddr="3" ColSpan="1" Dirty="false" Editable="false" HasMargin="true" Header="false" Height="1650" Protect="false" RowAddr="43" RowSpan="1" Width="9274"&gt;&lt;CELLMARGIN Bottom="283" Left="283" Right="283" Top="283"/&gt;&lt;PARALIST LineWrap="Break" LinkListID="0" LinkListIDNext="0" TextDirection="0" VertAlign="Top"&gt;&lt;P ParaShape="21" Style="43"&gt;&lt;TEXT CharShape="7"&gt;&lt;CHAR&gt;≪$D$50≫&lt;/CHAR&gt;&lt;/TEXT&gt;&lt;/P&gt;&lt;/PARALIST&gt;&lt;/CELL&gt;&lt;CELL BorderFill="55" ColAddr="4" ColSpan="1" Dirty="false" Editable="false" HasMargin="true" Header="false" Height="1650" Protect="false" RowAddr="43" RowSpan="1" Width="11708"&gt;&lt;CELLMARGIN Bottom="283" Left="283" Right="283" Top="283"/&gt;&lt;PARALIST LineWrap="Break" LinkListID="0" LinkListIDNext="0" TextDirection="0" VertAlign="Top"&gt;&lt;P ParaShape="21" Style="43"&gt;&lt;TEXT CharShape="7"&gt;&lt;CHAR&gt;≪$E$50≫&lt;/CHAR&gt;&lt;/TEXT&gt;&lt;/P&gt;&lt;/PARALIST&gt;&lt;/CELL&gt;&lt;/ROW&gt;&lt;ROW&gt;&lt;CELL BorderFill="52" ColAddr="0" ColSpan="1" Dirty="false" Editable="false" HasMargin="false" Header="false" Height="1650" Protect="false" RowAddr="44" RowSpan="1" Width="3001"&gt;&lt;CELLMARGIN Bottom="0" Left="0" Right="0" Top="0"/&gt;&lt;PARALIST LineWrap="Squeeze" LinkListID="0" LinkListIDNext="0" TextDirection="0" VertAlign="Center"&gt;&lt;P ParaShape="0" Style="43"&gt;&lt;TEXT CharShape="7"&gt;&lt;CHAR&gt;≪$A$51≫&lt;/CHAR&gt;&lt;/TEXT&gt;&lt;/P&gt;&lt;/PARALIST&gt;&lt;/CELL&gt;&lt;CELL BorderFill="53" ColAddr="1" ColSpan="1" Dirty="false" Editable="false" HasMargin="false" Header="false" Height="1650" Protect="false" RowAddr="44" RowSpan="1" Width="10406"&gt;&lt;CELLMARGIN Bottom="0" Left="0" Right="0" Top="0"/&gt;&lt;PARALIST LineWrap="Break" LinkListID="0" LinkListIDNext="0" TextDirection="0" VertAlign="Center"&gt;&lt;P ParaShape="21" Style="43"&gt;&lt;TEXT CharShape="7"&gt;&lt;CHAR&gt;≪$B$51≫&lt;/CHAR&gt;&lt;/TEXT&gt;&lt;/P&gt;&lt;/PARALIST&gt;&lt;/CELL&gt;&lt;CELL BorderFill="54" ColAddr="2" ColSpan="1" Dirty="false" Editable="false" HasMargin="true" Header="false" Height="1650" Protect="false" RowAddr="44" RowSpan="1" Width="4982"&gt;&lt;CELLMARGIN Bottom="283" Left="283" Right="283" Top="283"/&gt;&lt;PARALIST LineWrap="Squeeze" LinkListID="0" LinkListIDNext="0" TextDirection="0" VertAlign="Top"&gt;&lt;P ParaShape="21" Style="43"&gt;&lt;TEXT CharShape="7"&gt;&lt;CHAR&gt;≪$C$51≫&lt;/CHAR&gt;&lt;/TEXT&gt;&lt;/P&gt;&lt;/PARALIST&gt;&lt;/CELL&gt;&lt;CELL BorderFill="53" ColAddr="3" ColSpan="1" Dirty="false" Editable="false" HasMargin="true" Header="false" Height="1650" Protect="false" RowAddr="44" RowSpan="1" Width="9274"&gt;&lt;CELLMARGIN Bottom="283" Left="283" Right="283" Top="283"/&gt;&lt;PARALIST LineWrap="Break" LinkListID="0" LinkListIDNext="0" TextDirection="0" VertAlign="Top"&gt;&lt;P ParaShape="21" Style="43"&gt;&lt;TEXT CharShape="7"&gt;&lt;CHAR&gt;≪$D$51≫&lt;/CHAR&gt;&lt;/TEXT&gt;&lt;/P&gt;&lt;/PARALIST&gt;&lt;/CELL&gt;&lt;CELL BorderFill="55" ColAddr="4" ColSpan="1" Dirty="false" Editable="false" HasMargin="true" Header="false" Height="1650" Protect="false" RowAddr="44" RowSpan="1" Width="11708"&gt;&lt;CELLMARGIN Bottom="283" Left="283" Right="283" Top="283"/&gt;&lt;PARALIST LineWrap="Break" LinkListID="0" LinkListIDNext="0" TextDirection="0" VertAlign="Top"&gt;&lt;P ParaShape="21" Style="43"&gt;&lt;TEXT CharShape="7"&gt;&lt;CHAR&gt;≪$E$51≫&lt;/CHAR&gt;&lt;/TEXT&gt;&lt;/P&gt;&lt;/PARALIST&gt;&lt;/CELL&gt;&lt;/ROW&gt;&lt;ROW&gt;&lt;CELL BorderFill="52" ColAddr="0" ColSpan="1" Dirty="false" Editable="false" HasMargin="false" Header="false" Height="1650" Protect="false" RowAddr="45" RowSpan="1" Width="3001"&gt;&lt;CELLMARGIN Bottom="0" Left="0" Right="0" Top="0"/&gt;&lt;PARALIST LineWrap="Squeeze" LinkListID="0" LinkListIDNext="0" TextDirection="0" VertAlign="Center"&gt;&lt;P ParaShape="0" Style="43"&gt;&lt;TEXT CharShape="7"&gt;&lt;CHAR&gt;≪$A$52≫&lt;/CHAR&gt;&lt;/TEXT&gt;&lt;/P&gt;&lt;/PARALIST&gt;&lt;/CELL&gt;&lt;CELL BorderFill="53" ColAddr="1" ColSpan="1" Dirty="false" Editable="false" HasMargin="false" Header="false" Height="1650" Protect="false" RowAddr="45" RowSpan="1" Width="10406"&gt;&lt;CELLMARGIN Bottom="0" Left="0" Right="0" Top="0"/&gt;&lt;PARALIST LineWrap="Break" LinkListID="0" LinkListIDNext="0" TextDirection="0" VertAlign="Center"&gt;&lt;P ParaShape="21" Style="43"&gt;&lt;TEXT CharShape="7"&gt;&lt;CHAR&gt;≪$B$52≫&lt;/CHAR&gt;&lt;/TEXT&gt;&lt;/P&gt;&lt;/PARALIST&gt;&lt;/CELL&gt;&lt;CELL BorderFill="54" ColAddr="2" ColSpan="1" Dirty="false" Editable="false" HasMargin="true" Header="false" Height="1650" Protect="false" RowAddr="45" RowSpan="1" Width="4982"&gt;&lt;CELLMARGIN Bottom="283" Left="283" Right="283" Top="283"/&gt;&lt;PARALIST LineWrap="Squeeze" LinkListID="0" LinkListIDNext="0" TextDirection="0" VertAlign="Top"&gt;&lt;P ParaShape="21" Style="43"&gt;&lt;TEXT CharShape="7"&gt;&lt;CHAR&gt;≪$C$52≫&lt;/CHAR&gt;&lt;/TEXT&gt;&lt;/P&gt;&lt;/PARALIST&gt;&lt;/CELL&gt;&lt;CELL BorderFill="53" ColAddr="3" ColSpan="1" Dirty="false" Editable="false" HasMargin="true" Header="false" Height="1650" Protect="false" RowAddr="45" RowSpan="1" Width="9274"&gt;&lt;CELLMARGIN Bottom="283" Left="283" Right="283" Top="283"/&gt;&lt;PARALIST LineWrap="Break" LinkListID="0" LinkListIDNext="0" TextDirection="0" VertAlign="Top"&gt;&lt;P ParaShape="21" Style="43"&gt;&lt;TEXT CharShape="7"&gt;&lt;CHAR&gt;≪$D$52≫&lt;/CHAR&gt;&lt;/TEXT&gt;&lt;/P&gt;&lt;/PARA</t>
  </si>
  <si>
    <t>LIST&gt;&lt;/CELL&gt;&lt;CELL BorderFill="55" ColAddr="4" ColSpan="1" Dirty="false" Editable="false" HasMargin="true" Header="false" Height="1650" Protect="false" RowAddr="45" RowSpan="1" Width="11708"&gt;&lt;CELLMARGIN Bottom="283" Left="283" Right="283" Top="283"/&gt;&lt;PARALIST LineWrap="Break" LinkListID="0" LinkListIDNext="0" TextDirection="0" VertAlign="Top"&gt;&lt;P ParaShape="21" Style="43"&gt;&lt;TEXT CharShape="7"&gt;&lt;CHAR&gt;≪$E$52≫&lt;/CHAR&gt;&lt;/TEXT&gt;&lt;/P&gt;&lt;/PARALIST&gt;&lt;/CELL&gt;&lt;/ROW&gt;&lt;ROW&gt;&lt;CELL BorderFill="52" ColAddr="0" ColSpan="1" Dirty="false" Editable="false" HasMargin="false" Header="false" Height="1650" Protect="false" RowAddr="46" RowSpan="1" Width="3001"&gt;&lt;CELLMARGIN Bottom="0" Left="0" Right="0" Top="0"/&gt;&lt;PARALIST LineWrap="Squeeze" LinkListID="0" LinkListIDNext="0" TextDirection="0" VertAlign="Center"&gt;&lt;P ParaShape="0" Style="43"&gt;&lt;TEXT CharShape="7"&gt;&lt;CHAR&gt;≪$A$53≫&lt;/CHAR&gt;&lt;/TEXT&gt;&lt;/P&gt;&lt;/PARALIST&gt;&lt;/CELL&gt;&lt;CELL BorderFill="53" ColAddr="1" ColSpan="1" Dirty="false" Editable="false" HasMargin="false" Header="false" Height="1650" Protect="false" RowAddr="46" RowSpan="1" Width="10406"&gt;&lt;CELLMARGIN Bottom="0" Left="0" Right="0" Top="0"/&gt;&lt;PARALIST LineWrap="Break" LinkListID="0" LinkListIDNext="0" TextDirection="0" VertAlign="Center"&gt;&lt;P ParaShape="21" Style="43"&gt;&lt;TEXT CharShape="7"&gt;&lt;CHAR&gt;≪$B$53≫&lt;/CHAR&gt;&lt;/TEXT&gt;&lt;/P&gt;&lt;/PARALIST&gt;&lt;/CELL&gt;&lt;CELL BorderFill="54" ColAddr="2" ColSpan="1" Dirty="false" Editable="false" HasMargin="true" Header="false" Height="1650" Protect="false" RowAddr="46" RowSpan="1" Width="4982"&gt;&lt;CELLMARGIN Bottom="283" Left="283" Right="283" Top="283"/&gt;&lt;PARALIST LineWrap="Squeeze" LinkListID="0" LinkListIDNext="0" TextDirection="0" VertAlign="Top"&gt;&lt;P ParaShape="21" Style="43"&gt;&lt;TEXT CharShape="7"&gt;&lt;CHAR&gt;≪$C$53≫&lt;/CHAR&gt;&lt;/TEXT&gt;&lt;/P&gt;&lt;/PARALIST&gt;&lt;/CELL&gt;&lt;CELL BorderFill="53" ColAddr="3" ColSpan="1" Dirty="false" Editable="false" HasMargin="true" Header="false" Height="1650" Protect="false" RowAddr="46" RowSpan="1" Width="9274"&gt;&lt;CELLMARGIN Bottom="283" Left="283" Right="283" Top="283"/&gt;&lt;PARALIST LineWrap="Break" LinkListID="0" LinkListIDNext="0" TextDirection="0" VertAlign="Top"&gt;&lt;P ParaShape="21" Style="43"&gt;&lt;TEXT CharShape="7"&gt;&lt;CHAR&gt;≪$D$53≫&lt;/CHAR&gt;&lt;/TEXT&gt;&lt;/P&gt;&lt;/PARALIST&gt;&lt;/CELL&gt;&lt;CELL BorderFill="55" ColAddr="4" ColSpan="1" Dirty="false" Editable="false" HasMargin="true" Header="false" Height="1650" Protect="false" RowAddr="46" RowSpan="1" Width="11708"&gt;&lt;CELLMARGIN Bottom="283" Left="283" Right="283" Top="283"/&gt;&lt;PARALIST LineWrap="Break" LinkListID="0" LinkListIDNext="0" TextDirection="0" VertAlign="Top"&gt;&lt;P ParaShape="21" Style="43"&gt;&lt;TEXT CharShape="7"&gt;&lt;CHAR&gt;≪$E$53≫&lt;/CHAR&gt;&lt;/TEXT&gt;&lt;/P&gt;&lt;/PARALIST&gt;&lt;/CELL&gt;&lt;/ROW&gt;&lt;ROW&gt;&lt;CELL BorderFill="52" ColAddr="0" ColSpan="1" Dirty="false" Editable="false" HasMargin="false" Header="false" Height="1650" Protect="false" RowAddr="47" RowSpan="1" Width="3001"&gt;&lt;CELLMARGIN Bottom="0" Left="0" Right="0" Top="0"/&gt;&lt;PARALIST LineWrap="Squeeze" LinkListID="0" LinkListIDNext="0" TextDirection="0" VertAlign="Center"&gt;&lt;P ParaShape="0" Style="43"&gt;&lt;TEXT CharShape="7"&gt;&lt;CHAR&gt;≪$A$54≫&lt;/CHAR&gt;&lt;/TEXT&gt;&lt;/P&gt;&lt;/PARALIST&gt;&lt;/CELL&gt;&lt;CELL BorderFill="53" ColAddr="1" ColSpan="1" Dirty="false" Editable="false" HasMargin="false" Header="false" Height="1650" Protect="false" RowAddr="47" RowSpan="1" Width="10406"&gt;&lt;CELLMARGIN Bottom="0" Left="0" Right="0" Top="0"/&gt;&lt;PARALIST LineWrap="Break" LinkListID="0" LinkListIDNext="0" TextDirection="0" VertAlign="Center"&gt;&lt;P ParaShape="21" Style="43"&gt;&lt;TEXT CharShape="7"&gt;&lt;CHAR&gt;≪$B$54≫&lt;/CHAR&gt;&lt;/TEXT&gt;&lt;/P&gt;&lt;/PARALIST&gt;&lt;/CELL&gt;&lt;CELL BorderFill="54" ColAddr="2" ColSpan="1" Dirty="false" Editable="false" HasMargin="true" Header="false" Height="1650" Protect="false" RowAddr="47" RowSpan="1" Width="4982"&gt;&lt;CELLMARGIN Bottom="283" Left="283" Right="283" Top="283"/&gt;&lt;PARALIST LineWrap="Squeeze" LinkListID="0" LinkListIDNext="0" TextDirection="0" VertAlign="Top"&gt;&lt;P ParaShape="21" Style="43"&gt;&lt;TEXT CharShape="7"&gt;&lt;CHAR&gt;≪$C$54≫&lt;/CHAR&gt;&lt;/TEXT&gt;&lt;/P&gt;&lt;/PARALIST&gt;&lt;/CELL&gt;&lt;CELL BorderFill="53" ColAddr="3" ColSpan="1" Dirty="false" Editable="false" HasMargin="true" Header="false" Height="1650" Protect="false" RowAddr="47" RowSpan="1" Width="9274"&gt;&lt;CELLMARGIN Bottom="283" Left="283" Right="283" Top="283"/&gt;&lt;PARALIST LineWrap="Break" LinkListID="0" LinkListIDNext="0" TextDirection="0" VertAlign="Top"&gt;&lt;P ParaShape="21" Style="43"&gt;&lt;TEXT CharShape="7"&gt;&lt;CHAR&gt;≪$D$54≫&lt;/CHAR&gt;&lt;/TEXT&gt;&lt;/P&gt;&lt;/PARALIST&gt;&lt;/CELL&gt;&lt;CELL BorderFill="55" ColAddr="4" ColSpan="1" Dirty="false" Editable="false" HasMargin="true" Header="false" Height="1650" Protect="false" RowAddr="47" RowSpan="1" Width="11708"&gt;&lt;CELLMARGIN Bottom="283" Left="283" Right="283" Top="283"/&gt;&lt;PARALIST LineWrap="Break" LinkListID="0" LinkListIDNext="0" TextDirection="0" VertAlign="Top"&gt;&lt;P ParaShape="21" Style="43"&gt;&lt;TEXT CharShape="7"&gt;&lt;CHAR&gt;≪$E$54≫&lt;/CHAR&gt;&lt;/TEXT&gt;&lt;/P&gt;&lt;/PARALIST&gt;&lt;/CELL&gt;&lt;/ROW&gt;&lt;ROW&gt;&lt;CELL BorderFill="52" ColAddr="0" ColSpan="1" Dirty="false" Editable="false" HasMargin="false" Header="false" Height="1650" Protect="false" RowAddr="48" RowSpan="1" Width="3001"&gt;&lt;CELLMARGIN Bottom="0" Left="0" Right="0" Top="0"/&gt;&lt;PARALIST LineWrap="Squeeze" LinkListID="0" LinkListIDNext="0" TextDirection="0" VertAlign="Center"&gt;&lt;P ParaShape="0" Style="43"&gt;&lt;TEXT CharShape="7"&gt;&lt;CHAR&gt;≪$A$55≫&lt;/CHAR&gt;&lt;/TEXT&gt;&lt;/P&gt;&lt;/PARALIST&gt;&lt;/CELL&gt;&lt;CELL BorderFill="53" ColAddr="1" ColSpan="1" Dirty="false" Editable="false" HasMargin="false" Header="false" Height="1650" Protect="false" RowAddr="48" RowSpan="1" Width="10406"&gt;&lt;CELLMARGIN Bottom="0" Left="0" Right="0" Top="0"/&gt;&lt;PARALIST LineWrap="Break" LinkListID="0" LinkListIDNext="0" TextDirection="0" VertAlign="Center"&gt;&lt;P ParaShape="21" Style="43"&gt;&lt;TEXT CharShape="7"&gt;&lt;CHAR&gt;≪$B$55≫&lt;/CHAR&gt;&lt;/TEXT&gt;&lt;/P&gt;&lt;/PARALIST&gt;&lt;/CELL&gt;&lt;CELL BorderFill="54" ColAddr="2" ColSpan="1" Dirty="false" Editable="false" HasMargin="true" Header="false" Height="1650" Protect="false" RowAddr="48" RowSpan="1" Width="4982"&gt;&lt;CELLMARGIN Bottom="283" Left="283" Right="283" Top="283"/&gt;&lt;PARALIST LineWrap="Squeeze" LinkListID="0" LinkListIDNext="0" TextDirection="0" VertAlign="Top"&gt;&lt;P ParaShape="21" Style="43"&gt;&lt;TEXT CharShape="7"&gt;&lt;CHAR&gt;≪$C$55≫&lt;/CHAR&gt;&lt;/TEXT&gt;&lt;/P&gt;&lt;/PARALIST&gt;&lt;/CELL&gt;&lt;CELL BorderFill="53" ColAddr="3" ColSpan="1" Dirty="false" Editable="false" HasMargin="true" Header="false" Height="1650" Protect="false" RowAddr="48" RowSpan="1" Width="9274"&gt;&lt;CELLMARGIN Bottom="283" Left="283" Right="283" Top="283"/&gt;&lt;PARALIST LineWrap="Break" LinkListID="0" LinkListIDNext="0" TextDirection="0" VertAlign="Top"&gt;&lt;P ParaShape="21" Style="43"&gt;&lt;TEXT CharShape="7"&gt;&lt;CHAR&gt;≪$D$55≫&lt;/CHAR&gt;&lt;/TEXT&gt;&lt;/P&gt;&lt;/PARALIST&gt;&lt;/CELL&gt;&lt;CELL BorderFill="55" ColAddr="4" ColSpan="1" Dirty="false" Editable="false" HasMargin="true" Header="false" Height="1650" Protect="false" RowAddr="48" RowSpan="1" Width="11708"&gt;&lt;CELLMARGIN Bottom="283" Left="283" Right="283" Top="283"/&gt;&lt;PARALIST LineWrap="Break" LinkListID="0" LinkListIDNext="0" TextDirection="0" VertAlign="Top"&gt;&lt;P ParaShape="21" Style="43"&gt;&lt;TEXT CharShape="7"&gt;&lt;CHAR&gt;≪$E$55≫&lt;/CHAR&gt;&lt;/TEXT&gt;&lt;/P&gt;&lt;/PARALIST&gt;&lt;/CELL&gt;&lt;/ROW&gt;&lt;ROW&gt;&lt;CELL BorderFill="52" ColAddr="0" ColSpan="1" Dirty="false" Editable="false" HasMargin="false" Header="false" Height="1650" Protect="false" RowAddr="49" RowSpan="1" Width="3001"&gt;&lt;CELLMARGIN Bottom="0" Left="0" Right="0" Top="0"/&gt;&lt;PARALIST LineWrap="Squeeze" LinkListID="0" LinkListIDNext="0" TextDirection="0" VertAlign="Center"&gt;&lt;P ParaShape="0" Style="43"&gt;&lt;TEXT CharShape="7"&gt;&lt;CHAR&gt;≪$A$56≫&lt;/CHAR&gt;&lt;/TEXT&gt;&lt;/P&gt;&lt;/PARALIST&gt;&lt;/CELL&gt;&lt;CELL BorderFill="53" ColAddr="1" ColSpan="1" Dirty="false" Editable="false" HasMargin="false" Header="false" Height="1650" Protect="false" RowAddr="49" RowSpan="1" Width="10406"&gt;&lt;CELLMARGIN Bottom="0" Left="0" Right="0" Top="0"/&gt;&lt;PARALIST LineWrap="Break" LinkListID="0" LinkListIDNext="0" TextDirection="0" VertAlign="Center"&gt;&lt;P ParaShape="21" Style="43"&gt;&lt;TEXT CharShape="7"&gt;&lt;CHAR&gt;≪$B$56≫&lt;/CHAR&gt;&lt;/TEXT&gt;&lt;/P&gt;&lt;/PARALIST&gt;&lt;/CELL&gt;&lt;CELL BorderFill="54" ColAddr="2" ColSpan="1" Dirty="false" Editable="false" HasMargin="true" Header="false" Height="1650" Protect="false" RowAddr="49" RowSpan="1" Width="4982"&gt;&lt;CELLMARGIN Bottom="283" Left="283" Right="283" Top="283"/&gt;&lt;PARALIST LineWrap="Squeeze" LinkListID="0" LinkListIDNext="0" TextDirection="0" VertAlign="Top"&gt;&lt;P ParaShape="21" Style="43"&gt;&lt;TEXT CharShape="7"&gt;&lt;CHAR&gt;≪$C$56≫&lt;/CHAR&gt;&lt;/TEXT&gt;&lt;/P&gt;&lt;/PARALIST&gt;&lt;/CELL&gt;&lt;CELL BorderFill="53" ColAddr="3" ColSpan="1" Dirty="false" Editable="false" HasMargin="true" Header="false" Height="1650" Protect="false" RowAddr="49" RowSpan="1" Width="9274"&gt;&lt;CELLMARGIN Bottom="283" Left="283" Right="283" Top="283"/&gt;&lt;PARALIST LineWrap="Break" LinkListID="0" LinkListIDNext="0" TextDirection="0" VertAlign="Top"&gt;&lt;P ParaShape="21" Style="43"&gt;&lt;TEXT CharShape="7"&gt;&lt;CHAR&gt;≪$D$56≫&lt;/CHAR&gt;&lt;/TEXT&gt;&lt;/P&gt;&lt;/PARALIST&gt;&lt;/CELL&gt;&lt;CELL BorderFill="55" ColAddr="4" ColSpan="1" Dirty="false" Editable="false" HasMargin="true" Header="false" Height="1650" Protect="false" RowAddr="49" RowSpan="1" Width="11708"&gt;&lt;CELLMARGIN Bottom="283" Left="283" Right="283" Top="283"/&gt;&lt;PARALIST LineWrap="Break" LinkListID="0" LinkListIDNext="0" TextDirection="0" VertAlign="Top"&gt;&lt;P ParaShape="21" Style="43"&gt;&lt;TEXT CharShape="7"&gt;&lt;CHAR&gt;≪$E$56≫&lt;/CHAR&gt;&lt;/TEXT&gt;&lt;/P&gt;&lt;/PARALIST&gt;&lt;/CELL&gt;&lt;/ROW&gt;&lt;ROW&gt;&lt;CELL BorderFill="52" ColAddr="0" ColSpan="1" Dirty="false" Editable="false" HasMargin="false" Header="false" Height="1650" Protect="false" RowAddr="50" RowSpan="1" Width="3001"&gt;&lt;CELLMARGIN Bottom="0" Left="0" Right="0" Top="0"/&gt;&lt;PARALIST LineWrap="Squeeze" LinkListID="0" LinkListIDNext="0" TextDirection="0" VertAlign="Center"&gt;&lt;P ParaShape="0" Style="43"&gt;&lt;TEXT CharShape="7"&gt;&lt;CHAR&gt;≪$A$57≫&lt;/CHAR&gt;&lt;/TEXT&gt;&lt;/P&gt;&lt;/PARALIST&gt;&lt;/CELL&gt;&lt;CELL BorderFill="53" ColAddr="1" ColSpan="1" Dirty="false" Editable="false" HasMargin="false" Header="false" Height="1650" Protect="false" RowAddr="50" RowSpan="1" Width="10406"&gt;&lt;CELLMARGIN Bottom="0" Left="0" Right="0" Top="0"/&gt;&lt;PARALIST LineWrap="Break" LinkListID="0" LinkListIDNext="0" TextDirection="0" VertAlign="Center"&gt;&lt;P ParaShape="21" Style="43"&gt;&lt;TEXT CharShape="7"&gt;&lt;CHAR&gt;≪$B$57≫&lt;/CHAR&gt;&lt;/TEXT&gt;&lt;/P&gt;&lt;/PARALIST&gt;&lt;/CELL&gt;&lt;CELL BorderFill="54" ColAddr="2" ColSpan="1" Dirty="false" Editable="false" HasMargin="true" Header="false" Height="1650" Protect="false" RowAddr="50" RowSpan="1" Width="4982"&gt;&lt;CELLMARGIN Bottom="283" Left="283" Right="283" Top="283"/&gt;&lt;PARALIST LineWrap="Squeeze" LinkListID="0" LinkListIDNext="0" TextDirection="0" VertAlign="Top"&gt;&lt;P ParaShape="21" Style="43"&gt;&lt;TEXT CharShape="7"&gt;&lt;CHAR&gt;≪$C$57≫&lt;/CHAR&gt;&lt;/TEXT&gt;&lt;/P&gt;&lt;/PARALIST&gt;&lt;/CELL&gt;&lt;CELL BorderFill="53" ColAddr="3" ColSpan="1" Dirty="false" Editable="false" HasMargin="true" Header="false" Height="1650" Protect="false" RowAddr="50" RowSpan="1" Width="9274"&gt;&lt;CELLMARGIN Bottom="283" Left="283" Right="283" Top="283"/&gt;&lt;PARALIST LineWrap="Break" LinkListID="0" LinkListIDNext="0" TextDirection="0" VertAlign="Top"&gt;&lt;P ParaShape="21" Style="43"&gt;&lt;TEXT CharShape="7"&gt;&lt;CHAR&gt;≪$D$57≫&lt;/CHAR&gt;&lt;/TEXT&gt;&lt;/P&gt;&lt;/PARALIST&gt;&lt;/CELL&gt;&lt;CELL BorderFill="55" ColAddr="4" ColSpan="1" Dirty="false" Editable="false" HasMargin="true" Header="false" Height="1650" Protect="false" RowAddr="50" RowSpan="1" Width="11708"&gt;&lt;CELLMARGIN Bottom="283" Left="283" Right="283" Top="283"/&gt;&lt;PARALIST LineWrap="Break" LinkListID="0" LinkListIDNext="0" TextDirection="0" VertAlign="Top"&gt;&lt;P ParaShape="21" Style="43"&gt;&lt;TEXT CharShape="7"&gt;&lt;CHAR&gt;≪$E$57≫&lt;/CHAR&gt;&lt;/TEXT&gt;&lt;/P&gt;&lt;/PARALIST&gt;&lt;/CELL&gt;&lt;/ROW&gt;&lt;ROW&gt;&lt;CELL BorderFill="52" ColAddr="0" ColSpan="1" Dirty="false" Editable="false" HasMargin="false" Header="false" Height="1650" Protect="false" RowAddr="51" RowSpan="1" Width="3001"&gt;&lt;CELLMARGIN Bottom="0" Left="0" Right="0" Top="0"/&gt;&lt;PARALIST LineWrap="Squeeze" LinkListID="0" LinkListIDNext="0" TextDirection="0" VertAlign="Center"&gt;&lt;P ParaShape="0" Style="43"&gt;&lt;TEXT CharShape="7"&gt;&lt;CHAR&gt;≪$A$58≫&lt;/CHAR&gt;&lt;/TEXT&gt;&lt;/P&gt;&lt;/PARALIST&gt;&lt;/CELL&gt;&lt;CELL BorderFill="53" ColAddr="1" ColSpan="1" Dirty="false" Editable="false" HasMargin="false" Header="false" Height="1650" Protect="false" RowAddr="51" RowSpan="1" Width="10406"&gt;&lt;CELLMARGIN Bottom="0" Left="0" Right="0" Top="0"/&gt;&lt;PARALIST LineWrap="Break" LinkListID="0" LinkListIDNext="0" TextDirection="0" VertAlign="Center"&gt;&lt;P ParaShape="21" Style="43"&gt;&lt;TEXT CharShape="7"&gt;&lt;CHAR&gt;≪$B$58≫&lt;/CHAR&gt;&lt;/TEXT&gt;&lt;/P&gt;&lt;/PARALIST&gt;&lt;/CELL&gt;&lt;CELL BorderFill="54" ColAddr="2" ColSpan="1" Dirty="false" Editable="false" HasMargin="true" Header="false" Height="1650" Protect="false" RowAddr="51" RowSpan="1" Width="4982"&gt;&lt;CELLMARGIN Bottom="283" Left="283" Right="283" Top="283"/&gt;&lt;PARALIST LineWrap="Squeeze" LinkListID="0" LinkListIDNext="0" TextDirection="0" VertAlign="Top"&gt;&lt;P ParaShape="21" Style="43"&gt;&lt;TEXT CharShape="7"&gt;&lt;CHAR&gt;≪$C$58≫&lt;/CHAR&gt;&lt;/TEXT&gt;&lt;/P&gt;&lt;/PARALIST&gt;&lt;/CELL&gt;&lt;CELL BorderFill="53" ColAddr="3" ColSpan="1" Dirty="false" Editable="false" HasMargin="true" Header="false" Height="1650" Protect="false" RowAddr="51" RowSpan="1" Width="9274"&gt;&lt;CELLMARGIN Bottom="283" Left="283" Right="283" Top="283"/&gt;&lt;PARALIST LineWrap="Break" LinkListID="0" LinkListIDNext="0" TextDirection="0" VertAlign="Top"&gt;&lt;P ParaShape="21" Style="43"&gt;&lt;TEXT CharShape="7"&gt;&lt;CHAR&gt;≪$D$58≫&lt;/CHAR&gt;&lt;/TEXT&gt;&lt;/P&gt;&lt;/PARALIST&gt;&lt;/CELL&gt;&lt;CELL BorderFill="55" ColAddr="4" ColSpan="1" Dirty="false" Editable="false" HasMargin="true" Header="false" Height="1650" Protect="false" RowAddr="51" RowSpan="1" Width="11708"&gt;&lt;CELLMARGIN Bottom="283" Left="283" Right="283" Top="283"/&gt;&lt;PARALIST LineWrap="Break" LinkListID="0" LinkListIDNext="0" TextDirection="0" VertAlign="Top"&gt;&lt;P ParaShape="21" Style="43"&gt;&lt;TEXT CharShape="7"&gt;&lt;CHAR&gt;≪$E$58≫&lt;/CHAR&gt;&lt;/TEXT&gt;&lt;/P&gt;&lt;/PARALIST&gt;&lt;/CELL&gt;&lt;/ROW&gt;&lt;ROW&gt;&lt;CELL BorderFill="52" ColAddr="0" ColSpan="1" Dirty="false" Editable="false" HasMargin="false" Header="false" Height="1650" Protect="false" RowAddr="52" RowSpan="1" Width="3001"&gt;&lt;CELLMARGIN Bottom="0" Left="0" Right="0" Top="0"/&gt;&lt;PARALIST LineWrap="Squeeze" LinkListID="0" LinkListIDNext="0" TextDirection="0" VertAlign="Center"&gt;&lt;P ParaShape="0" Style="43"&gt;&lt;TEXT CharShape="7"&gt;&lt;CHAR&gt;≪$A$59≫&lt;/CHAR&gt;&lt;/TEXT&gt;&lt;/P&gt;&lt;/PARALIST&gt;&lt;/CELL&gt;&lt;CELL BorderFill="53" ColAddr="1" ColSpan="1" Dirty="false" Editable="false" HasMargin="false" Header="false" Height="1650" Protect="false" RowAddr="52" RowSpan="1" Width="10406"&gt;&lt;CELLMARGIN Bottom="0" Left="0" Right="0" Top="0"/&gt;&lt;PARALIST LineWrap="Break" LinkListID="0" LinkListIDNext="0" TextDirection="0" VertAlign="Center"&gt;&lt;P ParaShape="21" Style="43"&gt;&lt;TEXT CharShape="7"&gt;&lt;CHAR&gt;≪$B$59≫&lt;/CHAR&gt;&lt;/TEXT&gt;&lt;/P&gt;&lt;/PARALIST&gt;&lt;/CELL&gt;&lt;CELL BorderFill="54" ColAddr="2" ColSpan="1" Dirty="false" Editable="false" HasMargin="true" Header="false" Height="1650" Protect="false" RowAddr="52" RowSpan="1" Width="4982"&gt;&lt;CELLMARGIN Bottom="283" Left="283" Right="283" Top="283"/&gt;&lt;PARALIST LineWrap="Squeeze" LinkListID="0" LinkListIDNext="0" TextDirection="0" VertAlign="Top"&gt;&lt;P ParaShape="21" Style="43"&gt;&lt;TEXT CharShape="7"&gt;&lt;CHAR&gt;≪$C$59≫&lt;/CHAR&gt;&lt;/TEXT&gt;&lt;/P&gt;&lt;/PARALIST&gt;&lt;/CELL&gt;&lt;CELL BorderFill="53" ColAddr="3" ColSpan="1" Dirty="false" Editable="false" HasMargin="true" Header="false" Height="1650" Protect="false" RowAddr="52" RowSpan="1" Width="9274"&gt;&lt;CELLMARGIN Bottom="283" Left="283" Right="283" Top="283"/&gt;&lt;PARALIST LineWrap="Break" LinkListID="0" LinkListIDNext="0" TextDirection="0" VertAlign="Top"&gt;&lt;P ParaShape="21" Style="43"&gt;&lt;TEXT CharShape="7"&gt;&lt;CHAR&gt;≪$D$59≫&lt;/CHAR&gt;&lt;/TEXT&gt;&lt;/P&gt;&lt;/PARALIST&gt;&lt;/CELL&gt;&lt;CELL BorderFill="55" ColAddr="4" ColSpan="1" Dirty="false" Editable="false" HasMargin="true" Header="false" Height="1650" Protect="false" RowAddr="52" RowSpan="1" Width="11708"&gt;&lt;CELLMARGIN Bottom="283" Left="283" Right="283" Top="283"/&gt;&lt;PARALIST LineWrap="Break" LinkListID="0" LinkListIDNext="0" TextDirection="0" VertAlign="Top"&gt;&lt;P ParaShape="21" Style="43"&gt;&lt;TEXT CharShape="7"&gt;&lt;CHAR&gt;≪$E$59≫&lt;/CHAR&gt;&lt;/TEXT&gt;&lt;/P&gt;&lt;/PARALIST&gt;&lt;/CELL&gt;&lt;/ROW&gt;&lt;ROW&gt;&lt;CELL BorderFill="52" ColAddr="0" ColSpan="1" Dirty="false" Editable="false" HasMargin="false" Header="false" Height="1650" Protect="false" RowAddr="53" RowSpan="1" Width="3001"&gt;&lt;CELLMARGIN Bottom="0" Left="0" Right="0" Top="0"/&gt;&lt;PARALIST LineWrap="Squeeze" LinkListID="0" LinkListIDNext="0" TextDirection="0" VertAlign="Center"&gt;&lt;P ParaShape="0" Style="43"&gt;&lt;TEXT CharShape="7"&gt;&lt;CHAR&gt;≪$A$60≫&lt;/CHAR&gt;&lt;/TEXT&gt;&lt;/P&gt;&lt;/PARALIST&gt;&lt;/CELL&gt;&lt;CELL BorderFill="53" ColAddr="1" ColSpan="1" Dirty="false" Editable="false" HasMargin="false" Header="false" Height="1650" Protect="false" RowAddr="53" RowSpan="1" Width="10406"&gt;&lt;CELLMARGIN Bottom="0" Left="0" Right="0" Top="0"/&gt;&lt;PARALIST LineWrap="Break" LinkListID="0" LinkListIDNext="0" TextDirection="0" VertAlign="Center"&gt;&lt;P ParaShape="21" Style="43"&gt;&lt;TEXT CharShape="7"&gt;&lt;CHAR&gt;≪$B$60≫&lt;/CHAR&gt;&lt;/TEXT&gt;&lt;/P&gt;&lt;/PARALIST&gt;&lt;/CELL&gt;&lt;CELL BorderFill="54" ColAddr="2" ColSpan="1" Dirty="false" Editable="false" HasMargin="true" Header="false" Height="1650" Protect="false" RowAddr="53" RowSpan="1" Width="4982"&gt;&lt;CELLMARGIN Bottom="283" Left="283" Right="283" Top="283"/&gt;&lt;PARALIST LineWrap="Squeeze" LinkListID="0" LinkListIDNext="0" TextDirection="0" VertAlign="Top"&gt;&lt;P ParaShape="21" Style="43"&gt;&lt;TEXT CharShape="7"&gt;&lt;CHAR&gt;≪$C$60≫&lt;/CHAR&gt;&lt;/TEXT&gt;&lt;/P&gt;&lt;/PARALIST&gt;&lt;/CELL&gt;&lt;CELL BorderFill="53" ColAddr="3" ColSpan="1" Dirty="false" Editable="false" HasMargin="true" Header="false" Height="1650" Protect="false" RowAddr="53" RowSpan="1" Width="9274"&gt;&lt;CELLMARGIN Bottom="283" Left="283" Right="283" Top="283"/&gt;&lt;PARALIST LineWrap="Break" LinkListID="0" LinkListIDNext="0" TextDirection="0" VertAlign="Top"&gt;&lt;P ParaShape="21" Style="43"&gt;&lt;TEXT CharShape="7"&gt;&lt;CHAR&gt;≪$D$60≫&lt;/CHAR&gt;&lt;/TEXT&gt;&lt;/P&gt;&lt;/PARALIST&gt;&lt;/CELL&gt;&lt;CELL BorderFill="55" ColAddr="4" ColSpan="1" Dirty="false" Editable="false" HasMargin="true" Header="false" Height="1650" Protect="false" RowAddr="53" RowSpan="1" Width="11708"&gt;&lt;CELLMARGIN Bottom="283" Left="283" Right="283" Top="283"/&gt;&lt;PARALIST LineWrap="Break" LinkListID="0" LinkListIDNext="0" TextDirection="0" VertAlign="Top"&gt;&lt;P ParaShape="21" Style="43"&gt;&lt;TEXT CharShape="7"&gt;&lt;CHAR&gt;≪$E$60≫&lt;/CHAR&gt;&lt;/TEXT&gt;&lt;/P&gt;&lt;/PARALIST&gt;&lt;/CELL&gt;&lt;/ROW&gt;&lt;ROW&gt;&lt;CELL BorderFill="52" ColAddr="0" ColSpan="1" Dirty="false" Editable="false" HasMargin="false" Header="false" Height="1650" Protect="false" RowAddr="54" RowSpan="1" Width="3001"&gt;&lt;CELLMARGIN Bottom="0" Left="0" Right="0" Top="0"/&gt;&lt;PARALIST LineWrap="Squeeze" LinkListID="0" LinkListIDNext="0" TextDirection="0" VertAlign="Center"&gt;&lt;P ParaShape="0" Style="43"&gt;&lt;TEXT CharShape="7"&gt;&lt;CHAR&gt;≪$A$61≫&lt;/CHAR&gt;&lt;/TEXT&gt;&lt;/P&gt;&lt;/PARALIST&gt;&lt;/CELL&gt;&lt;CELL BorderFill="53" ColAddr="1" ColSpan="1" Dirty="false" Editable="false" HasMargin="false" Header="false" Height="1650" Protect="false" RowAddr="54" RowSpan="1" Width="10406"&gt;&lt;CELLMARGIN Bottom="0" Left="0" Right="0" Top="0"/&gt;&lt;PARALIST LineWrap="Break" LinkListID="0" LinkListIDNext="0" TextDirection="0" VertAlign="Center"&gt;&lt;P ParaShape="21" Style="43"&gt;&lt;TEXT CharShape="7"&gt;&lt;CHAR&gt;≪$B$61≫&lt;/CHAR&gt;&lt;/TEXT&gt;&lt;/P&gt;&lt;/PARALIST&gt;&lt;/CELL&gt;&lt;CELL BorderFill="54" ColAddr="2" ColSpan="1" Dirty="false" Editable="false" HasMargin="true" Header="false" Height="1650" Protect="false" RowAddr="54" RowSpan="1" Width="4982"&gt;&lt;CELLMARGIN Bottom="283" Left="283" Right="283" Top="283"/&gt;&lt;PARALIST LineWrap="Squeeze" LinkListID="0" LinkListIDNext="0" TextDirection="0" VertAlign="Top"&gt;&lt;P ParaShape="21" Style="43"&gt;&lt;TEXT CharShape="7"&gt;&lt;CHAR&gt;≪$C$61≫&lt;/CHAR&gt;&lt;/TEXT&gt;&lt;/P&gt;&lt;/PARALIST&gt;&lt;/CELL&gt;&lt;CELL BorderFill="53" ColAddr="3" ColSpan="1" Dirty="false" Editable="false" HasMargin="true" Header="false" Height="1650" Protect="false" RowAddr="54" RowSpan="1" Width="9274"&gt;&lt;CELLMARGIN Bottom="283" Left="283" Right="283" Top="283"/&gt;&lt;PARALIST LineWrap="Break" LinkListID="0" LinkListIDNext="0" TextDirection="0" VertAlign="Top"&gt;&lt;P ParaShape="21" Style="43"&gt;&lt;TEXT CharShape="7"&gt;&lt;CHAR&gt;≪$D$61≫&lt;/CHAR&gt;&lt;/TEXT&gt;&lt;/P&gt;&lt;/PARALIST&gt;&lt;/CELL&gt;&lt;CELL BorderFill="55" ColAddr="4" ColSpan="1" Dirty="false" Editable="false" HasMargin="true" Header="false" Height="1650" Protect="false" RowAddr="54" RowSpan="1" Width="11708"&gt;&lt;CELLMARGIN Bottom="283" Left="283" Right="283" Top="283"/&gt;&lt;PARALIST LineWrap="Break" LinkListID="0" LinkListIDNext="0" TextDirection="0" VertAlign="Top"&gt;&lt;P ParaShape="21" Style="43"&gt;&lt;TEXT CharShape="7"&gt;&lt;CHAR&gt;≪$E$61≫&lt;/CHAR&gt;&lt;/TEXT&gt;&lt;/P&gt;&lt;/PARALIST&gt;&lt;/CELL&gt;&lt;/ROW&gt;&lt;ROW&gt;&lt;CELL BorderFill="52" ColAddr="0" ColSpan="1" Dirty="false" Editable="false" HasMargin="false" Header="false" Height="1650" Protect="false" RowAddr="55" RowSpan="1" Width="3001"&gt;&lt;CELLMARGIN Bottom="0" Left="0" Right="0" Top="0"/&gt;&lt;PARALIST LineWrap="Squeeze" LinkListID="0" LinkListIDNext="0" TextDirection="0" VertAlign="Center"&gt;&lt;P ParaShape="0" Style="43"&gt;&lt;TEXT CharShape="7"&gt;&lt;CHAR&gt;≪$A$62≫&lt;/CHAR&gt;&lt;/TEXT&gt;&lt;/P&gt;&lt;/PARALIST&gt;&lt;/CELL&gt;&lt;CELL BorderFill="53" ColAddr="1" ColSpan="1" Dirty="false" Editable="false" HasMargin="false" Header="false" Height="1650" Protect="false" RowAddr="55" RowSpan="1" Width="10406"&gt;&lt;CELLMARGIN Bottom="0" Left="0" Right="0" Top="0"/&gt;&lt;PARALIST LineWrap="Break" LinkListID="0" LinkListIDNext="0" TextDirection="0" VertAlign="Center"&gt;&lt;P ParaShape="21" Style="43"&gt;&lt;TEXT CharShape="7"&gt;&lt;CHAR&gt;≪$B$62≫&lt;/CHAR&gt;&lt;/TEXT&gt;&lt;/P&gt;&lt;/PARALIST&gt;&lt;/CELL&gt;&lt;CELL BorderFill="54" ColAddr="2" ColSpan="1" Dirty="false" Editable="false" HasMargin="true" Header="false" Height="1650" Protect="false" RowAddr="55" RowSpan="1" Width="4982"&gt;&lt;CELLMARGIN Bottom="283" Left="283" Right="283" Top="283"/&gt;&lt;PARALIST LineWrap="Squeeze" LinkListID="0" LinkListIDNext="0" TextDirection="0" VertAlign="Top"&gt;&lt;P ParaShape="21" Style="43"&gt;&lt;TEXT CharShape="7"&gt;&lt;CHAR&gt;≪$C$62≫&lt;/CHAR&gt;&lt;/TEXT&gt;&lt;/P&gt;&lt;/PARALIST&gt;&lt;/CELL&gt;&lt;CELL BorderFill="53" ColAddr="3" ColSpan="1" Dirty="false" Editable="false" HasMargin="true" Header="false" Height="1650" Protect="false" RowAddr="55" RowSpan="1" Width="9274"&gt;&lt;CELLMARGIN Bottom="283" Left="283" Right="283" Top="283"/&gt;&lt;PARALIST LineWrap="Break" LinkListID="0" LinkListIDNext="0" TextDirection="0" VertAlign="Top"&gt;&lt;P ParaShape="21" Style="43"&gt;&lt;TEXT CharShape="7"&gt;&lt;CHAR&gt;≪$D$62≫&lt;/CHAR&gt;&lt;/TEXT&gt;&lt;/P&gt;&lt;/PARALIST&gt;&lt;/CELL&gt;&lt;CELL BorderFill="55" ColAddr="4" ColSpan="1" Dirty="false" Editable="false" HasMargin="true" Header="false" Height="1650" Protect="false" RowAddr="55" RowSpan="1" Width="11708"&gt;&lt;CELLMARGIN Bottom="283" Left="283" Right="283" Top="283"/&gt;&lt;PARALIST LineWrap="Break" LinkListID="0" LinkListIDNext="0" TextDirection="0" VertAlign="Top"&gt;&lt;P ParaShape="21" Style="43"&gt;&lt;TEXT CharShape="7"&gt;&lt;CHAR&gt;≪$E$62≫&lt;/CHAR&gt;&lt;/TEXT&gt;&lt;/P&gt;&lt;/PARALIST&gt;&lt;/CELL&gt;&lt;/ROW&gt;&lt;ROW&gt;&lt;CELL BorderFill="12" ColAddr="0" ColSpan="6" Dirty="false" Editable="false" HasMargin="false" Header="false" Height="1650" Protect="false" RowAddr="56" RowSpan="1" Width="51079"&gt;&lt;CELLMARGIN Bottom="0" Left="0" Right="0" Top="0"/&gt;&lt;PARALIST LineWrap="Squeeze" LinkListID="0" LinkListIDNext="0" TextDirection="0" VertAlign="Center"&gt;&lt;P ParaShape="20" Style="26"&gt;&lt;TEXT CharShape="10"&gt;&lt;CHAR&gt;산출물 (Outputs)&lt;/CHAR&gt;&lt;/TEXT&gt;&lt;/P&gt;&lt;/PARALIST&gt;&lt;/CELL&gt;&lt;/ROW&gt;&lt;ROW&gt;&lt;CELL BorderFill="30" ColAddr="0" ColSpan="1" Dirty="false" Editable="false" HasMargin="false" Header="false" Height="1650" Protect="false" RowAddr="57" RowSpan="1" Width="3001"&gt;&lt;CELLMARGIN Bottom="0" Left="0" Right="0" Top="0"/&gt;&lt;PARALIST LineWrap="Squeeze" LinkListID="0" LinkListIDNext="0" TextDirection="0" VertAlign="Center"&gt;&lt;P ParaShape="0" Style="43"&gt;&lt;TEXT CharShape="7"&gt;&lt;CHAR&gt;≪$A$64≫&lt;/CHAR&gt;&lt;/TEXT&gt;&lt;/P&gt;&lt;/PARALIST&gt;&lt;/CELL&gt;&lt;CELL BorderFill="31" ColAddr="1" ColSpan="1" Dirty="false" Editable="false" HasMargin="false" Header="false" Height="1650" Protect="false" RowAddr="57" RowSpan="1" Width="10406"&gt;&lt;CELLMARGIN Bottom="0" Left="0" Right="0" Top="0"/&gt;&lt;PARALIST LineWrap="Break" LinkListID="0" LinkListIDNext="0" TextDirection="0" VertAlign="Center"&gt;&lt;P ParaShape="21" Style="43"&gt;&lt;TEXT CharShape="7"&gt;&lt;CHAR&gt;≪$B$64≫&lt;/CHAR&gt;&lt;/TEXT&gt;&lt;/P&gt;&lt;/PARALIST&gt;&lt;/CELL&gt;&lt;CELL BorderFill="32" ColAddr="2" ColSpan="1" Dirty="false" Editable="false" HasMargin="true" Header="false" Height="1650" Protect="false" RowAddr="57" RowSpan="1" Width="4982"&gt;&lt;CELLMARGIN Bottom="283" Left="283" Right="283" Top="283"/&gt;&lt;PARALIST LineWrap="Break" LinkListID="0" LinkListIDNext="0" TextDirection="0" VertAlign="Top"&gt;&lt;P ParaShape="21" Style="43"&gt;&lt;TEXT CharShape="7"&gt;&lt;CHAR&gt;≪$C$64≫&lt;/CHAR&gt;&lt;/TEXT&gt;&lt;/P&gt;&lt;/PARALIST&gt;&lt;/CELL&gt;&lt;CELL BorderFill="31" ColAddr="3" ColSpan="1" Dirty="false" Editable="false" HasMargin="true" Header="false" Height="1650" Protect="false" RowAddr="57" RowSpan="1" Width="9274"&gt;&lt;CELLMARGIN Bottom="283" Left="283" Right="283" Top="283"/&gt;&lt;PARALIST LineWrap="Break" LinkListID="0" LinkListIDNext="0" TextDirection="0" VertAlign="Top"&gt;&lt;P ParaShape="21" Style="43"&gt;&lt;TEXT CharShape="7"&gt;&lt;CHAR&gt;≪$D$64≫&lt;/CHAR&gt;&lt;/TEXT&gt;&lt;/P&gt;&lt;/PARALIST&gt;&lt;/CELL&gt;&lt;CELL BorderFill="33" ColAddr="4" ColSpan="1" Dirty="false" Editable="false" HasMargin="true" Header="false" Height="1650" Protect="false" RowAddr="57" RowSpan="1" Width="11708"&gt;&lt;CELLMARGIN Bottom="283" Left="283" Right="283" Top="283"/&gt;&lt;PARALIST LineWrap="Break" LinkListID="0" LinkListIDNext="0" TextDirection="0" VertAlign="Top"&gt;&lt;P ParaShape="21" Style="43"&gt;&lt;TEXT CharShape="7"&gt;&lt;CHAR&gt;≪$E$64≫&lt;/CHAR&gt;&lt;/TEXT&gt;&lt;/P&gt;&lt;/PARALIST&gt;&lt;/CELL&gt;&lt;CELL BorderFill="34" ColAddr="5" ColSpan="1" Dirty="false" Editable="false" HasMargin="true" Header="false" Height="459454" Protect="false" RowAddr="57" RowSpan="250" Width="11708"&gt;&lt;CELLMARGIN Bottom="283" Left="283" Right="283" Top="283"/&gt;&lt;PARALIST LineWrap="Break" LinkListID="0" LinkListIDNext="0" TextDirection="0" VertAlign="Top"&gt;&lt;P ParaShape="21" Style="30"&gt;&lt;TEXT CharShape="7"&gt;&lt;CHAR&gt;≪$F$64≫&lt;/CHAR&gt;&lt;/TEXT&gt;&lt;/P&gt;&lt;/PARALIST&gt;&lt;/CELL&gt;&lt;/ROW&gt;&lt;ROW&gt;&lt;CELL BorderFill="22" ColAddr="0" ColSpan="1" Dirty="false" Editable="false" HasMargin="false" Header="false" Height="1650" Protect="false" RowAddr="58" RowSpan="1" Width="3001"&gt;&lt;CELLMARGIN Bottom="0" Left="0" Right="0" Top="0"/&gt;&lt;PARALIST LineWrap="Squeeze" LinkListID="0" LinkListIDNext="0" TextDirection="0" VertAlign="Center"&gt;&lt;P ParaShape="0" Style="43"&gt;&lt;TEXT CharShape="7"&gt;&lt;CHAR&gt;≪$A$65≫&lt;/CHAR&gt;&lt;/TEXT&gt;&lt;/P&gt;&lt;/PARALIST&gt;&lt;/CELL&gt;&lt;CELL BorderFill="23" ColAddr="1" ColSpan="1" Dirty="false" Editable="false" HasMargin="false" Header="false" Height="1650" Protect="false" RowAddr="58" RowSpan="1" Width="10406"&gt;&lt;CELLMARGIN Bottom="0" Left="0" Right="0" Top="0"/&gt;&lt;PARALIST LineWrap="Break" LinkListID="0" LinkListIDNext="0" TextDirection="0" VertAlign="Center"&gt;&lt;P ParaShape="21" Style="43"&gt;&lt;TEXT CharShape="7"&gt;&lt;CHAR&gt;≪$B$65≫&lt;/CHAR&gt;&lt;/TEXT&gt;&lt;/P&gt;&lt;/PARALIST&gt;&lt;/CELL&gt;&lt;CELL BorderFill="24" ColAddr="2" ColSpan="1" Dirty="false" Editable="false" HasMargin="true" Header="false" Height="1650" Protect="false" RowAddr="58" RowSpan="1" Width="4982"&gt;&lt;CELLMARGIN Bottom="283" Left="283" Right="283" Top="283"/&gt;&lt;PARALIST LineWrap="Break" LinkListID="0" LinkListIDNext="0" TextDirection="0" VertAlign="Top"&gt;&lt;P ParaShape="21" Style="43"&gt;&lt;TEXT CharShape="7"&gt;&lt;CHAR&gt;≪$C$65≫&lt;/CHAR&gt;&lt;/TEXT&gt;&lt;/P&gt;&lt;/PARALIST&gt;&lt;/CELL&gt;&lt;CELL BorderFill="23" ColAddr="3" ColSpan="1" Dirty="false" Editable="false" HasMargin="true" Header="false" Height="1650" Protect="false" RowAddr="58" RowSpan="1" Width="9274"&gt;&lt;CELLMARGIN Bottom="283" Left="283" Right="283" Top="283"/&gt;&lt;PARALIST LineWrap="Break" LinkListID="0" LinkListIDNext="0" TextDirection="0" VertAlign="Top"&gt;&lt;P ParaShape="21" Style="43"&gt;&lt;TEXT CharShape="7"&gt;&lt;CHAR&gt;≪$D$65≫&lt;/CHAR&gt;&lt;/TEXT&gt;&lt;/P&gt;&lt;/PARALIST&gt;&lt;/CELL&gt;&lt;CELL BorderFill="25" ColAddr="4" ColSpan="1" Dirty="false" Editable="false" HasMargin="true" Header="false" Height="1650" Protect="false" RowAddr="58" RowSpan="1" Width="11708"&gt;&lt;CELLMARGIN Bottom="283" Left="283" Right="283" Top="283"/&gt;&lt;PARALIST LineWrap="Break" LinkListID="0" LinkListIDNext="0" TextDirection="0" VertAlign="Top"&gt;&lt;P ParaShape="21" Style="43"&gt;&lt;TEXT CharShape="7"&gt;&lt;CHAR&gt;≪$E$65≫&lt;/CHAR&gt;&lt;/TEXT&gt;&lt;/P&gt;&lt;/PARALIST&gt;&lt;/CELL&gt;&lt;/ROW&gt;&lt;ROW&gt;&lt;CELL BorderFill="22" ColAddr="0" ColSpan="1" Dirty="false" Editable="false" HasMargin="false" Header="false" Height="1650" Protect="false" RowAddr="59" RowSpan="1" Width="3001"&gt;&lt;CELLMARGIN Bottom="0" Left="0" Right="0" Top="0"/&gt;&lt;PARALIST LineWrap="Squeeze" LinkListID="0" LinkListIDNext="0" TextDirection="0" VertAlign="Center"&gt;&lt;P ParaShape="0" Style="43"&gt;&lt;TEXT CharShape="7"&gt;&lt;CHAR&gt;≪$A$66≫&lt;/CHAR&gt;&lt;/TEXT&gt;&lt;/P&gt;&lt;/PARALIST&gt;&lt;/CELL&gt;&lt;CELL BorderFill="23" ColAddr="1" ColSpan="1" Dirty="false" Editable="false" HasMargin="false" Header="false" Height="1650" Protect="false" RowAddr="59" RowSpan="1" Width="10406"&gt;&lt;CELLMARGIN Bottom="0" Left="0" Right="0" Top="0"/&gt;&lt;PARALIST LineWrap="Break" LinkListID="0" LinkListIDNext="0" TextDirection="0" VertAlign="Center"&gt;&lt;P ParaShape="21" Style="43"&gt;&lt;TEXT CharShape="7"&gt;&lt;CHAR&gt;≪$B$66≫&lt;/CHAR&gt;&lt;/TEXT&gt;&lt;/P&gt;&lt;/PARALIST&gt;&lt;/CELL&gt;&lt;CELL BorderFill="24" ColAddr="2" ColSpan="1" Dirty="false" Editable="false" HasMargin="true" Header="false" Height="1650" Protect="false" RowAddr="59" RowSpan="1" Width="4982"&gt;&lt;CELLMARGIN Bottom="283" Left="283" Right="283" Top="283"/&gt;&lt;PARALIST LineWrap="Break" LinkListID="0" LinkListIDNext="0" TextDirection="0" VertAlign="Top"&gt;&lt;P ParaShape="21" Style="43"&gt;&lt;TEXT CharShape="7"&gt;&lt;CHAR&gt;≪$C$66≫&lt;/CHAR&gt;&lt;/TEXT&gt;&lt;/P&gt;&lt;/PARALIST&gt;&lt;/CELL&gt;&lt;CELL BorderFill="23" ColAddr="3" ColSpan="1" Dirty="false" Editable="false" HasMargin="true" Header="false" Height="1650" Protect="false" RowAddr="59" RowSpan="1" Width="9274"&gt;&lt;CELLMARGIN Bottom="283" Left="283" Right="283" Top="283"/&gt;&lt;PARALIST LineWrap="Break" LinkListID="0" LinkListIDNext="0" TextDirection="0" VertAlign="Top"&gt;&lt;P ParaShape="21" Style="43"&gt;&lt;TEXT CharShape="7"&gt;&lt;CHAR&gt;≪$D$66≫&lt;/CHAR&gt;&lt;/TEXT&gt;&lt;/P&gt;&lt;/PARALIST&gt;&lt;/CELL&gt;&lt;CELL BorderFill="25" ColAddr="4" ColSpan="1" Dirty="false" Editable="false" HasMargin="true" Header="false" Height="1650" Protect="false" RowAddr="59" RowSpan="1" Width="11708"&gt;&lt;CELLMARGIN Bottom="283" Left="283" Right="283" Top="283"/&gt;&lt;PARALIST LineWrap="Break" LinkListID="0" LinkListIDNext="0" TextDirection="0" VertAlign="Top"&gt;&lt;P ParaShape="21" Style="43"&gt;&lt;TEXT CharShape="7"&gt;&lt;CHAR&gt;≪$E$66≫&lt;/CHAR&gt;&lt;/TEXT&gt;&lt;/P&gt;&lt;/PARALIST&gt;&lt;/CELL&gt;&lt;/ROW&gt;&lt;ROW&gt;&lt;CELL BorderFill="22" ColAddr="0" ColSpan="1" Dirty="false" Editable="false" HasMargin="false" Header="false" Height="1650" Protect="false" RowAddr="60" RowSpan="1" Width="3001"&gt;&lt;CELLMARGIN Bottom="0" Left="0" Right="0" Top="0"/&gt;&lt;PARALIST LineWrap="Squeeze" LinkListID="0" LinkListIDNext="0" TextDirection="0" VertAlign="Center"&gt;&lt;P ParaShape="0" Style="43"&gt;&lt;TEXT CharShape="7"&gt;&lt;CHAR&gt;≪$A$67≫&lt;/CHAR&gt;&lt;/TEXT&gt;&lt;/P&gt;&lt;/PARALIST&gt;&lt;/CELL&gt;&lt;CELL BorderFill="23" ColAddr="1" ColSpan="1" Dirty="false" Editable="false" HasMargin="false" Header="false" Height="1650" Protect="false" RowAddr="60" RowSpan="1" Width="10406"&gt;&lt;CELLMARGIN Bottom="0" Left="0" Right="0" Top="0"/&gt;&lt;PARALIST LineWrap="Break" LinkListID="0" LinkListIDNext="0" TextDirection="0" VertAlign="Center"&gt;&lt;P ParaShape="21" Style="43"&gt;&lt;TEXT CharShape="7"&gt;&lt;CHAR&gt;≪$B$67≫&lt;/CHAR&gt;&lt;/TEXT&gt;&lt;/P&gt;&lt;/PARALIST&gt;&lt;/CELL&gt;&lt;CELL BorderFill="24" ColAddr="2" ColSpan="1" Dirty="false" Editable="false" HasMargin="true" Header="false" Height="1650" Protect="false" RowAddr="60" RowSpan="1" Width="4982"&gt;&lt;CELLMARGIN Bottom="283" Left="283" Right="283" Top="283"/&gt;&lt;PARALIST LineWrap="Break" LinkListID="0" LinkListIDNext="0" TextDirection="0" VertAlign="Top"&gt;&lt;P ParaShape="21" Style="43"&gt;&lt;TEXT CharShape="7"&gt;&lt;CHAR&gt;≪$C$67≫&lt;/CHAR&gt;&lt;/TEXT&gt;&lt;/P&gt;&lt;/PARALIST&gt;&lt;/CELL&gt;&lt;CELL BorderFill="23" ColAddr="3" ColSpan="1" Dirty="false" Editable="false" HasMargin="true" Header="false" Height="1650" Protect="false" RowAddr="60" RowSpan="1" Width="9274"&gt;&lt;CELLMARGIN Bottom="283" Left="283" Right="283" Top="283"/&gt;&lt;PARALIST LineWrap="Break" LinkListID="0" LinkListIDNext="0" TextDirection="0" VertAlign="Top"&gt;&lt;P ParaShape="21" Style="43"&gt;&lt;TEXT CharShape="7"&gt;&lt;CHAR&gt;≪$D$67≫&lt;/CHAR&gt;&lt;/TEXT&gt;&lt;/P&gt;&lt;/PARALIST&gt;&lt;/CELL&gt;&lt;CELL BorderFill="25" ColAddr="4" ColSpan="1" Dirty="false" Editable="false" HasMargin="true" Header="false" Height="1650" Protect="false" RowAddr="60" RowSpan="1" Width="11708"&gt;&lt;CELLMARGIN Bottom="283" Left="283" Right="283" Top="283"/&gt;&lt;PARALIST LineWrap="Break" LinkListID="0" LinkListIDNext="0" TextDirection="0" VertAlign="Top"&gt;&lt;P ParaShape="21" Style="43"&gt;&lt;TEXT CharShape="7"&gt;&lt;CHAR&gt;≪$E$67≫&lt;/CHAR&gt;&lt;/TEXT&gt;&lt;/P&gt;&lt;/PARALIST&gt;&lt;/CELL&gt;&lt;/ROW&gt;&lt;ROW&gt;&lt;CELL BorderFill="22" ColAddr="0" ColSpan="1" Dirty="false" Editable="false" HasMargin="false" Header="false" Height="1650" Protect="false" RowAddr="61" RowSpan="1" Width="3001"&gt;&lt;CELLMARGIN Bottom="0" Left="0" Right="0" Top="0"/&gt;&lt;PARALIST LineWrap="Squeeze" LinkListID="0" LinkListIDNext="0" TextDirection="0" VertAlign="Center"&gt;&lt;P ParaShape="0" Style="43"&gt;&lt;TEXT CharShape="7"&gt;&lt;CHAR&gt;≪$A$68≫&lt;/CHAR&gt;&lt;/TEXT&gt;&lt;/P&gt;&lt;/PARALIST&gt;&lt;/CELL&gt;&lt;CELL BorderFill="23" ColAddr="1" ColSpan="1" Dirty="false" Editable="false" HasMargin="false" Header="false" Height="1650" Protect="false" RowAddr="61" RowSpan="1" Width="10406"&gt;&lt;CELLMARGIN Bottom="0" Left="0" Right="0" Top="0"/&gt;&lt;PARALIST LineWrap="Break" LinkListID="0" LinkListIDNext="0" TextDirection="0" VertAlign="Center"&gt;&lt;P ParaShape="21" Style="43"&gt;&lt;TEXT CharShape="7"&gt;&lt;CHAR&gt;≪$B$68≫&lt;/CHAR&gt;&lt;/TEXT&gt;&lt;/P&gt;&lt;/PARALIST&gt;&lt;/CELL&gt;&lt;CELL BorderFill="24" ColAddr="2" ColSpan="1" Dirty="false" Editable="false" HasMargin="true" Header="false" Height="1650" Protect="false" RowAddr="61" RowSpan="1" Width="4982"&gt;&lt;CELLMARGIN Bottom="283" Left="283" Right="283" Top="283"/&gt;&lt;PARALIST LineWrap="Break" LinkListID="0" LinkListIDNext="0" TextDirection="0" VertAlign="Top"&gt;&lt;P ParaShape="21" Style="43"&gt;&lt;TEXT CharShape="7"&gt;&lt;CHAR&gt;≪$C$68≫&lt;/CHAR&gt;&lt;/TEXT&gt;&lt;/P&gt;&lt;/PARALIST&gt;&lt;/CELL&gt;&lt;CELL Borde</t>
  </si>
  <si>
    <t>rFill="23" ColAddr="3" ColSpan="1" Dirty="false" Editable="false" HasMargin="true" Header="false" Height="1650" Protect="false" RowAddr="61" RowSpan="1" Width="9274"&gt;&lt;CELLMARGIN Bottom="283" Left="283" Right="283" Top="283"/&gt;&lt;PARALIST LineWrap="Break" LinkListID="0" LinkListIDNext="0" TextDirection="0" VertAlign="Top"&gt;&lt;P ParaShape="21" Style="43"&gt;&lt;TEXT CharShape="7"&gt;&lt;CHAR&gt;≪$D$68≫&lt;/CHAR&gt;&lt;/TEXT&gt;&lt;/P&gt;&lt;/PARALIST&gt;&lt;/CELL&gt;&lt;CELL BorderFill="25" ColAddr="4" ColSpan="1" Dirty="false" Editable="false" HasMargin="true" Header="false" Height="1650" Protect="false" RowAddr="61" RowSpan="1" Width="11708"&gt;&lt;CELLMARGIN Bottom="283" Left="283" Right="283" Top="283"/&gt;&lt;PARALIST LineWrap="Break" LinkListID="0" LinkListIDNext="0" TextDirection="0" VertAlign="Top"&gt;&lt;P ParaShape="21" Style="43"&gt;&lt;TEXT CharShape="7"&gt;&lt;CHAR&gt;≪$E$68≫&lt;/CHAR&gt;&lt;/TEXT&gt;&lt;/P&gt;&lt;/PARALIST&gt;&lt;/CELL&gt;&lt;/ROW&gt;&lt;ROW&gt;&lt;CELL BorderFill="22" ColAddr="0" ColSpan="1" Dirty="false" Editable="false" HasMargin="false" Header="false" Height="1650" Protect="false" RowAddr="62" RowSpan="1" Width="3001"&gt;&lt;CELLMARGIN Bottom="0" Left="0" Right="0" Top="0"/&gt;&lt;PARALIST LineWrap="Squeeze" LinkListID="0" LinkListIDNext="0" TextDirection="0" VertAlign="Center"&gt;&lt;P ParaShape="0" Style="43"&gt;&lt;TEXT CharShape="7"&gt;&lt;CHAR&gt;≪$A$69≫&lt;/CHAR&gt;&lt;/TEXT&gt;&lt;/P&gt;&lt;/PARALIST&gt;&lt;/CELL&gt;&lt;CELL BorderFill="23" ColAddr="1" ColSpan="1" Dirty="false" Editable="false" HasMargin="false" Header="false" Height="1650" Protect="false" RowAddr="62" RowSpan="1" Width="10406"&gt;&lt;CELLMARGIN Bottom="0" Left="0" Right="0" Top="0"/&gt;&lt;PARALIST LineWrap="Break" LinkListID="0" LinkListIDNext="0" TextDirection="0" VertAlign="Center"&gt;&lt;P ParaShape="21" Style="43"&gt;&lt;TEXT CharShape="7"&gt;&lt;CHAR&gt;≪$B$69≫&lt;/CHAR&gt;&lt;/TEXT&gt;&lt;/P&gt;&lt;/PARALIST&gt;&lt;/CELL&gt;&lt;CELL BorderFill="24" ColAddr="2" ColSpan="1" Dirty="false" Editable="false" HasMargin="true" Header="false" Height="1650" Protect="false" RowAddr="62" RowSpan="1" Width="4982"&gt;&lt;CELLMARGIN Bottom="283" Left="283" Right="283" Top="283"/&gt;&lt;PARALIST LineWrap="Break" LinkListID="0" LinkListIDNext="0" TextDirection="0" VertAlign="Top"&gt;&lt;P ParaShape="21" Style="43"&gt;&lt;TEXT CharShape="7"&gt;&lt;CHAR&gt;≪$C$69≫&lt;/CHAR&gt;&lt;/TEXT&gt;&lt;/P&gt;&lt;/PARALIST&gt;&lt;/CELL&gt;&lt;CELL BorderFill="23" ColAddr="3" ColSpan="1" Dirty="false" Editable="false" HasMargin="true" Header="false" Height="1650" Protect="false" RowAddr="62" RowSpan="1" Width="9274"&gt;&lt;CELLMARGIN Bottom="283" Left="283" Right="283" Top="283"/&gt;&lt;PARALIST LineWrap="Break" LinkListID="0" LinkListIDNext="0" TextDirection="0" VertAlign="Top"&gt;&lt;P ParaShape="21" Style="43"&gt;&lt;TEXT CharShape="7"&gt;&lt;CHAR&gt;≪$D$69≫&lt;/CHAR&gt;&lt;/TEXT&gt;&lt;/P&gt;&lt;/PARALIST&gt;&lt;/CELL&gt;&lt;CELL BorderFill="25" ColAddr="4" ColSpan="1" Dirty="false" Editable="false" HasMargin="true" Header="false" Height="1650" Protect="false" RowAddr="62" RowSpan="1" Width="11708"&gt;&lt;CELLMARGIN Bottom="283" Left="283" Right="283" Top="283"/&gt;&lt;PARALIST LineWrap="Break" LinkListID="0" LinkListIDNext="0" TextDirection="0" VertAlign="Top"&gt;&lt;P ParaShape="21" Style="43"&gt;&lt;TEXT CharShape="7"&gt;&lt;CHAR&gt;≪$E$69≫&lt;/CHAR&gt;&lt;/TEXT&gt;&lt;/P&gt;&lt;/PARALIST&gt;&lt;/CELL&gt;&lt;/ROW&gt;&lt;ROW&gt;&lt;CELL BorderFill="22" ColAddr="0" ColSpan="1" Dirty="false" Editable="false" HasMargin="false" Header="false" Height="1650" Protect="false" RowAddr="63" RowSpan="1" Width="3001"&gt;&lt;CELLMARGIN Bottom="0" Left="0" Right="0" Top="0"/&gt;&lt;PARALIST LineWrap="Squeeze" LinkListID="0" LinkListIDNext="0" TextDirection="0" VertAlign="Center"&gt;&lt;P ParaShape="0" Style="43"&gt;&lt;TEXT CharShape="7"&gt;&lt;CHAR&gt;≪$A$70≫&lt;/CHAR&gt;&lt;/TEXT&gt;&lt;/P&gt;&lt;/PARALIST&gt;&lt;/CELL&gt;&lt;CELL BorderFill="23" ColAddr="1" ColSpan="1" Dirty="false" Editable="false" HasMargin="false" Header="false" Height="1650" Protect="false" RowAddr="63" RowSpan="1" Width="10406"&gt;&lt;CELLMARGIN Bottom="0" Left="0" Right="0" Top="0"/&gt;&lt;PARALIST LineWrap="Break" LinkListID="0" LinkListIDNext="0" TextDirection="0" VertAlign="Center"&gt;&lt;P ParaShape="21" Style="43"&gt;&lt;TEXT CharShape="7"&gt;&lt;CHAR&gt;≪$B$70≫&lt;/CHAR&gt;&lt;/TEXT&gt;&lt;/P&gt;&lt;/PARALIST&gt;&lt;/CELL&gt;&lt;CELL BorderFill="24" ColAddr="2" ColSpan="1" Dirty="false" Editable="false" HasMargin="true" Header="false" Height="1650" Protect="false" RowAddr="63" RowSpan="1" Width="4982"&gt;&lt;CELLMARGIN Bottom="283" Left="283" Right="283" Top="283"/&gt;&lt;PARALIST LineWrap="Break" LinkListID="0" LinkListIDNext="0" TextDirection="0" VertAlign="Top"&gt;&lt;P ParaShape="21" Style="43"&gt;&lt;TEXT CharShape="7"&gt;&lt;CHAR&gt;≪$C$70≫&lt;/CHAR&gt;&lt;/TEXT&gt;&lt;/P&gt;&lt;/PARALIST&gt;&lt;/CELL&gt;&lt;CELL BorderFill="23" ColAddr="3" ColSpan="1" Dirty="false" Editable="false" HasMargin="true" Header="false" Height="1650" Protect="false" RowAddr="63" RowSpan="1" Width="9274"&gt;&lt;CELLMARGIN Bottom="283" Left="283" Right="283" Top="283"/&gt;&lt;PARALIST LineWrap="Break" LinkListID="0" LinkListIDNext="0" TextDirection="0" VertAlign="Top"&gt;&lt;P ParaShape="21" Style="43"&gt;&lt;TEXT CharShape="7"&gt;&lt;CHAR&gt;≪$D$70≫&lt;/CHAR&gt;&lt;/TEXT&gt;&lt;/P&gt;&lt;/PARALIST&gt;&lt;/CELL&gt;&lt;CELL BorderFill="25" ColAddr="4" ColSpan="1" Dirty="false" Editable="false" HasMargin="true" Header="false" Height="1650" Protect="false" RowAddr="63" RowSpan="1" Width="11708"&gt;&lt;CELLMARGIN Bottom="283" Left="283" Right="283" Top="283"/&gt;&lt;PARALIST LineWrap="Break" LinkListID="0" LinkListIDNext="0" TextDirection="0" VertAlign="Top"&gt;&lt;P ParaShape="21" Style="43"&gt;&lt;TEXT CharShape="7"&gt;&lt;CHAR&gt;≪$E$70≫&lt;/CHAR&gt;&lt;/TEXT&gt;&lt;/P&gt;&lt;/PARALIST&gt;&lt;/CELL&gt;&lt;/ROW&gt;&lt;ROW&gt;&lt;CELL BorderFill="22" ColAddr="0" ColSpan="1" Dirty="false" Editable="false" HasMargin="false" Header="false" Height="1650" Protect="false" RowAddr="64" RowSpan="1" Width="3001"&gt;&lt;CELLMARGIN Bottom="0" Left="0" Right="0" Top="0"/&gt;&lt;PARALIST LineWrap="Squeeze" LinkListID="0" LinkListIDNext="0" TextDirection="0" VertAlign="Center"&gt;&lt;P ParaShape="0" Style="43"&gt;&lt;TEXT CharShape="7"&gt;&lt;CHAR&gt;≪$A$71≫&lt;/CHAR&gt;&lt;/TEXT&gt;&lt;/P&gt;&lt;/PARALIST&gt;&lt;/CELL&gt;&lt;CELL BorderFill="23" ColAddr="1" ColSpan="1" Dirty="false" Editable="false" HasMargin="false" Header="false" Height="1650" Protect="false" RowAddr="64" RowSpan="1" Width="10406"&gt;&lt;CELLMARGIN Bottom="0" Left="0" Right="0" Top="0"/&gt;&lt;PARALIST LineWrap="Break" LinkListID="0" LinkListIDNext="0" TextDirection="0" VertAlign="Center"&gt;&lt;P ParaShape="21" Style="43"&gt;&lt;TEXT CharShape="7"&gt;&lt;CHAR&gt;≪$B$71≫&lt;/CHAR&gt;&lt;/TEXT&gt;&lt;/P&gt;&lt;/PARALIST&gt;&lt;/CELL&gt;&lt;CELL BorderFill="24" ColAddr="2" ColSpan="1" Dirty="false" Editable="false" HasMargin="true" Header="false" Height="1650" Protect="false" RowAddr="64" RowSpan="1" Width="4982"&gt;&lt;CELLMARGIN Bottom="283" Left="283" Right="283" Top="283"/&gt;&lt;PARALIST LineWrap="Break" LinkListID="0" LinkListIDNext="0" TextDirection="0" VertAlign="Top"&gt;&lt;P ParaShape="21" Style="43"&gt;&lt;TEXT CharShape="7"&gt;&lt;CHAR&gt;≪$C$71≫&lt;/CHAR&gt;&lt;/TEXT&gt;&lt;/P&gt;&lt;/PARALIST&gt;&lt;/CELL&gt;&lt;CELL BorderFill="23" ColAddr="3" ColSpan="1" Dirty="false" Editable="false" HasMargin="true" Header="false" Height="1650" Protect="false" RowAddr="64" RowSpan="1" Width="9274"&gt;&lt;CELLMARGIN Bottom="283" Left="283" Right="283" Top="283"/&gt;&lt;PARALIST LineWrap="Break" LinkListID="0" LinkListIDNext="0" TextDirection="0" VertAlign="Top"&gt;&lt;P ParaShape="21" Style="43"&gt;&lt;TEXT CharShape="7"&gt;&lt;CHAR&gt;≪$D$71≫&lt;/CHAR&gt;&lt;/TEXT&gt;&lt;/P&gt;&lt;/PARALIST&gt;&lt;/CELL&gt;&lt;CELL BorderFill="25" ColAddr="4" ColSpan="1" Dirty="false" Editable="false" HasMargin="true" Header="false" Height="1650" Protect="false" RowAddr="64" RowSpan="1" Width="11708"&gt;&lt;CELLMARGIN Bottom="283" Left="283" Right="283" Top="283"/&gt;&lt;PARALIST LineWrap="Break" LinkListID="0" LinkListIDNext="0" TextDirection="0" VertAlign="Top"&gt;&lt;P ParaShape="21" Style="43"&gt;&lt;TEXT CharShape="7"&gt;&lt;CHAR&gt;≪$E$71≫&lt;/CHAR&gt;&lt;/TEXT&gt;&lt;/P&gt;&lt;/PARALIST&gt;&lt;/CELL&gt;&lt;/ROW&gt;&lt;ROW&gt;&lt;CELL BorderFill="22" ColAddr="0" ColSpan="1" Dirty="false" Editable="false" HasMargin="false" Header="false" Height="1650" Protect="false" RowAddr="65" RowSpan="1" Width="3001"&gt;&lt;CELLMARGIN Bottom="0" Left="0" Right="0" Top="0"/&gt;&lt;PARALIST LineWrap="Squeeze" LinkListID="0" LinkListIDNext="0" TextDirection="0" VertAlign="Center"&gt;&lt;P ParaShape="0" Style="43"&gt;&lt;TEXT CharShape="7"&gt;&lt;CHAR&gt;≪$A$72≫&lt;/CHAR&gt;&lt;/TEXT&gt;&lt;/P&gt;&lt;/PARALIST&gt;&lt;/CELL&gt;&lt;CELL BorderFill="23" ColAddr="1" ColSpan="1" Dirty="false" Editable="false" HasMargin="false" Header="false" Height="1650" Protect="false" RowAddr="65" RowSpan="1" Width="10406"&gt;&lt;CELLMARGIN Bottom="0" Left="0" Right="0" Top="0"/&gt;&lt;PARALIST LineWrap="Break" LinkListID="0" LinkListIDNext="0" TextDirection="0" VertAlign="Center"&gt;&lt;P ParaShape="21" Style="43"&gt;&lt;TEXT CharShape="7"&gt;&lt;CHAR&gt;≪$B$72≫&lt;/CHAR&gt;&lt;/TEXT&gt;&lt;/P&gt;&lt;/PARALIST&gt;&lt;/CELL&gt;&lt;CELL BorderFill="24" ColAddr="2" ColSpan="1" Dirty="false" Editable="false" HasMargin="true" Header="false" Height="1650" Protect="false" RowAddr="65" RowSpan="1" Width="4982"&gt;&lt;CELLMARGIN Bottom="283" Left="283" Right="283" Top="283"/&gt;&lt;PARALIST LineWrap="Break" LinkListID="0" LinkListIDNext="0" TextDirection="0" VertAlign="Top"&gt;&lt;P ParaShape="21" Style="43"&gt;&lt;TEXT CharShape="7"&gt;&lt;CHAR&gt;≪$C$72≫&lt;/CHAR&gt;&lt;/TEXT&gt;&lt;/P&gt;&lt;/PARALIST&gt;&lt;/CELL&gt;&lt;CELL BorderFill="23" ColAddr="3" ColSpan="1" Dirty="false" Editable="false" HasMargin="true" Header="false" Height="1650" Protect="false" RowAddr="65" RowSpan="1" Width="9274"&gt;&lt;CELLMARGIN Bottom="283" Left="283" Right="283" Top="283"/&gt;&lt;PARALIST LineWrap="Break" LinkListID="0" LinkListIDNext="0" TextDirection="0" VertAlign="Top"&gt;&lt;P ParaShape="21" Style="43"&gt;&lt;TEXT CharShape="7"&gt;&lt;CHAR&gt;≪$D$72≫&lt;/CHAR&gt;&lt;/TEXT&gt;&lt;/P&gt;&lt;/PARALIST&gt;&lt;/CELL&gt;&lt;CELL BorderFill="25" ColAddr="4" ColSpan="1" Dirty="false" Editable="false" HasMargin="true" Header="false" Height="1650" Protect="false" RowAddr="65" RowSpan="1" Width="11708"&gt;&lt;CELLMARGIN Bottom="283" Left="283" Right="283" Top="283"/&gt;&lt;PARALIST LineWrap="Break" LinkListID="0" LinkListIDNext="0" TextDirection="0" VertAlign="Top"&gt;&lt;P ParaShape="21" Style="43"&gt;&lt;TEXT CharShape="7"&gt;&lt;CHAR&gt;≪$E$72≫&lt;/CHAR&gt;&lt;/TEXT&gt;&lt;/P&gt;&lt;/PARALIST&gt;&lt;/CELL&gt;&lt;/ROW&gt;&lt;ROW&gt;&lt;CELL BorderFill="22" ColAddr="0" ColSpan="1" Dirty="false" Editable="false" HasMargin="false" Header="false" Height="1650" Protect="false" RowAddr="66" RowSpan="1" Width="3001"&gt;&lt;CELLMARGIN Bottom="0" Left="0" Right="0" Top="0"/&gt;&lt;PARALIST LineWrap="Squeeze" LinkListID="0" LinkListIDNext="0" TextDirection="0" VertAlign="Center"&gt;&lt;P ParaShape="0" Style="43"&gt;&lt;TEXT CharShape="7"&gt;&lt;CHAR&gt;≪$A$73≫&lt;/CHAR&gt;&lt;/TEXT&gt;&lt;/P&gt;&lt;/PARALIST&gt;&lt;/CELL&gt;&lt;CELL BorderFill="23" ColAddr="1" ColSpan="1" Dirty="false" Editable="false" HasMargin="false" Header="false" Height="1650" Protect="false" RowAddr="66" RowSpan="1" Width="10406"&gt;&lt;CELLMARGIN Bottom="0" Left="0" Right="0" Top="0"/&gt;&lt;PARALIST LineWrap="Break" LinkListID="0" LinkListIDNext="0" TextDirection="0" VertAlign="Center"&gt;&lt;P ParaShape="21" Style="43"&gt;&lt;TEXT CharShape="7"&gt;&lt;CHAR&gt;≪$B$73≫&lt;/CHAR&gt;&lt;/TEXT&gt;&lt;/P&gt;&lt;/PARALIST&gt;&lt;/CELL&gt;&lt;CELL BorderFill="24" ColAddr="2" ColSpan="1" Dirty="false" Editable="false" HasMargin="true" Header="false" Height="1650" Protect="false" RowAddr="66" RowSpan="1" Width="4982"&gt;&lt;CELLMARGIN Bottom="283" Left="283" Right="283" Top="283"/&gt;&lt;PARALIST LineWrap="Break" LinkListID="0" LinkListIDNext="0" TextDirection="0" VertAlign="Top"&gt;&lt;P ParaShape="21" Style="43"&gt;&lt;TEXT CharShape="7"&gt;&lt;CHAR&gt;≪$C$73≫&lt;/CHAR&gt;&lt;/TEXT&gt;&lt;/P&gt;&lt;/PARALIST&gt;&lt;/CELL&gt;&lt;CELL BorderFill="23" ColAddr="3" ColSpan="1" Dirty="false" Editable="false" HasMargin="true" Header="false" Height="1650" Protect="false" RowAddr="66" RowSpan="1" Width="9274"&gt;&lt;CELLMARGIN Bottom="283" Left="283" Right="283" Top="283"/&gt;&lt;PARALIST LineWrap="Break" LinkListID="0" LinkListIDNext="0" TextDirection="0" VertAlign="Top"&gt;&lt;P ParaShape="21" Style="43"&gt;&lt;TEXT CharShape="7"&gt;&lt;CHAR&gt;≪$D$73≫&lt;/CHAR&gt;&lt;/TEXT&gt;&lt;/P&gt;&lt;/PARALIST&gt;&lt;/CELL&gt;&lt;CELL BorderFill="25" ColAddr="4" ColSpan="1" Dirty="false" Editable="false" HasMargin="true" Header="false" Height="1650" Protect="false" RowAddr="66" RowSpan="1" Width="11708"&gt;&lt;CELLMARGIN Bottom="283" Left="283" Right="283" Top="283"/&gt;&lt;PARALIST LineWrap="Break" LinkListID="0" LinkListIDNext="0" TextDirection="0" VertAlign="Top"&gt;&lt;P ParaShape="21" Style="43"&gt;&lt;TEXT CharShape="7"&gt;&lt;CHAR&gt;≪$E$73≫&lt;/CHAR&gt;&lt;/TEXT&gt;&lt;/P&gt;&lt;/PARALIST&gt;&lt;/CELL&gt;&lt;/ROW&gt;&lt;ROW&gt;&lt;CELL BorderFill="22" ColAddr="0" ColSpan="1" Dirty="false" Editable="false" HasMargin="false" Header="false" Height="1650" Protect="false" RowAddr="67" RowSpan="1" Width="3001"&gt;&lt;CELLMARGIN Bottom="0" Left="0" Right="0" Top="0"/&gt;&lt;PARALIST LineWrap="Squeeze" LinkListID="0" LinkListIDNext="0" TextDirection="0" VertAlign="Center"&gt;&lt;P ParaShape="0" Style="43"&gt;&lt;TEXT CharShape="7"&gt;&lt;CHAR&gt;≪$A$74≫&lt;/CHAR&gt;&lt;/TEXT&gt;&lt;/P&gt;&lt;/PARALIST&gt;&lt;/CELL&gt;&lt;CELL BorderFill="23" ColAddr="1" ColSpan="1" Dirty="false" Editable="false" HasMargin="false" Header="false" Height="1650" Protect="false" RowAddr="67" RowSpan="1" Width="10406"&gt;&lt;CELLMARGIN Bottom="0" Left="0" Right="0" Top="0"/&gt;&lt;PARALIST LineWrap="Break" LinkListID="0" LinkListIDNext="0" TextDirection="0" VertAlign="Center"&gt;&lt;P ParaShape="21" Style="43"&gt;&lt;TEXT CharShape="7"&gt;&lt;CHAR&gt;≪$B$74≫&lt;/CHAR&gt;&lt;/TEXT&gt;&lt;/P&gt;&lt;/PARALIST&gt;&lt;/CELL&gt;&lt;CELL BorderFill="24" ColAddr="2" ColSpan="1" Dirty="false" Editable="false" HasMargin="true" Header="false" Height="1650" Protect="false" RowAddr="67" RowSpan="1" Width="4982"&gt;&lt;CELLMARGIN Bottom="283" Left="283" Right="283" Top="283"/&gt;&lt;PARALIST LineWrap="Break" LinkListID="0" LinkListIDNext="0" TextDirection="0" VertAlign="Top"&gt;&lt;P ParaShape="21" Style="43"&gt;&lt;TEXT CharShape="7"&gt;&lt;CHAR&gt;≪$C$74≫&lt;/CHAR&gt;&lt;/TEXT&gt;&lt;/P&gt;&lt;/PARALIST&gt;&lt;/CELL&gt;&lt;CELL BorderFill="23" ColAddr="3" ColSpan="1" Dirty="false" Editable="false" HasMargin="true" Header="false" Height="1650" Protect="false" RowAddr="67" RowSpan="1" Width="9274"&gt;&lt;CELLMARGIN Bottom="283" Left="283" Right="283" Top="283"/&gt;&lt;PARALIST LineWrap="Break" LinkListID="0" LinkListIDNext="0" TextDirection="0" VertAlign="Top"&gt;&lt;P ParaShape="21" Style="43"&gt;&lt;TEXT CharShape="7"&gt;&lt;CHAR&gt;≪$D$74≫&lt;/CHAR&gt;&lt;/TEXT&gt;&lt;/P&gt;&lt;/PARALIST&gt;&lt;/CELL&gt;&lt;CELL BorderFill="25" ColAddr="4" ColSpan="1" Dirty="false" Editable="false" HasMargin="true" Header="false" Height="1650" Protect="false" RowAddr="67" RowSpan="1" Width="11708"&gt;&lt;CELLMARGIN Bottom="283" Left="283" Right="283" Top="283"/&gt;&lt;PARALIST LineWrap="Break" LinkListID="0" LinkListIDNext="0" TextDirection="0" VertAlign="Top"&gt;&lt;P ParaShape="21" Style="43"&gt;&lt;TEXT CharShape="7"&gt;&lt;CHAR&gt;≪$E$74≫&lt;/CHAR&gt;&lt;/TEXT&gt;&lt;/P&gt;&lt;/PARALIST&gt;&lt;/CELL&gt;&lt;/ROW&gt;&lt;ROW&gt;&lt;CELL BorderFill="22" ColAddr="0" ColSpan="1" Dirty="false" Editable="false" HasMargin="false" Header="false" Height="1650" Protect="false" RowAddr="68" RowSpan="1" Width="3001"&gt;&lt;CELLMARGIN Bottom="0" Left="0" Right="0" Top="0"/&gt;&lt;PARALIST LineWrap="Squeeze" LinkListID="0" LinkListIDNext="0" TextDirection="0" VertAlign="Center"&gt;&lt;P ParaShape="0" Style="43"&gt;&lt;TEXT CharShape="7"&gt;&lt;CHAR&gt;≪$A$75≫&lt;/CHAR&gt;&lt;/TEXT&gt;&lt;/P&gt;&lt;/PARALIST&gt;&lt;/CELL&gt;&lt;CELL BorderFill="23" ColAddr="1" ColSpan="1" Dirty="false" Editable="false" HasMargin="false" Header="false" Height="1650" Protect="false" RowAddr="68" RowSpan="1" Width="10406"&gt;&lt;CELLMARGIN Bottom="0" Left="0" Right="0" Top="0"/&gt;&lt;PARALIST LineWrap="Break" LinkListID="0" LinkListIDNext="0" TextDirection="0" VertAlign="Center"&gt;&lt;P ParaShape="21" Style="43"&gt;&lt;TEXT CharShape="7"&gt;&lt;CHAR&gt;≪$B$75≫&lt;/CHAR&gt;&lt;/TEXT&gt;&lt;/P&gt;&lt;/PARALIST&gt;&lt;/CELL&gt;&lt;CELL BorderFill="24" ColAddr="2" ColSpan="1" Dirty="false" Editable="false" HasMargin="true" Header="false" Height="1650" Protect="false" RowAddr="68" RowSpan="1" Width="4982"&gt;&lt;CELLMARGIN Bottom="283" Left="283" Right="283" Top="283"/&gt;&lt;PARALIST LineWrap="Break" LinkListID="0" LinkListIDNext="0" TextDirection="0" VertAlign="Top"&gt;&lt;P ParaShape="21" Style="43"&gt;&lt;TEXT CharShape="7"&gt;&lt;CHAR&gt;≪$C$75≫&lt;/CHAR&gt;&lt;/TEXT&gt;&lt;/P&gt;&lt;/PARALIST&gt;&lt;/CELL&gt;&lt;CELL BorderFill="23" ColAddr="3" ColSpan="1" Dirty="false" Editable="false" HasMargin="true" Header="false" Height="1650" Protect="false" RowAddr="68" RowSpan="1" Width="9274"&gt;&lt;CELLMARGIN Bottom="283" Left="283" Right="283" Top="283"/&gt;&lt;PARALIST LineWrap="Break" LinkListID="0" LinkListIDNext="0" TextDirection="0" VertAlign="Top"&gt;&lt;P ParaShape="21" Style="43"&gt;&lt;TEXT CharShape="7"&gt;&lt;CHAR&gt;≪$D$75≫&lt;/CHAR&gt;&lt;/TEXT&gt;&lt;/P&gt;&lt;/PARALIST&gt;&lt;/CELL&gt;&lt;CELL BorderFill="25" ColAddr="4" ColSpan="1" Dirty="false" Editable="false" HasMargin="true" Header="false" Height="1650" Protect="false" RowAddr="68" RowSpan="1" Width="11708"&gt;&lt;CELLMARGIN Bottom="283" Left="283" Right="283" Top="283"/&gt;&lt;PARALIST LineWrap="Break" LinkListID="0" LinkListIDNext="0" TextDirection="0" VertAlign="Top"&gt;&lt;P ParaShape="21" Style="43"&gt;&lt;TEXT CharShape="7"&gt;&lt;CHAR&gt;≪$E$75≫&lt;/CHAR&gt;&lt;/TEXT&gt;&lt;/P&gt;&lt;/PARALIST&gt;&lt;/CELL&gt;&lt;/ROW&gt;&lt;ROW&gt;&lt;CELL BorderFill="22" ColAddr="0" ColSpan="1" Dirty="false" Editable="false" HasMargin="false" Header="false" Height="1650" Protect="false" RowAddr="69" RowSpan="1" Width="3001"&gt;&lt;CELLMARGIN Bottom="0" Left="0" Right="0" Top="0"/&gt;&lt;PARALIST LineWrap="Squeeze" LinkListID="0" LinkListIDNext="0" TextDirection="0" VertAlign="Center"&gt;&lt;P ParaShape="0" Style="43"&gt;&lt;TEXT CharShape="7"&gt;&lt;CHAR&gt;≪$A$76≫&lt;/CHAR&gt;&lt;/TEXT&gt;&lt;/P&gt;&lt;/PARALIST&gt;&lt;/CELL&gt;&lt;CELL BorderFill="23" ColAddr="1" ColSpan="1" Dirty="false" Editable="false" HasMargin="false" Header="false" Height="1650" Protect="false" RowAddr="69" RowSpan="1" Width="10406"&gt;&lt;CELLMARGIN Bottom="0" Left="0" Right="0" Top="0"/&gt;&lt;PARALIST LineWrap="Break" LinkListID="0" LinkListIDNext="0" TextDirection="0" VertAlign="Center"&gt;&lt;P ParaShape="21" Style="43"&gt;&lt;TEXT CharShape="7"&gt;&lt;CHAR&gt;≪$B$76≫&lt;/CHAR&gt;&lt;/TEXT&gt;&lt;/P&gt;&lt;/PARALIST&gt;&lt;/CELL&gt;&lt;CELL BorderFill="24" ColAddr="2" ColSpan="1" Dirty="false" Editable="false" HasMargin="true" Header="false" Height="1650" Protect="false" RowAddr="69" RowSpan="1" Width="4982"&gt;&lt;CELLMARGIN Bottom="283" Left="283" Right="283" Top="283"/&gt;&lt;PARALIST LineWrap="Break" LinkListID="0" LinkListIDNext="0" TextDirection="0" VertAlign="Top"&gt;&lt;P ParaShape="21" Style="43"&gt;&lt;TEXT CharShape="7"&gt;&lt;CHAR&gt;≪$C$76≫&lt;/CHAR&gt;&lt;/TEXT&gt;&lt;/P&gt;&lt;/PARALIST&gt;&lt;/CELL&gt;&lt;CELL BorderFill="23" ColAddr="3" ColSpan="1" Dirty="false" Editable="false" HasMargin="true" Header="false" Height="1650" Protect="false" RowAddr="69" RowSpan="1" Width="9274"&gt;&lt;CELLMARGIN Bottom="283" Left="283" Right="283" Top="283"/&gt;&lt;PARALIST LineWrap="Break" LinkListID="0" LinkListIDNext="0" TextDirection="0" VertAlign="Top"&gt;&lt;P ParaShape="21" Style="43"&gt;&lt;TEXT CharShape="7"&gt;&lt;CHAR&gt;≪$D$76≫&lt;/CHAR&gt;&lt;/TEXT&gt;&lt;/P&gt;&lt;/PARALIST&gt;&lt;/CELL&gt;&lt;CELL BorderFill="25" ColAddr="4" ColSpan="1" Dirty="false" Editable="false" HasMargin="true" Header="false" Height="1650" Protect="false" RowAddr="69" RowSpan="1" Width="11708"&gt;&lt;CELLMARGIN Bottom="283" Left="283" Right="283" Top="283"/&gt;&lt;PARALIST LineWrap="Break" LinkListID="0" LinkListIDNext="0" TextDirection="0" VertAlign="Top"&gt;&lt;P ParaShape="21" Style="43"&gt;&lt;TEXT CharShape="7"&gt;&lt;CHAR&gt;≪$E$76≫&lt;/CHAR&gt;&lt;/TEXT&gt;&lt;/P&gt;&lt;/PARALIST&gt;&lt;/CELL&gt;&lt;/ROW&gt;&lt;ROW&gt;&lt;CELL BorderFill="22" ColAddr="0" ColSpan="1" Dirty="false" Editable="false" HasMargin="false" Header="false" Height="1650" Protect="false" RowAddr="70" RowSpan="1" Width="3001"&gt;&lt;CELLMARGIN Bottom="0" Left="0" Right="0" Top="0"/&gt;&lt;PARALIST LineWrap="Squeeze" LinkListID="0" LinkListIDNext="0" TextDirection="0" VertAlign="Center"&gt;&lt;P ParaShape="0" Style="43"&gt;&lt;TEXT CharShape="7"&gt;&lt;CHAR&gt;≪$A$77≫&lt;/CHAR&gt;&lt;/TEXT&gt;&lt;/P&gt;&lt;/PARALIST&gt;&lt;/CELL&gt;&lt;CELL BorderFill="23" ColAddr="1" ColSpan="1" Dirty="false" Editable="false" HasMargin="false" Header="false" Height="1650" Protect="false" RowAddr="70" RowSpan="1" Width="10406"&gt;&lt;CELLMARGIN Bottom="0" Left="0" Right="0" Top="0"/&gt;&lt;PARALIST LineWrap="Break" LinkListID="0" LinkListIDNext="0" TextDirection="0" VertAlign="Center"&gt;&lt;P ParaShape="21" Style="43"&gt;&lt;TEXT CharShape="7"&gt;&lt;CHAR&gt;≪$B$77≫&lt;/CHAR&gt;&lt;/TEXT&gt;&lt;/P&gt;&lt;/PARALIST&gt;&lt;/CELL&gt;&lt;CELL BorderFill="24" ColAddr="2" ColSpan="1" Dirty="false" Editable="false" HasMargin="true" Header="false" Height="1650" Protect="false" RowAddr="70" RowSpan="1" Width="4982"&gt;&lt;CELLMARGIN Bottom="283" Left="283" Right="283" Top="283"/&gt;&lt;PARALIST LineWrap="Break" LinkListID="0" LinkListIDNext="0" TextDirection="0" VertAlign="Top"&gt;&lt;P ParaShape="21" Style="43"&gt;&lt;TEXT CharShape="7"&gt;&lt;CHAR&gt;≪$C$77≫&lt;/CHAR&gt;&lt;/TEXT&gt;&lt;/P&gt;&lt;/PARALIST&gt;&lt;/CELL&gt;&lt;CELL BorderFill="23" ColAddr="3" ColSpan="1" Dirty="false" Editable="false" HasMargin="true" Header="false" Height="1650" Protect="false" RowAddr="70" RowSpan="1" Width="9274"&gt;&lt;CELLMARGIN Bottom="283" Left="283" Right="283" Top="283"/&gt;&lt;PARALIST LineWrap="Break" LinkListID="0" LinkListIDNext="0" TextDirection="0" VertAlign="Top"&gt;&lt;P ParaShape="21" Style="43"&gt;&lt;TEXT CharShape="7"&gt;&lt;CHAR&gt;≪$D$77≫&lt;/CHAR&gt;&lt;/TEXT&gt;&lt;/P&gt;&lt;/PARALIST&gt;&lt;/CELL&gt;&lt;CELL BorderFill="25" ColAddr="4" ColSpan="1" Dirty="false" Editable="false" HasMargin="true" Header="false" Height="1650" Protect="false" RowAddr="70" RowSpan="1" Width="11708"&gt;&lt;CELLMARGIN Bottom="283" Left="283" Right="283" Top="283"/&gt;&lt;PARALIST LineWrap="Break" LinkListID="0" LinkListIDNext="0" TextDirection="0" VertAlign="Top"&gt;&lt;P ParaShape="21" Style="43"&gt;&lt;TEXT CharShape="7"&gt;&lt;CHAR&gt;≪$E$77≫&lt;/CHAR&gt;&lt;/TEXT&gt;&lt;/P&gt;&lt;/PARALIST&gt;&lt;/CELL&gt;&lt;/ROW&gt;&lt;ROW&gt;&lt;CELL BorderFill="22" ColAddr="0" ColSpan="1" Dirty="false" Editable="false" HasMargin="false" Header="false" Height="1650" Protect="false" RowAddr="71" RowSpan="1" Width="3001"&gt;&lt;CELLMARGIN Bottom="0" Left="0" Right="0" Top="0"/&gt;&lt;PARALIST LineWrap="Squeeze" LinkListID="0" LinkListIDNext="0" TextDirection="0" VertAlign="Center"&gt;&lt;P ParaShape="0" Style="43"&gt;&lt;TEXT CharShape="7"&gt;&lt;CHAR&gt;≪$A$78≫&lt;/CHAR&gt;&lt;/TEXT&gt;&lt;/P&gt;&lt;/PARALIST&gt;&lt;/CELL&gt;&lt;CELL BorderFill="23" ColAddr="1" ColSpan="1" Dirty="false" Editable="false" HasMargin="false" Header="false" Height="1650" Protect="false" RowAddr="71" RowSpan="1" Width="10406"&gt;&lt;CELLMARGIN Bottom="0" Left="0" Right="0" Top="0"/&gt;&lt;PARALIST LineWrap="Break" LinkListID="0" LinkListIDNext="0" TextDirection="0" VertAlign="Center"&gt;&lt;P ParaShape="21" Style="43"&gt;&lt;TEXT CharShape="7"&gt;&lt;CHAR&gt;≪$B$78≫&lt;/CHAR&gt;&lt;/TEXT&gt;&lt;/P&gt;&lt;/PARALIST&gt;&lt;/CELL&gt;&lt;CELL BorderFill="24" ColAddr="2" ColSpan="1" Dirty="false" Editable="false" HasMargin="true" Header="false" Height="1650" Protect="false" RowAddr="71" RowSpan="1" Width="4982"&gt;&lt;CELLMARGIN Bottom="283" Left="283" Right="283" Top="283"/&gt;&lt;PARALIST LineWrap="Break" LinkListID="0" LinkListIDNext="0" TextDirection="0" VertAlign="Top"&gt;&lt;P ParaShape="21" Style="43"&gt;&lt;TEXT CharShape="7"&gt;&lt;CHAR&gt;≪$C$78≫&lt;/CHAR&gt;&lt;/TEXT&gt;&lt;/P&gt;&lt;/PARALIST&gt;&lt;/CELL&gt;&lt;CELL BorderFill="23" ColAddr="3" ColSpan="1" Dirty="false" Editable="false" HasMargin="true" Header="false" Height="1650" Protect="false" RowAddr="71" RowSpan="1" Width="9274"&gt;&lt;CELLMARGIN Bottom="283" Left="283" Right="283" Top="283"/&gt;&lt;PARALIST LineWrap="Break" LinkListID="0" LinkListIDNext="0" TextDirection="0" VertAlign="Top"&gt;&lt;P ParaShape="21" Style="43"&gt;&lt;TEXT CharShape="7"&gt;&lt;CHAR&gt;≪$D$78≫&lt;/CHAR&gt;&lt;/TEXT&gt;&lt;/P&gt;&lt;/PARALIST&gt;&lt;/CELL&gt;&lt;CELL BorderFill="25" ColAddr="4" ColSpan="1" Dirty="false" Editable="false" HasMargin="true" Header="false" Height="1650" Protect="false" RowAddr="71" RowSpan="1" Width="11708"&gt;&lt;CELLMARGIN Bottom="283" Left="283" Right="283" Top="283"/&gt;&lt;PARALIST LineWrap="Break" LinkListID="0" LinkListIDNext="0" TextDirection="0" VertAlign="Top"&gt;&lt;P ParaShape="21" Style="43"&gt;&lt;TEXT CharShape="7"&gt;&lt;CHAR&gt;≪$E$78≫&lt;/CHAR&gt;&lt;/TEXT&gt;&lt;/P&gt;&lt;/PARALIST&gt;&lt;/CELL&gt;&lt;/ROW&gt;&lt;ROW&gt;&lt;CELL BorderFill="22" ColAddr="0" ColSpan="1" Dirty="false" Editable="false" HasMargin="false" Header="false" Height="1650" Protect="false" RowAddr="72" RowSpan="1" Width="3001"&gt;&lt;CELLMARGIN Bottom="0" Left="0" Right="0" Top="0"/&gt;&lt;PARALIST LineWrap="Squeeze" LinkListID="0" LinkListIDNext="0" TextDirection="0" VertAlign="Center"&gt;&lt;P ParaShape="0" Style="43"&gt;&lt;TEXT CharShape="7"&gt;&lt;CHAR&gt;≪$A$79≫&lt;/CHAR&gt;&lt;/TEXT&gt;&lt;/P&gt;&lt;/PARALIST&gt;&lt;/CELL&gt;&lt;CELL BorderFill="23" ColAddr="1" ColSpan="1" Dirty="false" Editable="false" HasMargin="false" Header="false" Height="1650" Protect="false" RowAddr="72" RowSpan="1" Width="10406"&gt;&lt;CELLMARGIN Bottom="0" Left="0" Right="0" Top="0"/&gt;&lt;PARALIST LineWrap="Break" LinkListID="0" LinkListIDNext="0" TextDirection="0" VertAlign="Center"&gt;&lt;P ParaShape="21" Style="43"&gt;&lt;TEXT CharShape="7"&gt;&lt;CHAR&gt;≪$B$79≫&lt;/CHAR&gt;&lt;/TEXT&gt;&lt;/P&gt;&lt;/PARALIST&gt;&lt;/CELL&gt;&lt;CELL BorderFill="24" ColAddr="2" ColSpan="1" Dirty="false" Editable="false" HasMargin="true" Header="false" Height="1650" Protect="false" RowAddr="72" RowSpan="1" Width="4982"&gt;&lt;CELLMARGIN Bottom="283" Left="283" Right="283" Top="283"/&gt;&lt;PARALIST LineWrap="Break" LinkListID="0" LinkListIDNext="0" TextDirection="0" VertAlign="Top"&gt;&lt;P ParaShape="21" Style="43"&gt;&lt;TEXT CharShape="7"&gt;&lt;CHAR&gt;≪$C$79≫&lt;/CHAR&gt;&lt;/TEXT&gt;&lt;/P&gt;&lt;/PARALIST&gt;&lt;/CELL&gt;&lt;CELL BorderFill="23" ColAddr="3" ColSpan="1" Dirty="false" Editable="false" HasMargin="true" Header="false" Height="1650" Protect="false" RowAddr="72" RowSpan="1" Width="9274"&gt;&lt;CELLMARGIN Bottom="283" Left="283" Right="283" Top="283"/&gt;&lt;PARALIST LineWrap="Break" LinkListID="0" LinkListIDNext="0" TextDirection="0" VertAlign="Top"&gt;&lt;P ParaShape="21" Style="43"&gt;&lt;TEXT CharShape="7"&gt;&lt;CHAR&gt;≪$D$79≫&lt;/CHAR&gt;&lt;/TEXT&gt;&lt;/P&gt;&lt;/PARALIST&gt;&lt;/CELL&gt;&lt;CELL BorderFill="25" ColAddr="4" ColSpan="1" Dirty="false" Editable="false" HasMargin="true" Header="false" Height="1650" Protect="false" RowAddr="72" RowSpan="1" Width="11708"&gt;&lt;CELLMARGIN Bottom="283" Left="283" Right="283" Top="283"/&gt;&lt;PARALIST LineWrap="Break" LinkListID="0" LinkListIDNext="0" TextDirection="0" VertAlign="Top"&gt;&lt;P ParaShape="21" Style="43"&gt;&lt;TEXT CharShape="7"&gt;&lt;CHAR&gt;≪$E$79≫&lt;/CHAR&gt;&lt;/TEXT&gt;&lt;/P&gt;&lt;/PARALIST&gt;&lt;/CELL&gt;&lt;/ROW&gt;&lt;ROW&gt;&lt;CELL BorderFill="22" ColAddr="0" ColSpan="1" Dirty="false" Editable="false" HasMargin="false" Header="false" Height="1650" Protect="false" RowAddr="73" RowSpan="1" Width="3001"&gt;&lt;CELLMARGIN Bottom="0" Left="0" Right="0" Top="0"/&gt;&lt;PARALIST LineWrap="Squeeze" LinkListID="0" LinkListIDNext="0" TextDirection="0" VertAlign="Center"&gt;&lt;P ParaShape="0" Style="43"&gt;&lt;TEXT CharShape="7"&gt;&lt;CHAR&gt;≪$A$80≫&lt;/CHAR&gt;&lt;/TEXT&gt;&lt;/P&gt;&lt;/PARALIST&gt;&lt;/CELL&gt;&lt;CELL BorderFill="23" ColAddr="1" ColSpan="1" Dirty="false" Editable="false" HasMargin="false" Header="false" Height="1650" Protect="false" RowAddr="73" RowSpan="1" Width="10406"&gt;&lt;CELLMARGIN Bottom="0" Left="0" Right="0" Top="0"/&gt;&lt;PARALIST LineWrap="Break" LinkListID="0" LinkListIDNext="0" TextDirection="0" VertAlign="Center"&gt;&lt;P ParaShape="21" Style="43"&gt;&lt;TEXT CharShape="7"&gt;&lt;CHAR&gt;≪$B$80≫&lt;/CHAR&gt;&lt;/TEXT&gt;&lt;/P&gt;&lt;/PARALIST&gt;&lt;/CELL&gt;&lt;CELL BorderFill="24" ColAddr="2" ColSpan="1" Dirty="false" Editable="false" HasMargin="true" Header="false" Height="1650" Protect="false" RowAddr="73" RowSpan="1" Width="4982"&gt;&lt;CELLMARGIN Bottom="283" Left="283" Right="283" Top="283"/&gt;&lt;PARALIST LineWrap="Break" LinkListID="0" LinkListIDNext="0" TextDirection="0" VertAlign="Top"&gt;&lt;P ParaShape="21" Style="43"&gt;&lt;TEXT CharShape="7"&gt;&lt;CHAR&gt;≪$C$80≫&lt;/CHAR&gt;&lt;/TEXT&gt;&lt;/P&gt;&lt;/PARALIST&gt;&lt;/CELL&gt;&lt;CELL BorderFill="23" ColAddr="3" ColSpan="1" Dirty="false" Editable="false" HasMargin="true" Header="false" Height="1650" Protect="false" RowAddr="73" RowSpan="1" Width="9274"&gt;&lt;CELLMARGIN Bottom="283" Left="283" Right="283" Top="283"/&gt;&lt;PARALIST LineWrap="Break" LinkListID="0" LinkListIDNext="0" TextDirection="0" VertAlign="Top"&gt;&lt;P ParaShape="21" Style="43"&gt;&lt;TEXT CharShape="7"&gt;&lt;CHAR&gt;≪$D$80≫&lt;/CHAR&gt;&lt;/TEXT&gt;&lt;/P&gt;&lt;/PARALIST&gt;&lt;/CELL&gt;&lt;CELL BorderFill="25" ColAddr="4" ColSpan="1" Dirty="false" Editable="false" HasMargin="true" Header="false" Height="1650" Protect="false" RowAddr="73" RowSpan="1" Width="11708"&gt;&lt;CELLMARGIN Bottom="283" Left="283" Right="283" Top="283"/&gt;&lt;PARALIST LineWrap="Break" LinkListID="0" LinkListIDNext="0" TextDirection="0" VertAlign="Top"&gt;&lt;P ParaShape="21" Style="43"&gt;&lt;TEXT CharShape="7"&gt;&lt;CHAR&gt;≪$E$80≫&lt;/CHAR&gt;&lt;/TEXT&gt;&lt;/P&gt;&lt;/PARALIST&gt;&lt;/CELL&gt;&lt;/ROW&gt;&lt;ROW&gt;&lt;CELL BorderFill="22" ColAddr="0" ColSpan="1" Dirty="false" Editable="false" HasMargin="false" Header="false" Height="1650" Protect="false" RowAddr="74" RowSpan="1" Width="3001"&gt;&lt;CELLMARGIN Bottom="0" Left="0" Right="0" Top="0"/&gt;&lt;PARALIST LineWrap="Squeeze" LinkListID="0" LinkListIDNext="0" TextDirection="0" VertAlign="Center"&gt;&lt;P ParaShape="0" Style="43"&gt;&lt;TEXT CharShape="7"&gt;&lt;CHAR&gt;≪$A$81≫&lt;/CHAR&gt;&lt;/TEXT&gt;&lt;/P&gt;&lt;/PARALIST&gt;&lt;/CELL&gt;&lt;CELL BorderFill="23" ColAddr="1" ColSpan="1" Dirty="false" Editable="false" HasMargin="false" Header="false" Height="1650" Protect="false" RowAddr="74" RowSpan="1" Width="10406"&gt;&lt;CELLMARGIN Bottom="0" Left="0" Right="0" Top="0"/&gt;&lt;PARALIST LineWrap="Break" LinkListID="0" LinkListIDNext="0" TextDirection="0" VertAlign="Center"&gt;&lt;P ParaShape="21" Style="43"&gt;&lt;TEXT CharShape="7"&gt;&lt;CHAR&gt;≪$B$81≫&lt;/CHAR&gt;&lt;/TEXT&gt;&lt;/P&gt;&lt;/PARALIST&gt;&lt;/CELL&gt;&lt;CELL BorderFill="24" ColAddr="2" ColSpan="1" Dirty="false" Editable="false" HasMargin="true" Header="false" Height="1650" Protect="false" RowAddr="74" RowSpan="1" Width="4982"&gt;&lt;CELLMARGIN Bottom="283" Left="283" Right="283" Top="283"/&gt;&lt;PARALIST LineWrap="Break" LinkListID="0" LinkListIDNext="0" TextDirection="0" VertAlign="Top"&gt;&lt;P ParaShape="21" Style="43"&gt;&lt;TEXT CharShape="7"&gt;&lt;CHAR&gt;≪$C$81≫&lt;/CHAR&gt;&lt;/TEXT&gt;&lt;/P&gt;&lt;/PARALIST&gt;&lt;/CELL&gt;&lt;CELL BorderFill="23" ColAddr="3" ColSpan="1" Dirty="false" Editable="false" HasMargin="true" Header="false" Height="1650" Protect="false" RowAddr="74" RowSpan="1" Width="9274"&gt;&lt;CELLMARGIN Bottom="283" Left="283" Right="283" Top="283"/&gt;&lt;PARALIST LineWrap="Break" LinkListID="0" LinkListIDNext="0" TextDirection="0" VertAlign="Top"&gt;&lt;P ParaShape="21" Style="43"&gt;&lt;TEXT CharShape="7"&gt;&lt;CHAR&gt;≪$D$81≫&lt;/CHAR&gt;&lt;/TEXT&gt;&lt;/P&gt;&lt;/PARALIST&gt;&lt;/CELL&gt;&lt;CELL BorderFill="25" ColAddr="4" ColSpan="1" Dirty="false" Editable="false" HasMargin="true" Header="false" Height="1650" Protect="false" RowAddr="74" RowSpan="1" Width="11708"&gt;&lt;CELLMARGIN Bottom="283" Left="283" Right="283" Top="283"/&gt;&lt;PARALIST LineWrap="Break" LinkListID="0" LinkListIDNext="0" TextDirection="0" VertAlign="Top"&gt;&lt;P ParaShape="21" Style="43"&gt;&lt;TEXT CharShape="7"&gt;&lt;CHAR&gt;≪$E$81≫&lt;/CHAR&gt;&lt;/TEXT&gt;&lt;/P&gt;&lt;/PARALIST&gt;&lt;/CELL&gt;&lt;/ROW&gt;&lt;ROW&gt;&lt;CELL BorderFill="22" ColAddr="0" ColSpan="1" Dirty="false" Editable="false" HasMargin="false" Header="false" Height="1650" Protect="false" RowAddr="75" RowSpan="1" Width="3001"&gt;&lt;CELLMARGIN Bottom="0" Left="0" Right="0" Top="0"/&gt;&lt;PARALIST LineWrap="Squeeze" LinkListID="0" LinkListIDNext="0" TextDirection="0" VertAlign="Center"&gt;&lt;P ParaShape="0" Style="43"&gt;&lt;TEXT CharShape="7"&gt;&lt;CHAR&gt;≪$A$82≫&lt;/CHAR&gt;&lt;/TEXT&gt;&lt;/P&gt;&lt;/PARALIST&gt;&lt;/CELL&gt;&lt;CELL BorderFill="23" ColAddr="1" ColSpan="1" Dirty="false" Editable="false" HasMargin="false" Header="false" Height="1650" Protect="false" RowAddr="75" RowSpan="1" Width="10406"&gt;&lt;CELLMARGIN Bottom="0" Left="0" Right="0" Top="0"/&gt;&lt;PARALIST LineWrap="Break" LinkListID="0" LinkListIDNext="0" TextDirection="0" VertAlign="Center"&gt;&lt;P ParaShape="21" Style="43"&gt;&lt;TEXT CharShape="7"&gt;&lt;CHAR&gt;≪$B$82≫&lt;/CHAR&gt;&lt;/TEXT&gt;&lt;/P&gt;&lt;/PARALIST&gt;&lt;/CELL&gt;&lt;CELL BorderFill="24" ColAddr="2" ColSpan="1" Dirty="false" Editable="false" HasMargin="true" Header="false" Height="1650" Protect="false" RowAddr="75" RowSpan="1" Width="4982"&gt;&lt;CELLMARGIN Bottom="283" Left="283" Right="283" Top="283"/&gt;&lt;PARALIST LineWrap="Break" LinkListID="0" LinkListIDNext="0" TextDirection="0" VertAlign="Top"&gt;&lt;P ParaShape="21" Style="43"&gt;&lt;TEXT CharShape="7"&gt;&lt;CHAR&gt;≪$C$82≫&lt;/CHAR&gt;&lt;/TEXT&gt;&lt;/P&gt;&lt;/PARALIST&gt;&lt;/CELL&gt;&lt;CELL BorderFill="23" ColAddr="3" ColSpan="1" Dirty="false" Editable="false" HasMargin="true" Header="false" Height="1650" Protect="false" RowAddr="75" RowSpan="1" Width="9274"&gt;&lt;CELLMARGIN Bottom="283" Left="283" Right="283" Top="283"/&gt;&lt;PARALIST LineWrap="Break" LinkListID="0" LinkListIDNext="0" TextDirection="0" VertAlign="Top"&gt;&lt;P ParaShape="21" Style="43"&gt;&lt;TEXT CharShape="7"&gt;&lt;CHAR&gt;≪$D$82≫&lt;/CHAR&gt;&lt;/TEXT&gt;&lt;/P&gt;&lt;/PARALIST&gt;&lt;/CELL&gt;&lt;CELL BorderFill="25" ColAddr="4" ColSpan="1" Dirty="false" Editable="false" HasMargin="true" Header="false" Height="1650" Protect="false" RowAddr="75" RowSpan="1" Width="11708"&gt;&lt;CELLMARGIN Bottom="283" Left="283" Right="283" Top="283"/&gt;&lt;PARALIST LineWrap="Break" LinkListID="0" LinkListIDNext="0" TextDirection="0" VertAlign="Top"&gt;&lt;P ParaShape="21" Style="43"&gt;&lt;TEXT CharShape="7"&gt;&lt;CHAR&gt;≪$E$82≫&lt;/CHAR&gt;&lt;/TEXT&gt;&lt;/P&gt;&lt;/PARALIST&gt;&lt;/CELL&gt;&lt;/ROW&gt;&lt;ROW&gt;&lt;CELL BorderFill="22" ColAddr="0" ColSpan="1" Dirty="false" Editable="false" HasMargin="false" Header="false" Height="1650" Protect="false" RowAddr="76" RowSpan="1" Width="3001"&gt;&lt;CELLMARGIN Bottom="0" Left="0" Right="0" Top="0"/&gt;&lt;PARALIST LineWrap="Squeeze" LinkListID="0" LinkListIDNext="0" TextDirection="0" VertAlign="Center"&gt;&lt;P ParaShape="0" Style="43"&gt;&lt;TEXT CharShape="7"&gt;&lt;CHAR&gt;≪$A$83≫&lt;/CHAR&gt;&lt;/TEXT&gt;&lt;/P&gt;&lt;/PARALIST&gt;&lt;/CELL&gt;&lt;CELL BorderFill="23" ColAddr="1" ColSpan="1" Dirty="false" Editable="false" HasMargin="false" Header="false" Height="1650" Protect="false" RowAddr="76" RowSpan="1" Width="10406"&gt;&lt;CELLMARGIN Bottom="0" Left="0" Right="0" Top="0"/&gt;&lt;PARALIST LineWrap="Break" LinkListID="0" LinkListIDNext="0" TextDirection="0" VertAlign="Center"&gt;&lt;P ParaShape="21" Style="43"&gt;&lt;TEXT CharShape="7"&gt;&lt;CHAR&gt;≪$B$83≫&lt;/CHAR&gt;&lt;/TEXT&gt;&lt;/P&gt;&lt;/PARALIST&gt;&lt;/CELL&gt;&lt;CELL BorderFill="24" ColAddr="2" ColSpan="1" Dirty="false" Editable="false" HasMargin="true" Header="false" Height="1650" Protect="false" RowAddr="76" RowSpan="1" Width="4982"&gt;&lt;CELLMARGIN Bottom="283" Left="283" Right="283" Top="283"/&gt;&lt;PARALIST LineWrap="Break" LinkListID="0" LinkListIDNext="0" TextDirection="0" VertAlign="Top"&gt;&lt;P ParaShape="21" Style="43"&gt;&lt;TEXT CharShape="7"&gt;&lt;CHAR&gt;≪$C$83≫&lt;/CHAR&gt;&lt;/TEXT&gt;&lt;/P&gt;&lt;/PARALIST&gt;&lt;/CELL&gt;&lt;CELL BorderFill="23" ColAddr="3" ColSpan="1" Dirty="false" Editable="false" HasMargin="true" Header="false" Height="1650" Protect="false" RowAddr="76" RowSpan="1" Width="9274"&gt;&lt;CELLMARGIN Bottom="283" Left="283" Right="283" Top="283"/&gt;&lt;PARALIST LineWrap="Break" LinkListID="0" LinkListIDNext="0" TextDirection="0" VertAlign="Top"&gt;&lt;P ParaShape="21" Style="43"&gt;&lt;TEXT CharShape="7"&gt;&lt;CHAR&gt;≪$D$83≫&lt;/CHAR&gt;&lt;/TEXT&gt;&lt;/P&gt;&lt;/PARALIST&gt;&lt;/CELL&gt;&lt;CELL BorderFill="25" ColAddr="4" ColSpan="1" Dirty="false" Editable="false"</t>
  </si>
  <si>
    <t xml:space="preserve"> HasMargin="true" Header="false" Height="1650" Protect="false" RowAddr="76" RowSpan="1" Width="11708"&gt;&lt;CELLMARGIN Bottom="283" Left="283" Right="283" Top="283"/&gt;&lt;PARALIST LineWrap="Break" LinkListID="0" LinkListIDNext="0" TextDirection="0" VertAlign="Top"&gt;&lt;P ParaShape="21" Style="43"&gt;&lt;TEXT CharShape="7"&gt;&lt;CHAR&gt;≪$E$83≫&lt;/CHAR&gt;&lt;/TEXT&gt;&lt;/P&gt;&lt;/PARALIST&gt;&lt;/CELL&gt;&lt;/ROW&gt;&lt;ROW&gt;&lt;CELL BorderFill="22" ColAddr="0" ColSpan="1" Dirty="false" Editable="false" HasMargin="false" Header="false" Height="1650" Protect="false" RowAddr="77" RowSpan="1" Width="3001"&gt;&lt;CELLMARGIN Bottom="0" Left="0" Right="0" Top="0"/&gt;&lt;PARALIST LineWrap="Squeeze" LinkListID="0" LinkListIDNext="0" TextDirection="0" VertAlign="Center"&gt;&lt;P ParaShape="0" Style="43"&gt;&lt;TEXT CharShape="7"&gt;&lt;CHAR&gt;≪$A$84≫&lt;/CHAR&gt;&lt;/TEXT&gt;&lt;/P&gt;&lt;/PARALIST&gt;&lt;/CELL&gt;&lt;CELL BorderFill="23" ColAddr="1" ColSpan="1" Dirty="false" Editable="false" HasMargin="false" Header="false" Height="1650" Protect="false" RowAddr="77" RowSpan="1" Width="10406"&gt;&lt;CELLMARGIN Bottom="0" Left="0" Right="0" Top="0"/&gt;&lt;PARALIST LineWrap="Break" LinkListID="0" LinkListIDNext="0" TextDirection="0" VertAlign="Center"&gt;&lt;P ParaShape="21" Style="43"&gt;&lt;TEXT CharShape="7"&gt;&lt;CHAR&gt;≪$B$84≫&lt;/CHAR&gt;&lt;/TEXT&gt;&lt;/P&gt;&lt;/PARALIST&gt;&lt;/CELL&gt;&lt;CELL BorderFill="24" ColAddr="2" ColSpan="1" Dirty="false" Editable="false" HasMargin="true" Header="false" Height="1650" Protect="false" RowAddr="77" RowSpan="1" Width="4982"&gt;&lt;CELLMARGIN Bottom="283" Left="283" Right="283" Top="283"/&gt;&lt;PARALIST LineWrap="Break" LinkListID="0" LinkListIDNext="0" TextDirection="0" VertAlign="Top"&gt;&lt;P ParaShape="21" Style="43"&gt;&lt;TEXT CharShape="7"&gt;&lt;CHAR&gt;≪$C$84≫&lt;/CHAR&gt;&lt;/TEXT&gt;&lt;/P&gt;&lt;/PARALIST&gt;&lt;/CELL&gt;&lt;CELL BorderFill="23" ColAddr="3" ColSpan="1" Dirty="false" Editable="false" HasMargin="true" Header="false" Height="1650" Protect="false" RowAddr="77" RowSpan="1" Width="9274"&gt;&lt;CELLMARGIN Bottom="283" Left="283" Right="283" Top="283"/&gt;&lt;PARALIST LineWrap="Break" LinkListID="0" LinkListIDNext="0" TextDirection="0" VertAlign="Top"&gt;&lt;P ParaShape="21" Style="43"&gt;&lt;TEXT CharShape="7"&gt;&lt;CHAR&gt;≪$D$84≫&lt;/CHAR&gt;&lt;/TEXT&gt;&lt;/P&gt;&lt;/PARALIST&gt;&lt;/CELL&gt;&lt;CELL BorderFill="25" ColAddr="4" ColSpan="1" Dirty="false" Editable="false" HasMargin="true" Header="false" Height="1650" Protect="false" RowAddr="77" RowSpan="1" Width="11708"&gt;&lt;CELLMARGIN Bottom="283" Left="283" Right="283" Top="283"/&gt;&lt;PARALIST LineWrap="Break" LinkListID="0" LinkListIDNext="0" TextDirection="0" VertAlign="Top"&gt;&lt;P ParaShape="21" Style="43"&gt;&lt;TEXT CharShape="7"&gt;&lt;CHAR&gt;≪$E$84≫&lt;/CHAR&gt;&lt;/TEXT&gt;&lt;/P&gt;&lt;/PARALIST&gt;&lt;/CELL&gt;&lt;/ROW&gt;&lt;ROW&gt;&lt;CELL BorderFill="22" ColAddr="0" ColSpan="1" Dirty="false" Editable="false" HasMargin="false" Header="false" Height="1650" Protect="false" RowAddr="78" RowSpan="1" Width="3001"&gt;&lt;CELLMARGIN Bottom="0" Left="0" Right="0" Top="0"/&gt;&lt;PARALIST LineWrap="Squeeze" LinkListID="0" LinkListIDNext="0" TextDirection="0" VertAlign="Center"&gt;&lt;P ParaShape="0" Style="43"&gt;&lt;TEXT CharShape="7"&gt;&lt;CHAR&gt;≪$A$85≫&lt;/CHAR&gt;&lt;/TEXT&gt;&lt;/P&gt;&lt;/PARALIST&gt;&lt;/CELL&gt;&lt;CELL BorderFill="23" ColAddr="1" ColSpan="1" Dirty="false" Editable="false" HasMargin="false" Header="false" Height="1650" Protect="false" RowAddr="78" RowSpan="1" Width="10406"&gt;&lt;CELLMARGIN Bottom="0" Left="0" Right="0" Top="0"/&gt;&lt;PARALIST LineWrap="Break" LinkListID="0" LinkListIDNext="0" TextDirection="0" VertAlign="Center"&gt;&lt;P ParaShape="21" Style="43"&gt;&lt;TEXT CharShape="7"&gt;&lt;CHAR&gt;≪$B$85≫&lt;/CHAR&gt;&lt;/TEXT&gt;&lt;/P&gt;&lt;/PARALIST&gt;&lt;/CELL&gt;&lt;CELL BorderFill="24" ColAddr="2" ColSpan="1" Dirty="false" Editable="false" HasMargin="true" Header="false" Height="1650" Protect="false" RowAddr="78" RowSpan="1" Width="4982"&gt;&lt;CELLMARGIN Bottom="283" Left="283" Right="283" Top="283"/&gt;&lt;PARALIST LineWrap="Break" LinkListID="0" LinkListIDNext="0" TextDirection="0" VertAlign="Top"&gt;&lt;P ParaShape="21" Style="43"&gt;&lt;TEXT CharShape="7"&gt;&lt;CHAR&gt;≪$C$85≫&lt;/CHAR&gt;&lt;/TEXT&gt;&lt;/P&gt;&lt;/PARALIST&gt;&lt;/CELL&gt;&lt;CELL BorderFill="23" ColAddr="3" ColSpan="1" Dirty="false" Editable="false" HasMargin="true" Header="false" Height="1650" Protect="false" RowAddr="78" RowSpan="1" Width="9274"&gt;&lt;CELLMARGIN Bottom="283" Left="283" Right="283" Top="283"/&gt;&lt;PARALIST LineWrap="Break" LinkListID="0" LinkListIDNext="0" TextDirection="0" VertAlign="Top"&gt;&lt;P ParaShape="21" Style="43"&gt;&lt;TEXT CharShape="7"&gt;&lt;CHAR&gt;≪$D$85≫&lt;/CHAR&gt;&lt;/TEXT&gt;&lt;/P&gt;&lt;/PARALIST&gt;&lt;/CELL&gt;&lt;CELL BorderFill="25" ColAddr="4" ColSpan="1" Dirty="false" Editable="false" HasMargin="true" Header="false" Height="1650" Protect="false" RowAddr="78" RowSpan="1" Width="11708"&gt;&lt;CELLMARGIN Bottom="283" Left="283" Right="283" Top="283"/&gt;&lt;PARALIST LineWrap="Break" LinkListID="0" LinkListIDNext="0" TextDirection="0" VertAlign="Top"&gt;&lt;P ParaShape="21" Style="43"&gt;&lt;TEXT CharShape="7"&gt;&lt;CHAR&gt;≪$E$85≫&lt;/CHAR&gt;&lt;/TEXT&gt;&lt;/P&gt;&lt;/PARALIST&gt;&lt;/CELL&gt;&lt;/ROW&gt;&lt;ROW&gt;&lt;CELL BorderFill="22" ColAddr="0" ColSpan="1" Dirty="false" Editable="false" HasMargin="false" Header="false" Height="1650" Protect="false" RowAddr="79" RowSpan="1" Width="3001"&gt;&lt;CELLMARGIN Bottom="0" Left="0" Right="0" Top="0"/&gt;&lt;PARALIST LineWrap="Squeeze" LinkListID="0" LinkListIDNext="0" TextDirection="0" VertAlign="Center"&gt;&lt;P ParaShape="0" Style="43"&gt;&lt;TEXT CharShape="7"&gt;&lt;CHAR&gt;≪$A$86≫&lt;/CHAR&gt;&lt;/TEXT&gt;&lt;/P&gt;&lt;/PARALIST&gt;&lt;/CELL&gt;&lt;CELL BorderFill="23" ColAddr="1" ColSpan="1" Dirty="false" Editable="false" HasMargin="false" Header="false" Height="1650" Protect="false" RowAddr="79" RowSpan="1" Width="10406"&gt;&lt;CELLMARGIN Bottom="0" Left="0" Right="0" Top="0"/&gt;&lt;PARALIST LineWrap="Break" LinkListID="0" LinkListIDNext="0" TextDirection="0" VertAlign="Center"&gt;&lt;P ParaShape="21" Style="43"&gt;&lt;TEXT CharShape="7"&gt;&lt;CHAR&gt;≪$B$86≫&lt;/CHAR&gt;&lt;/TEXT&gt;&lt;/P&gt;&lt;/PARALIST&gt;&lt;/CELL&gt;&lt;CELL BorderFill="24" ColAddr="2" ColSpan="1" Dirty="false" Editable="false" HasMargin="true" Header="false" Height="1650" Protect="false" RowAddr="79" RowSpan="1" Width="4982"&gt;&lt;CELLMARGIN Bottom="283" Left="283" Right="283" Top="283"/&gt;&lt;PARALIST LineWrap="Break" LinkListID="0" LinkListIDNext="0" TextDirection="0" VertAlign="Top"&gt;&lt;P ParaShape="21" Style="43"&gt;&lt;TEXT CharShape="7"&gt;&lt;CHAR&gt;≪$C$86≫&lt;/CHAR&gt;&lt;/TEXT&gt;&lt;/P&gt;&lt;/PARALIST&gt;&lt;/CELL&gt;&lt;CELL BorderFill="23" ColAddr="3" ColSpan="1" Dirty="false" Editable="false" HasMargin="true" Header="false" Height="1650" Protect="false" RowAddr="79" RowSpan="1" Width="9274"&gt;&lt;CELLMARGIN Bottom="283" Left="283" Right="283" Top="283"/&gt;&lt;PARALIST LineWrap="Break" LinkListID="0" LinkListIDNext="0" TextDirection="0" VertAlign="Top"&gt;&lt;P ParaShape="21" Style="43"&gt;&lt;TEXT CharShape="7"&gt;&lt;CHAR&gt;≪$D$86≫&lt;/CHAR&gt;&lt;/TEXT&gt;&lt;/P&gt;&lt;/PARALIST&gt;&lt;/CELL&gt;&lt;CELL BorderFill="25" ColAddr="4" ColSpan="1" Dirty="false" Editable="false" HasMargin="true" Header="false" Height="1650" Protect="false" RowAddr="79" RowSpan="1" Width="11708"&gt;&lt;CELLMARGIN Bottom="283" Left="283" Right="283" Top="283"/&gt;&lt;PARALIST LineWrap="Break" LinkListID="0" LinkListIDNext="0" TextDirection="0" VertAlign="Top"&gt;&lt;P ParaShape="21" Style="43"&gt;&lt;TEXT CharShape="7"&gt;&lt;CHAR&gt;≪$E$86≫&lt;/CHAR&gt;&lt;/TEXT&gt;&lt;/P&gt;&lt;/PARALIST&gt;&lt;/CELL&gt;&lt;/ROW&gt;&lt;ROW&gt;&lt;CELL BorderFill="22" ColAddr="0" ColSpan="1" Dirty="false" Editable="false" HasMargin="false" Header="false" Height="1650" Protect="false" RowAddr="80" RowSpan="1" Width="3001"&gt;&lt;CELLMARGIN Bottom="0" Left="0" Right="0" Top="0"/&gt;&lt;PARALIST LineWrap="Squeeze" LinkListID="0" LinkListIDNext="0" TextDirection="0" VertAlign="Center"&gt;&lt;P ParaShape="0" Style="43"&gt;&lt;TEXT CharShape="7"&gt;&lt;CHAR&gt;≪$A$87≫&lt;/CHAR&gt;&lt;/TEXT&gt;&lt;/P&gt;&lt;/PARALIST&gt;&lt;/CELL&gt;&lt;CELL BorderFill="23" ColAddr="1" ColSpan="1" Dirty="false" Editable="false" HasMargin="false" Header="false" Height="1650" Protect="false" RowAddr="80" RowSpan="1" Width="10406"&gt;&lt;CELLMARGIN Bottom="0" Left="0" Right="0" Top="0"/&gt;&lt;PARALIST LineWrap="Break" LinkListID="0" LinkListIDNext="0" TextDirection="0" VertAlign="Center"&gt;&lt;P ParaShape="21" Style="43"&gt;&lt;TEXT CharShape="7"&gt;&lt;CHAR&gt;≪$B$87≫&lt;/CHAR&gt;&lt;/TEXT&gt;&lt;/P&gt;&lt;/PARALIST&gt;&lt;/CELL&gt;&lt;CELL BorderFill="24" ColAddr="2" ColSpan="1" Dirty="false" Editable="false" HasMargin="true" Header="false" Height="1650" Protect="false" RowAddr="80" RowSpan="1" Width="4982"&gt;&lt;CELLMARGIN Bottom="283" Left="283" Right="283" Top="283"/&gt;&lt;PARALIST LineWrap="Break" LinkListID="0" LinkListIDNext="0" TextDirection="0" VertAlign="Top"&gt;&lt;P ParaShape="21" Style="43"&gt;&lt;TEXT CharShape="7"&gt;&lt;CHAR&gt;≪$C$87≫&lt;/CHAR&gt;&lt;/TEXT&gt;&lt;/P&gt;&lt;/PARALIST&gt;&lt;/CELL&gt;&lt;CELL BorderFill="23" ColAddr="3" ColSpan="1" Dirty="false" Editable="false" HasMargin="true" Header="false" Height="1650" Protect="false" RowAddr="80" RowSpan="1" Width="9274"&gt;&lt;CELLMARGIN Bottom="283" Left="283" Right="283" Top="283"/&gt;&lt;PARALIST LineWrap="Break" LinkListID="0" LinkListIDNext="0" TextDirection="0" VertAlign="Top"&gt;&lt;P ParaShape="21" Style="43"&gt;&lt;TEXT CharShape="7"&gt;&lt;CHAR&gt;≪$D$87≫&lt;/CHAR&gt;&lt;/TEXT&gt;&lt;/P&gt;&lt;/PARALIST&gt;&lt;/CELL&gt;&lt;CELL BorderFill="25" ColAddr="4" ColSpan="1" Dirty="false" Editable="false" HasMargin="true" Header="false" Height="1650" Protect="false" RowAddr="80" RowSpan="1" Width="11708"&gt;&lt;CELLMARGIN Bottom="283" Left="283" Right="283" Top="283"/&gt;&lt;PARALIST LineWrap="Break" LinkListID="0" LinkListIDNext="0" TextDirection="0" VertAlign="Top"&gt;&lt;P ParaShape="21" Style="43"&gt;&lt;TEXT CharShape="7"&gt;&lt;CHAR&gt;≪$E$87≫&lt;/CHAR&gt;&lt;/TEXT&gt;&lt;/P&gt;&lt;/PARALIST&gt;&lt;/CELL&gt;&lt;/ROW&gt;&lt;ROW&gt;&lt;CELL BorderFill="22" ColAddr="0" ColSpan="1" Dirty="false" Editable="false" HasMargin="false" Header="false" Height="1650" Protect="false" RowAddr="81" RowSpan="1" Width="3001"&gt;&lt;CELLMARGIN Bottom="0" Left="0" Right="0" Top="0"/&gt;&lt;PARALIST LineWrap="Squeeze" LinkListID="0" LinkListIDNext="0" TextDirection="0" VertAlign="Center"&gt;&lt;P ParaShape="0" Style="43"&gt;&lt;TEXT CharShape="7"&gt;&lt;CHAR&gt;≪$A$88≫&lt;/CHAR&gt;&lt;/TEXT&gt;&lt;/P&gt;&lt;/PARALIST&gt;&lt;/CELL&gt;&lt;CELL BorderFill="23" ColAddr="1" ColSpan="1" Dirty="false" Editable="false" HasMargin="false" Header="false" Height="1650" Protect="false" RowAddr="81" RowSpan="1" Width="10406"&gt;&lt;CELLMARGIN Bottom="0" Left="0" Right="0" Top="0"/&gt;&lt;PARALIST LineWrap="Break" LinkListID="0" LinkListIDNext="0" TextDirection="0" VertAlign="Center"&gt;&lt;P ParaShape="21" Style="43"&gt;&lt;TEXT CharShape="7"&gt;&lt;CHAR&gt;≪$B$88≫&lt;/CHAR&gt;&lt;/TEXT&gt;&lt;/P&gt;&lt;/PARALIST&gt;&lt;/CELL&gt;&lt;CELL BorderFill="24" ColAddr="2" ColSpan="1" Dirty="false" Editable="false" HasMargin="true" Header="false" Height="1650" Protect="false" RowAddr="81" RowSpan="1" Width="4982"&gt;&lt;CELLMARGIN Bottom="283" Left="283" Right="283" Top="283"/&gt;&lt;PARALIST LineWrap="Break" LinkListID="0" LinkListIDNext="0" TextDirection="0" VertAlign="Top"&gt;&lt;P ParaShape="21" Style="43"&gt;&lt;TEXT CharShape="7"&gt;&lt;CHAR&gt;≪$C$88≫&lt;/CHAR&gt;&lt;/TEXT&gt;&lt;/P&gt;&lt;/PARALIST&gt;&lt;/CELL&gt;&lt;CELL BorderFill="23" ColAddr="3" ColSpan="1" Dirty="false" Editable="false" HasMargin="true" Header="false" Height="1650" Protect="false" RowAddr="81" RowSpan="1" Width="9274"&gt;&lt;CELLMARGIN Bottom="283" Left="283" Right="283" Top="283"/&gt;&lt;PARALIST LineWrap="Break" LinkListID="0" LinkListIDNext="0" TextDirection="0" VertAlign="Top"&gt;&lt;P ParaShape="21" Style="43"&gt;&lt;TEXT CharShape="7"&gt;&lt;CHAR&gt;≪$D$88≫&lt;/CHAR&gt;&lt;/TEXT&gt;&lt;/P&gt;&lt;/PARALIST&gt;&lt;/CELL&gt;&lt;CELL BorderFill="25" ColAddr="4" ColSpan="1" Dirty="false" Editable="false" HasMargin="true" Header="false" Height="1650" Protect="false" RowAddr="81" RowSpan="1" Width="11708"&gt;&lt;CELLMARGIN Bottom="283" Left="283" Right="283" Top="283"/&gt;&lt;PARALIST LineWrap="Break" LinkListID="0" LinkListIDNext="0" TextDirection="0" VertAlign="Top"&gt;&lt;P ParaShape="21" Style="43"&gt;&lt;TEXT CharShape="7"&gt;&lt;CHAR&gt;≪$E$88≫&lt;/CHAR&gt;&lt;/TEXT&gt;&lt;/P&gt;&lt;/PARALIST&gt;&lt;/CELL&gt;&lt;/ROW&gt;&lt;ROW&gt;&lt;CELL BorderFill="22" ColAddr="0" ColSpan="1" Dirty="false" Editable="false" HasMargin="false" Header="false" Height="1650" Protect="false" RowAddr="82" RowSpan="1" Width="3001"&gt;&lt;CELLMARGIN Bottom="0" Left="0" Right="0" Top="0"/&gt;&lt;PARALIST LineWrap="Squeeze" LinkListID="0" LinkListIDNext="0" TextDirection="0" VertAlign="Center"&gt;&lt;P ParaShape="0" Style="43"&gt;&lt;TEXT CharShape="7"&gt;&lt;CHAR&gt;≪$A$89≫&lt;/CHAR&gt;&lt;/TEXT&gt;&lt;/P&gt;&lt;/PARALIST&gt;&lt;/CELL&gt;&lt;CELL BorderFill="23" ColAddr="1" ColSpan="1" Dirty="false" Editable="false" HasMargin="false" Header="false" Height="1650" Protect="false" RowAddr="82" RowSpan="1" Width="10406"&gt;&lt;CELLMARGIN Bottom="0" Left="0" Right="0" Top="0"/&gt;&lt;PARALIST LineWrap="Break" LinkListID="0" LinkListIDNext="0" TextDirection="0" VertAlign="Center"&gt;&lt;P ParaShape="21" Style="43"&gt;&lt;TEXT CharShape="7"&gt;&lt;CHAR&gt;≪$B$89≫&lt;/CHAR&gt;&lt;/TEXT&gt;&lt;/P&gt;&lt;/PARALIST&gt;&lt;/CELL&gt;&lt;CELL BorderFill="24" ColAddr="2" ColSpan="1" Dirty="false" Editable="false" HasMargin="true" Header="false" Height="1650" Protect="false" RowAddr="82" RowSpan="1" Width="4982"&gt;&lt;CELLMARGIN Bottom="283" Left="283" Right="283" Top="283"/&gt;&lt;PARALIST LineWrap="Break" LinkListID="0" LinkListIDNext="0" TextDirection="0" VertAlign="Top"&gt;&lt;P ParaShape="21" Style="43"&gt;&lt;TEXT CharShape="7"&gt;&lt;CHAR&gt;≪$C$89≫&lt;/CHAR&gt;&lt;/TEXT&gt;&lt;/P&gt;&lt;/PARALIST&gt;&lt;/CELL&gt;&lt;CELL BorderFill="23" ColAddr="3" ColSpan="1" Dirty="false" Editable="false" HasMargin="true" Header="false" Height="1650" Protect="false" RowAddr="82" RowSpan="1" Width="9274"&gt;&lt;CELLMARGIN Bottom="283" Left="283" Right="283" Top="283"/&gt;&lt;PARALIST LineWrap="Break" LinkListID="0" LinkListIDNext="0" TextDirection="0" VertAlign="Top"&gt;&lt;P ParaShape="21" Style="43"&gt;&lt;TEXT CharShape="7"&gt;&lt;CHAR&gt;≪$D$89≫&lt;/CHAR&gt;&lt;/TEXT&gt;&lt;/P&gt;&lt;/PARALIST&gt;&lt;/CELL&gt;&lt;CELL BorderFill="25" ColAddr="4" ColSpan="1" Dirty="false" Editable="false" HasMargin="true" Header="false" Height="1650" Protect="false" RowAddr="82" RowSpan="1" Width="11708"&gt;&lt;CELLMARGIN Bottom="283" Left="283" Right="283" Top="283"/&gt;&lt;PARALIST LineWrap="Break" LinkListID="0" LinkListIDNext="0" TextDirection="0" VertAlign="Top"&gt;&lt;P ParaShape="21" Style="43"&gt;&lt;TEXT CharShape="7"&gt;&lt;CHAR&gt;≪$E$89≫&lt;/CHAR&gt;&lt;/TEXT&gt;&lt;/P&gt;&lt;/PARALIST&gt;&lt;/CELL&gt;&lt;/ROW&gt;&lt;ROW&gt;&lt;CELL BorderFill="22" ColAddr="0" ColSpan="1" Dirty="false" Editable="false" HasMargin="false" Header="false" Height="1650" Protect="false" RowAddr="83" RowSpan="1" Width="3001"&gt;&lt;CELLMARGIN Bottom="0" Left="0" Right="0" Top="0"/&gt;&lt;PARALIST LineWrap="Squeeze" LinkListID="0" LinkListIDNext="0" TextDirection="0" VertAlign="Center"&gt;&lt;P ParaShape="0" Style="43"&gt;&lt;TEXT CharShape="7"&gt;&lt;CHAR&gt;≪$A$90≫&lt;/CHAR&gt;&lt;/TEXT&gt;&lt;/P&gt;&lt;/PARALIST&gt;&lt;/CELL&gt;&lt;CELL BorderFill="23" ColAddr="1" ColSpan="1" Dirty="false" Editable="false" HasMargin="false" Header="false" Height="1650" Protect="false" RowAddr="83" RowSpan="1" Width="10406"&gt;&lt;CELLMARGIN Bottom="0" Left="0" Right="0" Top="0"/&gt;&lt;PARALIST LineWrap="Break" LinkListID="0" LinkListIDNext="0" TextDirection="0" VertAlign="Center"&gt;&lt;P ParaShape="21" Style="43"&gt;&lt;TEXT CharShape="7"&gt;&lt;CHAR&gt;≪$B$90≫&lt;/CHAR&gt;&lt;/TEXT&gt;&lt;/P&gt;&lt;/PARALIST&gt;&lt;/CELL&gt;&lt;CELL BorderFill="24" ColAddr="2" ColSpan="1" Dirty="false" Editable="false" HasMargin="true" Header="false" Height="1650" Protect="false" RowAddr="83" RowSpan="1" Width="4982"&gt;&lt;CELLMARGIN Bottom="283" Left="283" Right="283" Top="283"/&gt;&lt;PARALIST LineWrap="Break" LinkListID="0" LinkListIDNext="0" TextDirection="0" VertAlign="Top"&gt;&lt;P ParaShape="21" Style="43"&gt;&lt;TEXT CharShape="7"&gt;&lt;CHAR&gt;≪$C$90≫&lt;/CHAR&gt;&lt;/TEXT&gt;&lt;/P&gt;&lt;/PARALIST&gt;&lt;/CELL&gt;&lt;CELL BorderFill="23" ColAddr="3" ColSpan="1" Dirty="false" Editable="false" HasMargin="true" Header="false" Height="1650" Protect="false" RowAddr="83" RowSpan="1" Width="9274"&gt;&lt;CELLMARGIN Bottom="283" Left="283" Right="283" Top="283"/&gt;&lt;PARALIST LineWrap="Break" LinkListID="0" LinkListIDNext="0" TextDirection="0" VertAlign="Top"&gt;&lt;P ParaShape="21" Style="43"&gt;&lt;TEXT CharShape="7"&gt;&lt;CHAR&gt;≪$D$90≫&lt;/CHAR&gt;&lt;/TEXT&gt;&lt;/P&gt;&lt;/PARALIST&gt;&lt;/CELL&gt;&lt;CELL BorderFill="25" ColAddr="4" ColSpan="1" Dirty="false" Editable="false" HasMargin="true" Header="false" Height="1650" Protect="false" RowAddr="83" RowSpan="1" Width="11708"&gt;&lt;CELLMARGIN Bottom="283" Left="283" Right="283" Top="283"/&gt;&lt;PARALIST LineWrap="Break" LinkListID="0" LinkListIDNext="0" TextDirection="0" VertAlign="Top"&gt;&lt;P ParaShape="21" Style="43"&gt;&lt;TEXT CharShape="7"&gt;&lt;CHAR&gt;≪$E$90≫&lt;/CHAR&gt;&lt;/TEXT&gt;&lt;/P&gt;&lt;/PARALIST&gt;&lt;/CELL&gt;&lt;/ROW&gt;&lt;ROW&gt;&lt;CELL BorderFill="22" ColAddr="0" ColSpan="1" Dirty="false" Editable="false" HasMargin="false" Header="false" Height="1650" Protect="false" RowAddr="84" RowSpan="1" Width="3001"&gt;&lt;CELLMARGIN Bottom="0" Left="0" Right="0" Top="0"/&gt;&lt;PARALIST LineWrap="Squeeze" LinkListID="0" LinkListIDNext="0" TextDirection="0" VertAlign="Center"&gt;&lt;P ParaShape="0" Style="43"&gt;&lt;TEXT CharShape="7"&gt;&lt;CHAR&gt;≪$A$91≫&lt;/CHAR&gt;&lt;/TEXT&gt;&lt;/P&gt;&lt;/PARALIST&gt;&lt;/CELL&gt;&lt;CELL BorderFill="23" ColAddr="1" ColSpan="1" Dirty="false" Editable="false" HasMargin="false" Header="false" Height="1650" Protect="false" RowAddr="84" RowSpan="1" Width="10406"&gt;&lt;CELLMARGIN Bottom="0" Left="0" Right="0" Top="0"/&gt;&lt;PARALIST LineWrap="Break" LinkListID="0" LinkListIDNext="0" TextDirection="0" VertAlign="Center"&gt;&lt;P ParaShape="21" Style="43"&gt;&lt;TEXT CharShape="7"&gt;&lt;CHAR&gt;≪$B$91≫&lt;/CHAR&gt;&lt;/TEXT&gt;&lt;/P&gt;&lt;/PARALIST&gt;&lt;/CELL&gt;&lt;CELL BorderFill="24" ColAddr="2" ColSpan="1" Dirty="false" Editable="false" HasMargin="true" Header="false" Height="1650" Protect="false" RowAddr="84" RowSpan="1" Width="4982"&gt;&lt;CELLMARGIN Bottom="283" Left="283" Right="283" Top="283"/&gt;&lt;PARALIST LineWrap="Break" LinkListID="0" LinkListIDNext="0" TextDirection="0" VertAlign="Top"&gt;&lt;P ParaShape="21" Style="43"&gt;&lt;TEXT CharShape="7"&gt;&lt;CHAR&gt;≪$C$91≫&lt;/CHAR&gt;&lt;/TEXT&gt;&lt;/P&gt;&lt;/PARALIST&gt;&lt;/CELL&gt;&lt;CELL BorderFill="23" ColAddr="3" ColSpan="1" Dirty="false" Editable="false" HasMargin="true" Header="false" Height="1650" Protect="false" RowAddr="84" RowSpan="1" Width="9274"&gt;&lt;CELLMARGIN Bottom="283" Left="283" Right="283" Top="283"/&gt;&lt;PARALIST LineWrap="Break" LinkListID="0" LinkListIDNext="0" TextDirection="0" VertAlign="Top"&gt;&lt;P ParaShape="21" Style="43"&gt;&lt;TEXT CharShape="7"&gt;&lt;CHAR&gt;≪$D$91≫&lt;/CHAR&gt;&lt;/TEXT&gt;&lt;/P&gt;&lt;/PARALIST&gt;&lt;/CELL&gt;&lt;CELL BorderFill="25" ColAddr="4" ColSpan="1" Dirty="false" Editable="false" HasMargin="true" Header="false" Height="1650" Protect="false" RowAddr="84" RowSpan="1" Width="11708"&gt;&lt;CELLMARGIN Bottom="283" Left="283" Right="283" Top="283"/&gt;&lt;PARALIST LineWrap="Break" LinkListID="0" LinkListIDNext="0" TextDirection="0" VertAlign="Top"&gt;&lt;P ParaShape="21" Style="43"&gt;&lt;TEXT CharShape="7"&gt;&lt;CHAR&gt;≪$E$91≫&lt;/CHAR&gt;&lt;/TEXT&gt;&lt;/P&gt;&lt;/PARALIST&gt;&lt;/CELL&gt;&lt;/ROW&gt;&lt;ROW&gt;&lt;CELL BorderFill="22" ColAddr="0" ColSpan="1" Dirty="false" Editable="false" HasMargin="false" Header="false" Height="1650" Protect="false" RowAddr="85" RowSpan="1" Width="3001"&gt;&lt;CELLMARGIN Bottom="0" Left="0" Right="0" Top="0"/&gt;&lt;PARALIST LineWrap="Squeeze" LinkListID="0" LinkListIDNext="0" TextDirection="0" VertAlign="Center"&gt;&lt;P ParaShape="0" Style="43"&gt;&lt;TEXT CharShape="7"&gt;&lt;CHAR&gt;≪$A$92≫&lt;/CHAR&gt;&lt;/TEXT&gt;&lt;/P&gt;&lt;/PARALIST&gt;&lt;/CELL&gt;&lt;CELL BorderFill="23" ColAddr="1" ColSpan="1" Dirty="false" Editable="false" HasMargin="false" Header="false" Height="1650" Protect="false" RowAddr="85" RowSpan="1" Width="10406"&gt;&lt;CELLMARGIN Bottom="0" Left="0" Right="0" Top="0"/&gt;&lt;PARALIST LineWrap="Break" LinkListID="0" LinkListIDNext="0" TextDirection="0" VertAlign="Center"&gt;&lt;P ParaShape="21" Style="43"&gt;&lt;TEXT CharShape="7"&gt;&lt;CHAR&gt;≪$B$92≫&lt;/CHAR&gt;&lt;/TEXT&gt;&lt;/P&gt;&lt;/PARALIST&gt;&lt;/CELL&gt;&lt;CELL BorderFill="24" ColAddr="2" ColSpan="1" Dirty="false" Editable="false" HasMargin="true" Header="false" Height="1650" Protect="false" RowAddr="85" RowSpan="1" Width="4982"&gt;&lt;CELLMARGIN Bottom="283" Left="283" Right="283" Top="283"/&gt;&lt;PARALIST LineWrap="Break" LinkListID="0" LinkListIDNext="0" TextDirection="0" VertAlign="Top"&gt;&lt;P ParaShape="21" Style="43"&gt;&lt;TEXT CharShape="7"&gt;&lt;CHAR&gt;≪$C$92≫&lt;/CHAR&gt;&lt;/TEXT&gt;&lt;/P&gt;&lt;/PARALIST&gt;&lt;/CELL&gt;&lt;CELL BorderFill="23" ColAddr="3" ColSpan="1" Dirty="false" Editable="false" HasMargin="true" Header="false" Height="1650" Protect="false" RowAddr="85" RowSpan="1" Width="9274"&gt;&lt;CELLMARGIN Bottom="283" Left="283" Right="283" Top="283"/&gt;&lt;PARALIST LineWrap="Break" LinkListID="0" LinkListIDNext="0" TextDirection="0" VertAlign="Top"&gt;&lt;P ParaShape="21" Style="43"&gt;&lt;TEXT CharShape="7"&gt;&lt;CHAR&gt;≪$D$92≫&lt;/CHAR&gt;&lt;/TEXT&gt;&lt;/P&gt;&lt;/PARALIST&gt;&lt;/CELL&gt;&lt;CELL BorderFill="25" ColAddr="4" ColSpan="1" Dirty="false" Editable="false" HasMargin="true" Header="false" Height="1650" Protect="false" RowAddr="85" RowSpan="1" Width="11708"&gt;&lt;CELLMARGIN Bottom="283" Left="283" Right="283" Top="283"/&gt;&lt;PARALIST LineWrap="Break" LinkListID="0" LinkListIDNext="0" TextDirection="0" VertAlign="Top"&gt;&lt;P ParaShape="21" Style="43"&gt;&lt;TEXT CharShape="7"&gt;&lt;CHAR&gt;≪$E$92≫&lt;/CHAR&gt;&lt;/TEXT&gt;&lt;/P&gt;&lt;/PARALIST&gt;&lt;/CELL&gt;&lt;/ROW&gt;&lt;ROW&gt;&lt;CELL BorderFill="22" ColAddr="0" ColSpan="1" Dirty="false" Editable="false" HasMargin="false" Header="false" Height="1650" Protect="false" RowAddr="86" RowSpan="1" Width="3001"&gt;&lt;CELLMARGIN Bottom="0" Left="0" Right="0" Top="0"/&gt;&lt;PARALIST LineWrap="Squeeze" LinkListID="0" LinkListIDNext="0" TextDirection="0" VertAlign="Center"&gt;&lt;P ParaShape="0" Style="43"&gt;&lt;TEXT CharShape="7"&gt;&lt;CHAR&gt;≪$A$93≫&lt;/CHAR&gt;&lt;/TEXT&gt;&lt;/P&gt;&lt;/PARALIST&gt;&lt;/CELL&gt;&lt;CELL BorderFill="23" ColAddr="1" ColSpan="1" Dirty="false" Editable="false" HasMargin="false" Header="false" Height="1650" Protect="false" RowAddr="86" RowSpan="1" Width="10406"&gt;&lt;CELLMARGIN Bottom="0" Left="0" Right="0" Top="0"/&gt;&lt;PARALIST LineWrap="Break" LinkListID="0" LinkListIDNext="0" TextDirection="0" VertAlign="Center"&gt;&lt;P ParaShape="21" Style="43"&gt;&lt;TEXT CharShape="7"&gt;&lt;CHAR&gt;≪$B$93≫&lt;/CHAR&gt;&lt;/TEXT&gt;&lt;/P&gt;&lt;/PARALIST&gt;&lt;/CELL&gt;&lt;CELL BorderFill="24" ColAddr="2" ColSpan="1" Dirty="false" Editable="false" HasMargin="true" Header="false" Height="1650" Protect="false" RowAddr="86" RowSpan="1" Width="4982"&gt;&lt;CELLMARGIN Bottom="283" Left="283" Right="283" Top="283"/&gt;&lt;PARALIST LineWrap="Break" LinkListID="0" LinkListIDNext="0" TextDirection="0" VertAlign="Top"&gt;&lt;P ParaShape="21" Style="43"&gt;&lt;TEXT CharShape="7"&gt;&lt;CHAR&gt;≪$C$93≫&lt;/CHAR&gt;&lt;/TEXT&gt;&lt;/P&gt;&lt;/PARALIST&gt;&lt;/CELL&gt;&lt;CELL BorderFill="23" ColAddr="3" ColSpan="1" Dirty="false" Editable="false" HasMargin="true" Header="false" Height="1650" Protect="false" RowAddr="86" RowSpan="1" Width="9274"&gt;&lt;CELLMARGIN Bottom="283" Left="283" Right="283" Top="283"/&gt;&lt;PARALIST LineWrap="Break" LinkListID="0" LinkListIDNext="0" TextDirection="0" VertAlign="Top"&gt;&lt;P ParaShape="21" Style="43"&gt;&lt;TEXT CharShape="7"&gt;&lt;CHAR&gt;≪$D$93≫&lt;/CHAR&gt;&lt;/TEXT&gt;&lt;/P&gt;&lt;/PARALIST&gt;&lt;/CELL&gt;&lt;CELL BorderFill="25" ColAddr="4" ColSpan="1" Dirty="false" Editable="false" HasMargin="true" Header="false" Height="1650" Protect="false" RowAddr="86" RowSpan="1" Width="11708"&gt;&lt;CELLMARGIN Bottom="283" Left="283" Right="283" Top="283"/&gt;&lt;PARALIST LineWrap="Break" LinkListID="0" LinkListIDNext="0" TextDirection="0" VertAlign="Top"&gt;&lt;P ParaShape="21" Style="43"&gt;&lt;TEXT CharShape="7"&gt;&lt;CHAR&gt;≪$E$93≫&lt;/CHAR&gt;&lt;/TEXT&gt;&lt;/P&gt;&lt;/PARALIST&gt;&lt;/CELL&gt;&lt;/ROW&gt;&lt;ROW&gt;&lt;CELL BorderFill="22" ColAddr="0" ColSpan="1" Dirty="false" Editable="false" HasMargin="false" Header="false" Height="1650" Protect="false" RowAddr="87" RowSpan="1" Width="3001"&gt;&lt;CELLMARGIN Bottom="0" Left="0" Right="0" Top="0"/&gt;&lt;PARALIST LineWrap="Squeeze" LinkListID="0" LinkListIDNext="0" TextDirection="0" VertAlign="Center"&gt;&lt;P ParaShape="0" Style="43"&gt;&lt;TEXT CharShape="7"&gt;&lt;CHAR&gt;≪$A$94≫&lt;/CHAR&gt;&lt;/TEXT&gt;&lt;/P&gt;&lt;/PARALIST&gt;&lt;/CELL&gt;&lt;CELL BorderFill="23" ColAddr="1" ColSpan="1" Dirty="false" Editable="false" HasMargin="false" Header="false" Height="1650" Protect="false" RowAddr="87" RowSpan="1" Width="10406"&gt;&lt;CELLMARGIN Bottom="0" Left="0" Right="0" Top="0"/&gt;&lt;PARALIST LineWrap="Break" LinkListID="0" LinkListIDNext="0" TextDirection="0" VertAlign="Center"&gt;&lt;P ParaShape="21" Style="43"&gt;&lt;TEXT CharShape="7"&gt;&lt;CHAR&gt;≪$B$94≫&lt;/CHAR&gt;&lt;/TEXT&gt;&lt;/P&gt;&lt;/PARALIST&gt;&lt;/CELL&gt;&lt;CELL BorderFill="24" ColAddr="2" ColSpan="1" Dirty="false" Editable="false" HasMargin="true" Header="false" Height="1650" Protect="false" RowAddr="87" RowSpan="1" Width="4982"&gt;&lt;CELLMARGIN Bottom="283" Left="283" Right="283" Top="283"/&gt;&lt;PARALIST LineWrap="Break" LinkListID="0" LinkListIDNext="0" TextDirection="0" VertAlign="Top"&gt;&lt;P ParaShape="21" Style="43"&gt;&lt;TEXT CharShape="7"&gt;&lt;CHAR&gt;≪$C$94≫&lt;/CHAR&gt;&lt;/TEXT&gt;&lt;/P&gt;&lt;/PARALIST&gt;&lt;/CELL&gt;&lt;CELL BorderFill="23" ColAddr="3" ColSpan="1" Dirty="false" Editable="false" HasMargin="true" Header="false" Height="1650" Protect="false" RowAddr="87" RowSpan="1" Width="9274"&gt;&lt;CELLMARGIN Bottom="283" Left="283" Right="283" Top="283"/&gt;&lt;PARALIST LineWrap="Break" LinkListID="0" LinkListIDNext="0" TextDirection="0" VertAlign="Top"&gt;&lt;P ParaShape="21" Style="43"&gt;&lt;TEXT CharShape="7"&gt;&lt;CHAR&gt;≪$D$94≫&lt;/CHAR&gt;&lt;/TEXT&gt;&lt;/P&gt;&lt;/PARALIST&gt;&lt;/CELL&gt;&lt;CELL BorderFill="25" ColAddr="4" ColSpan="1" Dirty="false" Editable="false" HasMargin="true" Header="false" Height="1650" Protect="false" RowAddr="87" RowSpan="1" Width="11708"&gt;&lt;CELLMARGIN Bottom="283" Left="283" Right="283" Top="283"/&gt;&lt;PARALIST LineWrap="Break" LinkListID="0" LinkListIDNext="0" TextDirection="0" VertAlign="Top"&gt;&lt;P ParaShape="21" Style="43"&gt;&lt;TEXT CharShape="7"&gt;&lt;CHAR&gt;≪$E$94≫&lt;/CHAR&gt;&lt;/TEXT&gt;&lt;/P&gt;&lt;/PARALIST&gt;&lt;/CELL&gt;&lt;/ROW&gt;&lt;ROW&gt;&lt;CELL BorderFill="22" ColAddr="0" ColSpan="1" Dirty="false" Editable="false" HasMargin="false" Header="false" Height="1650" Protect="false" RowAddr="88" RowSpan="1" Width="3001"&gt;&lt;CELLMARGIN Bottom="0" Left="0" Right="0" Top="0"/&gt;&lt;PARALIST LineWrap="Squeeze" LinkListID="0" LinkListIDNext="0" TextDirection="0" VertAlign="Center"&gt;&lt;P ParaShape="0" Style="43"&gt;&lt;TEXT CharShape="7"&gt;&lt;CHAR&gt;≪$A$95≫&lt;/CHAR&gt;&lt;/TEXT&gt;&lt;/P&gt;&lt;/PARALIST&gt;&lt;/CELL&gt;&lt;CELL BorderFill="23" ColAddr="1" ColSpan="1" Dirty="false" Editable="false" HasMargin="false" Header="false" Height="1650" Protect="false" RowAddr="88" RowSpan="1" Width="10406"&gt;&lt;CELLMARGIN Bottom="0" Left="0" Right="0" Top="0"/&gt;&lt;PARALIST LineWrap="Break" LinkListID="0" LinkListIDNext="0" TextDirection="0" VertAlign="Center"&gt;&lt;P ParaShape="21" Style="43"&gt;&lt;TEXT CharShape="7"&gt;&lt;CHAR&gt;≪$B$95≫&lt;/CHAR&gt;&lt;/TEXT&gt;&lt;/P&gt;&lt;/PARALIST&gt;&lt;/CELL&gt;&lt;CELL BorderFill="24" ColAddr="2" ColSpan="1" Dirty="false" Editable="false" HasMargin="true" Header="false" Height="1650" Protect="false" RowAddr="88" RowSpan="1" Width="4982"&gt;&lt;CELLMARGIN Bottom="283" Left="283" Right="283" Top="283"/&gt;&lt;PARALIST LineWrap="Break" LinkListID="0" LinkListIDNext="0" TextDirection="0" VertAlign="Top"&gt;&lt;P ParaShape="21" Style="43"&gt;&lt;TEXT CharShape="7"&gt;&lt;CHAR&gt;≪$C$95≫&lt;/CHAR&gt;&lt;/TEXT&gt;&lt;/P&gt;&lt;/PARALIST&gt;&lt;/CELL&gt;&lt;CELL BorderFill="23" ColAddr="3" ColSpan="1" Dirty="false" Editable="false" HasMargin="true" Header="false" Height="1650" Protect="false" RowAddr="88" RowSpan="1" Width="9274"&gt;&lt;CELLMARGIN Bottom="283" Left="283" Right="283" Top="283"/&gt;&lt;PARALIST LineWrap="Break" LinkListID="0" LinkListIDNext="0" TextDirection="0" VertAlign="Top"&gt;&lt;P ParaShape="21" Style="43"&gt;&lt;TEXT CharShape="7"&gt;&lt;CHAR&gt;≪$D$95≫&lt;/CHAR&gt;&lt;/TEXT&gt;&lt;/P&gt;&lt;/PARALIST&gt;&lt;/CELL&gt;&lt;CELL BorderFill="25" ColAddr="4" ColSpan="1" Dirty="false" Editable="false" HasMargin="true" Header="false" Height="1650" Protect="false" RowAddr="88" RowSpan="1" Width="11708"&gt;&lt;CELLMARGIN Bottom="283" Left="283" Right="283" Top="283"/&gt;&lt;PARALIST LineWrap="Break" LinkListID="0" LinkListIDNext="0" TextDirection="0" VertAlign="Top"&gt;&lt;P ParaShape="21" Style="43"&gt;&lt;TEXT CharShape="7"&gt;&lt;CHAR&gt;≪$E$95≫&lt;/CHAR&gt;&lt;/TEXT&gt;&lt;/P&gt;&lt;/PARALIST&gt;&lt;/CELL&gt;&lt;/ROW&gt;&lt;ROW&gt;&lt;CELL BorderFill="22" ColAddr="0" ColSpan="1" Dirty="false" Editable="false" HasMargin="false" Header="false" Height="1650" Protect="false" RowAddr="89" RowSpan="1" Width="3001"&gt;&lt;CELLMARGIN Bottom="0" Left="0" Right="0" Top="0"/&gt;&lt;PARALIST LineWrap="Squeeze" LinkListID="0" LinkListIDNext="0" TextDirection="0" VertAlign="Center"&gt;&lt;P ParaShape="0" Style="43"&gt;&lt;TEXT CharShape="7"&gt;&lt;CHAR&gt;≪$A$96≫&lt;/CHAR&gt;&lt;/TEXT&gt;&lt;/P&gt;&lt;/PARALIST&gt;&lt;/CELL&gt;&lt;CELL BorderFill="23" ColAddr="1" ColSpan="1" Dirty="false" Editable="false" HasMargin="false" Header="false" Height="1650" Protect="false" RowAddr="89" RowSpan="1" Width="10406"&gt;&lt;CELLMARGIN Bottom="0" Left="0" Right="0" Top="0"/&gt;&lt;PARALIST LineWrap="Break" LinkListID="0" LinkListIDNext="0" TextDirection="0" VertAlign="Center"&gt;&lt;P ParaShape="21" Style="43"&gt;&lt;TEXT CharShape="7"&gt;&lt;CHAR&gt;≪$B$96≫&lt;/CHAR&gt;&lt;/TEXT&gt;&lt;/P&gt;&lt;/PARALIST&gt;&lt;/CELL&gt;&lt;CELL BorderFill="24" ColAddr="2" ColSpan="1" Dirty="false" Editable="false" HasMargin="true" Header="false" Height="1650" Protect="false" RowAddr="89" RowSpan="1" Width="4982"&gt;&lt;CELLMARGIN Bottom="283" Left="283" Right="283" Top="283"/&gt;&lt;PARALIST LineWrap="Break" LinkListID="0" LinkListIDNext="0" TextDirection="0" VertAlign="Top"&gt;&lt;P ParaShape="21" Style="43"&gt;&lt;TEXT CharShape="7"&gt;&lt;CHAR&gt;≪$C$96≫&lt;/CHAR&gt;&lt;/TEXT&gt;&lt;/P&gt;&lt;/PARALIST&gt;&lt;/CELL&gt;&lt;CELL BorderFill="23" ColAddr="3" ColSpan="1" Dirty="false" Editable="false" HasMargin="true" Header="false" Height="1650" Protect="false" RowAddr="89" RowSpan="1" Width="9274"&gt;&lt;CELLMARGIN Bottom="283" Left="283" Right="283" Top="283"/&gt;&lt;PARALIST LineWrap="Break" LinkListID="0" LinkListIDNext="0" TextDirection="0" VertAlign="Top"&gt;&lt;P ParaShape="21" Style="43"&gt;&lt;TEXT CharShape="7"&gt;&lt;CHAR&gt;≪$D$96≫&lt;/CHAR&gt;&lt;/TEXT&gt;&lt;/P&gt;&lt;/PARALIST&gt;&lt;/CELL&gt;&lt;CELL BorderFill="25" ColAddr="4" ColSpan="1" Dirty="false" Editable="false" HasMargin="true" Header="false" Height="1650" Protect="false" RowAddr="89" RowSpan="1" Width="11708"&gt;&lt;CELLMARGIN Bottom="283" Left="283" Right="283" Top="283"/&gt;&lt;PARALIST LineWrap="Break" LinkListID="0" LinkListIDNext="0" TextDirection="0" VertAlign="Top"&gt;&lt;P ParaShape="21" Style="43"&gt;&lt;TEXT CharShape="7"&gt;&lt;CHAR&gt;≪$E$96≫&lt;/CHAR&gt;&lt;/TEXT&gt;&lt;/P&gt;&lt;/PARALIST&gt;&lt;/CELL&gt;&lt;/ROW&gt;&lt;ROW&gt;&lt;CELL BorderFill="22" ColAddr="0" ColSpan="1" Dirty="false" Editable="false" HasMargin="false" Header="false" Height="1650" Protect="false" RowAddr="90" RowSpan="1" Width="3001"&gt;&lt;CELLMARGIN Bottom="0" Left="0" Right="0" Top="0"/&gt;&lt;PARALIST LineWrap="Squeeze" LinkListID="0" LinkListIDNext="0" TextDirection="0" VertAlign="Center"&gt;&lt;P ParaShape="0" Style="43"&gt;&lt;TEXT CharShape="7"&gt;&lt;CHAR&gt;≪$A$97≫&lt;/CHAR&gt;&lt;/TEXT&gt;&lt;/P&gt;&lt;/PARALIST&gt;&lt;/CELL&gt;&lt;CELL BorderFill="23" ColAddr="1" ColSpan="1" Dirty="false" Editable="false" HasMargin="false" Header="false" Height="1650" Protect="false" RowAddr="90" RowSpan="1" Width="10406"&gt;&lt;CELLMARGIN Bottom="0" Left="0" Right="0" Top="0"/&gt;&lt;PARALIST LineWrap="Break" LinkListID="0" LinkListIDNext="0" TextDirection="0" VertAlign="Center"&gt;&lt;P ParaShape="21" Style="43"&gt;&lt;TEXT CharShape="7"&gt;&lt;CHAR&gt;≪$B$97≫&lt;/CHAR&gt;&lt;/TEXT&gt;&lt;/P&gt;&lt;/PARALIST&gt;&lt;/CELL&gt;&lt;CELL BorderFill="24" ColAddr="2" ColSpan="1" Dirty="false" Editable="false" HasMargin="true" Header="false" Height="1650" Protect="false" RowAddr="90" RowSpan="1" Width="4982"&gt;&lt;CELLMARGIN Bottom="283" Left="283" Right="283" Top="283"/&gt;&lt;PARALIST LineWrap="Break" LinkListID="0" LinkListIDNext="0" TextDirection="0" VertAlign="Top"&gt;&lt;P ParaShape="21" Style="43"&gt;&lt;TEXT CharShape="7"&gt;&lt;CHAR&gt;≪$C$97≫&lt;/CHAR&gt;&lt;/TEXT&gt;&lt;/P&gt;&lt;/PARALIST&gt;&lt;/CELL&gt;&lt;CELL BorderFill="23" ColAddr="3" ColSpan="1" Dirty="false" Editable="false" HasMargin="true" Header="false" Height="1650" Protect="false" RowAddr="90" RowSpan="1" Width="9274"&gt;&lt;CELLMARGIN Bottom="283" Left="283" Right="283" Top="283"/&gt;&lt;PARALIST LineWrap="Break" LinkListID="0" LinkListIDNext="0" TextDirection="0" VertAlign="Top"&gt;&lt;P ParaShape="21" Style="43"&gt;&lt;TEXT CharShape="7"&gt;&lt;CHAR&gt;≪$D$97≫&lt;/CHAR&gt;&lt;/TEXT&gt;&lt;/P&gt;&lt;/PARALIST&gt;&lt;/CELL&gt;&lt;CELL BorderFill="25" ColAddr="4" ColSpan="1" Dirty="false" Editable="false" HasMargin="true" Header="false" Height="1650" Protect="false" RowAddr="90" RowSpan="1" Width="11708"&gt;&lt;CELLMARGIN Bottom="283" Left="283" Right="283" Top="283"/&gt;&lt;PARALIST LineWrap="Break" LinkListID="0" LinkListIDNext="0" TextDirection="0" VertAlign="Top"&gt;&lt;P ParaShape="21" Style="43"&gt;&lt;TEXT CharShape="7"&gt;&lt;CHAR&gt;≪$E$97≫&lt;/CHAR&gt;&lt;/TEXT&gt;&lt;/P&gt;&lt;/PARALIST&gt;&lt;/CELL&gt;&lt;/ROW&gt;&lt;ROW&gt;&lt;CELL BorderFill="22" ColAddr="0" ColSpan="1" Dirty="false" Editable="false" HasMargin="false" Header="false" Height="1650" Protect="false" RowAddr="91" RowSpan="1" Width="3001"&gt;&lt;CELLMARGIN Bottom="0" Left="0" Right="0" Top="0"/&gt;&lt;PARALIST LineWrap="Squeeze" LinkListID="0" LinkListIDNext="0" TextDirection="0" VertAlign="Center"&gt;&lt;P ParaShape="0" Style="43"&gt;&lt;TEXT CharShape="7"&gt;&lt;CHAR&gt;≪$A$98≫&lt;/CHAR&gt;&lt;/TEXT&gt;&lt;/P&gt;&lt;/PARALIST&gt;&lt;/CELL&gt;&lt;CELL BorderFill="23" ColAddr="1" ColSpan="1" Dirty="false" Editable="false" HasMargin="false" Header="false" Height="1650" Protect="false" RowAddr="91" RowSpan="1" Width="10406"&gt;&lt;CELLMARGIN Bottom="0" Left="0" Right="0" Top="0"/&gt;&lt;PARALIST LineWrap="Break" LinkListID="0" LinkListIDNext="0" TextDirection="0" VertAlign="Center"&gt;&lt;P ParaShape="21" Style="43"&gt;&lt;TEXT CharShape="7"&gt;&lt;CHAR&gt;≪$B$98≫&lt;/CHAR&gt;&lt;/TEXT&gt;&lt;/P&gt;&lt;/PARALIST&gt;&lt;/CELL&gt;&lt;CELL BorderFill="24" ColAddr="2" ColSpan="1" Dirty="false" Editable="false" HasMargin="true" Header="false" Height="1650" Protect="false" RowAddr="91" RowSpan="1" Width="4982"&gt;&lt;CELLMARGIN Bottom="283" Left="283" Right="283" Top="283"/&gt;&lt;PARALIST LineWrap="Break" LinkListID="0" LinkListIDNext="0" TextDirection="0" VertAlign="Top"&gt;&lt;P ParaShape="21" Style="43"&gt;&lt;TEXT CharShape="7"&gt;&lt;CHAR&gt;≪$C$98≫&lt;/CHAR&gt;&lt;/TEXT&gt;&lt;/P&gt;&lt;/PARALIST&gt;&lt;/CELL&gt;&lt;CELL BorderFill="23" ColAddr="3" ColSpan="1" Dirty="false" Editable="false" HasMargin="true" Header="false" Height="1650" Protect="false" RowAddr="91" RowSpan="1" Width="9274"&gt;&lt;CELLMARGIN Bottom="283" Left="283" Right="283" Top="283"/&gt;&lt;PARALIST LineWrap="Break" LinkListID="0" LinkListIDNext="0" TextDirection="0" VertAlign="Top"&gt;&lt;P ParaShape="21" Style="43"&gt;&lt;TEXT CharShape="7"&gt;&lt;CHAR&gt;≪$D$98≫&lt;/CHAR&gt;&lt;/TEXT&gt;&lt;/P&gt;&lt;/PARALIST&gt;&lt;/CELL&gt;&lt;CELL BorderFill="25" ColAddr="4" ColSpan="1" Dirty="false" Editable="false" HasMargin="true" Header="false" Height="1650" Protect="false" RowAddr="91" RowSpan="1" Width="11708"&gt;&lt;CELLMARGIN Bottom="283" Left="283" Right="283" Top="283"/&gt;&lt;PARALIST LineWrap="Break" LinkListID="0" LinkListIDNext="0" TextDirection="0" VertAlign="Top"&gt;&lt;P ParaShape="21" Style="43"&gt;&lt;TEXT CharShape="7"&gt;&lt;CHAR&gt;≪$E$98≫&lt;/CHAR&gt;&lt;/TEXT&gt;&lt;/P&gt;&lt;/PARALIST&gt;&lt;/CELL&gt;&lt;/ROW&gt;&lt;ROW&gt;&lt;CELL BorderFill="22" ColAddr="0" ColSpan="1" Dirty="false" Editable="false" HasMargin="false" Header="false" Height="1650" Prote</t>
  </si>
  <si>
    <t>ct="false" RowAddr="92" RowSpan="1" Width="3001"&gt;&lt;CELLMARGIN Bottom="0" Left="0" Right="0" Top="0"/&gt;&lt;PARALIST LineWrap="Squeeze" LinkListID="0" LinkListIDNext="0" TextDirection="0" VertAlign="Center"&gt;&lt;P ParaShape="0" Style="43"&gt;&lt;TEXT CharShape="7"&gt;&lt;CHAR&gt;≪$A$99≫&lt;/CHAR&gt;&lt;/TEXT&gt;&lt;/P&gt;&lt;/PARALIST&gt;&lt;/CELL&gt;&lt;CELL BorderFill="23" ColAddr="1" ColSpan="1" Dirty="false" Editable="false" HasMargin="false" Header="false" Height="1650" Protect="false" RowAddr="92" RowSpan="1" Width="10406"&gt;&lt;CELLMARGIN Bottom="0" Left="0" Right="0" Top="0"/&gt;&lt;PARALIST LineWrap="Break" LinkListID="0" LinkListIDNext="0" TextDirection="0" VertAlign="Center"&gt;&lt;P ParaShape="21" Style="43"&gt;&lt;TEXT CharShape="7"&gt;&lt;CHAR&gt;≪$B$99≫&lt;/CHAR&gt;&lt;/TEXT&gt;&lt;/P&gt;&lt;/PARALIST&gt;&lt;/CELL&gt;&lt;CELL BorderFill="24" ColAddr="2" ColSpan="1" Dirty="false" Editable="false" HasMargin="true" Header="false" Height="1650" Protect="false" RowAddr="92" RowSpan="1" Width="4982"&gt;&lt;CELLMARGIN Bottom="283" Left="283" Right="283" Top="283"/&gt;&lt;PARALIST LineWrap="Break" LinkListID="0" LinkListIDNext="0" TextDirection="0" VertAlign="Top"&gt;&lt;P ParaShape="21" Style="43"&gt;&lt;TEXT CharShape="7"&gt;&lt;CHAR&gt;≪$C$99≫&lt;/CHAR&gt;&lt;/TEXT&gt;&lt;/P&gt;&lt;/PARALIST&gt;&lt;/CELL&gt;&lt;CELL BorderFill="23" ColAddr="3" ColSpan="1" Dirty="false" Editable="false" HasMargin="true" Header="false" Height="1650" Protect="false" RowAddr="92" RowSpan="1" Width="9274"&gt;&lt;CELLMARGIN Bottom="283" Left="283" Right="283" Top="283"/&gt;&lt;PARALIST LineWrap="Break" LinkListID="0" LinkListIDNext="0" TextDirection="0" VertAlign="Top"&gt;&lt;P ParaShape="21" Style="43"&gt;&lt;TEXT CharShape="7"&gt;&lt;CHAR&gt;≪$D$99≫&lt;/CHAR&gt;&lt;/TEXT&gt;&lt;/P&gt;&lt;/PARALIST&gt;&lt;/CELL&gt;&lt;CELL BorderFill="25" ColAddr="4" ColSpan="1" Dirty="false" Editable="false" HasMargin="true" Header="false" Height="1650" Protect="false" RowAddr="92" RowSpan="1" Width="11708"&gt;&lt;CELLMARGIN Bottom="283" Left="283" Right="283" Top="283"/&gt;&lt;PARALIST LineWrap="Break" LinkListID="0" LinkListIDNext="0" TextDirection="0" VertAlign="Top"&gt;&lt;P ParaShape="21" Style="43"&gt;&lt;TEXT CharShape="7"&gt;&lt;CHAR&gt;≪$E$99≫&lt;/CHAR&gt;&lt;/TEXT&gt;&lt;/P&gt;&lt;/PARALIST&gt;&lt;/CELL&gt;&lt;/ROW&gt;&lt;ROW&gt;&lt;CELL BorderFill="22" ColAddr="0" ColSpan="1" Dirty="false" Editable="false" HasMargin="false" Header="false" Height="1650" Protect="false" RowAddr="93" RowSpan="1" Width="3001"&gt;&lt;CELLMARGIN Bottom="0" Left="0" Right="0" Top="0"/&gt;&lt;PARALIST LineWrap="Squeeze" LinkListID="0" LinkListIDNext="0" TextDirection="0" VertAlign="Center"&gt;&lt;P ParaShape="0" Style="43"&gt;&lt;TEXT CharShape="7"&gt;&lt;CHAR&gt;≪$A$100≫&lt;/CHAR&gt;&lt;/TEXT&gt;&lt;/P&gt;&lt;/PARALIST&gt;&lt;/CELL&gt;&lt;CELL BorderFill="23" ColAddr="1" ColSpan="1" Dirty="false" Editable="false" HasMargin="false" Header="false" Height="1650" Protect="false" RowAddr="93" RowSpan="1" Width="10406"&gt;&lt;CELLMARGIN Bottom="0" Left="0" Right="0" Top="0"/&gt;&lt;PARALIST LineWrap="Break" LinkListID="0" LinkListIDNext="0" TextDirection="0" VertAlign="Center"&gt;&lt;P ParaShape="21" Style="43"&gt;&lt;TEXT CharShape="7"&gt;&lt;CHAR&gt;≪$B$100≫&lt;/CHAR&gt;&lt;/TEXT&gt;&lt;/P&gt;&lt;/PARALIST&gt;&lt;/CELL&gt;&lt;CELL BorderFill="24" ColAddr="2" ColSpan="1" Dirty="false" Editable="false" HasMargin="true" Header="false" Height="1650" Protect="false" RowAddr="93" RowSpan="1" Width="4982"&gt;&lt;CELLMARGIN Bottom="283" Left="283" Right="283" Top="283"/&gt;&lt;PARALIST LineWrap="Break" LinkListID="0" LinkListIDNext="0" TextDirection="0" VertAlign="Top"&gt;&lt;P ParaShape="21" Style="43"&gt;&lt;TEXT CharShape="7"&gt;&lt;CHAR&gt;≪$C$100≫&lt;/CHAR&gt;&lt;/TEXT&gt;&lt;/P&gt;&lt;/PARALIST&gt;&lt;/CELL&gt;&lt;CELL BorderFill="23" ColAddr="3" ColSpan="1" Dirty="false" Editable="false" HasMargin="true" Header="false" Height="1650" Protect="false" RowAddr="93" RowSpan="1" Width="9274"&gt;&lt;CELLMARGIN Bottom="283" Left="283" Right="283" Top="283"/&gt;&lt;PARALIST LineWrap="Break" LinkListID="0" LinkListIDNext="0" TextDirection="0" VertAlign="Top"&gt;&lt;P ParaShape="21" Style="43"&gt;&lt;TEXT CharShape="7"&gt;&lt;CHAR&gt;≪$D$100≫&lt;/CHAR&gt;&lt;/TEXT&gt;&lt;/P&gt;&lt;/PARALIST&gt;&lt;/CELL&gt;&lt;CELL BorderFill="25" ColAddr="4" ColSpan="1" Dirty="false" Editable="false" HasMargin="true" Header="false" Height="1650" Protect="false" RowAddr="93" RowSpan="1" Width="11708"&gt;&lt;CELLMARGIN Bottom="283" Left="283" Right="283" Top="283"/&gt;&lt;PARALIST LineWrap="Break" LinkListID="0" LinkListIDNext="0" TextDirection="0" VertAlign="Top"&gt;&lt;P ParaShape="21" Style="43"&gt;&lt;TEXT CharShape="7"&gt;&lt;CHAR&gt;≪$E$100≫&lt;/CHAR&gt;&lt;/TEXT&gt;&lt;/P&gt;&lt;/PARALIST&gt;&lt;/CELL&gt;&lt;/ROW&gt;&lt;ROW&gt;&lt;CELL BorderFill="22" ColAddr="0" ColSpan="1" Dirty="false" Editable="false" HasMargin="false" Header="false" Height="1650" Protect="false" RowAddr="94" RowSpan="1" Width="3001"&gt;&lt;CELLMARGIN Bottom="0" Left="0" Right="0" Top="0"/&gt;&lt;PARALIST LineWrap="Squeeze" LinkListID="0" LinkListIDNext="0" TextDirection="0" VertAlign="Center"&gt;&lt;P ParaShape="0" Style="43"&gt;&lt;TEXT CharShape="7"&gt;&lt;CHAR&gt;≪$A$101≫&lt;/CHAR&gt;&lt;/TEXT&gt;&lt;/P&gt;&lt;/PARALIST&gt;&lt;/CELL&gt;&lt;CELL BorderFill="23" ColAddr="1" ColSpan="1" Dirty="false" Editable="false" HasMargin="false" Header="false" Height="1650" Protect="false" RowAddr="94" RowSpan="1" Width="10406"&gt;&lt;CELLMARGIN Bottom="0" Left="0" Right="0" Top="0"/&gt;&lt;PARALIST LineWrap="Break" LinkListID="0" LinkListIDNext="0" TextDirection="0" VertAlign="Center"&gt;&lt;P ParaShape="21" Style="43"&gt;&lt;TEXT CharShape="7"&gt;&lt;CHAR&gt;≪$B$101≫&lt;/CHAR&gt;&lt;/TEXT&gt;&lt;/P&gt;&lt;/PARALIST&gt;&lt;/CELL&gt;&lt;CELL BorderFill="24" ColAddr="2" ColSpan="1" Dirty="false" Editable="false" HasMargin="true" Header="false" Height="1650" Protect="false" RowAddr="94" RowSpan="1" Width="4982"&gt;&lt;CELLMARGIN Bottom="283" Left="283" Right="283" Top="283"/&gt;&lt;PARALIST LineWrap="Break" LinkListID="0" LinkListIDNext="0" TextDirection="0" VertAlign="Top"&gt;&lt;P ParaShape="21" Style="43"&gt;&lt;TEXT CharShape="7"&gt;&lt;CHAR&gt;≪$C$101≫&lt;/CHAR&gt;&lt;/TEXT&gt;&lt;/P&gt;&lt;/PARALIST&gt;&lt;/CELL&gt;&lt;CELL BorderFill="23" ColAddr="3" ColSpan="1" Dirty="false" Editable="false" HasMargin="true" Header="false" Height="1650" Protect="false" RowAddr="94" RowSpan="1" Width="9274"&gt;&lt;CELLMARGIN Bottom="283" Left="283" Right="283" Top="283"/&gt;&lt;PARALIST LineWrap="Break" LinkListID="0" LinkListIDNext="0" TextDirection="0" VertAlign="Top"&gt;&lt;P ParaShape="21" Style="43"&gt;&lt;TEXT CharShape="7"&gt;&lt;CHAR&gt;≪$D$101≫&lt;/CHAR&gt;&lt;/TEXT&gt;&lt;/P&gt;&lt;/PARALIST&gt;&lt;/CELL&gt;&lt;CELL BorderFill="25" ColAddr="4" ColSpan="1" Dirty="false" Editable="false" HasMargin="true" Header="false" Height="1650" Protect="false" RowAddr="94" RowSpan="1" Width="11708"&gt;&lt;CELLMARGIN Bottom="283" Left="283" Right="283" Top="283"/&gt;&lt;PARALIST LineWrap="Break" LinkListID="0" LinkListIDNext="0" TextDirection="0" VertAlign="Top"&gt;&lt;P ParaShape="21" Style="43"&gt;&lt;TEXT CharShape="7"&gt;&lt;CHAR&gt;≪$E$101≫&lt;/CHAR&gt;&lt;/TEXT&gt;&lt;/P&gt;&lt;/PARALIST&gt;&lt;/CELL&gt;&lt;/ROW&gt;&lt;ROW&gt;&lt;CELL BorderFill="22" ColAddr="0" ColSpan="1" Dirty="false" Editable="false" HasMargin="false" Header="false" Height="1650" Protect="false" RowAddr="95" RowSpan="1" Width="3001"&gt;&lt;CELLMARGIN Bottom="0" Left="0" Right="0" Top="0"/&gt;&lt;PARALIST LineWrap="Squeeze" LinkListID="0" LinkListIDNext="0" TextDirection="0" VertAlign="Center"&gt;&lt;P ParaShape="0" Style="43"&gt;&lt;TEXT CharShape="7"&gt;&lt;CHAR&gt;≪$A$102≫&lt;/CHAR&gt;&lt;/TEXT&gt;&lt;/P&gt;&lt;/PARALIST&gt;&lt;/CELL&gt;&lt;CELL BorderFill="23" ColAddr="1" ColSpan="1" Dirty="false" Editable="false" HasMargin="false" Header="false" Height="1650" Protect="false" RowAddr="95" RowSpan="1" Width="10406"&gt;&lt;CELLMARGIN Bottom="0" Left="0" Right="0" Top="0"/&gt;&lt;PARALIST LineWrap="Break" LinkListID="0" LinkListIDNext="0" TextDirection="0" VertAlign="Center"&gt;&lt;P ParaShape="21" Style="43"&gt;&lt;TEXT CharShape="7"&gt;&lt;CHAR&gt;≪$B$102≫&lt;/CHAR&gt;&lt;/TEXT&gt;&lt;/P&gt;&lt;/PARALIST&gt;&lt;/CELL&gt;&lt;CELL BorderFill="24" ColAddr="2" ColSpan="1" Dirty="false" Editable="false" HasMargin="true" Header="false" Height="1650" Protect="false" RowAddr="95" RowSpan="1" Width="4982"&gt;&lt;CELLMARGIN Bottom="283" Left="283" Right="283" Top="283"/&gt;&lt;PARALIST LineWrap="Break" LinkListID="0" LinkListIDNext="0" TextDirection="0" VertAlign="Top"&gt;&lt;P ParaShape="21" Style="43"&gt;&lt;TEXT CharShape="7"&gt;&lt;CHAR&gt;≪$C$102≫&lt;/CHAR&gt;&lt;/TEXT&gt;&lt;/P&gt;&lt;/PARALIST&gt;&lt;/CELL&gt;&lt;CELL BorderFill="23" ColAddr="3" ColSpan="1" Dirty="false" Editable="false" HasMargin="true" Header="false" Height="1650" Protect="false" RowAddr="95" RowSpan="1" Width="9274"&gt;&lt;CELLMARGIN Bottom="283" Left="283" Right="283" Top="283"/&gt;&lt;PARALIST LineWrap="Break" LinkListID="0" LinkListIDNext="0" TextDirection="0" VertAlign="Top"&gt;&lt;P ParaShape="21" Style="43"&gt;&lt;TEXT CharShape="7"&gt;&lt;CHAR&gt;≪$D$102≫&lt;/CHAR&gt;&lt;/TEXT&gt;&lt;/P&gt;&lt;/PARALIST&gt;&lt;/CELL&gt;&lt;CELL BorderFill="25" ColAddr="4" ColSpan="1" Dirty="false" Editable="false" HasMargin="true" Header="false" Height="1650" Protect="false" RowAddr="95" RowSpan="1" Width="11708"&gt;&lt;CELLMARGIN Bottom="283" Left="283" Right="283" Top="283"/&gt;&lt;PARALIST LineWrap="Break" LinkListID="0" LinkListIDNext="0" TextDirection="0" VertAlign="Top"&gt;&lt;P ParaShape="21" Style="43"&gt;&lt;TEXT CharShape="7"&gt;&lt;CHAR&gt;≪$E$102≫&lt;/CHAR&gt;&lt;/TEXT&gt;&lt;/P&gt;&lt;/PARALIST&gt;&lt;/CELL&gt;&lt;/ROW&gt;&lt;ROW&gt;&lt;CELL BorderFill="22" ColAddr="0" ColSpan="1" Dirty="false" Editable="false" HasMargin="false" Header="false" Height="1650" Protect="false" RowAddr="96" RowSpan="1" Width="3001"&gt;&lt;CELLMARGIN Bottom="0" Left="0" Right="0" Top="0"/&gt;&lt;PARALIST LineWrap="Squeeze" LinkListID="0" LinkListIDNext="0" TextDirection="0" VertAlign="Center"&gt;&lt;P ParaShape="0" Style="43"&gt;&lt;TEXT CharShape="7"&gt;&lt;CHAR&gt;≪$A$103≫&lt;/CHAR&gt;&lt;/TEXT&gt;&lt;/P&gt;&lt;/PARALIST&gt;&lt;/CELL&gt;&lt;CELL BorderFill="23" ColAddr="1" ColSpan="1" Dirty="false" Editable="false" HasMargin="false" Header="false" Height="1650" Protect="false" RowAddr="96" RowSpan="1" Width="10406"&gt;&lt;CELLMARGIN Bottom="0" Left="0" Right="0" Top="0"/&gt;&lt;PARALIST LineWrap="Break" LinkListID="0" LinkListIDNext="0" TextDirection="0" VertAlign="Center"&gt;&lt;P ParaShape="21" Style="43"&gt;&lt;TEXT CharShape="7"&gt;&lt;CHAR&gt;≪$B$103≫&lt;/CHAR&gt;&lt;/TEXT&gt;&lt;/P&gt;&lt;/PARALIST&gt;&lt;/CELL&gt;&lt;CELL BorderFill="24" ColAddr="2" ColSpan="1" Dirty="false" Editable="false" HasMargin="true" Header="false" Height="1650" Protect="false" RowAddr="96" RowSpan="1" Width="4982"&gt;&lt;CELLMARGIN Bottom="283" Left="283" Right="283" Top="283"/&gt;&lt;PARALIST LineWrap="Break" LinkListID="0" LinkListIDNext="0" TextDirection="0" VertAlign="Top"&gt;&lt;P ParaShape="21" Style="43"&gt;&lt;TEXT CharShape="7"&gt;&lt;CHAR&gt;≪$C$103≫&lt;/CHAR&gt;&lt;/TEXT&gt;&lt;/P&gt;&lt;/PARALIST&gt;&lt;/CELL&gt;&lt;CELL BorderFill="23" ColAddr="3" ColSpan="1" Dirty="false" Editable="false" HasMargin="true" Header="false" Height="1650" Protect="false" RowAddr="96" RowSpan="1" Width="9274"&gt;&lt;CELLMARGIN Bottom="283" Left="283" Right="283" Top="283"/&gt;&lt;PARALIST LineWrap="Break" LinkListID="0" LinkListIDNext="0" TextDirection="0" VertAlign="Top"&gt;&lt;P ParaShape="21" Style="43"&gt;&lt;TEXT CharShape="7"&gt;&lt;CHAR&gt;≪$D$103≫&lt;/CHAR&gt;&lt;/TEXT&gt;&lt;/P&gt;&lt;/PARALIST&gt;&lt;/CELL&gt;&lt;CELL BorderFill="25" ColAddr="4" ColSpan="1" Dirty="false" Editable="false" HasMargin="true" Header="false" Height="1650" Protect="false" RowAddr="96" RowSpan="1" Width="11708"&gt;&lt;CELLMARGIN Bottom="283" Left="283" Right="283" Top="283"/&gt;&lt;PARALIST LineWrap="Break" LinkListID="0" LinkListIDNext="0" TextDirection="0" VertAlign="Top"&gt;&lt;P ParaShape="21" Style="43"&gt;&lt;TEXT CharShape="7"&gt;&lt;CHAR&gt;≪$E$103≫&lt;/CHAR&gt;&lt;/TEXT&gt;&lt;/P&gt;&lt;/PARALIST&gt;&lt;/CELL&gt;&lt;/ROW&gt;&lt;ROW&gt;&lt;CELL BorderFill="22" ColAddr="0" ColSpan="1" Dirty="false" Editable="false" HasMargin="false" Header="false" Height="1650" Protect="false" RowAddr="97" RowSpan="1" Width="3001"&gt;&lt;CELLMARGIN Bottom="0" Left="0" Right="0" Top="0"/&gt;&lt;PARALIST LineWrap="Squeeze" LinkListID="0" LinkListIDNext="0" TextDirection="0" VertAlign="Center"&gt;&lt;P ParaShape="0" Style="43"&gt;&lt;TEXT CharShape="7"&gt;&lt;CHAR&gt;≪$A$104≫&lt;/CHAR&gt;&lt;/TEXT&gt;&lt;/P&gt;&lt;/PARALIST&gt;&lt;/CELL&gt;&lt;CELL BorderFill="23" ColAddr="1" ColSpan="1" Dirty="false" Editable="false" HasMargin="false" Header="false" Height="1650" Protect="false" RowAddr="97" RowSpan="1" Width="10406"&gt;&lt;CELLMARGIN Bottom="0" Left="0" Right="0" Top="0"/&gt;&lt;PARALIST LineWrap="Break" LinkListID="0" LinkListIDNext="0" TextDirection="0" VertAlign="Center"&gt;&lt;P ParaShape="21" Style="43"&gt;&lt;TEXT CharShape="7"&gt;&lt;CHAR&gt;≪$B$104≫&lt;/CHAR&gt;&lt;/TEXT&gt;&lt;/P&gt;&lt;/PARALIST&gt;&lt;/CELL&gt;&lt;CELL BorderFill="24" ColAddr="2" ColSpan="1" Dirty="false" Editable="false" HasMargin="true" Header="false" Height="1650" Protect="false" RowAddr="97" RowSpan="1" Width="4982"&gt;&lt;CELLMARGIN Bottom="283" Left="283" Right="283" Top="283"/&gt;&lt;PARALIST LineWrap="Break" LinkListID="0" LinkListIDNext="0" TextDirection="0" VertAlign="Top"&gt;&lt;P ParaShape="21" Style="43"&gt;&lt;TEXT CharShape="7"&gt;&lt;CHAR&gt;≪$C$104≫&lt;/CHAR&gt;&lt;/TEXT&gt;&lt;/P&gt;&lt;/PARALIST&gt;&lt;/CELL&gt;&lt;CELL BorderFill="23" ColAddr="3" ColSpan="1" Dirty="false" Editable="false" HasMargin="true" Header="false" Height="1650" Protect="false" RowAddr="97" RowSpan="1" Width="9274"&gt;&lt;CELLMARGIN Bottom="283" Left="283" Right="283" Top="283"/&gt;&lt;PARALIST LineWrap="Break" LinkListID="0" LinkListIDNext="0" TextDirection="0" VertAlign="Top"&gt;&lt;P ParaShape="21" Style="43"&gt;&lt;TEXT CharShape="7"&gt;&lt;CHAR&gt;≪$D$104≫&lt;/CHAR&gt;&lt;/TEXT&gt;&lt;/P&gt;&lt;/PARALIST&gt;&lt;/CELL&gt;&lt;CELL BorderFill="25" ColAddr="4" ColSpan="1" Dirty="false" Editable="false" HasMargin="true" Header="false" Height="1650" Protect="false" RowAddr="97" RowSpan="1" Width="11708"&gt;&lt;CELLMARGIN Bottom="283" Left="283" Right="283" Top="283"/&gt;&lt;PARALIST LineWrap="Break" LinkListID="0" LinkListIDNext="0" TextDirection="0" VertAlign="Top"&gt;&lt;P ParaShape="21" Style="43"&gt;&lt;TEXT CharShape="7"&gt;&lt;CHAR&gt;≪$E$104≫&lt;/CHAR&gt;&lt;/TEXT&gt;&lt;/P&gt;&lt;/PARALIST&gt;&lt;/CELL&gt;&lt;/ROW&gt;&lt;ROW&gt;&lt;CELL BorderFill="22" ColAddr="0" ColSpan="1" Dirty="false" Editable="false" HasMargin="false" Header="false" Height="1650" Protect="false" RowAddr="98" RowSpan="1" Width="3001"&gt;&lt;CELLMARGIN Bottom="0" Left="0" Right="0" Top="0"/&gt;&lt;PARALIST LineWrap="Squeeze" LinkListID="0" LinkListIDNext="0" TextDirection="0" VertAlign="Center"&gt;&lt;P ParaShape="0" Style="43"&gt;&lt;TEXT CharShape="7"&gt;&lt;CHAR&gt;≪$A$105≫&lt;/CHAR&gt;&lt;/TEXT&gt;&lt;/P&gt;&lt;/PARALIST&gt;&lt;/CELL&gt;&lt;CELL BorderFill="23" ColAddr="1" ColSpan="1" Dirty="false" Editable="false" HasMargin="false" Header="false" Height="1650" Protect="false" RowAddr="98" RowSpan="1" Width="10406"&gt;&lt;CELLMARGIN Bottom="0" Left="0" Right="0" Top="0"/&gt;&lt;PARALIST LineWrap="Break" LinkListID="0" LinkListIDNext="0" TextDirection="0" VertAlign="Center"&gt;&lt;P ParaShape="21" Style="43"&gt;&lt;TEXT CharShape="7"&gt;&lt;CHAR&gt;≪$B$105≫&lt;/CHAR&gt;&lt;/TEXT&gt;&lt;/P&gt;&lt;/PARALIST&gt;&lt;/CELL&gt;&lt;CELL BorderFill="24" ColAddr="2" ColSpan="1" Dirty="false" Editable="false" HasMargin="true" Header="false" Height="1650" Protect="false" RowAddr="98" RowSpan="1" Width="4982"&gt;&lt;CELLMARGIN Bottom="283" Left="283" Right="283" Top="283"/&gt;&lt;PARALIST LineWrap="Break" LinkListID="0" LinkListIDNext="0" TextDirection="0" VertAlign="Top"&gt;&lt;P ParaShape="21" Style="43"&gt;&lt;TEXT CharShape="7"&gt;&lt;CHAR&gt;≪$C$105≫&lt;/CHAR&gt;&lt;/TEXT&gt;&lt;/P&gt;&lt;/PARALIST&gt;&lt;/CELL&gt;&lt;CELL BorderFill="23" ColAddr="3" ColSpan="1" Dirty="false" Editable="false" HasMargin="true" Header="false" Height="1650" Protect="false" RowAddr="98" RowSpan="1" Width="9274"&gt;&lt;CELLMARGIN Bottom="283" Left="283" Right="283" Top="283"/&gt;&lt;PARALIST LineWrap="Break" LinkListID="0" LinkListIDNext="0" TextDirection="0" VertAlign="Top"&gt;&lt;P ParaShape="21" Style="43"&gt;&lt;TEXT CharShape="7"&gt;&lt;CHAR&gt;≪$D$105≫&lt;/CHAR&gt;&lt;/TEXT&gt;&lt;/P&gt;&lt;/PARALIST&gt;&lt;/CELL&gt;&lt;CELL BorderFill="25" ColAddr="4" ColSpan="1" Dirty="false" Editable="false" HasMargin="true" Header="false" Height="1650" Protect="false" RowAddr="98" RowSpan="1" Width="11708"&gt;&lt;CELLMARGIN Bottom="283" Left="283" Right="283" Top="283"/&gt;&lt;PARALIST LineWrap="Break" LinkListID="0" LinkListIDNext="0" TextDirection="0" VertAlign="Top"&gt;&lt;P ParaShape="21" Style="43"&gt;&lt;TEXT CharShape="7"&gt;&lt;CHAR&gt;≪$E$105≫&lt;/CHAR&gt;&lt;/TEXT&gt;&lt;/P&gt;&lt;/PARALIST&gt;&lt;/CELL&gt;&lt;/ROW&gt;&lt;ROW&gt;&lt;CELL BorderFill="22" ColAddr="0" ColSpan="1" Dirty="false" Editable="false" HasMargin="false" Header="false" Height="1650" Protect="false" RowAddr="99" RowSpan="1" Width="3001"&gt;&lt;CELLMARGIN Bottom="0" Left="0" Right="0" Top="0"/&gt;&lt;PARALIST LineWrap="Squeeze" LinkListID="0" LinkListIDNext="0" TextDirection="0" VertAlign="Center"&gt;&lt;P ParaShape="0" Style="43"&gt;&lt;TEXT CharShape="7"&gt;&lt;CHAR&gt;≪$A$106≫&lt;/CHAR&gt;&lt;/TEXT&gt;&lt;/P&gt;&lt;/PARALIST&gt;&lt;/CELL&gt;&lt;CELL BorderFill="23" ColAddr="1" ColSpan="1" Dirty="false" Editable="false" HasMargin="false" Header="false" Height="1650" Protect="false" RowAddr="99" RowSpan="1" Width="10406"&gt;&lt;CELLMARGIN Bottom="0" Left="0" Right="0" Top="0"/&gt;&lt;PARALIST LineWrap="Break" LinkListID="0" LinkListIDNext="0" TextDirection="0" VertAlign="Center"&gt;&lt;P ParaShape="21" Style="43"&gt;&lt;TEXT CharShape="7"&gt;&lt;CHAR&gt;≪$B$106≫&lt;/CHAR&gt;&lt;/TEXT&gt;&lt;/P&gt;&lt;/PARALIST&gt;&lt;/CELL&gt;&lt;CELL BorderFill="24" ColAddr="2" ColSpan="1" Dirty="false" Editable="false" HasMargin="true" Header="false" Height="1650" Protect="false" RowAddr="99" RowSpan="1" Width="4982"&gt;&lt;CELLMARGIN Bottom="283" Left="283" Right="283" Top="283"/&gt;&lt;PARALIST LineWrap="Break" LinkListID="0" LinkListIDNext="0" TextDirection="0" VertAlign="Top"&gt;&lt;P ParaShape="21" Style="43"&gt;&lt;TEXT CharShape="7"&gt;&lt;CHAR&gt;≪$C$106≫&lt;/CHAR&gt;&lt;/TEXT&gt;&lt;/P&gt;&lt;/PARALIST&gt;&lt;/CELL&gt;&lt;CELL BorderFill="23" ColAddr="3" ColSpan="1" Dirty="false" Editable="false" HasMargin="true" Header="false" Height="1650" Protect="false" RowAddr="99" RowSpan="1" Width="9274"&gt;&lt;CELLMARGIN Bottom="283" Left="283" Right="283" Top="283"/&gt;&lt;PARALIST LineWrap="Break" LinkListID="0" LinkListIDNext="0" TextDirection="0" VertAlign="Top"&gt;&lt;P ParaShape="21" Style="43"&gt;&lt;TEXT CharShape="7"&gt;&lt;CHAR&gt;≪$D$106≫&lt;/CHAR&gt;&lt;/TEXT&gt;&lt;/P&gt;&lt;/PARALIST&gt;&lt;/CELL&gt;&lt;CELL BorderFill="25" ColAddr="4" ColSpan="1" Dirty="false" Editable="false" HasMargin="true" Header="false" Height="1650" Protect="false" RowAddr="99" RowSpan="1" Width="11708"&gt;&lt;CELLMARGIN Bottom="283" Left="283" Right="283" Top="283"/&gt;&lt;PARALIST LineWrap="Break" LinkListID="0" LinkListIDNext="0" TextDirection="0" VertAlign="Top"&gt;&lt;P ParaShape="21" Style="43"&gt;&lt;TEXT CharShape="7"&gt;&lt;CHAR&gt;≪$E$106≫&lt;/CHAR&gt;&lt;/TEXT&gt;&lt;/P&gt;&lt;/PARALIST&gt;&lt;/CELL&gt;&lt;/ROW&gt;&lt;ROW&gt;&lt;CELL BorderFill="22" ColAddr="0" ColSpan="1" Dirty="false" Editable="false" HasMargin="false" Header="false" Height="1650" Protect="false" RowAddr="100" RowSpan="1" Width="3001"&gt;&lt;CELLMARGIN Bottom="0" Left="0" Right="0" Top="0"/&gt;&lt;PARALIST LineWrap="Squeeze" LinkListID="0" LinkListIDNext="0" TextDirection="0" VertAlign="Center"&gt;&lt;P ParaShape="0" Style="43"&gt;&lt;TEXT CharShape="7"&gt;&lt;CHAR&gt;≪$A$107≫&lt;/CHAR&gt;&lt;/TEXT&gt;&lt;/P&gt;&lt;/PARALIST&gt;&lt;/CELL&gt;&lt;CELL BorderFill="23" ColAddr="1" ColSpan="1" Dirty="false" Editable="false" HasMargin="false" Header="false" Height="1650" Protect="false" RowAddr="100" RowSpan="1" Width="10406"&gt;&lt;CELLMARGIN Bottom="0" Left="0" Right="0" Top="0"/&gt;&lt;PARALIST LineWrap="Break" LinkListID="0" LinkListIDNext="0" TextDirection="0" VertAlign="Center"&gt;&lt;P ParaShape="21" Style="43"&gt;&lt;TEXT CharShape="7"&gt;&lt;CHAR&gt;≪$B$107≫&lt;/CHAR&gt;&lt;/TEXT&gt;&lt;/P&gt;&lt;/PARALIST&gt;&lt;/CELL&gt;&lt;CELL BorderFill="24" ColAddr="2" ColSpan="1" Dirty="false" Editable="false" HasMargin="true" Header="false" Height="1650" Protect="false" RowAddr="100" RowSpan="1" Width="4982"&gt;&lt;CELLMARGIN Bottom="283" Left="283" Right="283" Top="283"/&gt;&lt;PARALIST LineWrap="Break" LinkListID="0" LinkListIDNext="0" TextDirection="0" VertAlign="Top"&gt;&lt;P ParaShape="21" Style="43"&gt;&lt;TEXT CharShape="7"&gt;&lt;CHAR&gt;≪$C$107≫&lt;/CHAR&gt;&lt;/TEXT&gt;&lt;/P&gt;&lt;/PARALIST&gt;&lt;/CELL&gt;&lt;CELL BorderFill="23" ColAddr="3" ColSpan="1" Dirty="false" Editable="false" HasMargin="true" Header="false" Height="1650" Protect="false" RowAddr="100" RowSpan="1" Width="9274"&gt;&lt;CELLMARGIN Bottom="283" Left="283" Right="283" Top="283"/&gt;&lt;PARALIST LineWrap="Break" LinkListID="0" LinkListIDNext="0" TextDirection="0" VertAlign="Top"&gt;&lt;P ParaShape="21" Style="43"&gt;&lt;TEXT CharShape="7"&gt;&lt;CHAR&gt;≪$D$107≫&lt;/CHAR&gt;&lt;/TEXT&gt;&lt;/P&gt;&lt;/PARALIST&gt;&lt;/CELL&gt;&lt;CELL BorderFill="25" ColAddr="4" ColSpan="1" Dirty="false" Editable="false" HasMargin="true" Header="false" Height="1650" Protect="false" RowAddr="100" RowSpan="1" Width="11708"&gt;&lt;CELLMARGIN Bottom="283" Left="283" Right="283" Top="283"/&gt;&lt;PARALIST LineWrap="Break" LinkListID="0" LinkListIDNext="0" TextDirection="0" VertAlign="Top"&gt;&lt;P ParaShape="21" Style="43"&gt;&lt;TEXT CharShape="7"&gt;&lt;CHAR&gt;≪$E$107≫&lt;/CHAR&gt;&lt;/TEXT&gt;&lt;/P&gt;&lt;/PARALIST&gt;&lt;/CELL&gt;&lt;/ROW&gt;&lt;ROW&gt;&lt;CELL BorderFill="22" ColAddr="0" ColSpan="1" Dirty="false" Editable="false" HasMargin="false" Header="false" Height="1650" Protect="false" RowAddr="101" RowSpan="1" Width="3001"&gt;&lt;CELLMARGIN Bottom="0" Left="0" Right="0" Top="0"/&gt;&lt;PARALIST LineWrap="Squeeze" LinkListID="0" LinkListIDNext="0" TextDirection="0" VertAlign="Center"&gt;&lt;P ParaShape="0" Style="43"&gt;&lt;TEXT CharShape="7"&gt;&lt;CHAR&gt;≪$A$108≫&lt;/CHAR&gt;&lt;/TEXT&gt;&lt;/P&gt;&lt;/PARALIST&gt;&lt;/CELL&gt;&lt;CELL BorderFill="23" ColAddr="1" ColSpan="1" Dirty="false" Editable="false" HasMargin="false" Header="false" Height="1650" Protect="false" RowAddr="101" RowSpan="1" Width="10406"&gt;&lt;CELLMARGIN Bottom="0" Left="0" Right="0" Top="0"/&gt;&lt;PARALIST LineWrap="Break" LinkListID="0" LinkListIDNext="0" TextDirection="0" VertAlign="Center"&gt;&lt;P ParaShape="21" Style="43"&gt;&lt;TEXT CharShape="7"&gt;&lt;CHAR&gt;≪$B$108≫&lt;/CHAR&gt;&lt;/TEXT&gt;&lt;/P&gt;&lt;/PARALIST&gt;&lt;/CELL&gt;&lt;CELL BorderFill="24" ColAddr="2" ColSpan="1" Dirty="false" Editable="false" HasMargin="true" Header="false" Height="1650" Protect="false" RowAddr="101" RowSpan="1" Width="4982"&gt;&lt;CELLMARGIN Bottom="283" Left="283" Right="283" Top="283"/&gt;&lt;PARALIST LineWrap="Break" LinkListID="0" LinkListIDNext="0" TextDirection="0" VertAlign="Top"&gt;&lt;P ParaShape="21" Style="43"&gt;&lt;TEXT CharShape="7"&gt;&lt;CHAR&gt;≪$C$108≫&lt;/CHAR&gt;&lt;/TEXT&gt;&lt;/P&gt;&lt;/PARALIST&gt;&lt;/CELL&gt;&lt;CELL BorderFill="23" ColAddr="3" ColSpan="1" Dirty="false" Editable="false" HasMargin="true" Header="false" Height="1650" Protect="false" RowAddr="101" RowSpan="1" Width="9274"&gt;&lt;CELLMARGIN Bottom="283" Left="283" Right="283" Top="283"/&gt;&lt;PARALIST LineWrap="Break" LinkListID="0" LinkListIDNext="0" TextDirection="0" VertAlign="Top"&gt;&lt;P ParaShape="21" Style="43"&gt;&lt;TEXT CharShape="7"&gt;&lt;CHAR&gt;≪$D$108≫&lt;/CHAR&gt;&lt;/TEXT&gt;&lt;/P&gt;&lt;/PARALIST&gt;&lt;/CELL&gt;&lt;CELL BorderFill="25" ColAddr="4" ColSpan="1" Dirty="false" Editable="false" HasMargin="true" Header="false" Height="1650" Protect="false" RowAddr="101" RowSpan="1" Width="11708"&gt;&lt;CELLMARGIN Bottom="283" Left="283" Right="283" Top="283"/&gt;&lt;PARALIST LineWrap="Break" LinkListID="0" LinkListIDNext="0" TextDirection="0" VertAlign="Top"&gt;&lt;P ParaShape="21" Style="43"&gt;&lt;TEXT CharShape="7"&gt;&lt;CHAR&gt;≪$E$108≫&lt;/CHAR&gt;&lt;/TEXT&gt;&lt;/P&gt;&lt;/PARALIST&gt;&lt;/CELL&gt;&lt;/ROW&gt;&lt;ROW&gt;&lt;CELL BorderFill="22" ColAddr="0" ColSpan="1" Dirty="false" Editable="false" HasMargin="false" Header="false" Height="1650" Protect="false" RowAddr="102" RowSpan="1" Width="3001"&gt;&lt;CELLMARGIN Bottom="0" Left="0" Right="0" Top="0"/&gt;&lt;PARALIST LineWrap="Squeeze" LinkListID="0" LinkListIDNext="0" TextDirection="0" VertAlign="Center"&gt;&lt;P ParaShape="0" Style="43"&gt;&lt;TEXT CharShape="7"&gt;&lt;CHAR&gt;≪$A$109≫&lt;/CHAR&gt;&lt;/TEXT&gt;&lt;/P&gt;&lt;/PARALIST&gt;&lt;/CELL&gt;&lt;CELL BorderFill="23" ColAddr="1" ColSpan="1" Dirty="false" Editable="false" HasMargin="false" Header="false" Height="1650" Protect="false" RowAddr="102" RowSpan="1" Width="10406"&gt;&lt;CELLMARGIN Bottom="0" Left="0" Right="0" Top="0"/&gt;&lt;PARALIST LineWrap="Break" LinkListID="0" LinkListIDNext="0" TextDirection="0" VertAlign="Center"&gt;&lt;P ParaShape="21" Style="43"&gt;&lt;TEXT CharShape="7"&gt;&lt;CHAR&gt;≪$B$109≫&lt;/CHAR&gt;&lt;/TEXT&gt;&lt;/P&gt;&lt;/PARALIST&gt;&lt;/CELL&gt;&lt;CELL BorderFill="24" ColAddr="2" ColSpan="1" Dirty="false" Editable="false" HasMargin="true" Header="false" Height="1650" Protect="false" RowAddr="102" RowSpan="1" Width="4982"&gt;&lt;CELLMARGIN Bottom="283" Left="283" Right="283" Top="283"/&gt;&lt;PARALIST LineWrap="Break" LinkListID="0" LinkListIDNext="0" TextDirection="0" VertAlign="Top"&gt;&lt;P ParaShape="21" Style="43"&gt;&lt;TEXT CharShape="7"&gt;&lt;CHAR&gt;≪$C$109≫&lt;/CHAR&gt;&lt;/TEXT&gt;&lt;/P&gt;&lt;/PARALIST&gt;&lt;/CELL&gt;&lt;CELL BorderFill="23" ColAddr="3" ColSpan="1" Dirty="false" Editable="false" HasMargin="true" Header="false" Height="1650" Protect="false" RowAddr="102" RowSpan="1" Width="9274"&gt;&lt;CELLMARGIN Bottom="283" Left="283" Right="283" Top="283"/&gt;&lt;PARALIST LineWrap="Break" LinkListID="0" LinkListIDNext="0" TextDirection="0" VertAlign="Top"&gt;&lt;P ParaShape="21" Style="43"&gt;&lt;TEXT CharShape="7"&gt;&lt;CHAR&gt;≪$D$109≫&lt;/CHAR&gt;&lt;/TEXT&gt;&lt;/P&gt;&lt;/PARALIST&gt;&lt;/CELL&gt;&lt;CELL BorderFill="25" ColAddr="4" ColSpan="1" Dirty="false" Editable="false" HasMargin="true" Header="false" Height="1650" Protect="false" RowAddr="102" RowSpan="1" Width="11708"&gt;&lt;CELLMARGIN Bottom="283" Left="283" Right="283" Top="283"/&gt;&lt;PARALIST LineWrap="Break" LinkListID="0" LinkListIDNext="0" TextDirection="0" VertAlign="Top"&gt;&lt;P ParaShape="21" Style="43"&gt;&lt;TEXT CharShape="7"&gt;&lt;CHAR&gt;≪$E$109≫&lt;/CHAR&gt;&lt;/TEXT&gt;&lt;/P&gt;&lt;/PARALIST&gt;&lt;/CELL&gt;&lt;/ROW&gt;&lt;ROW&gt;&lt;CELL BorderFill="22" ColAddr="0" ColSpan="1" Dirty="false" Editable="false" HasMargin="false" Header="false" Height="1650" Protect="false" RowAddr="103" RowSpan="1" Width="3001"&gt;&lt;CELLMARGIN Bottom="0" Left="0" Right="0" Top="0"/&gt;&lt;PARALIST LineWrap="Squeeze" LinkListID="0" LinkListIDNext="0" TextDirection="0" VertAlign="Center"&gt;&lt;P ParaShape="0" Style="43"&gt;&lt;TEXT CharShape="7"&gt;&lt;CHAR&gt;≪$A$110≫&lt;/CHAR&gt;&lt;/TEXT&gt;&lt;/P&gt;&lt;/PARALIST&gt;&lt;/CELL&gt;&lt;CELL BorderFill="23" ColAddr="1" ColSpan="1" Dirty="false" Editable="false" HasMargin="false" Header="false" Height="1650" Protect="false" RowAddr="103" RowSpan="1" Width="10406"&gt;&lt;CELLMARGIN Bottom="0" Left="0" Right="0" Top="0"/&gt;&lt;PARALIST LineWrap="Break" LinkListID="0" LinkListIDNext="0" TextDirection="0" VertAlign="Center"&gt;&lt;P ParaShape="21" Style="43"&gt;&lt;TEXT CharShape="7"&gt;&lt;CHAR&gt;≪$B$110≫&lt;/CHAR&gt;&lt;/TEXT&gt;&lt;/P&gt;&lt;/PARALIST&gt;&lt;/CELL&gt;&lt;CELL BorderFill="24" ColAddr="2" ColSpan="1" Dirty="false" Editable="false" HasMargin="true" Header="false" Height="1650" Protect="false" RowAddr="103" RowSpan="1" Width="4982"&gt;&lt;CELLMARGIN Bottom="283" Left="283" Right="283" Top="283"/&gt;&lt;PARALIST LineWrap="Break" LinkListID="0" LinkListIDNext="0" TextDirection="0" VertAlign="Top"&gt;&lt;P ParaShape="21" Style="43"&gt;&lt;TEXT CharShape="7"&gt;&lt;CHAR&gt;≪$C$110≫&lt;/CHAR&gt;&lt;/TEXT&gt;&lt;/P&gt;&lt;/PARALIST&gt;&lt;/CELL&gt;&lt;CELL BorderFill="23" ColAddr="3" ColSpan="1" Dirty="false" Editable="false" HasMargin="true" Header="false" Height="1650" Protect="false" RowAddr="103" RowSpan="1" Width="9274"&gt;&lt;CELLMARGIN Bottom="283" Left="283" Right="283" Top="283"/&gt;&lt;PARALIST LineWrap="Break" LinkListID="0" LinkListIDNext="0" TextDirection="0" VertAlign="Top"&gt;&lt;P ParaShape="21" Style="43"&gt;&lt;TEXT CharShape="7"&gt;&lt;CHAR&gt;≪$D$110≫&lt;/CHAR&gt;&lt;/TEXT&gt;&lt;/P&gt;&lt;/PARALIST&gt;&lt;/CELL&gt;&lt;CELL BorderFill="25" ColAddr="4" ColSpan="1" Dirty="false" Editable="false" HasMargin="true" Header="false" Height="1650" Protect="false" RowAddr="103" RowSpan="1" Width="11708"&gt;&lt;CELLMARGIN Bottom="283" Left="283" Right="283" Top="283"/&gt;&lt;PARALIST LineWrap="Break" LinkListID="0" LinkListIDNext="0" TextDirection="0" VertAlign="Top"&gt;&lt;P ParaShape="21" Style="43"&gt;&lt;TEXT CharShape="7"&gt;&lt;CHAR&gt;≪$E$110≫&lt;/CHAR&gt;&lt;/TEXT&gt;&lt;/P&gt;&lt;/PARALIST&gt;&lt;/CELL&gt;&lt;/ROW&gt;&lt;ROW&gt;&lt;CELL BorderFill="22" ColAddr="0" ColSpan="1" Dirty="false" Editable="false" HasMargin="false" Header="false" Height="1650" Protect="false" RowAddr="104" RowSpan="1" Width="3001"&gt;&lt;CELLMARGIN Bottom="0" Left="0" Right="0" Top="0"/&gt;&lt;PARALIST LineWrap="Squeeze" LinkListID="0" LinkListIDNext="0" TextDirection="0" VertAlign="Center"&gt;&lt;P ParaShape="0" Style="43"&gt;&lt;TEXT CharShape="7"&gt;&lt;CHAR&gt;≪$A$111≫&lt;/CHAR&gt;&lt;/TEXT&gt;&lt;/P&gt;&lt;/PARALIST&gt;&lt;/CELL&gt;&lt;CELL BorderFill="23" ColAddr="1" ColSpan="1" Dirty="false" Editable="false" HasMargin="false" Header="false" Height="1650" Protect="false" RowAddr="104" RowSpan="1" Width="10406"&gt;&lt;CELLMARGIN Bottom="0" Left="0" Right="0" Top="0"/&gt;&lt;PARALIST LineWrap="Break" LinkListID="0" LinkListIDNext="0" TextDirection="0" VertAlign="Center"&gt;&lt;P ParaShape="21" Style="43"&gt;&lt;TEXT CharShape="7"&gt;&lt;CHAR&gt;≪$B$111≫&lt;/CHAR&gt;&lt;/TEXT&gt;&lt;/P&gt;&lt;/PARALIST&gt;&lt;/CELL&gt;&lt;CELL BorderFill="24" ColAddr="2" ColSpan="1" Dirty="false" Editable="false" HasMargin="true" Header="false" Height="1650" Protect="false" RowAddr="104" RowSpan="1" Width="4982"&gt;&lt;CELLMARGIN Bottom="283" Left="283" Right="283" Top="283"/&gt;&lt;PARALIST LineWrap="Break" LinkListID="0" LinkListIDNext="0" TextDirection="0" VertAlign="Top"&gt;&lt;P ParaShape="21" Style="43"&gt;&lt;TEXT CharShape="7"&gt;&lt;CHAR&gt;≪$C$111≫&lt;/CHAR&gt;&lt;/TEXT&gt;&lt;/P&gt;&lt;/PARALIST&gt;&lt;/CELL&gt;&lt;CELL BorderFill="23" ColAddr="3" ColSpan="1" Dirty="false" Editable="false" HasMargin="true" Header="false" Height="1650" Protect="false" RowAddr="104" RowSpan="1" Width="9274"&gt;&lt;CELLMARGIN Bottom="283" Left="283" Right="283" Top="283"/&gt;&lt;PARALIST LineWrap="Break" LinkListID="0" LinkListIDNext="0" TextDirection="0" VertAlign="Top"&gt;&lt;P ParaShape="21" Style="43"&gt;&lt;TEXT CharShape="7"&gt;&lt;CHAR&gt;≪$D$111≫&lt;/CHAR&gt;&lt;/TEXT&gt;&lt;/P&gt;&lt;/PARALIST&gt;&lt;/CELL&gt;&lt;CELL BorderFill="25" ColAddr="4" ColSpan="1" Dirty="false" Editable="false" HasMargin="true" Header="false" Height="1650" Protect="false" RowAddr="104" RowSpan="1" Width="11708"&gt;&lt;CELLMARGIN Bottom="283" Left="283" Right="283" Top="283"/&gt;&lt;PARALIST LineWrap="Break" LinkListID="0" LinkListIDNext="0" TextDirection="0" VertAlign="Top"&gt;&lt;P ParaShape="21" Style="43"&gt;&lt;TEXT CharShape="7"&gt;&lt;CHAR&gt;≪$E$111≫&lt;/CHAR&gt;&lt;/TEXT&gt;&lt;/P&gt;&lt;/PARALIST&gt;&lt;/CELL&gt;&lt;/ROW&gt;&lt;ROW&gt;&lt;CELL BorderFill="22" ColAddr="0" ColSpan="1" Dirty="false" Editable="false" HasMargin="false" Header="false" Height="1650" Protect="false" RowAddr="105" RowSpan="1" Width="3001"&gt;&lt;CELLMARGIN Bottom="0" Left="0" Right="0" Top="0"/&gt;&lt;PARALIST LineWrap="Squeeze" LinkListID="0" LinkListIDNext="0" TextDirection="0" VertAlign="Center"&gt;&lt;P ParaShape="0" Style="43"&gt;&lt;TEXT CharShape="7"&gt;&lt;CHAR&gt;≪$A$112≫&lt;/CHAR&gt;&lt;/TEXT&gt;&lt;/P&gt;&lt;/PARALIST&gt;&lt;/CELL&gt;&lt;CELL BorderFill="23" ColAddr="1" ColSpan="1" Dirty="false" Editable="false" HasMargin="false" Header="false" Height="1650" Protect="false" RowAddr="105" RowSpan="1" Width="10406"&gt;&lt;CELLMARGIN Bottom="0" Left="0" Right="0" Top="0"/&gt;&lt;PARALIST LineWrap="Break" LinkListID="0" LinkListIDNext="0" TextDirection="0" VertAlign="Center"&gt;&lt;P ParaShape="21" Style="43"&gt;&lt;TEXT CharShape="7"&gt;&lt;CHAR&gt;≪$B$112≫&lt;/CHAR&gt;&lt;/TEXT&gt;&lt;/P&gt;&lt;/PARALIST&gt;&lt;/CELL&gt;&lt;CELL BorderFill="24" ColAddr="2" ColSpan="1" Dirty="false" Editable="false" HasMargin="true" Header="false" Height="1650" Protect="false" RowAddr="105" RowSpan="1" Width="4982"&gt;&lt;CELLMARGIN Bottom="283" Left="283" Right="283" Top="283"/&gt;&lt;PARALIST LineWrap="Break" LinkListID="0" LinkListIDNext="0" TextDirection="0" VertAlign="Top"&gt;&lt;P ParaShape="21" Style="43"&gt;&lt;TEXT CharShape="7"&gt;&lt;CHAR&gt;≪$C$112≫&lt;/CHAR&gt;&lt;/TEXT&gt;&lt;/P&gt;&lt;/PARALIST&gt;&lt;/CELL&gt;&lt;CELL BorderFill="23" ColAddr="3" ColSpan="1" Dirty="false" Editable="false" HasMargin="true" Header="false" Height="1650" Protect="false" RowAddr="105" RowSpan="1" Width="9274"&gt;&lt;CELLMARGIN Bottom="283" Left="283" Right="283" Top="283"/&gt;&lt;PARALIST LineWrap="Break" LinkListID="0" LinkListIDNext="0" TextDirection="0" VertAlign="Top"&gt;&lt;P ParaShape="21" Style="43"&gt;&lt;TEXT CharShape="7"&gt;&lt;CHAR&gt;≪$D$112≫&lt;/CHAR&gt;&lt;/TEXT&gt;&lt;/P&gt;&lt;/PARALIST&gt;&lt;/CELL&gt;&lt;CELL BorderFill="25" ColAddr="4" ColSpan="1" Dirty="false" Editable="false" HasMargin="true" Header="false" Height="1650" Protect="false" RowAddr="105" RowSpan="1" Width="11708"&gt;&lt;CELLMARGIN Bottom="283" Left="283" Right="283" Top="283"/&gt;&lt;PARALIST LineWrap="Break" LinkListID="0" LinkListIDNext="0" TextDirection="0" VertAlign="Top"&gt;&lt;P ParaShape="21" Style="43"&gt;&lt;TEXT CharShape="7"&gt;&lt;CHAR&gt;≪$E$112≫&lt;/CHAR&gt;&lt;/TEXT&gt;&lt;/P&gt;&lt;/PARALIST&gt;&lt;/CELL&gt;&lt;/ROW&gt;&lt;ROW&gt;&lt;CELL BorderFill="22" ColAddr="0" ColSpan="1" Dirty="false" Editable="false" HasMargin="false" Header="false" Height="1650" Protect="false" RowAddr="106" RowSpan="1" Width="3001"&gt;&lt;CELLMARGIN Bottom="0" Left="0" Right="0" Top="0"/&gt;&lt;PARALIST LineWrap="Squeeze" LinkListID="0" LinkListIDNext="0" TextDirection="0" VertAlign="Center"&gt;&lt;P ParaShape="0" Style="43"&gt;&lt;TEXT CharShape="7"&gt;&lt;CHAR&gt;≪$A$113≫&lt;/CHAR&gt;&lt;/TEXT&gt;&lt;/P&gt;&lt;/PARALIST&gt;&lt;/CELL&gt;&lt;CELL BorderFill="23" ColAddr="1" ColSpan="1" Dirty="false" Editable="false" HasMargin="false" Header="false" Height="1650" Protect="false" RowAddr="106" RowSpan="1" Width="10406"&gt;&lt;CELLMARGIN Bottom="0" Left="0" Right="0" Top="0"/&gt;&lt;PARALIST LineWrap="Break" LinkListID="0" LinkListIDNext="0" TextDirection="0" VertAlign="Center"&gt;&lt;P ParaShape="21" Style="43"&gt;&lt;TEXT CharShape="7"&gt;&lt;CHAR&gt;≪$B$113≫&lt;/CHAR&gt;&lt;/TEXT&gt;&lt;/P&gt;&lt;/PARALIST&gt;&lt;/CELL&gt;&lt;CELL BorderFill="24" ColAddr="2" ColSpan="1" Dirty="false" Editable="false" HasMargin="true" Header="false" Height="1650" Protect="false" RowAddr="106" RowSpan="1" Width="4982"&gt;&lt;CELLMARGIN Bottom="283" Left="283" Right="283" Top="283"/&gt;&lt;PARALIST LineWrap="Break" LinkListID="0" LinkListIDNext="0" TextDirection="0" VertAlign="Top"&gt;&lt;P ParaShape="21" Style="43"&gt;&lt;TEXT CharShape="7"&gt;&lt;CHAR&gt;≪$C$113≫&lt;/CHAR&gt;&lt;/TEXT&gt;&lt;/P&gt;&lt;/PARALIST&gt;&lt;/CELL&gt;&lt;CELL BorderFill="23" ColAddr="3" ColSpan="1" Dirty="false" Editable="false" HasMargin="true" Header="false" Height="1650" Protect="false" RowAddr="106" RowSpan="1" Width="9274"&gt;&lt;CELLMARGIN Bottom="283" Left="283" Right="283" Top="283"/&gt;&lt;PARALIST LineWrap="Break" LinkListID="0" LinkListIDNext="0" TextDirection="0" VertAlign="Top"&gt;&lt;P ParaShape="21" Style="43"&gt;&lt;TEXT CharShape="7"&gt;&lt;CHAR&gt;≪$D$113≫&lt;/CHAR&gt;&lt;/TEXT&gt;&lt;/P&gt;&lt;/PARALIST&gt;&lt;/CELL&gt;&lt;CELL BorderFill="25" ColAddr="4" ColSpan="1" Dirty="false" Editable="false" HasMargin="true" Header="false" Height="1650" Protect="false" RowAddr="106" RowSpan="1" Width="11708"&gt;&lt;CELLMARGIN Bottom="283" Left="283" Right="283" Top="283"/&gt;&lt;PARALIST LineWrap="Break" LinkListID="0" LinkListIDNext="0" TextDirection="0" VertAlign="Top"&gt;&lt;P ParaShape="21" Style="43"&gt;&lt;TEXT CharShape="7"&gt;&lt;CHAR&gt;≪$E$113≫&lt;/CHAR&gt;&lt;/TEXT&gt;&lt;/P&gt;&lt;/PARALIST&gt;&lt;/CELL&gt;&lt;/ROW&gt;&lt;ROW&gt;&lt;CELL BorderFill="22" ColAddr="0" ColSpan="1" Dirty="false" Editable="false" HasMargin="false" Header="false" Height="1650" Protect="false" RowAddr="107" RowSpan="1" Width="3001"&gt;&lt;CELLMARGIN Bottom="0" Left="0" Right="0" Top="0"/&gt;&lt;PARALIST LineWrap="Squeeze" LinkListID="0" LinkListIDNext="0" TextDirection="0" VertAlign="Center"&gt;&lt;P ParaShape="0" Style="43"&gt;&lt;TEXT CharShape="7"&gt;&lt;CHAR&gt;≪$A$114≫&lt;/CHAR&gt;&lt;/TEXT&gt;&lt;/P&gt;&lt;/PARALIST&gt;&lt;/CELL&gt;&lt;CELL BorderFill="23" ColAddr="1" ColSpan="1" Dirty="false" Editable="false" HasMargin="fa</t>
  </si>
  <si>
    <t xml:space="preserve">lse" Header="false" Height="1650" Protect="false" RowAddr="107" RowSpan="1" Width="10406"&gt;&lt;CELLMARGIN Bottom="0" Left="0" Right="0" Top="0"/&gt;&lt;PARALIST LineWrap="Break" LinkListID="0" LinkListIDNext="0" TextDirection="0" VertAlign="Center"&gt;&lt;P ParaShape="21" Style="43"&gt;&lt;TEXT CharShape="7"&gt;&lt;CHAR&gt;≪$B$114≫&lt;/CHAR&gt;&lt;/TEXT&gt;&lt;/P&gt;&lt;/PARALIST&gt;&lt;/CELL&gt;&lt;CELL BorderFill="24" ColAddr="2" ColSpan="1" Dirty="false" Editable="false" HasMargin="true" Header="false" Height="1650" Protect="false" RowAddr="107" RowSpan="1" Width="4982"&gt;&lt;CELLMARGIN Bottom="283" Left="283" Right="283" Top="283"/&gt;&lt;PARALIST LineWrap="Break" LinkListID="0" LinkListIDNext="0" TextDirection="0" VertAlign="Top"&gt;&lt;P ParaShape="21" Style="43"&gt;&lt;TEXT CharShape="7"&gt;&lt;CHAR&gt;≪$C$114≫&lt;/CHAR&gt;&lt;/TEXT&gt;&lt;/P&gt;&lt;/PARALIST&gt;&lt;/CELL&gt;&lt;CELL BorderFill="23" ColAddr="3" ColSpan="1" Dirty="false" Editable="false" HasMargin="true" Header="false" Height="1650" Protect="false" RowAddr="107" RowSpan="1" Width="9274"&gt;&lt;CELLMARGIN Bottom="283" Left="283" Right="283" Top="283"/&gt;&lt;PARALIST LineWrap="Break" LinkListID="0" LinkListIDNext="0" TextDirection="0" VertAlign="Top"&gt;&lt;P ParaShape="21" Style="43"&gt;&lt;TEXT CharShape="7"&gt;&lt;CHAR&gt;≪$D$114≫&lt;/CHAR&gt;&lt;/TEXT&gt;&lt;/P&gt;&lt;/PARALIST&gt;&lt;/CELL&gt;&lt;CELL BorderFill="25" ColAddr="4" ColSpan="1" Dirty="false" Editable="false" HasMargin="true" Header="false" Height="1650" Protect="false" RowAddr="107" RowSpan="1" Width="11708"&gt;&lt;CELLMARGIN Bottom="283" Left="283" Right="283" Top="283"/&gt;&lt;PARALIST LineWrap="Break" LinkListID="0" LinkListIDNext="0" TextDirection="0" VertAlign="Top"&gt;&lt;P ParaShape="21" Style="43"&gt;&lt;TEXT CharShape="7"&gt;&lt;CHAR&gt;≪$E$114≫&lt;/CHAR&gt;&lt;/TEXT&gt;&lt;/P&gt;&lt;/PARALIST&gt;&lt;/CELL&gt;&lt;/ROW&gt;&lt;ROW&gt;&lt;CELL BorderFill="22" ColAddr="0" ColSpan="1" Dirty="false" Editable="false" HasMargin="false" Header="false" Height="1650" Protect="false" RowAddr="108" RowSpan="1" Width="3001"&gt;&lt;CELLMARGIN Bottom="0" Left="0" Right="0" Top="0"/&gt;&lt;PARALIST LineWrap="Squeeze" LinkListID="0" LinkListIDNext="0" TextDirection="0" VertAlign="Center"&gt;&lt;P ParaShape="0" Style="43"&gt;&lt;TEXT CharShape="7"&gt;&lt;CHAR&gt;≪$A$115≫&lt;/CHAR&gt;&lt;/TEXT&gt;&lt;/P&gt;&lt;/PARALIST&gt;&lt;/CELL&gt;&lt;CELL BorderFill="23" ColAddr="1" ColSpan="1" Dirty="false" Editable="false" HasMargin="false" Header="false" Height="1650" Protect="false" RowAddr="108" RowSpan="1" Width="10406"&gt;&lt;CELLMARGIN Bottom="0" Left="0" Right="0" Top="0"/&gt;&lt;PARALIST LineWrap="Break" LinkListID="0" LinkListIDNext="0" TextDirection="0" VertAlign="Center"&gt;&lt;P ParaShape="21" Style="43"&gt;&lt;TEXT CharShape="7"&gt;&lt;CHAR&gt;≪$B$115≫&lt;/CHAR&gt;&lt;/TEXT&gt;&lt;/P&gt;&lt;/PARALIST&gt;&lt;/CELL&gt;&lt;CELL BorderFill="24" ColAddr="2" ColSpan="1" Dirty="false" Editable="false" HasMargin="true" Header="false" Height="1650" Protect="false" RowAddr="108" RowSpan="1" Width="4982"&gt;&lt;CELLMARGIN Bottom="283" Left="283" Right="283" Top="283"/&gt;&lt;PARALIST LineWrap="Break" LinkListID="0" LinkListIDNext="0" TextDirection="0" VertAlign="Top"&gt;&lt;P ParaShape="21" Style="43"&gt;&lt;TEXT CharShape="7"&gt;&lt;CHAR&gt;≪$C$115≫&lt;/CHAR&gt;&lt;/TEXT&gt;&lt;/P&gt;&lt;/PARALIST&gt;&lt;/CELL&gt;&lt;CELL BorderFill="23" ColAddr="3" ColSpan="1" Dirty="false" Editable="false" HasMargin="true" Header="false" Height="1650" Protect="false" RowAddr="108" RowSpan="1" Width="9274"&gt;&lt;CELLMARGIN Bottom="283" Left="283" Right="283" Top="283"/&gt;&lt;PARALIST LineWrap="Break" LinkListID="0" LinkListIDNext="0" TextDirection="0" VertAlign="Top"&gt;&lt;P ParaShape="21" Style="43"&gt;&lt;TEXT CharShape="7"&gt;&lt;CHAR&gt;≪$D$115≫&lt;/CHAR&gt;&lt;/TEXT&gt;&lt;/P&gt;&lt;/PARALIST&gt;&lt;/CELL&gt;&lt;CELL BorderFill="25" ColAddr="4" ColSpan="1" Dirty="false" Editable="false" HasMargin="true" Header="false" Height="1650" Protect="false" RowAddr="108" RowSpan="1" Width="11708"&gt;&lt;CELLMARGIN Bottom="283" Left="283" Right="283" Top="283"/&gt;&lt;PARALIST LineWrap="Break" LinkListID="0" LinkListIDNext="0" TextDirection="0" VertAlign="Top"&gt;&lt;P ParaShape="21" Style="43"&gt;&lt;TEXT CharShape="7"&gt;&lt;CHAR&gt;≪$E$115≫&lt;/CHAR&gt;&lt;/TEXT&gt;&lt;/P&gt;&lt;/PARALIST&gt;&lt;/CELL&gt;&lt;/ROW&gt;&lt;ROW&gt;&lt;CELL BorderFill="22" ColAddr="0" ColSpan="1" Dirty="false" Editable="false" HasMargin="false" Header="false" Height="1650" Protect="false" RowAddr="109" RowSpan="1" Width="3001"&gt;&lt;CELLMARGIN Bottom="0" Left="0" Right="0" Top="0"/&gt;&lt;PARALIST LineWrap="Squeeze" LinkListID="0" LinkListIDNext="0" TextDirection="0" VertAlign="Center"&gt;&lt;P ParaShape="0" Style="43"&gt;&lt;TEXT CharShape="7"&gt;&lt;CHAR&gt;≪$A$116≫&lt;/CHAR&gt;&lt;/TEXT&gt;&lt;/P&gt;&lt;/PARALIST&gt;&lt;/CELL&gt;&lt;CELL BorderFill="23" ColAddr="1" ColSpan="1" Dirty="false" Editable="false" HasMargin="false" Header="false" Height="1650" Protect="false" RowAddr="109" RowSpan="1" Width="10406"&gt;&lt;CELLMARGIN Bottom="0" Left="0" Right="0" Top="0"/&gt;&lt;PARALIST LineWrap="Break" LinkListID="0" LinkListIDNext="0" TextDirection="0" VertAlign="Center"&gt;&lt;P ParaShape="21" Style="43"&gt;&lt;TEXT CharShape="7"&gt;&lt;CHAR&gt;≪$B$116≫&lt;/CHAR&gt;&lt;/TEXT&gt;&lt;/P&gt;&lt;/PARALIST&gt;&lt;/CELL&gt;&lt;CELL BorderFill="24" ColAddr="2" ColSpan="1" Dirty="false" Editable="false" HasMargin="true" Header="false" Height="1650" Protect="false" RowAddr="109" RowSpan="1" Width="4982"&gt;&lt;CELLMARGIN Bottom="283" Left="283" Right="283" Top="283"/&gt;&lt;PARALIST LineWrap="Break" LinkListID="0" LinkListIDNext="0" TextDirection="0" VertAlign="Top"&gt;&lt;P ParaShape="21" Style="43"&gt;&lt;TEXT CharShape="7"&gt;&lt;CHAR&gt;≪$C$116≫&lt;/CHAR&gt;&lt;/TEXT&gt;&lt;/P&gt;&lt;/PARALIST&gt;&lt;/CELL&gt;&lt;CELL BorderFill="23" ColAddr="3" ColSpan="1" Dirty="false" Editable="false" HasMargin="true" Header="false" Height="1650" Protect="false" RowAddr="109" RowSpan="1" Width="9274"&gt;&lt;CELLMARGIN Bottom="283" Left="283" Right="283" Top="283"/&gt;&lt;PARALIST LineWrap="Break" LinkListID="0" LinkListIDNext="0" TextDirection="0" VertAlign="Top"&gt;&lt;P ParaShape="21" Style="43"&gt;&lt;TEXT CharShape="7"&gt;&lt;CHAR&gt;≪$D$116≫&lt;/CHAR&gt;&lt;/TEXT&gt;&lt;/P&gt;&lt;/PARALIST&gt;&lt;/CELL&gt;&lt;CELL BorderFill="25" ColAddr="4" ColSpan="1" Dirty="false" Editable="false" HasMargin="true" Header="false" Height="1650" Protect="false" RowAddr="109" RowSpan="1" Width="11708"&gt;&lt;CELLMARGIN Bottom="283" Left="283" Right="283" Top="283"/&gt;&lt;PARALIST LineWrap="Break" LinkListID="0" LinkListIDNext="0" TextDirection="0" VertAlign="Top"&gt;&lt;P ParaShape="21" Style="43"&gt;&lt;TEXT CharShape="7"&gt;&lt;CHAR&gt;≪$E$116≫&lt;/CHAR&gt;&lt;/TEXT&gt;&lt;/P&gt;&lt;/PARALIST&gt;&lt;/CELL&gt;&lt;/ROW&gt;&lt;ROW&gt;&lt;CELL BorderFill="22" ColAddr="0" ColSpan="1" Dirty="false" Editable="false" HasMargin="false" Header="false" Height="1650" Protect="false" RowAddr="110" RowSpan="1" Width="3001"&gt;&lt;CELLMARGIN Bottom="0" Left="0" Right="0" Top="0"/&gt;&lt;PARALIST LineWrap="Squeeze" LinkListID="0" LinkListIDNext="0" TextDirection="0" VertAlign="Center"&gt;&lt;P ParaShape="0" Style="43"&gt;&lt;TEXT CharShape="7"&gt;&lt;CHAR&gt;≪$A$117≫&lt;/CHAR&gt;&lt;/TEXT&gt;&lt;/P&gt;&lt;/PARALIST&gt;&lt;/CELL&gt;&lt;CELL BorderFill="23" ColAddr="1" ColSpan="1" Dirty="false" Editable="false" HasMargin="false" Header="false" Height="1650" Protect="false" RowAddr="110" RowSpan="1" Width="10406"&gt;&lt;CELLMARGIN Bottom="0" Left="0" Right="0" Top="0"/&gt;&lt;PARALIST LineWrap="Break" LinkListID="0" LinkListIDNext="0" TextDirection="0" VertAlign="Center"&gt;&lt;P ParaShape="21" Style="43"&gt;&lt;TEXT CharShape="7"&gt;&lt;CHAR&gt;≪$B$117≫&lt;/CHAR&gt;&lt;/TEXT&gt;&lt;/P&gt;&lt;/PARALIST&gt;&lt;/CELL&gt;&lt;CELL BorderFill="24" ColAddr="2" ColSpan="1" Dirty="false" Editable="false" HasMargin="true" Header="false" Height="1650" Protect="false" RowAddr="110" RowSpan="1" Width="4982"&gt;&lt;CELLMARGIN Bottom="283" Left="283" Right="283" Top="283"/&gt;&lt;PARALIST LineWrap="Break" LinkListID="0" LinkListIDNext="0" TextDirection="0" VertAlign="Top"&gt;&lt;P ParaShape="21" Style="43"&gt;&lt;TEXT CharShape="7"&gt;&lt;CHAR&gt;≪$C$117≫&lt;/CHAR&gt;&lt;/TEXT&gt;&lt;/P&gt;&lt;/PARALIST&gt;&lt;/CELL&gt;&lt;CELL BorderFill="23" ColAddr="3" ColSpan="1" Dirty="false" Editable="false" HasMargin="true" Header="false" Height="1650" Protect="false" RowAddr="110" RowSpan="1" Width="9274"&gt;&lt;CELLMARGIN Bottom="283" Left="283" Right="283" Top="283"/&gt;&lt;PARALIST LineWrap="Break" LinkListID="0" LinkListIDNext="0" TextDirection="0" VertAlign="Top"&gt;&lt;P ParaShape="21" Style="43"&gt;&lt;TEXT CharShape="7"&gt;&lt;CHAR&gt;≪$D$117≫&lt;/CHAR&gt;&lt;/TEXT&gt;&lt;/P&gt;&lt;/PARALIST&gt;&lt;/CELL&gt;&lt;CELL BorderFill="25" ColAddr="4" ColSpan="1" Dirty="false" Editable="false" HasMargin="true" Header="false" Height="1650" Protect="false" RowAddr="110" RowSpan="1" Width="11708"&gt;&lt;CELLMARGIN Bottom="283" Left="283" Right="283" Top="283"/&gt;&lt;PARALIST LineWrap="Break" LinkListID="0" LinkListIDNext="0" TextDirection="0" VertAlign="Top"&gt;&lt;P ParaShape="21" Style="43"&gt;&lt;TEXT CharShape="7"&gt;&lt;CHAR&gt;≪$E$117≫&lt;/CHAR&gt;&lt;/TEXT&gt;&lt;/P&gt;&lt;/PARALIST&gt;&lt;/CELL&gt;&lt;/ROW&gt;&lt;ROW&gt;&lt;CELL BorderFill="22" ColAddr="0" ColSpan="1" Dirty="false" Editable="false" HasMargin="false" Header="false" Height="1650" Protect="false" RowAddr="111" RowSpan="1" Width="3001"&gt;&lt;CELLMARGIN Bottom="0" Left="0" Right="0" Top="0"/&gt;&lt;PARALIST LineWrap="Squeeze" LinkListID="0" LinkListIDNext="0" TextDirection="0" VertAlign="Center"&gt;&lt;P ParaShape="0" Style="43"&gt;&lt;TEXT CharShape="7"&gt;&lt;CHAR&gt;≪$A$118≫&lt;/CHAR&gt;&lt;/TEXT&gt;&lt;/P&gt;&lt;/PARALIST&gt;&lt;/CELL&gt;&lt;CELL BorderFill="23" ColAddr="1" ColSpan="1" Dirty="false" Editable="false" HasMargin="false" Header="false" Height="1650" Protect="false" RowAddr="111" RowSpan="1" Width="10406"&gt;&lt;CELLMARGIN Bottom="0" Left="0" Right="0" Top="0"/&gt;&lt;PARALIST LineWrap="Break" LinkListID="0" LinkListIDNext="0" TextDirection="0" VertAlign="Center"&gt;&lt;P ParaShape="21" Style="43"&gt;&lt;TEXT CharShape="7"&gt;&lt;CHAR&gt;≪$B$118≫&lt;/CHAR&gt;&lt;/TEXT&gt;&lt;/P&gt;&lt;/PARALIST&gt;&lt;/CELL&gt;&lt;CELL BorderFill="24" ColAddr="2" ColSpan="1" Dirty="false" Editable="false" HasMargin="true" Header="false" Height="1650" Protect="false" RowAddr="111" RowSpan="1" Width="4982"&gt;&lt;CELLMARGIN Bottom="283" Left="283" Right="283" Top="283"/&gt;&lt;PARALIST LineWrap="Break" LinkListID="0" LinkListIDNext="0" TextDirection="0" VertAlign="Top"&gt;&lt;P ParaShape="21" Style="43"&gt;&lt;TEXT CharShape="7"&gt;&lt;CHAR&gt;≪$C$118≫&lt;/CHAR&gt;&lt;/TEXT&gt;&lt;/P&gt;&lt;/PARALIST&gt;&lt;/CELL&gt;&lt;CELL BorderFill="23" ColAddr="3" ColSpan="1" Dirty="false" Editable="false" HasMargin="true" Header="false" Height="1650" Protect="false" RowAddr="111" RowSpan="1" Width="9274"&gt;&lt;CELLMARGIN Bottom="283" Left="283" Right="283" Top="283"/&gt;&lt;PARALIST LineWrap="Break" LinkListID="0" LinkListIDNext="0" TextDirection="0" VertAlign="Top"&gt;&lt;P ParaShape="21" Style="43"&gt;&lt;TEXT CharShape="7"&gt;&lt;CHAR&gt;≪$D$118≫&lt;/CHAR&gt;&lt;/TEXT&gt;&lt;/P&gt;&lt;/PARALIST&gt;&lt;/CELL&gt;&lt;CELL BorderFill="25" ColAddr="4" ColSpan="1" Dirty="false" Editable="false" HasMargin="true" Header="false" Height="1650" Protect="false" RowAddr="111" RowSpan="1" Width="11708"&gt;&lt;CELLMARGIN Bottom="283" Left="283" Right="283" Top="283"/&gt;&lt;PARALIST LineWrap="Break" LinkListID="0" LinkListIDNext="0" TextDirection="0" VertAlign="Top"&gt;&lt;P ParaShape="21" Style="43"&gt;&lt;TEXT CharShape="7"&gt;&lt;CHAR&gt;≪$E$118≫&lt;/CHAR&gt;&lt;/TEXT&gt;&lt;/P&gt;&lt;/PARALIST&gt;&lt;/CELL&gt;&lt;/ROW&gt;&lt;ROW&gt;&lt;CELL BorderFill="22" ColAddr="0" ColSpan="1" Dirty="false" Editable="false" HasMargin="false" Header="false" Height="1650" Protect="false" RowAddr="112" RowSpan="1" Width="3001"&gt;&lt;CELLMARGIN Bottom="0" Left="0" Right="0" Top="0"/&gt;&lt;PARALIST LineWrap="Squeeze" LinkListID="0" LinkListIDNext="0" TextDirection="0" VertAlign="Center"&gt;&lt;P ParaShape="0" Style="43"&gt;&lt;TEXT CharShape="7"&gt;&lt;CHAR&gt;≪$A$119≫&lt;/CHAR&gt;&lt;/TEXT&gt;&lt;/P&gt;&lt;/PARALIST&gt;&lt;/CELL&gt;&lt;CELL BorderFill="23" ColAddr="1" ColSpan="1" Dirty="false" Editable="false" HasMargin="false" Header="false" Height="1650" Protect="false" RowAddr="112" RowSpan="1" Width="10406"&gt;&lt;CELLMARGIN Bottom="0" Left="0" Right="0" Top="0"/&gt;&lt;PARALIST LineWrap="Break" LinkListID="0" LinkListIDNext="0" TextDirection="0" VertAlign="Center"&gt;&lt;P ParaShape="21" Style="43"&gt;&lt;TEXT CharShape="7"&gt;&lt;CHAR&gt;≪$B$119≫&lt;/CHAR&gt;&lt;/TEXT&gt;&lt;/P&gt;&lt;/PARALIST&gt;&lt;/CELL&gt;&lt;CELL BorderFill="24" ColAddr="2" ColSpan="1" Dirty="false" Editable="false" HasMargin="true" Header="false" Height="1650" Protect="false" RowAddr="112" RowSpan="1" Width="4982"&gt;&lt;CELLMARGIN Bottom="283" Left="283" Right="283" Top="283"/&gt;&lt;PARALIST LineWrap="Break" LinkListID="0" LinkListIDNext="0" TextDirection="0" VertAlign="Top"&gt;&lt;P ParaShape="21" Style="43"&gt;&lt;TEXT CharShape="7"&gt;&lt;CHAR&gt;≪$C$119≫&lt;/CHAR&gt;&lt;/TEXT&gt;&lt;/P&gt;&lt;/PARALIST&gt;&lt;/CELL&gt;&lt;CELL BorderFill="23" ColAddr="3" ColSpan="1" Dirty="false" Editable="false" HasMargin="true" Header="false" Height="1650" Protect="false" RowAddr="112" RowSpan="1" Width="9274"&gt;&lt;CELLMARGIN Bottom="283" Left="283" Right="283" Top="283"/&gt;&lt;PARALIST LineWrap="Break" LinkListID="0" LinkListIDNext="0" TextDirection="0" VertAlign="Top"&gt;&lt;P ParaShape="21" Style="43"&gt;&lt;TEXT CharShape="7"&gt;&lt;CHAR&gt;≪$D$119≫&lt;/CHAR&gt;&lt;/TEXT&gt;&lt;/P&gt;&lt;/PARALIST&gt;&lt;/CELL&gt;&lt;CELL BorderFill="25" ColAddr="4" ColSpan="1" Dirty="false" Editable="false" HasMargin="true" Header="false" Height="1650" Protect="false" RowAddr="112" RowSpan="1" Width="11708"&gt;&lt;CELLMARGIN Bottom="283" Left="283" Right="283" Top="283"/&gt;&lt;PARALIST LineWrap="Break" LinkListID="0" LinkListIDNext="0" TextDirection="0" VertAlign="Top"&gt;&lt;P ParaShape="21" Style="43"&gt;&lt;TEXT CharShape="7"&gt;&lt;CHAR&gt;≪$E$119≫&lt;/CHAR&gt;&lt;/TEXT&gt;&lt;/P&gt;&lt;/PARALIST&gt;&lt;/CELL&gt;&lt;/ROW&gt;&lt;ROW&gt;&lt;CELL BorderFill="22" ColAddr="0" ColSpan="1" Dirty="false" Editable="false" HasMargin="false" Header="false" Height="1650" Protect="false" RowAddr="113" RowSpan="1" Width="3001"&gt;&lt;CELLMARGIN Bottom="0" Left="0" Right="0" Top="0"/&gt;&lt;PARALIST LineWrap="Squeeze" LinkListID="0" LinkListIDNext="0" TextDirection="0" VertAlign="Center"&gt;&lt;P ParaShape="0" Style="43"&gt;&lt;TEXT CharShape="7"&gt;&lt;CHAR&gt;≪$A$120≫&lt;/CHAR&gt;&lt;/TEXT&gt;&lt;/P&gt;&lt;/PARALIST&gt;&lt;/CELL&gt;&lt;CELL BorderFill="23" ColAddr="1" ColSpan="1" Dirty="false" Editable="false" HasMargin="false" Header="false" Height="1650" Protect="false" RowAddr="113" RowSpan="1" Width="10406"&gt;&lt;CELLMARGIN Bottom="0" Left="0" Right="0" Top="0"/&gt;&lt;PARALIST LineWrap="Break" LinkListID="0" LinkListIDNext="0" TextDirection="0" VertAlign="Center"&gt;&lt;P ParaShape="21" Style="43"&gt;&lt;TEXT CharShape="7"&gt;&lt;CHAR&gt;≪$B$120≫&lt;/CHAR&gt;&lt;/TEXT&gt;&lt;/P&gt;&lt;/PARALIST&gt;&lt;/CELL&gt;&lt;CELL BorderFill="24" ColAddr="2" ColSpan="1" Dirty="false" Editable="false" HasMargin="true" Header="false" Height="1650" Protect="false" RowAddr="113" RowSpan="1" Width="4982"&gt;&lt;CELLMARGIN Bottom="283" Left="283" Right="283" Top="283"/&gt;&lt;PARALIST LineWrap="Break" LinkListID="0" LinkListIDNext="0" TextDirection="0" VertAlign="Top"&gt;&lt;P ParaShape="21" Style="43"&gt;&lt;TEXT CharShape="7"&gt;&lt;CHAR&gt;≪$C$120≫&lt;/CHAR&gt;&lt;/TEXT&gt;&lt;/P&gt;&lt;/PARALIST&gt;&lt;/CELL&gt;&lt;CELL BorderFill="23" ColAddr="3" ColSpan="1" Dirty="false" Editable="false" HasMargin="true" Header="false" Height="1650" Protect="false" RowAddr="113" RowSpan="1" Width="9274"&gt;&lt;CELLMARGIN Bottom="283" Left="283" Right="283" Top="283"/&gt;&lt;PARALIST LineWrap="Break" LinkListID="0" LinkListIDNext="0" TextDirection="0" VertAlign="Top"&gt;&lt;P ParaShape="21" Style="43"&gt;&lt;TEXT CharShape="7"&gt;&lt;CHAR&gt;≪$D$120≫&lt;/CHAR&gt;&lt;/TEXT&gt;&lt;/P&gt;&lt;/PARALIST&gt;&lt;/CELL&gt;&lt;CELL BorderFill="25" ColAddr="4" ColSpan="1" Dirty="false" Editable="false" HasMargin="true" Header="false" Height="1650" Protect="false" RowAddr="113" RowSpan="1" Width="11708"&gt;&lt;CELLMARGIN Bottom="283" Left="283" Right="283" Top="283"/&gt;&lt;PARALIST LineWrap="Break" LinkListID="0" LinkListIDNext="0" TextDirection="0" VertAlign="Top"&gt;&lt;P ParaShape="21" Style="43"&gt;&lt;TEXT CharShape="7"&gt;&lt;CHAR&gt;≪$E$120≫&lt;/CHAR&gt;&lt;/TEXT&gt;&lt;/P&gt;&lt;/PARALIST&gt;&lt;/CELL&gt;&lt;/ROW&gt;&lt;ROW&gt;&lt;CELL BorderFill="22" ColAddr="0" ColSpan="1" Dirty="false" Editable="false" HasMargin="false" Header="false" Height="1650" Protect="false" RowAddr="114" RowSpan="1" Width="3001"&gt;&lt;CELLMARGIN Bottom="0" Left="0" Right="0" Top="0"/&gt;&lt;PARALIST LineWrap="Squeeze" LinkListID="0" LinkListIDNext="0" TextDirection="0" VertAlign="Center"&gt;&lt;P ParaShape="0" Style="43"&gt;&lt;TEXT CharShape="7"&gt;&lt;CHAR&gt;≪$A$121≫&lt;/CHAR&gt;&lt;/TEXT&gt;&lt;/P&gt;&lt;/PARALIST&gt;&lt;/CELL&gt;&lt;CELL BorderFill="23" ColAddr="1" ColSpan="1" Dirty="false" Editable="false" HasMargin="false" Header="false" Height="1650" Protect="false" RowAddr="114" RowSpan="1" Width="10406"&gt;&lt;CELLMARGIN Bottom="0" Left="0" Right="0" Top="0"/&gt;&lt;PARALIST LineWrap="Break" LinkListID="0" LinkListIDNext="0" TextDirection="0" VertAlign="Center"&gt;&lt;P ParaShape="21" Style="43"&gt;&lt;TEXT CharShape="7"&gt;&lt;CHAR&gt;≪$B$121≫&lt;/CHAR&gt;&lt;/TEXT&gt;&lt;/P&gt;&lt;/PARALIST&gt;&lt;/CELL&gt;&lt;CELL BorderFill="24" ColAddr="2" ColSpan="1" Dirty="false" Editable="false" HasMargin="true" Header="false" Height="1650" Protect="false" RowAddr="114" RowSpan="1" Width="4982"&gt;&lt;CELLMARGIN Bottom="283" Left="283" Right="283" Top="283"/&gt;&lt;PARALIST LineWrap="Break" LinkListID="0" LinkListIDNext="0" TextDirection="0" VertAlign="Top"&gt;&lt;P ParaShape="21" Style="43"&gt;&lt;TEXT CharShape="7"&gt;&lt;CHAR&gt;≪$C$121≫&lt;/CHAR&gt;&lt;/TEXT&gt;&lt;/P&gt;&lt;/PARALIST&gt;&lt;/CELL&gt;&lt;CELL BorderFill="23" ColAddr="3" ColSpan="1" Dirty="false" Editable="false" HasMargin="true" Header="false" Height="1650" Protect="false" RowAddr="114" RowSpan="1" Width="9274"&gt;&lt;CELLMARGIN Bottom="283" Left="283" Right="283" Top="283"/&gt;&lt;PARALIST LineWrap="Break" LinkListID="0" LinkListIDNext="0" TextDirection="0" VertAlign="Top"&gt;&lt;P ParaShape="21" Style="43"&gt;&lt;TEXT CharShape="7"&gt;&lt;CHAR&gt;≪$D$121≫&lt;/CHAR&gt;&lt;/TEXT&gt;&lt;/P&gt;&lt;/PARALIST&gt;&lt;/CELL&gt;&lt;CELL BorderFill="25" ColAddr="4" ColSpan="1" Dirty="false" Editable="false" HasMargin="true" Header="false" Height="1650" Protect="false" RowAddr="114" RowSpan="1" Width="11708"&gt;&lt;CELLMARGIN Bottom="283" Left="283" Right="283" Top="283"/&gt;&lt;PARALIST LineWrap="Break" LinkListID="0" LinkListIDNext="0" TextDirection="0" VertAlign="Top"&gt;&lt;P ParaShape="21" Style="43"&gt;&lt;TEXT CharShape="7"&gt;&lt;CHAR&gt;≪$E$121≫&lt;/CHAR&gt;&lt;/TEXT&gt;&lt;/P&gt;&lt;/PARALIST&gt;&lt;/CELL&gt;&lt;/ROW&gt;&lt;ROW&gt;&lt;CELL BorderFill="22" ColAddr="0" ColSpan="1" Dirty="false" Editable="false" HasMargin="false" Header="false" Height="1650" Protect="false" RowAddr="115" RowSpan="1" Width="3001"&gt;&lt;CELLMARGIN Bottom="0" Left="0" Right="0" Top="0"/&gt;&lt;PARALIST LineWrap="Squeeze" LinkListID="0" LinkListIDNext="0" TextDirection="0" VertAlign="Center"&gt;&lt;P ParaShape="0" Style="43"&gt;&lt;TEXT CharShape="7"&gt;&lt;CHAR&gt;≪$A$122≫&lt;/CHAR&gt;&lt;/TEXT&gt;&lt;/P&gt;&lt;/PARALIST&gt;&lt;/CELL&gt;&lt;CELL BorderFill="23" ColAddr="1" ColSpan="1" Dirty="false" Editable="false" HasMargin="false" Header="false" Height="1650" Protect="false" RowAddr="115" RowSpan="1" Width="10406"&gt;&lt;CELLMARGIN Bottom="0" Left="0" Right="0" Top="0"/&gt;&lt;PARALIST LineWrap="Break" LinkListID="0" LinkListIDNext="0" TextDirection="0" VertAlign="Center"&gt;&lt;P ParaShape="21" Style="43"&gt;&lt;TEXT CharShape="7"&gt;&lt;CHAR&gt;≪$B$122≫&lt;/CHAR&gt;&lt;/TEXT&gt;&lt;/P&gt;&lt;/PARALIST&gt;&lt;/CELL&gt;&lt;CELL BorderFill="24" ColAddr="2" ColSpan="1" Dirty="false" Editable="false" HasMargin="true" Header="false" Height="1650" Protect="false" RowAddr="115" RowSpan="1" Width="4982"&gt;&lt;CELLMARGIN Bottom="283" Left="283" Right="283" Top="283"/&gt;&lt;PARALIST LineWrap="Break" LinkListID="0" LinkListIDNext="0" TextDirection="0" VertAlign="Top"&gt;&lt;P ParaShape="21" Style="43"&gt;&lt;TEXT CharShape="7"&gt;&lt;CHAR&gt;≪$C$122≫&lt;/CHAR&gt;&lt;/TEXT&gt;&lt;/P&gt;&lt;/PARALIST&gt;&lt;/CELL&gt;&lt;CELL BorderFill="23" ColAddr="3" ColSpan="1" Dirty="false" Editable="false" HasMargin="true" Header="false" Height="1650" Protect="false" RowAddr="115" RowSpan="1" Width="9274"&gt;&lt;CELLMARGIN Bottom="283" Left="283" Right="283" Top="283"/&gt;&lt;PARALIST LineWrap="Break" LinkListID="0" LinkListIDNext="0" TextDirection="0" VertAlign="Top"&gt;&lt;P ParaShape="21" Style="43"&gt;&lt;TEXT CharShape="7"&gt;&lt;CHAR&gt;≪$D$122≫&lt;/CHAR&gt;&lt;/TEXT&gt;&lt;/P&gt;&lt;/PARALIST&gt;&lt;/CELL&gt;&lt;CELL BorderFill="25" ColAddr="4" ColSpan="1" Dirty="false" Editable="false" HasMargin="true" Header="false" Height="1650" Protect="false" RowAddr="115" RowSpan="1" Width="11708"&gt;&lt;CELLMARGIN Bottom="283" Left="283" Right="283" Top="283"/&gt;&lt;PARALIST LineWrap="Break" LinkListID="0" LinkListIDNext="0" TextDirection="0" VertAlign="Top"&gt;&lt;P ParaShape="21" Style="43"&gt;&lt;TEXT CharShape="7"&gt;&lt;CHAR&gt;≪$E$122≫&lt;/CHAR&gt;&lt;/TEXT&gt;&lt;/P&gt;&lt;/PARALIST&gt;&lt;/CELL&gt;&lt;/ROW&gt;&lt;ROW&gt;&lt;CELL BorderFill="22" ColAddr="0" ColSpan="1" Dirty="false" Editable="false" HasMargin="false" Header="false" Height="1650" Protect="false" RowAddr="116" RowSpan="1" Width="3001"&gt;&lt;CELLMARGIN Bottom="0" Left="0" Right="0" Top="0"/&gt;&lt;PARALIST LineWrap="Squeeze" LinkListID="0" LinkListIDNext="0" TextDirection="0" VertAlign="Center"&gt;&lt;P ParaShape="0" Style="43"&gt;&lt;TEXT CharShape="7"&gt;&lt;CHAR&gt;≪$A$123≫&lt;/CHAR&gt;&lt;/TEXT&gt;&lt;/P&gt;&lt;/PARALIST&gt;&lt;/CELL&gt;&lt;CELL BorderFill="23" ColAddr="1" ColSpan="1" Dirty="false" Editable="false" HasMargin="false" Header="false" Height="1650" Protect="false" RowAddr="116" RowSpan="1" Width="10406"&gt;&lt;CELLMARGIN Bottom="0" Left="0" Right="0" Top="0"/&gt;&lt;PARALIST LineWrap="Break" LinkListID="0" LinkListIDNext="0" TextDirection="0" VertAlign="Center"&gt;&lt;P ParaShape="21" Style="43"&gt;&lt;TEXT CharShape="7"&gt;&lt;CHAR&gt;≪$B$123≫&lt;/CHAR&gt;&lt;/TEXT&gt;&lt;/P&gt;&lt;/PARALIST&gt;&lt;/CELL&gt;&lt;CELL BorderFill="24" ColAddr="2" ColSpan="1" Dirty="false" Editable="false" HasMargin="true" Header="false" Height="1650" Protect="false" RowAddr="116" RowSpan="1" Width="4982"&gt;&lt;CELLMARGIN Bottom="283" Left="283" Right="283" Top="283"/&gt;&lt;PARALIST LineWrap="Break" LinkListID="0" LinkListIDNext="0" TextDirection="0" VertAlign="Top"&gt;&lt;P ParaShape="21" Style="43"&gt;&lt;TEXT CharShape="7"&gt;&lt;CHAR&gt;≪$C$123≫&lt;/CHAR&gt;&lt;/TEXT&gt;&lt;/P&gt;&lt;/PARALIST&gt;&lt;/CELL&gt;&lt;CELL BorderFill="23" ColAddr="3" ColSpan="1" Dirty="false" Editable="false" HasMargin="true" Header="false" Height="1650" Protect="false" RowAddr="116" RowSpan="1" Width="9274"&gt;&lt;CELLMARGIN Bottom="283" Left="283" Right="283" Top="283"/&gt;&lt;PARALIST LineWrap="Break" LinkListID="0" LinkListIDNext="0" TextDirection="0" VertAlign="Top"&gt;&lt;P ParaShape="21" Style="43"&gt;&lt;TEXT CharShape="7"&gt;&lt;CHAR&gt;≪$D$123≫&lt;/CHAR&gt;&lt;/TEXT&gt;&lt;/P&gt;&lt;/PARALIST&gt;&lt;/CELL&gt;&lt;CELL BorderFill="25" ColAddr="4" ColSpan="1" Dirty="false" Editable="false" HasMargin="true" Header="false" Height="1650" Protect="false" RowAddr="116" RowSpan="1" Width="11708"&gt;&lt;CELLMARGIN Bottom="283" Left="283" Right="283" Top="283"/&gt;&lt;PARALIST LineWrap="Break" LinkListID="0" LinkListIDNext="0" TextDirection="0" VertAlign="Top"&gt;&lt;P ParaShape="21" Style="43"&gt;&lt;TEXT CharShape="7"&gt;&lt;CHAR&gt;≪$E$123≫&lt;/CHAR&gt;&lt;/TEXT&gt;&lt;/P&gt;&lt;/PARALIST&gt;&lt;/CELL&gt;&lt;/ROW&gt;&lt;ROW&gt;&lt;CELL BorderFill="22" ColAddr="0" ColSpan="1" Dirty="false" Editable="false" HasMargin="false" Header="false" Height="1650" Protect="false" RowAddr="117" RowSpan="1" Width="3001"&gt;&lt;CELLMARGIN Bottom="0" Left="0" Right="0" Top="0"/&gt;&lt;PARALIST LineWrap="Squeeze" LinkListID="0" LinkListIDNext="0" TextDirection="0" VertAlign="Center"&gt;&lt;P ParaShape="0" Style="43"&gt;&lt;TEXT CharShape="7"&gt;&lt;CHAR&gt;≪$A$124≫&lt;/CHAR&gt;&lt;/TEXT&gt;&lt;/P&gt;&lt;/PARALIST&gt;&lt;/CELL&gt;&lt;CELL BorderFill="23" ColAddr="1" ColSpan="1" Dirty="false" Editable="false" HasMargin="false" Header="false" Height="1650" Protect="false" RowAddr="117" RowSpan="1" Width="10406"&gt;&lt;CELLMARGIN Bottom="0" Left="0" Right="0" Top="0"/&gt;&lt;PARALIST LineWrap="Break" LinkListID="0" LinkListIDNext="0" TextDirection="0" VertAlign="Center"&gt;&lt;P ParaShape="21" Style="43"&gt;&lt;TEXT CharShape="7"&gt;&lt;CHAR&gt;≪$B$124≫&lt;/CHAR&gt;&lt;/TEXT&gt;&lt;/P&gt;&lt;/PARALIST&gt;&lt;/CELL&gt;&lt;CELL BorderFill="24" ColAddr="2" ColSpan="1" Dirty="false" Editable="false" HasMargin="true" Header="false" Height="1650" Protect="false" RowAddr="117" RowSpan="1" Width="4982"&gt;&lt;CELLMARGIN Bottom="283" Left="283" Right="283" Top="283"/&gt;&lt;PARALIST LineWrap="Break" LinkListID="0" LinkListIDNext="0" TextDirection="0" VertAlign="Top"&gt;&lt;P ParaShape="21" Style="43"&gt;&lt;TEXT CharShape="7"&gt;&lt;CHAR&gt;≪$C$124≫&lt;/CHAR&gt;&lt;/TEXT&gt;&lt;/P&gt;&lt;/PARALIST&gt;&lt;/CELL&gt;&lt;CELL BorderFill="23" ColAddr="3" ColSpan="1" Dirty="false" Editable="false" HasMargin="true" Header="false" Height="1650" Protect="false" RowAddr="117" RowSpan="1" Width="9274"&gt;&lt;CELLMARGIN Bottom="283" Left="283" Right="283" Top="283"/&gt;&lt;PARALIST LineWrap="Break" LinkListID="0" LinkListIDNext="0" TextDirection="0" VertAlign="Top"&gt;&lt;P ParaShape="21" Style="43"&gt;&lt;TEXT CharShape="7"&gt;&lt;CHAR&gt;≪$D$124≫&lt;/CHAR&gt;&lt;/TEXT&gt;&lt;/P&gt;&lt;/PARALIST&gt;&lt;/CELL&gt;&lt;CELL BorderFill="25" ColAddr="4" ColSpan="1" Dirty="false" Editable="false" HasMargin="true" Header="false" Height="1650" Protect="false" RowAddr="117" RowSpan="1" Width="11708"&gt;&lt;CELLMARGIN Bottom="283" Left="283" Right="283" Top="283"/&gt;&lt;PARALIST LineWrap="Break" LinkListID="0" LinkListIDNext="0" TextDirection="0" VertAlign="Top"&gt;&lt;P ParaShape="21" Style="43"&gt;&lt;TEXT CharShape="7"&gt;&lt;CHAR&gt;≪$E$124≫&lt;/CHAR&gt;&lt;/TEXT&gt;&lt;/P&gt;&lt;/PARALIST&gt;&lt;/CELL&gt;&lt;/ROW&gt;&lt;ROW&gt;&lt;CELL BorderFill="22" ColAddr="0" ColSpan="1" Dirty="false" Editable="false" HasMargin="false" Header="false" Height="1650" Protect="false" RowAddr="118" RowSpan="1" Width="3001"&gt;&lt;CELLMARGIN Bottom="0" Left="0" Right="0" Top="0"/&gt;&lt;PARALIST LineWrap="Squeeze" LinkListID="0" LinkListIDNext="0" TextDirection="0" VertAlign="Center"&gt;&lt;P ParaShape="0" Style="43"&gt;&lt;TEXT CharShape="7"&gt;&lt;CHAR&gt;≪$A$125≫&lt;/CHAR&gt;&lt;/TEXT&gt;&lt;/P&gt;&lt;/PARALIST&gt;&lt;/CELL&gt;&lt;CELL BorderFill="23" ColAddr="1" ColSpan="1" Dirty="false" Editable="false" HasMargin="false" Header="false" Height="1650" Protect="false" RowAddr="118" RowSpan="1" Width="10406"&gt;&lt;CELLMARGIN Bottom="0" Left="0" Right="0" Top="0"/&gt;&lt;PARALIST LineWrap="Break" LinkListID="0" LinkListIDNext="0" TextDirection="0" VertAlign="Center"&gt;&lt;P ParaShape="21" Style="43"&gt;&lt;TEXT CharShape="7"&gt;&lt;CHAR&gt;≪$B$125≫&lt;/CHAR&gt;&lt;/TEXT&gt;&lt;/P&gt;&lt;/PARALIST&gt;&lt;/CELL&gt;&lt;CELL BorderFill="24" ColAddr="2" ColSpan="1" Dirty="false" Editable="false" HasMargin="true" Header="false" Height="1650" Protect="false" RowAddr="118" RowSpan="1" Width="4982"&gt;&lt;CELLMARGIN Bottom="283" Left="283" Right="283" Top="283"/&gt;&lt;PARALIST LineWrap="Break" LinkListID="0" LinkListIDNext="0" TextDirection="0" VertAlign="Top"&gt;&lt;P ParaShape="21" Style="43"&gt;&lt;TEXT CharShape="7"&gt;&lt;CHAR&gt;≪$C$125≫&lt;/CHAR&gt;&lt;/TEXT&gt;&lt;/P&gt;&lt;/PARALIST&gt;&lt;/CELL&gt;&lt;CELL BorderFill="23" ColAddr="3" ColSpan="1" Dirty="false" Editable="false" HasMargin="true" Header="false" Height="1650" Protect="false" RowAddr="118" RowSpan="1" Width="9274"&gt;&lt;CELLMARGIN Bottom="283" Left="283" Right="283" Top="283"/&gt;&lt;PARALIST LineWrap="Break" LinkListID="0" LinkListIDNext="0" TextDirection="0" VertAlign="Top"&gt;&lt;P ParaShape="21" Style="43"&gt;&lt;TEXT CharShape="7"&gt;&lt;CHAR&gt;≪$D$125≫&lt;/CHAR&gt;&lt;/TEXT&gt;&lt;/P&gt;&lt;/PARALIST&gt;&lt;/CELL&gt;&lt;CELL BorderFill="25" ColAddr="4" ColSpan="1" Dirty="false" Editable="false" HasMargin="true" Header="false" Height="1650" Protect="false" RowAddr="118" RowSpan="1" Width="11708"&gt;&lt;CELLMARGIN Bottom="283" Left="283" Right="283" Top="283"/&gt;&lt;PARALIST LineWrap="Break" LinkListID="0" LinkListIDNext="0" TextDirection="0" VertAlign="Top"&gt;&lt;P ParaShape="21" Style="43"&gt;&lt;TEXT CharShape="7"&gt;&lt;CHAR&gt;≪$E$125≫&lt;/CHAR&gt;&lt;/TEXT&gt;&lt;/P&gt;&lt;/PARALIST&gt;&lt;/CELL&gt;&lt;/ROW&gt;&lt;ROW&gt;&lt;CELL BorderFill="22" ColAddr="0" ColSpan="1" Dirty="false" Editable="false" HasMargin="false" Header="false" Height="1650" Protect="false" RowAddr="119" RowSpan="1" Width="3001"&gt;&lt;CELLMARGIN Bottom="0" Left="0" Right="0" Top="0"/&gt;&lt;PARALIST LineWrap="Squeeze" LinkListID="0" LinkListIDNext="0" TextDirection="0" VertAlign="Center"&gt;&lt;P ParaShape="0" Style="43"&gt;&lt;TEXT CharShape="7"&gt;&lt;CHAR&gt;≪$A$126≫&lt;/CHAR&gt;&lt;/TEXT&gt;&lt;/P&gt;&lt;/PARALIST&gt;&lt;/CELL&gt;&lt;CELL BorderFill="23" ColAddr="1" ColSpan="1" Dirty="false" Editable="false" HasMargin="false" Header="false" Height="1650" Protect="false" RowAddr="119" RowSpan="1" Width="10406"&gt;&lt;CELLMARGIN Bottom="0" Left="0" Right="0" Top="0"/&gt;&lt;PARALIST LineWrap="Break" LinkListID="0" LinkListIDNext="0" TextDirection="0" VertAlign="Center"&gt;&lt;P ParaShape="21" Style="43"&gt;&lt;TEXT CharShape="7"&gt;&lt;CHAR&gt;≪$B$126≫&lt;/CHAR&gt;&lt;/TEXT&gt;&lt;/P&gt;&lt;/PARALIST&gt;&lt;/CELL&gt;&lt;CELL BorderFill="24" ColAddr="2" ColSpan="1" Dirty="false" Editable="false" HasMargin="true" Header="false" Height="1650" Protect="false" RowAddr="119" RowSpan="1" Width="4982"&gt;&lt;CELLMARGIN Bottom="283" Left="283" Right="283" Top="283"/&gt;&lt;PARALIST LineWrap="Break" LinkListID="0" LinkListIDNext="0" TextDirection="0" VertAlign="Top"&gt;&lt;P ParaShape="21" Style="43"&gt;&lt;TEXT CharShape="7"&gt;&lt;CHAR&gt;≪$C$126≫&lt;/CHAR&gt;&lt;/TEXT&gt;&lt;/P&gt;&lt;/PARALIST&gt;&lt;/CELL&gt;&lt;CELL BorderFill="23" ColAddr="3" ColSpan="1" Dirty="false" Editable="false" HasMargin="true" Header="false" Height="1650" Protect="false" RowAddr="119" RowSpan="1" Width="9274"&gt;&lt;CELLMARGIN Bottom="283" Left="283" Right="283" Top="283"/&gt;&lt;PARALIST LineWrap="Break" LinkListID="0" LinkListIDNext="0" TextDirection="0" VertAlign="Top"&gt;&lt;P ParaShape="21" Style="43"&gt;&lt;TEXT CharShape="7"&gt;&lt;CHAR&gt;≪$D$126≫&lt;/CHAR&gt;&lt;/TEXT&gt;&lt;/P&gt;&lt;/PARALIST&gt;&lt;/CELL&gt;&lt;CELL BorderFill="25" ColAddr="4" ColSpan="1" Dirty="false" Editable="false" HasMargin="true" Header="false" Height="1650" Protect="false" RowAddr="119" RowSpan="1" Width="11708"&gt;&lt;CELLMARGIN Bottom="283" Left="283" Right="283" Top="283"/&gt;&lt;PARALIST LineWrap="Break" LinkListID="0" LinkListIDNext="0" TextDirection="0" VertAlign="Top"&gt;&lt;P ParaShape="21" Style="43"&gt;&lt;TEXT CharShape="7"&gt;&lt;CHAR&gt;≪$E$126≫&lt;/CHAR&gt;&lt;/TEXT&gt;&lt;/P&gt;&lt;/PARALIST&gt;&lt;/CELL&gt;&lt;/ROW&gt;&lt;ROW&gt;&lt;CELL BorderFill="22" ColAddr="0" ColSpan="1" Dirty="false" Editable="false" HasMargin="false" Header="false" Height="1650" Protect="false" RowAddr="120" RowSpan="1" Width="3001"&gt;&lt;CELLMARGIN Bottom="0" Left="0" Right="0" Top="0"/&gt;&lt;PARALIST LineWrap="Squeeze" LinkListID="0" LinkListIDNext="0" TextDirection="0" VertAlign="Center"&gt;&lt;P ParaShape="0" Style="43"&gt;&lt;TEXT CharShape="7"&gt;&lt;CHAR&gt;≪$A$127≫&lt;/CHAR&gt;&lt;/TEXT&gt;&lt;/P&gt;&lt;/PARALIST&gt;&lt;/CELL&gt;&lt;CELL BorderFill="23" ColAddr="1" ColSpan="1" Dirty="false" Editable="false" HasMargin="false" Header="false" Height="1650" Protect="false" RowAddr="120" RowSpan="1" Width="10406"&gt;&lt;CELLMARGIN Bottom="0" Left="0" Right="0" Top="0"/&gt;&lt;PARALIST LineWrap="Break" LinkListID="0" LinkListIDNext="0" TextDirection="0" VertAlign="Center"&gt;&lt;P ParaShape="21" Style="43"&gt;&lt;TEXT CharShape="7"&gt;&lt;CHAR&gt;≪$B$127≫&lt;/CHAR&gt;&lt;/TEXT&gt;&lt;/P&gt;&lt;/PARALIST&gt;&lt;/CELL&gt;&lt;CELL BorderFill="24" ColAddr="2" ColSpan="1" Dirty="false" Editable="false" HasMargin="true" Header="false" Height="1650" Protect="false" RowAddr="120" RowSpan="1" Width="4982"&gt;&lt;CELLMARGIN Bottom="283" Left="283" Right="283" Top="283"/&gt;&lt;PARALIST LineWrap="Break" LinkListID="0" LinkListIDNext="0" TextDirection="0" VertAlign="Top"&gt;&lt;P ParaShape="21" Style="43"&gt;&lt;TEXT CharShape="7"&gt;&lt;CHAR&gt;≪$C$127≫&lt;/CHAR&gt;&lt;/TEXT&gt;&lt;/P&gt;&lt;/PARALIST&gt;&lt;/CELL&gt;&lt;CELL BorderFill="23" ColAddr="3" ColSpan="1" Dirty="false" Editable="false" HasMargin="true" Header="false" Height="1650" Protect="false" RowAddr="120" RowSpan="1" Width="9274"&gt;&lt;CELLMARGIN Bottom="283" Left="283" Right="283" Top="283"/&gt;&lt;PARALIST LineWrap="Break" LinkListID="0" LinkListIDNext="0" TextDirection="0" VertAlign="Top"&gt;&lt;P ParaShape="21" Style="43"&gt;&lt;TEXT CharShape="7"&gt;&lt;CHAR&gt;≪$D$127≫&lt;/CHAR&gt;&lt;/TEXT&gt;&lt;/P&gt;&lt;/PARALIST&gt;&lt;/CELL&gt;&lt;CELL BorderFill="25" ColAddr="4" ColSpan="1" Dirty="false" Editable="false" HasMargin="true" Header="false" Height="1650" Protect="false" RowAddr="120" RowSpan="1" Width="11708"&gt;&lt;CELLMARGIN Bottom="283" Left="283" Right="283" Top="283"/&gt;&lt;PARALIST LineWrap="Break" LinkListID="0" LinkListIDNext="0" TextDirection="0" VertAlign="Top"&gt;&lt;P ParaShape="21" Style="43"&gt;&lt;TEXT CharShape="7"&gt;&lt;CHAR&gt;≪$E$127≫&lt;/CHAR&gt;&lt;/TEXT&gt;&lt;/P&gt;&lt;/PARALIST&gt;&lt;/CELL&gt;&lt;/ROW&gt;&lt;ROW&gt;&lt;CELL BorderFill="22" ColAddr="0" ColSpan="1" Dirty="false" Editable="false" HasMargin="false" Header="false" Height="1650" Protect="false" RowAddr="121" RowSpan="1" Width="3001"&gt;&lt;CELLMARGIN Bottom="0" Left="0" Right="0" Top="0"/&gt;&lt;PARALIST LineWrap="Squeeze" LinkListID="0" LinkListIDNext="0" TextDirection="0" VertAlign="Center"&gt;&lt;P ParaShape="0" Style="43"&gt;&lt;TEXT CharShape="7"&gt;&lt;CHAR&gt;≪$A$128≫&lt;/CHAR&gt;&lt;/TEXT&gt;&lt;/P&gt;&lt;/PARALIST&gt;&lt;/CELL&gt;&lt;CELL BorderFill="23" ColAddr="1" ColSpan="1" Dirty="false" Editable="false" HasMargin="false" Header="false" Height="1650" Protect="false" RowAddr="121" RowSpan="1" Width="10406"&gt;&lt;CELLMARGIN Bottom="0" Left="0" Right="0" Top="0"/&gt;&lt;PARALIST LineWrap="Break" LinkListID="0" LinkListIDNext="0" TextDirection="0" VertAlign="Center"&gt;&lt;P ParaShape="21" Style="43"&gt;&lt;TEXT CharShape="7"&gt;&lt;CHAR&gt;≪$B$128≫&lt;/CHAR&gt;&lt;/TEXT&gt;&lt;/P&gt;&lt;/PARALIST&gt;&lt;/CELL&gt;&lt;CELL BorderFill="24" ColAddr="2" ColSpan="1" Dirty="false" Editable="false" HasMargin="true" Header="false" Height="1650" Protect="false" RowAddr="121" RowSpan="1" Width="4982"&gt;&lt;CELLMARGIN Bottom="283" Left="283" Right="283" Top="283"/&gt;&lt;PARALIST LineWrap="Break" LinkListID="0" LinkListIDNext="0" TextDirection="0" VertAlign="Top"&gt;&lt;P ParaShape="21" Style="43"&gt;&lt;TEXT CharShape="7"&gt;&lt;CHAR&gt;≪$C$128≫&lt;/CHAR&gt;&lt;/TEXT&gt;&lt;/P&gt;&lt;/PARALIST&gt;&lt;/CELL&gt;&lt;CELL BorderFill="23" ColAddr="3" ColSpan="1" Dirty="false" Editable="false" HasMargin="true" Header="false" Height="1650" Protect="false" RowAddr="121" RowSpan="1" Width="9274"&gt;&lt;CELLMARGIN Bottom="283" Left="283" Right="283" Top="283"/&gt;&lt;PARALIST LineWrap="Break" LinkListID="0" LinkListIDNext="0" TextDirection="0" VertAlign="Top"&gt;&lt;P ParaShape="21" Style="43"&gt;&lt;TEXT CharShape="7"&gt;&lt;CHAR&gt;≪$D$128≫&lt;/CHAR&gt;&lt;/TEXT&gt;&lt;/P&gt;&lt;/PARALIST&gt;&lt;/CELL&gt;&lt;CELL BorderFill="25" ColAddr="4" ColSpan="1" Dirty="false" Editable="false" HasMargin="true" Header="false" Height="1650" Protect="false" RowAddr="121" RowSpan="1" Width="11708"&gt;&lt;CELLMARGIN Bottom="283" Left="283" Right="283" Top="283"/&gt;&lt;PARALIST LineWrap="Break" LinkListID="0" LinkListIDNext="0" TextDirection="0" VertAlign="Top"&gt;&lt;P ParaShape="21" Style="43"&gt;&lt;TEXT CharShape="7"&gt;&lt;CHAR&gt;≪$E$128≫&lt;/CHAR&gt;&lt;/TEXT&gt;&lt;/P&gt;&lt;/PARALIST&gt;&lt;/CELL&gt;&lt;/ROW&gt;&lt;ROW&gt;&lt;CELL BorderFill="22" ColAddr="0" ColSpan="1" Dirty="false" Editable="false" HasMargin="false" Header="false" Height="1650" Protect="false" RowAddr="122" RowSpan="1" Width="3001"&gt;&lt;CELLMARGIN Bottom="0" Left="0" Right="0" Top="0"/&gt;&lt;PARALIST LineWrap="Squeeze" LinkListID="0" LinkListIDNext="0" TextDirection="0" VertAlign="Center"&gt;&lt;P ParaShape="0" Style="43"&gt;&lt;TEXT CharShape="7"&gt;&lt;CHAR&gt;≪$A$129≫&lt;/CHAR&gt;&lt;/TEXT&gt;&lt;/P&gt;&lt;/PARALIST&gt;&lt;/CELL&gt;&lt;CELL BorderFill="23" ColAddr="1" ColSpan="1" Dirty="false" Editable="false" HasMargin="false" Header="false" Height="1650" Protect="false" RowAddr="122" RowSpan="1" Width="10406"&gt;&lt;CELLMARGIN Bottom="0" Left="0" Right="0" Top="0"/&gt;&lt;PARALIST LineWrap="Break" LinkListID="0" LinkListIDNext="0" TextDirection="0" VertAlign="Center"&gt;&lt;P ParaShape="21" Style="43"&gt;&lt;TEXT CharShape="7"&gt;&lt;CHAR&gt;≪$B$129≫&lt;/CHAR&gt;&lt;/TEXT&gt;&lt;/P&gt;&lt;/PARALIST&gt;&lt;/CELL&gt;&lt;CELL </t>
  </si>
  <si>
    <t xml:space="preserve">BorderFill="24" ColAddr="2" ColSpan="1" Dirty="false" Editable="false" HasMargin="true" Header="false" Height="1650" Protect="false" RowAddr="122" RowSpan="1" Width="4982"&gt;&lt;CELLMARGIN Bottom="283" Left="283" Right="283" Top="283"/&gt;&lt;PARALIST LineWrap="Break" LinkListID="0" LinkListIDNext="0" TextDirection="0" VertAlign="Top"&gt;&lt;P ParaShape="21" Style="43"&gt;&lt;TEXT CharShape="7"&gt;&lt;CHAR&gt;≪$C$129≫&lt;/CHAR&gt;&lt;/TEXT&gt;&lt;/P&gt;&lt;/PARALIST&gt;&lt;/CELL&gt;&lt;CELL BorderFill="23" ColAddr="3" ColSpan="1" Dirty="false" Editable="false" HasMargin="true" Header="false" Height="1650" Protect="false" RowAddr="122" RowSpan="1" Width="9274"&gt;&lt;CELLMARGIN Bottom="283" Left="283" Right="283" Top="283"/&gt;&lt;PARALIST LineWrap="Break" LinkListID="0" LinkListIDNext="0" TextDirection="0" VertAlign="Top"&gt;&lt;P ParaShape="21" Style="43"&gt;&lt;TEXT CharShape="7"&gt;&lt;CHAR&gt;≪$D$129≫&lt;/CHAR&gt;&lt;/TEXT&gt;&lt;/P&gt;&lt;/PARALIST&gt;&lt;/CELL&gt;&lt;CELL BorderFill="25" ColAddr="4" ColSpan="1" Dirty="false" Editable="false" HasMargin="true" Header="false" Height="1650" Protect="false" RowAddr="122" RowSpan="1" Width="11708"&gt;&lt;CELLMARGIN Bottom="283" Left="283" Right="283" Top="283"/&gt;&lt;PARALIST LineWrap="Break" LinkListID="0" LinkListIDNext="0" TextDirection="0" VertAlign="Top"&gt;&lt;P ParaShape="21" Style="43"&gt;&lt;TEXT CharShape="7"&gt;&lt;CHAR&gt;≪$E$129≫&lt;/CHAR&gt;&lt;/TEXT&gt;&lt;/P&gt;&lt;/PARALIST&gt;&lt;/CELL&gt;&lt;/ROW&gt;&lt;ROW&gt;&lt;CELL BorderFill="22" ColAddr="0" ColSpan="1" Dirty="false" Editable="false" HasMargin="false" Header="false" Height="1650" Protect="false" RowAddr="123" RowSpan="1" Width="3001"&gt;&lt;CELLMARGIN Bottom="0" Left="0" Right="0" Top="0"/&gt;&lt;PARALIST LineWrap="Squeeze" LinkListID="0" LinkListIDNext="0" TextDirection="0" VertAlign="Center"&gt;&lt;P ParaShape="0" Style="43"&gt;&lt;TEXT CharShape="7"&gt;&lt;CHAR&gt;≪$A$130≫&lt;/CHAR&gt;&lt;/TEXT&gt;&lt;/P&gt;&lt;/PARALIST&gt;&lt;/CELL&gt;&lt;CELL BorderFill="23" ColAddr="1" ColSpan="1" Dirty="false" Editable="false" HasMargin="false" Header="false" Height="1650" Protect="false" RowAddr="123" RowSpan="1" Width="10406"&gt;&lt;CELLMARGIN Bottom="0" Left="0" Right="0" Top="0"/&gt;&lt;PARALIST LineWrap="Break" LinkListID="0" LinkListIDNext="0" TextDirection="0" VertAlign="Center"&gt;&lt;P ParaShape="21" Style="43"&gt;&lt;TEXT CharShape="7"&gt;&lt;CHAR&gt;≪$B$130≫&lt;/CHAR&gt;&lt;/TEXT&gt;&lt;/P&gt;&lt;/PARALIST&gt;&lt;/CELL&gt;&lt;CELL BorderFill="24" ColAddr="2" ColSpan="1" Dirty="false" Editable="false" HasMargin="true" Header="false" Height="1650" Protect="false" RowAddr="123" RowSpan="1" Width="4982"&gt;&lt;CELLMARGIN Bottom="283" Left="283" Right="283" Top="283"/&gt;&lt;PARALIST LineWrap="Break" LinkListID="0" LinkListIDNext="0" TextDirection="0" VertAlign="Top"&gt;&lt;P ParaShape="21" Style="43"&gt;&lt;TEXT CharShape="7"&gt;&lt;CHAR&gt;≪$C$130≫&lt;/CHAR&gt;&lt;/TEXT&gt;&lt;/P&gt;&lt;/PARALIST&gt;&lt;/CELL&gt;&lt;CELL BorderFill="23" ColAddr="3" ColSpan="1" Dirty="false" Editable="false" HasMargin="true" Header="false" Height="1650" Protect="false" RowAddr="123" RowSpan="1" Width="9274"&gt;&lt;CELLMARGIN Bottom="283" Left="283" Right="283" Top="283"/&gt;&lt;PARALIST LineWrap="Break" LinkListID="0" LinkListIDNext="0" TextDirection="0" VertAlign="Top"&gt;&lt;P ParaShape="21" Style="43"&gt;&lt;TEXT CharShape="7"&gt;&lt;CHAR&gt;≪$D$130≫&lt;/CHAR&gt;&lt;/TEXT&gt;&lt;/P&gt;&lt;/PARALIST&gt;&lt;/CELL&gt;&lt;CELL BorderFill="25" ColAddr="4" ColSpan="1" Dirty="false" Editable="false" HasMargin="true" Header="false" Height="1650" Protect="false" RowAddr="123" RowSpan="1" Width="11708"&gt;&lt;CELLMARGIN Bottom="283" Left="283" Right="283" Top="283"/&gt;&lt;PARALIST LineWrap="Break" LinkListID="0" LinkListIDNext="0" TextDirection="0" VertAlign="Top"&gt;&lt;P ParaShape="21" Style="43"&gt;&lt;TEXT CharShape="7"&gt;&lt;CHAR&gt;≪$E$130≫&lt;/CHAR&gt;&lt;/TEXT&gt;&lt;/P&gt;&lt;/PARALIST&gt;&lt;/CELL&gt;&lt;/ROW&gt;&lt;ROW&gt;&lt;CELL BorderFill="22" ColAddr="0" ColSpan="1" Dirty="false" Editable="false" HasMargin="false" Header="false" Height="1650" Protect="false" RowAddr="124" RowSpan="1" Width="3001"&gt;&lt;CELLMARGIN Bottom="0" Left="0" Right="0" Top="0"/&gt;&lt;PARALIST LineWrap="Squeeze" LinkListID="0" LinkListIDNext="0" TextDirection="0" VertAlign="Center"&gt;&lt;P ParaShape="0" Style="43"&gt;&lt;TEXT CharShape="7"&gt;&lt;CHAR&gt;≪$A$131≫&lt;/CHAR&gt;&lt;/TEXT&gt;&lt;/P&gt;&lt;/PARALIST&gt;&lt;/CELL&gt;&lt;CELL BorderFill="23" ColAddr="1" ColSpan="1" Dirty="false" Editable="false" HasMargin="false" Header="false" Height="1650" Protect="false" RowAddr="124" RowSpan="1" Width="10406"&gt;&lt;CELLMARGIN Bottom="0" Left="0" Right="0" Top="0"/&gt;&lt;PARALIST LineWrap="Break" LinkListID="0" LinkListIDNext="0" TextDirection="0" VertAlign="Center"&gt;&lt;P ParaShape="21" Style="43"&gt;&lt;TEXT CharShape="7"&gt;&lt;CHAR&gt;≪$B$131≫&lt;/CHAR&gt;&lt;/TEXT&gt;&lt;/P&gt;&lt;/PARALIST&gt;&lt;/CELL&gt;&lt;CELL BorderFill="24" ColAddr="2" ColSpan="1" Dirty="false" Editable="false" HasMargin="true" Header="false" Height="1650" Protect="false" RowAddr="124" RowSpan="1" Width="4982"&gt;&lt;CELLMARGIN Bottom="283" Left="283" Right="283" Top="283"/&gt;&lt;PARALIST LineWrap="Break" LinkListID="0" LinkListIDNext="0" TextDirection="0" VertAlign="Top"&gt;&lt;P ParaShape="21" Style="43"&gt;&lt;TEXT CharShape="7"&gt;&lt;CHAR&gt;≪$C$131≫&lt;/CHAR&gt;&lt;/TEXT&gt;&lt;/P&gt;&lt;/PARALIST&gt;&lt;/CELL&gt;&lt;CELL BorderFill="23" ColAddr="3" ColSpan="1" Dirty="false" Editable="false" HasMargin="true" Header="false" Height="1650" Protect="false" RowAddr="124" RowSpan="1" Width="9274"&gt;&lt;CELLMARGIN Bottom="283" Left="283" Right="283" Top="283"/&gt;&lt;PARALIST LineWrap="Break" LinkListID="0" LinkListIDNext="0" TextDirection="0" VertAlign="Top"&gt;&lt;P ParaShape="21" Style="43"&gt;&lt;TEXT CharShape="7"&gt;&lt;CHAR&gt;≪$D$131≫&lt;/CHAR&gt;&lt;/TEXT&gt;&lt;/P&gt;&lt;/PARALIST&gt;&lt;/CELL&gt;&lt;CELL BorderFill="25" ColAddr="4" ColSpan="1" Dirty="false" Editable="false" HasMargin="true" Header="false" Height="1650" Protect="false" RowAddr="124" RowSpan="1" Width="11708"&gt;&lt;CELLMARGIN Bottom="283" Left="283" Right="283" Top="283"/&gt;&lt;PARALIST LineWrap="Break" LinkListID="0" LinkListIDNext="0" TextDirection="0" VertAlign="Top"&gt;&lt;P ParaShape="21" Style="43"&gt;&lt;TEXT CharShape="7"&gt;&lt;CHAR&gt;≪$E$131≫&lt;/CHAR&gt;&lt;/TEXT&gt;&lt;/P&gt;&lt;/PARALIST&gt;&lt;/CELL&gt;&lt;/ROW&gt;&lt;ROW&gt;&lt;CELL BorderFill="22" ColAddr="0" ColSpan="1" Dirty="false" Editable="false" HasMargin="false" Header="false" Height="1650" Protect="false" RowAddr="125" RowSpan="1" Width="3001"&gt;&lt;CELLMARGIN Bottom="0" Left="0" Right="0" Top="0"/&gt;&lt;PARALIST LineWrap="Squeeze" LinkListID="0" LinkListIDNext="0" TextDirection="0" VertAlign="Center"&gt;&lt;P ParaShape="0" Style="43"&gt;&lt;TEXT CharShape="7"&gt;&lt;CHAR&gt;≪$A$132≫&lt;/CHAR&gt;&lt;/TEXT&gt;&lt;/P&gt;&lt;/PARALIST&gt;&lt;/CELL&gt;&lt;CELL BorderFill="23" ColAddr="1" ColSpan="1" Dirty="false" Editable="false" HasMargin="false" Header="false" Height="1650" Protect="false" RowAddr="125" RowSpan="1" Width="10406"&gt;&lt;CELLMARGIN Bottom="0" Left="0" Right="0" Top="0"/&gt;&lt;PARALIST LineWrap="Break" LinkListID="0" LinkListIDNext="0" TextDirection="0" VertAlign="Center"&gt;&lt;P ParaShape="21" Style="43"&gt;&lt;TEXT CharShape="7"&gt;&lt;CHAR&gt;≪$B$132≫&lt;/CHAR&gt;&lt;/TEXT&gt;&lt;/P&gt;&lt;/PARALIST&gt;&lt;/CELL&gt;&lt;CELL BorderFill="24" ColAddr="2" ColSpan="1" Dirty="false" Editable="false" HasMargin="true" Header="false" Height="1650" Protect="false" RowAddr="125" RowSpan="1" Width="4982"&gt;&lt;CELLMARGIN Bottom="283" Left="283" Right="283" Top="283"/&gt;&lt;PARALIST LineWrap="Break" LinkListID="0" LinkListIDNext="0" TextDirection="0" VertAlign="Top"&gt;&lt;P ParaShape="21" Style="43"&gt;&lt;TEXT CharShape="7"&gt;&lt;CHAR&gt;≪$C$132≫&lt;/CHAR&gt;&lt;/TEXT&gt;&lt;/P&gt;&lt;/PARALIST&gt;&lt;/CELL&gt;&lt;CELL BorderFill="23" ColAddr="3" ColSpan="1" Dirty="false" Editable="false" HasMargin="true" Header="false" Height="1650" Protect="false" RowAddr="125" RowSpan="1" Width="9274"&gt;&lt;CELLMARGIN Bottom="283" Left="283" Right="283" Top="283"/&gt;&lt;PARALIST LineWrap="Break" LinkListID="0" LinkListIDNext="0" TextDirection="0" VertAlign="Top"&gt;&lt;P ParaShape="21" Style="43"&gt;&lt;TEXT CharShape="7"&gt;&lt;CHAR&gt;≪$D$132≫&lt;/CHAR&gt;&lt;/TEXT&gt;&lt;/P&gt;&lt;/PARALIST&gt;&lt;/CELL&gt;&lt;CELL BorderFill="25" ColAddr="4" ColSpan="1" Dirty="false" Editable="false" HasMargin="true" Header="false" Height="1650" Protect="false" RowAddr="125" RowSpan="1" Width="11708"&gt;&lt;CELLMARGIN Bottom="283" Left="283" Right="283" Top="283"/&gt;&lt;PARALIST LineWrap="Break" LinkListID="0" LinkListIDNext="0" TextDirection="0" VertAlign="Top"&gt;&lt;P ParaShape="21" Style="43"&gt;&lt;TEXT CharShape="7"&gt;&lt;CHAR&gt;≪$E$132≫&lt;/CHAR&gt;&lt;/TEXT&gt;&lt;/P&gt;&lt;/PARALIST&gt;&lt;/CELL&gt;&lt;/ROW&gt;&lt;ROW&gt;&lt;CELL BorderFill="22" ColAddr="0" ColSpan="1" Dirty="false" Editable="false" HasMargin="false" Header="false" Height="1650" Protect="false" RowAddr="126" RowSpan="1" Width="3001"&gt;&lt;CELLMARGIN Bottom="0" Left="0" Right="0" Top="0"/&gt;&lt;PARALIST LineWrap="Squeeze" LinkListID="0" LinkListIDNext="0" TextDirection="0" VertAlign="Center"&gt;&lt;P ParaShape="0" Style="43"&gt;&lt;TEXT CharShape="7"&gt;&lt;CHAR&gt;≪$A$133≫&lt;/CHAR&gt;&lt;/TEXT&gt;&lt;/P&gt;&lt;/PARALIST&gt;&lt;/CELL&gt;&lt;CELL BorderFill="23" ColAddr="1" ColSpan="1" Dirty="false" Editable="false" HasMargin="false" Header="false" Height="1650" Protect="false" RowAddr="126" RowSpan="1" Width="10406"&gt;&lt;CELLMARGIN Bottom="0" Left="0" Right="0" Top="0"/&gt;&lt;PARALIST LineWrap="Break" LinkListID="0" LinkListIDNext="0" TextDirection="0" VertAlign="Center"&gt;&lt;P ParaShape="21" Style="43"&gt;&lt;TEXT CharShape="7"&gt;&lt;CHAR&gt;≪$B$133≫&lt;/CHAR&gt;&lt;/TEXT&gt;&lt;/P&gt;&lt;/PARALIST&gt;&lt;/CELL&gt;&lt;CELL BorderFill="24" ColAddr="2" ColSpan="1" Dirty="false" Editable="false" HasMargin="true" Header="false" Height="1650" Protect="false" RowAddr="126" RowSpan="1" Width="4982"&gt;&lt;CELLMARGIN Bottom="283" Left="283" Right="283" Top="283"/&gt;&lt;PARALIST LineWrap="Break" LinkListID="0" LinkListIDNext="0" TextDirection="0" VertAlign="Top"&gt;&lt;P ParaShape="21" Style="43"&gt;&lt;TEXT CharShape="7"&gt;&lt;CHAR&gt;≪$C$133≫&lt;/CHAR&gt;&lt;/TEXT&gt;&lt;/P&gt;&lt;/PARALIST&gt;&lt;/CELL&gt;&lt;CELL BorderFill="23" ColAddr="3" ColSpan="1" Dirty="false" Editable="false" HasMargin="true" Header="false" Height="1650" Protect="false" RowAddr="126" RowSpan="1" Width="9274"&gt;&lt;CELLMARGIN Bottom="283" Left="283" Right="283" Top="283"/&gt;&lt;PARALIST LineWrap="Break" LinkListID="0" LinkListIDNext="0" TextDirection="0" VertAlign="Top"&gt;&lt;P ParaShape="21" Style="43"&gt;&lt;TEXT CharShape="7"&gt;&lt;CHAR&gt;≪$D$133≫&lt;/CHAR&gt;&lt;/TEXT&gt;&lt;/P&gt;&lt;/PARALIST&gt;&lt;/CELL&gt;&lt;CELL BorderFill="25" ColAddr="4" ColSpan="1" Dirty="false" Editable="false" HasMargin="true" Header="false" Height="1650" Protect="false" RowAddr="126" RowSpan="1" Width="11708"&gt;&lt;CELLMARGIN Bottom="283" Left="283" Right="283" Top="283"/&gt;&lt;PARALIST LineWrap="Break" LinkListID="0" LinkListIDNext="0" TextDirection="0" VertAlign="Top"&gt;&lt;P ParaShape="21" Style="43"&gt;&lt;TEXT CharShape="7"&gt;&lt;CHAR&gt;≪$E$133≫&lt;/CHAR&gt;&lt;/TEXT&gt;&lt;/P&gt;&lt;/PARALIST&gt;&lt;/CELL&gt;&lt;/ROW&gt;&lt;ROW&gt;&lt;CELL BorderFill="22" ColAddr="0" ColSpan="1" Dirty="false" Editable="false" HasMargin="false" Header="false" Height="1650" Protect="false" RowAddr="127" RowSpan="1" Width="3001"&gt;&lt;CELLMARGIN Bottom="0" Left="0" Right="0" Top="0"/&gt;&lt;PARALIST LineWrap="Squeeze" LinkListID="0" LinkListIDNext="0" TextDirection="0" VertAlign="Center"&gt;&lt;P ParaShape="0" Style="43"&gt;&lt;TEXT CharShape="7"&gt;&lt;CHAR&gt;≪$A$134≫&lt;/CHAR&gt;&lt;/TEXT&gt;&lt;/P&gt;&lt;/PARALIST&gt;&lt;/CELL&gt;&lt;CELL BorderFill="23" ColAddr="1" ColSpan="1" Dirty="false" Editable="false" HasMargin="false" Header="false" Height="1650" Protect="false" RowAddr="127" RowSpan="1" Width="10406"&gt;&lt;CELLMARGIN Bottom="0" Left="0" Right="0" Top="0"/&gt;&lt;PARALIST LineWrap="Break" LinkListID="0" LinkListIDNext="0" TextDirection="0" VertAlign="Center"&gt;&lt;P ParaShape="21" Style="43"&gt;&lt;TEXT CharShape="7"&gt;&lt;CHAR&gt;≪$B$134≫&lt;/CHAR&gt;&lt;/TEXT&gt;&lt;/P&gt;&lt;/PARALIST&gt;&lt;/CELL&gt;&lt;CELL BorderFill="24" ColAddr="2" ColSpan="1" Dirty="false" Editable="false" HasMargin="true" Header="false" Height="1650" Protect="false" RowAddr="127" RowSpan="1" Width="4982"&gt;&lt;CELLMARGIN Bottom="283" Left="283" Right="283" Top="283"/&gt;&lt;PARALIST LineWrap="Break" LinkListID="0" LinkListIDNext="0" TextDirection="0" VertAlign="Top"&gt;&lt;P ParaShape="21" Style="43"&gt;&lt;TEXT CharShape="7"&gt;&lt;CHAR&gt;≪$C$134≫&lt;/CHAR&gt;&lt;/TEXT&gt;&lt;/P&gt;&lt;/PARALIST&gt;&lt;/CELL&gt;&lt;CELL BorderFill="23" ColAddr="3" ColSpan="1" Dirty="false" Editable="false" HasMargin="true" Header="false" Height="1650" Protect="false" RowAddr="127" RowSpan="1" Width="9274"&gt;&lt;CELLMARGIN Bottom="283" Left="283" Right="283" Top="283"/&gt;&lt;PARALIST LineWrap="Break" LinkListID="0" LinkListIDNext="0" TextDirection="0" VertAlign="Top"&gt;&lt;P ParaShape="21" Style="43"&gt;&lt;TEXT CharShape="7"&gt;&lt;CHAR&gt;≪$D$134≫&lt;/CHAR&gt;&lt;/TEXT&gt;&lt;/P&gt;&lt;/PARALIST&gt;&lt;/CELL&gt;&lt;CELL BorderFill="25" ColAddr="4" ColSpan="1" Dirty="false" Editable="false" HasMargin="true" Header="false" Height="1650" Protect="false" RowAddr="127" RowSpan="1" Width="11708"&gt;&lt;CELLMARGIN Bottom="283" Left="283" Right="283" Top="283"/&gt;&lt;PARALIST LineWrap="Break" LinkListID="0" LinkListIDNext="0" TextDirection="0" VertAlign="Top"&gt;&lt;P ParaShape="21" Style="43"&gt;&lt;TEXT CharShape="7"&gt;&lt;CHAR&gt;≪$E$134≫&lt;/CHAR&gt;&lt;/TEXT&gt;&lt;/P&gt;&lt;/PARALIST&gt;&lt;/CELL&gt;&lt;/ROW&gt;&lt;ROW&gt;&lt;CELL BorderFill="22" ColAddr="0" ColSpan="1" Dirty="false" Editable="false" HasMargin="false" Header="false" Height="1650" Protect="false" RowAddr="128" RowSpan="1" Width="3001"&gt;&lt;CELLMARGIN Bottom="0" Left="0" Right="0" Top="0"/&gt;&lt;PARALIST LineWrap="Squeeze" LinkListID="0" LinkListIDNext="0" TextDirection="0" VertAlign="Center"&gt;&lt;P ParaShape="0" Style="43"&gt;&lt;TEXT CharShape="7"&gt;&lt;CHAR&gt;≪$A$135≫&lt;/CHAR&gt;&lt;/TEXT&gt;&lt;/P&gt;&lt;/PARALIST&gt;&lt;/CELL&gt;&lt;CELL BorderFill="23" ColAddr="1" ColSpan="1" Dirty="false" Editable="false" HasMargin="false" Header="false" Height="1650" Protect="false" RowAddr="128" RowSpan="1" Width="10406"&gt;&lt;CELLMARGIN Bottom="0" Left="0" Right="0" Top="0"/&gt;&lt;PARALIST LineWrap="Break" LinkListID="0" LinkListIDNext="0" TextDirection="0" VertAlign="Center"&gt;&lt;P ParaShape="21" Style="43"&gt;&lt;TEXT CharShape="7"&gt;&lt;CHAR&gt;≪$B$135≫&lt;/CHAR&gt;&lt;/TEXT&gt;&lt;/P&gt;&lt;/PARALIST&gt;&lt;/CELL&gt;&lt;CELL BorderFill="24" ColAddr="2" ColSpan="1" Dirty="false" Editable="false" HasMargin="true" Header="false" Height="1650" Protect="false" RowAddr="128" RowSpan="1" Width="4982"&gt;&lt;CELLMARGIN Bottom="283" Left="283" Right="283" Top="283"/&gt;&lt;PARALIST LineWrap="Break" LinkListID="0" LinkListIDNext="0" TextDirection="0" VertAlign="Top"&gt;&lt;P ParaShape="21" Style="43"&gt;&lt;TEXT CharShape="7"&gt;&lt;CHAR&gt;≪$C$135≫&lt;/CHAR&gt;&lt;/TEXT&gt;&lt;/P&gt;&lt;/PARALIST&gt;&lt;/CELL&gt;&lt;CELL BorderFill="23" ColAddr="3" ColSpan="1" Dirty="false" Editable="false" HasMargin="true" Header="false" Height="1650" Protect="false" RowAddr="128" RowSpan="1" Width="9274"&gt;&lt;CELLMARGIN Bottom="283" Left="283" Right="283" Top="283"/&gt;&lt;PARALIST LineWrap="Break" LinkListID="0" LinkListIDNext="0" TextDirection="0" VertAlign="Top"&gt;&lt;P ParaShape="21" Style="43"&gt;&lt;TEXT CharShape="7"&gt;&lt;CHAR&gt;≪$D$135≫&lt;/CHAR&gt;&lt;/TEXT&gt;&lt;/P&gt;&lt;/PARALIST&gt;&lt;/CELL&gt;&lt;CELL BorderFill="25" ColAddr="4" ColSpan="1" Dirty="false" Editable="false" HasMargin="true" Header="false" Height="1650" Protect="false" RowAddr="128" RowSpan="1" Width="11708"&gt;&lt;CELLMARGIN Bottom="283" Left="283" Right="283" Top="283"/&gt;&lt;PARALIST LineWrap="Break" LinkListID="0" LinkListIDNext="0" TextDirection="0" VertAlign="Top"&gt;&lt;P ParaShape="21" Style="43"&gt;&lt;TEXT CharShape="7"&gt;&lt;CHAR&gt;≪$E$135≫&lt;/CHAR&gt;&lt;/TEXT&gt;&lt;/P&gt;&lt;/PARALIST&gt;&lt;/CELL&gt;&lt;/ROW&gt;&lt;ROW&gt;&lt;CELL BorderFill="22" ColAddr="0" ColSpan="1" Dirty="false" Editable="false" HasMargin="false" Header="false" Height="1650" Protect="false" RowAddr="129" RowSpan="1" Width="3001"&gt;&lt;CELLMARGIN Bottom="0" Left="0" Right="0" Top="0"/&gt;&lt;PARALIST LineWrap="Squeeze" LinkListID="0" LinkListIDNext="0" TextDirection="0" VertAlign="Center"&gt;&lt;P ParaShape="0" Style="43"&gt;&lt;TEXT CharShape="7"&gt;&lt;CHAR&gt;≪$A$136≫&lt;/CHAR&gt;&lt;/TEXT&gt;&lt;/P&gt;&lt;/PARALIST&gt;&lt;/CELL&gt;&lt;CELL BorderFill="23" ColAddr="1" ColSpan="1" Dirty="false" Editable="false" HasMargin="false" Header="false" Height="1650" Protect="false" RowAddr="129" RowSpan="1" Width="10406"&gt;&lt;CELLMARGIN Bottom="0" Left="0" Right="0" Top="0"/&gt;&lt;PARALIST LineWrap="Break" LinkListID="0" LinkListIDNext="0" TextDirection="0" VertAlign="Center"&gt;&lt;P ParaShape="21" Style="43"&gt;&lt;TEXT CharShape="7"&gt;&lt;CHAR&gt;≪$B$136≫&lt;/CHAR&gt;&lt;/TEXT&gt;&lt;/P&gt;&lt;/PARALIST&gt;&lt;/CELL&gt;&lt;CELL BorderFill="24" ColAddr="2" ColSpan="1" Dirty="false" Editable="false" HasMargin="true" Header="false" Height="1650" Protect="false" RowAddr="129" RowSpan="1" Width="4982"&gt;&lt;CELLMARGIN Bottom="283" Left="283" Right="283" Top="283"/&gt;&lt;PARALIST LineWrap="Break" LinkListID="0" LinkListIDNext="0" TextDirection="0" VertAlign="Top"&gt;&lt;P ParaShape="21" Style="43"&gt;&lt;TEXT CharShape="7"&gt;&lt;CHAR&gt;≪$C$136≫&lt;/CHAR&gt;&lt;/TEXT&gt;&lt;/P&gt;&lt;/PARALIST&gt;&lt;/CELL&gt;&lt;CELL BorderFill="23" ColAddr="3" ColSpan="1" Dirty="false" Editable="false" HasMargin="true" Header="false" Height="1650" Protect="false" RowAddr="129" RowSpan="1" Width="9274"&gt;&lt;CELLMARGIN Bottom="283" Left="283" Right="283" Top="283"/&gt;&lt;PARALIST LineWrap="Break" LinkListID="0" LinkListIDNext="0" TextDirection="0" VertAlign="Top"&gt;&lt;P ParaShape="21" Style="43"&gt;&lt;TEXT CharShape="7"&gt;&lt;CHAR&gt;≪$D$136≫&lt;/CHAR&gt;&lt;/TEXT&gt;&lt;/P&gt;&lt;/PARALIST&gt;&lt;/CELL&gt;&lt;CELL BorderFill="25" ColAddr="4" ColSpan="1" Dirty="false" Editable="false" HasMargin="true" Header="false" Height="1650" Protect="false" RowAddr="129" RowSpan="1" Width="11708"&gt;&lt;CELLMARGIN Bottom="283" Left="283" Right="283" Top="283"/&gt;&lt;PARALIST LineWrap="Break" LinkListID="0" LinkListIDNext="0" TextDirection="0" VertAlign="Top"&gt;&lt;P ParaShape="21" Style="43"&gt;&lt;TEXT CharShape="7"&gt;&lt;CHAR&gt;≪$E$136≫&lt;/CHAR&gt;&lt;/TEXT&gt;&lt;/P&gt;&lt;/PARALIST&gt;&lt;/CELL&gt;&lt;/ROW&gt;&lt;ROW&gt;&lt;CELL BorderFill="22" ColAddr="0" ColSpan="1" Dirty="false" Editable="false" HasMargin="false" Header="false" Height="1650" Protect="false" RowAddr="130" RowSpan="1" Width="3001"&gt;&lt;CELLMARGIN Bottom="0" Left="0" Right="0" Top="0"/&gt;&lt;PARALIST LineWrap="Squeeze" LinkListID="0" LinkListIDNext="0" TextDirection="0" VertAlign="Center"&gt;&lt;P ParaShape="0" Style="43"&gt;&lt;TEXT CharShape="7"&gt;&lt;CHAR&gt;≪$A$137≫&lt;/CHAR&gt;&lt;/TEXT&gt;&lt;/P&gt;&lt;/PARALIST&gt;&lt;/CELL&gt;&lt;CELL BorderFill="23" ColAddr="1" ColSpan="1" Dirty="false" Editable="false" HasMargin="false" Header="false" Height="1650" Protect="false" RowAddr="130" RowSpan="1" Width="10406"&gt;&lt;CELLMARGIN Bottom="0" Left="0" Right="0" Top="0"/&gt;&lt;PARALIST LineWrap="Break" LinkListID="0" LinkListIDNext="0" TextDirection="0" VertAlign="Center"&gt;&lt;P ParaShape="21" Style="43"&gt;&lt;TEXT CharShape="7"&gt;&lt;CHAR&gt;≪$B$137≫&lt;/CHAR&gt;&lt;/TEXT&gt;&lt;/P&gt;&lt;/PARALIST&gt;&lt;/CELL&gt;&lt;CELL BorderFill="24" ColAddr="2" ColSpan="1" Dirty="false" Editable="false" HasMargin="true" Header="false" Height="1650" Protect="false" RowAddr="130" RowSpan="1" Width="4982"&gt;&lt;CELLMARGIN Bottom="283" Left="283" Right="283" Top="283"/&gt;&lt;PARALIST LineWrap="Break" LinkListID="0" LinkListIDNext="0" TextDirection="0" VertAlign="Top"&gt;&lt;P ParaShape="21" Style="43"&gt;&lt;TEXT CharShape="7"&gt;&lt;CHAR&gt;≪$C$137≫&lt;/CHAR&gt;&lt;/TEXT&gt;&lt;/P&gt;&lt;/PARALIST&gt;&lt;/CELL&gt;&lt;CELL BorderFill="23" ColAddr="3" ColSpan="1" Dirty="false" Editable="false" HasMargin="true" Header="false" Height="1650" Protect="false" RowAddr="130" RowSpan="1" Width="9274"&gt;&lt;CELLMARGIN Bottom="283" Left="283" Right="283" Top="283"/&gt;&lt;PARALIST LineWrap="Break" LinkListID="0" LinkListIDNext="0" TextDirection="0" VertAlign="Top"&gt;&lt;P ParaShape="21" Style="43"&gt;&lt;TEXT CharShape="7"&gt;&lt;CHAR&gt;≪$D$137≫&lt;/CHAR&gt;&lt;/TEXT&gt;&lt;/P&gt;&lt;/PARALIST&gt;&lt;/CELL&gt;&lt;CELL BorderFill="25" ColAddr="4" ColSpan="1" Dirty="false" Editable="false" HasMargin="true" Header="false" Height="1650" Protect="false" RowAddr="130" RowSpan="1" Width="11708"&gt;&lt;CELLMARGIN Bottom="283" Left="283" Right="283" Top="283"/&gt;&lt;PARALIST LineWrap="Break" LinkListID="0" LinkListIDNext="0" TextDirection="0" VertAlign="Top"&gt;&lt;P ParaShape="21" Style="43"&gt;&lt;TEXT CharShape="7"&gt;&lt;CHAR&gt;≪$E$137≫&lt;/CHAR&gt;&lt;/TEXT&gt;&lt;/P&gt;&lt;/PARALIST&gt;&lt;/CELL&gt;&lt;/ROW&gt;&lt;ROW&gt;&lt;CELL BorderFill="22" ColAddr="0" ColSpan="1" Dirty="false" Editable="false" HasMargin="false" Header="false" Height="1650" Protect="false" RowAddr="131" RowSpan="1" Width="3001"&gt;&lt;CELLMARGIN Bottom="0" Left="0" Right="0" Top="0"/&gt;&lt;PARALIST LineWrap="Squeeze" LinkListID="0" LinkListIDNext="0" TextDirection="0" VertAlign="Center"&gt;&lt;P ParaShape="0" Style="43"&gt;&lt;TEXT CharShape="7"&gt;&lt;CHAR&gt;≪$A$138≫&lt;/CHAR&gt;&lt;/TEXT&gt;&lt;/P&gt;&lt;/PARALIST&gt;&lt;/CELL&gt;&lt;CELL BorderFill="23" ColAddr="1" ColSpan="1" Dirty="false" Editable="false" HasMargin="false" Header="false" Height="1650" Protect="false" RowAddr="131" RowSpan="1" Width="10406"&gt;&lt;CELLMARGIN Bottom="0" Left="0" Right="0" Top="0"/&gt;&lt;PARALIST LineWrap="Break" LinkListID="0" LinkListIDNext="0" TextDirection="0" VertAlign="Center"&gt;&lt;P ParaShape="21" Style="43"&gt;&lt;TEXT CharShape="7"&gt;&lt;CHAR&gt;≪$B$138≫&lt;/CHAR&gt;&lt;/TEXT&gt;&lt;/P&gt;&lt;/PARALIST&gt;&lt;/CELL&gt;&lt;CELL BorderFill="24" ColAddr="2" ColSpan="1" Dirty="false" Editable="false" HasMargin="true" Header="false" Height="1650" Protect="false" RowAddr="131" RowSpan="1" Width="4982"&gt;&lt;CELLMARGIN Bottom="283" Left="283" Right="283" Top="283"/&gt;&lt;PARALIST LineWrap="Break" LinkListID="0" LinkListIDNext="0" TextDirection="0" VertAlign="Top"&gt;&lt;P ParaShape="21" Style="43"&gt;&lt;TEXT CharShape="7"&gt;&lt;CHAR&gt;≪$C$138≫&lt;/CHAR&gt;&lt;/TEXT&gt;&lt;/P&gt;&lt;/PARALIST&gt;&lt;/CELL&gt;&lt;CELL BorderFill="23" ColAddr="3" ColSpan="1" Dirty="false" Editable="false" HasMargin="true" Header="false" Height="1650" Protect="false" RowAddr="131" RowSpan="1" Width="9274"&gt;&lt;CELLMARGIN Bottom="283" Left="283" Right="283" Top="283"/&gt;&lt;PARALIST LineWrap="Break" LinkListID="0" LinkListIDNext="0" TextDirection="0" VertAlign="Top"&gt;&lt;P ParaShape="21" Style="43"&gt;&lt;TEXT CharShape="7"&gt;&lt;CHAR&gt;≪$D$138≫&lt;/CHAR&gt;&lt;/TEXT&gt;&lt;/P&gt;&lt;/PARALIST&gt;&lt;/CELL&gt;&lt;CELL BorderFill="25" ColAddr="4" ColSpan="1" Dirty="false" Editable="false" HasMargin="true" Header="false" Height="1650" Protect="false" RowAddr="131" RowSpan="1" Width="11708"&gt;&lt;CELLMARGIN Bottom="283" Left="283" Right="283" Top="283"/&gt;&lt;PARALIST LineWrap="Break" LinkListID="0" LinkListIDNext="0" TextDirection="0" VertAlign="Top"&gt;&lt;P ParaShape="21" Style="43"&gt;&lt;TEXT CharShape="7"&gt;&lt;CHAR&gt;≪$E$138≫&lt;/CHAR&gt;&lt;/TEXT&gt;&lt;/P&gt;&lt;/PARALIST&gt;&lt;/CELL&gt;&lt;/ROW&gt;&lt;ROW&gt;&lt;CELL BorderFill="22" ColAddr="0" ColSpan="1" Dirty="false" Editable="false" HasMargin="false" Header="false" Height="1650" Protect="false" RowAddr="132" RowSpan="1" Width="3001"&gt;&lt;CELLMARGIN Bottom="0" Left="0" Right="0" Top="0"/&gt;&lt;PARALIST LineWrap="Squeeze" LinkListID="0" LinkListIDNext="0" TextDirection="0" VertAlign="Center"&gt;&lt;P ParaShape="0" Style="43"&gt;&lt;TEXT CharShape="7"&gt;&lt;CHAR&gt;≪$A$139≫&lt;/CHAR&gt;&lt;/TEXT&gt;&lt;/P&gt;&lt;/PARALIST&gt;&lt;/CELL&gt;&lt;CELL BorderFill="23" ColAddr="1" ColSpan="1" Dirty="false" Editable="false" HasMargin="false" Header="false" Height="1650" Protect="false" RowAddr="132" RowSpan="1" Width="10406"&gt;&lt;CELLMARGIN Bottom="0" Left="0" Right="0" Top="0"/&gt;&lt;PARALIST LineWrap="Break" LinkListID="0" LinkListIDNext="0" TextDirection="0" VertAlign="Center"&gt;&lt;P ParaShape="21" Style="43"&gt;&lt;TEXT CharShape="7"&gt;&lt;CHAR&gt;≪$B$139≫&lt;/CHAR&gt;&lt;/TEXT&gt;&lt;/P&gt;&lt;/PARALIST&gt;&lt;/CELL&gt;&lt;CELL BorderFill="24" ColAddr="2" ColSpan="1" Dirty="false" Editable="false" HasMargin="true" Header="false" Height="1650" Protect="false" RowAddr="132" RowSpan="1" Width="4982"&gt;&lt;CELLMARGIN Bottom="283" Left="283" Right="283" Top="283"/&gt;&lt;PARALIST LineWrap="Break" LinkListID="0" LinkListIDNext="0" TextDirection="0" VertAlign="Top"&gt;&lt;P ParaShape="21" Style="43"&gt;&lt;TEXT CharShape="7"&gt;&lt;CHAR&gt;≪$C$139≫&lt;/CHAR&gt;&lt;/TEXT&gt;&lt;/P&gt;&lt;/PARALIST&gt;&lt;/CELL&gt;&lt;CELL BorderFill="23" ColAddr="3" ColSpan="1" Dirty="false" Editable="false" HasMargin="true" Header="false" Height="1650" Protect="false" RowAddr="132" RowSpan="1" Width="9274"&gt;&lt;CELLMARGIN Bottom="283" Left="283" Right="283" Top="283"/&gt;&lt;PARALIST LineWrap="Break" LinkListID="0" LinkListIDNext="0" TextDirection="0" VertAlign="Top"&gt;&lt;P ParaShape="21" Style="43"&gt;&lt;TEXT CharShape="7"&gt;&lt;CHAR&gt;≪$D$139≫&lt;/CHAR&gt;&lt;/TEXT&gt;&lt;/P&gt;&lt;/PARALIST&gt;&lt;/CELL&gt;&lt;CELL BorderFill="25" ColAddr="4" ColSpan="1" Dirty="false" Editable="false" HasMargin="true" Header="false" Height="1650" Protect="false" RowAddr="132" RowSpan="1" Width="11708"&gt;&lt;CELLMARGIN Bottom="283" Left="283" Right="283" Top="283"/&gt;&lt;PARALIST LineWrap="Break" LinkListID="0" LinkListIDNext="0" TextDirection="0" VertAlign="Top"&gt;&lt;P ParaShape="21" Style="43"&gt;&lt;TEXT CharShape="7"&gt;&lt;CHAR&gt;≪$E$139≫&lt;/CHAR&gt;&lt;/TEXT&gt;&lt;/P&gt;&lt;/PARALIST&gt;&lt;/CELL&gt;&lt;/ROW&gt;&lt;ROW&gt;&lt;CELL BorderFill="22" ColAddr="0" ColSpan="1" Dirty="false" Editable="false" HasMargin="false" Header="false" Height="1650" Protect="false" RowAddr="133" RowSpan="1" Width="3001"&gt;&lt;CELLMARGIN Bottom="0" Left="0" Right="0" Top="0"/&gt;&lt;PARALIST LineWrap="Squeeze" LinkListID="0" LinkListIDNext="0" TextDirection="0" VertAlign="Center"&gt;&lt;P ParaShape="0" Style="43"&gt;&lt;TEXT CharShape="7"&gt;&lt;CHAR&gt;≪$A$140≫&lt;/CHAR&gt;&lt;/TEXT&gt;&lt;/P&gt;&lt;/PARALIST&gt;&lt;/CELL&gt;&lt;CELL BorderFill="23" ColAddr="1" ColSpan="1" Dirty="false" Editable="false" HasMargin="false" Header="false" Height="1650" Protect="false" RowAddr="133" RowSpan="1" Width="10406"&gt;&lt;CELLMARGIN Bottom="0" Left="0" Right="0" Top="0"/&gt;&lt;PARALIST LineWrap="Break" LinkListID="0" LinkListIDNext="0" TextDirection="0" VertAlign="Center"&gt;&lt;P ParaShape="21" Style="43"&gt;&lt;TEXT CharShape="7"&gt;&lt;CHAR&gt;≪$B$140≫&lt;/CHAR&gt;&lt;/TEXT&gt;&lt;/P&gt;&lt;/PARALIST&gt;&lt;/CELL&gt;&lt;CELL BorderFill="24" ColAddr="2" ColSpan="1" Dirty="false" Editable="false" HasMargin="true" Header="false" Height="1650" Protect="false" RowAddr="133" RowSpan="1" Width="4982"&gt;&lt;CELLMARGIN Bottom="283" Left="283" Right="283" Top="283"/&gt;&lt;PARALIST LineWrap="Break" LinkListID="0" LinkListIDNext="0" TextDirection="0" VertAlign="Top"&gt;&lt;P ParaShape="21" Style="43"&gt;&lt;TEXT CharShape="7"&gt;&lt;CHAR&gt;≪$C$140≫&lt;/CHAR&gt;&lt;/TEXT&gt;&lt;/P&gt;&lt;/PARALIST&gt;&lt;/CELL&gt;&lt;CELL BorderFill="23" ColAddr="3" ColSpan="1" Dirty="false" Editable="false" HasMargin="true" Header="false" Height="1650" Protect="false" RowAddr="133" RowSpan="1" Width="9274"&gt;&lt;CELLMARGIN Bottom="283" Left="283" Right="283" Top="283"/&gt;&lt;PARALIST LineWrap="Break" LinkListID="0" LinkListIDNext="0" TextDirection="0" VertAlign="Top"&gt;&lt;P ParaShape="21" Style="43"&gt;&lt;TEXT CharShape="7"&gt;&lt;CHAR&gt;≪$D$140≫&lt;/CHAR&gt;&lt;/TEXT&gt;&lt;/P&gt;&lt;/PARALIST&gt;&lt;/CELL&gt;&lt;CELL BorderFill="25" ColAddr="4" ColSpan="1" Dirty="false" Editable="false" HasMargin="true" Header="false" Height="1650" Protect="false" RowAddr="133" RowSpan="1" Width="11708"&gt;&lt;CELLMARGIN Bottom="283" Left="283" Right="283" Top="283"/&gt;&lt;PARALIST LineWrap="Break" LinkListID="0" LinkListIDNext="0" TextDirection="0" VertAlign="Top"&gt;&lt;P ParaShape="21" Style="43"&gt;&lt;TEXT CharShape="7"&gt;&lt;CHAR&gt;≪$E$140≫&lt;/CHAR&gt;&lt;/TEXT&gt;&lt;/P&gt;&lt;/PARALIST&gt;&lt;/CELL&gt;&lt;/ROW&gt;&lt;ROW&gt;&lt;CELL BorderFill="22" ColAddr="0" ColSpan="1" Dirty="false" Editable="false" HasMargin="false" Header="false" Height="1650" Protect="false" RowAddr="134" RowSpan="1" Width="3001"&gt;&lt;CELLMARGIN Bottom="0" Left="0" Right="0" Top="0"/&gt;&lt;PARALIST LineWrap="Squeeze" LinkListID="0" LinkListIDNext="0" TextDirection="0" VertAlign="Center"&gt;&lt;P ParaShape="0" Style="43"&gt;&lt;TEXT CharShape="7"&gt;&lt;CHAR&gt;≪$A$141≫&lt;/CHAR&gt;&lt;/TEXT&gt;&lt;/P&gt;&lt;/PARALIST&gt;&lt;/CELL&gt;&lt;CELL BorderFill="23" ColAddr="1" ColSpan="1" Dirty="false" Editable="false" HasMargin="false" Header="false" Height="1650" Protect="false" RowAddr="134" RowSpan="1" Width="10406"&gt;&lt;CELLMARGIN Bottom="0" Left="0" Right="0" Top="0"/&gt;&lt;PARALIST LineWrap="Break" LinkListID="0" LinkListIDNext="0" TextDirection="0" VertAlign="Center"&gt;&lt;P ParaShape="21" Style="43"&gt;&lt;TEXT CharShape="7"&gt;&lt;CHAR&gt;≪$B$141≫&lt;/CHAR&gt;&lt;/TEXT&gt;&lt;/P&gt;&lt;/PARALIST&gt;&lt;/CELL&gt;&lt;CELL BorderFill="24" ColAddr="2" ColSpan="1" Dirty="false" Editable="false" HasMargin="true" Header="false" Height="1650" Protect="false" RowAddr="134" RowSpan="1" Width="4982"&gt;&lt;CELLMARGIN Bottom="283" Left="283" Right="283" Top="283"/&gt;&lt;PARALIST LineWrap="Break" LinkListID="0" LinkListIDNext="0" TextDirection="0" VertAlign="Top"&gt;&lt;P ParaShape="21" Style="43"&gt;&lt;TEXT CharShape="7"&gt;&lt;CHAR&gt;≪$C$141≫&lt;/CHAR&gt;&lt;/TEXT&gt;&lt;/P&gt;&lt;/PARALIST&gt;&lt;/CELL&gt;&lt;CELL BorderFill="23" ColAddr="3" ColSpan="1" Dirty="false" Editable="false" HasMargin="true" Header="false" Height="1650" Protect="false" RowAddr="134" RowSpan="1" Width="9274"&gt;&lt;CELLMARGIN Bottom="283" Left="283" Right="283" Top="283"/&gt;&lt;PARALIST LineWrap="Break" LinkListID="0" LinkListIDNext="0" TextDirection="0" VertAlign="Top"&gt;&lt;P ParaShape="21" Style="43"&gt;&lt;TEXT CharShape="7"&gt;&lt;CHAR&gt;≪$D$141≫&lt;/CHAR&gt;&lt;/TEXT&gt;&lt;/P&gt;&lt;/PARALIST&gt;&lt;/CELL&gt;&lt;CELL BorderFill="25" ColAddr="4" ColSpan="1" Dirty="false" Editable="false" HasMargin="true" Header="false" Height="1650" Protect="false" RowAddr="134" RowSpan="1" Width="11708"&gt;&lt;CELLMARGIN Bottom="283" Left="283" Right="283" Top="283"/&gt;&lt;PARALIST LineWrap="Break" LinkListID="0" LinkListIDNext="0" TextDirection="0" VertAlign="Top"&gt;&lt;P ParaShape="21" Style="43"&gt;&lt;TEXT CharShape="7"&gt;&lt;CHAR&gt;≪$E$141≫&lt;/CHAR&gt;&lt;/TEXT&gt;&lt;/P&gt;&lt;/PARALIST&gt;&lt;/CELL&gt;&lt;/ROW&gt;&lt;ROW&gt;&lt;CELL BorderFill="22" ColAddr="0" ColSpan="1" Dirty="false" Editable="false" HasMargin="false" Header="false" Height="1650" Protect="false" RowAddr="135" RowSpan="1" Width="3001"&gt;&lt;CELLMARGIN Bottom="0" Left="0" Right="0" Top="0"/&gt;&lt;PARALIST LineWrap="Squeeze" LinkListID="0" LinkListIDNext="0" TextDirection="0" VertAlign="Center"&gt;&lt;P ParaShape="0" Style="43"&gt;&lt;TEXT CharShape="7"&gt;&lt;CHAR&gt;≪$A$142≫&lt;/CHAR&gt;&lt;/TEXT&gt;&lt;/P&gt;&lt;/PARALIST&gt;&lt;/CELL&gt;&lt;CELL BorderFill="23" ColAddr="1" ColSpan="1" Dirty="false" Editable="false" HasMargin="false" Header="false" Height="1650" Protect="false" RowAddr="135" RowSpan="1" Width="10406"&gt;&lt;CELLMARGIN Bottom="0" Left="0" Right="0" Top="0"/&gt;&lt;PARALIST LineWrap="Break" LinkListID="0" LinkListIDNext="0" TextDirection="0" VertAlign="Center"&gt;&lt;P ParaShape="21" Style="43"&gt;&lt;TEXT CharShape="7"&gt;&lt;CHAR&gt;≪$B$142≫&lt;/CHAR&gt;&lt;/TEXT&gt;&lt;/P&gt;&lt;/PARALIST&gt;&lt;/CELL&gt;&lt;CELL BorderFill="24" ColAddr="2" ColSpan="1" Dirty="false" Editable="false" HasMargin="true" Header="false" Height="1650" Protect="false" RowAddr="135" RowSpan="1" Width="4982"&gt;&lt;CELLMARGIN Bottom="283" Left="283" Right="283" Top="283"/&gt;&lt;PARALIST LineWrap="Break" LinkListID="0" LinkListIDNext="0" TextDirection="0" VertAlign="Top"&gt;&lt;P ParaShape="21" Style="43"&gt;&lt;TEXT CharShape="7"&gt;&lt;CHAR&gt;≪$C$142≫&lt;/CHAR&gt;&lt;/TEXT&gt;&lt;/P&gt;&lt;/PARALIST&gt;&lt;/CELL&gt;&lt;CELL BorderFill="23" ColAddr="3" ColSpan="1" Dirty="false" Editable="false" HasMargin="true" Header="false" Height="1650" Protect="false" RowAddr="135" RowSpan="1" Width="9274"&gt;&lt;CELLMARGIN Bottom="283" Left="283" Right="283" Top="283"/&gt;&lt;PARALIST LineWrap="Break" LinkListID="0" LinkListIDNext="0" TextDirection="0" VertAlign="Top"&gt;&lt;P ParaShape="21" Style="43"&gt;&lt;TEXT CharShape="7"&gt;&lt;CHAR&gt;≪$D$142≫&lt;/CHAR&gt;&lt;/TEXT&gt;&lt;/P&gt;&lt;/PARALIST&gt;&lt;/CELL&gt;&lt;CELL BorderFill="25" ColAddr="4" ColSpan="1" Dirty="false" Editable="false" HasMargin="true" Header="false" Height="1650" Protect="false" RowAddr="135" RowSpan="1" Width="11708"&gt;&lt;CELLMARGIN Bottom="283" Left="283" Right="283" Top="283"/&gt;&lt;PARALIST LineWrap="Break" LinkListID="0" LinkListIDNext="0" TextDirection="0" VertAlign="Top"&gt;&lt;P ParaShape="21" Style="43"&gt;&lt;TEXT CharShape="7"&gt;&lt;CHAR&gt;≪$E$142≫&lt;/CHAR&gt;&lt;/TEXT&gt;&lt;/P&gt;&lt;/PARALIST&gt;&lt;/CELL&gt;&lt;/ROW&gt;&lt;ROW&gt;&lt;CELL BorderFill="22" ColAddr="0" ColSpan="1" Dirty="false" Editable="false" HasMargin="false" Header="false" Height="1650" Protect="false" RowAddr="136" RowSpan="1" Width="3001"&gt;&lt;CELLMARGIN Bottom="0" Left="0" Right="0" Top="0"/&gt;&lt;PARALIST LineWrap="Squeeze" LinkListID="0" LinkListIDNext="0" TextDirection="0" VertAlign="Center"&gt;&lt;P ParaShape="0" Style="43"&gt;&lt;TEXT CharShape="7"&gt;&lt;CHAR&gt;≪$A$143≫&lt;/CHAR&gt;&lt;/TEXT&gt;&lt;/P&gt;&lt;/PARALIST&gt;&lt;/CELL&gt;&lt;CELL BorderFill="23" ColAddr="1" ColSpan="1" Dirty="false" Editable="false" HasMargin="false" Header="false" Height="1650" Protect="false" RowAddr="136" RowSpan="1" Width="10406"&gt;&lt;CELLMARGIN Bottom="0" Left="0" Right="0" Top="0"/&gt;&lt;PARALIST LineWrap="Break" LinkListID="0" LinkListIDNext="0" TextDirection="0" VertAlign="Center"&gt;&lt;P ParaShape="21" Style="43"&gt;&lt;TEXT CharShape="7"&gt;&lt;CHAR&gt;≪$B$143≫&lt;/CHAR&gt;&lt;/TEXT&gt;&lt;/P&gt;&lt;/PARALIST&gt;&lt;/CELL&gt;&lt;CELL BorderFill="24" ColAddr="2" ColSpan="1" Dirty="false" Editable="false" HasMargin="true" Header="false" Height="1650" Protect="false" RowAddr="136" RowSpan="1" Width="4982"&gt;&lt;CELLMARGIN Bottom="283" Left="283" Right="283" Top="283"/&gt;&lt;PARALIST LineWrap="Break" LinkListID="0" LinkListIDNext="0" TextDirection="0" VertAlign="Top"&gt;&lt;P ParaShape="21" Style="43"&gt;&lt;TEXT CharShape="7"&gt;&lt;CHAR&gt;≪$C$143≫&lt;/CHAR&gt;&lt;/TEXT&gt;&lt;/P&gt;&lt;/PARALIST&gt;&lt;/CELL&gt;&lt;CELL BorderFill="23" ColAddr="3" ColSpan="1" Dirty="false" Editable="false" HasMargin="true" Header="false" Height="1650" Protect="false" RowAddr="136" RowSpan="1" Width="9274"&gt;&lt;CELLMARGIN Bottom="283" Left="283" Right="283" Top="283"/&gt;&lt;PARALIST LineWrap="Break" LinkListID="0" LinkListIDNext="0" TextDirection="0" VertAlign="Top"&gt;&lt;P ParaShape="21" Style="43"&gt;&lt;TEXT CharShape="7"&gt;&lt;CHAR&gt;≪$D$143≫&lt;/CHAR&gt;&lt;/TEXT&gt;&lt;/P&gt;&lt;/PARALIST&gt;&lt;/CELL&gt;&lt;CELL BorderFill="25" ColAddr="4" ColSpan="1" Dirty="false" Editable="false" HasMargin="true" Header="false" Height="1650" Protect="false" RowAddr="136" RowSpan="1" Width="11708"&gt;&lt;CELLMARGIN Bottom="283" Left="283" Right="283" Top="283"/&gt;&lt;PARALIST LineWrap="Break" LinkListID="0" LinkListIDNext="0" TextDirection="0" VertAlign="Top"&gt;&lt;P ParaShape="21" Style="43"&gt;&lt;TEXT CharShape="7"&gt;&lt;CHAR&gt;≪$E$143≫&lt;/CHAR&gt;&lt;/TEXT&gt;&lt;/P&gt;&lt;/PARALIST&gt;&lt;/CELL&gt;&lt;/ROW&gt;&lt;ROW&gt;&lt;CELL BorderFill="22" ColAddr="0" ColSpan="1" Dirty="false" Editable="false" HasMargin="false" Header="false" Height="1650" Protect="false" RowAddr="137" RowSpan="1" Width="3001"&gt;&lt;CELLMARGIN Bottom="0" Left="0" Right="0" Top="0"/&gt;&lt;PARALIST LineWrap="Squeeze" LinkListID="0" LinkListIDNext="0" TextDirection="0" VertAlign="Center"&gt;&lt;P ParaShape="0" Style="43"&gt;&lt;TEXT CharShape="7"&gt;&lt;CHAR&gt;≪$A$144≫&lt;/CHAR&gt;&lt;/TEXT&gt;&lt;/P&gt;&lt;/PARALIST&gt;&lt;/CELL&gt;&lt;CELL BorderFill="23" ColAddr="1" ColSpan="1" Dirty="false" Editable="false" HasMargin="false" Header="false" Height="1650" Protect="false" RowAddr="137" RowSpan="1" Width="10406"&gt;&lt;CELLMARGIN Bottom="0" Left="0" Right="0" Top="0"/&gt;&lt;PARALIST LineWrap="Break" LinkListID="0" LinkListIDNext="0" TextDirection="0" VertAlign="Center"&gt;&lt;P ParaShape="21" Style="43"&gt;&lt;TEXT CharShape="7"&gt;&lt;CHAR&gt;≪$B$144≫&lt;/CHAR&gt;&lt;/TEXT&gt;&lt;/P&gt;&lt;/PARALIST&gt;&lt;/CELL&gt;&lt;CELL BorderFill="24" ColAddr="2" ColSpan="1" Dirty="false" Editable="false" HasMargin="true" Header="false" Height="1650" Protect="false" RowAddr="137" RowSpan="1" Width="4982"&gt;&lt;CELLMARGIN Bottom="283" Left="283" Right="283" Top="283"/&gt;&lt;PARALIST LineWrap="Break" LinkListID="0" LinkListIDNext="0" TextDirection="0" VertAlign="Top"&gt;&lt;P ParaShape="21" </t>
  </si>
  <si>
    <t>Style="43"&gt;&lt;TEXT CharShape="7"&gt;&lt;CHAR&gt;≪$C$144≫&lt;/CHAR&gt;&lt;/TEXT&gt;&lt;/P&gt;&lt;/PARALIST&gt;&lt;/CELL&gt;&lt;CELL BorderFill="23" ColAddr="3" ColSpan="1" Dirty="false" Editable="false" HasMargin="true" Header="false" Height="1650" Protect="false" RowAddr="137" RowSpan="1" Width="9274"&gt;&lt;CELLMARGIN Bottom="283" Left="283" Right="283" Top="283"/&gt;&lt;PARALIST LineWrap="Break" LinkListID="0" LinkListIDNext="0" TextDirection="0" VertAlign="Top"&gt;&lt;P ParaShape="21" Style="43"&gt;&lt;TEXT CharShape="7"&gt;&lt;CHAR&gt;≪$D$144≫&lt;/CHAR&gt;&lt;/TEXT&gt;&lt;/P&gt;&lt;/PARALIST&gt;&lt;/CELL&gt;&lt;CELL BorderFill="25" ColAddr="4" ColSpan="1" Dirty="false" Editable="false" HasMargin="true" Header="false" Height="1650" Protect="false" RowAddr="137" RowSpan="1" Width="11708"&gt;&lt;CELLMARGIN Bottom="283" Left="283" Right="283" Top="283"/&gt;&lt;PARALIST LineWrap="Break" LinkListID="0" LinkListIDNext="0" TextDirection="0" VertAlign="Top"&gt;&lt;P ParaShape="21" Style="43"&gt;&lt;TEXT CharShape="7"&gt;&lt;CHAR&gt;≪$E$144≫&lt;/CHAR&gt;&lt;/TEXT&gt;&lt;/P&gt;&lt;/PARALIST&gt;&lt;/CELL&gt;&lt;/ROW&gt;&lt;ROW&gt;&lt;CELL BorderFill="22" ColAddr="0" ColSpan="1" Dirty="false" Editable="false" HasMargin="false" Header="false" Height="1650" Protect="false" RowAddr="138" RowSpan="1" Width="3001"&gt;&lt;CELLMARGIN Bottom="0" Left="0" Right="0" Top="0"/&gt;&lt;PARALIST LineWrap="Squeeze" LinkListID="0" LinkListIDNext="0" TextDirection="0" VertAlign="Center"&gt;&lt;P ParaShape="0" Style="43"&gt;&lt;TEXT CharShape="7"&gt;&lt;CHAR&gt;≪$A$145≫&lt;/CHAR&gt;&lt;/TEXT&gt;&lt;/P&gt;&lt;/PARALIST&gt;&lt;/CELL&gt;&lt;CELL BorderFill="23" ColAddr="1" ColSpan="1" Dirty="false" Editable="false" HasMargin="false" Header="false" Height="1650" Protect="false" RowAddr="138" RowSpan="1" Width="10406"&gt;&lt;CELLMARGIN Bottom="0" Left="0" Right="0" Top="0"/&gt;&lt;PARALIST LineWrap="Break" LinkListID="0" LinkListIDNext="0" TextDirection="0" VertAlign="Center"&gt;&lt;P ParaShape="21" Style="43"&gt;&lt;TEXT CharShape="7"&gt;&lt;CHAR&gt;≪$B$145≫&lt;/CHAR&gt;&lt;/TEXT&gt;&lt;/P&gt;&lt;/PARALIST&gt;&lt;/CELL&gt;&lt;CELL BorderFill="24" ColAddr="2" ColSpan="1" Dirty="false" Editable="false" HasMargin="true" Header="false" Height="1650" Protect="false" RowAddr="138" RowSpan="1" Width="4982"&gt;&lt;CELLMARGIN Bottom="283" Left="283" Right="283" Top="283"/&gt;&lt;PARALIST LineWrap="Break" LinkListID="0" LinkListIDNext="0" TextDirection="0" VertAlign="Top"&gt;&lt;P ParaShape="21" Style="43"&gt;&lt;TEXT CharShape="7"&gt;&lt;CHAR&gt;≪$C$145≫&lt;/CHAR&gt;&lt;/TEXT&gt;&lt;/P&gt;&lt;/PARALIST&gt;&lt;/CELL&gt;&lt;CELL BorderFill="23" ColAddr="3" ColSpan="1" Dirty="false" Editable="false" HasMargin="true" Header="false" Height="1650" Protect="false" RowAddr="138" RowSpan="1" Width="9274"&gt;&lt;CELLMARGIN Bottom="283" Left="283" Right="283" Top="283"/&gt;&lt;PARALIST LineWrap="Break" LinkListID="0" LinkListIDNext="0" TextDirection="0" VertAlign="Top"&gt;&lt;P ParaShape="21" Style="43"&gt;&lt;TEXT CharShape="7"&gt;&lt;CHAR&gt;≪$D$145≫&lt;/CHAR&gt;&lt;/TEXT&gt;&lt;/P&gt;&lt;/PARALIST&gt;&lt;/CELL&gt;&lt;CELL BorderFill="25" ColAddr="4" ColSpan="1" Dirty="false" Editable="false" HasMargin="true" Header="false" Height="1650" Protect="false" RowAddr="138" RowSpan="1" Width="11708"&gt;&lt;CELLMARGIN Bottom="283" Left="283" Right="283" Top="283"/&gt;&lt;PARALIST LineWrap="Break" LinkListID="0" LinkListIDNext="0" TextDirection="0" VertAlign="Top"&gt;&lt;P ParaShape="21" Style="43"&gt;&lt;TEXT CharShape="7"&gt;&lt;CHAR&gt;≪$E$145≫&lt;/CHAR&gt;&lt;/TEXT&gt;&lt;/P&gt;&lt;/PARALIST&gt;&lt;/CELL&gt;&lt;/ROW&gt;&lt;ROW&gt;&lt;CELL BorderFill="22" ColAddr="0" ColSpan="1" Dirty="false" Editable="false" HasMargin="false" Header="false" Height="1650" Protect="false" RowAddr="139" RowSpan="1" Width="3001"&gt;&lt;CELLMARGIN Bottom="0" Left="0" Right="0" Top="0"/&gt;&lt;PARALIST LineWrap="Squeeze" LinkListID="0" LinkListIDNext="0" TextDirection="0" VertAlign="Center"&gt;&lt;P ParaShape="0" Style="43"&gt;&lt;TEXT CharShape="7"&gt;&lt;CHAR&gt;≪$A$146≫&lt;/CHAR&gt;&lt;/TEXT&gt;&lt;/P&gt;&lt;/PARALIST&gt;&lt;/CELL&gt;&lt;CELL BorderFill="23" ColAddr="1" ColSpan="1" Dirty="false" Editable="false" HasMargin="false" Header="false" Height="1650" Protect="false" RowAddr="139" RowSpan="1" Width="10406"&gt;&lt;CELLMARGIN Bottom="0" Left="0" Right="0" Top="0"/&gt;&lt;PARALIST LineWrap="Break" LinkListID="0" LinkListIDNext="0" TextDirection="0" VertAlign="Center"&gt;&lt;P ParaShape="21" Style="43"&gt;&lt;TEXT CharShape="7"&gt;&lt;CHAR&gt;≪$B$146≫&lt;/CHAR&gt;&lt;/TEXT&gt;&lt;/P&gt;&lt;/PARALIST&gt;&lt;/CELL&gt;&lt;CELL BorderFill="24" ColAddr="2" ColSpan="1" Dirty="false" Editable="false" HasMargin="true" Header="false" Height="1650" Protect="false" RowAddr="139" RowSpan="1" Width="4982"&gt;&lt;CELLMARGIN Bottom="283" Left="283" Right="283" Top="283"/&gt;&lt;PARALIST LineWrap="Break" LinkListID="0" LinkListIDNext="0" TextDirection="0" VertAlign="Top"&gt;&lt;P ParaShape="21" Style="43"&gt;&lt;TEXT CharShape="7"&gt;&lt;CHAR&gt;≪$C$146≫&lt;/CHAR&gt;&lt;/TEXT&gt;&lt;/P&gt;&lt;/PARALIST&gt;&lt;/CELL&gt;&lt;CELL BorderFill="23" ColAddr="3" ColSpan="1" Dirty="false" Editable="false" HasMargin="true" Header="false" Height="1650" Protect="false" RowAddr="139" RowSpan="1" Width="9274"&gt;&lt;CELLMARGIN Bottom="283" Left="283" Right="283" Top="283"/&gt;&lt;PARALIST LineWrap="Break" LinkListID="0" LinkListIDNext="0" TextDirection="0" VertAlign="Top"&gt;&lt;P ParaShape="21" Style="43"&gt;&lt;TEXT CharShape="7"&gt;&lt;CHAR&gt;≪$D$146≫&lt;/CHAR&gt;&lt;/TEXT&gt;&lt;/P&gt;&lt;/PARALIST&gt;&lt;/CELL&gt;&lt;CELL BorderFill="25" ColAddr="4" ColSpan="1" Dirty="false" Editable="false" HasMargin="true" Header="false" Height="1650" Protect="false" RowAddr="139" RowSpan="1" Width="11708"&gt;&lt;CELLMARGIN Bottom="283" Left="283" Right="283" Top="283"/&gt;&lt;PARALIST LineWrap="Break" LinkListID="0" LinkListIDNext="0" TextDirection="0" VertAlign="Top"&gt;&lt;P ParaShape="21" Style="43"&gt;&lt;TEXT CharShape="7"&gt;&lt;CHAR&gt;≪$E$146≫&lt;/CHAR&gt;&lt;/TEXT&gt;&lt;/P&gt;&lt;/PARALIST&gt;&lt;/CELL&gt;&lt;/ROW&gt;&lt;ROW&gt;&lt;CELL BorderFill="22" ColAddr="0" ColSpan="1" Dirty="false" Editable="false" HasMargin="false" Header="false" Height="1650" Protect="false" RowAddr="140" RowSpan="1" Width="3001"&gt;&lt;CELLMARGIN Bottom="0" Left="0" Right="0" Top="0"/&gt;&lt;PARALIST LineWrap="Squeeze" LinkListID="0" LinkListIDNext="0" TextDirection="0" VertAlign="Center"&gt;&lt;P ParaShape="0" Style="43"&gt;&lt;TEXT CharShape="7"&gt;&lt;CHAR&gt;≪$A$147≫&lt;/CHAR&gt;&lt;/TEXT&gt;&lt;/P&gt;&lt;/PARALIST&gt;&lt;/CELL&gt;&lt;CELL BorderFill="23" ColAddr="1" ColSpan="1" Dirty="false" Editable="false" HasMargin="false" Header="false" Height="1650" Protect="false" RowAddr="140" RowSpan="1" Width="10406"&gt;&lt;CELLMARGIN Bottom="0" Left="0" Right="0" Top="0"/&gt;&lt;PARALIST LineWrap="Break" LinkListID="0" LinkListIDNext="0" TextDirection="0" VertAlign="Center"&gt;&lt;P ParaShape="21" Style="43"&gt;&lt;TEXT CharShape="7"&gt;&lt;CHAR&gt;≪$B$147≫&lt;/CHAR&gt;&lt;/TEXT&gt;&lt;/P&gt;&lt;/PARALIST&gt;&lt;/CELL&gt;&lt;CELL BorderFill="24" ColAddr="2" ColSpan="1" Dirty="false" Editable="false" HasMargin="true" Header="false" Height="1650" Protect="false" RowAddr="140" RowSpan="1" Width="4982"&gt;&lt;CELLMARGIN Bottom="283" Left="283" Right="283" Top="283"/&gt;&lt;PARALIST LineWrap="Break" LinkListID="0" LinkListIDNext="0" TextDirection="0" VertAlign="Top"&gt;&lt;P ParaShape="21" Style="43"&gt;&lt;TEXT CharShape="7"&gt;&lt;CHAR&gt;≪$C$147≫&lt;/CHAR&gt;&lt;/TEXT&gt;&lt;/P&gt;&lt;/PARALIST&gt;&lt;/CELL&gt;&lt;CELL BorderFill="23" ColAddr="3" ColSpan="1" Dirty="false" Editable="false" HasMargin="true" Header="false" Height="1650" Protect="false" RowAddr="140" RowSpan="1" Width="9274"&gt;&lt;CELLMARGIN Bottom="283" Left="283" Right="283" Top="283"/&gt;&lt;PARALIST LineWrap="Break" LinkListID="0" LinkListIDNext="0" TextDirection="0" VertAlign="Top"&gt;&lt;P ParaShape="21" Style="43"&gt;&lt;TEXT CharShape="7"&gt;&lt;CHAR&gt;≪$D$147≫&lt;/CHAR&gt;&lt;/TEXT&gt;&lt;/P&gt;&lt;/PARALIST&gt;&lt;/CELL&gt;&lt;CELL BorderFill="25" ColAddr="4" ColSpan="1" Dirty="false" Editable="false" HasMargin="true" Header="false" Height="1650" Protect="false" RowAddr="140" RowSpan="1" Width="11708"&gt;&lt;CELLMARGIN Bottom="283" Left="283" Right="283" Top="283"/&gt;&lt;PARALIST LineWrap="Break" LinkListID="0" LinkListIDNext="0" TextDirection="0" VertAlign="Top"&gt;&lt;P ParaShape="21" Style="43"&gt;&lt;TEXT CharShape="7"&gt;&lt;CHAR&gt;≪$E$147≫&lt;/CHAR&gt;&lt;/TEXT&gt;&lt;/P&gt;&lt;/PARALIST&gt;&lt;/CELL&gt;&lt;/ROW&gt;&lt;ROW&gt;&lt;CELL BorderFill="22" ColAddr="0" ColSpan="1" Dirty="false" Editable="false" HasMargin="false" Header="false" Height="1650" Protect="false" RowAddr="141" RowSpan="1" Width="3001"&gt;&lt;CELLMARGIN Bottom="0" Left="0" Right="0" Top="0"/&gt;&lt;PARALIST LineWrap="Squeeze" LinkListID="0" LinkListIDNext="0" TextDirection="0" VertAlign="Center"&gt;&lt;P ParaShape="0" Style="43"&gt;&lt;TEXT CharShape="7"&gt;&lt;CHAR&gt;≪$A$148≫&lt;/CHAR&gt;&lt;/TEXT&gt;&lt;/P&gt;&lt;/PARALIST&gt;&lt;/CELL&gt;&lt;CELL BorderFill="23" ColAddr="1" ColSpan="1" Dirty="false" Editable="false" HasMargin="false" Header="false" Height="1650" Protect="false" RowAddr="141" RowSpan="1" Width="10406"&gt;&lt;CELLMARGIN Bottom="0" Left="0" Right="0" Top="0"/&gt;&lt;PARALIST LineWrap="Break" LinkListID="0" LinkListIDNext="0" TextDirection="0" VertAlign="Center"&gt;&lt;P ParaShape="21" Style="43"&gt;&lt;TEXT CharShape="7"&gt;&lt;CHAR&gt;≪$B$148≫&lt;/CHAR&gt;&lt;/TEXT&gt;&lt;/P&gt;&lt;/PARALIST&gt;&lt;/CELL&gt;&lt;CELL BorderFill="24" ColAddr="2" ColSpan="1" Dirty="false" Editable="false" HasMargin="true" Header="false" Height="1650" Protect="false" RowAddr="141" RowSpan="1" Width="4982"&gt;&lt;CELLMARGIN Bottom="283" Left="283" Right="283" Top="283"/&gt;&lt;PARALIST LineWrap="Break" LinkListID="0" LinkListIDNext="0" TextDirection="0" VertAlign="Top"&gt;&lt;P ParaShape="21" Style="43"&gt;&lt;TEXT CharShape="7"&gt;&lt;CHAR&gt;≪$C$148≫&lt;/CHAR&gt;&lt;/TEXT&gt;&lt;/P&gt;&lt;/PARALIST&gt;&lt;/CELL&gt;&lt;CELL BorderFill="23" ColAddr="3" ColSpan="1" Dirty="false" Editable="false" HasMargin="true" Header="false" Height="1650" Protect="false" RowAddr="141" RowSpan="1" Width="9274"&gt;&lt;CELLMARGIN Bottom="283" Left="283" Right="283" Top="283"/&gt;&lt;PARALIST LineWrap="Break" LinkListID="0" LinkListIDNext="0" TextDirection="0" VertAlign="Top"&gt;&lt;P ParaShape="21" Style="43"&gt;&lt;TEXT CharShape="7"&gt;&lt;CHAR&gt;≪$D$148≫&lt;/CHAR&gt;&lt;/TEXT&gt;&lt;/P&gt;&lt;/PARALIST&gt;&lt;/CELL&gt;&lt;CELL BorderFill="25" ColAddr="4" ColSpan="1" Dirty="false" Editable="false" HasMargin="true" Header="false" Height="1650" Protect="false" RowAddr="141" RowSpan="1" Width="11708"&gt;&lt;CELLMARGIN Bottom="283" Left="283" Right="283" Top="283"/&gt;&lt;PARALIST LineWrap="Break" LinkListID="0" LinkListIDNext="0" TextDirection="0" VertAlign="Top"&gt;&lt;P ParaShape="21" Style="43"&gt;&lt;TEXT CharShape="7"&gt;&lt;CHAR&gt;≪$E$148≫&lt;/CHAR&gt;&lt;/TEXT&gt;&lt;/P&gt;&lt;/PARALIST&gt;&lt;/CELL&gt;&lt;/ROW&gt;&lt;ROW&gt;&lt;CELL BorderFill="22" ColAddr="0" ColSpan="1" Dirty="false" Editable="false" HasMargin="false" Header="false" Height="1650" Protect="false" RowAddr="142" RowSpan="1" Width="3001"&gt;&lt;CELLMARGIN Bottom="0" Left="0" Right="0" Top="0"/&gt;&lt;PARALIST LineWrap="Squeeze" LinkListID="0" LinkListIDNext="0" TextDirection="0" VertAlign="Center"&gt;&lt;P ParaShape="0" Style="43"&gt;&lt;TEXT CharShape="7"&gt;&lt;CHAR&gt;≪$A$149≫&lt;/CHAR&gt;&lt;/TEXT&gt;&lt;/P&gt;&lt;/PARALIST&gt;&lt;/CELL&gt;&lt;CELL BorderFill="23" ColAddr="1" ColSpan="1" Dirty="false" Editable="false" HasMargin="false" Header="false" Height="1650" Protect="false" RowAddr="142" RowSpan="1" Width="10406"&gt;&lt;CELLMARGIN Bottom="0" Left="0" Right="0" Top="0"/&gt;&lt;PARALIST LineWrap="Break" LinkListID="0" LinkListIDNext="0" TextDirection="0" VertAlign="Center"&gt;&lt;P ParaShape="21" Style="43"&gt;&lt;TEXT CharShape="7"&gt;&lt;CHAR&gt;≪$B$149≫&lt;/CHAR&gt;&lt;/TEXT&gt;&lt;/P&gt;&lt;/PARALIST&gt;&lt;/CELL&gt;&lt;CELL BorderFill="24" ColAddr="2" ColSpan="1" Dirty="false" Editable="false" HasMargin="true" Header="false" Height="1650" Protect="false" RowAddr="142" RowSpan="1" Width="4982"&gt;&lt;CELLMARGIN Bottom="283" Left="283" Right="283" Top="283"/&gt;&lt;PARALIST LineWrap="Break" LinkListID="0" LinkListIDNext="0" TextDirection="0" VertAlign="Top"&gt;&lt;P ParaShape="21" Style="43"&gt;&lt;TEXT CharShape="7"&gt;&lt;CHAR&gt;≪$C$149≫&lt;/CHAR&gt;&lt;/TEXT&gt;&lt;/P&gt;&lt;/PARALIST&gt;&lt;/CELL&gt;&lt;CELL BorderFill="23" ColAddr="3" ColSpan="1" Dirty="false" Editable="false" HasMargin="true" Header="false" Height="1650" Protect="false" RowAddr="142" RowSpan="1" Width="9274"&gt;&lt;CELLMARGIN Bottom="283" Left="283" Right="283" Top="283"/&gt;&lt;PARALIST LineWrap="Break" LinkListID="0" LinkListIDNext="0" TextDirection="0" VertAlign="Top"&gt;&lt;P ParaShape="21" Style="43"&gt;&lt;TEXT CharShape="7"&gt;&lt;CHAR&gt;≪$D$149≫&lt;/CHAR&gt;&lt;/TEXT&gt;&lt;/P&gt;&lt;/PARALIST&gt;&lt;/CELL&gt;&lt;CELL BorderFill="25" ColAddr="4" ColSpan="1" Dirty="false" Editable="false" HasMargin="true" Header="false" Height="1650" Protect="false" RowAddr="142" RowSpan="1" Width="11708"&gt;&lt;CELLMARGIN Bottom="283" Left="283" Right="283" Top="283"/&gt;&lt;PARALIST LineWrap="Break" LinkListID="0" LinkListIDNext="0" TextDirection="0" VertAlign="Top"&gt;&lt;P ParaShape="21" Style="43"&gt;&lt;TEXT CharShape="7"&gt;&lt;CHAR&gt;≪$E$149≫&lt;/CHAR&gt;&lt;/TEXT&gt;&lt;/P&gt;&lt;/PARALIST&gt;&lt;/CELL&gt;&lt;/ROW&gt;&lt;ROW&gt;&lt;CELL BorderFill="22" ColAddr="0" ColSpan="1" Dirty="false" Editable="false" HasMargin="false" Header="false" Height="1650" Protect="false" RowAddr="143" RowSpan="1" Width="3001"&gt;&lt;CELLMARGIN Bottom="0" Left="0" Right="0" Top="0"/&gt;&lt;PARALIST LineWrap="Squeeze" LinkListID="0" LinkListIDNext="0" TextDirection="0" VertAlign="Center"&gt;&lt;P ParaShape="0" Style="43"&gt;&lt;TEXT CharShape="7"&gt;&lt;CHAR&gt;≪$A$150≫&lt;/CHAR&gt;&lt;/TEXT&gt;&lt;/P&gt;&lt;/PARALIST&gt;&lt;/CELL&gt;&lt;CELL BorderFill="23" ColAddr="1" ColSpan="1" Dirty="false" Editable="false" HasMargin="false" Header="false" Height="1650" Protect="false" RowAddr="143" RowSpan="1" Width="10406"&gt;&lt;CELLMARGIN Bottom="0" Left="0" Right="0" Top="0"/&gt;&lt;PARALIST LineWrap="Break" LinkListID="0" LinkListIDNext="0" TextDirection="0" VertAlign="Center"&gt;&lt;P ParaShape="21" Style="43"&gt;&lt;TEXT CharShape="7"&gt;&lt;CHAR&gt;≪$B$150≫&lt;/CHAR&gt;&lt;/TEXT&gt;&lt;/P&gt;&lt;/PARALIST&gt;&lt;/CELL&gt;&lt;CELL BorderFill="24" ColAddr="2" ColSpan="1" Dirty="false" Editable="false" HasMargin="true" Header="false" Height="1650" Protect="false" RowAddr="143" RowSpan="1" Width="4982"&gt;&lt;CELLMARGIN Bottom="283" Left="283" Right="283" Top="283"/&gt;&lt;PARALIST LineWrap="Break" LinkListID="0" LinkListIDNext="0" TextDirection="0" VertAlign="Top"&gt;&lt;P ParaShape="21" Style="43"&gt;&lt;TEXT CharShape="7"&gt;&lt;CHAR&gt;≪$C$150≫&lt;/CHAR&gt;&lt;/TEXT&gt;&lt;/P&gt;&lt;/PARALIST&gt;&lt;/CELL&gt;&lt;CELL BorderFill="23" ColAddr="3" ColSpan="1" Dirty="false" Editable="false" HasMargin="true" Header="false" Height="1650" Protect="false" RowAddr="143" RowSpan="1" Width="9274"&gt;&lt;CELLMARGIN Bottom="283" Left="283" Right="283" Top="283"/&gt;&lt;PARALIST LineWrap="Break" LinkListID="0" LinkListIDNext="0" TextDirection="0" VertAlign="Top"&gt;&lt;P ParaShape="21" Style="43"&gt;&lt;TEXT CharShape="7"&gt;&lt;CHAR&gt;≪$D$150≫&lt;/CHAR&gt;&lt;/TEXT&gt;&lt;/P&gt;&lt;/PARALIST&gt;&lt;/CELL&gt;&lt;CELL BorderFill="25" ColAddr="4" ColSpan="1" Dirty="false" Editable="false" HasMargin="true" Header="false" Height="1650" Protect="false" RowAddr="143" RowSpan="1" Width="11708"&gt;&lt;CELLMARGIN Bottom="283" Left="283" Right="283" Top="283"/&gt;&lt;PARALIST LineWrap="Break" LinkListID="0" LinkListIDNext="0" TextDirection="0" VertAlign="Top"&gt;&lt;P ParaShape="21" Style="43"&gt;&lt;TEXT CharShape="7"&gt;&lt;CHAR&gt;≪$E$150≫&lt;/CHAR&gt;&lt;/TEXT&gt;&lt;/P&gt;&lt;/PARALIST&gt;&lt;/CELL&gt;&lt;/ROW&gt;&lt;ROW&gt;&lt;CELL BorderFill="22" ColAddr="0" ColSpan="1" Dirty="false" Editable="false" HasMargin="false" Header="false" Height="1650" Protect="false" RowAddr="144" RowSpan="1" Width="3001"&gt;&lt;CELLMARGIN Bottom="0" Left="0" Right="0" Top="0"/&gt;&lt;PARALIST LineWrap="Squeeze" LinkListID="0" LinkListIDNext="0" TextDirection="0" VertAlign="Center"&gt;&lt;P ParaShape="0" Style="43"&gt;&lt;TEXT CharShape="7"&gt;&lt;CHAR&gt;≪$A$151≫&lt;/CHAR&gt;&lt;/TEXT&gt;&lt;/P&gt;&lt;/PARALIST&gt;&lt;/CELL&gt;&lt;CELL BorderFill="23" ColAddr="1" ColSpan="1" Dirty="false" Editable="false" HasMargin="false" Header="false" Height="1650" Protect="false" RowAddr="144" RowSpan="1" Width="10406"&gt;&lt;CELLMARGIN Bottom="0" Left="0" Right="0" Top="0"/&gt;&lt;PARALIST LineWrap="Break" LinkListID="0" LinkListIDNext="0" TextDirection="0" VertAlign="Center"&gt;&lt;P ParaShape="21" Style="43"&gt;&lt;TEXT CharShape="7"&gt;&lt;CHAR&gt;≪$B$151≫&lt;/CHAR&gt;&lt;/TEXT&gt;&lt;/P&gt;&lt;/PARALIST&gt;&lt;/CELL&gt;&lt;CELL BorderFill="24" ColAddr="2" ColSpan="1" Dirty="false" Editable="false" HasMargin="true" Header="false" Height="1650" Protect="false" RowAddr="144" RowSpan="1" Width="4982"&gt;&lt;CELLMARGIN Bottom="283" Left="283" Right="283" Top="283"/&gt;&lt;PARALIST LineWrap="Break" LinkListID="0" LinkListIDNext="0" TextDirection="0" VertAlign="Top"&gt;&lt;P ParaShape="21" Style="43"&gt;&lt;TEXT CharShape="7"&gt;&lt;CHAR&gt;≪$C$151≫&lt;/CHAR&gt;&lt;/TEXT&gt;&lt;/P&gt;&lt;/PARALIST&gt;&lt;/CELL&gt;&lt;CELL BorderFill="23" ColAddr="3" ColSpan="1" Dirty="false" Editable="false" HasMargin="true" Header="false" Height="1650" Protect="false" RowAddr="144" RowSpan="1" Width="9274"&gt;&lt;CELLMARGIN Bottom="283" Left="283" Right="283" Top="283"/&gt;&lt;PARALIST LineWrap="Break" LinkListID="0" LinkListIDNext="0" TextDirection="0" VertAlign="Top"&gt;&lt;P ParaShape="21" Style="43"&gt;&lt;TEXT CharShape="7"&gt;&lt;CHAR&gt;≪$D$151≫&lt;/CHAR&gt;&lt;/TEXT&gt;&lt;/P&gt;&lt;/PARALIST&gt;&lt;/CELL&gt;&lt;CELL BorderFill="25" ColAddr="4" ColSpan="1" Dirty="false" Editable="false" HasMargin="true" Header="false" Height="1650" Protect="false" RowAddr="144" RowSpan="1" Width="11708"&gt;&lt;CELLMARGIN Bottom="283" Left="283" Right="283" Top="283"/&gt;&lt;PARALIST LineWrap="Break" LinkListID="0" LinkListIDNext="0" TextDirection="0" VertAlign="Top"&gt;&lt;P ParaShape="21" Style="43"&gt;&lt;TEXT CharShape="7"&gt;&lt;CHAR&gt;≪$E$151≫&lt;/CHAR&gt;&lt;/TEXT&gt;&lt;/P&gt;&lt;/PARALIST&gt;&lt;/CELL&gt;&lt;/ROW&gt;&lt;ROW&gt;&lt;CELL BorderFill="22" ColAddr="0" ColSpan="1" Dirty="false" Editable="false" HasMargin="false" Header="false" Height="1650" Protect="false" RowAddr="145" RowSpan="1" Width="3001"&gt;&lt;CELLMARGIN Bottom="0" Left="0" Right="0" Top="0"/&gt;&lt;PARALIST LineWrap="Squeeze" LinkListID="0" LinkListIDNext="0" TextDirection="0" VertAlign="Center"&gt;&lt;P ParaShape="0" Style="43"&gt;&lt;TEXT CharShape="7"&gt;&lt;CHAR&gt;≪$A$152≫&lt;/CHAR&gt;&lt;/TEXT&gt;&lt;/P&gt;&lt;/PARALIST&gt;&lt;/CELL&gt;&lt;CELL BorderFill="23" ColAddr="1" ColSpan="1" Dirty="false" Editable="false" HasMargin="false" Header="false" Height="1650" Protect="false" RowAddr="145" RowSpan="1" Width="10406"&gt;&lt;CELLMARGIN Bottom="0" Left="0" Right="0" Top="0"/&gt;&lt;PARALIST LineWrap="Break" LinkListID="0" LinkListIDNext="0" TextDirection="0" VertAlign="Center"&gt;&lt;P ParaShape="21" Style="43"&gt;&lt;TEXT CharShape="7"&gt;&lt;CHAR&gt;≪$B$152≫&lt;/CHAR&gt;&lt;/TEXT&gt;&lt;/P&gt;&lt;/PARALIST&gt;&lt;/CELL&gt;&lt;CELL BorderFill="24" ColAddr="2" ColSpan="1" Dirty="false" Editable="false" HasMargin="true" Header="false" Height="1650" Protect="false" RowAddr="145" RowSpan="1" Width="4982"&gt;&lt;CELLMARGIN Bottom="283" Left="283" Right="283" Top="283"/&gt;&lt;PARALIST LineWrap="Break" LinkListID="0" LinkListIDNext="0" TextDirection="0" VertAlign="Top"&gt;&lt;P ParaShape="21" Style="43"&gt;&lt;TEXT CharShape="7"&gt;&lt;CHAR&gt;≪$C$152≫&lt;/CHAR&gt;&lt;/TEXT&gt;&lt;/P&gt;&lt;/PARALIST&gt;&lt;/CELL&gt;&lt;CELL BorderFill="23" ColAddr="3" ColSpan="1" Dirty="false" Editable="false" HasMargin="true" Header="false" Height="1650" Protect="false" RowAddr="145" RowSpan="1" Width="9274"&gt;&lt;CELLMARGIN Bottom="283" Left="283" Right="283" Top="283"/&gt;&lt;PARALIST LineWrap="Break" LinkListID="0" LinkListIDNext="0" TextDirection="0" VertAlign="Top"&gt;&lt;P ParaShape="21" Style="43"&gt;&lt;TEXT CharShape="7"&gt;&lt;CHAR&gt;≪$D$152≫&lt;/CHAR&gt;&lt;/TEXT&gt;&lt;/P&gt;&lt;/PARALIST&gt;&lt;/CELL&gt;&lt;CELL BorderFill="25" ColAddr="4" ColSpan="1" Dirty="false" Editable="false" HasMargin="true" Header="false" Height="1650" Protect="false" RowAddr="145" RowSpan="1" Width="11708"&gt;&lt;CELLMARGIN Bottom="283" Left="283" Right="283" Top="283"/&gt;&lt;PARALIST LineWrap="Break" LinkListID="0" LinkListIDNext="0" TextDirection="0" VertAlign="Top"&gt;&lt;P ParaShape="21" Style="43"&gt;&lt;TEXT CharShape="7"&gt;&lt;CHAR&gt;≪$E$152≫&lt;/CHAR&gt;&lt;/TEXT&gt;&lt;/P&gt;&lt;/PARALIST&gt;&lt;/CELL&gt;&lt;/ROW&gt;&lt;ROW&gt;&lt;CELL BorderFill="22" ColAddr="0" ColSpan="1" Dirty="false" Editable="false" HasMargin="false" Header="false" Height="1650" Protect="false" RowAddr="146" RowSpan="1" Width="3001"&gt;&lt;CELLMARGIN Bottom="0" Left="0" Right="0" Top="0"/&gt;&lt;PARALIST LineWrap="Squeeze" LinkListID="0" LinkListIDNext="0" TextDirection="0" VertAlign="Center"&gt;&lt;P ParaShape="0" Style="43"&gt;&lt;TEXT CharShape="7"&gt;&lt;CHAR&gt;≪$A$153≫&lt;/CHAR&gt;&lt;/TEXT&gt;&lt;/P&gt;&lt;/PARALIST&gt;&lt;/CELL&gt;&lt;CELL BorderFill="23" ColAddr="1" ColSpan="1" Dirty="false" Editable="false" HasMargin="false" Header="false" Height="1650" Protect="false" RowAddr="146" RowSpan="1" Width="10406"&gt;&lt;CELLMARGIN Bottom="0" Left="0" Right="0" Top="0"/&gt;&lt;PARALIST LineWrap="Break" LinkListID="0" LinkListIDNext="0" TextDirection="0" VertAlign="Center"&gt;&lt;P ParaShape="21" Style="43"&gt;&lt;TEXT CharShape="7"&gt;&lt;CHAR&gt;≪$B$153≫&lt;/CHAR&gt;&lt;/TEXT&gt;&lt;/P&gt;&lt;/PARALIST&gt;&lt;/CELL&gt;&lt;CELL BorderFill="24" ColAddr="2" ColSpan="1" Dirty="false" Editable="false" HasMargin="true" Header="false" Height="1650" Protect="false" RowAddr="146" RowSpan="1" Width="4982"&gt;&lt;CELLMARGIN Bottom="283" Left="283" Right="283" Top="283"/&gt;&lt;PARALIST LineWrap="Break" LinkListID="0" LinkListIDNext="0" TextDirection="0" VertAlign="Top"&gt;&lt;P ParaShape="21" Style="43"&gt;&lt;TEXT CharShape="7"&gt;&lt;CHAR&gt;≪$C$153≫&lt;/CHAR&gt;&lt;/TEXT&gt;&lt;/P&gt;&lt;/PARALIST&gt;&lt;/CELL&gt;&lt;CELL BorderFill="23" ColAddr="3" ColSpan="1" Dirty="false" Editable="false" HasMargin="true" Header="false" Height="1650" Protect="false" RowAddr="146" RowSpan="1" Width="9274"&gt;&lt;CELLMARGIN Bottom="283" Left="283" Right="283" Top="283"/&gt;&lt;PARALIST LineWrap="Break" LinkListID="0" LinkListIDNext="0" TextDirection="0" VertAlign="Top"&gt;&lt;P ParaShape="21" Style="43"&gt;&lt;TEXT CharShape="7"&gt;&lt;CHAR&gt;≪$D$153≫&lt;/CHAR&gt;&lt;/TEXT&gt;&lt;/P&gt;&lt;/PARALIST&gt;&lt;/CELL&gt;&lt;CELL BorderFill="25" ColAddr="4" ColSpan="1" Dirty="false" Editable="false" HasMargin="true" Header="false" Height="1650" Protect="false" RowAddr="146" RowSpan="1" Width="11708"&gt;&lt;CELLMARGIN Bottom="283" Left="283" Right="283" Top="283"/&gt;&lt;PARALIST LineWrap="Break" LinkListID="0" LinkListIDNext="0" TextDirection="0" VertAlign="Top"&gt;&lt;P ParaShape="21" Style="43"&gt;&lt;TEXT CharShape="7"&gt;&lt;CHAR&gt;≪$E$153≫&lt;/CHAR&gt;&lt;/TEXT&gt;&lt;/P&gt;&lt;/PARALIST&gt;&lt;/CELL&gt;&lt;/ROW&gt;&lt;ROW&gt;&lt;CELL BorderFill="22" ColAddr="0" ColSpan="1" Dirty="false" Editable="false" HasMargin="false" Header="false" Height="1650" Protect="false" RowAddr="147" RowSpan="1" Width="3001"&gt;&lt;CELLMARGIN Bottom="0" Left="0" Right="0" Top="0"/&gt;&lt;PARALIST LineWrap="Squeeze" LinkListID="0" LinkListIDNext="0" TextDirection="0" VertAlign="Center"&gt;&lt;P ParaShape="0" Style="43"&gt;&lt;TEXT CharShape="7"&gt;&lt;CHAR&gt;≪$A$154≫&lt;/CHAR&gt;&lt;/TEXT&gt;&lt;/P&gt;&lt;/PARALIST&gt;&lt;/CELL&gt;&lt;CELL BorderFill="23" ColAddr="1" ColSpan="1" Dirty="false" Editable="false" HasMargin="false" Header="false" Height="1650" Protect="false" RowAddr="147" RowSpan="1" Width="10406"&gt;&lt;CELLMARGIN Bottom="0" Left="0" Right="0" Top="0"/&gt;&lt;PARALIST LineWrap="Break" LinkListID="0" LinkListIDNext="0" TextDirection="0" VertAlign="Center"&gt;&lt;P ParaShape="21" Style="43"&gt;&lt;TEXT CharShape="7"&gt;&lt;CHAR&gt;≪$B$154≫&lt;/CHAR&gt;&lt;/TEXT&gt;&lt;/P&gt;&lt;/PARALIST&gt;&lt;/CELL&gt;&lt;CELL BorderFill="24" ColAddr="2" ColSpan="1" Dirty="false" Editable="false" HasMargin="true" Header="false" Height="1650" Protect="false" RowAddr="147" RowSpan="1" Width="4982"&gt;&lt;CELLMARGIN Bottom="283" Left="283" Right="283" Top="283"/&gt;&lt;PARALIST LineWrap="Break" LinkListID="0" LinkListIDNext="0" TextDirection="0" VertAlign="Top"&gt;&lt;P ParaShape="21" Style="43"&gt;&lt;TEXT CharShape="7"&gt;&lt;CHAR&gt;≪$C$154≫&lt;/CHAR&gt;&lt;/TEXT&gt;&lt;/P&gt;&lt;/PARALIST&gt;&lt;/CELL&gt;&lt;CELL BorderFill="23" ColAddr="3" ColSpan="1" Dirty="false" Editable="false" HasMargin="true" Header="false" Height="1650" Protect="false" RowAddr="147" RowSpan="1" Width="9274"&gt;&lt;CELLMARGIN Bottom="283" Left="283" Right="283" Top="283"/&gt;&lt;PARALIST LineWrap="Break" LinkListID="0" LinkListIDNext="0" TextDirection="0" VertAlign="Top"&gt;&lt;P ParaShape="21" Style="43"&gt;&lt;TEXT CharShape="7"&gt;&lt;CHAR&gt;≪$D$154≫&lt;/CHAR&gt;&lt;/TEXT&gt;&lt;/P&gt;&lt;/PARALIST&gt;&lt;/CELL&gt;&lt;CELL BorderFill="25" ColAddr="4" ColSpan="1" Dirty="false" Editable="false" HasMargin="true" Header="false" Height="1650" Protect="false" RowAddr="147" RowSpan="1" Width="11708"&gt;&lt;CELLMARGIN Bottom="283" Left="283" Right="283" Top="283"/&gt;&lt;PARALIST LineWrap="Break" LinkListID="0" LinkListIDNext="0" TextDirection="0" VertAlign="Top"&gt;&lt;P ParaShape="21" Style="43"&gt;&lt;TEXT CharShape="7"&gt;&lt;CHAR&gt;≪$E$154≫&lt;/CHAR&gt;&lt;/TEXT&gt;&lt;/P&gt;&lt;/PARALIST&gt;&lt;/CELL&gt;&lt;/ROW&gt;&lt;ROW&gt;&lt;CELL BorderFill="22" ColAddr="0" ColSpan="1" Dirty="false" Editable="false" HasMargin="false" Header="false" Height="1650" Protect="false" RowAddr="148" RowSpan="1" Width="3001"&gt;&lt;CELLMARGIN Bottom="0" Left="0" Right="0" Top="0"/&gt;&lt;PARALIST LineWrap="Squeeze" LinkListID="0" LinkListIDNext="0" TextDirection="0" VertAlign="Center"&gt;&lt;P ParaShape="0" Style="43"&gt;&lt;TEXT CharShape="7"&gt;&lt;CHAR&gt;≪$A$155≫&lt;/CHAR&gt;&lt;/TEXT&gt;&lt;/P&gt;&lt;/PARALIST&gt;&lt;/CELL&gt;&lt;CELL BorderFill="23" ColAddr="1" ColSpan="1" Dirty="false" Editable="false" HasMargin="false" Header="false" Height="1650" Protect="false" RowAddr="148" RowSpan="1" Width="10406"&gt;&lt;CELLMARGIN Bottom="0" Left="0" Right="0" Top="0"/&gt;&lt;PARALIST LineWrap="Break" LinkListID="0" LinkListIDNext="0" TextDirection="0" VertAlign="Center"&gt;&lt;P ParaShape="21" Style="43"&gt;&lt;TEXT CharShape="7"&gt;&lt;CHAR&gt;≪$B$155≫&lt;/CHAR&gt;&lt;/TEXT&gt;&lt;/P&gt;&lt;/PARALIST&gt;&lt;/CELL&gt;&lt;CELL BorderFill="24" ColAddr="2" ColSpan="1" Dirty="false" Editable="false" HasMargin="true" Header="false" Height="1650" Protect="false" RowAddr="148" RowSpan="1" Width="4982"&gt;&lt;CELLMARGIN Bottom="283" Left="283" Right="283" Top="283"/&gt;&lt;PARALIST LineWrap="Break" LinkListID="0" LinkListIDNext="0" TextDirection="0" VertAlign="Top"&gt;&lt;P ParaShape="21" Style="43"&gt;&lt;TEXT CharShape="7"&gt;&lt;CHAR&gt;≪$C$155≫&lt;/CHAR&gt;&lt;/TEXT&gt;&lt;/P&gt;&lt;/PARALIST&gt;&lt;/CELL&gt;&lt;CELL BorderFill="23" ColAddr="3" ColSpan="1" Dirty="false" Editable="false" HasMargin="true" Header="false" Height="1650" Protect="false" RowAddr="148" RowSpan="1" Width="9274"&gt;&lt;CELLMARGIN Bottom="283" Left="283" Right="283" Top="283"/&gt;&lt;PARALIST LineWrap="Break" LinkListID="0" LinkListIDNext="0" TextDirection="0" VertAlign="Top"&gt;&lt;P ParaShape="21" Style="43"&gt;&lt;TEXT CharShape="7"&gt;&lt;CHAR&gt;≪$D$155≫&lt;/CHAR&gt;&lt;/TEXT&gt;&lt;/P&gt;&lt;/PARALIST&gt;&lt;/CELL&gt;&lt;CELL BorderFill="25" ColAddr="4" ColSpan="1" Dirty="false" Editable="false" HasMargin="true" Header="false" Height="1650" Protect="false" RowAddr="148" RowSpan="1" Width="11708"&gt;&lt;CELLMARGIN Bottom="283" Left="283" Right="283" Top="283"/&gt;&lt;PARALIST LineWrap="Break" LinkListID="0" LinkListIDNext="0" TextDirection="0" VertAlign="Top"&gt;&lt;P ParaShape="21" Style="43"&gt;&lt;TEXT CharShape="7"&gt;&lt;CHAR&gt;≪$E$155≫&lt;/CHAR&gt;&lt;/TEXT&gt;&lt;/P&gt;&lt;/PARALIST&gt;&lt;/CELL&gt;&lt;/ROW&gt;&lt;ROW&gt;&lt;CELL BorderFill="22" ColAddr="0" ColSpan="1" Dirty="false" Editable="false" HasMargin="false" Header="false" Height="1650" Protect="false" RowAddr="149" RowSpan="1" Width="3001"&gt;&lt;CELLMARGIN Bottom="0" Left="0" Right="0" Top="0"/&gt;&lt;PARALIST LineWrap="Squeeze" LinkListID="0" LinkListIDNext="0" TextDirection="0" VertAlign="Center"&gt;&lt;P ParaShape="0" Style="43"&gt;&lt;TEXT CharShape="7"&gt;&lt;CHAR&gt;≪$A$156≫&lt;/CHAR&gt;&lt;/TEXT&gt;&lt;/P&gt;&lt;/PARALIST&gt;&lt;/CELL&gt;&lt;CELL BorderFill="23" ColAddr="1" ColSpan="1" Dirty="false" Editable="false" HasMargin="false" Header="false" Height="1650" Protect="false" RowAddr="149" RowSpan="1" Width="10406"&gt;&lt;CELLMARGIN Bottom="0" Left="0" Right="0" Top="0"/&gt;&lt;PARALIST LineWrap="Break" LinkListID="0" LinkListIDNext="0" TextDirection="0" VertAlign="Center"&gt;&lt;P ParaShape="21" Style="43"&gt;&lt;TEXT CharShape="7"&gt;&lt;CHAR&gt;≪$B$156≫&lt;/CHAR&gt;&lt;/TEXT&gt;&lt;/P&gt;&lt;/PARALIST&gt;&lt;/CELL&gt;&lt;CELL BorderFill="24" ColAddr="2" ColSpan="1" Dirty="false" Editable="false" HasMargin="true" Header="false" Height="1650" Protect="false" RowAddr="149" RowSpan="1" Width="4982"&gt;&lt;CELLMARGIN Bottom="283" Left="283" Right="283" Top="283"/&gt;&lt;PARALIST LineWrap="Break" LinkListID="0" LinkListIDNext="0" TextDirection="0" VertAlign="Top"&gt;&lt;P ParaShape="21" Style="43"&gt;&lt;TEXT CharShape="7"&gt;&lt;CHAR&gt;≪$C$156≫&lt;/CHAR&gt;&lt;/TEXT&gt;&lt;/P&gt;&lt;/PARALIST&gt;&lt;/CELL&gt;&lt;CELL BorderFill="23" ColAddr="3" ColSpan="1" Dirty="false" Editable="false" HasMargin="true" Header="false" Height="1650" Protect="false" RowAddr="149" RowSpan="1" Width="9274"&gt;&lt;CELLMARGIN Bottom="283" Left="283" Right="283" Top="283"/&gt;&lt;PARALIST LineWrap="Break" LinkListID="0" LinkListIDNext="0" TextDirection="0" VertAlign="Top"&gt;&lt;P ParaShape="21" Style="43"&gt;&lt;TEXT CharShape="7"&gt;&lt;CHAR&gt;≪$D$156≫&lt;/CHAR&gt;&lt;/TEXT&gt;&lt;/P&gt;&lt;/PARALIST&gt;&lt;/CELL&gt;&lt;CELL BorderFill="25" ColAddr="4" ColSpan="1" Dirty="false" Editable="false" HasMargin="true" Header="false" Height="1650" Protect="false" RowAddr="149" RowSpan="1" Width="11708"&gt;&lt;CELLMARGIN Bottom="283" Left="283" Right="283" Top="283"/&gt;&lt;PARALIST LineWrap="Break" LinkListID="0" LinkListIDNext="0" TextDirection="0" VertAlign="Top"&gt;&lt;P ParaShape="21" Style="43"&gt;&lt;TEXT CharShape="7"&gt;&lt;CHAR&gt;≪$E$156≫&lt;/CHAR&gt;&lt;/TEXT&gt;&lt;/P&gt;&lt;/PARALIST&gt;&lt;/CELL&gt;&lt;/ROW&gt;&lt;ROW&gt;&lt;CELL BorderFill="22" ColAddr="0" ColSpan="1" Dirty="false" Editable="false" HasMargin="false" Header="false" Height="1650" Protect="false" RowAddr="150" RowSpan="1" Width="3001"&gt;&lt;CELLMARGIN Bottom="0" Left="0" Right="0" Top="0"/&gt;&lt;PARALIST LineWrap="Squeeze" LinkListID="0" LinkListIDNext="0" TextDirection="0" VertAlign="Center"&gt;&lt;P ParaShape="0" Style="43"&gt;&lt;TEXT CharShape="7"&gt;&lt;CHAR&gt;≪$A$157≫&lt;/CHAR&gt;&lt;/TEXT&gt;&lt;/P&gt;&lt;/PARALIST&gt;&lt;/CELL&gt;&lt;CELL BorderFill="23" ColAddr="1" ColSpan="1" Dirty="false" Editable="false" HasMargin="false" Header="false" Height="1650" Protect="false" RowAddr="150" RowSpan="1" Width="10406"&gt;&lt;CELLMARGIN Bottom="0" Left="0" Right="0" Top="0"/&gt;&lt;PARALIST LineWrap="Break" LinkListID="0" LinkListIDNext="0" TextDirection="0" VertAlign="Center"&gt;&lt;P ParaShape="21" Style="43"&gt;&lt;TEXT CharShape="7"&gt;&lt;CHAR&gt;≪$B$157≫&lt;/CHAR&gt;&lt;/TEXT&gt;&lt;/P&gt;&lt;/PARALIST&gt;&lt;/CELL&gt;&lt;CELL BorderFill="24" ColAddr="2" ColSpan="1" Dirty="false" Editable="false" HasMargin="true" Header="false" Height="1650" Protect="false" RowAddr="150" RowSpan="1" Width="4982"&gt;&lt;CELLMARGIN Bottom="283" Left="283" Right="283" Top="283"/&gt;&lt;PARALIST LineWrap="Break" LinkListID="0" LinkListIDNext="0" TextDirection="0" VertAlign="Top"&gt;&lt;P ParaShape="21" Style="43"&gt;&lt;TEXT CharShape="7"&gt;&lt;CHAR&gt;≪$C$157≫&lt;/CHAR&gt;&lt;/TEXT&gt;&lt;/P&gt;&lt;/PARALIST&gt;&lt;/CELL&gt;&lt;CELL BorderFill="23" ColAddr="3" ColSpan="1" Dirty="false" Editable="false" HasMargin="true" Header="false" Height="1650" Protect="false" RowAddr="150" RowSpan="1" Width="9274"&gt;&lt;CELLMARGIN Bottom="283" Left="283" Right="283" Top="283"/&gt;&lt;PARALIST LineWrap="Break" LinkListID="0" LinkListIDNext="0" TextDirection="0" VertAlign="Top"&gt;&lt;P ParaShape="21" Style="43"&gt;&lt;TEXT CharShape="7"&gt;&lt;CHAR&gt;≪$D$157≫&lt;/CHAR&gt;&lt;/TEXT&gt;&lt;/P&gt;&lt;/PARALIST&gt;&lt;/CELL&gt;&lt;CELL BorderFill="25" ColAddr="4" ColSpan="1" Dirty="false" Editable="false" HasMargin="true" Header="false" Height="1650" Protect="false" RowAddr="150" RowSpan="1" Width="11708"&gt;&lt;CELLMARGIN Bottom="283" Left="283" Right="283" Top="283"/&gt;&lt;PARALIST LineWrap="Break" LinkListID="0" LinkListIDNext="0" TextDirection="0" VertAlign="Top"&gt;&lt;P ParaShape="21" Style="43"&gt;&lt;TEXT CharShape="7"&gt;&lt;CHAR&gt;≪$E$157≫&lt;/CHAR&gt;&lt;/TEXT&gt;&lt;/P&gt;&lt;/PARALIST&gt;&lt;/CELL&gt;&lt;/ROW&gt;&lt;ROW&gt;&lt;CELL BorderFill="22" ColAddr="0" ColSpan="1" Dirty="false" Editable="false" HasMargin="false" Header="false" Height="1650" Protect="false" RowAddr="151" RowSpan="1" Width="3001"&gt;&lt;CELLMARGIN Bottom="0" Left="0" Right="0" Top="0"/&gt;&lt;PARALIST LineWrap="Squeeze" LinkListID="0" LinkListIDNext="0" TextDirection="0" VertAlign="Center"&gt;&lt;P ParaShape="0" Style="43"&gt;&lt;TEXT CharShape="7"&gt;&lt;CHAR&gt;≪$A$158≫&lt;/CHAR&gt;&lt;/TEXT&gt;&lt;/P&gt;&lt;/PARALIST&gt;&lt;/CELL&gt;&lt;CELL BorderFill="23" ColAddr="1" ColSpan="1" Dirty="false" Editable="false" HasMargin="false" Header="false" Height="1650" Protect="false" RowAddr="151" RowSpan="1" Width="10406"&gt;&lt;CELLMARGIN Bottom="0" Left="0" Right="0" Top="0"/&gt;&lt;PARALIST LineWrap="Break" LinkListID="0" LinkListIDNext="0" TextDirection="0" VertAlign="Center"&gt;&lt;P ParaShape="21" Style="43"&gt;&lt;TEXT CharShape="7"&gt;&lt;CHAR&gt;≪$B$158≫&lt;/CHAR&gt;&lt;/TEXT&gt;&lt;/P&gt;&lt;/PARALIST&gt;&lt;/CELL&gt;&lt;CELL BorderFill="24" ColAddr="2" ColSpan="1" Dirty="false" Editable="false" HasMargin="true" Header="false" Height="1650" Protect="false" RowAddr="151" RowSpan="1" Width="4982"&gt;&lt;CELLMARGIN Bottom="283" Left="283" Right="283" Top="283"/&gt;&lt;PARALIST LineWrap="Break" LinkListID="0" LinkListIDNext="0" TextDirection="0" VertAlign="Top"&gt;&lt;P ParaShape="21" Style="43"&gt;&lt;TEXT CharShape="7"&gt;&lt;CHAR&gt;≪$C$158≫&lt;/CHAR&gt;&lt;/TEXT&gt;&lt;/P&gt;&lt;/PARALIST&gt;&lt;/CELL&gt;&lt;CELL BorderFill="23" ColAddr="3" ColSpan="1" Dirty="false" Editable="false" HasMargin="true" Header="false" Height="1650" Protect="false" RowAddr="151" RowSpan="1" Width="9274"&gt;&lt;CELLMARGIN Bottom="283" Left="283" Right="283" Top="283"/&gt;&lt;PARALIST LineWrap="Break" LinkListID="0" LinkListIDNext="0" TextDirection="0" VertAlign="Top"&gt;&lt;P ParaShape="21" Style="43"&gt;&lt;TEXT CharShape="7"&gt;&lt;CHAR&gt;≪$D$158≫&lt;/CHAR&gt;&lt;/TEXT&gt;&lt;/P&gt;&lt;/PARALIST&gt;&lt;/CELL&gt;&lt;CELL BorderFill="25" ColAddr="4" ColSpan="1" Dirty="false" Editable="false" HasMargin="true" Header="false" Height="1650" Protect="false" RowAddr="151" RowSpan="1" Width="11708"&gt;&lt;CELLMARGIN Bottom="283" Left="283" Right="283" Top="283"/&gt;&lt;PARALIST LineWrap="Break" LinkListID="0" LinkListIDNext="0" TextDirection="0" VertAlign="Top"&gt;&lt;P ParaShape="21" Style="43"&gt;&lt;TEXT CharShape="7"&gt;&lt;CHAR&gt;≪$E$158≫&lt;/CHAR&gt;&lt;/TEXT&gt;&lt;/P&gt;&lt;/PARALIST&gt;&lt;/CELL&gt;&lt;/ROW&gt;&lt;ROW&gt;&lt;CELL BorderFill="22" ColAddr="0" ColSpan="1" Dirty="false" Editable="false" HasMargin="false" Header="false" Height="1650" Protect="false" RowAddr="152" RowSpan="1" Width="3001"&gt;&lt;CELLMARGIN Bottom="0" Left="0" Right="0" Top="0"/&gt;&lt;PARALIST LineWrap="Squeeze" LinkListID="0" LinkListIDNext="0" TextDirection="0" VertAlign="Center"&gt;&lt;P ParaShape="0" Style="43"&gt;&lt;TEXT CharShape="7"&gt;&lt;CHAR&gt;≪$A$159≫&lt;/CHAR&gt;&lt;/TEXT&gt;&lt;/P&gt;&lt;/PARALIST&gt;&lt;/CELL&gt;&lt;CELL BorderFill="23" ColAddr="1" ColSpan="1" Dirty="false" Editable="false" HasMargin="false" Header="false" Height="1650" Protect="false" RowAddr="152" RowSpan="1" Width="10406"&gt;&lt;CELLMARGIN Bottom="0" Left="0" Right="0" Top="0"/&gt;&lt;PARALIST LineWrap="Break" LinkListID="0" LinkListIDNext="0" TextDirection="0" VertAlign="Center"&gt;&lt;P ParaShape="21" Style="43"&gt;&lt;TEXT CharShape="7"&gt;&lt;CHAR&gt;≪$B$159≫&lt;/CHAR&gt;&lt;/TEXT&gt;&lt;/P&gt;&lt;/PARALIST&gt;&lt;/CELL&gt;&lt;CELL BorderFill="24" ColAddr="2" ColSpan="1" Dirty="false" Editable="false" HasMargin="true" Header="false" Height="1650" Protect="false" RowAddr="152" RowSpan="1" Width="4982"&gt;&lt;CELLMARGIN Bottom="283" Left="283" Right="283" Top="283"/&gt;&lt;PARALIST LineWrap="Break" LinkListID="0" LinkListIDNext="0" TextDirection="0" VertAlign="Top"&gt;&lt;P ParaShape="21" Style="43"&gt;&lt;TEXT CharShape="7"&gt;&lt;CHAR&gt;≪$C$159≫&lt;/CHAR&gt;&lt;/TEXT&gt;&lt;/P&gt;&lt;/PARALIST&gt;&lt;/CELL&gt;&lt;CELL BorderFill="23" ColAddr="3" ColSpan="1" Dirty="false" Editable="false" HasMargin="true" Header="false" Height="1650" Protect="false" RowAddr="152" RowSpan="1" Width="9274"&gt;&lt;CELLMARGIN Bottom="283" Left="283" Right="283" Top="283"/&gt;&lt;PARALIST LineWrap="Break"</t>
  </si>
  <si>
    <t xml:space="preserve"> LinkListID="0" LinkListIDNext="0" TextDirection="0" VertAlign="Top"&gt;&lt;P ParaShape="21" Style="43"&gt;&lt;TEXT CharShape="7"&gt;&lt;CHAR&gt;≪$D$159≫&lt;/CHAR&gt;&lt;/TEXT&gt;&lt;/P&gt;&lt;/PARALIST&gt;&lt;/CELL&gt;&lt;CELL BorderFill="25" ColAddr="4" ColSpan="1" Dirty="false" Editable="false" HasMargin="true" Header="false" Height="1650" Protect="false" RowAddr="152" RowSpan="1" Width="11708"&gt;&lt;CELLMARGIN Bottom="283" Left="283" Right="283" Top="283"/&gt;&lt;PARALIST LineWrap="Break" LinkListID="0" LinkListIDNext="0" TextDirection="0" VertAlign="Top"&gt;&lt;P ParaShape="21" Style="43"&gt;&lt;TEXT CharShape="7"&gt;&lt;CHAR&gt;≪$E$159≫&lt;/CHAR&gt;&lt;/TEXT&gt;&lt;/P&gt;&lt;/PARALIST&gt;&lt;/CELL&gt;&lt;/ROW&gt;&lt;ROW&gt;&lt;CELL BorderFill="22" ColAddr="0" ColSpan="1" Dirty="false" Editable="false" HasMargin="false" Header="false" Height="1650" Protect="false" RowAddr="153" RowSpan="1" Width="3001"&gt;&lt;CELLMARGIN Bottom="0" Left="0" Right="0" Top="0"/&gt;&lt;PARALIST LineWrap="Squeeze" LinkListID="0" LinkListIDNext="0" TextDirection="0" VertAlign="Center"&gt;&lt;P ParaShape="0" Style="43"&gt;&lt;TEXT CharShape="7"&gt;&lt;CHAR&gt;≪$A$160≫&lt;/CHAR&gt;&lt;/TEXT&gt;&lt;/P&gt;&lt;/PARALIST&gt;&lt;/CELL&gt;&lt;CELL BorderFill="23" ColAddr="1" ColSpan="1" Dirty="false" Editable="false" HasMargin="false" Header="false" Height="1650" Protect="false" RowAddr="153" RowSpan="1" Width="10406"&gt;&lt;CELLMARGIN Bottom="0" Left="0" Right="0" Top="0"/&gt;&lt;PARALIST LineWrap="Break" LinkListID="0" LinkListIDNext="0" TextDirection="0" VertAlign="Center"&gt;&lt;P ParaShape="21" Style="43"&gt;&lt;TEXT CharShape="7"&gt;&lt;CHAR&gt;≪$B$160≫&lt;/CHAR&gt;&lt;/TEXT&gt;&lt;/P&gt;&lt;/PARALIST&gt;&lt;/CELL&gt;&lt;CELL BorderFill="24" ColAddr="2" ColSpan="1" Dirty="false" Editable="false" HasMargin="true" Header="false" Height="1650" Protect="false" RowAddr="153" RowSpan="1" Width="4982"&gt;&lt;CELLMARGIN Bottom="283" Left="283" Right="283" Top="283"/&gt;&lt;PARALIST LineWrap="Break" LinkListID="0" LinkListIDNext="0" TextDirection="0" VertAlign="Top"&gt;&lt;P ParaShape="21" Style="43"&gt;&lt;TEXT CharShape="7"&gt;&lt;CHAR&gt;≪$C$160≫&lt;/CHAR&gt;&lt;/TEXT&gt;&lt;/P&gt;&lt;/PARALIST&gt;&lt;/CELL&gt;&lt;CELL BorderFill="23" ColAddr="3" ColSpan="1" Dirty="false" Editable="false" HasMargin="true" Header="false" Height="1650" Protect="false" RowAddr="153" RowSpan="1" Width="9274"&gt;&lt;CELLMARGIN Bottom="283" Left="283" Right="283" Top="283"/&gt;&lt;PARALIST LineWrap="Break" LinkListID="0" LinkListIDNext="0" TextDirection="0" VertAlign="Top"&gt;&lt;P ParaShape="21" Style="43"&gt;&lt;TEXT CharShape="7"&gt;&lt;CHAR&gt;≪$D$160≫&lt;/CHAR&gt;&lt;/TEXT&gt;&lt;/P&gt;&lt;/PARALIST&gt;&lt;/CELL&gt;&lt;CELL BorderFill="25" ColAddr="4" ColSpan="1" Dirty="false" Editable="false" HasMargin="true" Header="false" Height="1650" Protect="false" RowAddr="153" RowSpan="1" Width="11708"&gt;&lt;CELLMARGIN Bottom="283" Left="283" Right="283" Top="283"/&gt;&lt;PARALIST LineWrap="Break" LinkListID="0" LinkListIDNext="0" TextDirection="0" VertAlign="Top"&gt;&lt;P ParaShape="21" Style="43"&gt;&lt;TEXT CharShape="7"&gt;&lt;CHAR&gt;≪$E$160≫&lt;/CHAR&gt;&lt;/TEXT&gt;&lt;/P&gt;&lt;/PARALIST&gt;&lt;/CELL&gt;&lt;/ROW&gt;&lt;ROW&gt;&lt;CELL BorderFill="22" ColAddr="0" ColSpan="1" Dirty="false" Editable="false" HasMargin="false" Header="false" Height="1650" Protect="false" RowAddr="154" RowSpan="1" Width="3001"&gt;&lt;CELLMARGIN Bottom="0" Left="0" Right="0" Top="0"/&gt;&lt;PARALIST LineWrap="Squeeze" LinkListID="0" LinkListIDNext="0" TextDirection="0" VertAlign="Center"&gt;&lt;P ParaShape="0" Style="43"&gt;&lt;TEXT CharShape="7"&gt;&lt;CHAR&gt;≪$A$161≫&lt;/CHAR&gt;&lt;/TEXT&gt;&lt;/P&gt;&lt;/PARALIST&gt;&lt;/CELL&gt;&lt;CELL BorderFill="23" ColAddr="1" ColSpan="1" Dirty="false" Editable="false" HasMargin="false" Header="false" Height="1650" Protect="false" RowAddr="154" RowSpan="1" Width="10406"&gt;&lt;CELLMARGIN Bottom="0" Left="0" Right="0" Top="0"/&gt;&lt;PARALIST LineWrap="Break" LinkListID="0" LinkListIDNext="0" TextDirection="0" VertAlign="Center"&gt;&lt;P ParaShape="21" Style="43"&gt;&lt;TEXT CharShape="7"&gt;&lt;CHAR&gt;≪$B$161≫&lt;/CHAR&gt;&lt;/TEXT&gt;&lt;/P&gt;&lt;/PARALIST&gt;&lt;/CELL&gt;&lt;CELL BorderFill="24" ColAddr="2" ColSpan="1" Dirty="false" Editable="false" HasMargin="true" Header="false" Height="1650" Protect="false" RowAddr="154" RowSpan="1" Width="4982"&gt;&lt;CELLMARGIN Bottom="283" Left="283" Right="283" Top="283"/&gt;&lt;PARALIST LineWrap="Break" LinkListID="0" LinkListIDNext="0" TextDirection="0" VertAlign="Top"&gt;&lt;P ParaShape="21" Style="43"&gt;&lt;TEXT CharShape="7"&gt;&lt;CHAR&gt;≪$C$161≫&lt;/CHAR&gt;&lt;/TEXT&gt;&lt;/P&gt;&lt;/PARALIST&gt;&lt;/CELL&gt;&lt;CELL BorderFill="23" ColAddr="3" ColSpan="1" Dirty="false" Editable="false" HasMargin="true" Header="false" Height="1650" Protect="false" RowAddr="154" RowSpan="1" Width="9274"&gt;&lt;CELLMARGIN Bottom="283" Left="283" Right="283" Top="283"/&gt;&lt;PARALIST LineWrap="Break" LinkListID="0" LinkListIDNext="0" TextDirection="0" VertAlign="Top"&gt;&lt;P ParaShape="21" Style="43"&gt;&lt;TEXT CharShape="7"&gt;&lt;CHAR&gt;≪$D$161≫&lt;/CHAR&gt;&lt;/TEXT&gt;&lt;/P&gt;&lt;/PARALIST&gt;&lt;/CELL&gt;&lt;CELL BorderFill="25" ColAddr="4" ColSpan="1" Dirty="false" Editable="false" HasMargin="true" Header="false" Height="1650" Protect="false" RowAddr="154" RowSpan="1" Width="11708"&gt;&lt;CELLMARGIN Bottom="283" Left="283" Right="283" Top="283"/&gt;&lt;PARALIST LineWrap="Break" LinkListID="0" LinkListIDNext="0" TextDirection="0" VertAlign="Top"&gt;&lt;P ParaShape="21" Style="43"&gt;&lt;TEXT CharShape="7"&gt;&lt;CHAR&gt;≪$E$161≫&lt;/CHAR&gt;&lt;/TEXT&gt;&lt;/P&gt;&lt;/PARALIST&gt;&lt;/CELL&gt;&lt;/ROW&gt;&lt;ROW&gt;&lt;CELL BorderFill="22" ColAddr="0" ColSpan="1" Dirty="false" Editable="false" HasMargin="false" Header="false" Height="1650" Protect="false" RowAddr="155" RowSpan="1" Width="3001"&gt;&lt;CELLMARGIN Bottom="0" Left="0" Right="0" Top="0"/&gt;&lt;PARALIST LineWrap="Squeeze" LinkListID="0" LinkListIDNext="0" TextDirection="0" VertAlign="Center"&gt;&lt;P ParaShape="0" Style="43"&gt;&lt;TEXT CharShape="7"&gt;&lt;CHAR&gt;≪$A$162≫&lt;/CHAR&gt;&lt;/TEXT&gt;&lt;/P&gt;&lt;/PARALIST&gt;&lt;/CELL&gt;&lt;CELL BorderFill="23" ColAddr="1" ColSpan="1" Dirty="false" Editable="false" HasMargin="false" Header="false" Height="1650" Protect="false" RowAddr="155" RowSpan="1" Width="10406"&gt;&lt;CELLMARGIN Bottom="0" Left="0" Right="0" Top="0"/&gt;&lt;PARALIST LineWrap="Break" LinkListID="0" LinkListIDNext="0" TextDirection="0" VertAlign="Center"&gt;&lt;P ParaShape="21" Style="43"&gt;&lt;TEXT CharShape="7"&gt;&lt;CHAR&gt;≪$B$162≫&lt;/CHAR&gt;&lt;/TEXT&gt;&lt;/P&gt;&lt;/PARALIST&gt;&lt;/CELL&gt;&lt;CELL BorderFill="24" ColAddr="2" ColSpan="1" Dirty="false" Editable="false" HasMargin="true" Header="false" Height="1650" Protect="false" RowAddr="155" RowSpan="1" Width="4982"&gt;&lt;CELLMARGIN Bottom="283" Left="283" Right="283" Top="283"/&gt;&lt;PARALIST LineWrap="Break" LinkListID="0" LinkListIDNext="0" TextDirection="0" VertAlign="Top"&gt;&lt;P ParaShape="21" Style="43"&gt;&lt;TEXT CharShape="7"&gt;&lt;CHAR&gt;≪$C$162≫&lt;/CHAR&gt;&lt;/TEXT&gt;&lt;/P&gt;&lt;/PARALIST&gt;&lt;/CELL&gt;&lt;CELL BorderFill="23" ColAddr="3" ColSpan="1" Dirty="false" Editable="false" HasMargin="true" Header="false" Height="1650" Protect="false" RowAddr="155" RowSpan="1" Width="9274"&gt;&lt;CELLMARGIN Bottom="283" Left="283" Right="283" Top="283"/&gt;&lt;PARALIST LineWrap="Break" LinkListID="0" LinkListIDNext="0" TextDirection="0" VertAlign="Top"&gt;&lt;P ParaShape="21" Style="43"&gt;&lt;TEXT CharShape="7"&gt;&lt;CHAR&gt;≪$D$162≫&lt;/CHAR&gt;&lt;/TEXT&gt;&lt;/P&gt;&lt;/PARALIST&gt;&lt;/CELL&gt;&lt;CELL BorderFill="25" ColAddr="4" ColSpan="1" Dirty="false" Editable="false" HasMargin="true" Header="false" Height="1650" Protect="false" RowAddr="155" RowSpan="1" Width="11708"&gt;&lt;CELLMARGIN Bottom="283" Left="283" Right="283" Top="283"/&gt;&lt;PARALIST LineWrap="Break" LinkListID="0" LinkListIDNext="0" TextDirection="0" VertAlign="Top"&gt;&lt;P ParaShape="21" Style="43"&gt;&lt;TEXT CharShape="7"&gt;&lt;CHAR&gt;≪$E$162≫&lt;/CHAR&gt;&lt;/TEXT&gt;&lt;/P&gt;&lt;/PARALIST&gt;&lt;/CELL&gt;&lt;/ROW&gt;&lt;ROW&gt;&lt;CELL BorderFill="22" ColAddr="0" ColSpan="1" Dirty="false" Editable="false" HasMargin="false" Header="false" Height="1650" Protect="false" RowAddr="156" RowSpan="1" Width="3001"&gt;&lt;CELLMARGIN Bottom="0" Left="0" Right="0" Top="0"/&gt;&lt;PARALIST LineWrap="Squeeze" LinkListID="0" LinkListIDNext="0" TextDirection="0" VertAlign="Center"&gt;&lt;P ParaShape="0" Style="43"&gt;&lt;TEXT CharShape="7"&gt;&lt;CHAR&gt;≪$A$163≫&lt;/CHAR&gt;&lt;/TEXT&gt;&lt;/P&gt;&lt;/PARALIST&gt;&lt;/CELL&gt;&lt;CELL BorderFill="23" ColAddr="1" ColSpan="1" Dirty="false" Editable="false" HasMargin="false" Header="false" Height="1650" Protect="false" RowAddr="156" RowSpan="1" Width="10406"&gt;&lt;CELLMARGIN Bottom="0" Left="0" Right="0" Top="0"/&gt;&lt;PARALIST LineWrap="Break" LinkListID="0" LinkListIDNext="0" TextDirection="0" VertAlign="Center"&gt;&lt;P ParaShape="21" Style="43"&gt;&lt;TEXT CharShape="7"&gt;&lt;CHAR&gt;≪$B$163≫&lt;/CHAR&gt;&lt;/TEXT&gt;&lt;/P&gt;&lt;/PARALIST&gt;&lt;/CELL&gt;&lt;CELL BorderFill="24" ColAddr="2" ColSpan="1" Dirty="false" Editable="false" HasMargin="true" Header="false" Height="1650" Protect="false" RowAddr="156" RowSpan="1" Width="4982"&gt;&lt;CELLMARGIN Bottom="283" Left="283" Right="283" Top="283"/&gt;&lt;PARALIST LineWrap="Break" LinkListID="0" LinkListIDNext="0" TextDirection="0" VertAlign="Top"&gt;&lt;P ParaShape="21" Style="43"&gt;&lt;TEXT CharShape="7"&gt;&lt;CHAR&gt;≪$C$163≫&lt;/CHAR&gt;&lt;/TEXT&gt;&lt;/P&gt;&lt;/PARALIST&gt;&lt;/CELL&gt;&lt;CELL BorderFill="23" ColAddr="3" ColSpan="1" Dirty="false" Editable="false" HasMargin="true" Header="false" Height="1650" Protect="false" RowAddr="156" RowSpan="1" Width="9274"&gt;&lt;CELLMARGIN Bottom="283" Left="283" Right="283" Top="283"/&gt;&lt;PARALIST LineWrap="Break" LinkListID="0" LinkListIDNext="0" TextDirection="0" VertAlign="Top"&gt;&lt;P ParaShape="21" Style="43"&gt;&lt;TEXT CharShape="7"&gt;&lt;CHAR&gt;≪$D$163≫&lt;/CHAR&gt;&lt;/TEXT&gt;&lt;/P&gt;&lt;/PARALIST&gt;&lt;/CELL&gt;&lt;CELL BorderFill="25" ColAddr="4" ColSpan="1" Dirty="false" Editable="false" HasMargin="true" Header="false" Height="1650" Protect="false" RowAddr="156" RowSpan="1" Width="11708"&gt;&lt;CELLMARGIN Bottom="283" Left="283" Right="283" Top="283"/&gt;&lt;PARALIST LineWrap="Break" LinkListID="0" LinkListIDNext="0" TextDirection="0" VertAlign="Top"&gt;&lt;P ParaShape="21" Style="43"&gt;&lt;TEXT CharShape="7"&gt;&lt;CHAR&gt;≪$E$163≫&lt;/CHAR&gt;&lt;/TEXT&gt;&lt;/P&gt;&lt;/PARALIST&gt;&lt;/CELL&gt;&lt;/ROW&gt;&lt;ROW&gt;&lt;CELL BorderFill="22" ColAddr="0" ColSpan="1" Dirty="false" Editable="false" HasMargin="false" Header="false" Height="1650" Protect="false" RowAddr="157" RowSpan="1" Width="3001"&gt;&lt;CELLMARGIN Bottom="0" Left="0" Right="0" Top="0"/&gt;&lt;PARALIST LineWrap="Squeeze" LinkListID="0" LinkListIDNext="0" TextDirection="0" VertAlign="Center"&gt;&lt;P ParaShape="0" Style="43"&gt;&lt;TEXT CharShape="7"&gt;&lt;CHAR&gt;≪$A$164≫&lt;/CHAR&gt;&lt;/TEXT&gt;&lt;/P&gt;&lt;/PARALIST&gt;&lt;/CELL&gt;&lt;CELL BorderFill="23" ColAddr="1" ColSpan="1" Dirty="false" Editable="false" HasMargin="false" Header="false" Height="1650" Protect="false" RowAddr="157" RowSpan="1" Width="10406"&gt;&lt;CELLMARGIN Bottom="0" Left="0" Right="0" Top="0"/&gt;&lt;PARALIST LineWrap="Break" LinkListID="0" LinkListIDNext="0" TextDirection="0" VertAlign="Center"&gt;&lt;P ParaShape="21" Style="43"&gt;&lt;TEXT CharShape="7"&gt;&lt;CHAR&gt;≪$B$164≫&lt;/CHAR&gt;&lt;/TEXT&gt;&lt;/P&gt;&lt;/PARALIST&gt;&lt;/CELL&gt;&lt;CELL BorderFill="24" ColAddr="2" ColSpan="1" Dirty="false" Editable="false" HasMargin="true" Header="false" Height="1650" Protect="false" RowAddr="157" RowSpan="1" Width="4982"&gt;&lt;CELLMARGIN Bottom="283" Left="283" Right="283" Top="283"/&gt;&lt;PARALIST LineWrap="Break" LinkListID="0" LinkListIDNext="0" TextDirection="0" VertAlign="Top"&gt;&lt;P ParaShape="21" Style="43"&gt;&lt;TEXT CharShape="7"&gt;&lt;CHAR&gt;≪$C$164≫&lt;/CHAR&gt;&lt;/TEXT&gt;&lt;/P&gt;&lt;/PARALIST&gt;&lt;/CELL&gt;&lt;CELL BorderFill="23" ColAddr="3" ColSpan="1" Dirty="false" Editable="false" HasMargin="true" Header="false" Height="1650" Protect="false" RowAddr="157" RowSpan="1" Width="9274"&gt;&lt;CELLMARGIN Bottom="283" Left="283" Right="283" Top="283"/&gt;&lt;PARALIST LineWrap="Break" LinkListID="0" LinkListIDNext="0" TextDirection="0" VertAlign="Top"&gt;&lt;P ParaShape="21" Style="43"&gt;&lt;TEXT CharShape="7"&gt;&lt;CHAR&gt;≪$D$164≫&lt;/CHAR&gt;&lt;/TEXT&gt;&lt;/P&gt;&lt;/PARALIST&gt;&lt;/CELL&gt;&lt;CELL BorderFill="25" ColAddr="4" ColSpan="1" Dirty="false" Editable="false" HasMargin="true" Header="false" Height="1650" Protect="false" RowAddr="157" RowSpan="1" Width="11708"&gt;&lt;CELLMARGIN Bottom="283" Left="283" Right="283" Top="283"/&gt;&lt;PARALIST LineWrap="Break" LinkListID="0" LinkListIDNext="0" TextDirection="0" VertAlign="Top"&gt;&lt;P ParaShape="21" Style="43"&gt;&lt;TEXT CharShape="7"&gt;&lt;CHAR&gt;≪$E$164≫&lt;/CHAR&gt;&lt;/TEXT&gt;&lt;/P&gt;&lt;/PARALIST&gt;&lt;/CELL&gt;&lt;/ROW&gt;&lt;ROW&gt;&lt;CELL BorderFill="22" ColAddr="0" ColSpan="1" Dirty="false" Editable="false" HasMargin="false" Header="false" Height="1650" Protect="false" RowAddr="158" RowSpan="1" Width="3001"&gt;&lt;CELLMARGIN Bottom="0" Left="0" Right="0" Top="0"/&gt;&lt;PARALIST LineWrap="Squeeze" LinkListID="0" LinkListIDNext="0" TextDirection="0" VertAlign="Center"&gt;&lt;P ParaShape="0" Style="43"&gt;&lt;TEXT CharShape="7"&gt;&lt;CHAR&gt;≪$A$165≫&lt;/CHAR&gt;&lt;/TEXT&gt;&lt;/P&gt;&lt;/PARALIST&gt;&lt;/CELL&gt;&lt;CELL BorderFill="23" ColAddr="1" ColSpan="1" Dirty="false" Editable="false" HasMargin="false" Header="false" Height="1650" Protect="false" RowAddr="158" RowSpan="1" Width="10406"&gt;&lt;CELLMARGIN Bottom="0" Left="0" Right="0" Top="0"/&gt;&lt;PARALIST LineWrap="Break" LinkListID="0" LinkListIDNext="0" TextDirection="0" VertAlign="Center"&gt;&lt;P ParaShape="21" Style="43"&gt;&lt;TEXT CharShape="7"&gt;&lt;CHAR&gt;≪$B$165≫&lt;/CHAR&gt;&lt;/TEXT&gt;&lt;/P&gt;&lt;/PARALIST&gt;&lt;/CELL&gt;&lt;CELL BorderFill="24" ColAddr="2" ColSpan="1" Dirty="false" Editable="false" HasMargin="true" Header="false" Height="1650" Protect="false" RowAddr="158" RowSpan="1" Width="4982"&gt;&lt;CELLMARGIN Bottom="283" Left="283" Right="283" Top="283"/&gt;&lt;PARALIST LineWrap="Break" LinkListID="0" LinkListIDNext="0" TextDirection="0" VertAlign="Top"&gt;&lt;P ParaShape="21" Style="43"&gt;&lt;TEXT CharShape="7"&gt;&lt;CHAR&gt;≪$C$165≫&lt;/CHAR&gt;&lt;/TEXT&gt;&lt;/P&gt;&lt;/PARALIST&gt;&lt;/CELL&gt;&lt;CELL BorderFill="23" ColAddr="3" ColSpan="1" Dirty="false" Editable="false" HasMargin="true" Header="false" Height="1650" Protect="false" RowAddr="158" RowSpan="1" Width="9274"&gt;&lt;CELLMARGIN Bottom="283" Left="283" Right="283" Top="283"/&gt;&lt;PARALIST LineWrap="Break" LinkListID="0" LinkListIDNext="0" TextDirection="0" VertAlign="Top"&gt;&lt;P ParaShape="21" Style="43"&gt;&lt;TEXT CharShape="7"&gt;&lt;CHAR&gt;≪$D$165≫&lt;/CHAR&gt;&lt;/TEXT&gt;&lt;/P&gt;&lt;/PARALIST&gt;&lt;/CELL&gt;&lt;CELL BorderFill="25" ColAddr="4" ColSpan="1" Dirty="false" Editable="false" HasMargin="true" Header="false" Height="1650" Protect="false" RowAddr="158" RowSpan="1" Width="11708"&gt;&lt;CELLMARGIN Bottom="283" Left="283" Right="283" Top="283"/&gt;&lt;PARALIST LineWrap="Break" LinkListID="0" LinkListIDNext="0" TextDirection="0" VertAlign="Top"&gt;&lt;P ParaShape="21" Style="43"&gt;&lt;TEXT CharShape="7"&gt;&lt;CHAR&gt;≪$E$165≫&lt;/CHAR&gt;&lt;/TEXT&gt;&lt;/P&gt;&lt;/PARALIST&gt;&lt;/CELL&gt;&lt;/ROW&gt;&lt;ROW&gt;&lt;CELL BorderFill="22" ColAddr="0" ColSpan="1" Dirty="false" Editable="false" HasMargin="false" Header="false" Height="1650" Protect="false" RowAddr="159" RowSpan="1" Width="3001"&gt;&lt;CELLMARGIN Bottom="0" Left="0" Right="0" Top="0"/&gt;&lt;PARALIST LineWrap="Squeeze" LinkListID="0" LinkListIDNext="0" TextDirection="0" VertAlign="Center"&gt;&lt;P ParaShape="0" Style="43"&gt;&lt;TEXT CharShape="7"&gt;&lt;CHAR&gt;≪$A$166≫&lt;/CHAR&gt;&lt;/TEXT&gt;&lt;/P&gt;&lt;/PARALIST&gt;&lt;/CELL&gt;&lt;CELL BorderFill="23" ColAddr="1" ColSpan="1" Dirty="false" Editable="false" HasMargin="false" Header="false" Height="1650" Protect="false" RowAddr="159" RowSpan="1" Width="10406"&gt;&lt;CELLMARGIN Bottom="0" Left="0" Right="0" Top="0"/&gt;&lt;PARALIST LineWrap="Break" LinkListID="0" LinkListIDNext="0" TextDirection="0" VertAlign="Center"&gt;&lt;P ParaShape="21" Style="43"&gt;&lt;TEXT CharShape="7"&gt;&lt;CHAR&gt;≪$B$166≫&lt;/CHAR&gt;&lt;/TEXT&gt;&lt;/P&gt;&lt;/PARALIST&gt;&lt;/CELL&gt;&lt;CELL BorderFill="24" ColAddr="2" ColSpan="1" Dirty="false" Editable="false" HasMargin="true" Header="false" Height="1650" Protect="false" RowAddr="159" RowSpan="1" Width="4982"&gt;&lt;CELLMARGIN Bottom="283" Left="283" Right="283" Top="283"/&gt;&lt;PARALIST LineWrap="Break" LinkListID="0" LinkListIDNext="0" TextDirection="0" VertAlign="Top"&gt;&lt;P ParaShape="21" Style="43"&gt;&lt;TEXT CharShape="7"&gt;&lt;CHAR&gt;≪$C$166≫&lt;/CHAR&gt;&lt;/TEXT&gt;&lt;/P&gt;&lt;/PARALIST&gt;&lt;/CELL&gt;&lt;CELL BorderFill="23" ColAddr="3" ColSpan="1" Dirty="false" Editable="false" HasMargin="true" Header="false" Height="1650" Protect="false" RowAddr="159" RowSpan="1" Width="9274"&gt;&lt;CELLMARGIN Bottom="283" Left="283" Right="283" Top="283"/&gt;&lt;PARALIST LineWrap="Break" LinkListID="0" LinkListIDNext="0" TextDirection="0" VertAlign="Top"&gt;&lt;P ParaShape="21" Style="43"&gt;&lt;TEXT CharShape="7"&gt;&lt;CHAR&gt;≪$D$166≫&lt;/CHAR&gt;&lt;/TEXT&gt;&lt;/P&gt;&lt;/PARALIST&gt;&lt;/CELL&gt;&lt;CELL BorderFill="25" ColAddr="4" ColSpan="1" Dirty="false" Editable="false" HasMargin="true" Header="false" Height="1650" Protect="false" RowAddr="159" RowSpan="1" Width="11708"&gt;&lt;CELLMARGIN Bottom="283" Left="283" Right="283" Top="283"/&gt;&lt;PARALIST LineWrap="Break" LinkListID="0" LinkListIDNext="0" TextDirection="0" VertAlign="Top"&gt;&lt;P ParaShape="21" Style="43"&gt;&lt;TEXT CharShape="7"&gt;&lt;CHAR&gt;≪$E$166≫&lt;/CHAR&gt;&lt;/TEXT&gt;&lt;/P&gt;&lt;/PARALIST&gt;&lt;/CELL&gt;&lt;/ROW&gt;&lt;ROW&gt;&lt;CELL BorderFill="22" ColAddr="0" ColSpan="1" Dirty="false" Editable="false" HasMargin="false" Header="false" Height="1650" Protect="false" RowAddr="160" RowSpan="1" Width="3001"&gt;&lt;CELLMARGIN Bottom="0" Left="0" Right="0" Top="0"/&gt;&lt;PARALIST LineWrap="Squeeze" LinkListID="0" LinkListIDNext="0" TextDirection="0" VertAlign="Center"&gt;&lt;P ParaShape="0" Style="43"&gt;&lt;TEXT CharShape="7"&gt;&lt;CHAR&gt;≪$A$167≫&lt;/CHAR&gt;&lt;/TEXT&gt;&lt;/P&gt;&lt;/PARALIST&gt;&lt;/CELL&gt;&lt;CELL BorderFill="23" ColAddr="1" ColSpan="1" Dirty="false" Editable="false" HasMargin="false" Header="false" Height="1650" Protect="false" RowAddr="160" RowSpan="1" Width="10406"&gt;&lt;CELLMARGIN Bottom="0" Left="0" Right="0" Top="0"/&gt;&lt;PARALIST LineWrap="Break" LinkListID="0" LinkListIDNext="0" TextDirection="0" VertAlign="Center"&gt;&lt;P ParaShape="21" Style="43"&gt;&lt;TEXT CharShape="7"&gt;&lt;CHAR&gt;≪$B$167≫&lt;/CHAR&gt;&lt;/TEXT&gt;&lt;/P&gt;&lt;/PARALIST&gt;&lt;/CELL&gt;&lt;CELL BorderFill="24" ColAddr="2" ColSpan="1" Dirty="false" Editable="false" HasMargin="true" Header="false" Height="1650" Protect="false" RowAddr="160" RowSpan="1" Width="4982"&gt;&lt;CELLMARGIN Bottom="283" Left="283" Right="283" Top="283"/&gt;&lt;PARALIST LineWrap="Break" LinkListID="0" LinkListIDNext="0" TextDirection="0" VertAlign="Top"&gt;&lt;P ParaShape="21" Style="43"&gt;&lt;TEXT CharShape="7"&gt;&lt;CHAR&gt;≪$C$167≫&lt;/CHAR&gt;&lt;/TEXT&gt;&lt;/P&gt;&lt;/PARALIST&gt;&lt;/CELL&gt;&lt;CELL BorderFill="23" ColAddr="3" ColSpan="1" Dirty="false" Editable="false" HasMargin="true" Header="false" Height="1650" Protect="false" RowAddr="160" RowSpan="1" Width="9274"&gt;&lt;CELLMARGIN Bottom="283" Left="283" Right="283" Top="283"/&gt;&lt;PARALIST LineWrap="Break" LinkListID="0" LinkListIDNext="0" TextDirection="0" VertAlign="Top"&gt;&lt;P ParaShape="21" Style="43"&gt;&lt;TEXT CharShape="7"&gt;&lt;CHAR&gt;≪$D$167≫&lt;/CHAR&gt;&lt;/TEXT&gt;&lt;/P&gt;&lt;/PARALIST&gt;&lt;/CELL&gt;&lt;CELL BorderFill="25" ColAddr="4" ColSpan="1" Dirty="false" Editable="false" HasMargin="true" Header="false" Height="1650" Protect="false" RowAddr="160" RowSpan="1" Width="11708"&gt;&lt;CELLMARGIN Bottom="283" Left="283" Right="283" Top="283"/&gt;&lt;PARALIST LineWrap="Break" LinkListID="0" LinkListIDNext="0" TextDirection="0" VertAlign="Top"&gt;&lt;P ParaShape="21" Style="43"&gt;&lt;TEXT CharShape="7"&gt;&lt;CHAR&gt;≪$E$167≫&lt;/CHAR&gt;&lt;/TEXT&gt;&lt;/P&gt;&lt;/PARALIST&gt;&lt;/CELL&gt;&lt;/ROW&gt;&lt;ROW&gt;&lt;CELL BorderFill="22" ColAddr="0" ColSpan="1" Dirty="false" Editable="false" HasMargin="false" Header="false" Height="1650" Protect="false" RowAddr="161" RowSpan="1" Width="3001"&gt;&lt;CELLMARGIN Bottom="0" Left="0" Right="0" Top="0"/&gt;&lt;PARALIST LineWrap="Squeeze" LinkListID="0" LinkListIDNext="0" TextDirection="0" VertAlign="Center"&gt;&lt;P ParaShape="0" Style="43"&gt;&lt;TEXT CharShape="7"&gt;&lt;CHAR&gt;≪$A$168≫&lt;/CHAR&gt;&lt;/TEXT&gt;&lt;/P&gt;&lt;/PARALIST&gt;&lt;/CELL&gt;&lt;CELL BorderFill="23" ColAddr="1" ColSpan="1" Dirty="false" Editable="false" HasMargin="false" Header="false" Height="1650" Protect="false" RowAddr="161" RowSpan="1" Width="10406"&gt;&lt;CELLMARGIN Bottom="0" Left="0" Right="0" Top="0"/&gt;&lt;PARALIST LineWrap="Break" LinkListID="0" LinkListIDNext="0" TextDirection="0" VertAlign="Center"&gt;&lt;P ParaShape="21" Style="43"&gt;&lt;TEXT CharShape="7"&gt;&lt;CHAR&gt;≪$B$168≫&lt;/CHAR&gt;&lt;/TEXT&gt;&lt;/P&gt;&lt;/PARALIST&gt;&lt;/CELL&gt;&lt;CELL BorderFill="24" ColAddr="2" ColSpan="1" Dirty="false" Editable="false" HasMargin="true" Header="false" Height="1650" Protect="false" RowAddr="161" RowSpan="1" Width="4982"&gt;&lt;CELLMARGIN Bottom="283" Left="283" Right="283" Top="283"/&gt;&lt;PARALIST LineWrap="Break" LinkListID="0" LinkListIDNext="0" TextDirection="0" VertAlign="Top"&gt;&lt;P ParaShape="21" Style="43"&gt;&lt;TEXT CharShape="7"&gt;&lt;CHAR&gt;≪$C$168≫&lt;/CHAR&gt;&lt;/TEXT&gt;&lt;/P&gt;&lt;/PARALIST&gt;&lt;/CELL&gt;&lt;CELL BorderFill="23" ColAddr="3" ColSpan="1" Dirty="false" Editable="false" HasMargin="true" Header="false" Height="1650" Protect="false" RowAddr="161" RowSpan="1" Width="9274"&gt;&lt;CELLMARGIN Bottom="283" Left="283" Right="283" Top="283"/&gt;&lt;PARALIST LineWrap="Break" LinkListID="0" LinkListIDNext="0" TextDirection="0" VertAlign="Top"&gt;&lt;P ParaShape="21" Style="43"&gt;&lt;TEXT CharShape="7"&gt;&lt;CHAR&gt;≪$D$168≫&lt;/CHAR&gt;&lt;/TEXT&gt;&lt;/P&gt;&lt;/PARALIST&gt;&lt;/CELL&gt;&lt;CELL BorderFill="25" ColAddr="4" ColSpan="1" Dirty="false" Editable="false" HasMargin="true" Header="false" Height="1650" Protect="false" RowAddr="161" RowSpan="1" Width="11708"&gt;&lt;CELLMARGIN Bottom="283" Left="283" Right="283" Top="283"/&gt;&lt;PARALIST LineWrap="Break" LinkListID="0" LinkListIDNext="0" TextDirection="0" VertAlign="Top"&gt;&lt;P ParaShape="21" Style="43"&gt;&lt;TEXT CharShape="7"&gt;&lt;CHAR&gt;≪$E$168≫&lt;/CHAR&gt;&lt;/TEXT&gt;&lt;/P&gt;&lt;/PARALIST&gt;&lt;/CELL&gt;&lt;/ROW&gt;&lt;ROW&gt;&lt;CELL BorderFill="22" ColAddr="0" ColSpan="1" Dirty="false" Editable="false" HasMargin="false" Header="false" Height="1650" Protect="false" RowAddr="162" RowSpan="1" Width="3001"&gt;&lt;CELLMARGIN Bottom="0" Left="0" Right="0" Top="0"/&gt;&lt;PARALIST LineWrap="Squeeze" LinkListID="0" LinkListIDNext="0" TextDirection="0" VertAlign="Center"&gt;&lt;P ParaShape="0" Style="43"&gt;&lt;TEXT CharShape="7"&gt;&lt;CHAR&gt;≪$A$169≫&lt;/CHAR&gt;&lt;/TEXT&gt;&lt;/P&gt;&lt;/PARALIST&gt;&lt;/CELL&gt;&lt;CELL BorderFill="23" ColAddr="1" ColSpan="1" Dirty="false" Editable="false" HasMargin="false" Header="false" Height="1650" Protect="false" RowAddr="162" RowSpan="1" Width="10406"&gt;&lt;CELLMARGIN Bottom="0" Left="0" Right="0" Top="0"/&gt;&lt;PARALIST LineWrap="Break" LinkListID="0" LinkListIDNext="0" TextDirection="0" VertAlign="Center"&gt;&lt;P ParaShape="21" Style="43"&gt;&lt;TEXT CharShape="7"&gt;&lt;CHAR&gt;≪$B$169≫&lt;/CHAR&gt;&lt;/TEXT&gt;&lt;/P&gt;&lt;/PARALIST&gt;&lt;/CELL&gt;&lt;CELL BorderFill="24" ColAddr="2" ColSpan="1" Dirty="false" Editable="false" HasMargin="true" Header="false" Height="1650" Protect="false" RowAddr="162" RowSpan="1" Width="4982"&gt;&lt;CELLMARGIN Bottom="283" Left="283" Right="283" Top="283"/&gt;&lt;PARALIST LineWrap="Break" LinkListID="0" LinkListIDNext="0" TextDirection="0" VertAlign="Top"&gt;&lt;P ParaShape="21" Style="43"&gt;&lt;TEXT CharShape="7"&gt;&lt;CHAR&gt;≪$C$169≫&lt;/CHAR&gt;&lt;/TEXT&gt;&lt;/P&gt;&lt;/PARALIST&gt;&lt;/CELL&gt;&lt;CELL BorderFill="23" ColAddr="3" ColSpan="1" Dirty="false" Editable="false" HasMargin="true" Header="false" Height="1650" Protect="false" RowAddr="162" RowSpan="1" Width="9274"&gt;&lt;CELLMARGIN Bottom="283" Left="283" Right="283" Top="283"/&gt;&lt;PARALIST LineWrap="Break" LinkListID="0" LinkListIDNext="0" TextDirection="0" VertAlign="Top"&gt;&lt;P ParaShape="21" Style="43"&gt;&lt;TEXT CharShape="7"&gt;&lt;CHAR&gt;≪$D$169≫&lt;/CHAR&gt;&lt;/TEXT&gt;&lt;/P&gt;&lt;/PARALIST&gt;&lt;/CELL&gt;&lt;CELL BorderFill="25" ColAddr="4" ColSpan="1" Dirty="false" Editable="false" HasMargin="true" Header="false" Height="1650" Protect="false" RowAddr="162" RowSpan="1" Width="11708"&gt;&lt;CELLMARGIN Bottom="283" Left="283" Right="283" Top="283"/&gt;&lt;PARALIST LineWrap="Break" LinkListID="0" LinkListIDNext="0" TextDirection="0" VertAlign="Top"&gt;&lt;P ParaShape="21" Style="43"&gt;&lt;TEXT CharShape="7"&gt;&lt;CHAR&gt;≪$E$169≫&lt;/CHAR&gt;&lt;/TEXT&gt;&lt;/P&gt;&lt;/PARALIST&gt;&lt;/CELL&gt;&lt;/ROW&gt;&lt;ROW&gt;&lt;CELL BorderFill="22" ColAddr="0" ColSpan="1" Dirty="false" Editable="false" HasMargin="false" Header="false" Height="1650" Protect="false" RowAddr="163" RowSpan="1" Width="3001"&gt;&lt;CELLMARGIN Bottom="0" Left="0" Right="0" Top="0"/&gt;&lt;PARALIST LineWrap="Squeeze" LinkListID="0" LinkListIDNext="0" TextDirection="0" VertAlign="Center"&gt;&lt;P ParaShape="0" Style="43"&gt;&lt;TEXT CharShape="7"&gt;&lt;CHAR&gt;≪$A$170≫&lt;/CHAR&gt;&lt;/TEXT&gt;&lt;/P&gt;&lt;/PARALIST&gt;&lt;/CELL&gt;&lt;CELL BorderFill="23" ColAddr="1" ColSpan="1" Dirty="false" Editable="false" HasMargin="false" Header="false" Height="1650" Protect="false" RowAddr="163" RowSpan="1" Width="10406"&gt;&lt;CELLMARGIN Bottom="0" Left="0" Right="0" Top="0"/&gt;&lt;PARALIST LineWrap="Break" LinkListID="0" LinkListIDNext="0" TextDirection="0" VertAlign="Center"&gt;&lt;P ParaShape="21" Style="43"&gt;&lt;TEXT CharShape="7"&gt;&lt;CHAR&gt;≪$B$170≫&lt;/CHAR&gt;&lt;/TEXT&gt;&lt;/P&gt;&lt;/PARALIST&gt;&lt;/CELL&gt;&lt;CELL BorderFill="24" ColAddr="2" ColSpan="1" Dirty="false" Editable="false" HasMargin="true" Header="false" Height="1650" Protect="false" RowAddr="163" RowSpan="1" Width="4982"&gt;&lt;CELLMARGIN Bottom="283" Left="283" Right="283" Top="283"/&gt;&lt;PARALIST LineWrap="Break" LinkListID="0" LinkListIDNext="0" TextDirection="0" VertAlign="Top"&gt;&lt;P ParaShape="21" Style="43"&gt;&lt;TEXT CharShape="7"&gt;&lt;CHAR&gt;≪$C$170≫&lt;/CHAR&gt;&lt;/TEXT&gt;&lt;/P&gt;&lt;/PARALIST&gt;&lt;/CELL&gt;&lt;CELL BorderFill="23" ColAddr="3" ColSpan="1" Dirty="false" Editable="false" HasMargin="true" Header="false" Height="1650" Protect="false" RowAddr="163" RowSpan="1" Width="9274"&gt;&lt;CELLMARGIN Bottom="283" Left="283" Right="283" Top="283"/&gt;&lt;PARALIST LineWrap="Break" LinkListID="0" LinkListIDNext="0" TextDirection="0" VertAlign="Top"&gt;&lt;P ParaShape="21" Style="43"&gt;&lt;TEXT CharShape="7"&gt;&lt;CHAR&gt;≪$D$170≫&lt;/CHAR&gt;&lt;/TEXT&gt;&lt;/P&gt;&lt;/PARALIST&gt;&lt;/CELL&gt;&lt;CELL BorderFill="25" ColAddr="4" ColSpan="1" Dirty="false" Editable="false" HasMargin="true" Header="false" Height="1650" Protect="false" RowAddr="163" RowSpan="1" Width="11708"&gt;&lt;CELLMARGIN Bottom="283" Left="283" Right="283" Top="283"/&gt;&lt;PARALIST LineWrap="Break" LinkListID="0" LinkListIDNext="0" TextDirection="0" VertAlign="Top"&gt;&lt;P ParaShape="21" Style="43"&gt;&lt;TEXT CharShape="7"&gt;&lt;CHAR&gt;≪$E$170≫&lt;/CHAR&gt;&lt;/TEXT&gt;&lt;/P&gt;&lt;/PARALIST&gt;&lt;/CELL&gt;&lt;/ROW&gt;&lt;ROW&gt;&lt;CELL BorderFill="22" ColAddr="0" ColSpan="1" Dirty="false" Editable="false" HasMargin="false" Header="false" Height="1650" Protect="false" RowAddr="164" RowSpan="1" Width="3001"&gt;&lt;CELLMARGIN Bottom="0" Left="0" Right="0" Top="0"/&gt;&lt;PARALIST LineWrap="Squeeze" LinkListID="0" LinkListIDNext="0" TextDirection="0" VertAlign="Center"&gt;&lt;P ParaShape="0" Style="43"&gt;&lt;TEXT CharShape="7"&gt;&lt;CHAR&gt;≪$A$171≫&lt;/CHAR&gt;&lt;/TEXT&gt;&lt;/P&gt;&lt;/PARALIST&gt;&lt;/CELL&gt;&lt;CELL BorderFill="23" ColAddr="1" ColSpan="1" Dirty="false" Editable="false" HasMargin="false" Header="false" Height="1650" Protect="false" RowAddr="164" RowSpan="1" Width="10406"&gt;&lt;CELLMARGIN Bottom="0" Left="0" Right="0" Top="0"/&gt;&lt;PARALIST LineWrap="Break" LinkListID="0" LinkListIDNext="0" TextDirection="0" VertAlign="Center"&gt;&lt;P ParaShape="21" Style="43"&gt;&lt;TEXT CharShape="7"&gt;&lt;CHAR&gt;≪$B$171≫&lt;/CHAR&gt;&lt;/TEXT&gt;&lt;/P&gt;&lt;/PARALIST&gt;&lt;/CELL&gt;&lt;CELL BorderFill="24" ColAddr="2" ColSpan="1" Dirty="false" Editable="false" HasMargin="true" Header="false" Height="1650" Protect="false" RowAddr="164" RowSpan="1" Width="4982"&gt;&lt;CELLMARGIN Bottom="283" Left="283" Right="283" Top="283"/&gt;&lt;PARALIST LineWrap="Break" LinkListID="0" LinkListIDNext="0" TextDirection="0" VertAlign="Top"&gt;&lt;P ParaShape="21" Style="43"&gt;&lt;TEXT CharShape="7"&gt;&lt;CHAR&gt;≪$C$171≫&lt;/CHAR&gt;&lt;/TEXT&gt;&lt;/P&gt;&lt;/PARALIST&gt;&lt;/CELL&gt;&lt;CELL BorderFill="23" ColAddr="3" ColSpan="1" Dirty="false" Editable="false" HasMargin="true" Header="false" Height="1650" Protect="false" RowAddr="164" RowSpan="1" Width="9274"&gt;&lt;CELLMARGIN Bottom="283" Left="283" Right="283" Top="283"/&gt;&lt;PARALIST LineWrap="Break" LinkListID="0" LinkListIDNext="0" TextDirection="0" VertAlign="Top"&gt;&lt;P ParaShape="21" Style="43"&gt;&lt;TEXT CharShape="7"&gt;&lt;CHAR&gt;≪$D$171≫&lt;/CHAR&gt;&lt;/TEXT&gt;&lt;/P&gt;&lt;/PARALIST&gt;&lt;/CELL&gt;&lt;CELL BorderFill="25" ColAddr="4" ColSpan="1" Dirty="false" Editable="false" HasMargin="true" Header="false" Height="1650" Protect="false" RowAddr="164" RowSpan="1" Width="11708"&gt;&lt;CELLMARGIN Bottom="283" Left="283" Right="283" Top="283"/&gt;&lt;PARALIST LineWrap="Break" LinkListID="0" LinkListIDNext="0" TextDirection="0" VertAlign="Top"&gt;&lt;P ParaShape="21" Style="43"&gt;&lt;TEXT CharShape="7"&gt;&lt;CHAR&gt;≪$E$171≫&lt;/CHAR&gt;&lt;/TEXT&gt;&lt;/P&gt;&lt;/PARALIST&gt;&lt;/CELL&gt;&lt;/ROW&gt;&lt;ROW&gt;&lt;CELL BorderFill="22" ColAddr="0" ColSpan="1" Dirty="false" Editable="false" HasMargin="false" Header="false" Height="1650" Protect="false" RowAddr="165" RowSpan="1" Width="3001"&gt;&lt;CELLMARGIN Bottom="0" Left="0" Right="0" Top="0"/&gt;&lt;PARALIST LineWrap="Squeeze" LinkListID="0" LinkListIDNext="0" TextDirection="0" VertAlign="Center"&gt;&lt;P ParaShape="0" Style="43"&gt;&lt;TEXT CharShape="7"&gt;&lt;CHAR&gt;≪$A$172≫&lt;/CHAR&gt;&lt;/TEXT&gt;&lt;/P&gt;&lt;/PARALIST&gt;&lt;/CELL&gt;&lt;CELL BorderFill="23" ColAddr="1" ColSpan="1" Dirty="false" Editable="false" HasMargin="false" Header="false" Height="1650" Protect="false" RowAddr="165" RowSpan="1" Width="10406"&gt;&lt;CELLMARGIN Bottom="0" Left="0" Right="0" Top="0"/&gt;&lt;PARALIST LineWrap="Break" LinkListID="0" LinkListIDNext="0" TextDirection="0" VertAlign="Center"&gt;&lt;P ParaShape="21" Style="43"&gt;&lt;TEXT CharShape="7"&gt;&lt;CHAR&gt;≪$B$172≫&lt;/CHAR&gt;&lt;/TEXT&gt;&lt;/P&gt;&lt;/PARALIST&gt;&lt;/CELL&gt;&lt;CELL BorderFill="24" ColAddr="2" ColSpan="1" Dirty="false" Editable="false" HasMargin="true" Header="false" Height="1650" Protect="false" RowAddr="165" RowSpan="1" Width="4982"&gt;&lt;CELLMARGIN Bottom="283" Left="283" Right="283" Top="283"/&gt;&lt;PARALIST LineWrap="Break" LinkListID="0" LinkListIDNext="0" TextDirection="0" VertAlign="Top"&gt;&lt;P ParaShape="21" Style="43"&gt;&lt;TEXT CharShape="7"&gt;&lt;CHAR&gt;≪$C$172≫&lt;/CHAR&gt;&lt;/TEXT&gt;&lt;/P&gt;&lt;/PARALIST&gt;&lt;/CELL&gt;&lt;CELL BorderFill="23" ColAddr="3" ColSpan="1" Dirty="false" Editable="false" HasMargin="true" Header="false" Height="1650" Protect="false" RowAddr="165" RowSpan="1" Width="9274"&gt;&lt;CELLMARGIN Bottom="283" Left="283" Right="283" Top="283"/&gt;&lt;PARALIST LineWrap="Break" LinkListID="0" LinkListIDNext="0" TextDirection="0" VertAlign="Top"&gt;&lt;P ParaShape="21" Style="43"&gt;&lt;TEXT CharShape="7"&gt;&lt;CHAR&gt;≪$D$172≫&lt;/CHAR&gt;&lt;/TEXT&gt;&lt;/P&gt;&lt;/PARALIST&gt;&lt;/CELL&gt;&lt;CELL BorderFill="25" ColAddr="4" ColSpan="1" Dirty="false" Editable="false" HasMargin="true" Header="false" Height="1650" Protect="false" RowAddr="165" RowSpan="1" Width="11708"&gt;&lt;CELLMARGIN Bottom="283" Left="283" Right="283" Top="283"/&gt;&lt;PARALIST LineWrap="Break" LinkListID="0" LinkListIDNext="0" TextDirection="0" VertAlign="Top"&gt;&lt;P ParaShape="21" Style="43"&gt;&lt;TEXT CharShape="7"&gt;&lt;CHAR&gt;≪$E$172≫&lt;/CHAR&gt;&lt;/TEXT&gt;&lt;/P&gt;&lt;/PARALIST&gt;&lt;/CELL&gt;&lt;/ROW&gt;&lt;ROW&gt;&lt;CELL BorderFill="22" ColAddr="0" ColSpan="1" Dirty="false" Editable="false" HasMargin="false" Header="false" Height="1650" Protect="false" RowAddr="166" RowSpan="1" Width="3001"&gt;&lt;CELLMARGIN Bottom="0" Left="0" Right="0" Top="0"/&gt;&lt;PARALIST LineWrap="Squeeze" LinkListID="0" LinkListIDNext="0" TextDirection="0" VertAlign="Center"&gt;&lt;P ParaShape="0" Style="43"&gt;&lt;TEXT CharShape="7"&gt;&lt;CHAR&gt;≪$A$173≫&lt;/CHAR&gt;&lt;/TEXT&gt;&lt;/P&gt;&lt;/PARALIST&gt;&lt;/CELL&gt;&lt;CELL BorderFill="23" ColAddr="1" ColSpan="1" Dirty="false" Editable="false" HasMargin="false" Header="false" Height="1650" Protect="false" RowAddr="166" RowSpan="1" Width="10406"&gt;&lt;CELLMARGIN Bottom="0" Left="0" Right="0" Top="0"/&gt;&lt;PARALIST LineWrap="Break" LinkListID="0" LinkListIDNext="0" TextDirection="0" VertAlign="Center"&gt;&lt;P ParaShape="21" Style="43"&gt;&lt;TEXT CharShape="7"&gt;&lt;CHAR&gt;≪$B$173≫&lt;/CHAR&gt;&lt;/TEXT&gt;&lt;/P&gt;&lt;/PARALIST&gt;&lt;/CELL&gt;&lt;CELL BorderFill="24" ColAddr="2" ColSpan="1" Dirty="false" Editable="false" HasMargin="true" Header="false" Height="1650" Protect="false" RowAddr="166" RowSpan="1" Width="4982"&gt;&lt;CELLMARGIN Bottom="283" Left="283" Right="283" Top="283"/&gt;&lt;PARALIST LineWrap="Break" LinkListID="0" LinkListIDNext="0" TextDirection="0" VertAlign="Top"&gt;&lt;P ParaShape="21" Style="43"&gt;&lt;TEXT CharShape="7"&gt;&lt;CHAR&gt;≪$C$173≫&lt;/CHAR&gt;&lt;/TEXT&gt;&lt;/P&gt;&lt;/PARALIST&gt;&lt;/CELL&gt;&lt;CELL BorderFill="23" ColAddr="3" ColSpan="1" Dirty="false" Editable="false" HasMargin="true" Header="false" Height="1650" Protect="false" RowAddr="166" RowSpan="1" Width="9274"&gt;&lt;CELLMARGIN Bottom="283" Left="283" Right="283" Top="283"/&gt;&lt;PARALIST LineWrap="Break" LinkListID="0" LinkListIDNext="0" TextDirection="0" VertAlign="Top"&gt;&lt;P ParaShape="21" Style="43"&gt;&lt;TEXT CharShape="7"&gt;&lt;CHAR&gt;≪$D$173≫&lt;/CHAR&gt;&lt;/TEXT&gt;&lt;/P&gt;&lt;/PARALIST&gt;&lt;/CELL&gt;&lt;CELL BorderFill="25" ColAddr="4" ColSpan="1" Dirty="false" Editable="false" HasMargin="true" Header="false" Height="1650" Protect="false" RowAddr="166" RowSpan="1" Width="11708"&gt;&lt;CELLMARGIN Bottom="283" Left="283" Right="283" Top="283"/&gt;&lt;PARALIST LineWrap="Break" LinkListID="0" LinkListIDNext="0" TextDirection="0" VertAlign="Top"&gt;&lt;P ParaShape="21" Style="43"&gt;&lt;TEXT CharShape="7"&gt;&lt;CHAR&gt;≪$E$173≫&lt;/CHAR&gt;&lt;/TEXT&gt;&lt;/P&gt;&lt;/PARALIST&gt;&lt;/CELL&gt;&lt;/ROW&gt;&lt;ROW&gt;&lt;CELL BorderFill="22" ColAddr="0" ColSpan="1" Dirty="false" Editable="false" HasMargin="false" Header="false" Height="1650" Protect="false" RowAddr="167" RowSpan="1" Width="3001"&gt;&lt;CELLMARGIN Bottom="0" Left="0" Right="0" Top="0"/&gt;&lt;PARALIST LineWrap="Squeeze" LinkListID="0" LinkListIDNext="0" TextDirection="0" VertAlign="Center"&gt;&lt;P ParaShape="0" Style="43"&gt;&lt;TEXT CharShape="7"&gt;&lt;CHAR&gt;≪$A$174≫&lt;/CHAR&gt;&lt;/TEXT&gt;&lt;/P&gt;&lt;/PARALIST&gt;&lt;/CELL&gt;&lt;CELL BorderFill="23" ColAddr="1" ColSpan="1" Dirty="false" Editable="false" HasMargin="false" Header="false" Height="1650" Protect="false" RowAddr="167" RowSpan="1" Width="10406"&gt;&lt;CELLMARGIN Bottom="0" Left="0" Right="0" Top="0"/&gt;&lt;PARALIST LineWrap="Break" LinkListID="0" LinkListIDNext="0" TextDirection="0" VertAlign="Center"&gt;&lt;P ParaShape="21" Style="43"&gt;&lt;TEXT CharShape="7"&gt;&lt;CHAR&gt;≪$B$174≫&lt;/CHAR&gt;&lt;/TEXT&gt;&lt;/P&gt;&lt;/PARALIST&gt;&lt;/CELL&gt;&lt;CELL BorderFill="24" ColAddr="2" ColSpan="1" Dirty="false" Editable="false" HasMargin="true" Header="false" Height="1650" Protect="false" RowAddr="167" RowSpan="1" Width="4982"&gt;&lt;CELLMARGIN Bottom="283" Left="283" Right="283" Top="283"/&gt;&lt;PARALIST LineWrap="Break" LinkListID="0" LinkListIDNext="0" TextDirection="0" VertAlign="Top"&gt;&lt;P ParaShape="21" Style="43"&gt;&lt;TEXT CharShape="7"&gt;&lt;CHAR&gt;≪$C$174≫&lt;/CHAR&gt;&lt;/TEXT&gt;&lt;/P&gt;&lt;/PARALIST&gt;&lt;/CELL&gt;&lt;CELL BorderFill="23" ColAddr="3" ColSpan="1" Dirty="false" Editable="false" HasMargin="true" Header="false" Height="1650" Protect="false" RowAddr="167" RowSpan="1" Width="9274"&gt;&lt;CELLMARGIN Bottom="283" Left="283" Right="283" Top="283"/&gt;&lt;PARALIST LineWrap="Break" LinkListID="0" LinkListIDNext="0" TextDirection="0" VertAlign="Top"&gt;&lt;P ParaShape="21" Style="43"&gt;&lt;TEXT CharShape="7"&gt;&lt;CHAR&gt;≪$D$174≫&lt;/CHAR&gt;&lt;/TEXT&gt;&lt;/P&gt;&lt;/PARALIST&gt;&lt;/CELL&gt;&lt;CELL BorderFill="25" ColAddr="4" ColSpan="1" Dirty="false" Editable="false" HasMargin="true" Header="false" Height="1650" Protect="false" RowAddr="167" RowSpan="1" Width="1170</t>
  </si>
  <si>
    <t xml:space="preserve">8"&gt;&lt;CELLMARGIN Bottom="283" Left="283" Right="283" Top="283"/&gt;&lt;PARALIST LineWrap="Break" LinkListID="0" LinkListIDNext="0" TextDirection="0" VertAlign="Top"&gt;&lt;P ParaShape="21" Style="43"&gt;&lt;TEXT CharShape="7"&gt;&lt;CHAR&gt;≪$E$174≫&lt;/CHAR&gt;&lt;/TEXT&gt;&lt;/P&gt;&lt;/PARALIST&gt;&lt;/CELL&gt;&lt;/ROW&gt;&lt;ROW&gt;&lt;CELL BorderFill="22" ColAddr="0" ColSpan="1" Dirty="false" Editable="false" HasMargin="false" Header="false" Height="1650" Protect="false" RowAddr="168" RowSpan="1" Width="3001"&gt;&lt;CELLMARGIN Bottom="0" Left="0" Right="0" Top="0"/&gt;&lt;PARALIST LineWrap="Squeeze" LinkListID="0" LinkListIDNext="0" TextDirection="0" VertAlign="Center"&gt;&lt;P ParaShape="0" Style="43"&gt;&lt;TEXT CharShape="7"&gt;&lt;CHAR&gt;≪$A$175≫&lt;/CHAR&gt;&lt;/TEXT&gt;&lt;/P&gt;&lt;/PARALIST&gt;&lt;/CELL&gt;&lt;CELL BorderFill="23" ColAddr="1" ColSpan="1" Dirty="false" Editable="false" HasMargin="false" Header="false" Height="1650" Protect="false" RowAddr="168" RowSpan="1" Width="10406"&gt;&lt;CELLMARGIN Bottom="0" Left="0" Right="0" Top="0"/&gt;&lt;PARALIST LineWrap="Break" LinkListID="0" LinkListIDNext="0" TextDirection="0" VertAlign="Center"&gt;&lt;P ParaShape="21" Style="43"&gt;&lt;TEXT CharShape="7"&gt;&lt;CHAR&gt;≪$B$175≫&lt;/CHAR&gt;&lt;/TEXT&gt;&lt;/P&gt;&lt;/PARALIST&gt;&lt;/CELL&gt;&lt;CELL BorderFill="24" ColAddr="2" ColSpan="1" Dirty="false" Editable="false" HasMargin="true" Header="false" Height="1650" Protect="false" RowAddr="168" RowSpan="1" Width="4982"&gt;&lt;CELLMARGIN Bottom="283" Left="283" Right="283" Top="283"/&gt;&lt;PARALIST LineWrap="Break" LinkListID="0" LinkListIDNext="0" TextDirection="0" VertAlign="Top"&gt;&lt;P ParaShape="21" Style="43"&gt;&lt;TEXT CharShape="7"&gt;&lt;CHAR&gt;≪$C$175≫&lt;/CHAR&gt;&lt;/TEXT&gt;&lt;/P&gt;&lt;/PARALIST&gt;&lt;/CELL&gt;&lt;CELL BorderFill="23" ColAddr="3" ColSpan="1" Dirty="false" Editable="false" HasMargin="true" Header="false" Height="1650" Protect="false" RowAddr="168" RowSpan="1" Width="9274"&gt;&lt;CELLMARGIN Bottom="283" Left="283" Right="283" Top="283"/&gt;&lt;PARALIST LineWrap="Break" LinkListID="0" LinkListIDNext="0" TextDirection="0" VertAlign="Top"&gt;&lt;P ParaShape="21" Style="43"&gt;&lt;TEXT CharShape="7"&gt;&lt;CHAR&gt;≪$D$175≫&lt;/CHAR&gt;&lt;/TEXT&gt;&lt;/P&gt;&lt;/PARALIST&gt;&lt;/CELL&gt;&lt;CELL BorderFill="25" ColAddr="4" ColSpan="1" Dirty="false" Editable="false" HasMargin="true" Header="false" Height="1650" Protect="false" RowAddr="168" RowSpan="1" Width="11708"&gt;&lt;CELLMARGIN Bottom="283" Left="283" Right="283" Top="283"/&gt;&lt;PARALIST LineWrap="Break" LinkListID="0" LinkListIDNext="0" TextDirection="0" VertAlign="Top"&gt;&lt;P ParaShape="21" Style="43"&gt;&lt;TEXT CharShape="7"&gt;&lt;CHAR&gt;≪$E$175≫&lt;/CHAR&gt;&lt;/TEXT&gt;&lt;/P&gt;&lt;/PARALIST&gt;&lt;/CELL&gt;&lt;/ROW&gt;&lt;ROW&gt;&lt;CELL BorderFill="22" ColAddr="0" ColSpan="1" Dirty="false" Editable="false" HasMargin="false" Header="false" Height="1650" Protect="false" RowAddr="169" RowSpan="1" Width="3001"&gt;&lt;CELLMARGIN Bottom="0" Left="0" Right="0" Top="0"/&gt;&lt;PARALIST LineWrap="Squeeze" LinkListID="0" LinkListIDNext="0" TextDirection="0" VertAlign="Center"&gt;&lt;P ParaShape="0" Style="43"&gt;&lt;TEXT CharShape="7"&gt;&lt;CHAR&gt;≪$A$176≫&lt;/CHAR&gt;&lt;/TEXT&gt;&lt;/P&gt;&lt;/PARALIST&gt;&lt;/CELL&gt;&lt;CELL BorderFill="23" ColAddr="1" ColSpan="1" Dirty="false" Editable="false" HasMargin="false" Header="false" Height="1650" Protect="false" RowAddr="169" RowSpan="1" Width="10406"&gt;&lt;CELLMARGIN Bottom="0" Left="0" Right="0" Top="0"/&gt;&lt;PARALIST LineWrap="Break" LinkListID="0" LinkListIDNext="0" TextDirection="0" VertAlign="Center"&gt;&lt;P ParaShape="21" Style="43"&gt;&lt;TEXT CharShape="7"&gt;&lt;CHAR&gt;≪$B$176≫&lt;/CHAR&gt;&lt;/TEXT&gt;&lt;/P&gt;&lt;/PARALIST&gt;&lt;/CELL&gt;&lt;CELL BorderFill="24" ColAddr="2" ColSpan="1" Dirty="false" Editable="false" HasMargin="true" Header="false" Height="1650" Protect="false" RowAddr="169" RowSpan="1" Width="4982"&gt;&lt;CELLMARGIN Bottom="283" Left="283" Right="283" Top="283"/&gt;&lt;PARALIST LineWrap="Break" LinkListID="0" LinkListIDNext="0" TextDirection="0" VertAlign="Top"&gt;&lt;P ParaShape="21" Style="43"&gt;&lt;TEXT CharShape="7"&gt;&lt;CHAR&gt;≪$C$176≫&lt;/CHAR&gt;&lt;/TEXT&gt;&lt;/P&gt;&lt;/PARALIST&gt;&lt;/CELL&gt;&lt;CELL BorderFill="23" ColAddr="3" ColSpan="1" Dirty="false" Editable="false" HasMargin="true" Header="false" Height="1650" Protect="false" RowAddr="169" RowSpan="1" Width="9274"&gt;&lt;CELLMARGIN Bottom="283" Left="283" Right="283" Top="283"/&gt;&lt;PARALIST LineWrap="Break" LinkListID="0" LinkListIDNext="0" TextDirection="0" VertAlign="Top"&gt;&lt;P ParaShape="21" Style="43"&gt;&lt;TEXT CharShape="7"&gt;&lt;CHAR&gt;≪$D$176≫&lt;/CHAR&gt;&lt;/TEXT&gt;&lt;/P&gt;&lt;/PARALIST&gt;&lt;/CELL&gt;&lt;CELL BorderFill="25" ColAddr="4" ColSpan="1" Dirty="false" Editable="false" HasMargin="true" Header="false" Height="1650" Protect="false" RowAddr="169" RowSpan="1" Width="11708"&gt;&lt;CELLMARGIN Bottom="283" Left="283" Right="283" Top="283"/&gt;&lt;PARALIST LineWrap="Break" LinkListID="0" LinkListIDNext="0" TextDirection="0" VertAlign="Top"&gt;&lt;P ParaShape="21" Style="43"&gt;&lt;TEXT CharShape="7"&gt;&lt;CHAR&gt;≪$E$176≫&lt;/CHAR&gt;&lt;/TEXT&gt;&lt;/P&gt;&lt;/PARALIST&gt;&lt;/CELL&gt;&lt;/ROW&gt;&lt;ROW&gt;&lt;CELL BorderFill="22" ColAddr="0" ColSpan="1" Dirty="false" Editable="false" HasMargin="false" Header="false" Height="1650" Protect="false" RowAddr="170" RowSpan="1" Width="3001"&gt;&lt;CELLMARGIN Bottom="0" Left="0" Right="0" Top="0"/&gt;&lt;PARALIST LineWrap="Squeeze" LinkListID="0" LinkListIDNext="0" TextDirection="0" VertAlign="Center"&gt;&lt;P ParaShape="0" Style="43"&gt;&lt;TEXT CharShape="7"&gt;&lt;CHAR&gt;≪$A$177≫&lt;/CHAR&gt;&lt;/TEXT&gt;&lt;/P&gt;&lt;/PARALIST&gt;&lt;/CELL&gt;&lt;CELL BorderFill="23" ColAddr="1" ColSpan="1" Dirty="false" Editable="false" HasMargin="false" Header="false" Height="1650" Protect="false" RowAddr="170" RowSpan="1" Width="10406"&gt;&lt;CELLMARGIN Bottom="0" Left="0" Right="0" Top="0"/&gt;&lt;PARALIST LineWrap="Break" LinkListID="0" LinkListIDNext="0" TextDirection="0" VertAlign="Center"&gt;&lt;P ParaShape="21" Style="43"&gt;&lt;TEXT CharShape="7"&gt;&lt;CHAR&gt;≪$B$177≫&lt;/CHAR&gt;&lt;/TEXT&gt;&lt;/P&gt;&lt;/PARALIST&gt;&lt;/CELL&gt;&lt;CELL BorderFill="24" ColAddr="2" ColSpan="1" Dirty="false" Editable="false" HasMargin="true" Header="false" Height="1650" Protect="false" RowAddr="170" RowSpan="1" Width="4982"&gt;&lt;CELLMARGIN Bottom="283" Left="283" Right="283" Top="283"/&gt;&lt;PARALIST LineWrap="Break" LinkListID="0" LinkListIDNext="0" TextDirection="0" VertAlign="Top"&gt;&lt;P ParaShape="21" Style="43"&gt;&lt;TEXT CharShape="7"&gt;&lt;CHAR&gt;≪$C$177≫&lt;/CHAR&gt;&lt;/TEXT&gt;&lt;/P&gt;&lt;/PARALIST&gt;&lt;/CELL&gt;&lt;CELL BorderFill="23" ColAddr="3" ColSpan="1" Dirty="false" Editable="false" HasMargin="true" Header="false" Height="1650" Protect="false" RowAddr="170" RowSpan="1" Width="9274"&gt;&lt;CELLMARGIN Bottom="283" Left="283" Right="283" Top="283"/&gt;&lt;PARALIST LineWrap="Break" LinkListID="0" LinkListIDNext="0" TextDirection="0" VertAlign="Top"&gt;&lt;P ParaShape="21" Style="43"&gt;&lt;TEXT CharShape="7"&gt;&lt;CHAR&gt;≪$D$177≫&lt;/CHAR&gt;&lt;/TEXT&gt;&lt;/P&gt;&lt;/PARALIST&gt;&lt;/CELL&gt;&lt;CELL BorderFill="25" ColAddr="4" ColSpan="1" Dirty="false" Editable="false" HasMargin="true" Header="false" Height="1650" Protect="false" RowAddr="170" RowSpan="1" Width="11708"&gt;&lt;CELLMARGIN Bottom="283" Left="283" Right="283" Top="283"/&gt;&lt;PARALIST LineWrap="Break" LinkListID="0" LinkListIDNext="0" TextDirection="0" VertAlign="Top"&gt;&lt;P ParaShape="21" Style="43"&gt;&lt;TEXT CharShape="7"&gt;&lt;CHAR&gt;≪$E$177≫&lt;/CHAR&gt;&lt;/TEXT&gt;&lt;/P&gt;&lt;/PARALIST&gt;&lt;/CELL&gt;&lt;/ROW&gt;&lt;ROW&gt;&lt;CELL BorderFill="22" ColAddr="0" ColSpan="1" Dirty="false" Editable="false" HasMargin="false" Header="false" Height="1650" Protect="false" RowAddr="171" RowSpan="1" Width="3001"&gt;&lt;CELLMARGIN Bottom="0" Left="0" Right="0" Top="0"/&gt;&lt;PARALIST LineWrap="Squeeze" LinkListID="0" LinkListIDNext="0" TextDirection="0" VertAlign="Center"&gt;&lt;P ParaShape="0" Style="43"&gt;&lt;TEXT CharShape="7"&gt;&lt;CHAR&gt;≪$A$178≫&lt;/CHAR&gt;&lt;/TEXT&gt;&lt;/P&gt;&lt;/PARALIST&gt;&lt;/CELL&gt;&lt;CELL BorderFill="23" ColAddr="1" ColSpan="1" Dirty="false" Editable="false" HasMargin="false" Header="false" Height="1650" Protect="false" RowAddr="171" RowSpan="1" Width="10406"&gt;&lt;CELLMARGIN Bottom="0" Left="0" Right="0" Top="0"/&gt;&lt;PARALIST LineWrap="Break" LinkListID="0" LinkListIDNext="0" TextDirection="0" VertAlign="Center"&gt;&lt;P ParaShape="21" Style="43"&gt;&lt;TEXT CharShape="7"&gt;&lt;CHAR&gt;≪$B$178≫&lt;/CHAR&gt;&lt;/TEXT&gt;&lt;/P&gt;&lt;/PARALIST&gt;&lt;/CELL&gt;&lt;CELL BorderFill="24" ColAddr="2" ColSpan="1" Dirty="false" Editable="false" HasMargin="true" Header="false" Height="1650" Protect="false" RowAddr="171" RowSpan="1" Width="4982"&gt;&lt;CELLMARGIN Bottom="283" Left="283" Right="283" Top="283"/&gt;&lt;PARALIST LineWrap="Break" LinkListID="0" LinkListIDNext="0" TextDirection="0" VertAlign="Top"&gt;&lt;P ParaShape="21" Style="43"&gt;&lt;TEXT CharShape="7"&gt;&lt;CHAR&gt;≪$C$178≫&lt;/CHAR&gt;&lt;/TEXT&gt;&lt;/P&gt;&lt;/PARALIST&gt;&lt;/CELL&gt;&lt;CELL BorderFill="23" ColAddr="3" ColSpan="1" Dirty="false" Editable="false" HasMargin="true" Header="false" Height="1650" Protect="false" RowAddr="171" RowSpan="1" Width="9274"&gt;&lt;CELLMARGIN Bottom="283" Left="283" Right="283" Top="283"/&gt;&lt;PARALIST LineWrap="Break" LinkListID="0" LinkListIDNext="0" TextDirection="0" VertAlign="Top"&gt;&lt;P ParaShape="21" Style="43"&gt;&lt;TEXT CharShape="7"&gt;&lt;CHAR&gt;≪$D$178≫&lt;/CHAR&gt;&lt;/TEXT&gt;&lt;/P&gt;&lt;/PARALIST&gt;&lt;/CELL&gt;&lt;CELL BorderFill="25" ColAddr="4" ColSpan="1" Dirty="false" Editable="false" HasMargin="true" Header="false" Height="1650" Protect="false" RowAddr="171" RowSpan="1" Width="11708"&gt;&lt;CELLMARGIN Bottom="283" Left="283" Right="283" Top="283"/&gt;&lt;PARALIST LineWrap="Break" LinkListID="0" LinkListIDNext="0" TextDirection="0" VertAlign="Top"&gt;&lt;P ParaShape="21" Style="43"&gt;&lt;TEXT CharShape="7"&gt;&lt;CHAR&gt;≪$E$178≫&lt;/CHAR&gt;&lt;/TEXT&gt;&lt;/P&gt;&lt;/PARALIST&gt;&lt;/CELL&gt;&lt;/ROW&gt;&lt;ROW&gt;&lt;CELL BorderFill="22" ColAddr="0" ColSpan="1" Dirty="false" Editable="false" HasMargin="false" Header="false" Height="1650" Protect="false" RowAddr="172" RowSpan="1" Width="3001"&gt;&lt;CELLMARGIN Bottom="0" Left="0" Right="0" Top="0"/&gt;&lt;PARALIST LineWrap="Squeeze" LinkListID="0" LinkListIDNext="0" TextDirection="0" VertAlign="Center"&gt;&lt;P ParaShape="0" Style="43"&gt;&lt;TEXT CharShape="7"&gt;&lt;CHAR&gt;≪$A$179≫&lt;/CHAR&gt;&lt;/TEXT&gt;&lt;/P&gt;&lt;/PARALIST&gt;&lt;/CELL&gt;&lt;CELL BorderFill="23" ColAddr="1" ColSpan="1" Dirty="false" Editable="false" HasMargin="false" Header="false" Height="1650" Protect="false" RowAddr="172" RowSpan="1" Width="10406"&gt;&lt;CELLMARGIN Bottom="0" Left="0" Right="0" Top="0"/&gt;&lt;PARALIST LineWrap="Break" LinkListID="0" LinkListIDNext="0" TextDirection="0" VertAlign="Center"&gt;&lt;P ParaShape="21" Style="43"&gt;&lt;TEXT CharShape="7"&gt;&lt;CHAR&gt;≪$B$179≫&lt;/CHAR&gt;&lt;/TEXT&gt;&lt;/P&gt;&lt;/PARALIST&gt;&lt;/CELL&gt;&lt;CELL BorderFill="24" ColAddr="2" ColSpan="1" Dirty="false" Editable="false" HasMargin="true" Header="false" Height="1650" Protect="false" RowAddr="172" RowSpan="1" Width="4982"&gt;&lt;CELLMARGIN Bottom="283" Left="283" Right="283" Top="283"/&gt;&lt;PARALIST LineWrap="Break" LinkListID="0" LinkListIDNext="0" TextDirection="0" VertAlign="Top"&gt;&lt;P ParaShape="21" Style="43"&gt;&lt;TEXT CharShape="7"&gt;&lt;CHAR&gt;≪$C$179≫&lt;/CHAR&gt;&lt;/TEXT&gt;&lt;/P&gt;&lt;/PARALIST&gt;&lt;/CELL&gt;&lt;CELL BorderFill="23" ColAddr="3" ColSpan="1" Dirty="false" Editable="false" HasMargin="true" Header="false" Height="1650" Protect="false" RowAddr="172" RowSpan="1" Width="9274"&gt;&lt;CELLMARGIN Bottom="283" Left="283" Right="283" Top="283"/&gt;&lt;PARALIST LineWrap="Break" LinkListID="0" LinkListIDNext="0" TextDirection="0" VertAlign="Top"&gt;&lt;P ParaShape="21" Style="43"&gt;&lt;TEXT CharShape="7"&gt;&lt;CHAR&gt;≪$D$179≫&lt;/CHAR&gt;&lt;/TEXT&gt;&lt;/P&gt;&lt;/PARALIST&gt;&lt;/CELL&gt;&lt;CELL BorderFill="25" ColAddr="4" ColSpan="1" Dirty="false" Editable="false" HasMargin="true" Header="false" Height="1650" Protect="false" RowAddr="172" RowSpan="1" Width="11708"&gt;&lt;CELLMARGIN Bottom="283" Left="283" Right="283" Top="283"/&gt;&lt;PARALIST LineWrap="Break" LinkListID="0" LinkListIDNext="0" TextDirection="0" VertAlign="Top"&gt;&lt;P ParaShape="21" Style="43"&gt;&lt;TEXT CharShape="7"&gt;&lt;CHAR&gt;≪$E$179≫&lt;/CHAR&gt;&lt;/TEXT&gt;&lt;/P&gt;&lt;/PARALIST&gt;&lt;/CELL&gt;&lt;/ROW&gt;&lt;ROW&gt;&lt;CELL BorderFill="22" ColAddr="0" ColSpan="1" Dirty="false" Editable="false" HasMargin="false" Header="false" Height="1650" Protect="false" RowAddr="173" RowSpan="1" Width="3001"&gt;&lt;CELLMARGIN Bottom="0" Left="0" Right="0" Top="0"/&gt;&lt;PARALIST LineWrap="Squeeze" LinkListID="0" LinkListIDNext="0" TextDirection="0" VertAlign="Center"&gt;&lt;P ParaShape="0" Style="43"&gt;&lt;TEXT CharShape="7"&gt;&lt;CHAR&gt;≪$A$180≫&lt;/CHAR&gt;&lt;/TEXT&gt;&lt;/P&gt;&lt;/PARALIST&gt;&lt;/CELL&gt;&lt;CELL BorderFill="23" ColAddr="1" ColSpan="1" Dirty="false" Editable="false" HasMargin="false" Header="false" Height="1650" Protect="false" RowAddr="173" RowSpan="1" Width="10406"&gt;&lt;CELLMARGIN Bottom="0" Left="0" Right="0" Top="0"/&gt;&lt;PARALIST LineWrap="Break" LinkListID="0" LinkListIDNext="0" TextDirection="0" VertAlign="Center"&gt;&lt;P ParaShape="21" Style="43"&gt;&lt;TEXT CharShape="7"&gt;&lt;CHAR&gt;≪$B$180≫&lt;/CHAR&gt;&lt;/TEXT&gt;&lt;/P&gt;&lt;/PARALIST&gt;&lt;/CELL&gt;&lt;CELL BorderFill="24" ColAddr="2" ColSpan="1" Dirty="false" Editable="false" HasMargin="true" Header="false" Height="1650" Protect="false" RowAddr="173" RowSpan="1" Width="4982"&gt;&lt;CELLMARGIN Bottom="283" Left="283" Right="283" Top="283"/&gt;&lt;PARALIST LineWrap="Break" LinkListID="0" LinkListIDNext="0" TextDirection="0" VertAlign="Top"&gt;&lt;P ParaShape="21" Style="43"&gt;&lt;TEXT CharShape="7"&gt;&lt;CHAR&gt;≪$C$180≫&lt;/CHAR&gt;&lt;/TEXT&gt;&lt;/P&gt;&lt;/PARALIST&gt;&lt;/CELL&gt;&lt;CELL BorderFill="23" ColAddr="3" ColSpan="1" Dirty="false" Editable="false" HasMargin="true" Header="false" Height="1650" Protect="false" RowAddr="173" RowSpan="1" Width="9274"&gt;&lt;CELLMARGIN Bottom="283" Left="283" Right="283" Top="283"/&gt;&lt;PARALIST LineWrap="Break" LinkListID="0" LinkListIDNext="0" TextDirection="0" VertAlign="Top"&gt;&lt;P ParaShape="21" Style="43"&gt;&lt;TEXT CharShape="7"&gt;&lt;CHAR&gt;≪$D$180≫&lt;/CHAR&gt;&lt;/TEXT&gt;&lt;/P&gt;&lt;/PARALIST&gt;&lt;/CELL&gt;&lt;CELL BorderFill="25" ColAddr="4" ColSpan="1" Dirty="false" Editable="false" HasMargin="true" Header="false" Height="1650" Protect="false" RowAddr="173" RowSpan="1" Width="11708"&gt;&lt;CELLMARGIN Bottom="283" Left="283" Right="283" Top="283"/&gt;&lt;PARALIST LineWrap="Break" LinkListID="0" LinkListIDNext="0" TextDirection="0" VertAlign="Top"&gt;&lt;P ParaShape="21" Style="43"&gt;&lt;TEXT CharShape="7"&gt;&lt;CHAR&gt;≪$E$180≫&lt;/CHAR&gt;&lt;/TEXT&gt;&lt;/P&gt;&lt;/PARALIST&gt;&lt;/CELL&gt;&lt;/ROW&gt;&lt;ROW&gt;&lt;CELL BorderFill="22" ColAddr="0" ColSpan="1" Dirty="false" Editable="false" HasMargin="false" Header="false" Height="1650" Protect="false" RowAddr="174" RowSpan="1" Width="3001"&gt;&lt;CELLMARGIN Bottom="0" Left="0" Right="0" Top="0"/&gt;&lt;PARALIST LineWrap="Squeeze" LinkListID="0" LinkListIDNext="0" TextDirection="0" VertAlign="Center"&gt;&lt;P ParaShape="0" Style="43"&gt;&lt;TEXT CharShape="7"&gt;&lt;CHAR&gt;≪$A$181≫&lt;/CHAR&gt;&lt;/TEXT&gt;&lt;/P&gt;&lt;/PARALIST&gt;&lt;/CELL&gt;&lt;CELL BorderFill="23" ColAddr="1" ColSpan="1" Dirty="false" Editable="false" HasMargin="false" Header="false" Height="1650" Protect="false" RowAddr="174" RowSpan="1" Width="10406"&gt;&lt;CELLMARGIN Bottom="0" Left="0" Right="0" Top="0"/&gt;&lt;PARALIST LineWrap="Break" LinkListID="0" LinkListIDNext="0" TextDirection="0" VertAlign="Center"&gt;&lt;P ParaShape="21" Style="43"&gt;&lt;TEXT CharShape="7"&gt;&lt;CHAR&gt;≪$B$181≫&lt;/CHAR&gt;&lt;/TEXT&gt;&lt;/P&gt;&lt;/PARALIST&gt;&lt;/CELL&gt;&lt;CELL BorderFill="24" ColAddr="2" ColSpan="1" Dirty="false" Editable="false" HasMargin="true" Header="false" Height="1650" Protect="false" RowAddr="174" RowSpan="1" Width="4982"&gt;&lt;CELLMARGIN Bottom="283" Left="283" Right="283" Top="283"/&gt;&lt;PARALIST LineWrap="Break" LinkListID="0" LinkListIDNext="0" TextDirection="0" VertAlign="Top"&gt;&lt;P ParaShape="21" Style="43"&gt;&lt;TEXT CharShape="7"&gt;&lt;CHAR&gt;≪$C$181≫&lt;/CHAR&gt;&lt;/TEXT&gt;&lt;/P&gt;&lt;/PARALIST&gt;&lt;/CELL&gt;&lt;CELL BorderFill="23" ColAddr="3" ColSpan="1" Dirty="false" Editable="false" HasMargin="true" Header="false" Height="1650" Protect="false" RowAddr="174" RowSpan="1" Width="9274"&gt;&lt;CELLMARGIN Bottom="283" Left="283" Right="283" Top="283"/&gt;&lt;PARALIST LineWrap="Break" LinkListID="0" LinkListIDNext="0" TextDirection="0" VertAlign="Top"&gt;&lt;P ParaShape="21" Style="43"&gt;&lt;TEXT CharShape="7"&gt;&lt;CHAR&gt;≪$D$181≫&lt;/CHAR&gt;&lt;/TEXT&gt;&lt;/P&gt;&lt;/PARALIST&gt;&lt;/CELL&gt;&lt;CELL BorderFill="25" ColAddr="4" ColSpan="1" Dirty="false" Editable="false" HasMargin="true" Header="false" Height="1650" Protect="false" RowAddr="174" RowSpan="1" Width="11708"&gt;&lt;CELLMARGIN Bottom="283" Left="283" Right="283" Top="283"/&gt;&lt;PARALIST LineWrap="Break" LinkListID="0" LinkListIDNext="0" TextDirection="0" VertAlign="Top"&gt;&lt;P ParaShape="21" Style="43"&gt;&lt;TEXT CharShape="7"&gt;&lt;CHAR&gt;≪$E$181≫&lt;/CHAR&gt;&lt;/TEXT&gt;&lt;/P&gt;&lt;/PARALIST&gt;&lt;/CELL&gt;&lt;/ROW&gt;&lt;ROW&gt;&lt;CELL BorderFill="22" ColAddr="0" ColSpan="1" Dirty="false" Editable="false" HasMargin="false" Header="false" Height="1650" Protect="false" RowAddr="175" RowSpan="1" Width="3001"&gt;&lt;CELLMARGIN Bottom="0" Left="0" Right="0" Top="0"/&gt;&lt;PARALIST LineWrap="Squeeze" LinkListID="0" LinkListIDNext="0" TextDirection="0" VertAlign="Center"&gt;&lt;P ParaShape="0" Style="43"&gt;&lt;TEXT CharShape="7"&gt;&lt;CHAR&gt;≪$A$182≫&lt;/CHAR&gt;&lt;/TEXT&gt;&lt;/P&gt;&lt;/PARALIST&gt;&lt;/CELL&gt;&lt;CELL BorderFill="23" ColAddr="1" ColSpan="1" Dirty="false" Editable="false" HasMargin="false" Header="false" Height="1650" Protect="false" RowAddr="175" RowSpan="1" Width="10406"&gt;&lt;CELLMARGIN Bottom="0" Left="0" Right="0" Top="0"/&gt;&lt;PARALIST LineWrap="Break" LinkListID="0" LinkListIDNext="0" TextDirection="0" VertAlign="Center"&gt;&lt;P ParaShape="21" Style="43"&gt;&lt;TEXT CharShape="7"&gt;&lt;CHAR&gt;≪$B$182≫&lt;/CHAR&gt;&lt;/TEXT&gt;&lt;/P&gt;&lt;/PARALIST&gt;&lt;/CELL&gt;&lt;CELL BorderFill="24" ColAddr="2" ColSpan="1" Dirty="false" Editable="false" HasMargin="true" Header="false" Height="1650" Protect="false" RowAddr="175" RowSpan="1" Width="4982"&gt;&lt;CELLMARGIN Bottom="283" Left="283" Right="283" Top="283"/&gt;&lt;PARALIST LineWrap="Break" LinkListID="0" LinkListIDNext="0" TextDirection="0" VertAlign="Top"&gt;&lt;P ParaShape="21" Style="43"&gt;&lt;TEXT CharShape="7"&gt;&lt;CHAR&gt;≪$C$182≫&lt;/CHAR&gt;&lt;/TEXT&gt;&lt;/P&gt;&lt;/PARALIST&gt;&lt;/CELL&gt;&lt;CELL BorderFill="23" ColAddr="3" ColSpan="1" Dirty="false" Editable="false" HasMargin="true" Header="false" Height="1650" Protect="false" RowAddr="175" RowSpan="1" Width="9274"&gt;&lt;CELLMARGIN Bottom="283" Left="283" Right="283" Top="283"/&gt;&lt;PARALIST LineWrap="Break" LinkListID="0" LinkListIDNext="0" TextDirection="0" VertAlign="Top"&gt;&lt;P ParaShape="21" Style="43"&gt;&lt;TEXT CharShape="7"&gt;&lt;CHAR&gt;≪$D$182≫&lt;/CHAR&gt;&lt;/TEXT&gt;&lt;/P&gt;&lt;/PARALIST&gt;&lt;/CELL&gt;&lt;CELL BorderFill="25" ColAddr="4" ColSpan="1" Dirty="false" Editable="false" HasMargin="true" Header="false" Height="1650" Protect="false" RowAddr="175" RowSpan="1" Width="11708"&gt;&lt;CELLMARGIN Bottom="283" Left="283" Right="283" Top="283"/&gt;&lt;PARALIST LineWrap="Break" LinkListID="0" LinkListIDNext="0" TextDirection="0" VertAlign="Top"&gt;&lt;P ParaShape="21" Style="43"&gt;&lt;TEXT CharShape="7"&gt;&lt;CHAR&gt;≪$E$182≫&lt;/CHAR&gt;&lt;/TEXT&gt;&lt;/P&gt;&lt;/PARALIST&gt;&lt;/CELL&gt;&lt;/ROW&gt;&lt;ROW&gt;&lt;CELL BorderFill="22" ColAddr="0" ColSpan="1" Dirty="false" Editable="false" HasMargin="false" Header="false" Height="1650" Protect="false" RowAddr="176" RowSpan="1" Width="3001"&gt;&lt;CELLMARGIN Bottom="0" Left="0" Right="0" Top="0"/&gt;&lt;PARALIST LineWrap="Squeeze" LinkListID="0" LinkListIDNext="0" TextDirection="0" VertAlign="Center"&gt;&lt;P ParaShape="0" Style="43"&gt;&lt;TEXT CharShape="7"&gt;&lt;CHAR&gt;≪$A$183≫&lt;/CHAR&gt;&lt;/TEXT&gt;&lt;/P&gt;&lt;/PARALIST&gt;&lt;/CELL&gt;&lt;CELL BorderFill="23" ColAddr="1" ColSpan="1" Dirty="false" Editable="false" HasMargin="false" Header="false" Height="1650" Protect="false" RowAddr="176" RowSpan="1" Width="10406"&gt;&lt;CELLMARGIN Bottom="0" Left="0" Right="0" Top="0"/&gt;&lt;PARALIST LineWrap="Break" LinkListID="0" LinkListIDNext="0" TextDirection="0" VertAlign="Center"&gt;&lt;P ParaShape="21" Style="43"&gt;&lt;TEXT CharShape="7"&gt;&lt;CHAR&gt;≪$B$183≫&lt;/CHAR&gt;&lt;/TEXT&gt;&lt;/P&gt;&lt;/PARALIST&gt;&lt;/CELL&gt;&lt;CELL BorderFill="24" ColAddr="2" ColSpan="1" Dirty="false" Editable="false" HasMargin="true" Header="false" Height="1650" Protect="false" RowAddr="176" RowSpan="1" Width="4982"&gt;&lt;CELLMARGIN Bottom="283" Left="283" Right="283" Top="283"/&gt;&lt;PARALIST LineWrap="Break" LinkListID="0" LinkListIDNext="0" TextDirection="0" VertAlign="Top"&gt;&lt;P ParaShape="21" Style="43"&gt;&lt;TEXT CharShape="7"&gt;&lt;CHAR&gt;≪$C$183≫&lt;/CHAR&gt;&lt;/TEXT&gt;&lt;/P&gt;&lt;/PARALIST&gt;&lt;/CELL&gt;&lt;CELL BorderFill="23" ColAddr="3" ColSpan="1" Dirty="false" Editable="false" HasMargin="true" Header="false" Height="1650" Protect="false" RowAddr="176" RowSpan="1" Width="9274"&gt;&lt;CELLMARGIN Bottom="283" Left="283" Right="283" Top="283"/&gt;&lt;PARALIST LineWrap="Break" LinkListID="0" LinkListIDNext="0" TextDirection="0" VertAlign="Top"&gt;&lt;P ParaShape="21" Style="43"&gt;&lt;TEXT CharShape="7"&gt;&lt;CHAR&gt;≪$D$183≫&lt;/CHAR&gt;&lt;/TEXT&gt;&lt;/P&gt;&lt;/PARALIST&gt;&lt;/CELL&gt;&lt;CELL BorderFill="25" ColAddr="4" ColSpan="1" Dirty="false" Editable="false" HasMargin="true" Header="false" Height="1650" Protect="false" RowAddr="176" RowSpan="1" Width="11708"&gt;&lt;CELLMARGIN Bottom="283" Left="283" Right="283" Top="283"/&gt;&lt;PARALIST LineWrap="Break" LinkListID="0" LinkListIDNext="0" TextDirection="0" VertAlign="Top"&gt;&lt;P ParaShape="21" Style="43"&gt;&lt;TEXT CharShape="7"&gt;&lt;CHAR&gt;≪$E$183≫&lt;/CHAR&gt;&lt;/TEXT&gt;&lt;/P&gt;&lt;/PARALIST&gt;&lt;/CELL&gt;&lt;/ROW&gt;&lt;ROW&gt;&lt;CELL BorderFill="22" ColAddr="0" ColSpan="1" Dirty="false" Editable="false" HasMargin="false" Header="false" Height="1650" Protect="false" RowAddr="177" RowSpan="1" Width="3001"&gt;&lt;CELLMARGIN Bottom="0" Left="0" Right="0" Top="0"/&gt;&lt;PARALIST LineWrap="Squeeze" LinkListID="0" LinkListIDNext="0" TextDirection="0" VertAlign="Center"&gt;&lt;P ParaShape="0" Style="43"&gt;&lt;TEXT CharShape="7"&gt;&lt;CHAR&gt;≪$A$184≫&lt;/CHAR&gt;&lt;/TEXT&gt;&lt;/P&gt;&lt;/PARALIST&gt;&lt;/CELL&gt;&lt;CELL BorderFill="23" ColAddr="1" ColSpan="1" Dirty="false" Editable="false" HasMargin="false" Header="false" Height="1650" Protect="false" RowAddr="177" RowSpan="1" Width="10406"&gt;&lt;CELLMARGIN Bottom="0" Left="0" Right="0" Top="0"/&gt;&lt;PARALIST LineWrap="Break" LinkListID="0" LinkListIDNext="0" TextDirection="0" VertAlign="Center"&gt;&lt;P ParaShape="21" Style="43"&gt;&lt;TEXT CharShape="7"&gt;&lt;CHAR&gt;≪$B$184≫&lt;/CHAR&gt;&lt;/TEXT&gt;&lt;/P&gt;&lt;/PARALIST&gt;&lt;/CELL&gt;&lt;CELL BorderFill="24" ColAddr="2" ColSpan="1" Dirty="false" Editable="false" HasMargin="true" Header="false" Height="1650" Protect="false" RowAddr="177" RowSpan="1" Width="4982"&gt;&lt;CELLMARGIN Bottom="283" Left="283" Right="283" Top="283"/&gt;&lt;PARALIST LineWrap="Break" LinkListID="0" LinkListIDNext="0" TextDirection="0" VertAlign="Top"&gt;&lt;P ParaShape="21" Style="43"&gt;&lt;TEXT CharShape="7"&gt;&lt;CHAR&gt;≪$C$184≫&lt;/CHAR&gt;&lt;/TEXT&gt;&lt;/P&gt;&lt;/PARALIST&gt;&lt;/CELL&gt;&lt;CELL BorderFill="23" ColAddr="3" ColSpan="1" Dirty="false" Editable="false" HasMargin="true" Header="false" Height="1650" Protect="false" RowAddr="177" RowSpan="1" Width="9274"&gt;&lt;CELLMARGIN Bottom="283" Left="283" Right="283" Top="283"/&gt;&lt;PARALIST LineWrap="Break" LinkListID="0" LinkListIDNext="0" TextDirection="0" VertAlign="Top"&gt;&lt;P ParaShape="21" Style="43"&gt;&lt;TEXT CharShape="7"&gt;&lt;CHAR&gt;≪$D$184≫&lt;/CHAR&gt;&lt;/TEXT&gt;&lt;/P&gt;&lt;/PARALIST&gt;&lt;/CELL&gt;&lt;CELL BorderFill="25" ColAddr="4" ColSpan="1" Dirty="false" Editable="false" HasMargin="true" Header="false" Height="1650" Protect="false" RowAddr="177" RowSpan="1" Width="11708"&gt;&lt;CELLMARGIN Bottom="283" Left="283" Right="283" Top="283"/&gt;&lt;PARALIST LineWrap="Break" LinkListID="0" LinkListIDNext="0" TextDirection="0" VertAlign="Top"&gt;&lt;P ParaShape="21" Style="43"&gt;&lt;TEXT CharShape="7"&gt;&lt;CHAR&gt;≪$E$184≫&lt;/CHAR&gt;&lt;/TEXT&gt;&lt;/P&gt;&lt;/PARALIST&gt;&lt;/CELL&gt;&lt;/ROW&gt;&lt;ROW&gt;&lt;CELL BorderFill="22" ColAddr="0" ColSpan="1" Dirty="false" Editable="false" HasMargin="false" Header="false" Height="1650" Protect="false" RowAddr="178" RowSpan="1" Width="3001"&gt;&lt;CELLMARGIN Bottom="0" Left="0" Right="0" Top="0"/&gt;&lt;PARALIST LineWrap="Squeeze" LinkListID="0" LinkListIDNext="0" TextDirection="0" VertAlign="Center"&gt;&lt;P ParaShape="0" Style="43"&gt;&lt;TEXT CharShape="7"&gt;&lt;CHAR&gt;≪$A$185≫&lt;/CHAR&gt;&lt;/TEXT&gt;&lt;/P&gt;&lt;/PARALIST&gt;&lt;/CELL&gt;&lt;CELL BorderFill="23" ColAddr="1" ColSpan="1" Dirty="false" Editable="false" HasMargin="false" Header="false" Height="1650" Protect="false" RowAddr="178" RowSpan="1" Width="10406"&gt;&lt;CELLMARGIN Bottom="0" Left="0" Right="0" Top="0"/&gt;&lt;PARALIST LineWrap="Break" LinkListID="0" LinkListIDNext="0" TextDirection="0" VertAlign="Center"&gt;&lt;P ParaShape="21" Style="43"&gt;&lt;TEXT CharShape="7"&gt;&lt;CHAR&gt;≪$B$185≫&lt;/CHAR&gt;&lt;/TEXT&gt;&lt;/P&gt;&lt;/PARALIST&gt;&lt;/CELL&gt;&lt;CELL BorderFill="24" ColAddr="2" ColSpan="1" Dirty="false" Editable="false" HasMargin="true" Header="false" Height="1650" Protect="false" RowAddr="178" RowSpan="1" Width="4982"&gt;&lt;CELLMARGIN Bottom="283" Left="283" Right="283" Top="283"/&gt;&lt;PARALIST LineWrap="Break" LinkListID="0" LinkListIDNext="0" TextDirection="0" VertAlign="Top"&gt;&lt;P ParaShape="21" Style="43"&gt;&lt;TEXT CharShape="7"&gt;&lt;CHAR&gt;≪$C$185≫&lt;/CHAR&gt;&lt;/TEXT&gt;&lt;/P&gt;&lt;/PARALIST&gt;&lt;/CELL&gt;&lt;CELL BorderFill="23" ColAddr="3" ColSpan="1" Dirty="false" Editable="false" HasMargin="true" Header="false" Height="1650" Protect="false" RowAddr="178" RowSpan="1" Width="9274"&gt;&lt;CELLMARGIN Bottom="283" Left="283" Right="283" Top="283"/&gt;&lt;PARALIST LineWrap="Break" LinkListID="0" LinkListIDNext="0" TextDirection="0" VertAlign="Top"&gt;&lt;P ParaShape="21" Style="43"&gt;&lt;TEXT CharShape="7"&gt;&lt;CHAR&gt;≪$D$185≫&lt;/CHAR&gt;&lt;/TEXT&gt;&lt;/P&gt;&lt;/PARALIST&gt;&lt;/CELL&gt;&lt;CELL BorderFill="25" ColAddr="4" ColSpan="1" Dirty="false" Editable="false" HasMargin="true" Header="false" Height="1650" Protect="false" RowAddr="178" RowSpan="1" Width="11708"&gt;&lt;CELLMARGIN Bottom="283" Left="283" Right="283" Top="283"/&gt;&lt;PARALIST LineWrap="Break" LinkListID="0" LinkListIDNext="0" TextDirection="0" VertAlign="Top"&gt;&lt;P ParaShape="21" Style="43"&gt;&lt;TEXT CharShape="7"&gt;&lt;CHAR&gt;≪$E$185≫&lt;/CHAR&gt;&lt;/TEXT&gt;&lt;/P&gt;&lt;/PARALIST&gt;&lt;/CELL&gt;&lt;/ROW&gt;&lt;ROW&gt;&lt;CELL BorderFill="22" ColAddr="0" ColSpan="1" Dirty="false" Editable="false" HasMargin="false" Header="false" Height="1650" Protect="false" RowAddr="179" RowSpan="1" Width="3001"&gt;&lt;CELLMARGIN Bottom="0" Left="0" Right="0" Top="0"/&gt;&lt;PARALIST LineWrap="Squeeze" LinkListID="0" LinkListIDNext="0" TextDirection="0" VertAlign="Center"&gt;&lt;P ParaShape="0" Style="43"&gt;&lt;TEXT CharShape="7"&gt;&lt;CHAR&gt;≪$A$186≫&lt;/CHAR&gt;&lt;/TEXT&gt;&lt;/P&gt;&lt;/PARALIST&gt;&lt;/CELL&gt;&lt;CELL BorderFill="23" ColAddr="1" ColSpan="1" Dirty="false" Editable="false" HasMargin="false" Header="false" Height="1650" Protect="false" RowAddr="179" RowSpan="1" Width="10406"&gt;&lt;CELLMARGIN Bottom="0" Left="0" Right="0" Top="0"/&gt;&lt;PARALIST LineWrap="Break" LinkListID="0" LinkListIDNext="0" TextDirection="0" VertAlign="Center"&gt;&lt;P ParaShape="21" Style="43"&gt;&lt;TEXT CharShape="7"&gt;&lt;CHAR&gt;≪$B$186≫&lt;/CHAR&gt;&lt;/TEXT&gt;&lt;/P&gt;&lt;/PARALIST&gt;&lt;/CELL&gt;&lt;CELL BorderFill="24" ColAddr="2" ColSpan="1" Dirty="false" Editable="false" HasMargin="true" Header="false" Height="1650" Protect="false" RowAddr="179" RowSpan="1" Width="4982"&gt;&lt;CELLMARGIN Bottom="283" Left="283" Right="283" Top="283"/&gt;&lt;PARALIST LineWrap="Break" LinkListID="0" LinkListIDNext="0" TextDirection="0" VertAlign="Top"&gt;&lt;P ParaShape="21" Style="43"&gt;&lt;TEXT CharShape="7"&gt;&lt;CHAR&gt;≪$C$186≫&lt;/CHAR&gt;&lt;/TEXT&gt;&lt;/P&gt;&lt;/PARALIST&gt;&lt;/CELL&gt;&lt;CELL BorderFill="23" ColAddr="3" ColSpan="1" Dirty="false" Editable="false" HasMargin="true" Header="false" Height="1650" Protect="false" RowAddr="179" RowSpan="1" Width="9274"&gt;&lt;CELLMARGIN Bottom="283" Left="283" Right="283" Top="283"/&gt;&lt;PARALIST LineWrap="Break" LinkListID="0" LinkListIDNext="0" TextDirection="0" VertAlign="Top"&gt;&lt;P ParaShape="21" Style="43"&gt;&lt;TEXT CharShape="7"&gt;&lt;CHAR&gt;≪$D$186≫&lt;/CHAR&gt;&lt;/TEXT&gt;&lt;/P&gt;&lt;/PARALIST&gt;&lt;/CELL&gt;&lt;CELL BorderFill="25" ColAddr="4" ColSpan="1" Dirty="false" Editable="false" HasMargin="true" Header="false" Height="1650" Protect="false" RowAddr="179" RowSpan="1" Width="11708"&gt;&lt;CELLMARGIN Bottom="283" Left="283" Right="283" Top="283"/&gt;&lt;PARALIST LineWrap="Break" LinkListID="0" LinkListIDNext="0" TextDirection="0" VertAlign="Top"&gt;&lt;P ParaShape="21" Style="43"&gt;&lt;TEXT CharShape="7"&gt;&lt;CHAR&gt;≪$E$186≫&lt;/CHAR&gt;&lt;/TEXT&gt;&lt;/P&gt;&lt;/PARALIST&gt;&lt;/CELL&gt;&lt;/ROW&gt;&lt;ROW&gt;&lt;CELL BorderFill="22" ColAddr="0" ColSpan="1" Dirty="false" Editable="false" HasMargin="false" Header="false" Height="1650" Protect="false" RowAddr="180" RowSpan="1" Width="3001"&gt;&lt;CELLMARGIN Bottom="0" Left="0" Right="0" Top="0"/&gt;&lt;PARALIST LineWrap="Squeeze" LinkListID="0" LinkListIDNext="0" TextDirection="0" VertAlign="Center"&gt;&lt;P ParaShape="0" Style="43"&gt;&lt;TEXT CharShape="7"&gt;&lt;CHAR&gt;≪$A$187≫&lt;/CHAR&gt;&lt;/TEXT&gt;&lt;/P&gt;&lt;/PARALIST&gt;&lt;/CELL&gt;&lt;CELL BorderFill="23" ColAddr="1" ColSpan="1" Dirty="false" Editable="false" HasMargin="false" Header="false" Height="1650" Protect="false" RowAddr="180" RowSpan="1" Width="10406"&gt;&lt;CELLMARGIN Bottom="0" Left="0" Right="0" Top="0"/&gt;&lt;PARALIST LineWrap="Break" LinkListID="0" LinkListIDNext="0" TextDirection="0" VertAlign="Center"&gt;&lt;P ParaShape="21" Style="43"&gt;&lt;TEXT CharShape="7"&gt;&lt;CHAR&gt;≪$B$187≫&lt;/CHAR&gt;&lt;/TEXT&gt;&lt;/P&gt;&lt;/PARALIST&gt;&lt;/CELL&gt;&lt;CELL BorderFill="24" ColAddr="2" ColSpan="1" Dirty="false" Editable="false" HasMargin="true" Header="false" Height="1650" Protect="false" RowAddr="180" RowSpan="1" Width="4982"&gt;&lt;CELLMARGIN Bottom="283" Left="283" Right="283" Top="283"/&gt;&lt;PARALIST LineWrap="Break" LinkListID="0" LinkListIDNext="0" TextDirection="0" VertAlign="Top"&gt;&lt;P ParaShape="21" Style="43"&gt;&lt;TEXT CharShape="7"&gt;&lt;CHAR&gt;≪$C$187≫&lt;/CHAR&gt;&lt;/TEXT&gt;&lt;/P&gt;&lt;/PARALIST&gt;&lt;/CELL&gt;&lt;CELL BorderFill="23" ColAddr="3" ColSpan="1" Dirty="false" Editable="false" HasMargin="true" Header="false" Height="1650" Protect="false" RowAddr="180" RowSpan="1" Width="9274"&gt;&lt;CELLMARGIN Bottom="283" Left="283" Right="283" Top="283"/&gt;&lt;PARALIST LineWrap="Break" LinkListID="0" LinkListIDNext="0" TextDirection="0" VertAlign="Top"&gt;&lt;P ParaShape="21" Style="43"&gt;&lt;TEXT CharShape="7"&gt;&lt;CHAR&gt;≪$D$187≫&lt;/CHAR&gt;&lt;/TEXT&gt;&lt;/P&gt;&lt;/PARALIST&gt;&lt;/CELL&gt;&lt;CELL BorderFill="25" ColAddr="4" ColSpan="1" Dirty="false" Editable="false" HasMargin="true" Header="false" Height="1650" Protect="false" RowAddr="180" RowSpan="1" Width="11708"&gt;&lt;CELLMARGIN Bottom="283" Left="283" Right="283" Top="283"/&gt;&lt;PARALIST LineWrap="Break" LinkListID="0" LinkListIDNext="0" TextDirection="0" VertAlign="Top"&gt;&lt;P ParaShape="21" Style="43"&gt;&lt;TEXT CharShape="7"&gt;&lt;CHAR&gt;≪$E$187≫&lt;/CHAR&gt;&lt;/TEXT&gt;&lt;/P&gt;&lt;/PARALIST&gt;&lt;/CELL&gt;&lt;/ROW&gt;&lt;ROW&gt;&lt;CELL BorderFill="22" ColAddr="0" ColSpan="1" Dirty="false" Editable="false" HasMargin="false" Header="false" Height="1650" Protect="false" RowAddr="181" RowSpan="1" Width="3001"&gt;&lt;CELLMARGIN Bottom="0" Left="0" Right="0" Top="0"/&gt;&lt;PARALIST LineWrap="Squeeze" LinkListID="0" LinkListIDNext="0" TextDirection="0" VertAlign="Center"&gt;&lt;P ParaShape="0" Style="43"&gt;&lt;TEXT CharShape="7"&gt;&lt;CHAR&gt;≪$A$188≫&lt;/CHAR&gt;&lt;/TEXT&gt;&lt;/P&gt;&lt;/PARALIST&gt;&lt;/CELL&gt;&lt;CELL BorderFill="23" ColAddr="1" ColSpan="1" Dirty="false" Editable="false" HasMargin="false" Header="false" Height="1650" Protect="false" RowAddr="181" RowSpan="1" Width="10406"&gt;&lt;CELLMARGIN Bottom="0" Left="0" Right="0" Top="0"/&gt;&lt;PARALIST LineWrap="Break" LinkListID="0" LinkListIDNext="0" TextDirection="0" VertAlign="Center"&gt;&lt;P ParaShape="21" Style="43"&gt;&lt;TEXT CharShape="7"&gt;&lt;CHAR&gt;≪$B$188≫&lt;/CHAR&gt;&lt;/TEXT&gt;&lt;/P&gt;&lt;/PARALIST&gt;&lt;/CELL&gt;&lt;CELL BorderFill="24" ColAddr="2" ColSpan="1" Dirty="false" Editable="false" HasMargin="true" Header="false" Height="1650" Protect="false" RowAddr="181" RowSpan="1" Width="4982"&gt;&lt;CELLMARGIN Bottom="283" Left="283" Right="283" Top="283"/&gt;&lt;PARALIST LineWrap="Break" LinkListID="0" LinkListIDNext="0" TextDirection="0" VertAlign="Top"&gt;&lt;P ParaShape="21" Style="43"&gt;&lt;TEXT CharShape="7"&gt;&lt;CHAR&gt;≪$C$188≫&lt;/CHAR&gt;&lt;/TEXT&gt;&lt;/P&gt;&lt;/PARALIST&gt;&lt;/CELL&gt;&lt;CELL BorderFill="23" ColAddr="3" ColSpan="1" Dirty="false" Editable="false" HasMargin="true" Header="false" Height="1650" Protect="false" RowAddr="181" RowSpan="1" Width="9274"&gt;&lt;CELLMARGIN Bottom="283" Left="283" Right="283" Top="283"/&gt;&lt;PARALIST LineWrap="Break" LinkListID="0" LinkListIDNext="0" TextDirection="0" VertAlign="Top"&gt;&lt;P ParaShape="21" Style="43"&gt;&lt;TEXT CharShape="7"&gt;&lt;CHAR&gt;≪$D$188≫&lt;/CHAR&gt;&lt;/TEXT&gt;&lt;/P&gt;&lt;/PARALIST&gt;&lt;/CELL&gt;&lt;CELL BorderFill="25" ColAddr="4" ColSpan="1" Dirty="false" Editable="false" HasMargin="true" Header="false" Height="1650" Protect="false" RowAddr="181" RowSpan="1" Width="11708"&gt;&lt;CELLMARGIN Bottom="283" Left="283" Right="283" Top="283"/&gt;&lt;PARALIST LineWrap="Break" LinkListID="0" LinkListIDNext="0" TextDirection="0" VertAlign="Top"&gt;&lt;P ParaShape="21" Style="43"&gt;&lt;TEXT CharShape="7"&gt;&lt;CHAR&gt;≪$E$188≫&lt;/CHAR&gt;&lt;/TEXT&gt;&lt;/P&gt;&lt;/PARALIST&gt;&lt;/CELL&gt;&lt;/ROW&gt;&lt;ROW&gt;&lt;CELL BorderFill="22" ColAddr="0" ColSpan="1" Dirty="false" Editable="false" HasMargin="false" Header="false" Height="1650" Protect="false" RowAddr="182" RowSpan="1" Width="3001"&gt;&lt;CELLMARGIN Bottom="0" Left="0" Right="0" Top="0"/&gt;&lt;PARALIST LineWrap="Squeeze" LinkListID="0" LinkListIDNext="0" TextDirection="0" VertAlign="Center"&gt;&lt;P ParaShape="0" Style="43"&gt;&lt;TEXT CharShape="7"&gt;&lt;CHAR&gt;≪$A$189≫&lt;/CHAR&gt;&lt;/TEXT&gt;&lt;/P&gt;&lt;/PARALIST&gt;&lt;/CELL&gt;&lt;CELL BorderFill="23" ColAddr="1" ColSpan="1" Dirty="false" Editable="false" HasMargin="false" Header="false" Height="1650" Protect="false" RowAddr="182" RowSpan="1" Width="10406"&gt;&lt;CELLMARGIN Bottom="0" Left="0" Right="0" Top="0"/&gt;&lt;PARALIST LineWrap="Break" LinkListID="0" LinkListIDNext="0" TextDirection="0" VertAlign="Center"&gt;&lt;P ParaShape="21" Style="43"&gt;&lt;TEXT CharShape="7"&gt;&lt;CHAR&gt;≪$B$189≫&lt;/CHAR&gt;&lt;/TEXT&gt;&lt;/P&gt;&lt;/PARALIST&gt;&lt;/CELL&gt;&lt;CELL BorderFill="24" ColAddr="2" ColSpan="1" Dirty="false" Editable="false" HasMargin="true" Header="false" Height="1650" Protect="false" RowAddr="182" RowSpan="1" Width="4982"&gt;&lt;CELLMARGIN Bottom="283" Left="283" Right="283" Top="283"/&gt;&lt;PARALIST LineWrap="Break" LinkListID="0" LinkListIDNext="0" TextDirection="0" VertAlign="Top"&gt;&lt;P ParaShape="21" Style="43"&gt;&lt;TEXT CharShape="7"&gt;&lt;CHAR&gt;≪$C$189≫&lt;/CHAR&gt;&lt;/TEXT&gt;&lt;/P&gt;&lt;/PARALIST&gt;&lt;/CELL&gt;&lt;CELL BorderFill="23" ColAddr="3" ColSpan="1" Dirty="false" Editable="false" HasMargin="true" Header="false" Height="1650" Protect="false" RowAddr="182" RowSpan="1" Width="9274"&gt;&lt;CELLMARGIN Bottom="283" Left="283" Right="283" Top="283"/&gt;&lt;PARALIST LineWrap="Break" LinkListID="0" LinkListIDNext="0" TextDirection="0" VertAlign="Top"&gt;&lt;P ParaShape="21" Style="43"&gt;&lt;TEXT CharShape="7"&gt;&lt;CHAR&gt;≪$D$189≫&lt;/CHAR&gt;&lt;/TEXT&gt;&lt;/P&gt;&lt;/PARALIST&gt;&lt;/CELL&gt;&lt;CELL BorderFill="25" ColAddr="4" ColSpan="1" Dirty="false" Editable="false" HasMargin="true" Header="false" Height="1650" Protect="false" RowAddr="182" RowSpan="1" Width="11708"&gt;&lt;CELLMARGIN Bottom="283" Left="283" Right="283" Top="283"/&gt;&lt;PARALIST LineWrap="Break" LinkListID="0" LinkListIDNext="0" TextDirection="0" VertAlign="Top"&gt;&lt;P ParaShape="21" Style="43"&gt;&lt;TEXT CharShape="7"&gt;&lt;CHAR&gt;≪$E$189≫&lt;/CHAR&gt;&lt;/TEXT&gt;&lt;/P&gt;&lt;/PARALIST&gt;&lt;/CELL&gt;&lt;/ROW&gt;&lt;ROW&gt;&lt;CELL BorderFill="22" ColAddr="0" ColSpan="1" Dirty="false" Editable="false" </t>
  </si>
  <si>
    <t>HasMargin="false" Header="false" Height="1650" Protect="false" RowAddr="183" RowSpan="1" Width="3001"&gt;&lt;CELLMARGIN Bottom="0" Left="0" Right="0" Top="0"/&gt;&lt;PARALIST LineWrap="Squeeze" LinkListID="0" LinkListIDNext="0" TextDirection="0" VertAlign="Center"&gt;&lt;P ParaShape="0" Style="43"&gt;&lt;TEXT CharShape="7"&gt;&lt;CHAR&gt;≪$A$190≫&lt;/CHAR&gt;&lt;/TEXT&gt;&lt;/P&gt;&lt;/PARALIST&gt;&lt;/CELL&gt;&lt;CELL BorderFill="23" ColAddr="1" ColSpan="1" Dirty="false" Editable="false" HasMargin="false" Header="false" Height="1650" Protect="false" RowAddr="183" RowSpan="1" Width="10406"&gt;&lt;CELLMARGIN Bottom="0" Left="0" Right="0" Top="0"/&gt;&lt;PARALIST LineWrap="Break" LinkListID="0" LinkListIDNext="0" TextDirection="0" VertAlign="Center"&gt;&lt;P ParaShape="21" Style="43"&gt;&lt;TEXT CharShape="7"&gt;&lt;CHAR&gt;≪$B$190≫&lt;/CHAR&gt;&lt;/TEXT&gt;&lt;/P&gt;&lt;/PARALIST&gt;&lt;/CELL&gt;&lt;CELL BorderFill="24" ColAddr="2" ColSpan="1" Dirty="false" Editable="false" HasMargin="true" Header="false" Height="1650" Protect="false" RowAddr="183" RowSpan="1" Width="4982"&gt;&lt;CELLMARGIN Bottom="283" Left="283" Right="283" Top="283"/&gt;&lt;PARALIST LineWrap="Break" LinkListID="0" LinkListIDNext="0" TextDirection="0" VertAlign="Top"&gt;&lt;P ParaShape="21" Style="43"&gt;&lt;TEXT CharShape="7"&gt;&lt;CHAR&gt;≪$C$190≫&lt;/CHAR&gt;&lt;/TEXT&gt;&lt;/P&gt;&lt;/PARALIST&gt;&lt;/CELL&gt;&lt;CELL BorderFill="23" ColAddr="3" ColSpan="1" Dirty="false" Editable="false" HasMargin="true" Header="false" Height="1650" Protect="false" RowAddr="183" RowSpan="1" Width="9274"&gt;&lt;CELLMARGIN Bottom="283" Left="283" Right="283" Top="283"/&gt;&lt;PARALIST LineWrap="Break" LinkListID="0" LinkListIDNext="0" TextDirection="0" VertAlign="Top"&gt;&lt;P ParaShape="21" Style="43"&gt;&lt;TEXT CharShape="7"&gt;&lt;CHAR&gt;≪$D$190≫&lt;/CHAR&gt;&lt;/TEXT&gt;&lt;/P&gt;&lt;/PARALIST&gt;&lt;/CELL&gt;&lt;CELL BorderFill="25" ColAddr="4" ColSpan="1" Dirty="false" Editable="false" HasMargin="true" Header="false" Height="1650" Protect="false" RowAddr="183" RowSpan="1" Width="11708"&gt;&lt;CELLMARGIN Bottom="283" Left="283" Right="283" Top="283"/&gt;&lt;PARALIST LineWrap="Break" LinkListID="0" LinkListIDNext="0" TextDirection="0" VertAlign="Top"&gt;&lt;P ParaShape="21" Style="43"&gt;&lt;TEXT CharShape="7"&gt;&lt;CHAR&gt;≪$E$190≫&lt;/CHAR&gt;&lt;/TEXT&gt;&lt;/P&gt;&lt;/PARALIST&gt;&lt;/CELL&gt;&lt;/ROW&gt;&lt;ROW&gt;&lt;CELL BorderFill="22" ColAddr="0" ColSpan="1" Dirty="false" Editable="false" HasMargin="false" Header="false" Height="1650" Protect="false" RowAddr="184" RowSpan="1" Width="3001"&gt;&lt;CELLMARGIN Bottom="0" Left="0" Right="0" Top="0"/&gt;&lt;PARALIST LineWrap="Squeeze" LinkListID="0" LinkListIDNext="0" TextDirection="0" VertAlign="Center"&gt;&lt;P ParaShape="0" Style="43"&gt;&lt;TEXT CharShape="7"&gt;&lt;CHAR&gt;≪$A$191≫&lt;/CHAR&gt;&lt;/TEXT&gt;&lt;/P&gt;&lt;/PARALIST&gt;&lt;/CELL&gt;&lt;CELL BorderFill="23" ColAddr="1" ColSpan="1" Dirty="false" Editable="false" HasMargin="false" Header="false" Height="1650" Protect="false" RowAddr="184" RowSpan="1" Width="10406"&gt;&lt;CELLMARGIN Bottom="0" Left="0" Right="0" Top="0"/&gt;&lt;PARALIST LineWrap="Break" LinkListID="0" LinkListIDNext="0" TextDirection="0" VertAlign="Center"&gt;&lt;P ParaShape="21" Style="43"&gt;&lt;TEXT CharShape="7"&gt;&lt;CHAR&gt;≪$B$191≫&lt;/CHAR&gt;&lt;/TEXT&gt;&lt;/P&gt;&lt;/PARALIST&gt;&lt;/CELL&gt;&lt;CELL BorderFill="24" ColAddr="2" ColSpan="1" Dirty="false" Editable="false" HasMargin="true" Header="false" Height="1650" Protect="false" RowAddr="184" RowSpan="1" Width="4982"&gt;&lt;CELLMARGIN Bottom="283" Left="283" Right="283" Top="283"/&gt;&lt;PARALIST LineWrap="Break" LinkListID="0" LinkListIDNext="0" TextDirection="0" VertAlign="Top"&gt;&lt;P ParaShape="21" Style="43"&gt;&lt;TEXT CharShape="7"&gt;&lt;CHAR&gt;≪$C$191≫&lt;/CHAR&gt;&lt;/TEXT&gt;&lt;/P&gt;&lt;/PARALIST&gt;&lt;/CELL&gt;&lt;CELL BorderFill="23" ColAddr="3" ColSpan="1" Dirty="false" Editable="false" HasMargin="true" Header="false" Height="1650" Protect="false" RowAddr="184" RowSpan="1" Width="9274"&gt;&lt;CELLMARGIN Bottom="283" Left="283" Right="283" Top="283"/&gt;&lt;PARALIST LineWrap="Break" LinkListID="0" LinkListIDNext="0" TextDirection="0" VertAlign="Top"&gt;&lt;P ParaShape="21" Style="43"&gt;&lt;TEXT CharShape="7"&gt;&lt;CHAR&gt;≪$D$191≫&lt;/CHAR&gt;&lt;/TEXT&gt;&lt;/P&gt;&lt;/PARALIST&gt;&lt;/CELL&gt;&lt;CELL BorderFill="25" ColAddr="4" ColSpan="1" Dirty="false" Editable="false" HasMargin="true" Header="false" Height="1650" Protect="false" RowAddr="184" RowSpan="1" Width="11708"&gt;&lt;CELLMARGIN Bottom="283" Left="283" Right="283" Top="283"/&gt;&lt;PARALIST LineWrap="Break" LinkListID="0" LinkListIDNext="0" TextDirection="0" VertAlign="Top"&gt;&lt;P ParaShape="21" Style="43"&gt;&lt;TEXT CharShape="7"&gt;&lt;CHAR&gt;≪$E$191≫&lt;/CHAR&gt;&lt;/TEXT&gt;&lt;/P&gt;&lt;/PARALIST&gt;&lt;/CELL&gt;&lt;/ROW&gt;&lt;ROW&gt;&lt;CELL BorderFill="22" ColAddr="0" ColSpan="1" Dirty="false" Editable="false" HasMargin="false" Header="false" Height="1650" Protect="false" RowAddr="185" RowSpan="1" Width="3001"&gt;&lt;CELLMARGIN Bottom="0" Left="0" Right="0" Top="0"/&gt;&lt;PARALIST LineWrap="Squeeze" LinkListID="0" LinkListIDNext="0" TextDirection="0" VertAlign="Center"&gt;&lt;P ParaShape="0" Style="43"&gt;&lt;TEXT CharShape="7"&gt;&lt;CHAR&gt;≪$A$192≫&lt;/CHAR&gt;&lt;/TEXT&gt;&lt;/P&gt;&lt;/PARALIST&gt;&lt;/CELL&gt;&lt;CELL BorderFill="23" ColAddr="1" ColSpan="1" Dirty="false" Editable="false" HasMargin="false" Header="false" Height="1650" Protect="false" RowAddr="185" RowSpan="1" Width="10406"&gt;&lt;CELLMARGIN Bottom="0" Left="0" Right="0" Top="0"/&gt;&lt;PARALIST LineWrap="Break" LinkListID="0" LinkListIDNext="0" TextDirection="0" VertAlign="Center"&gt;&lt;P ParaShape="21" Style="43"&gt;&lt;TEXT CharShape="7"&gt;&lt;CHAR&gt;≪$B$192≫&lt;/CHAR&gt;&lt;/TEXT&gt;&lt;/P&gt;&lt;/PARALIST&gt;&lt;/CELL&gt;&lt;CELL BorderFill="24" ColAddr="2" ColSpan="1" Dirty="false" Editable="false" HasMargin="true" Header="false" Height="1650" Protect="false" RowAddr="185" RowSpan="1" Width="4982"&gt;&lt;CELLMARGIN Bottom="283" Left="283" Right="283" Top="283"/&gt;&lt;PARALIST LineWrap="Break" LinkListID="0" LinkListIDNext="0" TextDirection="0" VertAlign="Top"&gt;&lt;P ParaShape="21" Style="43"&gt;&lt;TEXT CharShape="7"&gt;&lt;CHAR&gt;≪$C$192≫&lt;/CHAR&gt;&lt;/TEXT&gt;&lt;/P&gt;&lt;/PARALIST&gt;&lt;/CELL&gt;&lt;CELL BorderFill="23" ColAddr="3" ColSpan="1" Dirty="false" Editable="false" HasMargin="true" Header="false" Height="1650" Protect="false" RowAddr="185" RowSpan="1" Width="9274"&gt;&lt;CELLMARGIN Bottom="283" Left="283" Right="283" Top="283"/&gt;&lt;PARALIST LineWrap="Break" LinkListID="0" LinkListIDNext="0" TextDirection="0" VertAlign="Top"&gt;&lt;P ParaShape="21" Style="43"&gt;&lt;TEXT CharShape="7"&gt;&lt;CHAR&gt;≪$D$192≫&lt;/CHAR&gt;&lt;/TEXT&gt;&lt;/P&gt;&lt;/PARALIST&gt;&lt;/CELL&gt;&lt;CELL BorderFill="25" ColAddr="4" ColSpan="1" Dirty="false" Editable="false" HasMargin="true" Header="false" Height="1650" Protect="false" RowAddr="185" RowSpan="1" Width="11708"&gt;&lt;CELLMARGIN Bottom="283" Left="283" Right="283" Top="283"/&gt;&lt;PARALIST LineWrap="Break" LinkListID="0" LinkListIDNext="0" TextDirection="0" VertAlign="Top"&gt;&lt;P ParaShape="21" Style="43"&gt;&lt;TEXT CharShape="7"&gt;&lt;CHAR&gt;≪$E$192≫&lt;/CHAR&gt;&lt;/TEXT&gt;&lt;/P&gt;&lt;/PARALIST&gt;&lt;/CELL&gt;&lt;/ROW&gt;&lt;ROW&gt;&lt;CELL BorderFill="22" ColAddr="0" ColSpan="1" Dirty="false" Editable="false" HasMargin="false" Header="false" Height="1650" Protect="false" RowAddr="186" RowSpan="1" Width="3001"&gt;&lt;CELLMARGIN Bottom="0" Left="0" Right="0" Top="0"/&gt;&lt;PARALIST LineWrap="Squeeze" LinkListID="0" LinkListIDNext="0" TextDirection="0" VertAlign="Center"&gt;&lt;P ParaShape="0" Style="43"&gt;&lt;TEXT CharShape="7"&gt;&lt;CHAR&gt;≪$A$193≫&lt;/CHAR&gt;&lt;/TEXT&gt;&lt;/P&gt;&lt;/PARALIST&gt;&lt;/CELL&gt;&lt;CELL BorderFill="23" ColAddr="1" ColSpan="1" Dirty="false" Editable="false" HasMargin="false" Header="false" Height="1650" Protect="false" RowAddr="186" RowSpan="1" Width="10406"&gt;&lt;CELLMARGIN Bottom="0" Left="0" Right="0" Top="0"/&gt;&lt;PARALIST LineWrap="Break" LinkListID="0" LinkListIDNext="0" TextDirection="0" VertAlign="Center"&gt;&lt;P ParaShape="21" Style="43"&gt;&lt;TEXT CharShape="7"&gt;&lt;CHAR&gt;≪$B$193≫&lt;/CHAR&gt;&lt;/TEXT&gt;&lt;/P&gt;&lt;/PARALIST&gt;&lt;/CELL&gt;&lt;CELL BorderFill="24" ColAddr="2" ColSpan="1" Dirty="false" Editable="false" HasMargin="true" Header="false" Height="1650" Protect="false" RowAddr="186" RowSpan="1" Width="4982"&gt;&lt;CELLMARGIN Bottom="283" Left="283" Right="283" Top="283"/&gt;&lt;PARALIST LineWrap="Break" LinkListID="0" LinkListIDNext="0" TextDirection="0" VertAlign="Top"&gt;&lt;P ParaShape="21" Style="43"&gt;&lt;TEXT CharShape="7"&gt;&lt;CHAR&gt;≪$C$193≫&lt;/CHAR&gt;&lt;/TEXT&gt;&lt;/P&gt;&lt;/PARALIST&gt;&lt;/CELL&gt;&lt;CELL BorderFill="23" ColAddr="3" ColSpan="1" Dirty="false" Editable="false" HasMargin="true" Header="false" Height="1650" Protect="false" RowAddr="186" RowSpan="1" Width="9274"&gt;&lt;CELLMARGIN Bottom="283" Left="283" Right="283" Top="283"/&gt;&lt;PARALIST LineWrap="Break" LinkListID="0" LinkListIDNext="0" TextDirection="0" VertAlign="Top"&gt;&lt;P ParaShape="21" Style="43"&gt;&lt;TEXT CharShape="7"&gt;&lt;CHAR&gt;≪$D$193≫&lt;/CHAR&gt;&lt;/TEXT&gt;&lt;/P&gt;&lt;/PARALIST&gt;&lt;/CELL&gt;&lt;CELL BorderFill="25" ColAddr="4" ColSpan="1" Dirty="false" Editable="false" HasMargin="true" Header="false" Height="1650" Protect="false" RowAddr="186" RowSpan="1" Width="11708"&gt;&lt;CELLMARGIN Bottom="283" Left="283" Right="283" Top="283"/&gt;&lt;PARALIST LineWrap="Break" LinkListID="0" LinkListIDNext="0" TextDirection="0" VertAlign="Top"&gt;&lt;P ParaShape="21" Style="43"&gt;&lt;TEXT CharShape="7"&gt;&lt;CHAR&gt;≪$E$193≫&lt;/CHAR&gt;&lt;/TEXT&gt;&lt;/P&gt;&lt;/PARALIST&gt;&lt;/CELL&gt;&lt;/ROW&gt;&lt;ROW&gt;&lt;CELL BorderFill="22" ColAddr="0" ColSpan="1" Dirty="false" Editable="false" HasMargin="false" Header="false" Height="1650" Protect="false" RowAddr="187" RowSpan="1" Width="3001"&gt;&lt;CELLMARGIN Bottom="0" Left="0" Right="0" Top="0"/&gt;&lt;PARALIST LineWrap="Squeeze" LinkListID="0" LinkListIDNext="0" TextDirection="0" VertAlign="Center"&gt;&lt;P ParaShape="0" Style="43"&gt;&lt;TEXT CharShape="7"&gt;&lt;CHAR&gt;≪$A$194≫&lt;/CHAR&gt;&lt;/TEXT&gt;&lt;/P&gt;&lt;/PARALIST&gt;&lt;/CELL&gt;&lt;CELL BorderFill="23" ColAddr="1" ColSpan="1" Dirty="false" Editable="false" HasMargin="false" Header="false" Height="1650" Protect="false" RowAddr="187" RowSpan="1" Width="10406"&gt;&lt;CELLMARGIN Bottom="0" Left="0" Right="0" Top="0"/&gt;&lt;PARALIST LineWrap="Break" LinkListID="0" LinkListIDNext="0" TextDirection="0" VertAlign="Center"&gt;&lt;P ParaShape="21" Style="43"&gt;&lt;TEXT CharShape="7"&gt;&lt;CHAR&gt;≪$B$194≫&lt;/CHAR&gt;&lt;/TEXT&gt;&lt;/P&gt;&lt;/PARALIST&gt;&lt;/CELL&gt;&lt;CELL BorderFill="24" ColAddr="2" ColSpan="1" Dirty="false" Editable="false" HasMargin="true" Header="false" Height="1650" Protect="false" RowAddr="187" RowSpan="1" Width="4982"&gt;&lt;CELLMARGIN Bottom="283" Left="283" Right="283" Top="283"/&gt;&lt;PARALIST LineWrap="Break" LinkListID="0" LinkListIDNext="0" TextDirection="0" VertAlign="Top"&gt;&lt;P ParaShape="21" Style="43"&gt;&lt;TEXT CharShape="7"&gt;&lt;CHAR&gt;≪$C$194≫&lt;/CHAR&gt;&lt;/TEXT&gt;&lt;/P&gt;&lt;/PARALIST&gt;&lt;/CELL&gt;&lt;CELL BorderFill="23" ColAddr="3" ColSpan="1" Dirty="false" Editable="false" HasMargin="true" Header="false" Height="1650" Protect="false" RowAddr="187" RowSpan="1" Width="9274"&gt;&lt;CELLMARGIN Bottom="283" Left="283" Right="283" Top="283"/&gt;&lt;PARALIST LineWrap="Break" LinkListID="0" LinkListIDNext="0" TextDirection="0" VertAlign="Top"&gt;&lt;P ParaShape="21" Style="43"&gt;&lt;TEXT CharShape="7"&gt;&lt;CHAR&gt;≪$D$194≫&lt;/CHAR&gt;&lt;/TEXT&gt;&lt;/P&gt;&lt;/PARALIST&gt;&lt;/CELL&gt;&lt;CELL BorderFill="25" ColAddr="4" ColSpan="1" Dirty="false" Editable="false" HasMargin="true" Header="false" Height="1650" Protect="false" RowAddr="187" RowSpan="1" Width="11708"&gt;&lt;CELLMARGIN Bottom="283" Left="283" Right="283" Top="283"/&gt;&lt;PARALIST LineWrap="Break" LinkListID="0" LinkListIDNext="0" TextDirection="0" VertAlign="Top"&gt;&lt;P ParaShape="21" Style="43"&gt;&lt;TEXT CharShape="7"&gt;&lt;CHAR&gt;≪$E$194≫&lt;/CHAR&gt;&lt;/TEXT&gt;&lt;/P&gt;&lt;/PARALIST&gt;&lt;/CELL&gt;&lt;/ROW&gt;&lt;ROW&gt;&lt;CELL BorderFill="22" ColAddr="0" ColSpan="1" Dirty="false" Editable="false" HasMargin="false" Header="false" Height="1650" Protect="false" RowAddr="188" RowSpan="1" Width="3001"&gt;&lt;CELLMARGIN Bottom="0" Left="0" Right="0" Top="0"/&gt;&lt;PARALIST LineWrap="Squeeze" LinkListID="0" LinkListIDNext="0" TextDirection="0" VertAlign="Center"&gt;&lt;P ParaShape="0" Style="43"&gt;&lt;TEXT CharShape="7"&gt;&lt;CHAR&gt;≪$A$195≫&lt;/CHAR&gt;&lt;/TEXT&gt;&lt;/P&gt;&lt;/PARALIST&gt;&lt;/CELL&gt;&lt;CELL BorderFill="23" ColAddr="1" ColSpan="1" Dirty="false" Editable="false" HasMargin="false" Header="false" Height="1650" Protect="false" RowAddr="188" RowSpan="1" Width="10406"&gt;&lt;CELLMARGIN Bottom="0" Left="0" Right="0" Top="0"/&gt;&lt;PARALIST LineWrap="Break" LinkListID="0" LinkListIDNext="0" TextDirection="0" VertAlign="Center"&gt;&lt;P ParaShape="21" Style="43"&gt;&lt;TEXT CharShape="7"&gt;&lt;CHAR&gt;≪$B$195≫&lt;/CHAR&gt;&lt;/TEXT&gt;&lt;/P&gt;&lt;/PARALIST&gt;&lt;/CELL&gt;&lt;CELL BorderFill="24" ColAddr="2" ColSpan="1" Dirty="false" Editable="false" HasMargin="true" Header="false" Height="1650" Protect="false" RowAddr="188" RowSpan="1" Width="4982"&gt;&lt;CELLMARGIN Bottom="283" Left="283" Right="283" Top="283"/&gt;&lt;PARALIST LineWrap="Break" LinkListID="0" LinkListIDNext="0" TextDirection="0" VertAlign="Top"&gt;&lt;P ParaShape="21" Style="43"&gt;&lt;TEXT CharShape="7"&gt;&lt;CHAR&gt;≪$C$195≫&lt;/CHAR&gt;&lt;/TEXT&gt;&lt;/P&gt;&lt;/PARALIST&gt;&lt;/CELL&gt;&lt;CELL BorderFill="23" ColAddr="3" ColSpan="1" Dirty="false" Editable="false" HasMargin="true" Header="false" Height="1650" Protect="false" RowAddr="188" RowSpan="1" Width="9274"&gt;&lt;CELLMARGIN Bottom="283" Left="283" Right="283" Top="283"/&gt;&lt;PARALIST LineWrap="Break" LinkListID="0" LinkListIDNext="0" TextDirection="0" VertAlign="Top"&gt;&lt;P ParaShape="21" Style="43"&gt;&lt;TEXT CharShape="7"&gt;&lt;CHAR&gt;≪$D$195≫&lt;/CHAR&gt;&lt;/TEXT&gt;&lt;/P&gt;&lt;/PARALIST&gt;&lt;/CELL&gt;&lt;CELL BorderFill="25" ColAddr="4" ColSpan="1" Dirty="false" Editable="false" HasMargin="true" Header="false" Height="1650" Protect="false" RowAddr="188" RowSpan="1" Width="11708"&gt;&lt;CELLMARGIN Bottom="283" Left="283" Right="283" Top="283"/&gt;&lt;PARALIST LineWrap="Break" LinkListID="0" LinkListIDNext="0" TextDirection="0" VertAlign="Top"&gt;&lt;P ParaShape="21" Style="43"&gt;&lt;TEXT CharShape="7"&gt;&lt;CHAR&gt;≪$E$195≫&lt;/CHAR&gt;&lt;/TEXT&gt;&lt;/P&gt;&lt;/PARALIST&gt;&lt;/CELL&gt;&lt;/ROW&gt;&lt;ROW&gt;&lt;CELL BorderFill="22" ColAddr="0" ColSpan="1" Dirty="false" Editable="false" HasMargin="false" Header="false" Height="1650" Protect="false" RowAddr="189" RowSpan="1" Width="3001"&gt;&lt;CELLMARGIN Bottom="0" Left="0" Right="0" Top="0"/&gt;&lt;PARALIST LineWrap="Squeeze" LinkListID="0" LinkListIDNext="0" TextDirection="0" VertAlign="Center"&gt;&lt;P ParaShape="0" Style="43"&gt;&lt;TEXT CharShape="7"&gt;&lt;CHAR&gt;≪$A$196≫&lt;/CHAR&gt;&lt;/TEXT&gt;&lt;/P&gt;&lt;/PARALIST&gt;&lt;/CELL&gt;&lt;CELL BorderFill="23" ColAddr="1" ColSpan="1" Dirty="false" Editable="false" HasMargin="false" Header="false" Height="1650" Protect="false" RowAddr="189" RowSpan="1" Width="10406"&gt;&lt;CELLMARGIN Bottom="0" Left="0" Right="0" Top="0"/&gt;&lt;PARALIST LineWrap="Break" LinkListID="0" LinkListIDNext="0" TextDirection="0" VertAlign="Center"&gt;&lt;P ParaShape="21" Style="43"&gt;&lt;TEXT CharShape="7"&gt;&lt;CHAR&gt;≪$B$196≫&lt;/CHAR&gt;&lt;/TEXT&gt;&lt;/P&gt;&lt;/PARALIST&gt;&lt;/CELL&gt;&lt;CELL BorderFill="24" ColAddr="2" ColSpan="1" Dirty="false" Editable="false" HasMargin="true" Header="false" Height="1650" Protect="false" RowAddr="189" RowSpan="1" Width="4982"&gt;&lt;CELLMARGIN Bottom="283" Left="283" Right="283" Top="283"/&gt;&lt;PARALIST LineWrap="Break" LinkListID="0" LinkListIDNext="0" TextDirection="0" VertAlign="Top"&gt;&lt;P ParaShape="21" Style="43"&gt;&lt;TEXT CharShape="7"&gt;&lt;CHAR&gt;≪$C$196≫&lt;/CHAR&gt;&lt;/TEXT&gt;&lt;/P&gt;&lt;/PARALIST&gt;&lt;/CELL&gt;&lt;CELL BorderFill="23" ColAddr="3" ColSpan="1" Dirty="false" Editable="false" HasMargin="true" Header="false" Height="1650" Protect="false" RowAddr="189" RowSpan="1" Width="9274"&gt;&lt;CELLMARGIN Bottom="283" Left="283" Right="283" Top="283"/&gt;&lt;PARALIST LineWrap="Break" LinkListID="0" LinkListIDNext="0" TextDirection="0" VertAlign="Top"&gt;&lt;P ParaShape="21" Style="43"&gt;&lt;TEXT CharShape="7"&gt;&lt;CHAR&gt;≪$D$196≫&lt;/CHAR&gt;&lt;/TEXT&gt;&lt;/P&gt;&lt;/PARALIST&gt;&lt;/CELL&gt;&lt;CELL BorderFill="25" ColAddr="4" ColSpan="1" Dirty="false" Editable="false" HasMargin="true" Header="false" Height="1650" Protect="false" RowAddr="189" RowSpan="1" Width="11708"&gt;&lt;CELLMARGIN Bottom="283" Left="283" Right="283" Top="283"/&gt;&lt;PARALIST LineWrap="Break" LinkListID="0" LinkListIDNext="0" TextDirection="0" VertAlign="Top"&gt;&lt;P ParaShape="21" Style="43"&gt;&lt;TEXT CharShape="7"&gt;&lt;CHAR&gt;≪$E$196≫&lt;/CHAR&gt;&lt;/TEXT&gt;&lt;/P&gt;&lt;/PARALIST&gt;&lt;/CELL&gt;&lt;/ROW&gt;&lt;ROW&gt;&lt;CELL BorderFill="22" ColAddr="0" ColSpan="1" Dirty="false" Editable="false" HasMargin="false" Header="false" Height="1650" Protect="false" RowAddr="190" RowSpan="1" Width="3001"&gt;&lt;CELLMARGIN Bottom="0" Left="0" Right="0" Top="0"/&gt;&lt;PARALIST LineWrap="Squeeze" LinkListID="0" LinkListIDNext="0" TextDirection="0" VertAlign="Center"&gt;&lt;P ParaShape="0" Style="43"&gt;&lt;TEXT CharShape="7"&gt;&lt;CHAR&gt;≪$A$197≫&lt;/CHAR&gt;&lt;/TEXT&gt;&lt;/P&gt;&lt;/PARALIST&gt;&lt;/CELL&gt;&lt;CELL BorderFill="23" ColAddr="1" ColSpan="1" Dirty="false" Editable="false" HasMargin="false" Header="false" Height="1650" Protect="false" RowAddr="190" RowSpan="1" Width="10406"&gt;&lt;CELLMARGIN Bottom="0" Left="0" Right="0" Top="0"/&gt;&lt;PARALIST LineWrap="Break" LinkListID="0" LinkListIDNext="0" TextDirection="0" VertAlign="Center"&gt;&lt;P ParaShape="21" Style="43"&gt;&lt;TEXT CharShape="7"&gt;&lt;CHAR&gt;≪$B$197≫&lt;/CHAR&gt;&lt;/TEXT&gt;&lt;/P&gt;&lt;/PARALIST&gt;&lt;/CELL&gt;&lt;CELL BorderFill="24" ColAddr="2" ColSpan="1" Dirty="false" Editable="false" HasMargin="true" Header="false" Height="1650" Protect="false" RowAddr="190" RowSpan="1" Width="4982"&gt;&lt;CELLMARGIN Bottom="283" Left="283" Right="283" Top="283"/&gt;&lt;PARALIST LineWrap="Break" LinkListID="0" LinkListIDNext="0" TextDirection="0" VertAlign="Top"&gt;&lt;P ParaShape="21" Style="43"&gt;&lt;TEXT CharShape="7"&gt;&lt;CHAR&gt;≪$C$197≫&lt;/CHAR&gt;&lt;/TEXT&gt;&lt;/P&gt;&lt;/PARALIST&gt;&lt;/CELL&gt;&lt;CELL BorderFill="23" ColAddr="3" ColSpan="1" Dirty="false" Editable="false" HasMargin="true" Header="false" Height="1650" Protect="false" RowAddr="190" RowSpan="1" Width="9274"&gt;&lt;CELLMARGIN Bottom="283" Left="283" Right="283" Top="283"/&gt;&lt;PARALIST LineWrap="Break" LinkListID="0" LinkListIDNext="0" TextDirection="0" VertAlign="Top"&gt;&lt;P ParaShape="21" Style="43"&gt;&lt;TEXT CharShape="7"&gt;&lt;CHAR&gt;≪$D$197≫&lt;/CHAR&gt;&lt;/TEXT&gt;&lt;/P&gt;&lt;/PARALIST&gt;&lt;/CELL&gt;&lt;CELL BorderFill="25" ColAddr="4" ColSpan="1" Dirty="false" Editable="false" HasMargin="true" Header="false" Height="1650" Protect="false" RowAddr="190" RowSpan="1" Width="11708"&gt;&lt;CELLMARGIN Bottom="283" Left="283" Right="283" Top="283"/&gt;&lt;PARALIST LineWrap="Break" LinkListID="0" LinkListIDNext="0" TextDirection="0" VertAlign="Top"&gt;&lt;P ParaShape="21" Style="43"&gt;&lt;TEXT CharShape="7"&gt;&lt;CHAR&gt;≪$E$197≫&lt;/CHAR&gt;&lt;/TEXT&gt;&lt;/P&gt;&lt;/PARALIST&gt;&lt;/CELL&gt;&lt;/ROW&gt;&lt;ROW&gt;&lt;CELL BorderFill="22" ColAddr="0" ColSpan="1" Dirty="false" Editable="false" HasMargin="false" Header="false" Height="1650" Protect="false" RowAddr="191" RowSpan="1" Width="3001"&gt;&lt;CELLMARGIN Bottom="0" Left="0" Right="0" Top="0"/&gt;&lt;PARALIST LineWrap="Squeeze" LinkListID="0" LinkListIDNext="0" TextDirection="0" VertAlign="Center"&gt;&lt;P ParaShape="0" Style="43"&gt;&lt;TEXT CharShape="7"&gt;&lt;CHAR&gt;≪$A$198≫&lt;/CHAR&gt;&lt;/TEXT&gt;&lt;/P&gt;&lt;/PARALIST&gt;&lt;/CELL&gt;&lt;CELL BorderFill="23" ColAddr="1" ColSpan="1" Dirty="false" Editable="false" HasMargin="false" Header="false" Height="1650" Protect="false" RowAddr="191" RowSpan="1" Width="10406"&gt;&lt;CELLMARGIN Bottom="0" Left="0" Right="0" Top="0"/&gt;&lt;PARALIST LineWrap="Break" LinkListID="0" LinkListIDNext="0" TextDirection="0" VertAlign="Center"&gt;&lt;P ParaShape="21" Style="43"&gt;&lt;TEXT CharShape="7"&gt;&lt;CHAR&gt;≪$B$198≫&lt;/CHAR&gt;&lt;/TEXT&gt;&lt;/P&gt;&lt;/PARALIST&gt;&lt;/CELL&gt;&lt;CELL BorderFill="24" ColAddr="2" ColSpan="1" Dirty="false" Editable="false" HasMargin="true" Header="false" Height="1650" Protect="false" RowAddr="191" RowSpan="1" Width="4982"&gt;&lt;CELLMARGIN Bottom="283" Left="283" Right="283" Top="283"/&gt;&lt;PARALIST LineWrap="Break" LinkListID="0" LinkListIDNext="0" TextDirection="0" VertAlign="Top"&gt;&lt;P ParaShape="21" Style="43"&gt;&lt;TEXT CharShape="7"&gt;&lt;CHAR&gt;≪$C$198≫&lt;/CHAR&gt;&lt;/TEXT&gt;&lt;/P&gt;&lt;/PARALIST&gt;&lt;/CELL&gt;&lt;CELL BorderFill="23" ColAddr="3" ColSpan="1" Dirty="false" Editable="false" HasMargin="true" Header="false" Height="1650" Protect="false" RowAddr="191" RowSpan="1" Width="9274"&gt;&lt;CELLMARGIN Bottom="283" Left="283" Right="283" Top="283"/&gt;&lt;PARALIST LineWrap="Break" LinkListID="0" LinkListIDNext="0" TextDirection="0" VertAlign="Top"&gt;&lt;P ParaShape="21" Style="43"&gt;&lt;TEXT CharShape="7"&gt;&lt;CHAR&gt;≪$D$198≫&lt;/CHAR&gt;&lt;/TEXT&gt;&lt;/P&gt;&lt;/PARALIST&gt;&lt;/CELL&gt;&lt;CELL BorderFill="25" ColAddr="4" ColSpan="1" Dirty="false" Editable="false" HasMargin="true" Header="false" Height="1650" Protect="false" RowAddr="191" RowSpan="1" Width="11708"&gt;&lt;CELLMARGIN Bottom="283" Left="283" Right="283" Top="283"/&gt;&lt;PARALIST LineWrap="Break" LinkListID="0" LinkListIDNext="0" TextDirection="0" VertAlign="Top"&gt;&lt;P ParaShape="21" Style="43"&gt;&lt;TEXT CharShape="7"&gt;&lt;CHAR&gt;≪$E$198≫&lt;/CHAR&gt;&lt;/TEXT&gt;&lt;/P&gt;&lt;/PARALIST&gt;&lt;/CELL&gt;&lt;/ROW&gt;&lt;ROW&gt;&lt;CELL BorderFill="22" ColAddr="0" ColSpan="1" Dirty="false" Editable="false" HasMargin="false" Header="false" Height="1650" Protect="false" RowAddr="192" RowSpan="1" Width="3001"&gt;&lt;CELLMARGIN Bottom="0" Left="0" Right="0" Top="0"/&gt;&lt;PARALIST LineWrap="Squeeze" LinkListID="0" LinkListIDNext="0" TextDirection="0" VertAlign="Center"&gt;&lt;P ParaShape="0" Style="43"&gt;&lt;TEXT CharShape="7"&gt;&lt;CHAR&gt;≪$A$199≫&lt;/CHAR&gt;&lt;/TEXT&gt;&lt;/P&gt;&lt;/PARALIST&gt;&lt;/CELL&gt;&lt;CELL BorderFill="23" ColAddr="1" ColSpan="1" Dirty="false" Editable="false" HasMargin="false" Header="false" Height="1650" Protect="false" RowAddr="192" RowSpan="1" Width="10406"&gt;&lt;CELLMARGIN Bottom="0" Left="0" Right="0" Top="0"/&gt;&lt;PARALIST LineWrap="Break" LinkListID="0" LinkListIDNext="0" TextDirection="0" VertAlign="Center"&gt;&lt;P ParaShape="21" Style="43"&gt;&lt;TEXT CharShape="7"&gt;&lt;CHAR&gt;≪$B$199≫&lt;/CHAR&gt;&lt;/TEXT&gt;&lt;/P&gt;&lt;/PARALIST&gt;&lt;/CELL&gt;&lt;CELL BorderFill="24" ColAddr="2" ColSpan="1" Dirty="false" Editable="false" HasMargin="true" Header="false" Height="1650" Protect="false" RowAddr="192" RowSpan="1" Width="4982"&gt;&lt;CELLMARGIN Bottom="283" Left="283" Right="283" Top="283"/&gt;&lt;PARALIST LineWrap="Break" LinkListID="0" LinkListIDNext="0" TextDirection="0" VertAlign="Top"&gt;&lt;P ParaShape="21" Style="43"&gt;&lt;TEXT CharShape="7"&gt;&lt;CHAR&gt;≪$C$199≫&lt;/CHAR&gt;&lt;/TEXT&gt;&lt;/P&gt;&lt;/PARALIST&gt;&lt;/CELL&gt;&lt;CELL BorderFill="23" ColAddr="3" ColSpan="1" Dirty="false" Editable="false" HasMargin="true" Header="false" Height="1650" Protect="false" RowAddr="192" RowSpan="1" Width="9274"&gt;&lt;CELLMARGIN Bottom="283" Left="283" Right="283" Top="283"/&gt;&lt;PARALIST LineWrap="Break" LinkListID="0" LinkListIDNext="0" TextDirection="0" VertAlign="Top"&gt;&lt;P ParaShape="21" Style="43"&gt;&lt;TEXT CharShape="7"&gt;&lt;CHAR&gt;≪$D$199≫&lt;/CHAR&gt;&lt;/TEXT&gt;&lt;/P&gt;&lt;/PARALIST&gt;&lt;/CELL&gt;&lt;CELL BorderFill="25" ColAddr="4" ColSpan="1" Dirty="false" Editable="false" HasMargin="true" Header="false" Height="1650" Protect="false" RowAddr="192" RowSpan="1" Width="11708"&gt;&lt;CELLMARGIN Bottom="283" Left="283" Right="283" Top="283"/&gt;&lt;PARALIST LineWrap="Break" LinkListID="0" LinkListIDNext="0" TextDirection="0" VertAlign="Top"&gt;&lt;P ParaShape="21" Style="43"&gt;&lt;TEXT CharShape="7"&gt;&lt;CHAR&gt;≪$E$199≫&lt;/CHAR&gt;&lt;/TEXT&gt;&lt;/P&gt;&lt;/PARALIST&gt;&lt;/CELL&gt;&lt;/ROW&gt;&lt;ROW&gt;&lt;CELL BorderFill="22" ColAddr="0" ColSpan="1" Dirty="false" Editable="false" HasMargin="false" Header="false" Height="1650" Protect="false" RowAddr="193" RowSpan="1" Width="3001"&gt;&lt;CELLMARGIN Bottom="0" Left="0" Right="0" Top="0"/&gt;&lt;PARALIST LineWrap="Squeeze" LinkListID="0" LinkListIDNext="0" TextDirection="0" VertAlign="Center"&gt;&lt;P ParaShape="0" Style="43"&gt;&lt;TEXT CharShape="7"&gt;&lt;CHAR&gt;≪$A$200≫&lt;/CHAR&gt;&lt;/TEXT&gt;&lt;/P&gt;&lt;/PARALIST&gt;&lt;/CELL&gt;&lt;CELL BorderFill="23" ColAddr="1" ColSpan="1" Dirty="false" Editable="false" HasMargin="false" Header="false" Height="1650" Protect="false" RowAddr="193" RowSpan="1" Width="10406"&gt;&lt;CELLMARGIN Bottom="0" Left="0" Right="0" Top="0"/&gt;&lt;PARALIST LineWrap="Break" LinkListID="0" LinkListIDNext="0" TextDirection="0" VertAlign="Center"&gt;&lt;P ParaShape="21" Style="43"&gt;&lt;TEXT CharShape="7"&gt;&lt;CHAR&gt;≪$B$200≫&lt;/CHAR&gt;&lt;/TEXT&gt;&lt;/P&gt;&lt;/PARALIST&gt;&lt;/CELL&gt;&lt;CELL BorderFill="24" ColAddr="2" ColSpan="1" Dirty="false" Editable="false" HasMargin="true" Header="false" Height="1650" Protect="false" RowAddr="193" RowSpan="1" Width="4982"&gt;&lt;CELLMARGIN Bottom="283" Left="283" Right="283" Top="283"/&gt;&lt;PARALIST LineWrap="Break" LinkListID="0" LinkListIDNext="0" TextDirection="0" VertAlign="Top"&gt;&lt;P ParaShape="21" Style="43"&gt;&lt;TEXT CharShape="7"&gt;&lt;CHAR&gt;≪$C$200≫&lt;/CHAR&gt;&lt;/TEXT&gt;&lt;/P&gt;&lt;/PARALIST&gt;&lt;/CELL&gt;&lt;CELL BorderFill="23" ColAddr="3" ColSpan="1" Dirty="false" Editable="false" HasMargin="true" Header="false" Height="1650" Protect="false" RowAddr="193" RowSpan="1" Width="9274"&gt;&lt;CELLMARGIN Bottom="283" Left="283" Right="283" Top="283"/&gt;&lt;PARALIST LineWrap="Break" LinkListID="0" LinkListIDNext="0" TextDirection="0" VertAlign="Top"&gt;&lt;P ParaShape="21" Style="43"&gt;&lt;TEXT CharShape="7"&gt;&lt;CHAR&gt;≪$D$200≫&lt;/CHAR&gt;&lt;/TEXT&gt;&lt;/P&gt;&lt;/PARALIST&gt;&lt;/CELL&gt;&lt;CELL BorderFill="25" ColAddr="4" ColSpan="1" Dirty="false" Editable="false" HasMargin="true" Header="false" Height="1650" Protect="false" RowAddr="193" RowSpan="1" Width="11708"&gt;&lt;CELLMARGIN Bottom="283" Left="283" Right="283" Top="283"/&gt;&lt;PARALIST LineWrap="Break" LinkListID="0" LinkListIDNext="0" TextDirection="0" VertAlign="Top"&gt;&lt;P ParaShape="21" Style="43"&gt;&lt;TEXT CharShape="7"&gt;&lt;CHAR&gt;≪$E$200≫&lt;/CHAR&gt;&lt;/TEXT&gt;&lt;/P&gt;&lt;/PARALIST&gt;&lt;/CELL&gt;&lt;/ROW&gt;&lt;ROW&gt;&lt;CELL BorderFill="22" ColAddr="0" ColSpan="1" Dirty="false" Editable="false" HasMargin="false" Header="false" Height="1650" Protect="false" RowAddr="194" RowSpan="1" Width="3001"&gt;&lt;CELLMARGIN Bottom="0" Left="0" Right="0" Top="0"/&gt;&lt;PARALIST LineWrap="Squeeze" LinkListID="0" LinkListIDNext="0" TextDirection="0" VertAlign="Center"&gt;&lt;P ParaShape="0" Style="43"&gt;&lt;TEXT CharShape="7"&gt;&lt;CHAR&gt;≪$A$201≫&lt;/CHAR&gt;&lt;/TEXT&gt;&lt;/P&gt;&lt;/PARALIST&gt;&lt;/CELL&gt;&lt;CELL BorderFill="23" ColAddr="1" ColSpan="1" Dirty="false" Editable="false" HasMargin="false" Header="false" Height="1650" Protect="false" RowAddr="194" RowSpan="1" Width="10406"&gt;&lt;CELLMARGIN Bottom="0" Left="0" Right="0" Top="0"/&gt;&lt;PARALIST LineWrap="Break" LinkListID="0" LinkListIDNext="0" TextDirection="0" VertAlign="Center"&gt;&lt;P ParaShape="21" Style="43"&gt;&lt;TEXT CharShape="7"&gt;&lt;CHAR&gt;≪$B$201≫&lt;/CHAR&gt;&lt;/TEXT&gt;&lt;/P&gt;&lt;/PARALIST&gt;&lt;/CELL&gt;&lt;CELL BorderFill="24" ColAddr="2" ColSpan="1" Dirty="false" Editable="false" HasMargin="true" Header="false" Height="1650" Protect="false" RowAddr="194" RowSpan="1" Width="4982"&gt;&lt;CELLMARGIN Bottom="283" Left="283" Right="283" Top="283"/&gt;&lt;PARALIST LineWrap="Break" LinkListID="0" LinkListIDNext="0" TextDirection="0" VertAlign="Top"&gt;&lt;P ParaShape="21" Style="43"&gt;&lt;TEXT CharShape="7"&gt;&lt;CHAR&gt;≪$C$201≫&lt;/CHAR&gt;&lt;/TEXT&gt;&lt;/P&gt;&lt;/PARALIST&gt;&lt;/CELL&gt;&lt;CELL BorderFill="23" ColAddr="3" ColSpan="1" Dirty="false" Editable="false" HasMargin="true" Header="false" Height="1650" Protect="false" RowAddr="194" RowSpan="1" Width="9274"&gt;&lt;CELLMARGIN Bottom="283" Left="283" Right="283" Top="283"/&gt;&lt;PARALIST LineWrap="Break" LinkListID="0" LinkListIDNext="0" TextDirection="0" VertAlign="Top"&gt;&lt;P ParaShape="21" Style="43"&gt;&lt;TEXT CharShape="7"&gt;&lt;CHAR&gt;≪$D$201≫&lt;/CHAR&gt;&lt;/TEXT&gt;&lt;/P&gt;&lt;/PARALIST&gt;&lt;/CELL&gt;&lt;CELL BorderFill="25" ColAddr="4" ColSpan="1" Dirty="false" Editable="false" HasMargin="true" Header="false" Height="1650" Protect="false" RowAddr="194" RowSpan="1" Width="11708"&gt;&lt;CELLMARGIN Bottom="283" Left="283" Right="283" Top="283"/&gt;&lt;PARALIST LineWrap="Break" LinkListID="0" LinkListIDNext="0" TextDirection="0" VertAlign="Top"&gt;&lt;P ParaShape="21" Style="43"&gt;&lt;TEXT CharShape="7"&gt;&lt;CHAR&gt;≪$E$201≫&lt;/CHAR&gt;&lt;/TEXT&gt;&lt;/P&gt;&lt;/PARALIST&gt;&lt;/CELL&gt;&lt;/ROW&gt;&lt;ROW&gt;&lt;CELL BorderFill="22" ColAddr="0" ColSpan="1" Dirty="false" Editable="false" HasMargin="false" Header="false" Height="1650" Protect="false" RowAddr="195" RowSpan="1" Width="3001"&gt;&lt;CELLMARGIN Bottom="0" Left="0" Right="0" Top="0"/&gt;&lt;PARALIST LineWrap="Squeeze" LinkListID="0" LinkListIDNext="0" TextDirection="0" VertAlign="Center"&gt;&lt;P ParaShape="0" Style="43"&gt;&lt;TEXT CharShape="7"&gt;&lt;CHAR&gt;≪$A$202≫&lt;/CHAR&gt;&lt;/TEXT&gt;&lt;/P&gt;&lt;/PARALIST&gt;&lt;/CELL&gt;&lt;CELL BorderFill="23" ColAddr="1" ColSpan="1" Dirty="false" Editable="false" HasMargin="false" Header="false" Height="1650" Protect="false" RowAddr="195" RowSpan="1" Width="10406"&gt;&lt;CELLMARGIN Bottom="0" Left="0" Right="0" Top="0"/&gt;&lt;PARALIST LineWrap="Break" LinkListID="0" LinkListIDNext="0" TextDirection="0" VertAlign="Center"&gt;&lt;P ParaShape="21" Style="43"&gt;&lt;TEXT CharShape="7"&gt;&lt;CHAR&gt;≪$B$202≫&lt;/CHAR&gt;&lt;/TEXT&gt;&lt;/P&gt;&lt;/PARALIST&gt;&lt;/CELL&gt;&lt;CELL BorderFill="24" ColAddr="2" ColSpan="1" Dirty="false" Editable="false" HasMargin="true" Header="false" Height="1650" Protect="false" RowAddr="195" RowSpan="1" Width="4982"&gt;&lt;CELLMARGIN Bottom="283" Left="283" Right="283" Top="283"/&gt;&lt;PARALIST LineWrap="Break" LinkListID="0" LinkListIDNext="0" TextDirection="0" VertAlign="Top"&gt;&lt;P ParaShape="21" Style="43"&gt;&lt;TEXT CharShape="7"&gt;&lt;CHAR&gt;≪$C$202≫&lt;/CHAR&gt;&lt;/TEXT&gt;&lt;/P&gt;&lt;/PARALIST&gt;&lt;/CELL&gt;&lt;CELL BorderFill="23" ColAddr="3" ColSpan="1" Dirty="false" Editable="false" HasMargin="true" Header="false" Height="1650" Protect="false" RowAddr="195" RowSpan="1" Width="9274"&gt;&lt;CELLMARGIN Bottom="283" Left="283" Right="283" Top="283"/&gt;&lt;PARALIST LineWrap="Break" LinkListID="0" LinkListIDNext="0" TextDirection="0" VertAlign="Top"&gt;&lt;P ParaShape="21" Style="43"&gt;&lt;TEXT CharShape="7"&gt;&lt;CHAR&gt;≪$D$202≫&lt;/CHAR&gt;&lt;/TEXT&gt;&lt;/P&gt;&lt;/PARALIST&gt;&lt;/CELL&gt;&lt;CELL BorderFill="25" ColAddr="4" ColSpan="1" Dirty="false" Editable="false" HasMargin="true" Header="false" Height="1650" Protect="false" RowAddr="195" RowSpan="1" Width="11708"&gt;&lt;CELLMARGIN Bottom="283" Left="283" Right="283" Top="283"/&gt;&lt;PARALIST LineWrap="Break" LinkListID="0" LinkListIDNext="0" TextDirection="0" VertAlign="Top"&gt;&lt;P ParaShape="21" Style="43"&gt;&lt;TEXT CharShape="7"&gt;&lt;CHAR&gt;≪$E$202≫&lt;/CHAR&gt;&lt;/TEXT&gt;&lt;/P&gt;&lt;/PARALIST&gt;&lt;/CELL&gt;&lt;/ROW&gt;&lt;ROW&gt;&lt;CELL BorderFill="22" ColAddr="0" ColSpan="1" Dirty="false" Editable="false" HasMargin="false" Header="false" Height="1650" Protect="false" RowAddr="196" RowSpan="1" Width="3001"&gt;&lt;CELLMARGIN Bottom="0" Left="0" Right="0" Top="0"/&gt;&lt;PARALIST LineWrap="Squeeze" LinkListID="0" LinkListIDNext="0" TextDirection="0" VertAlign="Center"&gt;&lt;P ParaShape="0" Style="43"&gt;&lt;TEXT CharShape="7"&gt;&lt;CHAR&gt;≪$A$203≫&lt;/CHAR&gt;&lt;/TEXT&gt;&lt;/P&gt;&lt;/PARALIST&gt;&lt;/CELL&gt;&lt;CELL BorderFill="23" ColAddr="1" ColSpan="1" Dirty="false" Editable="false" HasMargin="false" Header="false" Height="1650" Protect="false" RowAddr="196" RowSpan="1" Width="10406"&gt;&lt;CELLMARGIN Bottom="0" Left="0" Right="0" Top="0"/&gt;&lt;PARALIST LineWrap="Break" LinkListID="0" LinkListIDNext="0" TextDirection="0" VertAlign="Center"&gt;&lt;P ParaShape="21" Style="43"&gt;&lt;TEXT CharShape="7"&gt;&lt;CHAR&gt;≪$B$203≫&lt;/CHAR&gt;&lt;/TEXT&gt;&lt;/P&gt;&lt;/PARALIST&gt;&lt;/CELL&gt;&lt;CELL BorderFill="24" ColAddr="2" ColSpan="1" Dirty="false" Editable="false" HasMargin="true" Header="false" Height="1650" Protect="false" RowAddr="196" RowSpan="1" Width="4982"&gt;&lt;CELLMARGIN Bottom="283" Left="283" Right="283" Top="283"/&gt;&lt;PARALIST LineWrap="Break" LinkListID="0" LinkListIDNext="0" TextDirection="0" VertAlign="Top"&gt;&lt;P ParaShape="21" Style="43"&gt;&lt;TEXT CharShape="7"&gt;&lt;CHAR&gt;≪$C$203≫&lt;/CHAR&gt;&lt;/TEXT&gt;&lt;/P&gt;&lt;/PARALIST&gt;&lt;/CELL&gt;&lt;CELL BorderFill="23" ColAddr="3" ColSpan="1" Dirty="false" Editable="false" HasMargin="true" Header="false" Height="1650" Protect="false" RowAddr="196" RowSpan="1" Width="9274"&gt;&lt;CELLMARGIN Bottom="283" Left="283" Right="283" Top="283"/&gt;&lt;PARALIST LineWrap="Break" LinkListID="0" LinkListIDNext="0" TextDirection="0" VertAlign="Top"&gt;&lt;P ParaShape="21" Style="43"&gt;&lt;TEXT CharShape="7"&gt;&lt;CHAR&gt;≪$D$203≫&lt;/CHAR&gt;&lt;/TEXT&gt;&lt;/P&gt;&lt;/PARALIST&gt;&lt;/CELL&gt;&lt;CELL BorderFill="25" ColAddr="4" ColSpan="1" Dirty="false" Editable="false" HasMargin="true" Header="false" Height="1650" Protect="false" RowAddr="196" RowSpan="1" Width="11708"&gt;&lt;CELLMARGIN Bottom="283" Left="283" Right="283" Top="283"/&gt;&lt;PARALIST LineWrap="Break" LinkListID="0" LinkListIDNext="0" TextDirection="0" VertAlign="Top"&gt;&lt;P ParaShape="21" Style="43"&gt;&lt;TEXT CharShape="7"&gt;&lt;CHAR&gt;≪$E$203≫&lt;/CHAR&gt;&lt;/TEXT&gt;&lt;/P&gt;&lt;/PARALIST&gt;&lt;/CELL&gt;&lt;/ROW&gt;&lt;ROW&gt;&lt;CELL BorderFill="22" ColAddr="0" ColSpan="1" Dirty="false" Editable="false" HasMargin="false" Header="false" Height="1650" Protect="false" RowAddr="197" RowSpan="1" Width="3001"&gt;&lt;CELLMARGIN Bottom="0" Left="0" Right="0" Top="0"/&gt;&lt;PARALIST LineWrap="Squeeze" LinkListID="0" LinkListIDNext="0" TextDirection="0" VertAlign="Center"&gt;&lt;P ParaShape="0" Style="43"&gt;&lt;TEXT CharShape="7"&gt;&lt;CHAR&gt;≪$A$204≫&lt;/CHAR&gt;&lt;/TEXT&gt;&lt;/P&gt;&lt;/PARALIST&gt;&lt;/CELL&gt;&lt;CELL BorderFill="23" ColAddr="1" ColSpan="1" Dirty="false" Editable="false" HasMargin="false" Header="false" Height="1650" Protect="false" RowAddr="197" RowSpan="1" Width="10406"&gt;&lt;CELLMARGIN Bottom="0" Left="0" Right="0" Top="0"/&gt;&lt;PARALIST LineWrap="Break" LinkListID="0" LinkListIDNext="0" TextDirection="0" VertAlign="Center"&gt;&lt;P ParaShape="21" Style="43"&gt;&lt;TEXT CharShape="7"&gt;&lt;CHAR&gt;≪$B$204≫&lt;/CHAR&gt;&lt;/TEXT&gt;&lt;/P&gt;&lt;/PARALIST&gt;&lt;/CELL&gt;&lt;CELL BorderFill="24" ColAddr="2" ColSpan="1" Dirty="false" Editable="false" HasMargin="true" Header="false" Height="1650" Protect="false" RowAddr="197" RowSpan="1" Width="4982"&gt;&lt;CELLMARGIN Bottom="283" Left="283" Right="283" Top="283"/&gt;&lt;PARALIST LineWrap="Break" LinkListID="0" LinkListIDNext="0" TextDirection="0" VertAlign="Top"&gt;&lt;P ParaShape="21" Style="43"&gt;&lt;TEXT CharShape="7"&gt;&lt;CHAR&gt;≪$C$204≫&lt;/CHAR&gt;&lt;/TEXT&gt;&lt;/P&gt;&lt;/PARALIST&gt;&lt;/CELL&gt;&lt;CELL BorderFill="23" ColAddr="3" ColSpan="1" Dirty="false" Editable="false" HasMargin="true" Header="false" Height="1650" Protect="false" RowAddr="197" RowSpan="1" Width="9274"&gt;&lt;CELLMARGIN Bottom="283" Left="283" Right="283" Top="283"/&gt;&lt;PARALIST LineWrap="Break" LinkListID="0" LinkListIDNext="0" TextDirection="0" VertAlign="Top"&gt;&lt;P ParaShape="21" Style="43"&gt;&lt;TEXT CharShape="7"&gt;&lt;CHAR&gt;≪$D$204≫&lt;/CHAR&gt;&lt;/TEXT&gt;&lt;/P&gt;&lt;/PARALIST&gt;&lt;/CELL&gt;&lt;CELL BorderFill="25" ColAddr="4" ColSpan="1" Dirty="false" Editable="false" HasMargin="true" Header="false" Height="1650" Protect="false" RowAddr="197" RowSpan="1" Width="11708"&gt;&lt;CELLMARGIN Bottom="283" Left="283" Right="283" Top="283"/&gt;&lt;PARALIST LineWrap="Break" LinkListID="0" LinkListIDNext="0" TextDirection="0" VertAlign="Top"&gt;&lt;P ParaShape="21" Style="43"&gt;&lt;TEXT CharShape="7"&gt;&lt;CHAR&gt;≪$E$204≫&lt;/CHAR&gt;&lt;/TEXT&gt;&lt;/P&gt;&lt;/PARALIST&gt;&lt;/CELL&gt;&lt;/ROW&gt;&lt;ROW&gt;&lt;CELL BorderFill="22" ColAddr="0" ColSpan="1" Dirty="false" Editable="false" HasMargin="false" Header="false" Height="1650" Protect="false" RowAddr="198" RowSpan="1" Width="3001"&gt;&lt;CELLMARGIN Bottom="0" Left="0" Right="0" Top="0"/&gt;&lt;PARALIST LineWrap="Squeeze" LinkListID="0" LinkListIDNext="0" TextDirection="0" VertAlign="Center"&gt;&lt;P ParaShape="0" Style="43"&gt;&lt;TEXT CharShape="7"&gt;&lt;CHAR&gt;≪$A$205≫&lt;/CHAR&gt;&lt;/TEXT&gt;&lt;/P&gt;&lt;/PARALIST&gt;</t>
  </si>
  <si>
    <t>&lt;/CELL&gt;&lt;CELL BorderFill="23" ColAddr="1" ColSpan="1" Dirty="false" Editable="false" HasMargin="false" Header="false" Height="1650" Protect="false" RowAddr="198" RowSpan="1" Width="10406"&gt;&lt;CELLMARGIN Bottom="0" Left="0" Right="0" Top="0"/&gt;&lt;PARALIST LineWrap="Break" LinkListID="0" LinkListIDNext="0" TextDirection="0" VertAlign="Center"&gt;&lt;P ParaShape="21" Style="43"&gt;&lt;TEXT CharShape="7"&gt;&lt;CHAR&gt;≪$B$205≫&lt;/CHAR&gt;&lt;/TEXT&gt;&lt;/P&gt;&lt;/PARALIST&gt;&lt;/CELL&gt;&lt;CELL BorderFill="24" ColAddr="2" ColSpan="1" Dirty="false" Editable="false" HasMargin="true" Header="false" Height="1650" Protect="false" RowAddr="198" RowSpan="1" Width="4982"&gt;&lt;CELLMARGIN Bottom="283" Left="283" Right="283" Top="283"/&gt;&lt;PARALIST LineWrap="Break" LinkListID="0" LinkListIDNext="0" TextDirection="0" VertAlign="Top"&gt;&lt;P ParaShape="21" Style="43"&gt;&lt;TEXT CharShape="7"&gt;&lt;CHAR&gt;≪$C$205≫&lt;/CHAR&gt;&lt;/TEXT&gt;&lt;/P&gt;&lt;/PARALIST&gt;&lt;/CELL&gt;&lt;CELL BorderFill="23" ColAddr="3" ColSpan="1" Dirty="false" Editable="false" HasMargin="true" Header="false" Height="1650" Protect="false" RowAddr="198" RowSpan="1" Width="9274"&gt;&lt;CELLMARGIN Bottom="283" Left="283" Right="283" Top="283"/&gt;&lt;PARALIST LineWrap="Break" LinkListID="0" LinkListIDNext="0" TextDirection="0" VertAlign="Top"&gt;&lt;P ParaShape="21" Style="43"&gt;&lt;TEXT CharShape="7"&gt;&lt;CHAR&gt;≪$D$205≫&lt;/CHAR&gt;&lt;/TEXT&gt;&lt;/P&gt;&lt;/PARALIST&gt;&lt;/CELL&gt;&lt;CELL BorderFill="25" ColAddr="4" ColSpan="1" Dirty="false" Editable="false" HasMargin="true" Header="false" Height="1650" Protect="false" RowAddr="198" RowSpan="1" Width="11708"&gt;&lt;CELLMARGIN Bottom="283" Left="283" Right="283" Top="283"/&gt;&lt;PARALIST LineWrap="Break" LinkListID="0" LinkListIDNext="0" TextDirection="0" VertAlign="Top"&gt;&lt;P ParaShape="21" Style="43"&gt;&lt;TEXT CharShape="7"&gt;&lt;CHAR&gt;≪$E$205≫&lt;/CHAR&gt;&lt;/TEXT&gt;&lt;/P&gt;&lt;/PARALIST&gt;&lt;/CELL&gt;&lt;/ROW&gt;&lt;ROW&gt;&lt;CELL BorderFill="22" ColAddr="0" ColSpan="1" Dirty="false" Editable="false" HasMargin="false" Header="false" Height="1650" Protect="false" RowAddr="199" RowSpan="1" Width="3001"&gt;&lt;CELLMARGIN Bottom="0" Left="0" Right="0" Top="0"/&gt;&lt;PARALIST LineWrap="Squeeze" LinkListID="0" LinkListIDNext="0" TextDirection="0" VertAlign="Center"&gt;&lt;P ParaShape="0" Style="43"&gt;&lt;TEXT CharShape="7"&gt;&lt;CHAR&gt;≪$A$206≫&lt;/CHAR&gt;&lt;/TEXT&gt;&lt;/P&gt;&lt;/PARALIST&gt;&lt;/CELL&gt;&lt;CELL BorderFill="23" ColAddr="1" ColSpan="1" Dirty="false" Editable="false" HasMargin="false" Header="false" Height="1650" Protect="false" RowAddr="199" RowSpan="1" Width="10406"&gt;&lt;CELLMARGIN Bottom="0" Left="0" Right="0" Top="0"/&gt;&lt;PARALIST LineWrap="Break" LinkListID="0" LinkListIDNext="0" TextDirection="0" VertAlign="Center"&gt;&lt;P ParaShape="21" Style="43"&gt;&lt;TEXT CharShape="7"&gt;&lt;CHAR&gt;≪$B$206≫&lt;/CHAR&gt;&lt;/TEXT&gt;&lt;/P&gt;&lt;/PARALIST&gt;&lt;/CELL&gt;&lt;CELL BorderFill="24" ColAddr="2" ColSpan="1" Dirty="false" Editable="false" HasMargin="true" Header="false" Height="1650" Protect="false" RowAddr="199" RowSpan="1" Width="4982"&gt;&lt;CELLMARGIN Bottom="283" Left="283" Right="283" Top="283"/&gt;&lt;PARALIST LineWrap="Break" LinkListID="0" LinkListIDNext="0" TextDirection="0" VertAlign="Top"&gt;&lt;P ParaShape="21" Style="43"&gt;&lt;TEXT CharShape="7"&gt;&lt;CHAR&gt;≪$C$206≫&lt;/CHAR&gt;&lt;/TEXT&gt;&lt;/P&gt;&lt;/PARALIST&gt;&lt;/CELL&gt;&lt;CELL BorderFill="23" ColAddr="3" ColSpan="1" Dirty="false" Editable="false" HasMargin="true" Header="false" Height="1650" Protect="false" RowAddr="199" RowSpan="1" Width="9274"&gt;&lt;CELLMARGIN Bottom="283" Left="283" Right="283" Top="283"/&gt;&lt;PARALIST LineWrap="Break" LinkListID="0" LinkListIDNext="0" TextDirection="0" VertAlign="Top"&gt;&lt;P ParaShape="21" Style="43"&gt;&lt;TEXT CharShape="7"&gt;&lt;CHAR&gt;≪$D$206≫&lt;/CHAR&gt;&lt;/TEXT&gt;&lt;/P&gt;&lt;/PARALIST&gt;&lt;/CELL&gt;&lt;CELL BorderFill="25" ColAddr="4" ColSpan="1" Dirty="false" Editable="false" HasMargin="true" Header="false" Height="1650" Protect="false" RowAddr="199" RowSpan="1" Width="11708"&gt;&lt;CELLMARGIN Bottom="283" Left="283" Right="283" Top="283"/&gt;&lt;PARALIST LineWrap="Break" LinkListID="0" LinkListIDNext="0" TextDirection="0" VertAlign="Top"&gt;&lt;P ParaShape="21" Style="43"&gt;&lt;TEXT CharShape="7"&gt;&lt;CHAR&gt;≪$E$206≫&lt;/CHAR&gt;&lt;/TEXT&gt;&lt;/P&gt;&lt;/PARALIST&gt;&lt;/CELL&gt;&lt;/ROW&gt;&lt;ROW&gt;&lt;CELL BorderFill="22" ColAddr="0" ColSpan="1" Dirty="false" Editable="false" HasMargin="false" Header="false" Height="1650" Protect="false" RowAddr="200" RowSpan="1" Width="3001"&gt;&lt;CELLMARGIN Bottom="0" Left="0" Right="0" Top="0"/&gt;&lt;PARALIST LineWrap="Squeeze" LinkListID="0" LinkListIDNext="0" TextDirection="0" VertAlign="Center"&gt;&lt;P ParaShape="0" Style="43"&gt;&lt;TEXT CharShape="7"&gt;&lt;CHAR&gt;≪$A$207≫&lt;/CHAR&gt;&lt;/TEXT&gt;&lt;/P&gt;&lt;/PARALIST&gt;&lt;/CELL&gt;&lt;CELL BorderFill="23" ColAddr="1" ColSpan="1" Dirty="false" Editable="false" HasMargin="false" Header="false" Height="1650" Protect="false" RowAddr="200" RowSpan="1" Width="10406"&gt;&lt;CELLMARGIN Bottom="0" Left="0" Right="0" Top="0"/&gt;&lt;PARALIST LineWrap="Break" LinkListID="0" LinkListIDNext="0" TextDirection="0" VertAlign="Center"&gt;&lt;P ParaShape="21" Style="43"&gt;&lt;TEXT CharShape="7"&gt;&lt;CHAR&gt;≪$B$207≫&lt;/CHAR&gt;&lt;/TEXT&gt;&lt;/P&gt;&lt;/PARALIST&gt;&lt;/CELL&gt;&lt;CELL BorderFill="24" ColAddr="2" ColSpan="1" Dirty="false" Editable="false" HasMargin="true" Header="false" Height="1650" Protect="false" RowAddr="200" RowSpan="1" Width="4982"&gt;&lt;CELLMARGIN Bottom="283" Left="283" Right="283" Top="283"/&gt;&lt;PARALIST LineWrap="Break" LinkListID="0" LinkListIDNext="0" TextDirection="0" VertAlign="Top"&gt;&lt;P ParaShape="21" Style="43"&gt;&lt;TEXT CharShape="7"&gt;&lt;CHAR&gt;≪$C$207≫&lt;/CHAR&gt;&lt;/TEXT&gt;&lt;/P&gt;&lt;/PARALIST&gt;&lt;/CELL&gt;&lt;CELL BorderFill="23" ColAddr="3" ColSpan="1" Dirty="false" Editable="false" HasMargin="true" Header="false" Height="1650" Protect="false" RowAddr="200" RowSpan="1" Width="9274"&gt;&lt;CELLMARGIN Bottom="283" Left="283" Right="283" Top="283"/&gt;&lt;PARALIST LineWrap="Break" LinkListID="0" LinkListIDNext="0" TextDirection="0" VertAlign="Top"&gt;&lt;P ParaShape="21" Style="43"&gt;&lt;TEXT CharShape="7"&gt;&lt;CHAR&gt;≪$D$207≫&lt;/CHAR&gt;&lt;/TEXT&gt;&lt;/P&gt;&lt;/PARALIST&gt;&lt;/CELL&gt;&lt;CELL BorderFill="25" ColAddr="4" ColSpan="1" Dirty="false" Editable="false" HasMargin="true" Header="false" Height="1650" Protect="false" RowAddr="200" RowSpan="1" Width="11708"&gt;&lt;CELLMARGIN Bottom="283" Left="283" Right="283" Top="283"/&gt;&lt;PARALIST LineWrap="Break" LinkListID="0" LinkListIDNext="0" TextDirection="0" VertAlign="Top"&gt;&lt;P ParaShape="21" Style="43"&gt;&lt;TEXT CharShape="7"&gt;&lt;CHAR&gt;≪$E$207≫&lt;/CHAR&gt;&lt;/TEXT&gt;&lt;/P&gt;&lt;/PARALIST&gt;&lt;/CELL&gt;&lt;/ROW&gt;&lt;ROW&gt;&lt;CELL BorderFill="22" ColAddr="0" ColSpan="1" Dirty="false" Editable="false" HasMargin="false" Header="false" Height="1650" Protect="false" RowAddr="201" RowSpan="1" Width="3001"&gt;&lt;CELLMARGIN Bottom="0" Left="0" Right="0" Top="0"/&gt;&lt;PARALIST LineWrap="Squeeze" LinkListID="0" LinkListIDNext="0" TextDirection="0" VertAlign="Center"&gt;&lt;P ParaShape="0" Style="43"&gt;&lt;TEXT CharShape="7"&gt;&lt;CHAR&gt;≪$A$208≫&lt;/CHAR&gt;&lt;/TEXT&gt;&lt;/P&gt;&lt;/PARALIST&gt;&lt;/CELL&gt;&lt;CELL BorderFill="23" ColAddr="1" ColSpan="1" Dirty="false" Editable="false" HasMargin="false" Header="false" Height="1650" Protect="false" RowAddr="201" RowSpan="1" Width="10406"&gt;&lt;CELLMARGIN Bottom="0" Left="0" Right="0" Top="0"/&gt;&lt;PARALIST LineWrap="Break" LinkListID="0" LinkListIDNext="0" TextDirection="0" VertAlign="Center"&gt;&lt;P ParaShape="21" Style="43"&gt;&lt;TEXT CharShape="7"&gt;&lt;CHAR&gt;≪$B$208≫&lt;/CHAR&gt;&lt;/TEXT&gt;&lt;/P&gt;&lt;/PARALIST&gt;&lt;/CELL&gt;&lt;CELL BorderFill="24" ColAddr="2" ColSpan="1" Dirty="false" Editable="false" HasMargin="true" Header="false" Height="1650" Protect="false" RowAddr="201" RowSpan="1" Width="4982"&gt;&lt;CELLMARGIN Bottom="283" Left="283" Right="283" Top="283"/&gt;&lt;PARALIST LineWrap="Break" LinkListID="0" LinkListIDNext="0" TextDirection="0" VertAlign="Top"&gt;&lt;P ParaShape="21" Style="43"&gt;&lt;TEXT CharShape="7"&gt;&lt;CHAR&gt;≪$C$208≫&lt;/CHAR&gt;&lt;/TEXT&gt;&lt;/P&gt;&lt;/PARALIST&gt;&lt;/CELL&gt;&lt;CELL BorderFill="23" ColAddr="3" ColSpan="1" Dirty="false" Editable="false" HasMargin="true" Header="false" Height="1650" Protect="false" RowAddr="201" RowSpan="1" Width="9274"&gt;&lt;CELLMARGIN Bottom="283" Left="283" Right="283" Top="283"/&gt;&lt;PARALIST LineWrap="Break" LinkListID="0" LinkListIDNext="0" TextDirection="0" VertAlign="Top"&gt;&lt;P ParaShape="21" Style="43"&gt;&lt;TEXT CharShape="7"&gt;&lt;CHAR&gt;≪$D$208≫&lt;/CHAR&gt;&lt;/TEXT&gt;&lt;/P&gt;&lt;/PARALIST&gt;&lt;/CELL&gt;&lt;CELL BorderFill="25" ColAddr="4" ColSpan="1" Dirty="false" Editable="false" HasMargin="true" Header="false" Height="1650" Protect="false" RowAddr="201" RowSpan="1" Width="11708"&gt;&lt;CELLMARGIN Bottom="283" Left="283" Right="283" Top="283"/&gt;&lt;PARALIST LineWrap="Break" LinkListID="0" LinkListIDNext="0" TextDirection="0" VertAlign="Top"&gt;&lt;P ParaShape="21" Style="43"&gt;&lt;TEXT CharShape="7"&gt;&lt;CHAR&gt;≪$E$208≫&lt;/CHAR&gt;&lt;/TEXT&gt;&lt;/P&gt;&lt;/PARALIST&gt;&lt;/CELL&gt;&lt;/ROW&gt;&lt;ROW&gt;&lt;CELL BorderFill="22" ColAddr="0" ColSpan="1" Dirty="false" Editable="false" HasMargin="false" Header="false" Height="1650" Protect="false" RowAddr="202" RowSpan="1" Width="3001"&gt;&lt;CELLMARGIN Bottom="0" Left="0" Right="0" Top="0"/&gt;&lt;PARALIST LineWrap="Squeeze" LinkListID="0" LinkListIDNext="0" TextDirection="0" VertAlign="Center"&gt;&lt;P ParaShape="0" Style="43"&gt;&lt;TEXT CharShape="7"&gt;&lt;CHAR&gt;≪$A$209≫&lt;/CHAR&gt;&lt;/TEXT&gt;&lt;/P&gt;&lt;/PARALIST&gt;&lt;/CELL&gt;&lt;CELL BorderFill="23" ColAddr="1" ColSpan="1" Dirty="false" Editable="false" HasMargin="false" Header="false" Height="1650" Protect="false" RowAddr="202" RowSpan="1" Width="10406"&gt;&lt;CELLMARGIN Bottom="0" Left="0" Right="0" Top="0"/&gt;&lt;PARALIST LineWrap="Break" LinkListID="0" LinkListIDNext="0" TextDirection="0" VertAlign="Center"&gt;&lt;P ParaShape="21" Style="43"&gt;&lt;TEXT CharShape="7"&gt;&lt;CHAR&gt;≪$B$209≫&lt;/CHAR&gt;&lt;/TEXT&gt;&lt;/P&gt;&lt;/PARALIST&gt;&lt;/CELL&gt;&lt;CELL BorderFill="24" ColAddr="2" ColSpan="1" Dirty="false" Editable="false" HasMargin="true" Header="false" Height="1650" Protect="false" RowAddr="202" RowSpan="1" Width="4982"&gt;&lt;CELLMARGIN Bottom="283" Left="283" Right="283" Top="283"/&gt;&lt;PARALIST LineWrap="Break" LinkListID="0" LinkListIDNext="0" TextDirection="0" VertAlign="Top"&gt;&lt;P ParaShape="21" Style="43"&gt;&lt;TEXT CharShape="7"&gt;&lt;CHAR&gt;≪$C$209≫&lt;/CHAR&gt;&lt;/TEXT&gt;&lt;/P&gt;&lt;/PARALIST&gt;&lt;/CELL&gt;&lt;CELL BorderFill="23" ColAddr="3" ColSpan="1" Dirty="false" Editable="false" HasMargin="true" Header="false" Height="1650" Protect="false" RowAddr="202" RowSpan="1" Width="9274"&gt;&lt;CELLMARGIN Bottom="283" Left="283" Right="283" Top="283"/&gt;&lt;PARALIST LineWrap="Break" LinkListID="0" LinkListIDNext="0" TextDirection="0" VertAlign="Top"&gt;&lt;P ParaShape="21" Style="43"&gt;&lt;TEXT CharShape="7"&gt;&lt;CHAR&gt;≪$D$209≫&lt;/CHAR&gt;&lt;/TEXT&gt;&lt;/P&gt;&lt;/PARALIST&gt;&lt;/CELL&gt;&lt;CELL BorderFill="25" ColAddr="4" ColSpan="1" Dirty="false" Editable="false" HasMargin="true" Header="false" Height="1650" Protect="false" RowAddr="202" RowSpan="1" Width="11708"&gt;&lt;CELLMARGIN Bottom="283" Left="283" Right="283" Top="283"/&gt;&lt;PARALIST LineWrap="Break" LinkListID="0" LinkListIDNext="0" TextDirection="0" VertAlign="Top"&gt;&lt;P ParaShape="21" Style="43"&gt;&lt;TEXT CharShape="7"&gt;&lt;CHAR&gt;≪$E$209≫&lt;/CHAR&gt;&lt;/TEXT&gt;&lt;/P&gt;&lt;/PARALIST&gt;&lt;/CELL&gt;&lt;/ROW&gt;&lt;ROW&gt;&lt;CELL BorderFill="22" ColAddr="0" ColSpan="1" Dirty="false" Editable="false" HasMargin="false" Header="false" Height="1650" Protect="false" RowAddr="203" RowSpan="1" Width="3001"&gt;&lt;CELLMARGIN Bottom="0" Left="0" Right="0" Top="0"/&gt;&lt;PARALIST LineWrap="Squeeze" LinkListID="0" LinkListIDNext="0" TextDirection="0" VertAlign="Center"&gt;&lt;P ParaShape="0" Style="43"&gt;&lt;TEXT CharShape="7"&gt;&lt;CHAR&gt;≪$A$210≫&lt;/CHAR&gt;&lt;/TEXT&gt;&lt;/P&gt;&lt;/PARALIST&gt;&lt;/CELL&gt;&lt;CELL BorderFill="23" ColAddr="1" ColSpan="1" Dirty="false" Editable="false" HasMargin="false" Header="false" Height="1650" Protect="false" RowAddr="203" RowSpan="1" Width="10406"&gt;&lt;CELLMARGIN Bottom="0" Left="0" Right="0" Top="0"/&gt;&lt;PARALIST LineWrap="Break" LinkListID="0" LinkListIDNext="0" TextDirection="0" VertAlign="Center"&gt;&lt;P ParaShape="21" Style="43"&gt;&lt;TEXT CharShape="7"&gt;&lt;CHAR&gt;≪$B$210≫&lt;/CHAR&gt;&lt;/TEXT&gt;&lt;/P&gt;&lt;/PARALIST&gt;&lt;/CELL&gt;&lt;CELL BorderFill="24" ColAddr="2" ColSpan="1" Dirty="false" Editable="false" HasMargin="true" Header="false" Height="1650" Protect="false" RowAddr="203" RowSpan="1" Width="4982"&gt;&lt;CELLMARGIN Bottom="283" Left="283" Right="283" Top="283"/&gt;&lt;PARALIST LineWrap="Break" LinkListID="0" LinkListIDNext="0" TextDirection="0" VertAlign="Top"&gt;&lt;P ParaShape="21" Style="43"&gt;&lt;TEXT CharShape="7"&gt;&lt;CHAR&gt;≪$C$210≫&lt;/CHAR&gt;&lt;/TEXT&gt;&lt;/P&gt;&lt;/PARALIST&gt;&lt;/CELL&gt;&lt;CELL BorderFill="23" ColAddr="3" ColSpan="1" Dirty="false" Editable="false" HasMargin="true" Header="false" Height="1650" Protect="false" RowAddr="203" RowSpan="1" Width="9274"&gt;&lt;CELLMARGIN Bottom="283" Left="283" Right="283" Top="283"/&gt;&lt;PARALIST LineWrap="Break" LinkListID="0" LinkListIDNext="0" TextDirection="0" VertAlign="Top"&gt;&lt;P ParaShape="21" Style="43"&gt;&lt;TEXT CharShape="7"&gt;&lt;CHAR&gt;≪$D$210≫&lt;/CHAR&gt;&lt;/TEXT&gt;&lt;/P&gt;&lt;/PARALIST&gt;&lt;/CELL&gt;&lt;CELL BorderFill="25" ColAddr="4" ColSpan="1" Dirty="false" Editable="false" HasMargin="true" Header="false" Height="1650" Protect="false" RowAddr="203" RowSpan="1" Width="11708"&gt;&lt;CELLMARGIN Bottom="283" Left="283" Right="283" Top="283"/&gt;&lt;PARALIST LineWrap="Break" LinkListID="0" LinkListIDNext="0" TextDirection="0" VertAlign="Top"&gt;&lt;P ParaShape="21" Style="43"&gt;&lt;TEXT CharShape="7"&gt;&lt;CHAR&gt;≪$E$210≫&lt;/CHAR&gt;&lt;/TEXT&gt;&lt;/P&gt;&lt;/PARALIST&gt;&lt;/CELL&gt;&lt;/ROW&gt;&lt;ROW&gt;&lt;CELL BorderFill="22" ColAddr="0" ColSpan="1" Dirty="false" Editable="false" HasMargin="false" Header="false" Height="1650" Protect="false" RowAddr="204" RowSpan="1" Width="3001"&gt;&lt;CELLMARGIN Bottom="0" Left="0" Right="0" Top="0"/&gt;&lt;PARALIST LineWrap="Squeeze" LinkListID="0" LinkListIDNext="0" TextDirection="0" VertAlign="Center"&gt;&lt;P ParaShape="0" Style="43"&gt;&lt;TEXT CharShape="7"&gt;&lt;CHAR&gt;≪$A$211≫&lt;/CHAR&gt;&lt;/TEXT&gt;&lt;/P&gt;&lt;/PARALIST&gt;&lt;/CELL&gt;&lt;CELL BorderFill="23" ColAddr="1" ColSpan="1" Dirty="false" Editable="false" HasMargin="false" Header="false" Height="1650" Protect="false" RowAddr="204" RowSpan="1" Width="10406"&gt;&lt;CELLMARGIN Bottom="0" Left="0" Right="0" Top="0"/&gt;&lt;PARALIST LineWrap="Break" LinkListID="0" LinkListIDNext="0" TextDirection="0" VertAlign="Center"&gt;&lt;P ParaShape="21" Style="43"&gt;&lt;TEXT CharShape="7"&gt;&lt;CHAR&gt;≪$B$211≫&lt;/CHAR&gt;&lt;/TEXT&gt;&lt;/P&gt;&lt;/PARALIST&gt;&lt;/CELL&gt;&lt;CELL BorderFill="24" ColAddr="2" ColSpan="1" Dirty="false" Editable="false" HasMargin="true" Header="false" Height="1650" Protect="false" RowAddr="204" RowSpan="1" Width="4982"&gt;&lt;CELLMARGIN Bottom="283" Left="283" Right="283" Top="283"/&gt;&lt;PARALIST LineWrap="Break" LinkListID="0" LinkListIDNext="0" TextDirection="0" VertAlign="Top"&gt;&lt;P ParaShape="21" Style="43"&gt;&lt;TEXT CharShape="7"&gt;&lt;CHAR&gt;≪$C$211≫&lt;/CHAR&gt;&lt;/TEXT&gt;&lt;/P&gt;&lt;/PARALIST&gt;&lt;/CELL&gt;&lt;CELL BorderFill="23" ColAddr="3" ColSpan="1" Dirty="false" Editable="false" HasMargin="true" Header="false" Height="1650" Protect="false" RowAddr="204" RowSpan="1" Width="9274"&gt;&lt;CELLMARGIN Bottom="283" Left="283" Right="283" Top="283"/&gt;&lt;PARALIST LineWrap="Break" LinkListID="0" LinkListIDNext="0" TextDirection="0" VertAlign="Top"&gt;&lt;P ParaShape="21" Style="43"&gt;&lt;TEXT CharShape="7"&gt;&lt;CHAR&gt;≪$D$211≫&lt;/CHAR&gt;&lt;/TEXT&gt;&lt;/P&gt;&lt;/PARALIST&gt;&lt;/CELL&gt;&lt;CELL BorderFill="25" ColAddr="4" ColSpan="1" Dirty="false" Editable="false" HasMargin="true" Header="false" Height="1650" Protect="false" RowAddr="204" RowSpan="1" Width="11708"&gt;&lt;CELLMARGIN Bottom="283" Left="283" Right="283" Top="283"/&gt;&lt;PARALIST LineWrap="Break" LinkListID="0" LinkListIDNext="0" TextDirection="0" VertAlign="Top"&gt;&lt;P ParaShape="21" Style="43"&gt;&lt;TEXT CharShape="7"&gt;&lt;CHAR&gt;≪$E$211≫&lt;/CHAR&gt;&lt;/TEXT&gt;&lt;/P&gt;&lt;/PARALIST&gt;&lt;/CELL&gt;&lt;/ROW&gt;&lt;ROW&gt;&lt;CELL BorderFill="22" ColAddr="0" ColSpan="1" Dirty="false" Editable="false" HasMargin="false" Header="false" Height="1650" Protect="false" RowAddr="205" RowSpan="1" Width="3001"&gt;&lt;CELLMARGIN Bottom="0" Left="0" Right="0" Top="0"/&gt;&lt;PARALIST LineWrap="Squeeze" LinkListID="0" LinkListIDNext="0" TextDirection="0" VertAlign="Center"&gt;&lt;P ParaShape="0" Style="43"&gt;&lt;TEXT CharShape="7"&gt;&lt;CHAR&gt;≪$A$212≫&lt;/CHAR&gt;&lt;/TEXT&gt;&lt;/P&gt;&lt;/PARALIST&gt;&lt;/CELL&gt;&lt;CELL BorderFill="23" ColAddr="1" ColSpan="1" Dirty="false" Editable="false" HasMargin="false" Header="false" Height="1650" Protect="false" RowAddr="205" RowSpan="1" Width="10406"&gt;&lt;CELLMARGIN Bottom="0" Left="0" Right="0" Top="0"/&gt;&lt;PARALIST LineWrap="Break" LinkListID="0" LinkListIDNext="0" TextDirection="0" VertAlign="Center"&gt;&lt;P ParaShape="21" Style="43"&gt;&lt;TEXT CharShape="7"&gt;&lt;CHAR&gt;≪$B$212≫&lt;/CHAR&gt;&lt;/TEXT&gt;&lt;/P&gt;&lt;/PARALIST&gt;&lt;/CELL&gt;&lt;CELL BorderFill="24" ColAddr="2" ColSpan="1" Dirty="false" Editable="false" HasMargin="true" Header="false" Height="1650" Protect="false" RowAddr="205" RowSpan="1" Width="4982"&gt;&lt;CELLMARGIN Bottom="283" Left="283" Right="283" Top="283"/&gt;&lt;PARALIST LineWrap="Break" LinkListID="0" LinkListIDNext="0" TextDirection="0" VertAlign="Top"&gt;&lt;P ParaShape="21" Style="43"&gt;&lt;TEXT CharShape="7"&gt;&lt;CHAR&gt;≪$C$212≫&lt;/CHAR&gt;&lt;/TEXT&gt;&lt;/P&gt;&lt;/PARALIST&gt;&lt;/CELL&gt;&lt;CELL BorderFill="23" ColAddr="3" ColSpan="1" Dirty="false" Editable="false" HasMargin="true" Header="false" Height="1650" Protect="false" RowAddr="205" RowSpan="1" Width="9274"&gt;&lt;CELLMARGIN Bottom="283" Left="283" Right="283" Top="283"/&gt;&lt;PARALIST LineWrap="Break" LinkListID="0" LinkListIDNext="0" TextDirection="0" VertAlign="Top"&gt;&lt;P ParaShape="21" Style="43"&gt;&lt;TEXT CharShape="7"&gt;&lt;CHAR&gt;≪$D$212≫&lt;/CHAR&gt;&lt;/TEXT&gt;&lt;/P&gt;&lt;/PARALIST&gt;&lt;/CELL&gt;&lt;CELL BorderFill="25" ColAddr="4" ColSpan="1" Dirty="false" Editable="false" HasMargin="true" Header="false" Height="1650" Protect="false" RowAddr="205" RowSpan="1" Width="11708"&gt;&lt;CELLMARGIN Bottom="283" Left="283" Right="283" Top="283"/&gt;&lt;PARALIST LineWrap="Break" LinkListID="0" LinkListIDNext="0" TextDirection="0" VertAlign="Top"&gt;&lt;P ParaShape="21" Style="43"&gt;&lt;TEXT CharShape="7"&gt;&lt;CHAR&gt;≪$E$212≫&lt;/CHAR&gt;&lt;/TEXT&gt;&lt;/P&gt;&lt;/PARALIST&gt;&lt;/CELL&gt;&lt;/ROW&gt;&lt;ROW&gt;&lt;CELL BorderFill="22" ColAddr="0" ColSpan="1" Dirty="false" Editable="false" HasMargin="false" Header="false" Height="1650" Protect="false" RowAddr="206" RowSpan="1" Width="3001"&gt;&lt;CELLMARGIN Bottom="0" Left="0" Right="0" Top="0"/&gt;&lt;PARALIST LineWrap="Squeeze" LinkListID="0" LinkListIDNext="0" TextDirection="0" VertAlign="Center"&gt;&lt;P ParaShape="0" Style="43"&gt;&lt;TEXT CharShape="7"&gt;&lt;CHAR&gt;≪$A$213≫&lt;/CHAR&gt;&lt;/TEXT&gt;&lt;/P&gt;&lt;/PARALIST&gt;&lt;/CELL&gt;&lt;CELL BorderFill="23" ColAddr="1" ColSpan="1" Dirty="false" Editable="false" HasMargin="false" Header="false" Height="1650" Protect="false" RowAddr="206" RowSpan="1" Width="10406"&gt;&lt;CELLMARGIN Bottom="0" Left="0" Right="0" Top="0"/&gt;&lt;PARALIST LineWrap="Break" LinkListID="0" LinkListIDNext="0" TextDirection="0" VertAlign="Center"&gt;&lt;P ParaShape="21" Style="43"&gt;&lt;TEXT CharShape="7"&gt;&lt;CHAR&gt;≪$B$213≫&lt;/CHAR&gt;&lt;/TEXT&gt;&lt;/P&gt;&lt;/PARALIST&gt;&lt;/CELL&gt;&lt;CELL BorderFill="24" ColAddr="2" ColSpan="1" Dirty="false" Editable="false" HasMargin="true" Header="false" Height="1650" Protect="false" RowAddr="206" RowSpan="1" Width="4982"&gt;&lt;CELLMARGIN Bottom="283" Left="283" Right="283" Top="283"/&gt;&lt;PARALIST LineWrap="Break" LinkListID="0" LinkListIDNext="0" TextDirection="0" VertAlign="Top"&gt;&lt;P ParaShape="21" Style="43"&gt;&lt;TEXT CharShape="7"&gt;&lt;CHAR&gt;≪$C$213≫&lt;/CHAR&gt;&lt;/TEXT&gt;&lt;/P&gt;&lt;/PARALIST&gt;&lt;/CELL&gt;&lt;CELL BorderFill="23" ColAddr="3" ColSpan="1" Dirty="false" Editable="false" HasMargin="true" Header="false" Height="1650" Protect="false" RowAddr="206" RowSpan="1" Width="9274"&gt;&lt;CELLMARGIN Bottom="283" Left="283" Right="283" Top="283"/&gt;&lt;PARALIST LineWrap="Break" LinkListID="0" LinkListIDNext="0" TextDirection="0" VertAlign="Top"&gt;&lt;P ParaShape="21" Style="43"&gt;&lt;TEXT CharShape="7"&gt;&lt;CHAR&gt;≪$D$213≫&lt;/CHAR&gt;&lt;/TEXT&gt;&lt;/P&gt;&lt;/PARALIST&gt;&lt;/CELL&gt;&lt;CELL BorderFill="25" ColAddr="4" ColSpan="1" Dirty="false" Editable="false" HasMargin="true" Header="false" Height="1650" Protect="false" RowAddr="206" RowSpan="1" Width="11708"&gt;&lt;CELLMARGIN Bottom="283" Left="283" Right="283" Top="283"/&gt;&lt;PARALIST LineWrap="Break" LinkListID="0" LinkListIDNext="0" TextDirection="0" VertAlign="Top"&gt;&lt;P ParaShape="21" Style="43"&gt;&lt;TEXT CharShape="7"&gt;&lt;CHAR&gt;≪$E$213≫&lt;/CHAR&gt;&lt;/TEXT&gt;&lt;/P&gt;&lt;/PARALIST&gt;&lt;/CELL&gt;&lt;/ROW&gt;&lt;ROW&gt;&lt;CELL BorderFill="22" ColAddr="0" ColSpan="1" Dirty="false" Editable="false" HasMargin="false" Header="false" Height="1650" Protect="false" RowAddr="207" RowSpan="1" Width="3001"&gt;&lt;CELLMARGIN Bottom="0" Left="0" Right="0" Top="0"/&gt;&lt;PARALIST LineWrap="Squeeze" LinkListID="0" LinkListIDNext="0" TextDirection="0" VertAlign="Center"&gt;&lt;P ParaShape="0" Style="43"&gt;&lt;TEXT CharShape="7"&gt;&lt;CHAR&gt;≪$A$214≫&lt;/CHAR&gt;&lt;/TEXT&gt;&lt;/P&gt;&lt;/PARALIST&gt;&lt;/CELL&gt;&lt;CELL BorderFill="23" ColAddr="1" ColSpan="1" Dirty="false" Editable="false" HasMargin="false" Header="false" Height="1650" Protect="false" RowAddr="207" RowSpan="1" Width="10406"&gt;&lt;CELLMARGIN Bottom="0" Left="0" Right="0" Top="0"/&gt;&lt;PARALIST LineWrap="Break" LinkListID="0" LinkListIDNext="0" TextDirection="0" VertAlign="Center"&gt;&lt;P ParaShape="21" Style="43"&gt;&lt;TEXT CharShape="7"&gt;&lt;CHAR&gt;≪$B$214≫&lt;/CHAR&gt;&lt;/TEXT&gt;&lt;/P&gt;&lt;/PARALIST&gt;&lt;/CELL&gt;&lt;CELL BorderFill="24" ColAddr="2" ColSpan="1" Dirty="false" Editable="false" HasMargin="true" Header="false" Height="1650" Protect="false" RowAddr="207" RowSpan="1" Width="4982"&gt;&lt;CELLMARGIN Bottom="283" Left="283" Right="283" Top="283"/&gt;&lt;PARALIST LineWrap="Break" LinkListID="0" LinkListIDNext="0" TextDirection="0" VertAlign="Top"&gt;&lt;P ParaShape="21" Style="43"&gt;&lt;TEXT CharShape="7"&gt;&lt;CHAR&gt;≪$C$214≫&lt;/CHAR&gt;&lt;/TEXT&gt;&lt;/P&gt;&lt;/PARALIST&gt;&lt;/CELL&gt;&lt;CELL BorderFill="23" ColAddr="3" ColSpan="1" Dirty="false" Editable="false" HasMargin="true" Header="false" Height="1650" Protect="false" RowAddr="207" RowSpan="1" Width="9274"&gt;&lt;CELLMARGIN Bottom="283" Left="283" Right="283" Top="283"/&gt;&lt;PARALIST LineWrap="Break" LinkListID="0" LinkListIDNext="0" TextDirection="0" VertAlign="Top"&gt;&lt;P ParaShape="21" Style="43"&gt;&lt;TEXT CharShape="7"&gt;&lt;CHAR&gt;≪$D$214≫&lt;/CHAR&gt;&lt;/TEXT&gt;&lt;/P&gt;&lt;/PARALIST&gt;&lt;/CELL&gt;&lt;CELL BorderFill="25" ColAddr="4" ColSpan="1" Dirty="false" Editable="false" HasMargin="true" Header="false" Height="1650" Protect="false" RowAddr="207" RowSpan="1" Width="11708"&gt;&lt;CELLMARGIN Bottom="283" Left="283" Right="283" Top="283"/&gt;&lt;PARALIST LineWrap="Break" LinkListID="0" LinkListIDNext="0" TextDirection="0" VertAlign="Top"&gt;&lt;P ParaShape="21" Style="43"&gt;&lt;TEXT CharShape="7"&gt;&lt;CHAR&gt;≪$E$214≫&lt;/CHAR&gt;&lt;/TEXT&gt;&lt;/P&gt;&lt;/PARALIST&gt;&lt;/CELL&gt;&lt;/ROW&gt;&lt;ROW&gt;&lt;CELL BorderFill="22" ColAddr="0" ColSpan="1" Dirty="false" Editable="false" HasMargin="false" Header="false" Height="1650" Protect="false" RowAddr="208" RowSpan="1" Width="3001"&gt;&lt;CELLMARGIN Bottom="0" Left="0" Right="0" Top="0"/&gt;&lt;PARALIST LineWrap="Squeeze" LinkListID="0" LinkListIDNext="0" TextDirection="0" VertAlign="Center"&gt;&lt;P ParaShape="0" Style="43"&gt;&lt;TEXT CharShape="7"&gt;&lt;CHAR&gt;≪$A$215≫&lt;/CHAR&gt;&lt;/TEXT&gt;&lt;/P&gt;&lt;/PARALIST&gt;&lt;/CELL&gt;&lt;CELL BorderFill="23" ColAddr="1" ColSpan="1" Dirty="false" Editable="false" HasMargin="false" Header="false" Height="1650" Protect="false" RowAddr="208" RowSpan="1" Width="10406"&gt;&lt;CELLMARGIN Bottom="0" Left="0" Right="0" Top="0"/&gt;&lt;PARALIST LineWrap="Break" LinkListID="0" LinkListIDNext="0" TextDirection="0" VertAlign="Center"&gt;&lt;P ParaShape="21" Style="43"&gt;&lt;TEXT CharShape="7"&gt;&lt;CHAR&gt;≪$B$215≫&lt;/CHAR&gt;&lt;/TEXT&gt;&lt;/P&gt;&lt;/PARALIST&gt;&lt;/CELL&gt;&lt;CELL BorderFill="24" ColAddr="2" ColSpan="1" Dirty="false" Editable="false" HasMargin="true" Header="false" Height="1650" Protect="false" RowAddr="208" RowSpan="1" Width="4982"&gt;&lt;CELLMARGIN Bottom="283" Left="283" Right="283" Top="283"/&gt;&lt;PARALIST LineWrap="Break" LinkListID="0" LinkListIDNext="0" TextDirection="0" VertAlign="Top"&gt;&lt;P ParaShape="21" Style="43"&gt;&lt;TEXT CharShape="7"&gt;&lt;CHAR&gt;≪$C$215≫&lt;/CHAR&gt;&lt;/TEXT&gt;&lt;/P&gt;&lt;/PARALIST&gt;&lt;/CELL&gt;&lt;CELL BorderFill="23" ColAddr="3" ColSpan="1" Dirty="false" Editable="false" HasMargin="true" Header="false" Height="1650" Protect="false" RowAddr="208" RowSpan="1" Width="9274"&gt;&lt;CELLMARGIN Bottom="283" Left="283" Right="283" Top="283"/&gt;&lt;PARALIST LineWrap="Break" LinkListID="0" LinkListIDNext="0" TextDirection="0" VertAlign="Top"&gt;&lt;P ParaShape="21" Style="43"&gt;&lt;TEXT CharShape="7"&gt;&lt;CHAR&gt;≪$D$215≫&lt;/CHAR&gt;&lt;/TEXT&gt;&lt;/P&gt;&lt;/PARALIST&gt;&lt;/CELL&gt;&lt;CELL BorderFill="25" ColAddr="4" ColSpan="1" Dirty="false" Editable="false" HasMargin="true" Header="false" Height="1650" Protect="false" RowAddr="208" RowSpan="1" Width="11708"&gt;&lt;CELLMARGIN Bottom="283" Left="283" Right="283" Top="283"/&gt;&lt;PARALIST LineWrap="Break" LinkListID="0" LinkListIDNext="0" TextDirection="0" VertAlign="Top"&gt;&lt;P ParaShape="21" Style="43"&gt;&lt;TEXT CharShape="7"&gt;&lt;CHAR&gt;≪$E$215≫&lt;/CHAR&gt;&lt;/TEXT&gt;&lt;/P&gt;&lt;/PARALIST&gt;&lt;/CELL&gt;&lt;/ROW&gt;&lt;ROW&gt;&lt;CELL BorderFill="22" ColAddr="0" ColSpan="1" Dirty="false" Editable="false" HasMargin="false" Header="false" Height="1650" Protect="false" RowAddr="209" RowSpan="1" Width="3001"&gt;&lt;CELLMARGIN Bottom="0" Left="0" Right="0" Top="0"/&gt;&lt;PARALIST LineWrap="Squeeze" LinkListID="0" LinkListIDNext="0" TextDirection="0" VertAlign="Center"&gt;&lt;P ParaShape="0" Style="43"&gt;&lt;TEXT CharShape="7"&gt;&lt;CHAR&gt;≪$A$216≫&lt;/CHAR&gt;&lt;/TEXT&gt;&lt;/P&gt;&lt;/PARALIST&gt;&lt;/CELL&gt;&lt;CELL BorderFill="23" ColAddr="1" ColSpan="1" Dirty="false" Editable="false" HasMargin="false" Header="false" Height="1650" Protect="false" RowAddr="209" RowSpan="1" Width="10406"&gt;&lt;CELLMARGIN Bottom="0" Left="0" Right="0" Top="0"/&gt;&lt;PARALIST LineWrap="Break" LinkListID="0" LinkListIDNext="0" TextDirection="0" VertAlign="Center"&gt;&lt;P ParaShape="21" Style="43"&gt;&lt;TEXT CharShape="7"&gt;&lt;CHAR&gt;≪$B$216≫&lt;/CHAR&gt;&lt;/TEXT&gt;&lt;/P&gt;&lt;/PARALIST&gt;&lt;/CELL&gt;&lt;CELL BorderFill="24" ColAddr="2" ColSpan="1" Dirty="false" Editable="false" HasMargin="true" Header="false" Height="1650" Protect="false" RowAddr="209" RowSpan="1" Width="4982"&gt;&lt;CELLMARGIN Bottom="283" Left="283" Right="283" Top="283"/&gt;&lt;PARALIST LineWrap="Break" LinkListID="0" LinkListIDNext="0" TextDirection="0" VertAlign="Top"&gt;&lt;P ParaShape="21" Style="43"&gt;&lt;TEXT CharShape="7"&gt;&lt;CHAR&gt;≪$C$216≫&lt;/CHAR&gt;&lt;/TEXT&gt;&lt;/P&gt;&lt;/PARALIST&gt;&lt;/CELL&gt;&lt;CELL BorderFill="23" ColAddr="3" ColSpan="1" Dirty="false" Editable="false" HasMargin="true" Header="false" Height="1650" Protect="false" RowAddr="209" RowSpan="1" Width="9274"&gt;&lt;CELLMARGIN Bottom="283" Left="283" Right="283" Top="283"/&gt;&lt;PARALIST LineWrap="Break" LinkListID="0" LinkListIDNext="0" TextDirection="0" VertAlign="Top"&gt;&lt;P ParaShape="21" Style="43"&gt;&lt;TEXT CharShape="7"&gt;&lt;CHAR&gt;≪$D$216≫&lt;/CHAR&gt;&lt;/TEXT&gt;&lt;/P&gt;&lt;/PARALIST&gt;&lt;/CELL&gt;&lt;CELL BorderFill="25" ColAddr="4" ColSpan="1" Dirty="false" Editable="false" HasMargin="true" Header="false" Height="1650" Protect="false" RowAddr="209" RowSpan="1" Width="11708"&gt;&lt;CELLMARGIN Bottom="283" Left="283" Right="283" Top="283"/&gt;&lt;PARALIST LineWrap="Break" LinkListID="0" LinkListIDNext="0" TextDirection="0" VertAlign="Top"&gt;&lt;P ParaShape="21" Style="43"&gt;&lt;TEXT CharShape="7"&gt;&lt;CHAR&gt;≪$E$216≫&lt;/CHAR&gt;&lt;/TEXT&gt;&lt;/P&gt;&lt;/PARALIST&gt;&lt;/CELL&gt;&lt;/ROW&gt;&lt;ROW&gt;&lt;CELL BorderFill="22" ColAddr="0" ColSpan="1" Dirty="false" Editable="false" HasMargin="false" Header="false" Height="1650" Protect="false" RowAddr="210" RowSpan="1" Width="3001"&gt;&lt;CELLMARGIN Bottom="0" Left="0" Right="0" Top="0"/&gt;&lt;PARALIST LineWrap="Squeeze" LinkListID="0" LinkListIDNext="0" TextDirection="0" VertAlign="Center"&gt;&lt;P ParaShape="0" Style="43"&gt;&lt;TEXT CharShape="7"&gt;&lt;CHAR&gt;≪$A$217≫&lt;/CHAR&gt;&lt;/TEXT&gt;&lt;/P&gt;&lt;/PARALIST&gt;&lt;/CELL&gt;&lt;CELL BorderFill="23" ColAddr="1" ColSpan="1" Dirty="false" Editable="false" HasMargin="false" Header="false" Height="1650" Protect="false" RowAddr="210" RowSpan="1" Width="10406"&gt;&lt;CELLMARGIN Bottom="0" Left="0" Right="0" Top="0"/&gt;&lt;PARALIST LineWrap="Break" LinkListID="0" LinkListIDNext="0" TextDirection="0" VertAlign="Center"&gt;&lt;P ParaShape="21" Style="43"&gt;&lt;TEXT CharShape="7"&gt;&lt;CHAR&gt;≪$B$217≫&lt;/CHAR&gt;&lt;/TEXT&gt;&lt;/P&gt;&lt;/PARALIST&gt;&lt;/CELL&gt;&lt;CELL BorderFill="24" ColAddr="2" ColSpan="1" Dirty="false" Editable="false" HasMargin="true" Header="false" Height="1650" Protect="false" RowAddr="210" RowSpan="1" Width="4982"&gt;&lt;CELLMARGIN Bottom="283" Left="283" Right="283" Top="283"/&gt;&lt;PARALIST LineWrap="Break" LinkListID="0" LinkListIDNext="0" TextDirection="0" VertAlign="Top"&gt;&lt;P ParaShape="21" Style="43"&gt;&lt;TEXT CharShape="7"&gt;&lt;CHAR&gt;≪$C$217≫&lt;/CHAR&gt;&lt;/TEXT&gt;&lt;/P&gt;&lt;/PARALIST&gt;&lt;/CELL&gt;&lt;CELL BorderFill="23" ColAddr="3" ColSpan="1" Dirty="false" Editable="false" HasMargin="true" Header="false" Height="1650" Protect="false" RowAddr="210" RowSpan="1" Width="9274"&gt;&lt;CELLMARGIN Bottom="283" Left="283" Right="283" Top="283"/&gt;&lt;PARALIST LineWrap="Break" LinkListID="0" LinkListIDNext="0" TextDirection="0" VertAlign="Top"&gt;&lt;P ParaShape="21" Style="43"&gt;&lt;TEXT CharShape="7"&gt;&lt;CHAR&gt;≪$D$217≫&lt;/CHAR&gt;&lt;/TEXT&gt;&lt;/P&gt;&lt;/PARALIST&gt;&lt;/CELL&gt;&lt;CELL BorderFill="25" ColAddr="4" ColSpan="1" Dirty="false" Editable="false" HasMargin="true" Header="false" Height="1650" Protect="false" RowAddr="210" RowSpan="1" Width="11708"&gt;&lt;CELLMARGIN Bottom="283" Left="283" Right="283" Top="283"/&gt;&lt;PARALIST LineWrap="Break" LinkListID="0" LinkListIDNext="0" TextDirection="0" VertAlign="Top"&gt;&lt;P ParaShape="21" Style="43"&gt;&lt;TEXT CharShape="7"&gt;&lt;CHAR&gt;≪$E$217≫&lt;/CHAR&gt;&lt;/TEXT&gt;&lt;/P&gt;&lt;/PARALIST&gt;&lt;/CELL&gt;&lt;/ROW&gt;&lt;ROW&gt;&lt;CELL BorderFill="22" ColAddr="0" ColSpan="1" Dirty="false" Editable="false" HasMargin="false" Header="false" Height="1650" Protect="false" RowAddr="211" RowSpan="1" Width="3001"&gt;&lt;CELLMARGIN Bottom="0" Left="0" Right="0" Top="0"/&gt;&lt;PARALIST LineWrap="Squeeze" LinkListID="0" LinkListIDNext="0" TextDirection="0" VertAlign="Center"&gt;&lt;P ParaShape="0" Style="43"&gt;&lt;TEXT CharShape="7"&gt;&lt;CHAR&gt;≪$A$218≫&lt;/CHAR&gt;&lt;/TEXT&gt;&lt;/P&gt;&lt;/PARALIST&gt;&lt;/CELL&gt;&lt;CELL BorderFill="23" ColAddr="1" ColSpan="1" Dirty="false" Editable="false" HasMargin="false" Header="false" Height="1650" Protect="false" RowAddr="211" RowSpan="1" Width="10406"&gt;&lt;CELLMARGIN Bottom="0" Left="0" Right="0" Top="0"/&gt;&lt;PARALIST LineWrap="Break" LinkListID="0" LinkListIDNext="0" TextDirection="0" VertAlign="Center"&gt;&lt;P ParaShape="21" Style="43"&gt;&lt;TEXT CharShape="7"&gt;&lt;CHAR&gt;≪$B$218≫&lt;/CHAR&gt;&lt;/TEXT&gt;&lt;/P&gt;&lt;/PARALIST&gt;&lt;/CELL&gt;&lt;CELL BorderFill="24" ColAddr="2" ColSpan="1" Dirty="false" Editable="false" HasMargin="true" Header="false" Height="1650" Protect="false" RowAddr="211" RowSpan="1" Width="4982"&gt;&lt;CELLMARGIN Bottom="283" Left="283" Right="283" Top="283"/&gt;&lt;PARALIST LineWrap="Break" LinkListID="0" LinkListIDNext="0" TextDirection="0" VertAlign="Top"&gt;&lt;P ParaShape="21" Style="43"&gt;&lt;TEXT CharShape="7"&gt;&lt;CHAR&gt;≪$C$218≫&lt;/CHAR&gt;&lt;/TEXT&gt;&lt;/P&gt;&lt;/PARALIST&gt;&lt;/CELL&gt;&lt;CELL BorderFill="23" ColAddr="3" ColSpan="1" Dirty="false" Editable="false" HasMargin="true" Header="false" Height="1650" Protect="false" RowAddr="211" RowSpan="1" Width="9274"&gt;&lt;CELLMARGIN Bottom="283" Left="283" Right="283" Top="283"/&gt;&lt;PARALIST LineWrap="Break" LinkListID="0" LinkListIDNext="0" TextDirection="0" VertAlign="Top"&gt;&lt;P ParaShape="21" Style="43"&gt;&lt;TEXT CharShape="7"&gt;&lt;CHAR&gt;≪$D$218≫&lt;/CHAR&gt;&lt;/TEXT&gt;&lt;/P&gt;&lt;/PARALIST&gt;&lt;/CELL&gt;&lt;CELL BorderFill="25" ColAddr="4" ColSpan="1" Dirty="false" Editable="false" HasMargin="true" Header="false" Height="1650" Protect="false" RowAddr="211" RowSpan="1" Width="11708"&gt;&lt;CELLMARGIN Bottom="283" Left="283" Right="283" Top="283"/&gt;&lt;PARALIST LineWrap="Break" LinkListID="0" LinkListIDNext="0" TextDirection="0" VertAlign="Top"&gt;&lt;P ParaShape="21" Style="43"&gt;&lt;TEXT CharShape="7"&gt;&lt;CHAR&gt;≪$E$218≫&lt;/CHAR&gt;&lt;/TEXT&gt;&lt;/P&gt;&lt;/PARALIST&gt;&lt;/CELL&gt;&lt;/ROW&gt;&lt;ROW&gt;&lt;CELL BorderFill="22" ColAddr="0" ColSpan="1" Dirty="false" Editable="false" HasMargin="false" Header="false" Height="1650" Protect="false" RowAddr="212" RowSpan="1" Width="3001"&gt;&lt;CELLMARGIN Bottom="0" Left="0" Right="0" Top="0"/&gt;&lt;PARALIST LineWrap="Squeeze" LinkListID="0" LinkListIDNext="0" TextDirection="0" VertAlign="Center"&gt;&lt;P ParaShape="0" Style="43"&gt;&lt;TEXT CharShape="7"&gt;&lt;CHAR&gt;≪$A$219≫&lt;/CHAR&gt;&lt;/TEXT&gt;&lt;/P&gt;&lt;/PARALIST&gt;&lt;/CELL&gt;&lt;CELL BorderFill="23" ColAddr="1" ColSpan="1" Dirty="false" Editable="false" HasMargin="false" Header="false" Height="1650" Protect="false" RowAddr="212" RowSpan="1" Width="10406"&gt;&lt;CELLMARGIN Bottom="0" Left="0" Right="0" Top="0"/&gt;&lt;PARALIST LineWrap="Break" LinkListID="0" LinkListIDNext="0" TextDirection="0" VertAlign="Center"&gt;&lt;P ParaShape="21" Style="43"&gt;&lt;TEXT CharShape="7"&gt;&lt;CHAR&gt;≪$B$219≫&lt;/CHAR&gt;&lt;/TEXT&gt;&lt;/P&gt;&lt;/PARALIST&gt;&lt;/CELL&gt;&lt;CELL BorderFill="24" ColAddr="2" ColSpan="1" Dirty="false" Editable="false" HasMargin="true" Header="false" Height="1650" Protect="false" RowAddr="212" RowSpan="1" Width="4982"&gt;&lt;CELLMARGIN Bottom="283" Left="283" Right="283" Top="283"/&gt;&lt;PARALIST LineWrap="Break" LinkListID="0" LinkListIDNext="0" TextDirection="0" VertAlign="Top"&gt;&lt;P ParaShape="21" Style="43"&gt;&lt;TEXT CharShape="7"&gt;&lt;CHAR&gt;≪$C$219≫&lt;/CHAR&gt;&lt;/TEXT&gt;&lt;/P&gt;&lt;/PARALIST&gt;&lt;/CELL&gt;&lt;CELL BorderFill="23" ColAddr="3" ColSpan="1" Dirty="false" Editable="false" HasMargin="true" Header="false" Height="1650" Protect="false" RowAddr="212" RowSpan="1" Width="9274"&gt;&lt;CELLMARGIN Bottom="283" Left="283" Right="283" Top="283"/&gt;&lt;PARALIST LineWrap="Break" LinkListID="0" LinkListIDNext="0" TextDirection="0" VertAlign="Top"&gt;&lt;P ParaShape="21" Style="43"&gt;&lt;TEXT CharShape="7"&gt;&lt;CHAR&gt;≪$D$219≫&lt;/CHAR&gt;&lt;/TEXT&gt;&lt;/P&gt;&lt;/PARALIST&gt;&lt;/CELL&gt;&lt;CELL BorderFill="25" ColAddr="4" ColSpan="1" Dirty="false" Editable="false" HasMargin="true" Header="false" Height="1650" Protect="false" RowAddr="212" RowSpan="1" Width="11708"&gt;&lt;CELLMARGIN Bottom="283" Left="283" Right="283" Top="283"/&gt;&lt;PARALIST LineWrap="Break" LinkListID="0" LinkListIDNext="0" TextDirection="0" VertAlign="Top"&gt;&lt;P ParaShape="21" Style="43"&gt;&lt;TEXT CharShape="7"&gt;&lt;CHAR&gt;≪$E$219≫&lt;/CHAR&gt;&lt;/TEXT&gt;&lt;/P&gt;&lt;/PARALIST&gt;&lt;/CELL&gt;&lt;/ROW&gt;&lt;ROW&gt;&lt;CELL BorderFill="22" ColAddr="0" ColSpan="1" Dirty="false" Editable="false" HasMargin="false" Header="false" Height="1650" Protect="false" RowAddr="213" RowSpan="1" Width="3001"&gt;&lt;CELLMARGIN Bottom="0" Left="0" Right="0" Top="0"/&gt;&lt;PARALIST LineWrap="Squeeze" LinkListID="0" LinkListIDNext="0" TextDirection="0" VertAlign="Center"&gt;&lt;P ParaShape="0" Style="43"&gt;&lt;TEXT CharShape="7"&gt;&lt;CHAR&gt;≪$A$220≫&lt;/CHAR&gt;&lt;/TEXT&gt;&lt;/P&gt;&lt;/PARALIST&gt;&lt;/CELL&gt;&lt;CELL BorderFill="23" ColAddr="1" ColSpan="1" Dirty="false" Editable="false" HasMargin="false" Header="false" Height="1650" Protect="false" RowAddr="213" RowSpan="1" Width="10406"&gt;&lt;CELLMARGIN Bottom="0" Left="0" Right="0" Top="0"/&gt;&lt;PARALIST LineWrap="Break" LinkListID="0" LinkListIDNext="0" TextDirection="0" VertAlign="Center"&gt;&lt;P ParaS</t>
  </si>
  <si>
    <t>hape="21" Style="43"&gt;&lt;TEXT CharShape="7"&gt;&lt;CHAR&gt;≪$B$220≫&lt;/CHAR&gt;&lt;/TEXT&gt;&lt;/P&gt;&lt;/PARALIST&gt;&lt;/CELL&gt;&lt;CELL BorderFill="24" ColAddr="2" ColSpan="1" Dirty="false" Editable="false" HasMargin="true" Header="false" Height="1650" Protect="false" RowAddr="213" RowSpan="1" Width="4982"&gt;&lt;CELLMARGIN Bottom="283" Left="283" Right="283" Top="283"/&gt;&lt;PARALIST LineWrap="Break" LinkListID="0" LinkListIDNext="0" TextDirection="0" VertAlign="Top"&gt;&lt;P ParaShape="21" Style="43"&gt;&lt;TEXT CharShape="7"&gt;&lt;CHAR&gt;≪$C$220≫&lt;/CHAR&gt;&lt;/TEXT&gt;&lt;/P&gt;&lt;/PARALIST&gt;&lt;/CELL&gt;&lt;CELL BorderFill="23" ColAddr="3" ColSpan="1" Dirty="false" Editable="false" HasMargin="true" Header="false" Height="1650" Protect="false" RowAddr="213" RowSpan="1" Width="9274"&gt;&lt;CELLMARGIN Bottom="283" Left="283" Right="283" Top="283"/&gt;&lt;PARALIST LineWrap="Break" LinkListID="0" LinkListIDNext="0" TextDirection="0" VertAlign="Top"&gt;&lt;P ParaShape="21" Style="43"&gt;&lt;TEXT CharShape="7"&gt;&lt;CHAR&gt;≪$D$220≫&lt;/CHAR&gt;&lt;/TEXT&gt;&lt;/P&gt;&lt;/PARALIST&gt;&lt;/CELL&gt;&lt;CELL BorderFill="25" ColAddr="4" ColSpan="1" Dirty="false" Editable="false" HasMargin="true" Header="false" Height="1650" Protect="false" RowAddr="213" RowSpan="1" Width="11708"&gt;&lt;CELLMARGIN Bottom="283" Left="283" Right="283" Top="283"/&gt;&lt;PARALIST LineWrap="Break" LinkListID="0" LinkListIDNext="0" TextDirection="0" VertAlign="Top"&gt;&lt;P ParaShape="21" Style="43"&gt;&lt;TEXT CharShape="7"&gt;&lt;CHAR&gt;≪$E$220≫&lt;/CHAR&gt;&lt;/TEXT&gt;&lt;/P&gt;&lt;/PARALIST&gt;&lt;/CELL&gt;&lt;/ROW&gt;&lt;ROW&gt;&lt;CELL BorderFill="22" ColAddr="0" ColSpan="1" Dirty="false" Editable="false" HasMargin="false" Header="false" Height="1650" Protect="false" RowAddr="214" RowSpan="1" Width="3001"&gt;&lt;CELLMARGIN Bottom="0" Left="0" Right="0" Top="0"/&gt;&lt;PARALIST LineWrap="Squeeze" LinkListID="0" LinkListIDNext="0" TextDirection="0" VertAlign="Center"&gt;&lt;P ParaShape="0" Style="43"&gt;&lt;TEXT CharShape="7"&gt;&lt;CHAR&gt;≪$A$221≫&lt;/CHAR&gt;&lt;/TEXT&gt;&lt;/P&gt;&lt;/PARALIST&gt;&lt;/CELL&gt;&lt;CELL BorderFill="23" ColAddr="1" ColSpan="1" Dirty="false" Editable="false" HasMargin="false" Header="false" Height="1650" Protect="false" RowAddr="214" RowSpan="1" Width="10406"&gt;&lt;CELLMARGIN Bottom="0" Left="0" Right="0" Top="0"/&gt;&lt;PARALIST LineWrap="Break" LinkListID="0" LinkListIDNext="0" TextDirection="0" VertAlign="Center"&gt;&lt;P ParaShape="21" Style="43"&gt;&lt;TEXT CharShape="7"&gt;&lt;CHAR&gt;≪$B$221≫&lt;/CHAR&gt;&lt;/TEXT&gt;&lt;/P&gt;&lt;/PARALIST&gt;&lt;/CELL&gt;&lt;CELL BorderFill="24" ColAddr="2" ColSpan="1" Dirty="false" Editable="false" HasMargin="true" Header="false" Height="1650" Protect="false" RowAddr="214" RowSpan="1" Width="4982"&gt;&lt;CELLMARGIN Bottom="283" Left="283" Right="283" Top="283"/&gt;&lt;PARALIST LineWrap="Break" LinkListID="0" LinkListIDNext="0" TextDirection="0" VertAlign="Top"&gt;&lt;P ParaShape="21" Style="43"&gt;&lt;TEXT CharShape="7"&gt;&lt;CHAR&gt;≪$C$221≫&lt;/CHAR&gt;&lt;/TEXT&gt;&lt;/P&gt;&lt;/PARALIST&gt;&lt;/CELL&gt;&lt;CELL BorderFill="23" ColAddr="3" ColSpan="1" Dirty="false" Editable="false" HasMargin="true" Header="false" Height="1650" Protect="false" RowAddr="214" RowSpan="1" Width="9274"&gt;&lt;CELLMARGIN Bottom="283" Left="283" Right="283" Top="283"/&gt;&lt;PARALIST LineWrap="Break" LinkListID="0" LinkListIDNext="0" TextDirection="0" VertAlign="Top"&gt;&lt;P ParaShape="21" Style="43"&gt;&lt;TEXT CharShape="7"&gt;&lt;CHAR&gt;≪$D$221≫&lt;/CHAR&gt;&lt;/TEXT&gt;&lt;/P&gt;&lt;/PARALIST&gt;&lt;/CELL&gt;&lt;CELL BorderFill="25" ColAddr="4" ColSpan="1" Dirty="false" Editable="false" HasMargin="true" Header="false" Height="1650" Protect="false" RowAddr="214" RowSpan="1" Width="11708"&gt;&lt;CELLMARGIN Bottom="283" Left="283" Right="283" Top="283"/&gt;&lt;PARALIST LineWrap="Break" LinkListID="0" LinkListIDNext="0" TextDirection="0" VertAlign="Top"&gt;&lt;P ParaShape="21" Style="43"&gt;&lt;TEXT CharShape="7"&gt;&lt;CHAR&gt;≪$E$221≫&lt;/CHAR&gt;&lt;/TEXT&gt;&lt;/P&gt;&lt;/PARALIST&gt;&lt;/CELL&gt;&lt;/ROW&gt;&lt;ROW&gt;&lt;CELL BorderFill="22" ColAddr="0" ColSpan="1" Dirty="false" Editable="false" HasMargin="false" Header="false" Height="1650" Protect="false" RowAddr="215" RowSpan="1" Width="3001"&gt;&lt;CELLMARGIN Bottom="0" Left="0" Right="0" Top="0"/&gt;&lt;PARALIST LineWrap="Squeeze" LinkListID="0" LinkListIDNext="0" TextDirection="0" VertAlign="Center"&gt;&lt;P ParaShape="0" Style="43"&gt;&lt;TEXT CharShape="7"&gt;&lt;CHAR&gt;≪$A$222≫&lt;/CHAR&gt;&lt;/TEXT&gt;&lt;/P&gt;&lt;/PARALIST&gt;&lt;/CELL&gt;&lt;CELL BorderFill="23" ColAddr="1" ColSpan="1" Dirty="false" Editable="false" HasMargin="false" Header="false" Height="1650" Protect="false" RowAddr="215" RowSpan="1" Width="10406"&gt;&lt;CELLMARGIN Bottom="0" Left="0" Right="0" Top="0"/&gt;&lt;PARALIST LineWrap="Break" LinkListID="0" LinkListIDNext="0" TextDirection="0" VertAlign="Center"&gt;&lt;P ParaShape="21" Style="43"&gt;&lt;TEXT CharShape="7"&gt;&lt;CHAR&gt;≪$B$222≫&lt;/CHAR&gt;&lt;/TEXT&gt;&lt;/P&gt;&lt;/PARALIST&gt;&lt;/CELL&gt;&lt;CELL BorderFill="24" ColAddr="2" ColSpan="1" Dirty="false" Editable="false" HasMargin="true" Header="false" Height="1650" Protect="false" RowAddr="215" RowSpan="1" Width="4982"&gt;&lt;CELLMARGIN Bottom="283" Left="283" Right="283" Top="283"/&gt;&lt;PARALIST LineWrap="Break" LinkListID="0" LinkListIDNext="0" TextDirection="0" VertAlign="Top"&gt;&lt;P ParaShape="21" Style="43"&gt;&lt;TEXT CharShape="7"&gt;&lt;CHAR&gt;≪$C$222≫&lt;/CHAR&gt;&lt;/TEXT&gt;&lt;/P&gt;&lt;/PARALIST&gt;&lt;/CELL&gt;&lt;CELL BorderFill="23" ColAddr="3" ColSpan="1" Dirty="false" Editable="false" HasMargin="true" Header="false" Height="1650" Protect="false" RowAddr="215" RowSpan="1" Width="9274"&gt;&lt;CELLMARGIN Bottom="283" Left="283" Right="283" Top="283"/&gt;&lt;PARALIST LineWrap="Break" LinkListID="0" LinkListIDNext="0" TextDirection="0" VertAlign="Top"&gt;&lt;P ParaShape="21" Style="43"&gt;&lt;TEXT CharShape="7"&gt;&lt;CHAR&gt;≪$D$222≫&lt;/CHAR&gt;&lt;/TEXT&gt;&lt;/P&gt;&lt;/PARALIST&gt;&lt;/CELL&gt;&lt;CELL BorderFill="25" ColAddr="4" ColSpan="1" Dirty="false" Editable="false" HasMargin="true" Header="false" Height="1650" Protect="false" RowAddr="215" RowSpan="1" Width="11708"&gt;&lt;CELLMARGIN Bottom="283" Left="283" Right="283" Top="283"/&gt;&lt;PARALIST LineWrap="Break" LinkListID="0" LinkListIDNext="0" TextDirection="0" VertAlign="Top"&gt;&lt;P ParaShape="21" Style="43"&gt;&lt;TEXT CharShape="7"&gt;&lt;CHAR&gt;≪$E$222≫&lt;/CHAR&gt;&lt;/TEXT&gt;&lt;/P&gt;&lt;/PARALIST&gt;&lt;/CELL&gt;&lt;/ROW&gt;&lt;ROW&gt;&lt;CELL BorderFill="22" ColAddr="0" ColSpan="1" Dirty="false" Editable="false" HasMargin="false" Header="false" Height="1650" Protect="false" RowAddr="216" RowSpan="1" Width="3001"&gt;&lt;CELLMARGIN Bottom="0" Left="0" Right="0" Top="0"/&gt;&lt;PARALIST LineWrap="Squeeze" LinkListID="0" LinkListIDNext="0" TextDirection="0" VertAlign="Center"&gt;&lt;P ParaShape="0" Style="43"&gt;&lt;TEXT CharShape="7"&gt;&lt;CHAR&gt;≪$A$223≫&lt;/CHAR&gt;&lt;/TEXT&gt;&lt;/P&gt;&lt;/PARALIST&gt;&lt;/CELL&gt;&lt;CELL BorderFill="23" ColAddr="1" ColSpan="1" Dirty="false" Editable="false" HasMargin="false" Header="false" Height="1650" Protect="false" RowAddr="216" RowSpan="1" Width="10406"&gt;&lt;CELLMARGIN Bottom="0" Left="0" Right="0" Top="0"/&gt;&lt;PARALIST LineWrap="Break" LinkListID="0" LinkListIDNext="0" TextDirection="0" VertAlign="Center"&gt;&lt;P ParaShape="21" Style="43"&gt;&lt;TEXT CharShape="7"&gt;&lt;CHAR&gt;≪$B$223≫&lt;/CHAR&gt;&lt;/TEXT&gt;&lt;/P&gt;&lt;/PARALIST&gt;&lt;/CELL&gt;&lt;CELL BorderFill="24" ColAddr="2" ColSpan="1" Dirty="false" Editable="false" HasMargin="true" Header="false" Height="1650" Protect="false" RowAddr="216" RowSpan="1" Width="4982"&gt;&lt;CELLMARGIN Bottom="283" Left="283" Right="283" Top="283"/&gt;&lt;PARALIST LineWrap="Break" LinkListID="0" LinkListIDNext="0" TextDirection="0" VertAlign="Top"&gt;&lt;P ParaShape="21" Style="43"&gt;&lt;TEXT CharShape="7"&gt;&lt;CHAR&gt;≪$C$223≫&lt;/CHAR&gt;&lt;/TEXT&gt;&lt;/P&gt;&lt;/PARALIST&gt;&lt;/CELL&gt;&lt;CELL BorderFill="23" ColAddr="3" ColSpan="1" Dirty="false" Editable="false" HasMargin="true" Header="false" Height="1650" Protect="false" RowAddr="216" RowSpan="1" Width="9274"&gt;&lt;CELLMARGIN Bottom="283" Left="283" Right="283" Top="283"/&gt;&lt;PARALIST LineWrap="Break" LinkListID="0" LinkListIDNext="0" TextDirection="0" VertAlign="Top"&gt;&lt;P ParaShape="21" Style="43"&gt;&lt;TEXT CharShape="7"&gt;&lt;CHAR&gt;≪$D$223≫&lt;/CHAR&gt;&lt;/TEXT&gt;&lt;/P&gt;&lt;/PARALIST&gt;&lt;/CELL&gt;&lt;CELL BorderFill="25" ColAddr="4" ColSpan="1" Dirty="false" Editable="false" HasMargin="true" Header="false" Height="1650" Protect="false" RowAddr="216" RowSpan="1" Width="11708"&gt;&lt;CELLMARGIN Bottom="283" Left="283" Right="283" Top="283"/&gt;&lt;PARALIST LineWrap="Break" LinkListID="0" LinkListIDNext="0" TextDirection="0" VertAlign="Top"&gt;&lt;P ParaShape="21" Style="43"&gt;&lt;TEXT CharShape="7"&gt;&lt;CHAR&gt;≪$E$223≫&lt;/CHAR&gt;&lt;/TEXT&gt;&lt;/P&gt;&lt;/PARALIST&gt;&lt;/CELL&gt;&lt;/ROW&gt;&lt;ROW&gt;&lt;CELL BorderFill="22" ColAddr="0" ColSpan="1" Dirty="false" Editable="false" HasMargin="false" Header="false" Height="1650" Protect="false" RowAddr="217" RowSpan="1" Width="3001"&gt;&lt;CELLMARGIN Bottom="0" Left="0" Right="0" Top="0"/&gt;&lt;PARALIST LineWrap="Squeeze" LinkListID="0" LinkListIDNext="0" TextDirection="0" VertAlign="Center"&gt;&lt;P ParaShape="0" Style="43"&gt;&lt;TEXT CharShape="7"&gt;&lt;CHAR&gt;≪$A$224≫&lt;/CHAR&gt;&lt;/TEXT&gt;&lt;/P&gt;&lt;/PARALIST&gt;&lt;/CELL&gt;&lt;CELL BorderFill="23" ColAddr="1" ColSpan="1" Dirty="false" Editable="false" HasMargin="false" Header="false" Height="1650" Protect="false" RowAddr="217" RowSpan="1" Width="10406"&gt;&lt;CELLMARGIN Bottom="0" Left="0" Right="0" Top="0"/&gt;&lt;PARALIST LineWrap="Break" LinkListID="0" LinkListIDNext="0" TextDirection="0" VertAlign="Center"&gt;&lt;P ParaShape="21" Style="43"&gt;&lt;TEXT CharShape="7"&gt;&lt;CHAR&gt;≪$B$224≫&lt;/CHAR&gt;&lt;/TEXT&gt;&lt;/P&gt;&lt;/PARALIST&gt;&lt;/CELL&gt;&lt;CELL BorderFill="24" ColAddr="2" ColSpan="1" Dirty="false" Editable="false" HasMargin="true" Header="false" Height="1650" Protect="false" RowAddr="217" RowSpan="1" Width="4982"&gt;&lt;CELLMARGIN Bottom="283" Left="283" Right="283" Top="283"/&gt;&lt;PARALIST LineWrap="Break" LinkListID="0" LinkListIDNext="0" TextDirection="0" VertAlign="Top"&gt;&lt;P ParaShape="21" Style="43"&gt;&lt;TEXT CharShape="7"&gt;&lt;CHAR&gt;≪$C$224≫&lt;/CHAR&gt;&lt;/TEXT&gt;&lt;/P&gt;&lt;/PARALIST&gt;&lt;/CELL&gt;&lt;CELL BorderFill="23" ColAddr="3" ColSpan="1" Dirty="false" Editable="false" HasMargin="true" Header="false" Height="1650" Protect="false" RowAddr="217" RowSpan="1" Width="9274"&gt;&lt;CELLMARGIN Bottom="283" Left="283" Right="283" Top="283"/&gt;&lt;PARALIST LineWrap="Break" LinkListID="0" LinkListIDNext="0" TextDirection="0" VertAlign="Top"&gt;&lt;P ParaShape="21" Style="43"&gt;&lt;TEXT CharShape="7"&gt;&lt;CHAR&gt;≪$D$224≫&lt;/CHAR&gt;&lt;/TEXT&gt;&lt;/P&gt;&lt;/PARALIST&gt;&lt;/CELL&gt;&lt;CELL BorderFill="25" ColAddr="4" ColSpan="1" Dirty="false" Editable="false" HasMargin="true" Header="false" Height="1650" Protect="false" RowAddr="217" RowSpan="1" Width="11708"&gt;&lt;CELLMARGIN Bottom="283" Left="283" Right="283" Top="283"/&gt;&lt;PARALIST LineWrap="Break" LinkListID="0" LinkListIDNext="0" TextDirection="0" VertAlign="Top"&gt;&lt;P ParaShape="21" Style="43"&gt;&lt;TEXT CharShape="7"&gt;&lt;CHAR&gt;≪$E$224≫&lt;/CHAR&gt;&lt;/TEXT&gt;&lt;/P&gt;&lt;/PARALIST&gt;&lt;/CELL&gt;&lt;/ROW&gt;&lt;ROW&gt;&lt;CELL BorderFill="22" ColAddr="0" ColSpan="1" Dirty="false" Editable="false" HasMargin="false" Header="false" Height="1650" Protect="false" RowAddr="218" RowSpan="1" Width="3001"&gt;&lt;CELLMARGIN Bottom="0" Left="0" Right="0" Top="0"/&gt;&lt;PARALIST LineWrap="Squeeze" LinkListID="0" LinkListIDNext="0" TextDirection="0" VertAlign="Center"&gt;&lt;P ParaShape="0" Style="43"&gt;&lt;TEXT CharShape="7"&gt;&lt;CHAR&gt;≪$A$225≫&lt;/CHAR&gt;&lt;/TEXT&gt;&lt;/P&gt;&lt;/PARALIST&gt;&lt;/CELL&gt;&lt;CELL BorderFill="23" ColAddr="1" ColSpan="1" Dirty="false" Editable="false" HasMargin="false" Header="false" Height="1650" Protect="false" RowAddr="218" RowSpan="1" Width="10406"&gt;&lt;CELLMARGIN Bottom="0" Left="0" Right="0" Top="0"/&gt;&lt;PARALIST LineWrap="Break" LinkListID="0" LinkListIDNext="0" TextDirection="0" VertAlign="Center"&gt;&lt;P ParaShape="21" Style="43"&gt;&lt;TEXT CharShape="7"&gt;&lt;CHAR&gt;≪$B$225≫&lt;/CHAR&gt;&lt;/TEXT&gt;&lt;/P&gt;&lt;/PARALIST&gt;&lt;/CELL&gt;&lt;CELL BorderFill="24" ColAddr="2" ColSpan="1" Dirty="false" Editable="false" HasMargin="true" Header="false" Height="1650" Protect="false" RowAddr="218" RowSpan="1" Width="4982"&gt;&lt;CELLMARGIN Bottom="283" Left="283" Right="283" Top="283"/&gt;&lt;PARALIST LineWrap="Break" LinkListID="0" LinkListIDNext="0" TextDirection="0" VertAlign="Top"&gt;&lt;P ParaShape="21" Style="43"&gt;&lt;TEXT CharShape="7"&gt;&lt;CHAR&gt;≪$C$225≫&lt;/CHAR&gt;&lt;/TEXT&gt;&lt;/P&gt;&lt;/PARALIST&gt;&lt;/CELL&gt;&lt;CELL BorderFill="23" ColAddr="3" ColSpan="1" Dirty="false" Editable="false" HasMargin="true" Header="false" Height="1650" Protect="false" RowAddr="218" RowSpan="1" Width="9274"&gt;&lt;CELLMARGIN Bottom="283" Left="283" Right="283" Top="283"/&gt;&lt;PARALIST LineWrap="Break" LinkListID="0" LinkListIDNext="0" TextDirection="0" VertAlign="Top"&gt;&lt;P ParaShape="21" Style="43"&gt;&lt;TEXT CharShape="7"&gt;&lt;CHAR&gt;≪$D$225≫&lt;/CHAR&gt;&lt;/TEXT&gt;&lt;/P&gt;&lt;/PARALIST&gt;&lt;/CELL&gt;&lt;CELL BorderFill="25" ColAddr="4" ColSpan="1" Dirty="false" Editable="false" HasMargin="true" Header="false" Height="1650" Protect="false" RowAddr="218" RowSpan="1" Width="11708"&gt;&lt;CELLMARGIN Bottom="283" Left="283" Right="283" Top="283"/&gt;&lt;PARALIST LineWrap="Break" LinkListID="0" LinkListIDNext="0" TextDirection="0" VertAlign="Top"&gt;&lt;P ParaShape="21" Style="43"&gt;&lt;TEXT CharShape="7"&gt;&lt;CHAR&gt;≪$E$225≫&lt;/CHAR&gt;&lt;/TEXT&gt;&lt;/P&gt;&lt;/PARALIST&gt;&lt;/CELL&gt;&lt;/ROW&gt;&lt;ROW&gt;&lt;CELL BorderFill="22" ColAddr="0" ColSpan="1" Dirty="false" Editable="false" HasMargin="false" Header="false" Height="1650" Protect="false" RowAddr="219" RowSpan="1" Width="3001"&gt;&lt;CELLMARGIN Bottom="0" Left="0" Right="0" Top="0"/&gt;&lt;PARALIST LineWrap="Squeeze" LinkListID="0" LinkListIDNext="0" TextDirection="0" VertAlign="Center"&gt;&lt;P ParaShape="0" Style="43"&gt;&lt;TEXT CharShape="7"&gt;&lt;CHAR&gt;≪$A$226≫&lt;/CHAR&gt;&lt;/TEXT&gt;&lt;/P&gt;&lt;/PARALIST&gt;&lt;/CELL&gt;&lt;CELL BorderFill="23" ColAddr="1" ColSpan="1" Dirty="false" Editable="false" HasMargin="false" Header="false" Height="1650" Protect="false" RowAddr="219" RowSpan="1" Width="10406"&gt;&lt;CELLMARGIN Bottom="0" Left="0" Right="0" Top="0"/&gt;&lt;PARALIST LineWrap="Break" LinkListID="0" LinkListIDNext="0" TextDirection="0" VertAlign="Center"&gt;&lt;P ParaShape="21" Style="43"&gt;&lt;TEXT CharShape="7"&gt;&lt;CHAR&gt;≪$B$226≫&lt;/CHAR&gt;&lt;/TEXT&gt;&lt;/P&gt;&lt;/PARALIST&gt;&lt;/CELL&gt;&lt;CELL BorderFill="24" ColAddr="2" ColSpan="1" Dirty="false" Editable="false" HasMargin="true" Header="false" Height="1650" Protect="false" RowAddr="219" RowSpan="1" Width="4982"&gt;&lt;CELLMARGIN Bottom="283" Left="283" Right="283" Top="283"/&gt;&lt;PARALIST LineWrap="Break" LinkListID="0" LinkListIDNext="0" TextDirection="0" VertAlign="Top"&gt;&lt;P ParaShape="21" Style="43"&gt;&lt;TEXT CharShape="7"&gt;&lt;CHAR&gt;≪$C$226≫&lt;/CHAR&gt;&lt;/TEXT&gt;&lt;/P&gt;&lt;/PARALIST&gt;&lt;/CELL&gt;&lt;CELL BorderFill="23" ColAddr="3" ColSpan="1" Dirty="false" Editable="false" HasMargin="true" Header="false" Height="1650" Protect="false" RowAddr="219" RowSpan="1" Width="9274"&gt;&lt;CELLMARGIN Bottom="283" Left="283" Right="283" Top="283"/&gt;&lt;PARALIST LineWrap="Break" LinkListID="0" LinkListIDNext="0" TextDirection="0" VertAlign="Top"&gt;&lt;P ParaShape="21" Style="43"&gt;&lt;TEXT CharShape="7"&gt;&lt;CHAR&gt;≪$D$226≫&lt;/CHAR&gt;&lt;/TEXT&gt;&lt;/P&gt;&lt;/PARALIST&gt;&lt;/CELL&gt;&lt;CELL BorderFill="25" ColAddr="4" ColSpan="1" Dirty="false" Editable="false" HasMargin="true" Header="false" Height="1650" Protect="false" RowAddr="219" RowSpan="1" Width="11708"&gt;&lt;CELLMARGIN Bottom="283" Left="283" Right="283" Top="283"/&gt;&lt;PARALIST LineWrap="Break" LinkListID="0" LinkListIDNext="0" TextDirection="0" VertAlign="Top"&gt;&lt;P ParaShape="21" Style="43"&gt;&lt;TEXT CharShape="7"&gt;&lt;CHAR&gt;≪$E$226≫&lt;/CHAR&gt;&lt;/TEXT&gt;&lt;/P&gt;&lt;/PARALIST&gt;&lt;/CELL&gt;&lt;/ROW&gt;&lt;ROW&gt;&lt;CELL BorderFill="22" ColAddr="0" ColSpan="1" Dirty="false" Editable="false" HasMargin="false" Header="false" Height="1650" Protect="false" RowAddr="220" RowSpan="1" Width="3001"&gt;&lt;CELLMARGIN Bottom="0" Left="0" Right="0" Top="0"/&gt;&lt;PARALIST LineWrap="Squeeze" LinkListID="0" LinkListIDNext="0" TextDirection="0" VertAlign="Center"&gt;&lt;P ParaShape="0" Style="43"&gt;&lt;TEXT CharShape="7"&gt;&lt;CHAR&gt;≪$A$227≫&lt;/CHAR&gt;&lt;/TEXT&gt;&lt;/P&gt;&lt;/PARALIST&gt;&lt;/CELL&gt;&lt;CELL BorderFill="23" ColAddr="1" ColSpan="1" Dirty="false" Editable="false" HasMargin="false" Header="false" Height="1650" Protect="false" RowAddr="220" RowSpan="1" Width="10406"&gt;&lt;CELLMARGIN Bottom="0" Left="0" Right="0" Top="0"/&gt;&lt;PARALIST LineWrap="Break" LinkListID="0" LinkListIDNext="0" TextDirection="0" VertAlign="Center"&gt;&lt;P ParaShape="21" Style="43"&gt;&lt;TEXT CharShape="7"&gt;&lt;CHAR&gt;≪$B$227≫&lt;/CHAR&gt;&lt;/TEXT&gt;&lt;/P&gt;&lt;/PARALIST&gt;&lt;/CELL&gt;&lt;CELL BorderFill="24" ColAddr="2" ColSpan="1" Dirty="false" Editable="false" HasMargin="true" Header="false" Height="1650" Protect="false" RowAddr="220" RowSpan="1" Width="4982"&gt;&lt;CELLMARGIN Bottom="283" Left="283" Right="283" Top="283"/&gt;&lt;PARALIST LineWrap="Break" LinkListID="0" LinkListIDNext="0" TextDirection="0" VertAlign="Top"&gt;&lt;P ParaShape="21" Style="43"&gt;&lt;TEXT CharShape="7"&gt;&lt;CHAR&gt;≪$C$227≫&lt;/CHAR&gt;&lt;/TEXT&gt;&lt;/P&gt;&lt;/PARALIST&gt;&lt;/CELL&gt;&lt;CELL BorderFill="23" ColAddr="3" ColSpan="1" Dirty="false" Editable="false" HasMargin="true" Header="false" Height="1650" Protect="false" RowAddr="220" RowSpan="1" Width="9274"&gt;&lt;CELLMARGIN Bottom="283" Left="283" Right="283" Top="283"/&gt;&lt;PARALIST LineWrap="Break" LinkListID="0" LinkListIDNext="0" TextDirection="0" VertAlign="Top"&gt;&lt;P ParaShape="21" Style="43"&gt;&lt;TEXT CharShape="7"&gt;&lt;CHAR&gt;≪$D$227≫&lt;/CHAR&gt;&lt;/TEXT&gt;&lt;/P&gt;&lt;/PARALIST&gt;&lt;/CELL&gt;&lt;CELL BorderFill="25" ColAddr="4" ColSpan="1" Dirty="false" Editable="false" HasMargin="true" Header="false" Height="1650" Protect="false" RowAddr="220" RowSpan="1" Width="11708"&gt;&lt;CELLMARGIN Bottom="283" Left="283" Right="283" Top="283"/&gt;&lt;PARALIST LineWrap="Break" LinkListID="0" LinkListIDNext="0" TextDirection="0" VertAlign="Top"&gt;&lt;P ParaShape="21" Style="43"&gt;&lt;TEXT CharShape="7"&gt;&lt;CHAR&gt;≪$E$227≫&lt;/CHAR&gt;&lt;/TEXT&gt;&lt;/P&gt;&lt;/PARALIST&gt;&lt;/CELL&gt;&lt;/ROW&gt;&lt;ROW&gt;&lt;CELL BorderFill="22" ColAddr="0" ColSpan="1" Dirty="false" Editable="false" HasMargin="false" Header="false" Height="1650" Protect="false" RowAddr="221" RowSpan="1" Width="3001"&gt;&lt;CELLMARGIN Bottom="0" Left="0" Right="0" Top="0"/&gt;&lt;PARALIST LineWrap="Squeeze" LinkListID="0" LinkListIDNext="0" TextDirection="0" VertAlign="Center"&gt;&lt;P ParaShape="0" Style="43"&gt;&lt;TEXT CharShape="7"&gt;&lt;CHAR&gt;≪$A$228≫&lt;/CHAR&gt;&lt;/TEXT&gt;&lt;/P&gt;&lt;/PARALIST&gt;&lt;/CELL&gt;&lt;CELL BorderFill="23" ColAddr="1" ColSpan="1" Dirty="false" Editable="false" HasMargin="false" Header="false" Height="1650" Protect="false" RowAddr="221" RowSpan="1" Width="10406"&gt;&lt;CELLMARGIN Bottom="0" Left="0" Right="0" Top="0"/&gt;&lt;PARALIST LineWrap="Break" LinkListID="0" LinkListIDNext="0" TextDirection="0" VertAlign="Center"&gt;&lt;P ParaShape="21" Style="43"&gt;&lt;TEXT CharShape="7"&gt;&lt;CHAR&gt;≪$B$228≫&lt;/CHAR&gt;&lt;/TEXT&gt;&lt;/P&gt;&lt;/PARALIST&gt;&lt;/CELL&gt;&lt;CELL BorderFill="24" ColAddr="2" ColSpan="1" Dirty="false" Editable="false" HasMargin="true" Header="false" Height="1650" Protect="false" RowAddr="221" RowSpan="1" Width="4982"&gt;&lt;CELLMARGIN Bottom="283" Left="283" Right="283" Top="283"/&gt;&lt;PARALIST LineWrap="Break" LinkListID="0" LinkListIDNext="0" TextDirection="0" VertAlign="Top"&gt;&lt;P ParaShape="21" Style="43"&gt;&lt;TEXT CharShape="7"&gt;&lt;CHAR&gt;≪$C$228≫&lt;/CHAR&gt;&lt;/TEXT&gt;&lt;/P&gt;&lt;/PARALIST&gt;&lt;/CELL&gt;&lt;CELL BorderFill="23" ColAddr="3" ColSpan="1" Dirty="false" Editable="false" HasMargin="true" Header="false" Height="1650" Protect="false" RowAddr="221" RowSpan="1" Width="9274"&gt;&lt;CELLMARGIN Bottom="283" Left="283" Right="283" Top="283"/&gt;&lt;PARALIST LineWrap="Break" LinkListID="0" LinkListIDNext="0" TextDirection="0" VertAlign="Top"&gt;&lt;P ParaShape="21" Style="43"&gt;&lt;TEXT CharShape="7"&gt;&lt;CHAR&gt;≪$D$228≫&lt;/CHAR&gt;&lt;/TEXT&gt;&lt;/P&gt;&lt;/PARALIST&gt;&lt;/CELL&gt;&lt;CELL BorderFill="25" ColAddr="4" ColSpan="1" Dirty="false" Editable="false" HasMargin="true" Header="false" Height="1650" Protect="false" RowAddr="221" RowSpan="1" Width="11708"&gt;&lt;CELLMARGIN Bottom="283" Left="283" Right="283" Top="283"/&gt;&lt;PARALIST LineWrap="Break" LinkListID="0" LinkListIDNext="0" TextDirection="0" VertAlign="Top"&gt;&lt;P ParaShape="21" Style="43"&gt;&lt;TEXT CharShape="7"&gt;&lt;CHAR&gt;≪$E$228≫&lt;/CHAR&gt;&lt;/TEXT&gt;&lt;/P&gt;&lt;/PARALIST&gt;&lt;/CELL&gt;&lt;/ROW&gt;&lt;ROW&gt;&lt;CELL BorderFill="22" ColAddr="0" ColSpan="1" Dirty="false" Editable="false" HasMargin="false" Header="false" Height="1650" Protect="false" RowAddr="222" RowSpan="1" Width="3001"&gt;&lt;CELLMARGIN Bottom="0" Left="0" Right="0" Top="0"/&gt;&lt;PARALIST LineWrap="Squeeze" LinkListID="0" LinkListIDNext="0" TextDirection="0" VertAlign="Center"&gt;&lt;P ParaShape="0" Style="43"&gt;&lt;TEXT CharShape="7"&gt;&lt;CHAR&gt;≪$A$229≫&lt;/CHAR&gt;&lt;/TEXT&gt;&lt;/P&gt;&lt;/PARALIST&gt;&lt;/CELL&gt;&lt;CELL BorderFill="23" ColAddr="1" ColSpan="1" Dirty="false" Editable="false" HasMargin="false" Header="false" Height="1650" Protect="false" RowAddr="222" RowSpan="1" Width="10406"&gt;&lt;CELLMARGIN Bottom="0" Left="0" Right="0" Top="0"/&gt;&lt;PARALIST LineWrap="Break" LinkListID="0" LinkListIDNext="0" TextDirection="0" VertAlign="Center"&gt;&lt;P ParaShape="21" Style="43"&gt;&lt;TEXT CharShape="7"&gt;&lt;CHAR&gt;≪$B$229≫&lt;/CHAR&gt;&lt;/TEXT&gt;&lt;/P&gt;&lt;/PARALIST&gt;&lt;/CELL&gt;&lt;CELL BorderFill="24" ColAddr="2" ColSpan="1" Dirty="false" Editable="false" HasMargin="true" Header="false" Height="1650" Protect="false" RowAddr="222" RowSpan="1" Width="4982"&gt;&lt;CELLMARGIN Bottom="283" Left="283" Right="283" Top="283"/&gt;&lt;PARALIST LineWrap="Break" LinkListID="0" LinkListIDNext="0" TextDirection="0" VertAlign="Top"&gt;&lt;P ParaShape="21" Style="43"&gt;&lt;TEXT CharShape="7"&gt;&lt;CHAR&gt;≪$C$229≫&lt;/CHAR&gt;&lt;/TEXT&gt;&lt;/P&gt;&lt;/PARALIST&gt;&lt;/CELL&gt;&lt;CELL BorderFill="23" ColAddr="3" ColSpan="1" Dirty="false" Editable="false" HasMargin="true" Header="false" Height="1650" Protect="false" RowAddr="222" RowSpan="1" Width="9274"&gt;&lt;CELLMARGIN Bottom="283" Left="283" Right="283" Top="283"/&gt;&lt;PARALIST LineWrap="Break" LinkListID="0" LinkListIDNext="0" TextDirection="0" VertAlign="Top"&gt;&lt;P ParaShape="21" Style="43"&gt;&lt;TEXT CharShape="7"&gt;&lt;CHAR&gt;≪$D$229≫&lt;/CHAR&gt;&lt;/TEXT&gt;&lt;/P&gt;&lt;/PARALIST&gt;&lt;/CELL&gt;&lt;CELL BorderFill="25" ColAddr="4" ColSpan="1" Dirty="false" Editable="false" HasMargin="true" Header="false" Height="1650" Protect="false" RowAddr="222" RowSpan="1" Width="11708"&gt;&lt;CELLMARGIN Bottom="283" Left="283" Right="283" Top="283"/&gt;&lt;PARALIST LineWrap="Break" LinkListID="0" LinkListIDNext="0" TextDirection="0" VertAlign="Top"&gt;&lt;P ParaShape="21" Style="43"&gt;&lt;TEXT CharShape="7"&gt;&lt;CHAR&gt;≪$E$229≫&lt;/CHAR&gt;&lt;/TEXT&gt;&lt;/P&gt;&lt;/PARALIST&gt;&lt;/CELL&gt;&lt;/ROW&gt;&lt;ROW&gt;&lt;CELL BorderFill="22" ColAddr="0" ColSpan="1" Dirty="false" Editable="false" HasMargin="false" Header="false" Height="1650" Protect="false" RowAddr="223" RowSpan="1" Width="3001"&gt;&lt;CELLMARGIN Bottom="0" Left="0" Right="0" Top="0"/&gt;&lt;PARALIST LineWrap="Squeeze" LinkListID="0" LinkListIDNext="0" TextDirection="0" VertAlign="Center"&gt;&lt;P ParaShape="0" Style="43"&gt;&lt;TEXT CharShape="7"&gt;&lt;CHAR&gt;≪$A$230≫&lt;/CHAR&gt;&lt;/TEXT&gt;&lt;/P&gt;&lt;/PARALIST&gt;&lt;/CELL&gt;&lt;CELL BorderFill="23" ColAddr="1" ColSpan="1" Dirty="false" Editable="false" HasMargin="false" Header="false" Height="1650" Protect="false" RowAddr="223" RowSpan="1" Width="10406"&gt;&lt;CELLMARGIN Bottom="0" Left="0" Right="0" Top="0"/&gt;&lt;PARALIST LineWrap="Break" LinkListID="0" LinkListIDNext="0" TextDirection="0" VertAlign="Center"&gt;&lt;P ParaShape="21" Style="43"&gt;&lt;TEXT CharShape="7"&gt;&lt;CHAR&gt;≪$B$230≫&lt;/CHAR&gt;&lt;/TEXT&gt;&lt;/P&gt;&lt;/PARALIST&gt;&lt;/CELL&gt;&lt;CELL BorderFill="24" ColAddr="2" ColSpan="1" Dirty="false" Editable="false" HasMargin="true" Header="false" Height="1650" Protect="false" RowAddr="223" RowSpan="1" Width="4982"&gt;&lt;CELLMARGIN Bottom="283" Left="283" Right="283" Top="283"/&gt;&lt;PARALIST LineWrap="Break" LinkListID="0" LinkListIDNext="0" TextDirection="0" VertAlign="Top"&gt;&lt;P ParaShape="21" Style="43"&gt;&lt;TEXT CharShape="7"&gt;&lt;CHAR&gt;≪$C$230≫&lt;/CHAR&gt;&lt;/TEXT&gt;&lt;/P&gt;&lt;/PARALIST&gt;&lt;/CELL&gt;&lt;CELL BorderFill="23" ColAddr="3" ColSpan="1" Dirty="false" Editable="false" HasMargin="true" Header="false" Height="1650" Protect="false" RowAddr="223" RowSpan="1" Width="9274"&gt;&lt;CELLMARGIN Bottom="283" Left="283" Right="283" Top="283"/&gt;&lt;PARALIST LineWrap="Break" LinkListID="0" LinkListIDNext="0" TextDirection="0" VertAlign="Top"&gt;&lt;P ParaShape="21" Style="43"&gt;&lt;TEXT CharShape="7"&gt;&lt;CHAR&gt;≪$D$230≫&lt;/CHAR&gt;&lt;/TEXT&gt;&lt;/P&gt;&lt;/PARALIST&gt;&lt;/CELL&gt;&lt;CELL BorderFill="25" ColAddr="4" ColSpan="1" Dirty="false" Editable="false" HasMargin="true" Header="false" Height="1650" Protect="false" RowAddr="223" RowSpan="1" Width="11708"&gt;&lt;CELLMARGIN Bottom="283" Left="283" Right="283" Top="283"/&gt;&lt;PARALIST LineWrap="Break" LinkListID="0" LinkListIDNext="0" TextDirection="0" VertAlign="Top"&gt;&lt;P ParaShape="21" Style="43"&gt;&lt;TEXT CharShape="7"&gt;&lt;CHAR&gt;≪$E$230≫&lt;/CHAR&gt;&lt;/TEXT&gt;&lt;/P&gt;&lt;/PARALIST&gt;&lt;/CELL&gt;&lt;/ROW&gt;&lt;ROW&gt;&lt;CELL BorderFill="22" ColAddr="0" ColSpan="1" Dirty="false" Editable="false" HasMargin="false" Header="false" Height="1650" Protect="false" RowAddr="224" RowSpan="1" Width="3001"&gt;&lt;CELLMARGIN Bottom="0" Left="0" Right="0" Top="0"/&gt;&lt;PARALIST LineWrap="Squeeze" LinkListID="0" LinkListIDNext="0" TextDirection="0" VertAlign="Center"&gt;&lt;P ParaShape="0" Style="43"&gt;&lt;TEXT CharShape="7"&gt;&lt;CHAR&gt;≪$A$231≫&lt;/CHAR&gt;&lt;/TEXT&gt;&lt;/P&gt;&lt;/PARALIST&gt;&lt;/CELL&gt;&lt;CELL BorderFill="23" ColAddr="1" ColSpan="1" Dirty="false" Editable="false" HasMargin="false" Header="false" Height="1650" Protect="false" RowAddr="224" RowSpan="1" Width="10406"&gt;&lt;CELLMARGIN Bottom="0" Left="0" Right="0" Top="0"/&gt;&lt;PARALIST LineWrap="Break" LinkListID="0" LinkListIDNext="0" TextDirection="0" VertAlign="Center"&gt;&lt;P ParaShape="21" Style="43"&gt;&lt;TEXT CharShape="7"&gt;&lt;CHAR&gt;≪$B$231≫&lt;/CHAR&gt;&lt;/TEXT&gt;&lt;/P&gt;&lt;/PARALIST&gt;&lt;/CELL&gt;&lt;CELL BorderFill="24" ColAddr="2" ColSpan="1" Dirty="false" Editable="false" HasMargin="true" Header="false" Height="1650" Protect="false" RowAddr="224" RowSpan="1" Width="4982"&gt;&lt;CELLMARGIN Bottom="283" Left="283" Right="283" Top="283"/&gt;&lt;PARALIST LineWrap="Break" LinkListID="0" LinkListIDNext="0" TextDirection="0" VertAlign="Top"&gt;&lt;P ParaShape="21" Style="43"&gt;&lt;TEXT CharShape="7"&gt;&lt;CHAR&gt;≪$C$231≫&lt;/CHAR&gt;&lt;/TEXT&gt;&lt;/P&gt;&lt;/PARALIST&gt;&lt;/CELL&gt;&lt;CELL BorderFill="23" ColAddr="3" ColSpan="1" Dirty="false" Editable="false" HasMargin="true" Header="false" Height="1650" Protect="false" RowAddr="224" RowSpan="1" Width="9274"&gt;&lt;CELLMARGIN Bottom="283" Left="283" Right="283" Top="283"/&gt;&lt;PARALIST LineWrap="Break" LinkListID="0" LinkListIDNext="0" TextDirection="0" VertAlign="Top"&gt;&lt;P ParaShape="21" Style="43"&gt;&lt;TEXT CharShape="7"&gt;&lt;CHAR&gt;≪$D$231≫&lt;/CHAR&gt;&lt;/TEXT&gt;&lt;/P&gt;&lt;/PARALIST&gt;&lt;/CELL&gt;&lt;CELL BorderFill="25" ColAddr="4" ColSpan="1" Dirty="false" Editable="false" HasMargin="true" Header="false" Height="1650" Protect="false" RowAddr="224" RowSpan="1" Width="11708"&gt;&lt;CELLMARGIN Bottom="283" Left="283" Right="283" Top="283"/&gt;&lt;PARALIST LineWrap="Break" LinkListID="0" LinkListIDNext="0" TextDirection="0" VertAlign="Top"&gt;&lt;P ParaShape="21" Style="43"&gt;&lt;TEXT CharShape="7"&gt;&lt;CHAR&gt;≪$E$231≫&lt;/CHAR&gt;&lt;/TEXT&gt;&lt;/P&gt;&lt;/PARALIST&gt;&lt;/CELL&gt;&lt;/ROW&gt;&lt;ROW&gt;&lt;CELL BorderFill="22" ColAddr="0" ColSpan="1" Dirty="false" Editable="false" HasMargin="false" Header="false" Height="1650" Protect="false" RowAddr="225" RowSpan="1" Width="3001"&gt;&lt;CELLMARGIN Bottom="0" Left="0" Right="0" Top="0"/&gt;&lt;PARALIST LineWrap="Squeeze" LinkListID="0" LinkListIDNext="0" TextDirection="0" VertAlign="Center"&gt;&lt;P ParaShape="0" Style="43"&gt;&lt;TEXT CharShape="7"&gt;&lt;CHAR&gt;≪$A$232≫&lt;/CHAR&gt;&lt;/TEXT&gt;&lt;/P&gt;&lt;/PARALIST&gt;&lt;/CELL&gt;&lt;CELL BorderFill="23" ColAddr="1" ColSpan="1" Dirty="false" Editable="false" HasMargin="false" Header="false" Height="1650" Protect="false" RowAddr="225" RowSpan="1" Width="10406"&gt;&lt;CELLMARGIN Bottom="0" Left="0" Right="0" Top="0"/&gt;&lt;PARALIST LineWrap="Break" LinkListID="0" LinkListIDNext="0" TextDirection="0" VertAlign="Center"&gt;&lt;P ParaShape="21" Style="43"&gt;&lt;TEXT CharShape="7"&gt;&lt;CHAR&gt;≪$B$232≫&lt;/CHAR&gt;&lt;/TEXT&gt;&lt;/P&gt;&lt;/PARALIST&gt;&lt;/CELL&gt;&lt;CELL BorderFill="24" ColAddr="2" ColSpan="1" Dirty="false" Editable="false" HasMargin="true" Header="false" Height="1650" Protect="false" RowAddr="225" RowSpan="1" Width="4982"&gt;&lt;CELLMARGIN Bottom="283" Left="283" Right="283" Top="283"/&gt;&lt;PARALIST LineWrap="Break" LinkListID="0" LinkListIDNext="0" TextDirection="0" VertAlign="Top"&gt;&lt;P ParaShape="21" Style="43"&gt;&lt;TEXT CharShape="7"&gt;&lt;CHAR&gt;≪$C$232≫&lt;/CHAR&gt;&lt;/TEXT&gt;&lt;/P&gt;&lt;/PARALIST&gt;&lt;/CELL&gt;&lt;CELL BorderFill="23" ColAddr="3" ColSpan="1" Dirty="false" Editable="false" HasMargin="true" Header="false" Height="1650" Protect="false" RowAddr="225" RowSpan="1" Width="9274"&gt;&lt;CELLMARGIN Bottom="283" Left="283" Right="283" Top="283"/&gt;&lt;PARALIST LineWrap="Break" LinkListID="0" LinkListIDNext="0" TextDirection="0" VertAlign="Top"&gt;&lt;P ParaShape="21" Style="43"&gt;&lt;TEXT CharShape="7"&gt;&lt;CHAR&gt;≪$D$232≫&lt;/CHAR&gt;&lt;/TEXT&gt;&lt;/P&gt;&lt;/PARALIST&gt;&lt;/CELL&gt;&lt;CELL BorderFill="25" ColAddr="4" ColSpan="1" Dirty="false" Editable="false" HasMargin="true" Header="false" Height="1650" Protect="false" RowAddr="225" RowSpan="1" Width="11708"&gt;&lt;CELLMARGIN Bottom="283" Left="283" Right="283" Top="283"/&gt;&lt;PARALIST LineWrap="Break" LinkListID="0" LinkListIDNext="0" TextDirection="0" VertAlign="Top"&gt;&lt;P ParaShape="21" Style="43"&gt;&lt;TEXT CharShape="7"&gt;&lt;CHAR&gt;≪$E$232≫&lt;/CHAR&gt;&lt;/TEXT&gt;&lt;/P&gt;&lt;/PARALIST&gt;&lt;/CELL&gt;&lt;/ROW&gt;&lt;ROW&gt;&lt;CELL BorderFill="22" ColAddr="0" ColSpan="1" Dirty="false" Editable="false" HasMargin="false" Header="false" Height="1650" Protect="false" RowAddr="226" RowSpan="1" Width="3001"&gt;&lt;CELLMARGIN Bottom="0" Left="0" Right="0" Top="0"/&gt;&lt;PARALIST LineWrap="Squeeze" LinkListID="0" LinkListIDNext="0" TextDirection="0" VertAlign="Center"&gt;&lt;P ParaShape="0" Style="43"&gt;&lt;TEXT CharShape="7"&gt;&lt;CHAR&gt;≪$A$233≫&lt;/CHAR&gt;&lt;/TEXT&gt;&lt;/P&gt;&lt;/PARALIST&gt;&lt;/CELL&gt;&lt;CELL BorderFill="23" ColAddr="1" ColSpan="1" Dirty="false" Editable="false" HasMargin="false" Header="false" Height="1650" Protect="false" RowAddr="226" RowSpan="1" Width="10406"&gt;&lt;CELLMARGIN Bottom="0" Left="0" Right="0" Top="0"/&gt;&lt;PARALIST LineWrap="Break" LinkListID="0" LinkListIDNext="0" TextDirection="0" VertAlign="Center"&gt;&lt;P ParaShape="21" Style="43"&gt;&lt;TEXT CharShape="7"&gt;&lt;CHAR&gt;≪$B$233≫&lt;/CHAR&gt;&lt;/TEXT&gt;&lt;/P&gt;&lt;/PARALIST&gt;&lt;/CELL&gt;&lt;CELL BorderFill="24" ColAddr="2" ColSpan="1" Dirty="false" Editable="false" HasMargin="true" Header="false" Height="1650" Protect="false" RowAddr="226" RowSpan="1" Width="4982"&gt;&lt;CELLMARGIN Bottom="283" Left="283" Right="283" Top="283"/&gt;&lt;PARALIST LineWrap="Break" LinkListID="0" LinkListIDNext="0" TextDirection="0" VertAlign="Top"&gt;&lt;P ParaShape="21" Style="43"&gt;&lt;TEXT CharShape="7"&gt;&lt;CHAR&gt;≪$C$233≫&lt;/CHAR&gt;&lt;/TEXT&gt;&lt;/P&gt;&lt;/PARALIST&gt;&lt;/CELL&gt;&lt;CELL BorderFill="23" ColAddr="3" ColSpan="1" Dirty="false" Editable="false" HasMargin="true" Header="false" Height="1650" Protect="false" RowAddr="226" RowSpan="1" Width="9274"&gt;&lt;CELLMARGIN Bottom="283" Left="283" Right="283" Top="283"/&gt;&lt;PARALIST LineWrap="Break" LinkListID="0" LinkListIDNext="0" TextDirection="0" VertAlign="Top"&gt;&lt;P ParaShape="21" Style="43"&gt;&lt;TEXT CharShape="7"&gt;&lt;CHAR&gt;≪$D$233≫&lt;/CHAR&gt;&lt;/TEXT&gt;&lt;/P&gt;&lt;/PARALIST&gt;&lt;/CELL&gt;&lt;CELL BorderFill="25" ColAddr="4" ColSpan="1" Dirty="false" Editable="false" HasMargin="true" Header="false" Height="1650" Protect="false" RowAddr="226" RowSpan="1" Width="11708"&gt;&lt;CELLMARGIN Bottom="283" Left="283" Right="283" Top="283"/&gt;&lt;PARALIST LineWrap="Break" LinkListID="0" LinkListIDNext="0" TextDirection="0" VertAlign="Top"&gt;&lt;P ParaShape="21" Style="43"&gt;&lt;TEXT CharShape="7"&gt;&lt;CHAR&gt;≪$E$233≫&lt;/CHAR&gt;&lt;/TEXT&gt;&lt;/P&gt;&lt;/PARALIST&gt;&lt;/CELL&gt;&lt;/ROW&gt;&lt;ROW&gt;&lt;CELL BorderFill="22" ColAddr="0" ColSpan="1" Dirty="false" Editable="false" HasMargin="false" Header="false" Height="1650" Protect="false" RowAddr="227" RowSpan="1" Width="3001"&gt;&lt;CELLMARGIN Bottom="0" Left="0" Right="0" Top="0"/&gt;&lt;PARALIST LineWrap="Squeeze" LinkListID="0" LinkListIDNext="0" TextDirection="0" VertAlign="Center"&gt;&lt;P ParaShape="0" Style="43"&gt;&lt;TEXT CharShape="7"&gt;&lt;CHAR&gt;≪$A$234≫&lt;/CHAR&gt;&lt;/TEXT&gt;&lt;/P&gt;&lt;/PARALIST&gt;&lt;/CELL&gt;&lt;CELL BorderFill="23" ColAddr="1" ColSpan="1" Dirty="false" Editable="false" HasMargin="false" Header="false" Height="1650" Protect="false" RowAddr="227" RowSpan="1" Width="10406"&gt;&lt;CELLMARGIN Bottom="0" Left="0" Right="0" Top="0"/&gt;&lt;PARALIST LineWrap="Break" LinkListID="0" LinkListIDNext="0" TextDirection="0" VertAlign="Center"&gt;&lt;P ParaShape="21" Style="43"&gt;&lt;TEXT CharShape="7"&gt;&lt;CHAR&gt;≪$B$234≫&lt;/CHAR&gt;&lt;/TEXT&gt;&lt;/P&gt;&lt;/PARALIST&gt;&lt;/CELL&gt;&lt;CELL BorderFill="24" ColAddr="2" ColSpan="1" Dirty="false" Editable="false" HasMargin="true" Header="false" Height="1650" Protect="false" RowAddr="227" RowSpan="1" Width="4982"&gt;&lt;CELLMARGIN Bottom="283" Left="283" Right="283" Top="283"/&gt;&lt;PARALIST LineWrap="Break" LinkListID="0" LinkListIDNext="0" TextDirection="0" VertAlign="Top"&gt;&lt;P ParaShape="21" Style="43"&gt;&lt;TEXT CharShape="7"&gt;&lt;CHAR&gt;≪$C$234≫&lt;/CHAR&gt;&lt;/TEXT&gt;&lt;/P&gt;&lt;/PARALIST&gt;&lt;/CELL&gt;&lt;CELL BorderFill="23" ColAddr="3" ColSpan="1" Dirty="false" Editable="false" HasMargin="true" Header="false" Height="1650" Protect="false" RowAddr="227" RowSpan="1" Width="9274"&gt;&lt;CELLMARGIN Bottom="283" Left="283" Right="283" Top="283"/&gt;&lt;PARALIST LineWrap="Break" LinkListID="0" LinkListIDNext="0" TextDirection="0" VertAlign="Top"&gt;&lt;P ParaShape="21" Style="43"&gt;&lt;TEXT CharShape="7"&gt;&lt;CHAR&gt;≪$D$234≫&lt;/CHAR&gt;&lt;/TEXT&gt;&lt;/P&gt;&lt;/PARALIST&gt;&lt;/CELL&gt;&lt;CELL BorderFill="25" ColAddr="4" ColSpan="1" Dirty="false" Editable="false" HasMargin="true" Header="false" Height="1650" Protect="false" RowAddr="227" RowSpan="1" Width="11708"&gt;&lt;CELLMARGIN Bottom="283" Left="283" Right="283" Top="283"/&gt;&lt;PARALIST LineWrap="Break" LinkListID="0" LinkListIDNext="0" TextDirection="0" VertAlign="Top"&gt;&lt;P ParaShape="21" Style="43"&gt;&lt;TEXT CharShape="7"&gt;&lt;CHAR&gt;≪$E$234≫&lt;/CHAR&gt;&lt;/TEXT&gt;&lt;/P&gt;&lt;/PARALIST&gt;&lt;/CELL&gt;&lt;/ROW&gt;&lt;ROW&gt;&lt;CELL BorderFill="22" ColAddr="0" ColSpan="1" Dirty="false" Editable="false" HasMargin="false" Header="false" Height="1650" Protect="false" RowAddr="228" RowSpan="1" Width="3001"&gt;&lt;CELLMARGIN Bottom="0" Left="0" Right="0" Top="0"/&gt;&lt;PARALIST LineWrap="Squeeze" LinkListID="0" LinkListIDNext="0" TextDirection="0" VertAlign="Center"&gt;&lt;P ParaShape="0" Style="43"&gt;&lt;TEXT CharShape="7"&gt;&lt;CHAR&gt;≪$A$235≫&lt;/CHAR&gt;&lt;/TEXT&gt;&lt;/P&gt;&lt;/PARALIST&gt;&lt;/CELL&gt;&lt;CELL BorderFill="23" ColAddr="1" ColSpan="1" Dirty="false" Editable="false" HasMargin="false" Header="false" Height="1650" Protect="false" RowAddr="228" RowSpan="1" Width="10406"&gt;&lt;CELLMARGIN Bottom="0" Left="0" Right="0" Top="0"/&gt;&lt;PARALIST LineWrap="Break" LinkListID="0" LinkListIDNext="0" TextDirection="0" VertAlign="Center"&gt;&lt;P ParaShape="21" Style="43"&gt;&lt;TEXT CharShape="7"&gt;&lt;CHAR&gt;≪$B$235≫&lt;/CHAR&gt;&lt;/TEXT&gt;&lt;/P&gt;&lt;/PARALIST&gt;&lt;/CELL&gt;&lt;CELL BorderFill="24" ColAddr="2" ColSpan="1" Dirty="false" Editable="false" HasMargin="true" Header="false" Height="1650" Protect="false" RowAddr="228" RowSpan="1" Width="4982"&gt;&lt;CELLMARGIN Bottom="283" Left="283" Right="283" Top="283"/&gt;&lt;PARALIST LineWr</t>
  </si>
  <si>
    <t>ap="Break" LinkListID="0" LinkListIDNext="0" TextDirection="0" VertAlign="Top"&gt;&lt;P ParaShape="21" Style="43"&gt;&lt;TEXT CharShape="7"&gt;&lt;CHAR&gt;≪$C$235≫&lt;/CHAR&gt;&lt;/TEXT&gt;&lt;/P&gt;&lt;/PARALIST&gt;&lt;/CELL&gt;&lt;CELL BorderFill="23" ColAddr="3" ColSpan="1" Dirty="false" Editable="false" HasMargin="true" Header="false" Height="1650" Protect="false" RowAddr="228" RowSpan="1" Width="9274"&gt;&lt;CELLMARGIN Bottom="283" Left="283" Right="283" Top="283"/&gt;&lt;PARALIST LineWrap="Break" LinkListID="0" LinkListIDNext="0" TextDirection="0" VertAlign="Top"&gt;&lt;P ParaShape="21" Style="43"&gt;&lt;TEXT CharShape="7"&gt;&lt;CHAR&gt;≪$D$235≫&lt;/CHAR&gt;&lt;/TEXT&gt;&lt;/P&gt;&lt;/PARALIST&gt;&lt;/CELL&gt;&lt;CELL BorderFill="25" ColAddr="4" ColSpan="1" Dirty="false" Editable="false" HasMargin="true" Header="false" Height="1650" Protect="false" RowAddr="228" RowSpan="1" Width="11708"&gt;&lt;CELLMARGIN Bottom="283" Left="283" Right="283" Top="283"/&gt;&lt;PARALIST LineWrap="Break" LinkListID="0" LinkListIDNext="0" TextDirection="0" VertAlign="Top"&gt;&lt;P ParaShape="21" Style="43"&gt;&lt;TEXT CharShape="7"&gt;&lt;CHAR&gt;≪$E$235≫&lt;/CHAR&gt;&lt;/TEXT&gt;&lt;/P&gt;&lt;/PARALIST&gt;&lt;/CELL&gt;&lt;/ROW&gt;&lt;ROW&gt;&lt;CELL BorderFill="22" ColAddr="0" ColSpan="1" Dirty="false" Editable="false" HasMargin="false" Header="false" Height="1650" Protect="false" RowAddr="229" RowSpan="1" Width="3001"&gt;&lt;CELLMARGIN Bottom="0" Left="0" Right="0" Top="0"/&gt;&lt;PARALIST LineWrap="Squeeze" LinkListID="0" LinkListIDNext="0" TextDirection="0" VertAlign="Center"&gt;&lt;P ParaShape="0" Style="43"&gt;&lt;TEXT CharShape="7"&gt;&lt;CHAR&gt;≪$A$236≫&lt;/CHAR&gt;&lt;/TEXT&gt;&lt;/P&gt;&lt;/PARALIST&gt;&lt;/CELL&gt;&lt;CELL BorderFill="23" ColAddr="1" ColSpan="1" Dirty="false" Editable="false" HasMargin="false" Header="false" Height="1650" Protect="false" RowAddr="229" RowSpan="1" Width="10406"&gt;&lt;CELLMARGIN Bottom="0" Left="0" Right="0" Top="0"/&gt;&lt;PARALIST LineWrap="Break" LinkListID="0" LinkListIDNext="0" TextDirection="0" VertAlign="Center"&gt;&lt;P ParaShape="21" Style="43"&gt;&lt;TEXT CharShape="7"&gt;&lt;CHAR&gt;≪$B$236≫&lt;/CHAR&gt;&lt;/TEXT&gt;&lt;/P&gt;&lt;/PARALIST&gt;&lt;/CELL&gt;&lt;CELL BorderFill="24" ColAddr="2" ColSpan="1" Dirty="false" Editable="false" HasMargin="true" Header="false" Height="1650" Protect="false" RowAddr="229" RowSpan="1" Width="4982"&gt;&lt;CELLMARGIN Bottom="283" Left="283" Right="283" Top="283"/&gt;&lt;PARALIST LineWrap="Break" LinkListID="0" LinkListIDNext="0" TextDirection="0" VertAlign="Top"&gt;&lt;P ParaShape="21" Style="43"&gt;&lt;TEXT CharShape="7"&gt;&lt;CHAR&gt;≪$C$236≫&lt;/CHAR&gt;&lt;/TEXT&gt;&lt;/P&gt;&lt;/PARALIST&gt;&lt;/CELL&gt;&lt;CELL BorderFill="23" ColAddr="3" ColSpan="1" Dirty="false" Editable="false" HasMargin="true" Header="false" Height="1650" Protect="false" RowAddr="229" RowSpan="1" Width="9274"&gt;&lt;CELLMARGIN Bottom="283" Left="283" Right="283" Top="283"/&gt;&lt;PARALIST LineWrap="Break" LinkListID="0" LinkListIDNext="0" TextDirection="0" VertAlign="Top"&gt;&lt;P ParaShape="21" Style="43"&gt;&lt;TEXT CharShape="7"&gt;&lt;CHAR&gt;≪$D$236≫&lt;/CHAR&gt;&lt;/TEXT&gt;&lt;/P&gt;&lt;/PARALIST&gt;&lt;/CELL&gt;&lt;CELL BorderFill="25" ColAddr="4" ColSpan="1" Dirty="false" Editable="false" HasMargin="true" Header="false" Height="1650" Protect="false" RowAddr="229" RowSpan="1" Width="11708"&gt;&lt;CELLMARGIN Bottom="283" Left="283" Right="283" Top="283"/&gt;&lt;PARALIST LineWrap="Break" LinkListID="0" LinkListIDNext="0" TextDirection="0" VertAlign="Top"&gt;&lt;P ParaShape="21" Style="43"&gt;&lt;TEXT CharShape="7"&gt;&lt;CHAR&gt;≪$E$236≫&lt;/CHAR&gt;&lt;/TEXT&gt;&lt;/P&gt;&lt;/PARALIST&gt;&lt;/CELL&gt;&lt;/ROW&gt;&lt;ROW&gt;&lt;CELL BorderFill="22" ColAddr="0" ColSpan="1" Dirty="false" Editable="false" HasMargin="false" Header="false" Height="1650" Protect="false" RowAddr="230" RowSpan="1" Width="3001"&gt;&lt;CELLMARGIN Bottom="0" Left="0" Right="0" Top="0"/&gt;&lt;PARALIST LineWrap="Squeeze" LinkListID="0" LinkListIDNext="0" TextDirection="0" VertAlign="Center"&gt;&lt;P ParaShape="0" Style="43"&gt;&lt;TEXT CharShape="7"&gt;&lt;CHAR&gt;≪$A$237≫&lt;/CHAR&gt;&lt;/TEXT&gt;&lt;/P&gt;&lt;/PARALIST&gt;&lt;/CELL&gt;&lt;CELL BorderFill="23" ColAddr="1" ColSpan="1" Dirty="false" Editable="false" HasMargin="false" Header="false" Height="1650" Protect="false" RowAddr="230" RowSpan="1" Width="10406"&gt;&lt;CELLMARGIN Bottom="0" Left="0" Right="0" Top="0"/&gt;&lt;PARALIST LineWrap="Break" LinkListID="0" LinkListIDNext="0" TextDirection="0" VertAlign="Center"&gt;&lt;P ParaShape="21" Style="43"&gt;&lt;TEXT CharShape="7"&gt;&lt;CHAR&gt;≪$B$237≫&lt;/CHAR&gt;&lt;/TEXT&gt;&lt;/P&gt;&lt;/PARALIST&gt;&lt;/CELL&gt;&lt;CELL BorderFill="24" ColAddr="2" ColSpan="1" Dirty="false" Editable="false" HasMargin="true" Header="false" Height="1650" Protect="false" RowAddr="230" RowSpan="1" Width="4982"&gt;&lt;CELLMARGIN Bottom="283" Left="283" Right="283" Top="283"/&gt;&lt;PARALIST LineWrap="Break" LinkListID="0" LinkListIDNext="0" TextDirection="0" VertAlign="Top"&gt;&lt;P ParaShape="21" Style="43"&gt;&lt;TEXT CharShape="7"&gt;&lt;CHAR&gt;≪$C$237≫&lt;/CHAR&gt;&lt;/TEXT&gt;&lt;/P&gt;&lt;/PARALIST&gt;&lt;/CELL&gt;&lt;CELL BorderFill="23" ColAddr="3" ColSpan="1" Dirty="false" Editable="false" HasMargin="true" Header="false" Height="1650" Protect="false" RowAddr="230" RowSpan="1" Width="9274"&gt;&lt;CELLMARGIN Bottom="283" Left="283" Right="283" Top="283"/&gt;&lt;PARALIST LineWrap="Break" LinkListID="0" LinkListIDNext="0" TextDirection="0" VertAlign="Top"&gt;&lt;P ParaShape="21" Style="43"&gt;&lt;TEXT CharShape="7"&gt;&lt;CHAR&gt;≪$D$237≫&lt;/CHAR&gt;&lt;/TEXT&gt;&lt;/P&gt;&lt;/PARALIST&gt;&lt;/CELL&gt;&lt;CELL BorderFill="25" ColAddr="4" ColSpan="1" Dirty="false" Editable="false" HasMargin="true" Header="false" Height="1650" Protect="false" RowAddr="230" RowSpan="1" Width="11708"&gt;&lt;CELLMARGIN Bottom="283" Left="283" Right="283" Top="283"/&gt;&lt;PARALIST LineWrap="Break" LinkListID="0" LinkListIDNext="0" TextDirection="0" VertAlign="Top"&gt;&lt;P ParaShape="21" Style="43"&gt;&lt;TEXT CharShape="7"&gt;&lt;CHAR&gt;≪$E$237≫&lt;/CHAR&gt;&lt;/TEXT&gt;&lt;/P&gt;&lt;/PARALIST&gt;&lt;/CELL&gt;&lt;/ROW&gt;&lt;ROW&gt;&lt;CELL BorderFill="22" ColAddr="0" ColSpan="1" Dirty="false" Editable="false" HasMargin="false" Header="false" Height="1650" Protect="false" RowAddr="231" RowSpan="1" Width="3001"&gt;&lt;CELLMARGIN Bottom="0" Left="0" Right="0" Top="0"/&gt;&lt;PARALIST LineWrap="Squeeze" LinkListID="0" LinkListIDNext="0" TextDirection="0" VertAlign="Center"&gt;&lt;P ParaShape="0" Style="43"&gt;&lt;TEXT CharShape="7"&gt;&lt;CHAR&gt;≪$A$238≫&lt;/CHAR&gt;&lt;/TEXT&gt;&lt;/P&gt;&lt;/PARALIST&gt;&lt;/CELL&gt;&lt;CELL BorderFill="23" ColAddr="1" ColSpan="1" Dirty="false" Editable="false" HasMargin="false" Header="false" Height="1650" Protect="false" RowAddr="231" RowSpan="1" Width="10406"&gt;&lt;CELLMARGIN Bottom="0" Left="0" Right="0" Top="0"/&gt;&lt;PARALIST LineWrap="Break" LinkListID="0" LinkListIDNext="0" TextDirection="0" VertAlign="Center"&gt;&lt;P ParaShape="21" Style="43"&gt;&lt;TEXT CharShape="7"&gt;&lt;CHAR&gt;≪$B$238≫&lt;/CHAR&gt;&lt;/TEXT&gt;&lt;/P&gt;&lt;/PARALIST&gt;&lt;/CELL&gt;&lt;CELL BorderFill="24" ColAddr="2" ColSpan="1" Dirty="false" Editable="false" HasMargin="true" Header="false" Height="1650" Protect="false" RowAddr="231" RowSpan="1" Width="4982"&gt;&lt;CELLMARGIN Bottom="283" Left="283" Right="283" Top="283"/&gt;&lt;PARALIST LineWrap="Break" LinkListID="0" LinkListIDNext="0" TextDirection="0" VertAlign="Top"&gt;&lt;P ParaShape="21" Style="43"&gt;&lt;TEXT CharShape="7"&gt;&lt;CHAR&gt;≪$C$238≫&lt;/CHAR&gt;&lt;/TEXT&gt;&lt;/P&gt;&lt;/PARALIST&gt;&lt;/CELL&gt;&lt;CELL BorderFill="23" ColAddr="3" ColSpan="1" Dirty="false" Editable="false" HasMargin="true" Header="false" Height="1650" Protect="false" RowAddr="231" RowSpan="1" Width="9274"&gt;&lt;CELLMARGIN Bottom="283" Left="283" Right="283" Top="283"/&gt;&lt;PARALIST LineWrap="Break" LinkListID="0" LinkListIDNext="0" TextDirection="0" VertAlign="Top"&gt;&lt;P ParaShape="21" Style="43"&gt;&lt;TEXT CharShape="7"&gt;&lt;CHAR&gt;≪$D$238≫&lt;/CHAR&gt;&lt;/TEXT&gt;&lt;/P&gt;&lt;/PARALIST&gt;&lt;/CELL&gt;&lt;CELL BorderFill="25" ColAddr="4" ColSpan="1" Dirty="false" Editable="false" HasMargin="true" Header="false" Height="1650" Protect="false" RowAddr="231" RowSpan="1" Width="11708"&gt;&lt;CELLMARGIN Bottom="283" Left="283" Right="283" Top="283"/&gt;&lt;PARALIST LineWrap="Break" LinkListID="0" LinkListIDNext="0" TextDirection="0" VertAlign="Top"&gt;&lt;P ParaShape="21" Style="43"&gt;&lt;TEXT CharShape="7"&gt;&lt;CHAR&gt;≪$E$238≫&lt;/CHAR&gt;&lt;/TEXT&gt;&lt;/P&gt;&lt;/PARALIST&gt;&lt;/CELL&gt;&lt;/ROW&gt;&lt;ROW&gt;&lt;CELL BorderFill="22" ColAddr="0" ColSpan="1" Dirty="false" Editable="false" HasMargin="false" Header="false" Height="1650" Protect="false" RowAddr="232" RowSpan="1" Width="3001"&gt;&lt;CELLMARGIN Bottom="0" Left="0" Right="0" Top="0"/&gt;&lt;PARALIST LineWrap="Squeeze" LinkListID="0" LinkListIDNext="0" TextDirection="0" VertAlign="Center"&gt;&lt;P ParaShape="0" Style="43"&gt;&lt;TEXT CharShape="7"&gt;&lt;CHAR&gt;≪$A$239≫&lt;/CHAR&gt;&lt;/TEXT&gt;&lt;/P&gt;&lt;/PARALIST&gt;&lt;/CELL&gt;&lt;CELL BorderFill="23" ColAddr="1" ColSpan="1" Dirty="false" Editable="false" HasMargin="false" Header="false" Height="1650" Protect="false" RowAddr="232" RowSpan="1" Width="10406"&gt;&lt;CELLMARGIN Bottom="0" Left="0" Right="0" Top="0"/&gt;&lt;PARALIST LineWrap="Break" LinkListID="0" LinkListIDNext="0" TextDirection="0" VertAlign="Center"&gt;&lt;P ParaShape="21" Style="43"&gt;&lt;TEXT CharShape="7"&gt;&lt;CHAR&gt;≪$B$239≫&lt;/CHAR&gt;&lt;/TEXT&gt;&lt;/P&gt;&lt;/PARALIST&gt;&lt;/CELL&gt;&lt;CELL BorderFill="24" ColAddr="2" ColSpan="1" Dirty="false" Editable="false" HasMargin="true" Header="false" Height="1650" Protect="false" RowAddr="232" RowSpan="1" Width="4982"&gt;&lt;CELLMARGIN Bottom="283" Left="283" Right="283" Top="283"/&gt;&lt;PARALIST LineWrap="Break" LinkListID="0" LinkListIDNext="0" TextDirection="0" VertAlign="Top"&gt;&lt;P ParaShape="21" Style="43"&gt;&lt;TEXT CharShape="7"&gt;&lt;CHAR&gt;≪$C$239≫&lt;/CHAR&gt;&lt;/TEXT&gt;&lt;/P&gt;&lt;/PARALIST&gt;&lt;/CELL&gt;&lt;CELL BorderFill="23" ColAddr="3" ColSpan="1" Dirty="false" Editable="false" HasMargin="true" Header="false" Height="1650" Protect="false" RowAddr="232" RowSpan="1" Width="9274"&gt;&lt;CELLMARGIN Bottom="283" Left="283" Right="283" Top="283"/&gt;&lt;PARALIST LineWrap="Break" LinkListID="0" LinkListIDNext="0" TextDirection="0" VertAlign="Top"&gt;&lt;P ParaShape="21" Style="43"&gt;&lt;TEXT CharShape="7"&gt;&lt;CHAR&gt;≪$D$239≫&lt;/CHAR&gt;&lt;/TEXT&gt;&lt;/P&gt;&lt;/PARALIST&gt;&lt;/CELL&gt;&lt;CELL BorderFill="25" ColAddr="4" ColSpan="1" Dirty="false" Editable="false" HasMargin="true" Header="false" Height="1650" Protect="false" RowAddr="232" RowSpan="1" Width="11708"&gt;&lt;CELLMARGIN Bottom="283" Left="283" Right="283" Top="283"/&gt;&lt;PARALIST LineWrap="Break" LinkListID="0" LinkListIDNext="0" TextDirection="0" VertAlign="Top"&gt;&lt;P ParaShape="21" Style="43"&gt;&lt;TEXT CharShape="7"&gt;&lt;CHAR&gt;≪$E$239≫&lt;/CHAR&gt;&lt;/TEXT&gt;&lt;/P&gt;&lt;/PARALIST&gt;&lt;/CELL&gt;&lt;/ROW&gt;&lt;ROW&gt;&lt;CELL BorderFill="22" ColAddr="0" ColSpan="1" Dirty="false" Editable="false" HasMargin="false" Header="false" Height="1650" Protect="false" RowAddr="233" RowSpan="1" Width="3001"&gt;&lt;CELLMARGIN Bottom="0" Left="0" Right="0" Top="0"/&gt;&lt;PARALIST LineWrap="Squeeze" LinkListID="0" LinkListIDNext="0" TextDirection="0" VertAlign="Center"&gt;&lt;P ParaShape="0" Style="43"&gt;&lt;TEXT CharShape="7"&gt;&lt;CHAR&gt;≪$A$240≫&lt;/CHAR&gt;&lt;/TEXT&gt;&lt;/P&gt;&lt;/PARALIST&gt;&lt;/CELL&gt;&lt;CELL BorderFill="23" ColAddr="1" ColSpan="1" Dirty="false" Editable="false" HasMargin="false" Header="false" Height="1650" Protect="false" RowAddr="233" RowSpan="1" Width="10406"&gt;&lt;CELLMARGIN Bottom="0" Left="0" Right="0" Top="0"/&gt;&lt;PARALIST LineWrap="Break" LinkListID="0" LinkListIDNext="0" TextDirection="0" VertAlign="Center"&gt;&lt;P ParaShape="21" Style="43"&gt;&lt;TEXT CharShape="7"&gt;&lt;CHAR&gt;≪$B$240≫&lt;/CHAR&gt;&lt;/TEXT&gt;&lt;/P&gt;&lt;/PARALIST&gt;&lt;/CELL&gt;&lt;CELL BorderFill="24" ColAddr="2" ColSpan="1" Dirty="false" Editable="false" HasMargin="true" Header="false" Height="1650" Protect="false" RowAddr="233" RowSpan="1" Width="4982"&gt;&lt;CELLMARGIN Bottom="283" Left="283" Right="283" Top="283"/&gt;&lt;PARALIST LineWrap="Break" LinkListID="0" LinkListIDNext="0" TextDirection="0" VertAlign="Top"&gt;&lt;P ParaShape="21" Style="43"&gt;&lt;TEXT CharShape="7"&gt;&lt;CHAR&gt;≪$C$240≫&lt;/CHAR&gt;&lt;/TEXT&gt;&lt;/P&gt;&lt;/PARALIST&gt;&lt;/CELL&gt;&lt;CELL BorderFill="23" ColAddr="3" ColSpan="1" Dirty="false" Editable="false" HasMargin="true" Header="false" Height="1650" Protect="false" RowAddr="233" RowSpan="1" Width="9274"&gt;&lt;CELLMARGIN Bottom="283" Left="283" Right="283" Top="283"/&gt;&lt;PARALIST LineWrap="Break" LinkListID="0" LinkListIDNext="0" TextDirection="0" VertAlign="Top"&gt;&lt;P ParaShape="21" Style="43"&gt;&lt;TEXT CharShape="7"&gt;&lt;CHAR&gt;≪$D$240≫&lt;/CHAR&gt;&lt;/TEXT&gt;&lt;/P&gt;&lt;/PARALIST&gt;&lt;/CELL&gt;&lt;CELL BorderFill="25" ColAddr="4" ColSpan="1" Dirty="false" Editable="false" HasMargin="true" Header="false" Height="1650" Protect="false" RowAddr="233" RowSpan="1" Width="11708"&gt;&lt;CELLMARGIN Bottom="283" Left="283" Right="283" Top="283"/&gt;&lt;PARALIST LineWrap="Break" LinkListID="0" LinkListIDNext="0" TextDirection="0" VertAlign="Top"&gt;&lt;P ParaShape="21" Style="43"&gt;&lt;TEXT CharShape="7"&gt;&lt;CHAR&gt;≪$E$240≫&lt;/CHAR&gt;&lt;/TEXT&gt;&lt;/P&gt;&lt;/PARALIST&gt;&lt;/CELL&gt;&lt;/ROW&gt;&lt;ROW&gt;&lt;CELL BorderFill="22" ColAddr="0" ColSpan="1" Dirty="false" Editable="false" HasMargin="false" Header="false" Height="1650" Protect="false" RowAddr="234" RowSpan="1" Width="3001"&gt;&lt;CELLMARGIN Bottom="0" Left="0" Right="0" Top="0"/&gt;&lt;PARALIST LineWrap="Squeeze" LinkListID="0" LinkListIDNext="0" TextDirection="0" VertAlign="Center"&gt;&lt;P ParaShape="0" Style="43"&gt;&lt;TEXT CharShape="7"&gt;&lt;CHAR&gt;≪$A$241≫&lt;/CHAR&gt;&lt;/TEXT&gt;&lt;/P&gt;&lt;/PARALIST&gt;&lt;/CELL&gt;&lt;CELL BorderFill="23" ColAddr="1" ColSpan="1" Dirty="false" Editable="false" HasMargin="false" Header="false" Height="1650" Protect="false" RowAddr="234" RowSpan="1" Width="10406"&gt;&lt;CELLMARGIN Bottom="0" Left="0" Right="0" Top="0"/&gt;&lt;PARALIST LineWrap="Break" LinkListID="0" LinkListIDNext="0" TextDirection="0" VertAlign="Center"&gt;&lt;P ParaShape="21" Style="43"&gt;&lt;TEXT CharShape="7"&gt;&lt;CHAR&gt;≪$B$241≫&lt;/CHAR&gt;&lt;/TEXT&gt;&lt;/P&gt;&lt;/PARALIST&gt;&lt;/CELL&gt;&lt;CELL BorderFill="24" ColAddr="2" ColSpan="1" Dirty="false" Editable="false" HasMargin="true" Header="false" Height="1650" Protect="false" RowAddr="234" RowSpan="1" Width="4982"&gt;&lt;CELLMARGIN Bottom="283" Left="283" Right="283" Top="283"/&gt;&lt;PARALIST LineWrap="Break" LinkListID="0" LinkListIDNext="0" TextDirection="0" VertAlign="Top"&gt;&lt;P ParaShape="21" Style="43"&gt;&lt;TEXT CharShape="7"&gt;&lt;CHAR&gt;≪$C$241≫&lt;/CHAR&gt;&lt;/TEXT&gt;&lt;/P&gt;&lt;/PARALIST&gt;&lt;/CELL&gt;&lt;CELL BorderFill="23" ColAddr="3" ColSpan="1" Dirty="false" Editable="false" HasMargin="true" Header="false" Height="1650" Protect="false" RowAddr="234" RowSpan="1" Width="9274"&gt;&lt;CELLMARGIN Bottom="283" Left="283" Right="283" Top="283"/&gt;&lt;PARALIST LineWrap="Break" LinkListID="0" LinkListIDNext="0" TextDirection="0" VertAlign="Top"&gt;&lt;P ParaShape="21" Style="43"&gt;&lt;TEXT CharShape="7"&gt;&lt;CHAR&gt;≪$D$241≫&lt;/CHAR&gt;&lt;/TEXT&gt;&lt;/P&gt;&lt;/PARALIST&gt;&lt;/CELL&gt;&lt;CELL BorderFill="25" ColAddr="4" ColSpan="1" Dirty="false" Editable="false" HasMargin="true" Header="false" Height="1650" Protect="false" RowAddr="234" RowSpan="1" Width="11708"&gt;&lt;CELLMARGIN Bottom="283" Left="283" Right="283" Top="283"/&gt;&lt;PARALIST LineWrap="Break" LinkListID="0" LinkListIDNext="0" TextDirection="0" VertAlign="Top"&gt;&lt;P ParaShape="21" Style="43"&gt;&lt;TEXT CharShape="7"&gt;&lt;CHAR&gt;≪$E$241≫&lt;/CHAR&gt;&lt;/TEXT&gt;&lt;/P&gt;&lt;/PARALIST&gt;&lt;/CELL&gt;&lt;/ROW&gt;&lt;ROW&gt;&lt;CELL BorderFill="22" ColAddr="0" ColSpan="1" Dirty="false" Editable="false" HasMargin="false" Header="false" Height="1650" Protect="false" RowAddr="235" RowSpan="1" Width="3001"&gt;&lt;CELLMARGIN Bottom="0" Left="0" Right="0" Top="0"/&gt;&lt;PARALIST LineWrap="Squeeze" LinkListID="0" LinkListIDNext="0" TextDirection="0" VertAlign="Center"&gt;&lt;P ParaShape="0" Style="43"&gt;&lt;TEXT CharShape="7"&gt;&lt;CHAR&gt;≪$A$242≫&lt;/CHAR&gt;&lt;/TEXT&gt;&lt;/P&gt;&lt;/PARALIST&gt;&lt;/CELL&gt;&lt;CELL BorderFill="23" ColAddr="1" ColSpan="1" Dirty="false" Editable="false" HasMargin="false" Header="false" Height="1650" Protect="false" RowAddr="235" RowSpan="1" Width="10406"&gt;&lt;CELLMARGIN Bottom="0" Left="0" Right="0" Top="0"/&gt;&lt;PARALIST LineWrap="Break" LinkListID="0" LinkListIDNext="0" TextDirection="0" VertAlign="Center"&gt;&lt;P ParaShape="21" Style="43"&gt;&lt;TEXT CharShape="7"&gt;&lt;CHAR&gt;≪$B$242≫&lt;/CHAR&gt;&lt;/TEXT&gt;&lt;/P&gt;&lt;/PARALIST&gt;&lt;/CELL&gt;&lt;CELL BorderFill="24" ColAddr="2" ColSpan="1" Dirty="false" Editable="false" HasMargin="true" Header="false" Height="1650" Protect="false" RowAddr="235" RowSpan="1" Width="4982"&gt;&lt;CELLMARGIN Bottom="283" Left="283" Right="283" Top="283"/&gt;&lt;PARALIST LineWrap="Break" LinkListID="0" LinkListIDNext="0" TextDirection="0" VertAlign="Top"&gt;&lt;P ParaShape="21" Style="43"&gt;&lt;TEXT CharShape="7"&gt;&lt;CHAR&gt;≪$C$242≫&lt;/CHAR&gt;&lt;/TEXT&gt;&lt;/P&gt;&lt;/PARALIST&gt;&lt;/CELL&gt;&lt;CELL BorderFill="23" ColAddr="3" ColSpan="1" Dirty="false" Editable="false" HasMargin="true" Header="false" Height="1650" Protect="false" RowAddr="235" RowSpan="1" Width="9274"&gt;&lt;CELLMARGIN Bottom="283" Left="283" Right="283" Top="283"/&gt;&lt;PARALIST LineWrap="Break" LinkListID="0" LinkListIDNext="0" TextDirection="0" VertAlign="Top"&gt;&lt;P ParaShape="21" Style="43"&gt;&lt;TEXT CharShape="7"&gt;&lt;CHAR&gt;≪$D$242≫&lt;/CHAR&gt;&lt;/TEXT&gt;&lt;/P&gt;&lt;/PARALIST&gt;&lt;/CELL&gt;&lt;CELL BorderFill="25" ColAddr="4" ColSpan="1" Dirty="false" Editable="false" HasMargin="true" Header="false" Height="1650" Protect="false" RowAddr="235" RowSpan="1" Width="11708"&gt;&lt;CELLMARGIN Bottom="283" Left="283" Right="283" Top="283"/&gt;&lt;PARALIST LineWrap="Break" LinkListID="0" LinkListIDNext="0" TextDirection="0" VertAlign="Top"&gt;&lt;P ParaShape="21" Style="43"&gt;&lt;TEXT CharShape="7"&gt;&lt;CHAR&gt;≪$E$242≫&lt;/CHAR&gt;&lt;/TEXT&gt;&lt;/P&gt;&lt;/PARALIST&gt;&lt;/CELL&gt;&lt;/ROW&gt;&lt;ROW&gt;&lt;CELL BorderFill="22" ColAddr="0" ColSpan="1" Dirty="false" Editable="false" HasMargin="false" Header="false" Height="1650" Protect="false" RowAddr="236" RowSpan="1" Width="3001"&gt;&lt;CELLMARGIN Bottom="0" Left="0" Right="0" Top="0"/&gt;&lt;PARALIST LineWrap="Squeeze" LinkListID="0" LinkListIDNext="0" TextDirection="0" VertAlign="Center"&gt;&lt;P ParaShape="0" Style="43"&gt;&lt;TEXT CharShape="7"&gt;&lt;CHAR&gt;≪$A$243≫&lt;/CHAR&gt;&lt;/TEXT&gt;&lt;/P&gt;&lt;/PARALIST&gt;&lt;/CELL&gt;&lt;CELL BorderFill="23" ColAddr="1" ColSpan="1" Dirty="false" Editable="false" HasMargin="false" Header="false" Height="1650" Protect="false" RowAddr="236" RowSpan="1" Width="10406"&gt;&lt;CELLMARGIN Bottom="0" Left="0" Right="0" Top="0"/&gt;&lt;PARALIST LineWrap="Break" LinkListID="0" LinkListIDNext="0" TextDirection="0" VertAlign="Center"&gt;&lt;P ParaShape="21" Style="43"&gt;&lt;TEXT CharShape="7"&gt;&lt;CHAR&gt;≪$B$243≫&lt;/CHAR&gt;&lt;/TEXT&gt;&lt;/P&gt;&lt;/PARALIST&gt;&lt;/CELL&gt;&lt;CELL BorderFill="24" ColAddr="2" ColSpan="1" Dirty="false" Editable="false" HasMargin="true" Header="false" Height="1650" Protect="false" RowAddr="236" RowSpan="1" Width="4982"&gt;&lt;CELLMARGIN Bottom="283" Left="283" Right="283" Top="283"/&gt;&lt;PARALIST LineWrap="Break" LinkListID="0" LinkListIDNext="0" TextDirection="0" VertAlign="Top"&gt;&lt;P ParaShape="21" Style="43"&gt;&lt;TEXT CharShape="7"&gt;&lt;CHAR&gt;≪$C$243≫&lt;/CHAR&gt;&lt;/TEXT&gt;&lt;/P&gt;&lt;/PARALIST&gt;&lt;/CELL&gt;&lt;CELL BorderFill="23" ColAddr="3" ColSpan="1" Dirty="false" Editable="false" HasMargin="true" Header="false" Height="1650" Protect="false" RowAddr="236" RowSpan="1" Width="9274"&gt;&lt;CELLMARGIN Bottom="283" Left="283" Right="283" Top="283"/&gt;&lt;PARALIST LineWrap="Break" LinkListID="0" LinkListIDNext="0" TextDirection="0" VertAlign="Top"&gt;&lt;P ParaShape="21" Style="43"&gt;&lt;TEXT CharShape="7"&gt;&lt;CHAR&gt;≪$D$243≫&lt;/CHAR&gt;&lt;/TEXT&gt;&lt;/P&gt;&lt;/PARALIST&gt;&lt;/CELL&gt;&lt;CELL BorderFill="25" ColAddr="4" ColSpan="1" Dirty="false" Editable="false" HasMargin="true" Header="false" Height="1650" Protect="false" RowAddr="236" RowSpan="1" Width="11708"&gt;&lt;CELLMARGIN Bottom="283" Left="283" Right="283" Top="283"/&gt;&lt;PARALIST LineWrap="Break" LinkListID="0" LinkListIDNext="0" TextDirection="0" VertAlign="Top"&gt;&lt;P ParaShape="21" Style="43"&gt;&lt;TEXT CharShape="7"&gt;&lt;CHAR&gt;≪$E$243≫&lt;/CHAR&gt;&lt;/TEXT&gt;&lt;/P&gt;&lt;/PARALIST&gt;&lt;/CELL&gt;&lt;/ROW&gt;&lt;ROW&gt;&lt;CELL BorderFill="22" ColAddr="0" ColSpan="1" Dirty="false" Editable="false" HasMargin="false" Header="false" Height="1650" Protect="false" RowAddr="237" RowSpan="1" Width="3001"&gt;&lt;CELLMARGIN Bottom="0" Left="0" Right="0" Top="0"/&gt;&lt;PARALIST LineWrap="Squeeze" LinkListID="0" LinkListIDNext="0" TextDirection="0" VertAlign="Center"&gt;&lt;P ParaShape="0" Style="43"&gt;&lt;TEXT CharShape="7"&gt;&lt;CHAR&gt;≪$A$244≫&lt;/CHAR&gt;&lt;/TEXT&gt;&lt;/P&gt;&lt;/PARALIST&gt;&lt;/CELL&gt;&lt;CELL BorderFill="23" ColAddr="1" ColSpan="1" Dirty="false" Editable="false" HasMargin="false" Header="false" Height="1650" Protect="false" RowAddr="237" RowSpan="1" Width="10406"&gt;&lt;CELLMARGIN Bottom="0" Left="0" Right="0" Top="0"/&gt;&lt;PARALIST LineWrap="Break" LinkListID="0" LinkListIDNext="0" TextDirection="0" VertAlign="Center"&gt;&lt;P ParaShape="21" Style="43"&gt;&lt;TEXT CharShape="7"&gt;&lt;CHAR&gt;≪$B$244≫&lt;/CHAR&gt;&lt;/TEXT&gt;&lt;/P&gt;&lt;/PARALIST&gt;&lt;/CELL&gt;&lt;CELL BorderFill="24" ColAddr="2" ColSpan="1" Dirty="false" Editable="false" HasMargin="true" Header="false" Height="1650" Protect="false" RowAddr="237" RowSpan="1" Width="4982"&gt;&lt;CELLMARGIN Bottom="283" Left="283" Right="283" Top="283"/&gt;&lt;PARALIST LineWrap="Break" LinkListID="0" LinkListIDNext="0" TextDirection="0" VertAlign="Top"&gt;&lt;P ParaShape="21" Style="43"&gt;&lt;TEXT CharShape="7"&gt;&lt;CHAR&gt;≪$C$244≫&lt;/CHAR&gt;&lt;/TEXT&gt;&lt;/P&gt;&lt;/PARALIST&gt;&lt;/CELL&gt;&lt;CELL BorderFill="23" ColAddr="3" ColSpan="1" Dirty="false" Editable="false" HasMargin="true" Header="false" Height="1650" Protect="false" RowAddr="237" RowSpan="1" Width="9274"&gt;&lt;CELLMARGIN Bottom="283" Left="283" Right="283" Top="283"/&gt;&lt;PARALIST LineWrap="Break" LinkListID="0" LinkListIDNext="0" TextDirection="0" VertAlign="Top"&gt;&lt;P ParaShape="21" Style="43"&gt;&lt;TEXT CharShape="7"&gt;&lt;CHAR&gt;≪$D$244≫&lt;/CHAR&gt;&lt;/TEXT&gt;&lt;/P&gt;&lt;/PARALIST&gt;&lt;/CELL&gt;&lt;CELL BorderFill="25" ColAddr="4" ColSpan="1" Dirty="false" Editable="false" HasMargin="true" Header="false" Height="1650" Protect="false" RowAddr="237" RowSpan="1" Width="11708"&gt;&lt;CELLMARGIN Bottom="283" Left="283" Right="283" Top="283"/&gt;&lt;PARALIST LineWrap="Break" LinkListID="0" LinkListIDNext="0" TextDirection="0" VertAlign="Top"&gt;&lt;P ParaShape="21" Style="43"&gt;&lt;TEXT CharShape="7"&gt;&lt;CHAR&gt;≪$E$244≫&lt;/CHAR&gt;&lt;/TEXT&gt;&lt;/P&gt;&lt;/PARALIST&gt;&lt;/CELL&gt;&lt;/ROW&gt;&lt;ROW&gt;&lt;CELL BorderFill="22" ColAddr="0" ColSpan="1" Dirty="false" Editable="false" HasMargin="false" Header="false" Height="1650" Protect="false" RowAddr="238" RowSpan="1" Width="3001"&gt;&lt;CELLMARGIN Bottom="0" Left="0" Right="0" Top="0"/&gt;&lt;PARALIST LineWrap="Squeeze" LinkListID="0" LinkListIDNext="0" TextDirection="0" VertAlign="Center"&gt;&lt;P ParaShape="0" Style="43"&gt;&lt;TEXT CharShape="7"&gt;&lt;CHAR&gt;≪$A$245≫&lt;/CHAR&gt;&lt;/TEXT&gt;&lt;/P&gt;&lt;/PARALIST&gt;&lt;/CELL&gt;&lt;CELL BorderFill="23" ColAddr="1" ColSpan="1" Dirty="false" Editable="false" HasMargin="false" Header="false" Height="1650" Protect="false" RowAddr="238" RowSpan="1" Width="10406"&gt;&lt;CELLMARGIN Bottom="0" Left="0" Right="0" Top="0"/&gt;&lt;PARALIST LineWrap="Break" LinkListID="0" LinkListIDNext="0" TextDirection="0" VertAlign="Center"&gt;&lt;P ParaShape="21" Style="43"&gt;&lt;TEXT CharShape="7"&gt;&lt;CHAR&gt;≪$B$245≫&lt;/CHAR&gt;&lt;/TEXT&gt;&lt;/P&gt;&lt;/PARALIST&gt;&lt;/CELL&gt;&lt;CELL BorderFill="24" ColAddr="2" ColSpan="1" Dirty="false" Editable="false" HasMargin="true" Header="false" Height="1650" Protect="false" RowAddr="238" RowSpan="1" Width="4982"&gt;&lt;CELLMARGIN Bottom="283" Left="283" Right="283" Top="283"/&gt;&lt;PARALIST LineWrap="Break" LinkListID="0" LinkListIDNext="0" TextDirection="0" VertAlign="Top"&gt;&lt;P ParaShape="21" Style="43"&gt;&lt;TEXT CharShape="7"&gt;&lt;CHAR&gt;≪$C$245≫&lt;/CHAR&gt;&lt;/TEXT&gt;&lt;/P&gt;&lt;/PARALIST&gt;&lt;/CELL&gt;&lt;CELL BorderFill="23" ColAddr="3" ColSpan="1" Dirty="false" Editable="false" HasMargin="true" Header="false" Height="1650" Protect="false" RowAddr="238" RowSpan="1" Width="9274"&gt;&lt;CELLMARGIN Bottom="283" Left="283" Right="283" Top="283"/&gt;&lt;PARALIST LineWrap="Break" LinkListID="0" LinkListIDNext="0" TextDirection="0" VertAlign="Top"&gt;&lt;P ParaShape="21" Style="43"&gt;&lt;TEXT CharShape="7"&gt;&lt;CHAR&gt;≪$D$245≫&lt;/CHAR&gt;&lt;/TEXT&gt;&lt;/P&gt;&lt;/PARALIST&gt;&lt;/CELL&gt;&lt;CELL BorderFill="25" ColAddr="4" ColSpan="1" Dirty="false" Editable="false" HasMargin="true" Header="false" Height="1650" Protect="false" RowAddr="238" RowSpan="1" Width="11708"&gt;&lt;CELLMARGIN Bottom="283" Left="283" Right="283" Top="283"/&gt;&lt;PARALIST LineWrap="Break" LinkListID="0" LinkListIDNext="0" TextDirection="0" VertAlign="Top"&gt;&lt;P ParaShape="21" Style="43"&gt;&lt;TEXT CharShape="7"&gt;&lt;CHAR&gt;≪$E$245≫&lt;/CHAR&gt;&lt;/TEXT&gt;&lt;/P&gt;&lt;/PARALIST&gt;&lt;/CELL&gt;&lt;/ROW&gt;&lt;ROW&gt;&lt;CELL BorderFill="22" ColAddr="0" ColSpan="1" Dirty="false" Editable="false" HasMargin="false" Header="false" Height="1650" Protect="false" RowAddr="239" RowSpan="1" Width="3001"&gt;&lt;CELLMARGIN Bottom="0" Left="0" Right="0" Top="0"/&gt;&lt;PARALIST LineWrap="Squeeze" LinkListID="0" LinkListIDNext="0" TextDirection="0" VertAlign="Center"&gt;&lt;P ParaShape="0" Style="43"&gt;&lt;TEXT CharShape="7"&gt;&lt;CHAR&gt;≪$A$246≫&lt;/CHAR&gt;&lt;/TEXT&gt;&lt;/P&gt;&lt;/PARALIST&gt;&lt;/CELL&gt;&lt;CELL BorderFill="23" ColAddr="1" ColSpan="1" Dirty="false" Editable="false" HasMargin="false" Header="false" Height="1650" Protect="false" RowAddr="239" RowSpan="1" Width="10406"&gt;&lt;CELLMARGIN Bottom="0" Left="0" Right="0" Top="0"/&gt;&lt;PARALIST LineWrap="Break" LinkListID="0" LinkListIDNext="0" TextDirection="0" VertAlign="Center"&gt;&lt;P ParaShape="21" Style="43"&gt;&lt;TEXT CharShape="7"&gt;&lt;CHAR&gt;≪$B$246≫&lt;/CHAR&gt;&lt;/TEXT&gt;&lt;/P&gt;&lt;/PARALIST&gt;&lt;/CELL&gt;&lt;CELL BorderFill="24" ColAddr="2" ColSpan="1" Dirty="false" Editable="false" HasMargin="true" Header="false" Height="1650" Protect="false" RowAddr="239" RowSpan="1" Width="4982"&gt;&lt;CELLMARGIN Bottom="283" Left="283" Right="283" Top="283"/&gt;&lt;PARALIST LineWrap="Break" LinkListID="0" LinkListIDNext="0" TextDirection="0" VertAlign="Top"&gt;&lt;P ParaShape="21" Style="43"&gt;&lt;TEXT CharShape="7"&gt;&lt;CHAR&gt;≪$C$246≫&lt;/CHAR&gt;&lt;/TEXT&gt;&lt;/P&gt;&lt;/PARALIST&gt;&lt;/CELL&gt;&lt;CELL BorderFill="23" ColAddr="3" ColSpan="1" Dirty="false" Editable="false" HasMargin="true" Header="false" Height="1650" Protect="false" RowAddr="239" RowSpan="1" Width="9274"&gt;&lt;CELLMARGIN Bottom="283" Left="283" Right="283" Top="283"/&gt;&lt;PARALIST LineWrap="Break" LinkListID="0" LinkListIDNext="0" TextDirection="0" VertAlign="Top"&gt;&lt;P ParaShape="21" Style="43"&gt;&lt;TEXT CharShape="7"&gt;&lt;CHAR&gt;≪$D$246≫&lt;/CHAR&gt;&lt;/TEXT&gt;&lt;/P&gt;&lt;/PARALIST&gt;&lt;/CELL&gt;&lt;CELL BorderFill="25" ColAddr="4" ColSpan="1" Dirty="false" Editable="false" HasMargin="true" Header="false" Height="1650" Protect="false" RowAddr="239" RowSpan="1" Width="11708"&gt;&lt;CELLMARGIN Bottom="283" Left="283" Right="283" Top="283"/&gt;&lt;PARALIST LineWrap="Break" LinkListID="0" LinkListIDNext="0" TextDirection="0" VertAlign="Top"&gt;&lt;P ParaShape="21" Style="43"&gt;&lt;TEXT CharShape="7"&gt;&lt;CHAR&gt;≪$E$246≫&lt;/CHAR&gt;&lt;/TEXT&gt;&lt;/P&gt;&lt;/PARALIST&gt;&lt;/CELL&gt;&lt;/ROW&gt;&lt;ROW&gt;&lt;CELL BorderFill="22" ColAddr="0" ColSpan="1" Dirty="false" Editable="false" HasMargin="false" Header="false" Height="1650" Protect="false" RowAddr="240" RowSpan="1" Width="3001"&gt;&lt;CELLMARGIN Bottom="0" Left="0" Right="0" Top="0"/&gt;&lt;PARALIST LineWrap="Squeeze" LinkListID="0" LinkListIDNext="0" TextDirection="0" VertAlign="Center"&gt;&lt;P ParaShape="0" Style="43"&gt;&lt;TEXT CharShape="7"&gt;&lt;CHAR&gt;≪$A$247≫&lt;/CHAR&gt;&lt;/TEXT&gt;&lt;/P&gt;&lt;/PARALIST&gt;&lt;/CELL&gt;&lt;CELL BorderFill="23" ColAddr="1" ColSpan="1" Dirty="false" Editable="false" HasMargin="false" Header="false" Height="1650" Protect="false" RowAddr="240" RowSpan="1" Width="10406"&gt;&lt;CELLMARGIN Bottom="0" Left="0" Right="0" Top="0"/&gt;&lt;PARALIST LineWrap="Break" LinkListID="0" LinkListIDNext="0" TextDirection="0" VertAlign="Center"&gt;&lt;P ParaShape="21" Style="43"&gt;&lt;TEXT CharShape="7"&gt;&lt;CHAR&gt;≪$B$247≫&lt;/CHAR&gt;&lt;/TEXT&gt;&lt;/P&gt;&lt;/PARALIST&gt;&lt;/CELL&gt;&lt;CELL BorderFill="24" ColAddr="2" ColSpan="1" Dirty="false" Editable="false" HasMargin="true" Header="false" Height="1650" Protect="false" RowAddr="240" RowSpan="1" Width="4982"&gt;&lt;CELLMARGIN Bottom="283" Left="283" Right="283" Top="283"/&gt;&lt;PARALIST LineWrap="Break" LinkListID="0" LinkListIDNext="0" TextDirection="0" VertAlign="Top"&gt;&lt;P ParaShape="21" Style="43"&gt;&lt;TEXT CharShape="7"&gt;&lt;CHAR&gt;≪$C$247≫&lt;/CHAR&gt;&lt;/TEXT&gt;&lt;/P&gt;&lt;/PARALIST&gt;&lt;/CELL&gt;&lt;CELL BorderFill="23" ColAddr="3" ColSpan="1" Dirty="false" Editable="false" HasMargin="true" Header="false" Height="1650" Protect="false" RowAddr="240" RowSpan="1" Width="9274"&gt;&lt;CELLMARGIN Bottom="283" Left="283" Right="283" Top="283"/&gt;&lt;PARALIST LineWrap="Break" LinkListID="0" LinkListIDNext="0" TextDirection="0" VertAlign="Top"&gt;&lt;P ParaShape="21" Style="43"&gt;&lt;TEXT CharShape="7"&gt;&lt;CHAR&gt;≪$D$247≫&lt;/CHAR&gt;&lt;/TEXT&gt;&lt;/P&gt;&lt;/PARALIST&gt;&lt;/CELL&gt;&lt;CELL BorderFill="25" ColAddr="4" ColSpan="1" Dirty="false" Editable="false" HasMargin="true" Header="false" Height="1650" Protect="false" RowAddr="240" RowSpan="1" Width="11708"&gt;&lt;CELLMARGIN Bottom="283" Left="283" Right="283" Top="283"/&gt;&lt;PARALIST LineWrap="Break" LinkListID="0" LinkListIDNext="0" TextDirection="0" VertAlign="Top"&gt;&lt;P ParaShape="21" Style="43"&gt;&lt;TEXT CharShape="7"&gt;&lt;CHAR&gt;≪$E$247≫&lt;/CHAR&gt;&lt;/TEXT&gt;&lt;/P&gt;&lt;/PARALIST&gt;&lt;/CELL&gt;&lt;/ROW&gt;&lt;ROW&gt;&lt;CELL BorderFill="22" ColAddr="0" ColSpan="1" Dirty="false" Editable="false" HasMargin="false" Header="false" Height="1650" Protect="false" RowAddr="241" RowSpan="1" Width="3001"&gt;&lt;CELLMARGIN Bottom="0" Left="0" Right="0" Top="0"/&gt;&lt;PARALIST LineWrap="Squeeze" LinkListID="0" LinkListIDNext="0" TextDirection="0" VertAlign="Center"&gt;&lt;P ParaShape="0" Style="43"&gt;&lt;TEXT CharShape="7"&gt;&lt;CHAR&gt;≪$A$248≫&lt;/CHAR&gt;&lt;/TEXT&gt;&lt;/P&gt;&lt;/PARALIST&gt;&lt;/CELL&gt;&lt;CELL BorderFill="23" ColAddr="1" ColSpan="1" Dirty="false" Editable="false" HasMargin="false" Header="false" Height="1650" Protect="false" RowAddr="241" RowSpan="1" Width="10406"&gt;&lt;CELLMARGIN Bottom="0" Left="0" Right="0" Top="0"/&gt;&lt;PARALIST LineWrap="Break" LinkListID="0" LinkListIDNext="0" TextDirection="0" VertAlign="Center"&gt;&lt;P ParaShape="21" Style="43"&gt;&lt;TEXT CharShape="7"&gt;&lt;CHAR&gt;≪$B$248≫&lt;/CHAR&gt;&lt;/TEXT&gt;&lt;/P&gt;&lt;/PARALIST&gt;&lt;/CELL&gt;&lt;CELL BorderFill="24" ColAddr="2" ColSpan="1" Dirty="false" Editable="false" HasMargin="true" Header="false" Height="1650" Protect="false" RowAddr="241" RowSpan="1" Width="4982"&gt;&lt;CELLMARGIN Bottom="283" Left="283" Right="283" Top="283"/&gt;&lt;PARALIST LineWrap="Break" LinkListID="0" LinkListIDNext="0" TextDirection="0" VertAlign="Top"&gt;&lt;P ParaShape="21" Style="43"&gt;&lt;TEXT CharShape="7"&gt;&lt;CHAR&gt;≪$C$248≫&lt;/CHAR&gt;&lt;/TEXT&gt;&lt;/P&gt;&lt;/PARALIST&gt;&lt;/CELL&gt;&lt;CELL BorderFill="23" ColAddr="3" ColSpan="1" Dirty="false" Editable="false" HasMargin="true" Header="false" Height="1650" Protect="false" RowAddr="241" RowSpan="1" Width="9274"&gt;&lt;CELLMARGIN Bottom="283" Left="283" Right="283" Top="283"/&gt;&lt;PARALIST LineWrap="Break" LinkListID="0" LinkListIDNext="0" TextDirection="0" VertAlign="Top"&gt;&lt;P ParaShape="21" Style="43"&gt;&lt;TEXT CharShape="7"&gt;&lt;CHAR&gt;≪$D$248≫&lt;/CHAR&gt;&lt;/TEXT&gt;&lt;/P&gt;&lt;/PARALIST&gt;&lt;/CELL&gt;&lt;CELL BorderFill="25" ColAddr="4" ColSpan="1" Dirty="false" Editable="false" HasMargin="true" Header="false" Height="1650" Protect="false" RowAddr="241" RowSpan="1" Width="11708"&gt;&lt;CELLMARGIN Bottom="283" Left="283" Right="283" Top="283"/&gt;&lt;PARALIST LineWrap="Break" LinkListID="0" LinkListIDNext="0" TextDirection="0" VertAlign="Top"&gt;&lt;P ParaShape="21" Style="43"&gt;&lt;TEXT CharShape="7"&gt;&lt;CHAR&gt;≪$E$248≫&lt;/CHAR&gt;&lt;/TEXT&gt;&lt;/P&gt;&lt;/PARALIST&gt;&lt;/CELL&gt;&lt;/ROW&gt;&lt;ROW&gt;&lt;CELL BorderFill="22" ColAddr="0" ColSpan="1" Dirty="false" Editable="false" HasMargin="false" Header="false" Height="1650" Protect="false" RowAddr="242" RowSpan="1" Width="3001"&gt;&lt;CELLMARGIN Bottom="0" Left="0" Right="0" Top="0"/&gt;&lt;PARALIST LineWrap="Squeeze" LinkListID="0" LinkListIDNext="0" TextDirection="0" VertAlign="Center"&gt;&lt;P ParaShape="0" Style="43"&gt;&lt;TEXT CharShape="7"&gt;&lt;CHAR&gt;≪$A$249≫&lt;/CHAR&gt;&lt;/TEXT&gt;&lt;/P&gt;&lt;/PARALIST&gt;&lt;/CELL&gt;&lt;CELL BorderFill="23" ColAddr="1" ColSpan="1" Dirty="false" Editable="false" HasMargin="false" Header="false" Height="1650" Protect="false" RowAddr="242" RowSpan="1" Width="10406"&gt;&lt;CELLMARGIN Bottom="0" Left="0" Right="0" Top="0"/&gt;&lt;PARALIST LineWrap="Break" LinkListID="0" LinkListIDNext="0" TextDirection="0" VertAlign="Center"&gt;&lt;P ParaShape="21" Style="43"&gt;&lt;TEXT CharShape="7"&gt;&lt;CHAR&gt;≪$B$249≫&lt;/CHAR&gt;&lt;/TEXT&gt;&lt;/P&gt;&lt;/PARALIST&gt;&lt;/CELL&gt;&lt;CELL BorderFill="24" ColAddr="2" ColSpan="1" Dirty="false" Editable="false" HasMargin="true" Header="false" Height="1650" Protect="false" RowAddr="242" RowSpan="1" Width="4982"&gt;&lt;CELLMARGIN Bottom="283" Left="283" Right="283" Top="283"/&gt;&lt;PARALIST LineWrap="Break" LinkListID="0" LinkListIDNext="0" TextDirection="0" VertAlign="Top"&gt;&lt;P ParaShape="21" Style="43"&gt;&lt;TEXT CharShape="7"&gt;&lt;CHAR&gt;≪$C$249≫&lt;/CHAR&gt;&lt;/TEXT&gt;&lt;/P&gt;&lt;/PARALIST&gt;&lt;/CELL&gt;&lt;CELL BorderFill="23" ColAddr="3" ColSpan="1" Dirty="false" Editable="false" HasMargin="true" Header="false" Height="1650" Protect="false" RowAddr="242" RowSpan="1" Width="9274"&gt;&lt;CELLMARGIN Bottom="283" Left="283" Right="283" Top="283"/&gt;&lt;PARALIST LineWrap="Break" LinkListID="0" LinkListIDNext="0" TextDirection="0" VertAlign="Top"&gt;&lt;P ParaShape="21" Style="43"&gt;&lt;TEXT CharShape="7"&gt;&lt;CHAR&gt;≪$D$249≫&lt;/CHAR&gt;&lt;/TEXT&gt;&lt;/P&gt;&lt;/PARALIST&gt;&lt;/CELL&gt;&lt;CELL BorderFill="25" ColAddr="4" ColSpan="1" Dirty="false" Editable="false" HasMargin="true" Header="false" Height="1650" Protect="false" RowAddr="242" RowSpan="1" Width="11708"&gt;&lt;CELLMARGIN Bottom="283" Left="283" Right="283" Top="283"/&gt;&lt;PARALIST LineWrap="Break" LinkListID="0" LinkListIDNext="0" TextDirection="0" VertAlign="Top"&gt;&lt;P ParaShape="21" Style="43"&gt;&lt;TEXT CharShape="7"&gt;&lt;CHAR&gt;≪$E$249≫&lt;/CHAR&gt;&lt;/TEXT&gt;&lt;/P&gt;&lt;/PARALIST&gt;&lt;/CELL&gt;&lt;/ROW&gt;&lt;ROW&gt;&lt;CELL BorderFill="22" ColAddr="0" ColSpan="1" Dirty="false" Editable="false" HasMargin="false" Header="false" Height="1650" Protect="false" RowAddr="243" RowSpan="1" Width="3001"&gt;&lt;CELLMARGIN Bottom="0" Left="0" Right="0" Top="0"/&gt;&lt;PARALIST LineWrap="Squeeze" LinkListID="0" LinkListIDNext="0" TextDirection="0" VertAlign="Center"&gt;&lt;P ParaShape="0" Style="43"&gt;&lt;TEXT CharShape="7"&gt;&lt;CHAR&gt;≪$A$250≫&lt;/CHAR&gt;&lt;/TEXT&gt;&lt;/P&gt;&lt;/PARALIST&gt;&lt;/CELL&gt;&lt;CELL BorderFill="23" ColAddr="1" ColSpan="1" Dirty="false" Editable="false" HasMargin="false" Header="false" Height="1650" Protect="false" RowAddr="243" RowSpan="1" Width="10406"&gt;&lt;CELLMARGIN Bottom="0" Left="0" Right="0" Top="0"/&gt;&lt;PARALIST LineWrap="Break" LinkListID="0" LinkListIDNext="0" TextDirection="0" VertAlign="Center"&gt;&lt;P ParaShape="21" Style="43"&gt;&lt;TEXT CharShape="7"&gt;&lt;CHAR&gt;≪$B$250≫&lt;/CHAR&gt;&lt;/TEXT&gt;&lt;/P&gt;&lt;/PARALIST&gt;&lt;/CELL&gt;&lt;CELL BorderFill="24" ColAddr="2" ColSpan="1" Dirty="false" Editable="false" HasMargin="true" Header="false" Height="1650" Protect="false" RowAddr="243" RowSpan="1" Width="4982"&gt;&lt;CELLMARGIN Bottom="283" Left="283" Right="283" Top="283"/&gt;&lt;PARALIST LineWrap="Break" LinkListID="0" LinkListIDNext="0" TextDirection="0" VertAlign="Top"&gt;&lt;P ParaShape="21" Style="43"&gt;&lt;TEXT CharShape="7"&gt;&lt;CHAR&gt;≪$C$250≫&lt;/CHAR&gt;&lt;/TEXT&gt;&lt;/P&gt;&lt;/PARALIST&gt;&lt;/CELL&gt;&lt;CELL BorderFill="23" ColAddr="3" ColSpan="1" Dirty="false" Editable="false" HasMargin="true" Header="false" Height="1650" Protect="false" RowAddr="243" RowSpan="1" W</t>
  </si>
  <si>
    <t>idth="9274"&gt;&lt;CELLMARGIN Bottom="283" Left="283" Right="283" Top="283"/&gt;&lt;PARALIST LineWrap="Break" LinkListID="0" LinkListIDNext="0" TextDirection="0" VertAlign="Top"&gt;&lt;P ParaShape="21" Style="43"&gt;&lt;TEXT CharShape="7"&gt;&lt;CHAR&gt;≪$D$250≫&lt;/CHAR&gt;&lt;/TEXT&gt;&lt;/P&gt;&lt;/PARALIST&gt;&lt;/CELL&gt;&lt;CELL BorderFill="25" ColAddr="4" ColSpan="1" Dirty="false" Editable="false" HasMargin="true" Header="false" Height="1650" Protect="false" RowAddr="243" RowSpan="1" Width="11708"&gt;&lt;CELLMARGIN Bottom="283" Left="283" Right="283" Top="283"/&gt;&lt;PARALIST LineWrap="Break" LinkListID="0" LinkListIDNext="0" TextDirection="0" VertAlign="Top"&gt;&lt;P ParaShape="21" Style="43"&gt;&lt;TEXT CharShape="7"&gt;&lt;CHAR&gt;≪$E$250≫&lt;/CHAR&gt;&lt;/TEXT&gt;&lt;/P&gt;&lt;/PARALIST&gt;&lt;/CELL&gt;&lt;/ROW&gt;&lt;ROW&gt;&lt;CELL BorderFill="22" ColAddr="0" ColSpan="1" Dirty="false" Editable="false" HasMargin="false" Header="false" Height="1650" Protect="false" RowAddr="244" RowSpan="1" Width="3001"&gt;&lt;CELLMARGIN Bottom="0" Left="0" Right="0" Top="0"/&gt;&lt;PARALIST LineWrap="Squeeze" LinkListID="0" LinkListIDNext="0" TextDirection="0" VertAlign="Center"&gt;&lt;P ParaShape="0" Style="43"&gt;&lt;TEXT CharShape="7"&gt;&lt;CHAR&gt;≪$A$251≫&lt;/CHAR&gt;&lt;/TEXT&gt;&lt;/P&gt;&lt;/PARALIST&gt;&lt;/CELL&gt;&lt;CELL BorderFill="23" ColAddr="1" ColSpan="1" Dirty="false" Editable="false" HasMargin="false" Header="false" Height="1650" Protect="false" RowAddr="244" RowSpan="1" Width="10406"&gt;&lt;CELLMARGIN Bottom="0" Left="0" Right="0" Top="0"/&gt;&lt;PARALIST LineWrap="Break" LinkListID="0" LinkListIDNext="0" TextDirection="0" VertAlign="Center"&gt;&lt;P ParaShape="21" Style="43"&gt;&lt;TEXT CharShape="7"&gt;&lt;CHAR&gt;≪$B$251≫&lt;/CHAR&gt;&lt;/TEXT&gt;&lt;/P&gt;&lt;/PARALIST&gt;&lt;/CELL&gt;&lt;CELL BorderFill="24" ColAddr="2" ColSpan="1" Dirty="false" Editable="false" HasMargin="true" Header="false" Height="1650" Protect="false" RowAddr="244" RowSpan="1" Width="4982"&gt;&lt;CELLMARGIN Bottom="283" Left="283" Right="283" Top="283"/&gt;&lt;PARALIST LineWrap="Break" LinkListID="0" LinkListIDNext="0" TextDirection="0" VertAlign="Top"&gt;&lt;P ParaShape="21" Style="43"&gt;&lt;TEXT CharShape="7"&gt;&lt;CHAR&gt;≪$C$251≫&lt;/CHAR&gt;&lt;/TEXT&gt;&lt;/P&gt;&lt;/PARALIST&gt;&lt;/CELL&gt;&lt;CELL BorderFill="23" ColAddr="3" ColSpan="1" Dirty="false" Editable="false" HasMargin="true" Header="false" Height="1650" Protect="false" RowAddr="244" RowSpan="1" Width="9274"&gt;&lt;CELLMARGIN Bottom="283" Left="283" Right="283" Top="283"/&gt;&lt;PARALIST LineWrap="Break" LinkListID="0" LinkListIDNext="0" TextDirection="0" VertAlign="Top"&gt;&lt;P ParaShape="21" Style="43"&gt;&lt;TEXT CharShape="7"&gt;&lt;CHAR&gt;≪$D$251≫&lt;/CHAR&gt;&lt;/TEXT&gt;&lt;/P&gt;&lt;/PARALIST&gt;&lt;/CELL&gt;&lt;CELL BorderFill="25" ColAddr="4" ColSpan="1" Dirty="false" Editable="false" HasMargin="true" Header="false" Height="1650" Protect="false" RowAddr="244" RowSpan="1" Width="11708"&gt;&lt;CELLMARGIN Bottom="283" Left="283" Right="283" Top="283"/&gt;&lt;PARALIST LineWrap="Break" LinkListID="0" LinkListIDNext="0" TextDirection="0" VertAlign="Top"&gt;&lt;P ParaShape="21" Style="43"&gt;&lt;TEXT CharShape="7"&gt;&lt;CHAR&gt;≪$E$251≫&lt;/CHAR&gt;&lt;/TEXT&gt;&lt;/P&gt;&lt;/PARALIST&gt;&lt;/CELL&gt;&lt;/ROW&gt;&lt;ROW&gt;&lt;CELL BorderFill="22" ColAddr="0" ColSpan="1" Dirty="false" Editable="false" HasMargin="false" Header="false" Height="1650" Protect="false" RowAddr="245" RowSpan="1" Width="3001"&gt;&lt;CELLMARGIN Bottom="0" Left="0" Right="0" Top="0"/&gt;&lt;PARALIST LineWrap="Squeeze" LinkListID="0" LinkListIDNext="0" TextDirection="0" VertAlign="Center"&gt;&lt;P ParaShape="0" Style="43"&gt;&lt;TEXT CharShape="7"&gt;&lt;CHAR&gt;≪$A$252≫&lt;/CHAR&gt;&lt;/TEXT&gt;&lt;/P&gt;&lt;/PARALIST&gt;&lt;/CELL&gt;&lt;CELL BorderFill="23" ColAddr="1" ColSpan="1" Dirty="false" Editable="false" HasMargin="false" Header="false" Height="1650" Protect="false" RowAddr="245" RowSpan="1" Width="10406"&gt;&lt;CELLMARGIN Bottom="0" Left="0" Right="0" Top="0"/&gt;&lt;PARALIST LineWrap="Break" LinkListID="0" LinkListIDNext="0" TextDirection="0" VertAlign="Center"&gt;&lt;P ParaShape="21" Style="43"&gt;&lt;TEXT CharShape="7"&gt;&lt;CHAR&gt;≪$B$252≫&lt;/CHAR&gt;&lt;/TEXT&gt;&lt;/P&gt;&lt;/PARALIST&gt;&lt;/CELL&gt;&lt;CELL BorderFill="24" ColAddr="2" ColSpan="1" Dirty="false" Editable="false" HasMargin="true" Header="false" Height="1650" Protect="false" RowAddr="245" RowSpan="1" Width="4982"&gt;&lt;CELLMARGIN Bottom="283" Left="283" Right="283" Top="283"/&gt;&lt;PARALIST LineWrap="Break" LinkListID="0" LinkListIDNext="0" TextDirection="0" VertAlign="Top"&gt;&lt;P ParaShape="21" Style="43"&gt;&lt;TEXT CharShape="7"&gt;&lt;CHAR&gt;≪$C$252≫&lt;/CHAR&gt;&lt;/TEXT&gt;&lt;/P&gt;&lt;/PARALIST&gt;&lt;/CELL&gt;&lt;CELL BorderFill="23" ColAddr="3" ColSpan="1" Dirty="false" Editable="false" HasMargin="true" Header="false" Height="1650" Protect="false" RowAddr="245" RowSpan="1" Width="9274"&gt;&lt;CELLMARGIN Bottom="283" Left="283" Right="283" Top="283"/&gt;&lt;PARALIST LineWrap="Break" LinkListID="0" LinkListIDNext="0" TextDirection="0" VertAlign="Top"&gt;&lt;P ParaShape="21" Style="43"&gt;&lt;TEXT CharShape="7"&gt;&lt;CHAR&gt;≪$D$252≫&lt;/CHAR&gt;&lt;/TEXT&gt;&lt;/P&gt;&lt;/PARALIST&gt;&lt;/CELL&gt;&lt;CELL BorderFill="25" ColAddr="4" ColSpan="1" Dirty="false" Editable="false" HasMargin="true" Header="false" Height="1650" Protect="false" RowAddr="245" RowSpan="1" Width="11708"&gt;&lt;CELLMARGIN Bottom="283" Left="283" Right="283" Top="283"/&gt;&lt;PARALIST LineWrap="Break" LinkListID="0" LinkListIDNext="0" TextDirection="0" VertAlign="Top"&gt;&lt;P ParaShape="21" Style="43"&gt;&lt;TEXT CharShape="7"&gt;&lt;CHAR&gt;≪$E$252≫&lt;/CHAR&gt;&lt;/TEXT&gt;&lt;/P&gt;&lt;/PARALIST&gt;&lt;/CELL&gt;&lt;/ROW&gt;&lt;ROW&gt;&lt;CELL BorderFill="22" ColAddr="0" ColSpan="1" Dirty="false" Editable="false" HasMargin="false" Header="false" Height="1650" Protect="false" RowAddr="246" RowSpan="1" Width="3001"&gt;&lt;CELLMARGIN Bottom="0" Left="0" Right="0" Top="0"/&gt;&lt;PARALIST LineWrap="Squeeze" LinkListID="0" LinkListIDNext="0" TextDirection="0" VertAlign="Center"&gt;&lt;P ParaShape="0" Style="43"&gt;&lt;TEXT CharShape="7"&gt;&lt;CHAR&gt;≪$A$253≫&lt;/CHAR&gt;&lt;/TEXT&gt;&lt;/P&gt;&lt;/PARALIST&gt;&lt;/CELL&gt;&lt;CELL BorderFill="23" ColAddr="1" ColSpan="1" Dirty="false" Editable="false" HasMargin="false" Header="false" Height="1650" Protect="false" RowAddr="246" RowSpan="1" Width="10406"&gt;&lt;CELLMARGIN Bottom="0" Left="0" Right="0" Top="0"/&gt;&lt;PARALIST LineWrap="Break" LinkListID="0" LinkListIDNext="0" TextDirection="0" VertAlign="Center"&gt;&lt;P ParaShape="21" Style="43"&gt;&lt;TEXT CharShape="7"&gt;&lt;CHAR&gt;≪$B$253≫&lt;/CHAR&gt;&lt;/TEXT&gt;&lt;/P&gt;&lt;/PARALIST&gt;&lt;/CELL&gt;&lt;CELL BorderFill="24" ColAddr="2" ColSpan="1" Dirty="false" Editable="false" HasMargin="true" Header="false" Height="1650" Protect="false" RowAddr="246" RowSpan="1" Width="4982"&gt;&lt;CELLMARGIN Bottom="283" Left="283" Right="283" Top="283"/&gt;&lt;PARALIST LineWrap="Break" LinkListID="0" LinkListIDNext="0" TextDirection="0" VertAlign="Top"&gt;&lt;P ParaShape="21" Style="43"&gt;&lt;TEXT CharShape="7"&gt;&lt;CHAR&gt;≪$C$253≫&lt;/CHAR&gt;&lt;/TEXT&gt;&lt;/P&gt;&lt;/PARALIST&gt;&lt;/CELL&gt;&lt;CELL BorderFill="23" ColAddr="3" ColSpan="1" Dirty="false" Editable="false" HasMargin="true" Header="false" Height="1650" Protect="false" RowAddr="246" RowSpan="1" Width="9274"&gt;&lt;CELLMARGIN Bottom="283" Left="283" Right="283" Top="283"/&gt;&lt;PARALIST LineWrap="Break" LinkListID="0" LinkListIDNext="0" TextDirection="0" VertAlign="Top"&gt;&lt;P ParaShape="21" Style="43"&gt;&lt;TEXT CharShape="7"&gt;&lt;CHAR&gt;≪$D$253≫&lt;/CHAR&gt;&lt;/TEXT&gt;&lt;/P&gt;&lt;/PARALIST&gt;&lt;/CELL&gt;&lt;CELL BorderFill="25" ColAddr="4" ColSpan="1" Dirty="false" Editable="false" HasMargin="true" Header="false" Height="1650" Protect="false" RowAddr="246" RowSpan="1" Width="11708"&gt;&lt;CELLMARGIN Bottom="283" Left="283" Right="283" Top="283"/&gt;&lt;PARALIST LineWrap="Break" LinkListID="0" LinkListIDNext="0" TextDirection="0" VertAlign="Top"&gt;&lt;P ParaShape="21" Style="43"&gt;&lt;TEXT CharShape="7"&gt;&lt;CHAR&gt;≪$E$253≫&lt;/CHAR&gt;&lt;/TEXT&gt;&lt;/P&gt;&lt;/PARALIST&gt;&lt;/CELL&gt;&lt;/ROW&gt;&lt;ROW&gt;&lt;CELL BorderFill="22" ColAddr="0" ColSpan="1" Dirty="false" Editable="false" HasMargin="false" Header="false" Height="1650" Protect="false" RowAddr="247" RowSpan="1" Width="3001"&gt;&lt;CELLMARGIN Bottom="0" Left="0" Right="0" Top="0"/&gt;&lt;PARALIST LineWrap="Squeeze" LinkListID="0" LinkListIDNext="0" TextDirection="0" VertAlign="Center"&gt;&lt;P ParaShape="0" Style="43"&gt;&lt;TEXT CharShape="7"&gt;&lt;CHAR&gt;≪$A$254≫&lt;/CHAR&gt;&lt;/TEXT&gt;&lt;/P&gt;&lt;/PARALIST&gt;&lt;/CELL&gt;&lt;CELL BorderFill="23" ColAddr="1" ColSpan="1" Dirty="false" Editable="false" HasMargin="false" Header="false" Height="1650" Protect="false" RowAddr="247" RowSpan="1" Width="10406"&gt;&lt;CELLMARGIN Bottom="0" Left="0" Right="0" Top="0"/&gt;&lt;PARALIST LineWrap="Break" LinkListID="0" LinkListIDNext="0" TextDirection="0" VertAlign="Center"&gt;&lt;P ParaShape="21" Style="43"&gt;&lt;TEXT CharShape="7"&gt;&lt;CHAR&gt;≪$B$254≫&lt;/CHAR&gt;&lt;/TEXT&gt;&lt;/P&gt;&lt;/PARALIST&gt;&lt;/CELL&gt;&lt;CELL BorderFill="24" ColAddr="2" ColSpan="1" Dirty="false" Editable="false" HasMargin="true" Header="false" Height="1650" Protect="false" RowAddr="247" RowSpan="1" Width="4982"&gt;&lt;CELLMARGIN Bottom="283" Left="283" Right="283" Top="283"/&gt;&lt;PARALIST LineWrap="Break" LinkListID="0" LinkListIDNext="0" TextDirection="0" VertAlign="Top"&gt;&lt;P ParaShape="21" Style="43"&gt;&lt;TEXT CharShape="7"&gt;&lt;CHAR&gt;≪$C$254≫&lt;/CHAR&gt;&lt;/TEXT&gt;&lt;/P&gt;&lt;/PARALIST&gt;&lt;/CELL&gt;&lt;CELL BorderFill="23" ColAddr="3" ColSpan="1" Dirty="false" Editable="false" HasMargin="true" Header="false" Height="1650" Protect="false" RowAddr="247" RowSpan="1" Width="9274"&gt;&lt;CELLMARGIN Bottom="283" Left="283" Right="283" Top="283"/&gt;&lt;PARALIST LineWrap="Break" LinkListID="0" LinkListIDNext="0" TextDirection="0" VertAlign="Top"&gt;&lt;P ParaShape="21" Style="43"&gt;&lt;TEXT CharShape="7"&gt;&lt;CHAR&gt;≪$D$254≫&lt;/CHAR&gt;&lt;/TEXT&gt;&lt;/P&gt;&lt;/PARALIST&gt;&lt;/CELL&gt;&lt;CELL BorderFill="25" ColAddr="4" ColSpan="1" Dirty="false" Editable="false" HasMargin="true" Header="false" Height="1650" Protect="false" RowAddr="247" RowSpan="1" Width="11708"&gt;&lt;CELLMARGIN Bottom="283" Left="283" Right="283" Top="283"/&gt;&lt;PARALIST LineWrap="Break" LinkListID="0" LinkListIDNext="0" TextDirection="0" VertAlign="Top"&gt;&lt;P ParaShape="21" Style="43"&gt;&lt;TEXT CharShape="7"&gt;&lt;CHAR&gt;≪$E$254≫&lt;/CHAR&gt;&lt;/TEXT&gt;&lt;/P&gt;&lt;/PARALIST&gt;&lt;/CELL&gt;&lt;/ROW&gt;&lt;ROW&gt;&lt;CELL BorderFill="22" ColAddr="0" ColSpan="1" Dirty="false" Editable="false" HasMargin="false" Header="false" Height="1650" Protect="false" RowAddr="248" RowSpan="1" Width="3001"&gt;&lt;CELLMARGIN Bottom="0" Left="0" Right="0" Top="0"/&gt;&lt;PARALIST LineWrap="Squeeze" LinkListID="0" LinkListIDNext="0" TextDirection="0" VertAlign="Center"&gt;&lt;P ParaShape="0" Style="43"&gt;&lt;TEXT CharShape="7"&gt;&lt;CHAR&gt;≪$A$255≫&lt;/CHAR&gt;&lt;/TEXT&gt;&lt;/P&gt;&lt;/PARALIST&gt;&lt;/CELL&gt;&lt;CELL BorderFill="23" ColAddr="1" ColSpan="1" Dirty="false" Editable="false" HasMargin="false" Header="false" Height="1650" Protect="false" RowAddr="248" RowSpan="1" Width="10406"&gt;&lt;CELLMARGIN Bottom="0" Left="0" Right="0" Top="0"/&gt;&lt;PARALIST LineWrap="Break" LinkListID="0" LinkListIDNext="0" TextDirection="0" VertAlign="Center"&gt;&lt;P ParaShape="21" Style="43"&gt;&lt;TEXT CharShape="7"&gt;&lt;CHAR&gt;≪$B$255≫&lt;/CHAR&gt;&lt;/TEXT&gt;&lt;/P&gt;&lt;/PARALIST&gt;&lt;/CELL&gt;&lt;CELL BorderFill="24" ColAddr="2" ColSpan="1" Dirty="false" Editable="false" HasMargin="true" Header="false" Height="1650" Protect="false" RowAddr="248" RowSpan="1" Width="4982"&gt;&lt;CELLMARGIN Bottom="283" Left="283" Right="283" Top="283"/&gt;&lt;PARALIST LineWrap="Break" LinkListID="0" LinkListIDNext="0" TextDirection="0" VertAlign="Top"&gt;&lt;P ParaShape="21" Style="43"&gt;&lt;TEXT CharShape="7"&gt;&lt;CHAR&gt;≪$C$255≫&lt;/CHAR&gt;&lt;/TEXT&gt;&lt;/P&gt;&lt;/PARALIST&gt;&lt;/CELL&gt;&lt;CELL BorderFill="23" ColAddr="3" ColSpan="1" Dirty="false" Editable="false" HasMargin="true" Header="false" Height="1650" Protect="false" RowAddr="248" RowSpan="1" Width="9274"&gt;&lt;CELLMARGIN Bottom="283" Left="283" Right="283" Top="283"/&gt;&lt;PARALIST LineWrap="Break" LinkListID="0" LinkListIDNext="0" TextDirection="0" VertAlign="Top"&gt;&lt;P ParaShape="21" Style="43"&gt;&lt;TEXT CharShape="7"&gt;&lt;CHAR&gt;≪$D$255≫&lt;/CHAR&gt;&lt;/TEXT&gt;&lt;/P&gt;&lt;/PARALIST&gt;&lt;/CELL&gt;&lt;CELL BorderFill="25" ColAddr="4" ColSpan="1" Dirty="false" Editable="false" HasMargin="true" Header="false" Height="1650" Protect="false" RowAddr="248" RowSpan="1" Width="11708"&gt;&lt;CELLMARGIN Bottom="283" Left="283" Right="283" Top="283"/&gt;&lt;PARALIST LineWrap="Break" LinkListID="0" LinkListIDNext="0" TextDirection="0" VertAlign="Top"&gt;&lt;P ParaShape="21" Style="43"&gt;&lt;TEXT CharShape="7"&gt;&lt;CHAR&gt;≪$E$255≫&lt;/CHAR&gt;&lt;/TEXT&gt;&lt;/P&gt;&lt;/PARALIST&gt;&lt;/CELL&gt;&lt;/ROW&gt;&lt;ROW&gt;&lt;CELL BorderFill="22" ColAddr="0" ColSpan="1" Dirty="false" Editable="false" HasMargin="false" Header="false" Height="1650" Protect="false" RowAddr="249" RowSpan="1" Width="3001"&gt;&lt;CELLMARGIN Bottom="0" Left="0" Right="0" Top="0"/&gt;&lt;PARALIST LineWrap="Squeeze" LinkListID="0" LinkListIDNext="0" TextDirection="0" VertAlign="Center"&gt;&lt;P ParaShape="0" Style="43"&gt;&lt;TEXT CharShape="7"&gt;&lt;CHAR&gt;≪$A$256≫&lt;/CHAR&gt;&lt;/TEXT&gt;&lt;/P&gt;&lt;/PARALIST&gt;&lt;/CELL&gt;&lt;CELL BorderFill="23" ColAddr="1" ColSpan="1" Dirty="false" Editable="false" HasMargin="false" Header="false" Height="1650" Protect="false" RowAddr="249" RowSpan="1" Width="10406"&gt;&lt;CELLMARGIN Bottom="0" Left="0" Right="0" Top="0"/&gt;&lt;PARALIST LineWrap="Break" LinkListID="0" LinkListIDNext="0" TextDirection="0" VertAlign="Center"&gt;&lt;P ParaShape="21" Style="43"&gt;&lt;TEXT CharShape="7"&gt;&lt;CHAR&gt;≪$B$256≫&lt;/CHAR&gt;&lt;/TEXT&gt;&lt;/P&gt;&lt;/PARALIST&gt;&lt;/CELL&gt;&lt;CELL BorderFill="24" ColAddr="2" ColSpan="1" Dirty="false" Editable="false" HasMargin="true" Header="false" Height="1650" Protect="false" RowAddr="249" RowSpan="1" Width="4982"&gt;&lt;CELLMARGIN Bottom="283" Left="283" Right="283" Top="283"/&gt;&lt;PARALIST LineWrap="Break" LinkListID="0" LinkListIDNext="0" TextDirection="0" VertAlign="Top"&gt;&lt;P ParaShape="21" Style="43"&gt;&lt;TEXT CharShape="7"&gt;&lt;CHAR&gt;≪$C$256≫&lt;/CHAR&gt;&lt;/TEXT&gt;&lt;/P&gt;&lt;/PARALIST&gt;&lt;/CELL&gt;&lt;CELL BorderFill="23" ColAddr="3" ColSpan="1" Dirty="false" Editable="false" HasMargin="true" Header="false" Height="1650" Protect="false" RowAddr="249" RowSpan="1" Width="9274"&gt;&lt;CELLMARGIN Bottom="283" Left="283" Right="283" Top="283"/&gt;&lt;PARALIST LineWrap="Break" LinkListID="0" LinkListIDNext="0" TextDirection="0" VertAlign="Top"&gt;&lt;P ParaShape="21" Style="43"&gt;&lt;TEXT CharShape="7"&gt;&lt;CHAR&gt;≪$D$256≫&lt;/CHAR&gt;&lt;/TEXT&gt;&lt;/P&gt;&lt;/PARALIST&gt;&lt;/CELL&gt;&lt;CELL BorderFill="25" ColAddr="4" ColSpan="1" Dirty="false" Editable="false" HasMargin="true" Header="false" Height="1650" Protect="false" RowAddr="249" RowSpan="1" Width="11708"&gt;&lt;CELLMARGIN Bottom="283" Left="283" Right="283" Top="283"/&gt;&lt;PARALIST LineWrap="Break" LinkListID="0" LinkListIDNext="0" TextDirection="0" VertAlign="Top"&gt;&lt;P ParaShape="21" Style="43"&gt;&lt;TEXT CharShape="7"&gt;&lt;CHAR&gt;≪$E$256≫&lt;/CHAR&gt;&lt;/TEXT&gt;&lt;/P&gt;&lt;/PARALIST&gt;&lt;/CELL&gt;&lt;/ROW&gt;&lt;ROW&gt;&lt;CELL BorderFill="22" ColAddr="0" ColSpan="1" Dirty="false" Editable="false" HasMargin="false" Header="false" Height="1650" Protect="false" RowAddr="250" RowSpan="1" Width="3001"&gt;&lt;CELLMARGIN Bottom="0" Left="0" Right="0" Top="0"/&gt;&lt;PARALIST LineWrap="Squeeze" LinkListID="0" LinkListIDNext="0" TextDirection="0" VertAlign="Center"&gt;&lt;P ParaShape="0" Style="43"&gt;&lt;TEXT CharShape="7"&gt;&lt;CHAR&gt;≪$A$257≫&lt;/CHAR&gt;&lt;/TEXT&gt;&lt;/P&gt;&lt;/PARALIST&gt;&lt;/CELL&gt;&lt;CELL BorderFill="23" ColAddr="1" ColSpan="1" Dirty="false" Editable="false" HasMargin="false" Header="false" Height="1650" Protect="false" RowAddr="250" RowSpan="1" Width="10406"&gt;&lt;CELLMARGIN Bottom="0" Left="0" Right="0" Top="0"/&gt;&lt;PARALIST LineWrap="Break" LinkListID="0" LinkListIDNext="0" TextDirection="0" VertAlign="Center"&gt;&lt;P ParaShape="21" Style="43"&gt;&lt;TEXT CharShape="7"&gt;&lt;CHAR&gt;≪$B$257≫&lt;/CHAR&gt;&lt;/TEXT&gt;&lt;/P&gt;&lt;/PARALIST&gt;&lt;/CELL&gt;&lt;CELL BorderFill="24" ColAddr="2" ColSpan="1" Dirty="false" Editable="false" HasMargin="true" Header="false" Height="1650" Protect="false" RowAddr="250" RowSpan="1" Width="4982"&gt;&lt;CELLMARGIN Bottom="283" Left="283" Right="283" Top="283"/&gt;&lt;PARALIST LineWrap="Break" LinkListID="0" LinkListIDNext="0" TextDirection="0" VertAlign="Top"&gt;&lt;P ParaShape="21" Style="43"&gt;&lt;TEXT CharShape="7"&gt;&lt;CHAR&gt;≪$C$257≫&lt;/CHAR&gt;&lt;/TEXT&gt;&lt;/P&gt;&lt;/PARALIST&gt;&lt;/CELL&gt;&lt;CELL BorderFill="23" ColAddr="3" ColSpan="1" Dirty="false" Editable="false" HasMargin="true" Header="false" Height="1650" Protect="false" RowAddr="250" RowSpan="1" Width="9274"&gt;&lt;CELLMARGIN Bottom="283" Left="283" Right="283" Top="283"/&gt;&lt;PARALIST LineWrap="Break" LinkListID="0" LinkListIDNext="0" TextDirection="0" VertAlign="Top"&gt;&lt;P ParaShape="21" Style="43"&gt;&lt;TEXT CharShape="7"&gt;&lt;CHAR&gt;≪$D$257≫&lt;/CHAR&gt;&lt;/TEXT&gt;&lt;/P&gt;&lt;/PARALIST&gt;&lt;/CELL&gt;&lt;CELL BorderFill="25" ColAddr="4" ColSpan="1" Dirty="false" Editable="false" HasMargin="true" Header="false" Height="1650" Protect="false" RowAddr="250" RowSpan="1" Width="11708"&gt;&lt;CELLMARGIN Bottom="283" Left="283" Right="283" Top="283"/&gt;&lt;PARALIST LineWrap="Break" LinkListID="0" LinkListIDNext="0" TextDirection="0" VertAlign="Top"&gt;&lt;P ParaShape="21" Style="43"&gt;&lt;TEXT CharShape="7"&gt;&lt;CHAR&gt;≪$E$257≫&lt;/CHAR&gt;&lt;/TEXT&gt;&lt;/P&gt;&lt;/PARALIST&gt;&lt;/CELL&gt;&lt;/ROW&gt;&lt;ROW&gt;&lt;CELL BorderFill="22" ColAddr="0" ColSpan="1" Dirty="false" Editable="false" HasMargin="false" Header="false" Height="1650" Protect="false" RowAddr="251" RowSpan="1" Width="3001"&gt;&lt;CELLMARGIN Bottom="0" Left="0" Right="0" Top="0"/&gt;&lt;PARALIST LineWrap="Squeeze" LinkListID="0" LinkListIDNext="0" TextDirection="0" VertAlign="Center"&gt;&lt;P ParaShape="0" Style="43"&gt;&lt;TEXT CharShape="7"&gt;&lt;CHAR&gt;≪$A$258≫&lt;/CHAR&gt;&lt;/TEXT&gt;&lt;/P&gt;&lt;/PARALIST&gt;&lt;/CELL&gt;&lt;CELL BorderFill="23" ColAddr="1" ColSpan="1" Dirty="false" Editable="false" HasMargin="false" Header="false" Height="1650" Protect="false" RowAddr="251" RowSpan="1" Width="10406"&gt;&lt;CELLMARGIN Bottom="0" Left="0" Right="0" Top="0"/&gt;&lt;PARALIST LineWrap="Break" LinkListID="0" LinkListIDNext="0" TextDirection="0" VertAlign="Center"&gt;&lt;P ParaShape="21" Style="43"&gt;&lt;TEXT CharShape="7"&gt;&lt;CHAR&gt;≪$B$258≫&lt;/CHAR&gt;&lt;/TEXT&gt;&lt;/P&gt;&lt;/PARALIST&gt;&lt;/CELL&gt;&lt;CELL BorderFill="24" ColAddr="2" ColSpan="1" Dirty="false" Editable="false" HasMargin="true" Header="false" Height="1650" Protect="false" RowAddr="251" RowSpan="1" Width="4982"&gt;&lt;CELLMARGIN Bottom="283" Left="283" Right="283" Top="283"/&gt;&lt;PARALIST LineWrap="Break" LinkListID="0" LinkListIDNext="0" TextDirection="0" VertAlign="Top"&gt;&lt;P ParaShape="21" Style="43"&gt;&lt;TEXT CharShape="7"&gt;&lt;CHAR&gt;≪$C$258≫&lt;/CHAR&gt;&lt;/TEXT&gt;&lt;/P&gt;&lt;/PARALIST&gt;&lt;/CELL&gt;&lt;CELL BorderFill="23" ColAddr="3" ColSpan="1" Dirty="false" Editable="false" HasMargin="true" Header="false" Height="1650" Protect="false" RowAddr="251" RowSpan="1" Width="9274"&gt;&lt;CELLMARGIN Bottom="283" Left="283" Right="283" Top="283"/&gt;&lt;PARALIST LineWrap="Break" LinkListID="0" LinkListIDNext="0" TextDirection="0" VertAlign="Top"&gt;&lt;P ParaShape="21" Style="43"&gt;&lt;TEXT CharShape="7"&gt;&lt;CHAR&gt;≪$D$258≫&lt;/CHAR&gt;&lt;/TEXT&gt;&lt;/P&gt;&lt;/PARALIST&gt;&lt;/CELL&gt;&lt;CELL BorderFill="25" ColAddr="4" ColSpan="1" Dirty="false" Editable="false" HasMargin="true" Header="false" Height="1650" Protect="false" RowAddr="251" RowSpan="1" Width="11708"&gt;&lt;CELLMARGIN Bottom="283" Left="283" Right="283" Top="283"/&gt;&lt;PARALIST LineWrap="Break" LinkListID="0" LinkListIDNext="0" TextDirection="0" VertAlign="Top"&gt;&lt;P ParaShape="21" Style="43"&gt;&lt;TEXT CharShape="7"&gt;&lt;CHAR&gt;≪$E$258≫&lt;/CHAR&gt;&lt;/TEXT&gt;&lt;/P&gt;&lt;/PARALIST&gt;&lt;/CELL&gt;&lt;/ROW&gt;&lt;ROW&gt;&lt;CELL BorderFill="22" ColAddr="0" ColSpan="1" Dirty="false" Editable="false" HasMargin="false" Header="false" Height="1650" Protect="false" RowAddr="252" RowSpan="1" Width="3001"&gt;&lt;CELLMARGIN Bottom="0" Left="0" Right="0" Top="0"/&gt;&lt;PARALIST LineWrap="Squeeze" LinkListID="0" LinkListIDNext="0" TextDirection="0" VertAlign="Center"&gt;&lt;P ParaShape="0" Style="43"&gt;&lt;TEXT CharShape="7"&gt;&lt;CHAR&gt;≪$A$259≫&lt;/CHAR&gt;&lt;/TEXT&gt;&lt;/P&gt;&lt;/PARALIST&gt;&lt;/CELL&gt;&lt;CELL BorderFill="23" ColAddr="1" ColSpan="1" Dirty="false" Editable="false" HasMargin="false" Header="false" Height="1650" Protect="false" RowAddr="252" RowSpan="1" Width="10406"&gt;&lt;CELLMARGIN Bottom="0" Left="0" Right="0" Top="0"/&gt;&lt;PARALIST LineWrap="Break" LinkListID="0" LinkListIDNext="0" TextDirection="0" VertAlign="Center"&gt;&lt;P ParaShape="21" Style="43"&gt;&lt;TEXT CharShape="7"&gt;&lt;CHAR&gt;≪$B$259≫&lt;/CHAR&gt;&lt;/TEXT&gt;&lt;/P&gt;&lt;/PARALIST&gt;&lt;/CELL&gt;&lt;CELL BorderFill="24" ColAddr="2" ColSpan="1" Dirty="false" Editable="false" HasMargin="true" Header="false" Height="1650" Protect="false" RowAddr="252" RowSpan="1" Width="4982"&gt;&lt;CELLMARGIN Bottom="283" Left="283" Right="283" Top="283"/&gt;&lt;PARALIST LineWrap="Break" LinkListID="0" LinkListIDNext="0" TextDirection="0" VertAlign="Top"&gt;&lt;P ParaShape="21" Style="43"&gt;&lt;TEXT CharShape="7"&gt;&lt;CHAR&gt;≪$C$259≫&lt;/CHAR&gt;&lt;/TEXT&gt;&lt;/P&gt;&lt;/PARALIST&gt;&lt;/CELL&gt;&lt;CELL BorderFill="23" ColAddr="3" ColSpan="1" Dirty="false" Editable="false" HasMargin="true" Header="false" Height="1650" Protect="false" RowAddr="252" RowSpan="1" Width="9274"&gt;&lt;CELLMARGIN Bottom="283" Left="283" Right="283" Top="283"/&gt;&lt;PARALIST LineWrap="Break" LinkListID="0" LinkListIDNext="0" TextDirection="0" VertAlign="Top"&gt;&lt;P ParaShape="21" Style="43"&gt;&lt;TEXT CharShape="7"&gt;&lt;CHAR&gt;≪$D$259≫&lt;/CHAR&gt;&lt;/TEXT&gt;&lt;/P&gt;&lt;/PARALIST&gt;&lt;/CELL&gt;&lt;CELL BorderFill="25" ColAddr="4" ColSpan="1" Dirty="false" Editable="false" HasMargin="true" Header="false" Height="1650" Protect="false" RowAddr="252" RowSpan="1" Width="11708"&gt;&lt;CELLMARGIN Bottom="283" Left="283" Right="283" Top="283"/&gt;&lt;PARALIST LineWrap="Break" LinkListID="0" LinkListIDNext="0" TextDirection="0" VertAlign="Top"&gt;&lt;P ParaShape="21" Style="43"&gt;&lt;TEXT CharShape="7"&gt;&lt;CHAR&gt;≪$E$259≫&lt;/CHAR&gt;&lt;/TEXT&gt;&lt;/P&gt;&lt;/PARALIST&gt;&lt;/CELL&gt;&lt;/ROW&gt;&lt;ROW&gt;&lt;CELL BorderFill="22" ColAddr="0" ColSpan="1" Dirty="false" Editable="false" HasMargin="false" Header="false" Height="1650" Protect="false" RowAddr="253" RowSpan="1" Width="3001"&gt;&lt;CELLMARGIN Bottom="0" Left="0" Right="0" Top="0"/&gt;&lt;PARALIST LineWrap="Squeeze" LinkListID="0" LinkListIDNext="0" TextDirection="0" VertAlign="Center"&gt;&lt;P ParaShape="0" Style="43"&gt;&lt;TEXT CharShape="7"&gt;&lt;CHAR&gt;≪$A$260≫&lt;/CHAR&gt;&lt;/TEXT&gt;&lt;/P&gt;&lt;/PARALIST&gt;&lt;/CELL&gt;&lt;CELL BorderFill="23" ColAddr="1" ColSpan="1" Dirty="false" Editable="false" HasMargin="false" Header="false" Height="1650" Protect="false" RowAddr="253" RowSpan="1" Width="10406"&gt;&lt;CELLMARGIN Bottom="0" Left="0" Right="0" Top="0"/&gt;&lt;PARALIST LineWrap="Break" LinkListID="0" LinkListIDNext="0" TextDirection="0" VertAlign="Center"&gt;&lt;P ParaShape="21" Style="43"&gt;&lt;TEXT CharShape="7"&gt;&lt;CHAR&gt;≪$B$260≫&lt;/CHAR&gt;&lt;/TEXT&gt;&lt;/P&gt;&lt;/PARALIST&gt;&lt;/CELL&gt;&lt;CELL BorderFill="24" ColAddr="2" ColSpan="1" Dirty="false" Editable="false" HasMargin="true" Header="false" Height="1650" Protect="false" RowAddr="253" RowSpan="1" Width="4982"&gt;&lt;CELLMARGIN Bottom="283" Left="283" Right="283" Top="283"/&gt;&lt;PARALIST LineWrap="Break" LinkListID="0" LinkListIDNext="0" TextDirection="0" VertAlign="Top"&gt;&lt;P ParaShape="21" Style="43"&gt;&lt;TEXT CharShape="7"&gt;&lt;CHAR&gt;≪$C$260≫&lt;/CHAR&gt;&lt;/TEXT&gt;&lt;/P&gt;&lt;/PARALIST&gt;&lt;/CELL&gt;&lt;CELL BorderFill="23" ColAddr="3" ColSpan="1" Dirty="false" Editable="false" HasMargin="true" Header="false" Height="1650" Protect="false" RowAddr="253" RowSpan="1" Width="9274"&gt;&lt;CELLMARGIN Bottom="283" Left="283" Right="283" Top="283"/&gt;&lt;PARALIST LineWrap="Break" LinkListID="0" LinkListIDNext="0" TextDirection="0" VertAlign="Top"&gt;&lt;P ParaShape="21" Style="43"&gt;&lt;TEXT CharShape="7"&gt;&lt;CHAR&gt;≪$D$260≫&lt;/CHAR&gt;&lt;/TEXT&gt;&lt;/P&gt;&lt;/PARALIST&gt;&lt;/CELL&gt;&lt;CELL BorderFill="25" ColAddr="4" ColSpan="1" Dirty="false" Editable="false" HasMargin="true" Header="false" Height="1650" Protect="false" RowAddr="253" RowSpan="1" Width="11708"&gt;&lt;CELLMARGIN Bottom="283" Left="283" Right="283" Top="283"/&gt;&lt;PARALIST LineWrap="Break" LinkListID="0" LinkListIDNext="0" TextDirection="0" VertAlign="Top"&gt;&lt;P ParaShape="21" Style="43"&gt;&lt;TEXT CharShape="7"&gt;&lt;CHAR&gt;≪$E$260≫&lt;/CHAR&gt;&lt;/TEXT&gt;&lt;/P&gt;&lt;/PARALIST&gt;&lt;/CELL&gt;&lt;/ROW&gt;&lt;ROW&gt;&lt;CELL BorderFill="22" ColAddr="0" ColSpan="1" Dirty="false" Editable="false" HasMargin="false" Header="false" Height="1650" Protect="false" RowAddr="254" RowSpan="1" Width="3001"&gt;&lt;CELLMARGIN Bottom="0" Left="0" Right="0" Top="0"/&gt;&lt;PARALIST LineWrap="Squeeze" LinkListID="0" LinkListIDNext="0" TextDirection="0" VertAlign="Center"&gt;&lt;P ParaShape="0" Style="43"&gt;&lt;TEXT CharShape="7"&gt;&lt;CHAR&gt;≪$A$261≫&lt;/CHAR&gt;&lt;/TEXT&gt;&lt;/P&gt;&lt;/PARALIST&gt;&lt;/CELL&gt;&lt;CELL BorderFill="23" ColAddr="1" ColSpan="1" Dirty="false" Editable="false" HasMargin="false" Header="false" Height="1650" Protect="false" RowAddr="254" RowSpan="1" Width="10406"&gt;&lt;CELLMARGIN Bottom="0" Left="0" Right="0" Top="0"/&gt;&lt;PARALIST LineWrap="Break" LinkListID="0" LinkListIDNext="0" TextDirection="0" VertAlign="Center"&gt;&lt;P ParaShape="21" Style="43"&gt;&lt;TEXT CharShape="7"&gt;&lt;CHAR&gt;≪$B$261≫&lt;/CHAR&gt;&lt;/TEXT&gt;&lt;/P&gt;&lt;/PARALIST&gt;&lt;/CELL&gt;&lt;CELL BorderFill="24" ColAddr="2" ColSpan="1" Dirty="false" Editable="false" HasMargin="true" Header="false" Height="1650" Protect="false" RowAddr="254" RowSpan="1" Width="4982"&gt;&lt;CELLMARGIN Bottom="283" Left="283" Right="283" Top="283"/&gt;&lt;PARALIST LineWrap="Break" LinkListID="0" LinkListIDNext="0" TextDirection="0" VertAlign="Top"&gt;&lt;P ParaShape="21" Style="43"&gt;&lt;TEXT CharShape="7"&gt;&lt;CHAR&gt;≪$C$261≫&lt;/CHAR&gt;&lt;/TEXT&gt;&lt;/P&gt;&lt;/PARALIST&gt;&lt;/CELL&gt;&lt;CELL BorderFill="23" ColAddr="3" ColSpan="1" Dirty="false" Editable="false" HasMargin="true" Header="false" Height="1650" Protect="false" RowAddr="254" RowSpan="1" Width="9274"&gt;&lt;CELLMARGIN Bottom="283" Left="283" Right="283" Top="283"/&gt;&lt;PARALIST LineWrap="Break" LinkListID="0" LinkListIDNext="0" TextDirection="0" VertAlign="Top"&gt;&lt;P ParaShape="21" Style="43"&gt;&lt;TEXT CharShape="7"&gt;&lt;CHAR&gt;≪$D$261≫&lt;/CHAR&gt;&lt;/TEXT&gt;&lt;/P&gt;&lt;/PARALIST&gt;&lt;/CELL&gt;&lt;CELL BorderFill="25" ColAddr="4" ColSpan="1" Dirty="false" Editable="false" HasMargin="true" Header="false" Height="1650" Protect="false" RowAddr="254" RowSpan="1" Width="11708"&gt;&lt;CELLMARGIN Bottom="283" Left="283" Right="283" Top="283"/&gt;&lt;PARALIST LineWrap="Break" LinkListID="0" LinkListIDNext="0" TextDirection="0" VertAlign="Top"&gt;&lt;P ParaShape="21" Style="43"&gt;&lt;TEXT CharShape="7"&gt;&lt;CHAR&gt;≪$E$261≫&lt;/CHAR&gt;&lt;/TEXT&gt;&lt;/P&gt;&lt;/PARALIST&gt;&lt;/CELL&gt;&lt;/ROW&gt;&lt;ROW&gt;&lt;CELL BorderFill="22" ColAddr="0" ColSpan="1" Dirty="false" Editable="false" HasMargin="false" Header="false" Height="1650" Protect="false" RowAddr="255" RowSpan="1" Width="3001"&gt;&lt;CELLMARGIN Bottom="0" Left="0" Right="0" Top="0"/&gt;&lt;PARALIST LineWrap="Squeeze" LinkListID="0" LinkListIDNext="0" TextDirection="0" VertAlign="Center"&gt;&lt;P ParaShape="0" Style="43"&gt;&lt;TEXT CharShape="7"&gt;&lt;CHAR&gt;≪$A$262≫&lt;/CHAR&gt;&lt;/TEXT&gt;&lt;/P&gt;&lt;/PARALIST&gt;&lt;/CELL&gt;&lt;CELL BorderFill="23" ColAddr="1" ColSpan="1" Dirty="false" Editable="false" HasMargin="false" Header="false" Height="1650" Protect="false" RowAddr="255" RowSpan="1" Width="10406"&gt;&lt;CELLMARGIN Bottom="0" Left="0" Right="0" Top="0"/&gt;&lt;PARALIST LineWrap="Break" LinkListID="0" LinkListIDNext="0" TextDirection="0" VertAlign="Center"&gt;&lt;P ParaShape="21" Style="43"&gt;&lt;TEXT CharShape="7"&gt;&lt;CHAR&gt;≪$B$262≫&lt;/CHAR&gt;&lt;/TEXT&gt;&lt;/P&gt;&lt;/PARALIST&gt;&lt;/CELL&gt;&lt;CELL BorderFill="24" ColAddr="2" ColSpan="1" Dirty="false" Editable="false" HasMargin="true" Header="false" Height="1650" Protect="false" RowAddr="255" RowSpan="1" Width="4982"&gt;&lt;CELLMARGIN Bottom="283" Left="283" Right="283" Top="283"/&gt;&lt;PARALIST LineWrap="Break" LinkListID="0" LinkListIDNext="0" TextDirection="0" VertAlign="Top"&gt;&lt;P ParaShape="21" Style="43"&gt;&lt;TEXT CharShape="7"&gt;&lt;CHAR&gt;≪$C$262≫&lt;/CHAR&gt;&lt;/TEXT&gt;&lt;/P&gt;&lt;/PARALIST&gt;&lt;/CELL&gt;&lt;CELL BorderFill="23" ColAddr="3" ColSpan="1" Dirty="false" Editable="false" HasMargin="true" Header="false" Height="1650" Protect="false" RowAddr="255" RowSpan="1" Width="9274"&gt;&lt;CELLMARGIN Bottom="283" Left="283" Right="283" Top="283"/&gt;&lt;PARALIST LineWrap="Break" LinkListID="0" LinkListIDNext="0" TextDirection="0" VertAlign="Top"&gt;&lt;P ParaShape="21" Style="43"&gt;&lt;TEXT CharShape="7"&gt;&lt;CHAR&gt;≪$D$262≫&lt;/CHAR&gt;&lt;/TEXT&gt;&lt;/P&gt;&lt;/PARALIST&gt;&lt;/CELL&gt;&lt;CELL BorderFill="25" ColAddr="4" ColSpan="1" Dirty="false" Editable="false" HasMargin="true" Header="false" Height="1650" Protect="false" RowAddr="255" RowSpan="1" Width="11708"&gt;&lt;CELLMARGIN Bottom="283" Left="283" Right="283" Top="283"/&gt;&lt;PARALIST LineWrap="Break" LinkListID="0" LinkListIDNext="0" TextDirection="0" VertAlign="Top"&gt;&lt;P ParaShape="21" Style="43"&gt;&lt;TEXT CharShape="7"&gt;&lt;CHAR&gt;≪$E$262≫&lt;/CHAR&gt;&lt;/TEXT&gt;&lt;/P&gt;&lt;/PARALIST&gt;&lt;/CELL&gt;&lt;/ROW&gt;&lt;ROW&gt;&lt;CELL BorderFill="22" ColAddr="0" ColSpan="1" Dirty="false" Editable="false" HasMargin="false" Header="false" Height="1650" Protect="false" RowAddr="256" RowSpan="1" Width="3001"&gt;&lt;CELLMARGIN Bottom="0" Left="0" Right="0" Top="0"/&gt;&lt;PARALIST LineWrap="Squeeze" LinkListID="0" LinkListIDNext="0" TextDirection="0" VertAlign="Center"&gt;&lt;P ParaShape="0" Style="43"&gt;&lt;TEXT CharShape="7"&gt;&lt;CHAR&gt;≪$A$263≫&lt;/CHAR&gt;&lt;/TEXT&gt;&lt;/P&gt;&lt;/PARALIST&gt;&lt;/CELL&gt;&lt;CELL BorderFill="23" ColAddr="1" ColSpan="1" Dirty="false" Editable="false" HasMargin="false" Header="false" Height="1650" Protect="false" RowAddr="256" RowSpan="1" Width="10406"&gt;&lt;CELLMARGIN Bottom="0" Left="0" Right="0" Top="0"/&gt;&lt;PARALIST LineWrap="Break" LinkListID="0" LinkListIDNext="0" TextDirection="0" VertAlign="Center"&gt;&lt;P ParaShape="21" Style="43"&gt;&lt;TEXT CharShape="7"&gt;&lt;CHAR&gt;≪$B$263≫&lt;/CHAR&gt;&lt;/TEXT&gt;&lt;/P&gt;&lt;/PARALIST&gt;&lt;/CELL&gt;&lt;CELL BorderFill="24" ColAddr="2" ColSpan="1" Dirty="false" Editable="false" HasMargin="true" Header="false" Height="1650" Protect="false" RowAddr="256" RowSpan="1" Width="4982"&gt;&lt;CELLMARGIN Bottom="283" Left="283" Right="283" Top="283"/&gt;&lt;PARALIST LineWrap="Break" LinkListID="0" LinkListIDNext="0" TextDirection="0" VertAlign="Top"&gt;&lt;P ParaShape="21" Style="43"&gt;&lt;TEXT CharShape="7"&gt;&lt;CHAR&gt;≪$C$263≫&lt;/CHAR&gt;&lt;/TEXT&gt;&lt;/P&gt;&lt;/PARALIST&gt;&lt;/CELL&gt;&lt;CELL BorderFill="23" ColAddr="3" ColSpan="1" Dirty="false" Editable="false" HasMargin="true" Header="false" Height="1650" Protect="false" RowAddr="256" RowSpan="1" Width="9274"&gt;&lt;CELLMARGIN Bottom="283" Left="283" Right="283" Top="283"/&gt;&lt;PARALIST LineWrap="Break" LinkListID="0" LinkListIDNext="0" TextDirection="0" VertAlign="Top"&gt;&lt;P ParaShape="21" Style="43"&gt;&lt;TEXT CharShape="7"&gt;&lt;CHAR&gt;≪$D$263≫&lt;/CHAR&gt;&lt;/TEXT&gt;&lt;/P&gt;&lt;/PARALIST&gt;&lt;/CELL&gt;&lt;CELL BorderFill="25" ColAddr="4" ColSpan="1" Dirty="false" Editable="false" HasMargin="true" Header="false" Height="1650" Protect="false" RowAddr="256" RowSpan="1" Width="11708"&gt;&lt;CELLMARGIN Bottom="283" Left="283" Right="283" Top="283"/&gt;&lt;PARALIST LineWrap="Break" LinkListID="0" LinkListIDNext="0" TextDirection="0" VertAlign="Top"&gt;&lt;P ParaShape="21" Style="43"&gt;&lt;TEXT CharShape="7"&gt;&lt;CHAR&gt;≪$E$263≫&lt;/CHAR&gt;&lt;/TEXT&gt;&lt;/P&gt;&lt;/PARALIST&gt;&lt;/CELL&gt;&lt;/ROW&gt;&lt;ROW&gt;&lt;CELL BorderFill="22" ColAddr="0" ColSpan="1" Dirty="false" Editable="false" HasMargin="false" Header="false" Height="1650" Protect="false" RowAddr="257" RowSpan="1" Width="3001"&gt;&lt;CELLMARGIN Bottom="0" Left="0" Right="0" Top="0"/&gt;&lt;PARALIST LineWrap="Squeeze" LinkListID="0" LinkListIDNext="0" TextDirection="0" VertAlign="Center"&gt;&lt;P ParaShape="0" Style="43"&gt;&lt;TEXT CharShape="7"&gt;&lt;CHAR&gt;≪$A$264≫&lt;/CHAR&gt;&lt;/TEXT&gt;&lt;/P&gt;&lt;/PARALIST&gt;&lt;/CELL&gt;&lt;CELL BorderFill="23" ColAddr="1" ColSpan="1" Dirty="false" Editable="false" HasMargin="false" Header="false" Height="1650" Protect="false" RowAddr="257" RowSpan="1" Width="10406"&gt;&lt;CELLMARGIN Bottom="0" Left="0" Right="0" Top="0"/&gt;&lt;PARALIST LineWrap="Break" LinkListID="0" LinkListIDNext="0" TextDirection="0" VertAlign="Center"&gt;&lt;P ParaShape="21" Style="43"&gt;&lt;TEXT CharShape="7"&gt;&lt;CHAR&gt;≪$B$264≫&lt;/CHAR&gt;&lt;/TEXT&gt;&lt;/P&gt;&lt;/PARALIST&gt;&lt;/CELL&gt;&lt;CELL BorderFill="24" ColAddr="2" ColSpan="1" Dirty="false" Editable="false" HasMargin="true" Header="false" Height="1650" Protect="false" RowAddr="257" RowSpan="1" Width="4982"&gt;&lt;CELLMARGIN Bottom="283" Left="283" Right="283" Top="283"/&gt;&lt;PARALIST LineWrap="Break" LinkListID="0" LinkListIDNext="0" TextDirection="0" VertAlign="Top"&gt;&lt;P ParaShape="21" Style="43"&gt;&lt;TEXT CharShape="7"&gt;&lt;CHAR&gt;≪$C$264≫&lt;/CHAR&gt;&lt;/TEXT&gt;&lt;/P&gt;&lt;/PARALIST&gt;&lt;/CELL&gt;&lt;CELL BorderFill="23" ColAddr="3" ColSpan="1" Dirty="false" Editable="false" HasMargin="true" Header="false" Height="1650" Protect="false" RowAddr="257" RowSpan="1" Width="9274"&gt;&lt;CELLMARGIN Bottom="283" Left="283" Right="283" Top="283"/&gt;&lt;PARALIST LineWrap="Break" LinkListID="0" LinkListIDNext="0" TextDirection="0" VertAlign="Top"&gt;&lt;P ParaShape="21" Style="43"&gt;&lt;TEXT CharShape="7"&gt;&lt;CHAR&gt;≪$D$264≫&lt;/CHAR&gt;&lt;/TEXT&gt;&lt;/P&gt;&lt;/PARALIST&gt;&lt;/CELL&gt;&lt;CELL BorderFill="25" ColAddr="4" ColSpan="1" Dirty="false" Editable="false" HasMargin="true" Header="false" Height="1650" Protect="false" RowAddr="257" RowSpan="1" Width="11708"&gt;&lt;CELLMARGIN Bottom="283" Left="283" Right="283" Top="283"/&gt;&lt;PARALIST LineWrap="Break" LinkListID="0" LinkListIDNext="0" TextDirection="0" VertAlign="Top"&gt;&lt;P ParaShape="21" Style="43"&gt;&lt;TEXT CharShape="7"&gt;&lt;CHAR&gt;≪$E$264≫&lt;/CHAR&gt;&lt;/TEXT&gt;&lt;/P&gt;&lt;/PARALIST&gt;&lt;/CELL&gt;&lt;/ROW&gt;&lt;ROW&gt;&lt;CELL BorderFill="22" ColAddr="0" ColSpan="1" Dirty="false" Editable="false" HasMargin="false" Header="false" Height="1650" Protect="false" RowAddr="258" RowSpan="1" Width="3001"&gt;&lt;CELLMARGIN Bottom="0" Left="0" Right="0" Top="0"/&gt;&lt;PARALIST LineWrap="Squeeze" LinkListID="0" LinkListIDNext="0" TextDirection="0" VertAlign="Center"&gt;&lt;P ParaShape="0" Style="43"&gt;&lt;TEXT CharShape="7"&gt;&lt;CHAR&gt;≪$A$265≫&lt;/CHAR&gt;&lt;/TEXT&gt;&lt;/P&gt;&lt;/PARALIST&gt;&lt;/CELL&gt;&lt;CELL BorderFill="23" ColAddr="1" ColSpan="1" Dirty="false" Editable="false" HasMargin="false" Header="false" Height="1650" Protect="false" RowAddr="258" RowSpan="1" Width="10406"&gt;&lt;CELLMARGIN Bottom="0" Left="0" Right="0" Top="0"/&gt;&lt;PARALIST LineWrap="Break" LinkListID="0" LinkListIDNext="0" TextDirection="0" VertAlign="Center"&gt;&lt;P ParaShape="21" Style="43"&gt;&lt;TEXT CharShape="7"&gt;&lt;CHAR&gt;≪$B$265≫&lt;/CHAR&gt;&lt;/TEXT&gt;&lt;/P&gt;&lt;/PARALIST&gt;&lt;/CELL&gt;&lt;CELL BorderFill="24" ColAddr="2" ColSpan="1" Dirty="false" Editable="false" HasMargin="true" Header="false" Height="1650" Protect="false" RowAddr="258" RowSpan="1" Width="4982"&gt;&lt;CELLMARGIN Bottom="283" Left="283" Right="283" Top="283"/&gt;&lt;PARALIST LineWrap="Break" LinkListID="0" LinkListIDNext="0" TextDirection="0" VertAlign="Top"&gt;&lt;P ParaShape="21" Style="43"&gt;&lt;TEXT CharShape="7"&gt;&lt;CHAR&gt;≪$C$265≫&lt;/CHAR&gt;&lt;/TEXT&gt;&lt;/P&gt;&lt;/PARALIST&gt;&lt;/CELL&gt;&lt;CELL BorderFill="23" ColAddr="3" ColSpan="1" Dirty="false" Editable="false" HasMargin="true" Header="false" Height="1650" Protect="false" RowAddr="258" RowSpan="1" Width="9274"&gt;&lt;CELLMARGIN Bottom="283" Left="283" Right="283" Top="283"/&gt;&lt;PARALIST LineWrap="Break" LinkListID="0" LinkListIDNext="0" TextDirection="0" VertAlign="Top"&gt;&lt;P ParaShape="21" Style="43"&gt;&lt;TEXT CharShape="7"&gt;&lt;CHAR&gt;≪$D$265≫&lt;/CHAR&gt;&lt;/TEXT&gt;&lt;/P&gt;&lt;/PARALIST&gt;&lt;/CELL&gt;&lt;CELL BorderFill="25" ColAddr="4" ColSpan="1" Dirty="false" Editable="false" Ha</t>
  </si>
  <si>
    <t>sMargin="true" Header="false" Height="1650" Protect="false" RowAddr="258" RowSpan="1" Width="11708"&gt;&lt;CELLMARGIN Bottom="283" Left="283" Right="283" Top="283"/&gt;&lt;PARALIST LineWrap="Break" LinkListID="0" LinkListIDNext="0" TextDirection="0" VertAlign="Top"&gt;&lt;P ParaShape="21" Style="43"&gt;&lt;TEXT CharShape="7"&gt;&lt;CHAR&gt;≪$E$265≫&lt;/CHAR&gt;&lt;/TEXT&gt;&lt;/P&gt;&lt;/PARALIST&gt;&lt;/CELL&gt;&lt;/ROW&gt;&lt;ROW&gt;&lt;CELL BorderFill="22" ColAddr="0" ColSpan="1" Dirty="false" Editable="false" HasMargin="false" Header="false" Height="1650" Protect="false" RowAddr="259" RowSpan="1" Width="3001"&gt;&lt;CELLMARGIN Bottom="0" Left="0" Right="0" Top="0"/&gt;&lt;PARALIST LineWrap="Squeeze" LinkListID="0" LinkListIDNext="0" TextDirection="0" VertAlign="Center"&gt;&lt;P ParaShape="0" Style="43"&gt;&lt;TEXT CharShape="7"&gt;&lt;CHAR&gt;≪$A$266≫&lt;/CHAR&gt;&lt;/TEXT&gt;&lt;/P&gt;&lt;/PARALIST&gt;&lt;/CELL&gt;&lt;CELL BorderFill="23" ColAddr="1" ColSpan="1" Dirty="false" Editable="false" HasMargin="false" Header="false" Height="1650" Protect="false" RowAddr="259" RowSpan="1" Width="10406"&gt;&lt;CELLMARGIN Bottom="0" Left="0" Right="0" Top="0"/&gt;&lt;PARALIST LineWrap="Break" LinkListID="0" LinkListIDNext="0" TextDirection="0" VertAlign="Center"&gt;&lt;P ParaShape="21" Style="43"&gt;&lt;TEXT CharShape="7"&gt;&lt;CHAR&gt;≪$B$266≫&lt;/CHAR&gt;&lt;/TEXT&gt;&lt;/P&gt;&lt;/PARALIST&gt;&lt;/CELL&gt;&lt;CELL BorderFill="24" ColAddr="2" ColSpan="1" Dirty="false" Editable="false" HasMargin="true" Header="false" Height="1650" Protect="false" RowAddr="259" RowSpan="1" Width="4982"&gt;&lt;CELLMARGIN Bottom="283" Left="283" Right="283" Top="283"/&gt;&lt;PARALIST LineWrap="Break" LinkListID="0" LinkListIDNext="0" TextDirection="0" VertAlign="Top"&gt;&lt;P ParaShape="21" Style="43"&gt;&lt;TEXT CharShape="7"&gt;&lt;CHAR&gt;≪$C$266≫&lt;/CHAR&gt;&lt;/TEXT&gt;&lt;/P&gt;&lt;/PARALIST&gt;&lt;/CELL&gt;&lt;CELL BorderFill="23" ColAddr="3" ColSpan="1" Dirty="false" Editable="false" HasMargin="true" Header="false" Height="1650" Protect="false" RowAddr="259" RowSpan="1" Width="9274"&gt;&lt;CELLMARGIN Bottom="283" Left="283" Right="283" Top="283"/&gt;&lt;PARALIST LineWrap="Break" LinkListID="0" LinkListIDNext="0" TextDirection="0" VertAlign="Top"&gt;&lt;P ParaShape="21" Style="43"&gt;&lt;TEXT CharShape="7"&gt;&lt;CHAR&gt;≪$D$266≫&lt;/CHAR&gt;&lt;/TEXT&gt;&lt;/P&gt;&lt;/PARALIST&gt;&lt;/CELL&gt;&lt;CELL BorderFill="25" ColAddr="4" ColSpan="1" Dirty="false" Editable="false" HasMargin="true" Header="false" Height="1650" Protect="false" RowAddr="259" RowSpan="1" Width="11708"&gt;&lt;CELLMARGIN Bottom="283" Left="283" Right="283" Top="283"/&gt;&lt;PARALIST LineWrap="Break" LinkListID="0" LinkListIDNext="0" TextDirection="0" VertAlign="Top"&gt;&lt;P ParaShape="21" Style="43"&gt;&lt;TEXT CharShape="7"&gt;&lt;CHAR&gt;≪$E$266≫&lt;/CHAR&gt;&lt;/TEXT&gt;&lt;/P&gt;&lt;/PARALIST&gt;&lt;/CELL&gt;&lt;/ROW&gt;&lt;ROW&gt;&lt;CELL BorderFill="22" ColAddr="0" ColSpan="1" Dirty="false" Editable="false" HasMargin="false" Header="false" Height="1650" Protect="false" RowAddr="260" RowSpan="1" Width="3001"&gt;&lt;CELLMARGIN Bottom="0" Left="0" Right="0" Top="0"/&gt;&lt;PARALIST LineWrap="Squeeze" LinkListID="0" LinkListIDNext="0" TextDirection="0" VertAlign="Center"&gt;&lt;P ParaShape="0" Style="43"&gt;&lt;TEXT CharShape="7"&gt;&lt;CHAR&gt;≪$A$267≫&lt;/CHAR&gt;&lt;/TEXT&gt;&lt;/P&gt;&lt;/PARALIST&gt;&lt;/CELL&gt;&lt;CELL BorderFill="23" ColAddr="1" ColSpan="1" Dirty="false" Editable="false" HasMargin="false" Header="false" Height="1650" Protect="false" RowAddr="260" RowSpan="1" Width="10406"&gt;&lt;CELLMARGIN Bottom="0" Left="0" Right="0" Top="0"/&gt;&lt;PARALIST LineWrap="Break" LinkListID="0" LinkListIDNext="0" TextDirection="0" VertAlign="Center"&gt;&lt;P ParaShape="21" Style="43"&gt;&lt;TEXT CharShape="7"&gt;&lt;CHAR&gt;≪$B$267≫&lt;/CHAR&gt;&lt;/TEXT&gt;&lt;/P&gt;&lt;/PARALIST&gt;&lt;/CELL&gt;&lt;CELL BorderFill="24" ColAddr="2" ColSpan="1" Dirty="false" Editable="false" HasMargin="true" Header="false" Height="1650" Protect="false" RowAddr="260" RowSpan="1" Width="4982"&gt;&lt;CELLMARGIN Bottom="283" Left="283" Right="283" Top="283"/&gt;&lt;PARALIST LineWrap="Break" LinkListID="0" LinkListIDNext="0" TextDirection="0" VertAlign="Top"&gt;&lt;P ParaShape="21" Style="43"&gt;&lt;TEXT CharShape="7"&gt;&lt;CHAR&gt;≪$C$267≫&lt;/CHAR&gt;&lt;/TEXT&gt;&lt;/P&gt;&lt;/PARALIST&gt;&lt;/CELL&gt;&lt;CELL BorderFill="23" ColAddr="3" ColSpan="1" Dirty="false" Editable="false" HasMargin="true" Header="false" Height="1650" Protect="false" RowAddr="260" RowSpan="1" Width="9274"&gt;&lt;CELLMARGIN Bottom="283" Left="283" Right="283" Top="283"/&gt;&lt;PARALIST LineWrap="Break" LinkListID="0" LinkListIDNext="0" TextDirection="0" VertAlign="Top"&gt;&lt;P ParaShape="21" Style="43"&gt;&lt;TEXT CharShape="7"&gt;&lt;CHAR&gt;≪$D$267≫&lt;/CHAR&gt;&lt;/TEXT&gt;&lt;/P&gt;&lt;/PARALIST&gt;&lt;/CELL&gt;&lt;CELL BorderFill="25" ColAddr="4" ColSpan="1" Dirty="false" Editable="false" HasMargin="true" Header="false" Height="1650" Protect="false" RowAddr="260" RowSpan="1" Width="11708"&gt;&lt;CELLMARGIN Bottom="283" Left="283" Right="283" Top="283"/&gt;&lt;PARALIST LineWrap="Break" LinkListID="0" LinkListIDNext="0" TextDirection="0" VertAlign="Top"&gt;&lt;P ParaShape="21" Style="43"&gt;&lt;TEXT CharShape="7"&gt;&lt;CHAR&gt;≪$E$267≫&lt;/CHAR&gt;&lt;/TEXT&gt;&lt;/P&gt;&lt;/PARALIST&gt;&lt;/CELL&gt;&lt;/ROW&gt;&lt;ROW&gt;&lt;CELL BorderFill="22" ColAddr="0" ColSpan="1" Dirty="false" Editable="false" HasMargin="false" Header="false" Height="1650" Protect="false" RowAddr="261" RowSpan="1" Width="3001"&gt;&lt;CELLMARGIN Bottom="0" Left="0" Right="0" Top="0"/&gt;&lt;PARALIST LineWrap="Squeeze" LinkListID="0" LinkListIDNext="0" TextDirection="0" VertAlign="Center"&gt;&lt;P ParaShape="0" Style="43"&gt;&lt;TEXT CharShape="7"&gt;&lt;CHAR&gt;≪$A$268≫&lt;/CHAR&gt;&lt;/TEXT&gt;&lt;/P&gt;&lt;/PARALIST&gt;&lt;/CELL&gt;&lt;CELL BorderFill="23" ColAddr="1" ColSpan="1" Dirty="false" Editable="false" HasMargin="false" Header="false" Height="1650" Protect="false" RowAddr="261" RowSpan="1" Width="10406"&gt;&lt;CELLMARGIN Bottom="0" Left="0" Right="0" Top="0"/&gt;&lt;PARALIST LineWrap="Break" LinkListID="0" LinkListIDNext="0" TextDirection="0" VertAlign="Center"&gt;&lt;P ParaShape="21" Style="43"&gt;&lt;TEXT CharShape="7"&gt;&lt;CHAR&gt;≪$B$268≫&lt;/CHAR&gt;&lt;/TEXT&gt;&lt;/P&gt;&lt;/PARALIST&gt;&lt;/CELL&gt;&lt;CELL BorderFill="24" ColAddr="2" ColSpan="1" Dirty="false" Editable="false" HasMargin="true" Header="false" Height="1650" Protect="false" RowAddr="261" RowSpan="1" Width="4982"&gt;&lt;CELLMARGIN Bottom="283" Left="283" Right="283" Top="283"/&gt;&lt;PARALIST LineWrap="Break" LinkListID="0" LinkListIDNext="0" TextDirection="0" VertAlign="Top"&gt;&lt;P ParaShape="21" Style="43"&gt;&lt;TEXT CharShape="7"&gt;&lt;CHAR&gt;≪$C$268≫&lt;/CHAR&gt;&lt;/TEXT&gt;&lt;/P&gt;&lt;/PARALIST&gt;&lt;/CELL&gt;&lt;CELL BorderFill="23" ColAddr="3" ColSpan="1" Dirty="false" Editable="false" HasMargin="true" Header="false" Height="1650" Protect="false" RowAddr="261" RowSpan="1" Width="9274"&gt;&lt;CELLMARGIN Bottom="283" Left="283" Right="283" Top="283"/&gt;&lt;PARALIST LineWrap="Break" LinkListID="0" LinkListIDNext="0" TextDirection="0" VertAlign="Top"&gt;&lt;P ParaShape="21" Style="43"&gt;&lt;TEXT CharShape="7"&gt;&lt;CHAR&gt;≪$D$268≫&lt;/CHAR&gt;&lt;/TEXT&gt;&lt;/P&gt;&lt;/PARALIST&gt;&lt;/CELL&gt;&lt;CELL BorderFill="25" ColAddr="4" ColSpan="1" Dirty="false" Editable="false" HasMargin="true" Header="false" Height="1650" Protect="false" RowAddr="261" RowSpan="1" Width="11708"&gt;&lt;CELLMARGIN Bottom="283" Left="283" Right="283" Top="283"/&gt;&lt;PARALIST LineWrap="Break" LinkListID="0" LinkListIDNext="0" TextDirection="0" VertAlign="Top"&gt;&lt;P ParaShape="21" Style="43"&gt;&lt;TEXT CharShape="7"&gt;&lt;CHAR&gt;≪$E$268≫&lt;/CHAR&gt;&lt;/TEXT&gt;&lt;/P&gt;&lt;/PARALIST&gt;&lt;/CELL&gt;&lt;/ROW&gt;&lt;ROW&gt;&lt;CELL BorderFill="22" ColAddr="0" ColSpan="1" Dirty="false" Editable="false" HasMargin="false" Header="false" Height="1650" Protect="false" RowAddr="262" RowSpan="1" Width="3001"&gt;&lt;CELLMARGIN Bottom="0" Left="0" Right="0" Top="0"/&gt;&lt;PARALIST LineWrap="Squeeze" LinkListID="0" LinkListIDNext="0" TextDirection="0" VertAlign="Center"&gt;&lt;P ParaShape="0" Style="43"&gt;&lt;TEXT CharShape="7"&gt;&lt;CHAR&gt;≪$A$269≫&lt;/CHAR&gt;&lt;/TEXT&gt;&lt;/P&gt;&lt;/PARALIST&gt;&lt;/CELL&gt;&lt;CELL BorderFill="23" ColAddr="1" ColSpan="1" Dirty="false" Editable="false" HasMargin="false" Header="false" Height="1650" Protect="false" RowAddr="262" RowSpan="1" Width="10406"&gt;&lt;CELLMARGIN Bottom="0" Left="0" Right="0" Top="0"/&gt;&lt;PARALIST LineWrap="Break" LinkListID="0" LinkListIDNext="0" TextDirection="0" VertAlign="Center"&gt;&lt;P ParaShape="21" Style="43"&gt;&lt;TEXT CharShape="7"&gt;&lt;CHAR&gt;≪$B$269≫&lt;/CHAR&gt;&lt;/TEXT&gt;&lt;/P&gt;&lt;/PARALIST&gt;&lt;/CELL&gt;&lt;CELL BorderFill="24" ColAddr="2" ColSpan="1" Dirty="false" Editable="false" HasMargin="true" Header="false" Height="1650" Protect="false" RowAddr="262" RowSpan="1" Width="4982"&gt;&lt;CELLMARGIN Bottom="283" Left="283" Right="283" Top="283"/&gt;&lt;PARALIST LineWrap="Break" LinkListID="0" LinkListIDNext="0" TextDirection="0" VertAlign="Top"&gt;&lt;P ParaShape="21" Style="43"&gt;&lt;TEXT CharShape="7"&gt;&lt;CHAR&gt;≪$C$269≫&lt;/CHAR&gt;&lt;/TEXT&gt;&lt;/P&gt;&lt;/PARALIST&gt;&lt;/CELL&gt;&lt;CELL BorderFill="23" ColAddr="3" ColSpan="1" Dirty="false" Editable="false" HasMargin="true" Header="false" Height="1650" Protect="false" RowAddr="262" RowSpan="1" Width="9274"&gt;&lt;CELLMARGIN Bottom="283" Left="283" Right="283" Top="283"/&gt;&lt;PARALIST LineWrap="Break" LinkListID="0" LinkListIDNext="0" TextDirection="0" VertAlign="Top"&gt;&lt;P ParaShape="21" Style="43"&gt;&lt;TEXT CharShape="7"&gt;&lt;CHAR&gt;≪$D$269≫&lt;/CHAR&gt;&lt;/TEXT&gt;&lt;/P&gt;&lt;/PARALIST&gt;&lt;/CELL&gt;&lt;CELL BorderFill="25" ColAddr="4" ColSpan="1" Dirty="false" Editable="false" HasMargin="true" Header="false" Height="1650" Protect="false" RowAddr="262" RowSpan="1" Width="11708"&gt;&lt;CELLMARGIN Bottom="283" Left="283" Right="283" Top="283"/&gt;&lt;PARALIST LineWrap="Break" LinkListID="0" LinkListIDNext="0" TextDirection="0" VertAlign="Top"&gt;&lt;P ParaShape="21" Style="43"&gt;&lt;TEXT CharShape="7"&gt;&lt;CHAR&gt;≪$E$269≫&lt;/CHAR&gt;&lt;/TEXT&gt;&lt;/P&gt;&lt;/PARALIST&gt;&lt;/CELL&gt;&lt;/ROW&gt;&lt;ROW&gt;&lt;CELL BorderFill="22" ColAddr="0" ColSpan="1" Dirty="false" Editable="false" HasMargin="false" Header="false" Height="1650" Protect="false" RowAddr="263" RowSpan="1" Width="3001"&gt;&lt;CELLMARGIN Bottom="0" Left="0" Right="0" Top="0"/&gt;&lt;PARALIST LineWrap="Squeeze" LinkListID="0" LinkListIDNext="0" TextDirection="0" VertAlign="Center"&gt;&lt;P ParaShape="0" Style="43"&gt;&lt;TEXT CharShape="7"&gt;&lt;CHAR&gt;≪$A$270≫&lt;/CHAR&gt;&lt;/TEXT&gt;&lt;/P&gt;&lt;/PARALIST&gt;&lt;/CELL&gt;&lt;CELL BorderFill="23" ColAddr="1" ColSpan="1" Dirty="false" Editable="false" HasMargin="false" Header="false" Height="1650" Protect="false" RowAddr="263" RowSpan="1" Width="10406"&gt;&lt;CELLMARGIN Bottom="0" Left="0" Right="0" Top="0"/&gt;&lt;PARALIST LineWrap="Break" LinkListID="0" LinkListIDNext="0" TextDirection="0" VertAlign="Center"&gt;&lt;P ParaShape="21" Style="43"&gt;&lt;TEXT CharShape="7"&gt;&lt;CHAR&gt;≪$B$270≫&lt;/CHAR&gt;&lt;/TEXT&gt;&lt;/P&gt;&lt;/PARALIST&gt;&lt;/CELL&gt;&lt;CELL BorderFill="24" ColAddr="2" ColSpan="1" Dirty="false" Editable="false" HasMargin="true" Header="false" Height="1650" Protect="false" RowAddr="263" RowSpan="1" Width="4982"&gt;&lt;CELLMARGIN Bottom="283" Left="283" Right="283" Top="283"/&gt;&lt;PARALIST LineWrap="Break" LinkListID="0" LinkListIDNext="0" TextDirection="0" VertAlign="Top"&gt;&lt;P ParaShape="21" Style="43"&gt;&lt;TEXT CharShape="7"&gt;&lt;CHAR&gt;≪$C$270≫&lt;/CHAR&gt;&lt;/TEXT&gt;&lt;/P&gt;&lt;/PARALIST&gt;&lt;/CELL&gt;&lt;CELL BorderFill="23" ColAddr="3" ColSpan="1" Dirty="false" Editable="false" HasMargin="true" Header="false" Height="1650" Protect="false" RowAddr="263" RowSpan="1" Width="9274"&gt;&lt;CELLMARGIN Bottom="283" Left="283" Right="283" Top="283"/&gt;&lt;PARALIST LineWrap="Break" LinkListID="0" LinkListIDNext="0" TextDirection="0" VertAlign="Top"&gt;&lt;P ParaShape="21" Style="43"&gt;&lt;TEXT CharShape="7"&gt;&lt;CHAR&gt;≪$D$270≫&lt;/CHAR&gt;&lt;/TEXT&gt;&lt;/P&gt;&lt;/PARALIST&gt;&lt;/CELL&gt;&lt;CELL BorderFill="25" ColAddr="4" ColSpan="1" Dirty="false" Editable="false" HasMargin="true" Header="false" Height="1650" Protect="false" RowAddr="263" RowSpan="1" Width="11708"&gt;&lt;CELLMARGIN Bottom="283" Left="283" Right="283" Top="283"/&gt;&lt;PARALIST LineWrap="Break" LinkListID="0" LinkListIDNext="0" TextDirection="0" VertAlign="Top"&gt;&lt;P ParaShape="21" Style="43"&gt;&lt;TEXT CharShape="7"&gt;&lt;CHAR&gt;≪$E$270≫&lt;/CHAR&gt;&lt;/TEXT&gt;&lt;/P&gt;&lt;/PARALIST&gt;&lt;/CELL&gt;&lt;/ROW&gt;&lt;ROW&gt;&lt;CELL BorderFill="22" ColAddr="0" ColSpan="1" Dirty="false" Editable="false" HasMargin="false" Header="false" Height="1650" Protect="false" RowAddr="264" RowSpan="1" Width="3001"&gt;&lt;CELLMARGIN Bottom="0" Left="0" Right="0" Top="0"/&gt;&lt;PARALIST LineWrap="Squeeze" LinkListID="0" LinkListIDNext="0" TextDirection="0" VertAlign="Center"&gt;&lt;P ParaShape="0" Style="43"&gt;&lt;TEXT CharShape="7"&gt;&lt;CHAR&gt;≪$A$271≫&lt;/CHAR&gt;&lt;/TEXT&gt;&lt;/P&gt;&lt;/PARALIST&gt;&lt;/CELL&gt;&lt;CELL BorderFill="23" ColAddr="1" ColSpan="1" Dirty="false" Editable="false" HasMargin="false" Header="false" Height="1650" Protect="false" RowAddr="264" RowSpan="1" Width="10406"&gt;&lt;CELLMARGIN Bottom="0" Left="0" Right="0" Top="0"/&gt;&lt;PARALIST LineWrap="Break" LinkListID="0" LinkListIDNext="0" TextDirection="0" VertAlign="Center"&gt;&lt;P ParaShape="21" Style="43"&gt;&lt;TEXT CharShape="7"&gt;&lt;CHAR&gt;≪$B$271≫&lt;/CHAR&gt;&lt;/TEXT&gt;&lt;/P&gt;&lt;/PARALIST&gt;&lt;/CELL&gt;&lt;CELL BorderFill="24" ColAddr="2" ColSpan="1" Dirty="false" Editable="false" HasMargin="true" Header="false" Height="1650" Protect="false" RowAddr="264" RowSpan="1" Width="4982"&gt;&lt;CELLMARGIN Bottom="283" Left="283" Right="283" Top="283"/&gt;&lt;PARALIST LineWrap="Break" LinkListID="0" LinkListIDNext="0" TextDirection="0" VertAlign="Top"&gt;&lt;P ParaShape="21" Style="43"&gt;&lt;TEXT CharShape="7"&gt;&lt;CHAR&gt;≪$C$271≫&lt;/CHAR&gt;&lt;/TEXT&gt;&lt;/P&gt;&lt;/PARALIST&gt;&lt;/CELL&gt;&lt;CELL BorderFill="23" ColAddr="3" ColSpan="1" Dirty="false" Editable="false" HasMargin="true" Header="false" Height="1650" Protect="false" RowAddr="264" RowSpan="1" Width="9274"&gt;&lt;CELLMARGIN Bottom="283" Left="283" Right="283" Top="283"/&gt;&lt;PARALIST LineWrap="Break" LinkListID="0" LinkListIDNext="0" TextDirection="0" VertAlign="Top"&gt;&lt;P ParaShape="21" Style="43"&gt;&lt;TEXT CharShape="7"&gt;&lt;CHAR&gt;≪$D$271≫&lt;/CHAR&gt;&lt;/TEXT&gt;&lt;/P&gt;&lt;/PARALIST&gt;&lt;/CELL&gt;&lt;CELL BorderFill="25" ColAddr="4" ColSpan="1" Dirty="false" Editable="false" HasMargin="true" Header="false" Height="1650" Protect="false" RowAddr="264" RowSpan="1" Width="11708"&gt;&lt;CELLMARGIN Bottom="283" Left="283" Right="283" Top="283"/&gt;&lt;PARALIST LineWrap="Break" LinkListID="0" LinkListIDNext="0" TextDirection="0" VertAlign="Top"&gt;&lt;P ParaShape="21" Style="43"&gt;&lt;TEXT CharShape="7"&gt;&lt;CHAR&gt;≪$E$271≫&lt;/CHAR&gt;&lt;/TEXT&gt;&lt;/P&gt;&lt;/PARALIST&gt;&lt;/CELL&gt;&lt;/ROW&gt;&lt;ROW&gt;&lt;CELL BorderFill="22" ColAddr="0" ColSpan="1" Dirty="false" Editable="false" HasMargin="false" Header="false" Height="1650" Protect="false" RowAddr="265" RowSpan="1" Width="3001"&gt;&lt;CELLMARGIN Bottom="0" Left="0" Right="0" Top="0"/&gt;&lt;PARALIST LineWrap="Squeeze" LinkListID="0" LinkListIDNext="0" TextDirection="0" VertAlign="Center"&gt;&lt;P ParaShape="0" Style="43"&gt;&lt;TEXT CharShape="7"&gt;&lt;CHAR&gt;≪$A$272≫&lt;/CHAR&gt;&lt;/TEXT&gt;&lt;/P&gt;&lt;/PARALIST&gt;&lt;/CELL&gt;&lt;CELL BorderFill="23" ColAddr="1" ColSpan="1" Dirty="false" Editable="false" HasMargin="false" Header="false" Height="1650" Protect="false" RowAddr="265" RowSpan="1" Width="10406"&gt;&lt;CELLMARGIN Bottom="0" Left="0" Right="0" Top="0"/&gt;&lt;PARALIST LineWrap="Break" LinkListID="0" LinkListIDNext="0" TextDirection="0" VertAlign="Center"&gt;&lt;P ParaShape="21" Style="43"&gt;&lt;TEXT CharShape="7"&gt;&lt;CHAR&gt;≪$B$272≫&lt;/CHAR&gt;&lt;/TEXT&gt;&lt;/P&gt;&lt;/PARALIST&gt;&lt;/CELL&gt;&lt;CELL BorderFill="24" ColAddr="2" ColSpan="1" Dirty="false" Editable="false" HasMargin="true" Header="false" Height="1650" Protect="false" RowAddr="265" RowSpan="1" Width="4982"&gt;&lt;CELLMARGIN Bottom="283" Left="283" Right="283" Top="283"/&gt;&lt;PARALIST LineWrap="Break" LinkListID="0" LinkListIDNext="0" TextDirection="0" VertAlign="Top"&gt;&lt;P ParaShape="21" Style="43"&gt;&lt;TEXT CharShape="7"&gt;&lt;CHAR&gt;≪$C$272≫&lt;/CHAR&gt;&lt;/TEXT&gt;&lt;/P&gt;&lt;/PARALIST&gt;&lt;/CELL&gt;&lt;CELL BorderFill="23" ColAddr="3" ColSpan="1" Dirty="false" Editable="false" HasMargin="true" Header="false" Height="1650" Protect="false" RowAddr="265" RowSpan="1" Width="9274"&gt;&lt;CELLMARGIN Bottom="283" Left="283" Right="283" Top="283"/&gt;&lt;PARALIST LineWrap="Break" LinkListID="0" LinkListIDNext="0" TextDirection="0" VertAlign="Top"&gt;&lt;P ParaShape="21" Style="43"&gt;&lt;TEXT CharShape="7"&gt;&lt;CHAR&gt;≪$D$272≫&lt;/CHAR&gt;&lt;/TEXT&gt;&lt;/P&gt;&lt;/PARALIST&gt;&lt;/CELL&gt;&lt;CELL BorderFill="25" ColAddr="4" ColSpan="1" Dirty="false" Editable="false" HasMargin="true" Header="false" Height="1650" Protect="false" RowAddr="265" RowSpan="1" Width="11708"&gt;&lt;CELLMARGIN Bottom="283" Left="283" Right="283" Top="283"/&gt;&lt;PARALIST LineWrap="Break" LinkListID="0" LinkListIDNext="0" TextDirection="0" VertAlign="Top"&gt;&lt;P ParaShape="21" Style="43"&gt;&lt;TEXT CharShape="7"&gt;&lt;CHAR&gt;≪$E$272≫&lt;/CHAR&gt;&lt;/TEXT&gt;&lt;/P&gt;&lt;/PARALIST&gt;&lt;/CELL&gt;&lt;/ROW&gt;&lt;ROW&gt;&lt;CELL BorderFill="22" ColAddr="0" ColSpan="1" Dirty="false" Editable="false" HasMargin="false" Header="false" Height="1650" Protect="false" RowAddr="266" RowSpan="1" Width="3001"&gt;&lt;CELLMARGIN Bottom="0" Left="0" Right="0" Top="0"/&gt;&lt;PARALIST LineWrap="Squeeze" LinkListID="0" LinkListIDNext="0" TextDirection="0" VertAlign="Center"&gt;&lt;P ParaShape="0" Style="43"&gt;&lt;TEXT CharShape="7"&gt;&lt;CHAR&gt;≪$A$273≫&lt;/CHAR&gt;&lt;/TEXT&gt;&lt;/P&gt;&lt;/PARALIST&gt;&lt;/CELL&gt;&lt;CELL BorderFill="23" ColAddr="1" ColSpan="1" Dirty="false" Editable="false" HasMargin="false" Header="false" Height="1650" Protect="false" RowAddr="266" RowSpan="1" Width="10406"&gt;&lt;CELLMARGIN Bottom="0" Left="0" Right="0" Top="0"/&gt;&lt;PARALIST LineWrap="Break" LinkListID="0" LinkListIDNext="0" TextDirection="0" VertAlign="Center"&gt;&lt;P ParaShape="21" Style="43"&gt;&lt;TEXT CharShape="7"&gt;&lt;CHAR&gt;≪$B$273≫&lt;/CHAR&gt;&lt;/TEXT&gt;&lt;/P&gt;&lt;/PARALIST&gt;&lt;/CELL&gt;&lt;CELL BorderFill="24" ColAddr="2" ColSpan="1" Dirty="false" Editable="false" HasMargin="true" Header="false" Height="1650" Protect="false" RowAddr="266" RowSpan="1" Width="4982"&gt;&lt;CELLMARGIN Bottom="283" Left="283" Right="283" Top="283"/&gt;&lt;PARALIST LineWrap="Break" LinkListID="0" LinkListIDNext="0" TextDirection="0" VertAlign="Top"&gt;&lt;P ParaShape="21" Style="43"&gt;&lt;TEXT CharShape="7"&gt;&lt;CHAR&gt;≪$C$273≫&lt;/CHAR&gt;&lt;/TEXT&gt;&lt;/P&gt;&lt;/PARALIST&gt;&lt;/CELL&gt;&lt;CELL BorderFill="23" ColAddr="3" ColSpan="1" Dirty="false" Editable="false" HasMargin="true" Header="false" Height="1650" Protect="false" RowAddr="266" RowSpan="1" Width="9274"&gt;&lt;CELLMARGIN Bottom="283" Left="283" Right="283" Top="283"/&gt;&lt;PARALIST LineWrap="Break" LinkListID="0" LinkListIDNext="0" TextDirection="0" VertAlign="Top"&gt;&lt;P ParaShape="21" Style="43"&gt;&lt;TEXT CharShape="7"&gt;&lt;CHAR&gt;≪$D$273≫&lt;/CHAR&gt;&lt;/TEXT&gt;&lt;/P&gt;&lt;/PARALIST&gt;&lt;/CELL&gt;&lt;CELL BorderFill="25" ColAddr="4" ColSpan="1" Dirty="false" Editable="false" HasMargin="true" Header="false" Height="1650" Protect="false" RowAddr="266" RowSpan="1" Width="11708"&gt;&lt;CELLMARGIN Bottom="283" Left="283" Right="283" Top="283"/&gt;&lt;PARALIST LineWrap="Break" LinkListID="0" LinkListIDNext="0" TextDirection="0" VertAlign="Top"&gt;&lt;P ParaShape="21" Style="43"&gt;&lt;TEXT CharShape="7"&gt;&lt;CHAR&gt;≪$E$273≫&lt;/CHAR&gt;&lt;/TEXT&gt;&lt;/P&gt;&lt;/PARALIST&gt;&lt;/CELL&gt;&lt;/ROW&gt;&lt;ROW&gt;&lt;CELL BorderFill="22" ColAddr="0" ColSpan="1" Dirty="false" Editable="false" HasMargin="false" Header="false" Height="1650" Protect="false" RowAddr="267" RowSpan="1" Width="3001"&gt;&lt;CELLMARGIN Bottom="0" Left="0" Right="0" Top="0"/&gt;&lt;PARALIST LineWrap="Squeeze" LinkListID="0" LinkListIDNext="0" TextDirection="0" VertAlign="Center"&gt;&lt;P ParaShape="0" Style="43"&gt;&lt;TEXT CharShape="7"&gt;&lt;CHAR&gt;≪$A$274≫&lt;/CHAR&gt;&lt;/TEXT&gt;&lt;/P&gt;&lt;/PARALIST&gt;&lt;/CELL&gt;&lt;CELL BorderFill="23" ColAddr="1" ColSpan="1" Dirty="false" Editable="false" HasMargin="false" Header="false" Height="1650" Protect="false" RowAddr="267" RowSpan="1" Width="10406"&gt;&lt;CELLMARGIN Bottom="0" Left="0" Right="0" Top="0"/&gt;&lt;PARALIST LineWrap="Break" LinkListID="0" LinkListIDNext="0" TextDirection="0" VertAlign="Center"&gt;&lt;P ParaShape="21" Style="43"&gt;&lt;TEXT CharShape="7"&gt;&lt;CHAR&gt;≪$B$274≫&lt;/CHAR&gt;&lt;/TEXT&gt;&lt;/P&gt;&lt;/PARALIST&gt;&lt;/CELL&gt;&lt;CELL BorderFill="24" ColAddr="2" ColSpan="1" Dirty="false" Editable="false" HasMargin="true" Header="false" Height="1650" Protect="false" RowAddr="267" RowSpan="1" Width="4982"&gt;&lt;CELLMARGIN Bottom="283" Left="283" Right="283" Top="283"/&gt;&lt;PARALIST LineWrap="Break" LinkListID="0" LinkListIDNext="0" TextDirection="0" VertAlign="Top"&gt;&lt;P ParaShape="21" Style="43"&gt;&lt;TEXT CharShape="7"&gt;&lt;CHAR&gt;≪$C$274≫&lt;/CHAR&gt;&lt;/TEXT&gt;&lt;/P&gt;&lt;/PARALIST&gt;&lt;/CELL&gt;&lt;CELL BorderFill="23" ColAddr="3" ColSpan="1" Dirty="false" Editable="false" HasMargin="true" Header="false" Height="1650" Protect="false" RowAddr="267" RowSpan="1" Width="9274"&gt;&lt;CELLMARGIN Bottom="283" Left="283" Right="283" Top="283"/&gt;&lt;PARALIST LineWrap="Break" LinkListID="0" LinkListIDNext="0" TextDirection="0" VertAlign="Top"&gt;&lt;P ParaShape="21" Style="43"&gt;&lt;TEXT CharShape="7"&gt;&lt;CHAR&gt;≪$D$274≫&lt;/CHAR&gt;&lt;/TEXT&gt;&lt;/P&gt;&lt;/PARALIST&gt;&lt;/CELL&gt;&lt;CELL BorderFill="25" ColAddr="4" ColSpan="1" Dirty="false" Editable="false" HasMargin="true" Header="false" Height="1650" Protect="false" RowAddr="267" RowSpan="1" Width="11708"&gt;&lt;CELLMARGIN Bottom="283" Left="283" Right="283" Top="283"/&gt;&lt;PARALIST LineWrap="Break" LinkListID="0" LinkListIDNext="0" TextDirection="0" VertAlign="Top"&gt;&lt;P ParaShape="21" Style="43"&gt;&lt;TEXT CharShape="7"&gt;&lt;CHAR&gt;≪$E$274≫&lt;/CHAR&gt;&lt;/TEXT&gt;&lt;/P&gt;&lt;/PARALIST&gt;&lt;/CELL&gt;&lt;/ROW&gt;&lt;ROW&gt;&lt;CELL BorderFill="22" ColAddr="0" ColSpan="1" Dirty="false" Editable="false" HasMargin="false" Header="false" Height="1650" Protect="false" RowAddr="268" RowSpan="1" Width="3001"&gt;&lt;CELLMARGIN Bottom="0" Left="0" Right="0" Top="0"/&gt;&lt;PARALIST LineWrap="Squeeze" LinkListID="0" LinkListIDNext="0" TextDirection="0" VertAlign="Center"&gt;&lt;P ParaShape="0" Style="43"&gt;&lt;TEXT CharShape="7"&gt;&lt;CHAR&gt;≪$A$275≫&lt;/CHAR&gt;&lt;/TEXT&gt;&lt;/P&gt;&lt;/PARALIST&gt;&lt;/CELL&gt;&lt;CELL BorderFill="23" ColAddr="1" ColSpan="1" Dirty="false" Editable="false" HasMargin="false" Header="false" Height="1650" Protect="false" RowAddr="268" RowSpan="1" Width="10406"&gt;&lt;CELLMARGIN Bottom="0" Left="0" Right="0" Top="0"/&gt;&lt;PARALIST LineWrap="Break" LinkListID="0" LinkListIDNext="0" TextDirection="0" VertAlign="Center"&gt;&lt;P ParaShape="21" Style="43"&gt;&lt;TEXT CharShape="7"&gt;&lt;CHAR&gt;≪$B$275≫&lt;/CHAR&gt;&lt;/TEXT&gt;&lt;/P&gt;&lt;/PARALIST&gt;&lt;/CELL&gt;&lt;CELL BorderFill="24" ColAddr="2" ColSpan="1" Dirty="false" Editable="false" HasMargin="true" Header="false" Height="1650" Protect="false" RowAddr="268" RowSpan="1" Width="4982"&gt;&lt;CELLMARGIN Bottom="283" Left="283" Right="283" Top="283"/&gt;&lt;PARALIST LineWrap="Break" LinkListID="0" LinkListIDNext="0" TextDirection="0" VertAlign="Top"&gt;&lt;P ParaShape="21" Style="43"&gt;&lt;TEXT CharShape="7"&gt;&lt;CHAR&gt;≪$C$275≫&lt;/CHAR&gt;&lt;/TEXT&gt;&lt;/P&gt;&lt;/PARALIST&gt;&lt;/CELL&gt;&lt;CELL BorderFill="23" ColAddr="3" ColSpan="1" Dirty="false" Editable="false" HasMargin="true" Header="false" Height="1650" Protect="false" RowAddr="268" RowSpan="1" Width="9274"&gt;&lt;CELLMARGIN Bottom="283" Left="283" Right="283" Top="283"/&gt;&lt;PARALIST LineWrap="Break" LinkListID="0" LinkListIDNext="0" TextDirection="0" VertAlign="Top"&gt;&lt;P ParaShape="21" Style="43"&gt;&lt;TEXT CharShape="7"&gt;&lt;CHAR&gt;≪$D$275≫&lt;/CHAR&gt;&lt;/TEXT&gt;&lt;/P&gt;&lt;/PARALIST&gt;&lt;/CELL&gt;&lt;CELL BorderFill="25" ColAddr="4" ColSpan="1" Dirty="false" Editable="false" HasMargin="true" Header="false" Height="1650" Protect="false" RowAddr="268" RowSpan="1" Width="11708"&gt;&lt;CELLMARGIN Bottom="283" Left="283" Right="283" Top="283"/&gt;&lt;PARALIST LineWrap="Break" LinkListID="0" LinkListIDNext="0" TextDirection="0" VertAlign="Top"&gt;&lt;P ParaShape="21" Style="43"&gt;&lt;TEXT CharShape="7"&gt;&lt;CHAR&gt;≪$E$275≫&lt;/CHAR&gt;&lt;/TEXT&gt;&lt;/P&gt;&lt;/PARALIST&gt;&lt;/CELL&gt;&lt;/ROW&gt;&lt;ROW&gt;&lt;CELL BorderFill="22" ColAddr="0" ColSpan="1" Dirty="false" Editable="false" HasMargin="false" Header="false" Height="1650" Protect="false" RowAddr="269" RowSpan="1" Width="3001"&gt;&lt;CELLMARGIN Bottom="0" Left="0" Right="0" Top="0"/&gt;&lt;PARALIST LineWrap="Squeeze" LinkListID="0" LinkListIDNext="0" TextDirection="0" VertAlign="Center"&gt;&lt;P ParaShape="0" Style="43"&gt;&lt;TEXT CharShape="7"&gt;&lt;CHAR&gt;≪$A$276≫&lt;/CHAR&gt;&lt;/TEXT&gt;&lt;/P&gt;&lt;/PARALIST&gt;&lt;/CELL&gt;&lt;CELL BorderFill="23" ColAddr="1" ColSpan="1" Dirty="false" Editable="false" HasMargin="false" Header="false" Height="1650" Protect="false" RowAddr="269" RowSpan="1" Width="10406"&gt;&lt;CELLMARGIN Bottom="0" Left="0" Right="0" Top="0"/&gt;&lt;PARALIST LineWrap="Break" LinkListID="0" LinkListIDNext="0" TextDirection="0" VertAlign="Center"&gt;&lt;P ParaShape="21" Style="43"&gt;&lt;TEXT CharShape="7"&gt;&lt;CHAR&gt;≪$B$276≫&lt;/CHAR&gt;&lt;/TEXT&gt;&lt;/P&gt;&lt;/PARALIST&gt;&lt;/CELL&gt;&lt;CELL BorderFill="24" ColAddr="2" ColSpan="1" Dirty="false" Editable="false" HasMargin="true" Header="false" Height="1650" Protect="false" RowAddr="269" RowSpan="1" Width="4982"&gt;&lt;CELLMARGIN Bottom="283" Left="283" Right="283" Top="283"/&gt;&lt;PARALIST LineWrap="Break" LinkListID="0" LinkListIDNext="0" TextDirection="0" VertAlign="Top"&gt;&lt;P ParaShape="21" Style="43"&gt;&lt;TEXT CharShape="7"&gt;&lt;CHAR&gt;≪$C$276≫&lt;/CHAR&gt;&lt;/TEXT&gt;&lt;/P&gt;&lt;/PARALIST&gt;&lt;/CELL&gt;&lt;CELL BorderFill="23" ColAddr="3" ColSpan="1" Dirty="false" Editable="false" HasMargin="true" Header="false" Height="1650" Protect="false" RowAddr="269" RowSpan="1" Width="9274"&gt;&lt;CELLMARGIN Bottom="283" Left="283" Right="283" Top="283"/&gt;&lt;PARALIST LineWrap="Break" LinkListID="0" LinkListIDNext="0" TextDirection="0" VertAlign="Top"&gt;&lt;P ParaShape="21" Style="43"&gt;&lt;TEXT CharShape="7"&gt;&lt;CHAR&gt;≪$D$276≫&lt;/CHAR&gt;&lt;/TEXT&gt;&lt;/P&gt;&lt;/PARALIST&gt;&lt;/CELL&gt;&lt;CELL BorderFill="25" ColAddr="4" ColSpan="1" Dirty="false" Editable="false" HasMargin="true" Header="false" Height="1650" Protect="false" RowAddr="269" RowSpan="1" Width="11708"&gt;&lt;CELLMARGIN Bottom="283" Left="283" Right="283" Top="283"/&gt;&lt;PARALIST LineWrap="Break" LinkListID="0" LinkListIDNext="0" TextDirection="0" VertAlign="Top"&gt;&lt;P ParaShape="21" Style="43"&gt;&lt;TEXT CharShape="7"&gt;&lt;CHAR&gt;≪$E$276≫&lt;/CHAR&gt;&lt;/TEXT&gt;&lt;/P&gt;&lt;/PARALIST&gt;&lt;/CELL&gt;&lt;/ROW&gt;&lt;ROW&gt;&lt;CELL BorderFill="22" ColAddr="0" ColSpan="1" Dirty="false" Editable="false" HasMargin="false" Header="false" Height="1650" Protect="false" RowAddr="270" RowSpan="1" Width="3001"&gt;&lt;CELLMARGIN Bottom="0" Left="0" Right="0" Top="0"/&gt;&lt;PARALIST LineWrap="Squeeze" LinkListID="0" LinkListIDNext="0" TextDirection="0" VertAlign="Center"&gt;&lt;P ParaShape="0" Style="43"&gt;&lt;TEXT CharShape="7"&gt;&lt;CHAR&gt;≪$A$277≫&lt;/CHAR&gt;&lt;/TEXT&gt;&lt;/P&gt;&lt;/PARALIST&gt;&lt;/CELL&gt;&lt;CELL BorderFill="23" ColAddr="1" ColSpan="1" Dirty="false" Editable="false" HasMargin="false" Header="false" Height="1650" Protect="false" RowAddr="270" RowSpan="1" Width="10406"&gt;&lt;CELLMARGIN Bottom="0" Left="0" Right="0" Top="0"/&gt;&lt;PARALIST LineWrap="Break" LinkListID="0" LinkListIDNext="0" TextDirection="0" VertAlign="Center"&gt;&lt;P ParaShape="21" Style="43"&gt;&lt;TEXT CharShape="7"&gt;&lt;CHAR&gt;≪$B$277≫&lt;/CHAR&gt;&lt;/TEXT&gt;&lt;/P&gt;&lt;/PARALIST&gt;&lt;/CELL&gt;&lt;CELL BorderFill="24" ColAddr="2" ColSpan="1" Dirty="false" Editable="false" HasMargin="true" Header="false" Height="1650" Protect="false" RowAddr="270" RowSpan="1" Width="4982"&gt;&lt;CELLMARGIN Bottom="283" Left="283" Right="283" Top="283"/&gt;&lt;PARALIST LineWrap="Break" LinkListID="0" LinkListIDNext="0" TextDirection="0" VertAlign="Top"&gt;&lt;P ParaShape="21" Style="43"&gt;&lt;TEXT CharShape="7"&gt;&lt;CHAR&gt;≪$C$277≫&lt;/CHAR&gt;&lt;/TEXT&gt;&lt;/P&gt;&lt;/PARALIST&gt;&lt;/CELL&gt;&lt;CELL BorderFill="23" ColAddr="3" ColSpan="1" Dirty="false" Editable="false" HasMargin="true" Header="false" Height="1650" Protect="false" RowAddr="270" RowSpan="1" Width="9274"&gt;&lt;CELLMARGIN Bottom="283" Left="283" Right="283" Top="283"/&gt;&lt;PARALIST LineWrap="Break" LinkListID="0" LinkListIDNext="0" TextDirection="0" VertAlign="Top"&gt;&lt;P ParaShape="21" Style="43"&gt;&lt;TEXT CharShape="7"&gt;&lt;CHAR&gt;≪$D$277≫&lt;/CHAR&gt;&lt;/TEXT&gt;&lt;/P&gt;&lt;/PARALIST&gt;&lt;/CELL&gt;&lt;CELL BorderFill="25" ColAddr="4" ColSpan="1" Dirty="false" Editable="false" HasMargin="true" Header="false" Height="1650" Protect="false" RowAddr="270" RowSpan="1" Width="11708"&gt;&lt;CELLMARGIN Bottom="283" Left="283" Right="283" Top="283"/&gt;&lt;PARALIST LineWrap="Break" LinkListID="0" LinkListIDNext="0" TextDirection="0" VertAlign="Top"&gt;&lt;P ParaShape="21" Style="43"&gt;&lt;TEXT CharShape="7"&gt;&lt;CHAR&gt;≪$E$277≫&lt;/CHAR&gt;&lt;/TEXT&gt;&lt;/P&gt;&lt;/PARALIST&gt;&lt;/CELL&gt;&lt;/ROW&gt;&lt;ROW&gt;&lt;CELL BorderFill="22" ColAddr="0" ColSpan="1" Dirty="false" Editable="false" HasMargin="false" Header="false" Height="1650" Protect="false" RowAddr="271" RowSpan="1" Width="3001"&gt;&lt;CELLMARGIN Bottom="0" Left="0" Right="0" Top="0"/&gt;&lt;PARALIST LineWrap="Squeeze" LinkListID="0" LinkListIDNext="0" TextDirection="0" VertAlign="Center"&gt;&lt;P ParaShape="0" Style="43"&gt;&lt;TEXT CharShape="7"&gt;&lt;CHAR&gt;≪$A$278≫&lt;/CHAR&gt;&lt;/TEXT&gt;&lt;/P&gt;&lt;/PARALIST&gt;&lt;/CELL&gt;&lt;CELL BorderFill="23" ColAddr="1" ColSpan="1" Dirty="false" Editable="false" HasMargin="false" Header="false" Height="1650" Protect="false" RowAddr="271" RowSpan="1" Width="10406"&gt;&lt;CELLMARGIN Bottom="0" Left="0" Right="0" Top="0"/&gt;&lt;PARALIST LineWrap="Break" LinkListID="0" LinkListIDNext="0" TextDirection="0" VertAlign="Center"&gt;&lt;P ParaShape="21" Style="43"&gt;&lt;TEXT CharShape="7"&gt;&lt;CHAR&gt;≪$B$278≫&lt;/CHAR&gt;&lt;/TEXT&gt;&lt;/P&gt;&lt;/PARALIST&gt;&lt;/CELL&gt;&lt;CELL BorderFill="24" ColAddr="2" ColSpan="1" Dirty="false" Editable="false" HasMargin="true" Header="false" Height="1650" Protect="false" RowAddr="271" RowSpan="1" Width="4982"&gt;&lt;CELLMARGIN Bottom="283" Left="283" Right="283" Top="283"/&gt;&lt;PARALIST LineWrap="Break" LinkListID="0" LinkListIDNext="0" TextDirection="0" VertAlign="Top"&gt;&lt;P ParaShape="21" Style="43"&gt;&lt;TEXT CharShape="7"&gt;&lt;CHAR&gt;≪$C$278≫&lt;/CHAR&gt;&lt;/TEXT&gt;&lt;/P&gt;&lt;/PARALIST&gt;&lt;/CELL&gt;&lt;CELL BorderFill="23" ColAddr="3" ColSpan="1" Dirty="false" Editable="false" HasMargin="true" Header="false" Height="1650" Protect="false" RowAddr="271" RowSpan="1" Width="9274"&gt;&lt;CELLMARGIN Bottom="283" Left="283" Right="283" Top="283"/&gt;&lt;PARALIST LineWrap="Break" LinkListID="0" LinkListIDNext="0" TextDirection="0" VertAlign="Top"&gt;&lt;P ParaShape="21" Style="43"&gt;&lt;TEXT CharShape="7"&gt;&lt;CHAR&gt;≪$D$278≫&lt;/CHAR&gt;&lt;/TEXT&gt;&lt;/P&gt;&lt;/PARALIST&gt;&lt;/CELL&gt;&lt;CELL BorderFill="25" ColAddr="4" ColSpan="1" Dirty="false" Editable="false" HasMargin="true" Header="false" Height="1650" Protect="false" RowAddr="271" RowSpan="1" Width="11708"&gt;&lt;CELLMARGIN Bottom="283" Left="283" Right="283" Top="283"/&gt;&lt;PARALIST LineWrap="Break" LinkListID="0" LinkListIDNext="0" TextDirection="0" VertAlign="Top"&gt;&lt;P ParaShape="21" Style="43"&gt;&lt;TEXT CharShape="7"&gt;&lt;CHAR&gt;≪$E$278≫&lt;/CHAR&gt;&lt;/TEXT&gt;&lt;/P&gt;&lt;/PARALIST&gt;&lt;/CELL&gt;&lt;/ROW&gt;&lt;ROW&gt;&lt;CELL BorderFill="22" ColAddr="0" ColSpan="1" Dirty="false" Editable="false" HasMargin="false" Header="false" Height="1650" Protect="false" RowAddr="272" RowSpan="1" Width="3001"&gt;&lt;CELLMARGIN Bottom="0" Left="0" Right="0" Top="0"/&gt;&lt;PARALIST LineWrap="Squeeze" LinkListID="0" LinkListIDNext="0" TextDirection="0" VertAlign="Center"&gt;&lt;P ParaShape="0" Style="43"&gt;&lt;TEXT CharShape="7"&gt;&lt;CHAR&gt;≪$A$279≫&lt;/CHAR&gt;&lt;/TEXT&gt;&lt;/P&gt;&lt;/PARALIST&gt;&lt;/CELL&gt;&lt;CELL BorderFill="23" ColAddr="1" ColSpan="1" Dirty="false" Editable="false" HasMargin="false" Header="false" Height="1650" Protect="false" RowAddr="272" RowSpan="1" Width="10406"&gt;&lt;CELLMARGIN Bottom="0" Left="0" Right="0" Top="0"/&gt;&lt;PARALIST LineWrap="Break" LinkListID="0" LinkListIDNext="0" TextDirection="0" VertAlign="Center"&gt;&lt;P ParaShape="21" Style="43"&gt;&lt;TEXT CharShape="7"&gt;&lt;CHAR&gt;≪$B$279≫&lt;/CHAR&gt;&lt;/TEXT&gt;&lt;/P&gt;&lt;/PARALIST&gt;&lt;/CELL&gt;&lt;CELL BorderFill="24" ColAddr="2" ColSpan="1" Dirty="false" Editable="false" HasMargin="true" Header="false" Height="1650" Protect="false" RowAddr="272" RowSpan="1" Width="4982"&gt;&lt;CELLMARGIN Bottom="283" Left="283" Right="283" Top="283"/&gt;&lt;PARALIST LineWrap="Break" LinkListID="0" LinkListIDNext="0" TextDirection="0" VertAlign="Top"&gt;&lt;P ParaShape="21" Style="43"&gt;&lt;TEXT CharShape="7"&gt;&lt;CHAR&gt;≪$C$279≫&lt;/CHAR&gt;&lt;/TEXT&gt;&lt;/P&gt;&lt;/PARALIST&gt;&lt;/CELL&gt;&lt;CELL BorderFill="23" ColAddr="3" ColSpan="1" Dirty="false" Editable="false" HasMargin="true" Header="false" Height="1650" Protect="false" RowAddr="272" RowSpan="1" Width="9274"&gt;&lt;CELLMARGIN Bottom="283" Left="283" Right="283" Top="283"/&gt;&lt;PARALIST LineWrap="Break" LinkListID="0" LinkListIDNext="0" TextDirection="0" VertAlign="Top"&gt;&lt;P ParaShape="21" Style="43"&gt;&lt;TEXT CharShape="7"&gt;&lt;CHAR&gt;≪$D$279≫&lt;/CHAR&gt;&lt;/TEXT&gt;&lt;/P&gt;&lt;/PARALIST&gt;&lt;/CELL&gt;&lt;CELL BorderFill="25" ColAddr="4" ColSpan="1" Dirty="false" Editable="false" HasMargin="true" Header="false" Height="1650" Protect="false" RowAddr="272" RowSpan="1" Width="11708"&gt;&lt;CELLMARGIN Bottom="283" Left="283" Right="283" Top="283"/&gt;&lt;PARALIST LineWrap="Break" LinkListID="0" LinkListIDNext="0" TextDirection="0" VertAlign="Top"&gt;&lt;P ParaShape="21" Style="43"&gt;&lt;TEXT CharShape="7"&gt;&lt;CHAR&gt;≪$E$279≫&lt;/CHAR&gt;&lt;/TEXT&gt;&lt;/P&gt;&lt;/PARALIST&gt;&lt;/CELL&gt;&lt;/ROW&gt;&lt;ROW&gt;&lt;CELL BorderFill="22" ColAddr="0" ColSpan="1" Dirty="false" Editable="false" HasMargin="false" Header="false" Height="1650" Protect="false" RowAddr="273" RowSpan="1" Width="3001"&gt;&lt;CELLMARGIN Bottom="0" Left="0" Right="0" Top="0"/&gt;&lt;PARALIST LineWrap="Squeeze" LinkListID="0" LinkListIDNext="0" TextDirection="0" VertAlign="Center"&gt;&lt;P ParaShape="0" Style="43"&gt;&lt;TEXT CharShape="7"&gt;&lt;CHAR&gt;≪$A$280≫&lt;/CHAR&gt;&lt;/TEXT&gt;&lt;/P&gt;&lt;/PARALIST&gt;&lt;/CELL&gt;&lt;CELL BorderFill="23" ColAddr="1" ColSpan="1" Dirty="false" Editable="false" HasMargin="false" Header="false" Height="1650" Protect="false" RowAddr="273" RowSpan="1" Width="10406"&gt;&lt;CELLMARGIN Bottom="0" Left="0" Right="0" Top="0"/&gt;&lt;PARALIST LineWrap="Break" LinkListID="0" LinkListIDNext="0" TextDirection="0" VertAlign="Center"&gt;&lt;P ParaShape="21" Style="43"&gt;&lt;TEXT CharShape="7"&gt;&lt;CHAR&gt;≪$B$280≫&lt;/CHAR&gt;&lt;/TEXT&gt;&lt;/P&gt;&lt;/PARALIST&gt;&lt;/CELL&gt;&lt;CELL BorderFill="24" ColAddr="2" ColSpan="1" Dirty="false" Editable="false" HasMargin="true" Header="false" Height="1650" Protect="false" RowAddr="273" RowSpan="1" Width="4982"&gt;&lt;CELLMARGIN Bottom="283" Left="283" Right="283" Top="283"/&gt;&lt;PARALIST LineWrap="Break" LinkListID="0" LinkListIDNext="0" TextDirection="0" VertAlign="Top"&gt;&lt;P ParaShape="21" Style="43"&gt;&lt;TEXT CharShape="7"&gt;&lt;CHAR&gt;≪$C$280≫&lt;/CHAR&gt;&lt;/TEXT&gt;&lt;/P&gt;&lt;/PARALIST&gt;&lt;/CELL&gt;&lt;CELL BorderFill="23" ColAddr="3" ColSpan="1" Dirty="false" Editable="false" HasMargin="true" Header="false" Height="1650" Protect="false" RowAddr="273" RowSpan="1" Width="9274"&gt;&lt;CELLMARGIN Bottom="283" Left="283" Right="283" Top="283"/&gt;&lt;PARALIST LineWrap="Break" LinkListID="0" LinkListIDNext="0" TextDirection="0" VertAlign="Top"&gt;&lt;P ParaShape="21" Style="43"&gt;&lt;TEXT CharShape="7"&gt;&lt;CHAR&gt;≪$D$280≫&lt;/CHAR&gt;&lt;/TEXT&gt;&lt;/P&gt;&lt;/PARALIST&gt;&lt;/CELL&gt;&lt;CELL BorderFill="25" ColAddr="4" ColSpan="1" Dirty="false" Editable="false" HasMargin="true" Header="false" Height="1650" Protect="false" RowAddr="273" RowSpan="1" Width="11708"&gt;&lt;CELLMARGIN Bottom="283" Left="283" Right="283" Top="283"/&gt;&lt;PARALIST LineWrap="Break" LinkListID="0" LinkListIDNext="0" TextDirection="0" VertAlign="Top"&gt;&lt;P ParaShape="21" Style="43"&gt;&lt;TEXT CharShape="7"&gt;&lt;CHAR&gt;≪$E$280≫&lt;/CHAR&gt;&lt;/TEXT&gt;&lt;/P&gt;&lt;/PARALIS</t>
  </si>
  <si>
    <t>T&gt;&lt;/CELL&gt;&lt;/ROW&gt;&lt;ROW&gt;&lt;CELL BorderFill="22" ColAddr="0" ColSpan="1" Dirty="false" Editable="false" HasMargin="false" Header="false" Height="1650" Protect="false" RowAddr="274" RowSpan="1" Width="3001"&gt;&lt;CELLMARGIN Bottom="0" Left="0" Right="0" Top="0"/&gt;&lt;PARALIST LineWrap="Squeeze" LinkListID="0" LinkListIDNext="0" TextDirection="0" VertAlign="Center"&gt;&lt;P ParaShape="0" Style="43"&gt;&lt;TEXT CharShape="7"&gt;&lt;CHAR&gt;≪$A$281≫&lt;/CHAR&gt;&lt;/TEXT&gt;&lt;/P&gt;&lt;/PARALIST&gt;&lt;/CELL&gt;&lt;CELL BorderFill="23" ColAddr="1" ColSpan="1" Dirty="false" Editable="false" HasMargin="false" Header="false" Height="1650" Protect="false" RowAddr="274" RowSpan="1" Width="10406"&gt;&lt;CELLMARGIN Bottom="0" Left="0" Right="0" Top="0"/&gt;&lt;PARALIST LineWrap="Break" LinkListID="0" LinkListIDNext="0" TextDirection="0" VertAlign="Center"&gt;&lt;P ParaShape="21" Style="43"&gt;&lt;TEXT CharShape="7"&gt;&lt;CHAR&gt;≪$B$281≫&lt;/CHAR&gt;&lt;/TEXT&gt;&lt;/P&gt;&lt;/PARALIST&gt;&lt;/CELL&gt;&lt;CELL BorderFill="24" ColAddr="2" ColSpan="1" Dirty="false" Editable="false" HasMargin="true" Header="false" Height="1650" Protect="false" RowAddr="274" RowSpan="1" Width="4982"&gt;&lt;CELLMARGIN Bottom="283" Left="283" Right="283" Top="283"/&gt;&lt;PARALIST LineWrap="Break" LinkListID="0" LinkListIDNext="0" TextDirection="0" VertAlign="Top"&gt;&lt;P ParaShape="21" Style="43"&gt;&lt;TEXT CharShape="7"&gt;&lt;CHAR&gt;≪$C$281≫&lt;/CHAR&gt;&lt;/TEXT&gt;&lt;/P&gt;&lt;/PARALIST&gt;&lt;/CELL&gt;&lt;CELL BorderFill="23" ColAddr="3" ColSpan="1" Dirty="false" Editable="false" HasMargin="true" Header="false" Height="1650" Protect="false" RowAddr="274" RowSpan="1" Width="9274"&gt;&lt;CELLMARGIN Bottom="283" Left="283" Right="283" Top="283"/&gt;&lt;PARALIST LineWrap="Break" LinkListID="0" LinkListIDNext="0" TextDirection="0" VertAlign="Top"&gt;&lt;P ParaShape="21" Style="43"&gt;&lt;TEXT CharShape="7"&gt;&lt;CHAR&gt;≪$D$281≫&lt;/CHAR&gt;&lt;/TEXT&gt;&lt;/P&gt;&lt;/PARALIST&gt;&lt;/CELL&gt;&lt;CELL BorderFill="25" ColAddr="4" ColSpan="1" Dirty="false" Editable="false" HasMargin="true" Header="false" Height="1650" Protect="false" RowAddr="274" RowSpan="1" Width="11708"&gt;&lt;CELLMARGIN Bottom="283" Left="283" Right="283" Top="283"/&gt;&lt;PARALIST LineWrap="Break" LinkListID="0" LinkListIDNext="0" TextDirection="0" VertAlign="Top"&gt;&lt;P ParaShape="21" Style="43"&gt;&lt;TEXT CharShape="7"&gt;&lt;CHAR&gt;≪$E$281≫&lt;/CHAR&gt;&lt;/TEXT&gt;&lt;/P&gt;&lt;/PARALIST&gt;&lt;/CELL&gt;&lt;/ROW&gt;&lt;ROW&gt;&lt;CELL BorderFill="22" ColAddr="0" ColSpan="1" Dirty="false" Editable="false" HasMargin="false" Header="false" Height="1650" Protect="false" RowAddr="275" RowSpan="1" Width="3001"&gt;&lt;CELLMARGIN Bottom="0" Left="0" Right="0" Top="0"/&gt;&lt;PARALIST LineWrap="Squeeze" LinkListID="0" LinkListIDNext="0" TextDirection="0" VertAlign="Center"&gt;&lt;P ParaShape="0" Style="43"&gt;&lt;TEXT CharShape="7"&gt;&lt;CHAR&gt;≪$A$282≫&lt;/CHAR&gt;&lt;/TEXT&gt;&lt;/P&gt;&lt;/PARALIST&gt;&lt;/CELL&gt;&lt;CELL BorderFill="23" ColAddr="1" ColSpan="1" Dirty="false" Editable="false" HasMargin="false" Header="false" Height="1650" Protect="false" RowAddr="275" RowSpan="1" Width="10406"&gt;&lt;CELLMARGIN Bottom="0" Left="0" Right="0" Top="0"/&gt;&lt;PARALIST LineWrap="Break" LinkListID="0" LinkListIDNext="0" TextDirection="0" VertAlign="Center"&gt;&lt;P ParaShape="21" Style="43"&gt;&lt;TEXT CharShape="7"&gt;&lt;CHAR&gt;≪$B$282≫&lt;/CHAR&gt;&lt;/TEXT&gt;&lt;/P&gt;&lt;/PARALIST&gt;&lt;/CELL&gt;&lt;CELL BorderFill="24" ColAddr="2" ColSpan="1" Dirty="false" Editable="false" HasMargin="true" Header="false" Height="1650" Protect="false" RowAddr="275" RowSpan="1" Width="4982"&gt;&lt;CELLMARGIN Bottom="283" Left="283" Right="283" Top="283"/&gt;&lt;PARALIST LineWrap="Break" LinkListID="0" LinkListIDNext="0" TextDirection="0" VertAlign="Top"&gt;&lt;P ParaShape="21" Style="43"&gt;&lt;TEXT CharShape="7"&gt;&lt;CHAR&gt;≪$C$282≫&lt;/CHAR&gt;&lt;/TEXT&gt;&lt;/P&gt;&lt;/PARALIST&gt;&lt;/CELL&gt;&lt;CELL BorderFill="23" ColAddr="3" ColSpan="1" Dirty="false" Editable="false" HasMargin="true" Header="false" Height="1650" Protect="false" RowAddr="275" RowSpan="1" Width="9274"&gt;&lt;CELLMARGIN Bottom="283" Left="283" Right="283" Top="283"/&gt;&lt;PARALIST LineWrap="Break" LinkListID="0" LinkListIDNext="0" TextDirection="0" VertAlign="Top"&gt;&lt;P ParaShape="21" Style="43"&gt;&lt;TEXT CharShape="7"&gt;&lt;CHAR&gt;≪$D$282≫&lt;/CHAR&gt;&lt;/TEXT&gt;&lt;/P&gt;&lt;/PARALIST&gt;&lt;/CELL&gt;&lt;CELL BorderFill="25" ColAddr="4" ColSpan="1" Dirty="false" Editable="false" HasMargin="true" Header="false" Height="1650" Protect="false" RowAddr="275" RowSpan="1" Width="11708"&gt;&lt;CELLMARGIN Bottom="283" Left="283" Right="283" Top="283"/&gt;&lt;PARALIST LineWrap="Break" LinkListID="0" LinkListIDNext="0" TextDirection="0" VertAlign="Top"&gt;&lt;P ParaShape="21" Style="43"&gt;&lt;TEXT CharShape="7"&gt;&lt;CHAR&gt;≪$E$282≫&lt;/CHAR&gt;&lt;/TEXT&gt;&lt;/P&gt;&lt;/PARALIST&gt;&lt;/CELL&gt;&lt;/ROW&gt;&lt;ROW&gt;&lt;CELL BorderFill="22" ColAddr="0" ColSpan="1" Dirty="false" Editable="false" HasMargin="false" Header="false" Height="1650" Protect="false" RowAddr="276" RowSpan="1" Width="3001"&gt;&lt;CELLMARGIN Bottom="0" Left="0" Right="0" Top="0"/&gt;&lt;PARALIST LineWrap="Squeeze" LinkListID="0" LinkListIDNext="0" TextDirection="0" VertAlign="Center"&gt;&lt;P ParaShape="0" Style="43"&gt;&lt;TEXT CharShape="7"&gt;&lt;CHAR&gt;≪$A$283≫&lt;/CHAR&gt;&lt;/TEXT&gt;&lt;/P&gt;&lt;/PARALIST&gt;&lt;/CELL&gt;&lt;CELL BorderFill="23" ColAddr="1" ColSpan="1" Dirty="false" Editable="false" HasMargin="false" Header="false" Height="1650" Protect="false" RowAddr="276" RowSpan="1" Width="10406"&gt;&lt;CELLMARGIN Bottom="0" Left="0" Right="0" Top="0"/&gt;&lt;PARALIST LineWrap="Break" LinkListID="0" LinkListIDNext="0" TextDirection="0" VertAlign="Center"&gt;&lt;P ParaShape="21" Style="43"&gt;&lt;TEXT CharShape="7"&gt;&lt;CHAR&gt;≪$B$283≫&lt;/CHAR&gt;&lt;/TEXT&gt;&lt;/P&gt;&lt;/PARALIST&gt;&lt;/CELL&gt;&lt;CELL BorderFill="24" ColAddr="2" ColSpan="1" Dirty="false" Editable="false" HasMargin="true" Header="false" Height="1650" Protect="false" RowAddr="276" RowSpan="1" Width="4982"&gt;&lt;CELLMARGIN Bottom="283" Left="283" Right="283" Top="283"/&gt;&lt;PARALIST LineWrap="Break" LinkListID="0" LinkListIDNext="0" TextDirection="0" VertAlign="Top"&gt;&lt;P ParaShape="21" Style="43"&gt;&lt;TEXT CharShape="7"&gt;&lt;CHAR&gt;≪$C$283≫&lt;/CHAR&gt;&lt;/TEXT&gt;&lt;/P&gt;&lt;/PARALIST&gt;&lt;/CELL&gt;&lt;CELL BorderFill="23" ColAddr="3" ColSpan="1" Dirty="false" Editable="false" HasMargin="true" Header="false" Height="1650" Protect="false" RowAddr="276" RowSpan="1" Width="9274"&gt;&lt;CELLMARGIN Bottom="283" Left="283" Right="283" Top="283"/&gt;&lt;PARALIST LineWrap="Break" LinkListID="0" LinkListIDNext="0" TextDirection="0" VertAlign="Top"&gt;&lt;P ParaShape="21" Style="43"&gt;&lt;TEXT CharShape="7"&gt;&lt;CHAR&gt;≪$D$283≫&lt;/CHAR&gt;&lt;/TEXT&gt;&lt;/P&gt;&lt;/PARALIST&gt;&lt;/CELL&gt;&lt;CELL BorderFill="25" ColAddr="4" ColSpan="1" Dirty="false" Editable="false" HasMargin="true" Header="false" Height="1650" Protect="false" RowAddr="276" RowSpan="1" Width="11708"&gt;&lt;CELLMARGIN Bottom="283" Left="283" Right="283" Top="283"/&gt;&lt;PARALIST LineWrap="Break" LinkListID="0" LinkListIDNext="0" TextDirection="0" VertAlign="Top"&gt;&lt;P ParaShape="21" Style="43"&gt;&lt;TEXT CharShape="7"&gt;&lt;CHAR&gt;≪$E$283≫&lt;/CHAR&gt;&lt;/TEXT&gt;&lt;/P&gt;&lt;/PARALIST&gt;&lt;/CELL&gt;&lt;/ROW&gt;&lt;ROW&gt;&lt;CELL BorderFill="22" ColAddr="0" ColSpan="1" Dirty="false" Editable="false" HasMargin="false" Header="false" Height="1650" Protect="false" RowAddr="277" RowSpan="1" Width="3001"&gt;&lt;CELLMARGIN Bottom="0" Left="0" Right="0" Top="0"/&gt;&lt;PARALIST LineWrap="Squeeze" LinkListID="0" LinkListIDNext="0" TextDirection="0" VertAlign="Center"&gt;&lt;P ParaShape="0" Style="43"&gt;&lt;TEXT CharShape="7"&gt;&lt;CHAR&gt;≪$A$284≫&lt;/CHAR&gt;&lt;/TEXT&gt;&lt;/P&gt;&lt;/PARALIST&gt;&lt;/CELL&gt;&lt;CELL BorderFill="23" ColAddr="1" ColSpan="1" Dirty="false" Editable="false" HasMargin="false" Header="false" Height="1650" Protect="false" RowAddr="277" RowSpan="1" Width="10406"&gt;&lt;CELLMARGIN Bottom="0" Left="0" Right="0" Top="0"/&gt;&lt;PARALIST LineWrap="Break" LinkListID="0" LinkListIDNext="0" TextDirection="0" VertAlign="Center"&gt;&lt;P ParaShape="21" Style="43"&gt;&lt;TEXT CharShape="7"&gt;&lt;CHAR&gt;≪$B$284≫&lt;/CHAR&gt;&lt;/TEXT&gt;&lt;/P&gt;&lt;/PARALIST&gt;&lt;/CELL&gt;&lt;CELL BorderFill="24" ColAddr="2" ColSpan="1" Dirty="false" Editable="false" HasMargin="true" Header="false" Height="1650" Protect="false" RowAddr="277" RowSpan="1" Width="4982"&gt;&lt;CELLMARGIN Bottom="283" Left="283" Right="283" Top="283"/&gt;&lt;PARALIST LineWrap="Break" LinkListID="0" LinkListIDNext="0" TextDirection="0" VertAlign="Top"&gt;&lt;P ParaShape="21" Style="43"&gt;&lt;TEXT CharShape="7"&gt;&lt;CHAR&gt;≪$C$284≫&lt;/CHAR&gt;&lt;/TEXT&gt;&lt;/P&gt;&lt;/PARALIST&gt;&lt;/CELL&gt;&lt;CELL BorderFill="23" ColAddr="3" ColSpan="1" Dirty="false" Editable="false" HasMargin="true" Header="false" Height="1650" Protect="false" RowAddr="277" RowSpan="1" Width="9274"&gt;&lt;CELLMARGIN Bottom="283" Left="283" Right="283" Top="283"/&gt;&lt;PARALIST LineWrap="Break" LinkListID="0" LinkListIDNext="0" TextDirection="0" VertAlign="Top"&gt;&lt;P ParaShape="21" Style="43"&gt;&lt;TEXT CharShape="7"&gt;&lt;CHAR&gt;≪$D$284≫&lt;/CHAR&gt;&lt;/TEXT&gt;&lt;/P&gt;&lt;/PARALIST&gt;&lt;/CELL&gt;&lt;CELL BorderFill="25" ColAddr="4" ColSpan="1" Dirty="false" Editable="false" HasMargin="true" Header="false" Height="1650" Protect="false" RowAddr="277" RowSpan="1" Width="11708"&gt;&lt;CELLMARGIN Bottom="283" Left="283" Right="283" Top="283"/&gt;&lt;PARALIST LineWrap="Break" LinkListID="0" LinkListIDNext="0" TextDirection="0" VertAlign="Top"&gt;&lt;P ParaShape="21" Style="43"&gt;&lt;TEXT CharShape="7"&gt;&lt;CHAR&gt;≪$E$284≫&lt;/CHAR&gt;&lt;/TEXT&gt;&lt;/P&gt;&lt;/PARALIST&gt;&lt;/CELL&gt;&lt;/ROW&gt;&lt;ROW&gt;&lt;CELL BorderFill="22" ColAddr="0" ColSpan="1" Dirty="false" Editable="false" HasMargin="false" Header="false" Height="1650" Protect="false" RowAddr="278" RowSpan="1" Width="3001"&gt;&lt;CELLMARGIN Bottom="0" Left="0" Right="0" Top="0"/&gt;&lt;PARALIST LineWrap="Squeeze" LinkListID="0" LinkListIDNext="0" TextDirection="0" VertAlign="Center"&gt;&lt;P ParaShape="0" Style="43"&gt;&lt;TEXT CharShape="7"&gt;&lt;CHAR&gt;≪$A$285≫&lt;/CHAR&gt;&lt;/TEXT&gt;&lt;/P&gt;&lt;/PARALIST&gt;&lt;/CELL&gt;&lt;CELL BorderFill="23" ColAddr="1" ColSpan="1" Dirty="false" Editable="false" HasMargin="false" Header="false" Height="1650" Protect="false" RowAddr="278" RowSpan="1" Width="10406"&gt;&lt;CELLMARGIN Bottom="0" Left="0" Right="0" Top="0"/&gt;&lt;PARALIST LineWrap="Break" LinkListID="0" LinkListIDNext="0" TextDirection="0" VertAlign="Center"&gt;&lt;P ParaShape="21" Style="43"&gt;&lt;TEXT CharShape="7"&gt;&lt;CHAR&gt;≪$B$285≫&lt;/CHAR&gt;&lt;/TEXT&gt;&lt;/P&gt;&lt;/PARALIST&gt;&lt;/CELL&gt;&lt;CELL BorderFill="24" ColAddr="2" ColSpan="1" Dirty="false" Editable="false" HasMargin="true" Header="false" Height="1650" Protect="false" RowAddr="278" RowSpan="1" Width="4982"&gt;&lt;CELLMARGIN Bottom="283" Left="283" Right="283" Top="283"/&gt;&lt;PARALIST LineWrap="Break" LinkListID="0" LinkListIDNext="0" TextDirection="0" VertAlign="Top"&gt;&lt;P ParaShape="21" Style="43"&gt;&lt;TEXT CharShape="7"&gt;&lt;CHAR&gt;≪$C$285≫&lt;/CHAR&gt;&lt;/TEXT&gt;&lt;/P&gt;&lt;/PARALIST&gt;&lt;/CELL&gt;&lt;CELL BorderFill="23" ColAddr="3" ColSpan="1" Dirty="false" Editable="false" HasMargin="true" Header="false" Height="1650" Protect="false" RowAddr="278" RowSpan="1" Width="9274"&gt;&lt;CELLMARGIN Bottom="283" Left="283" Right="283" Top="283"/&gt;&lt;PARALIST LineWrap="Break" LinkListID="0" LinkListIDNext="0" TextDirection="0" VertAlign="Top"&gt;&lt;P ParaShape="21" Style="43"&gt;&lt;TEXT CharShape="7"&gt;&lt;CHAR&gt;≪$D$285≫&lt;/CHAR&gt;&lt;/TEXT&gt;&lt;/P&gt;&lt;/PARALIST&gt;&lt;/CELL&gt;&lt;CELL BorderFill="25" ColAddr="4" ColSpan="1" Dirty="false" Editable="false" HasMargin="true" Header="false" Height="1650" Protect="false" RowAddr="278" RowSpan="1" Width="11708"&gt;&lt;CELLMARGIN Bottom="283" Left="283" Right="283" Top="283"/&gt;&lt;PARALIST LineWrap="Break" LinkListID="0" LinkListIDNext="0" TextDirection="0" VertAlign="Top"&gt;&lt;P ParaShape="21" Style="43"&gt;&lt;TEXT CharShape="7"&gt;&lt;CHAR&gt;≪$E$285≫&lt;/CHAR&gt;&lt;/TEXT&gt;&lt;/P&gt;&lt;/PARALIST&gt;&lt;/CELL&gt;&lt;/ROW&gt;&lt;ROW&gt;&lt;CELL BorderFill="22" ColAddr="0" ColSpan="1" Dirty="false" Editable="false" HasMargin="false" Header="false" Height="1650" Protect="false" RowAddr="279" RowSpan="1" Width="3001"&gt;&lt;CELLMARGIN Bottom="0" Left="0" Right="0" Top="0"/&gt;&lt;PARALIST LineWrap="Squeeze" LinkListID="0" LinkListIDNext="0" TextDirection="0" VertAlign="Center"&gt;&lt;P ParaShape="0" Style="43"&gt;&lt;TEXT CharShape="7"&gt;&lt;CHAR&gt;≪$A$286≫&lt;/CHAR&gt;&lt;/TEXT&gt;&lt;/P&gt;&lt;/PARALIST&gt;&lt;/CELL&gt;&lt;CELL BorderFill="23" ColAddr="1" ColSpan="1" Dirty="false" Editable="false" HasMargin="false" Header="false" Height="1650" Protect="false" RowAddr="279" RowSpan="1" Width="10406"&gt;&lt;CELLMARGIN Bottom="0" Left="0" Right="0" Top="0"/&gt;&lt;PARALIST LineWrap="Break" LinkListID="0" LinkListIDNext="0" TextDirection="0" VertAlign="Center"&gt;&lt;P ParaShape="21" Style="43"&gt;&lt;TEXT CharShape="7"&gt;&lt;CHAR&gt;≪$B$286≫&lt;/CHAR&gt;&lt;/TEXT&gt;&lt;/P&gt;&lt;/PARALIST&gt;&lt;/CELL&gt;&lt;CELL BorderFill="24" ColAddr="2" ColSpan="1" Dirty="false" Editable="false" HasMargin="true" Header="false" Height="1650" Protect="false" RowAddr="279" RowSpan="1" Width="4982"&gt;&lt;CELLMARGIN Bottom="283" Left="283" Right="283" Top="283"/&gt;&lt;PARALIST LineWrap="Break" LinkListID="0" LinkListIDNext="0" TextDirection="0" VertAlign="Top"&gt;&lt;P ParaShape="21" Style="43"&gt;&lt;TEXT CharShape="7"&gt;&lt;CHAR&gt;≪$C$286≫&lt;/CHAR&gt;&lt;/TEXT&gt;&lt;/P&gt;&lt;/PARALIST&gt;&lt;/CELL&gt;&lt;CELL BorderFill="23" ColAddr="3" ColSpan="1" Dirty="false" Editable="false" HasMargin="true" Header="false" Height="1650" Protect="false" RowAddr="279" RowSpan="1" Width="9274"&gt;&lt;CELLMARGIN Bottom="283" Left="283" Right="283" Top="283"/&gt;&lt;PARALIST LineWrap="Break" LinkListID="0" LinkListIDNext="0" TextDirection="0" VertAlign="Top"&gt;&lt;P ParaShape="21" Style="43"&gt;&lt;TEXT CharShape="7"&gt;&lt;CHAR&gt;≪$D$286≫&lt;/CHAR&gt;&lt;/TEXT&gt;&lt;/P&gt;&lt;/PARALIST&gt;&lt;/CELL&gt;&lt;CELL BorderFill="25" ColAddr="4" ColSpan="1" Dirty="false" Editable="false" HasMargin="true" Header="false" Height="1650" Protect="false" RowAddr="279" RowSpan="1" Width="11708"&gt;&lt;CELLMARGIN Bottom="283" Left="283" Right="283" Top="283"/&gt;&lt;PARALIST LineWrap="Break" LinkListID="0" LinkListIDNext="0" TextDirection="0" VertAlign="Top"&gt;&lt;P ParaShape="21" Style="43"&gt;&lt;TEXT CharShape="7"&gt;&lt;CHAR&gt;≪$E$286≫&lt;/CHAR&gt;&lt;/TEXT&gt;&lt;/P&gt;&lt;/PARALIST&gt;&lt;/CELL&gt;&lt;/ROW&gt;&lt;ROW&gt;&lt;CELL BorderFill="22" ColAddr="0" ColSpan="1" Dirty="false" Editable="false" HasMargin="false" Header="false" Height="1650" Protect="false" RowAddr="280" RowSpan="1" Width="3001"&gt;&lt;CELLMARGIN Bottom="0" Left="0" Right="0" Top="0"/&gt;&lt;PARALIST LineWrap="Squeeze" LinkListID="0" LinkListIDNext="0" TextDirection="0" VertAlign="Center"&gt;&lt;P ParaShape="0" Style="43"&gt;&lt;TEXT CharShape="7"&gt;&lt;CHAR&gt;≪$A$287≫&lt;/CHAR&gt;&lt;/TEXT&gt;&lt;/P&gt;&lt;/PARALIST&gt;&lt;/CELL&gt;&lt;CELL BorderFill="23" ColAddr="1" ColSpan="1" Dirty="false" Editable="false" HasMargin="false" Header="false" Height="1650" Protect="false" RowAddr="280" RowSpan="1" Width="10406"&gt;&lt;CELLMARGIN Bottom="0" Left="0" Right="0" Top="0"/&gt;&lt;PARALIST LineWrap="Break" LinkListID="0" LinkListIDNext="0" TextDirection="0" VertAlign="Center"&gt;&lt;P ParaShape="21" Style="43"&gt;&lt;TEXT CharShape="7"&gt;&lt;CHAR&gt;≪$B$287≫&lt;/CHAR&gt;&lt;/TEXT&gt;&lt;/P&gt;&lt;/PARALIST&gt;&lt;/CELL&gt;&lt;CELL BorderFill="24" ColAddr="2" ColSpan="1" Dirty="false" Editable="false" HasMargin="true" Header="false" Height="1650" Protect="false" RowAddr="280" RowSpan="1" Width="4982"&gt;&lt;CELLMARGIN Bottom="283" Left="283" Right="283" Top="283"/&gt;&lt;PARALIST LineWrap="Break" LinkListID="0" LinkListIDNext="0" TextDirection="0" VertAlign="Top"&gt;&lt;P ParaShape="21" Style="43"&gt;&lt;TEXT CharShape="7"&gt;&lt;CHAR&gt;≪$C$287≫&lt;/CHAR&gt;&lt;/TEXT&gt;&lt;/P&gt;&lt;/PARALIST&gt;&lt;/CELL&gt;&lt;CELL BorderFill="23" ColAddr="3" ColSpan="1" Dirty="false" Editable="false" HasMargin="true" Header="false" Height="1650" Protect="false" RowAddr="280" RowSpan="1" Width="9274"&gt;&lt;CELLMARGIN Bottom="283" Left="283" Right="283" Top="283"/&gt;&lt;PARALIST LineWrap="Break" LinkListID="0" LinkListIDNext="0" TextDirection="0" VertAlign="Top"&gt;&lt;P ParaShape="21" Style="43"&gt;&lt;TEXT CharShape="7"&gt;&lt;CHAR&gt;≪$D$287≫&lt;/CHAR&gt;&lt;/TEXT&gt;&lt;/P&gt;&lt;/PARALIST&gt;&lt;/CELL&gt;&lt;CELL BorderFill="25" ColAddr="4" ColSpan="1" Dirty="false" Editable="false" HasMargin="true" Header="false" Height="1650" Protect="false" RowAddr="280" RowSpan="1" Width="11708"&gt;&lt;CELLMARGIN Bottom="283" Left="283" Right="283" Top="283"/&gt;&lt;PARALIST LineWrap="Break" LinkListID="0" LinkListIDNext="0" TextDirection="0" VertAlign="Top"&gt;&lt;P ParaShape="21" Style="43"&gt;&lt;TEXT CharShape="7"&gt;&lt;CHAR&gt;≪$E$287≫&lt;/CHAR&gt;&lt;/TEXT&gt;&lt;/P&gt;&lt;/PARALIST&gt;&lt;/CELL&gt;&lt;/ROW&gt;&lt;ROW&gt;&lt;CELL BorderFill="22" ColAddr="0" ColSpan="1" Dirty="false" Editable="false" HasMargin="false" Header="false" Height="1650" Protect="false" RowAddr="281" RowSpan="1" Width="3001"&gt;&lt;CELLMARGIN Bottom="0" Left="0" Right="0" Top="0"/&gt;&lt;PARALIST LineWrap="Squeeze" LinkListID="0" LinkListIDNext="0" TextDirection="0" VertAlign="Center"&gt;&lt;P ParaShape="0" Style="43"&gt;&lt;TEXT CharShape="7"&gt;&lt;CHAR&gt;≪$A$288≫&lt;/CHAR&gt;&lt;/TEXT&gt;&lt;/P&gt;&lt;/PARALIST&gt;&lt;/CELL&gt;&lt;CELL BorderFill="23" ColAddr="1" ColSpan="1" Dirty="false" Editable="false" HasMargin="false" Header="false" Height="1650" Protect="false" RowAddr="281" RowSpan="1" Width="10406"&gt;&lt;CELLMARGIN Bottom="0" Left="0" Right="0" Top="0"/&gt;&lt;PARALIST LineWrap="Break" LinkListID="0" LinkListIDNext="0" TextDirection="0" VertAlign="Center"&gt;&lt;P ParaShape="21" Style="43"&gt;&lt;TEXT CharShape="7"&gt;&lt;CHAR&gt;≪$B$288≫&lt;/CHAR&gt;&lt;/TEXT&gt;&lt;/P&gt;&lt;/PARALIST&gt;&lt;/CELL&gt;&lt;CELL BorderFill="24" ColAddr="2" ColSpan="1" Dirty="false" Editable="false" HasMargin="true" Header="false" Height="1650" Protect="false" RowAddr="281" RowSpan="1" Width="4982"&gt;&lt;CELLMARGIN Bottom="283" Left="283" Right="283" Top="283"/&gt;&lt;PARALIST LineWrap="Break" LinkListID="0" LinkListIDNext="0" TextDirection="0" VertAlign="Top"&gt;&lt;P ParaShape="21" Style="43"&gt;&lt;TEXT CharShape="7"&gt;&lt;CHAR&gt;≪$C$288≫&lt;/CHAR&gt;&lt;/TEXT&gt;&lt;/P&gt;&lt;/PARALIST&gt;&lt;/CELL&gt;&lt;CELL BorderFill="23" ColAddr="3" ColSpan="1" Dirty="false" Editable="false" HasMargin="true" Header="false" Height="1650" Protect="false" RowAddr="281" RowSpan="1" Width="9274"&gt;&lt;CELLMARGIN Bottom="283" Left="283" Right="283" Top="283"/&gt;&lt;PARALIST LineWrap="Break" LinkListID="0" LinkListIDNext="0" TextDirection="0" VertAlign="Top"&gt;&lt;P ParaShape="21" Style="43"&gt;&lt;TEXT CharShape="7"&gt;&lt;CHAR&gt;≪$D$288≫&lt;/CHAR&gt;&lt;/TEXT&gt;&lt;/P&gt;&lt;/PARALIST&gt;&lt;/CELL&gt;&lt;CELL BorderFill="25" ColAddr="4" ColSpan="1" Dirty="false" Editable="false" HasMargin="true" Header="false" Height="1650" Protect="false" RowAddr="281" RowSpan="1" Width="11708"&gt;&lt;CELLMARGIN Bottom="283" Left="283" Right="283" Top="283"/&gt;&lt;PARALIST LineWrap="Break" LinkListID="0" LinkListIDNext="0" TextDirection="0" VertAlign="Top"&gt;&lt;P ParaShape="21" Style="43"&gt;&lt;TEXT CharShape="7"&gt;&lt;CHAR&gt;≪$E$288≫&lt;/CHAR&gt;&lt;/TEXT&gt;&lt;/P&gt;&lt;/PARALIST&gt;&lt;/CELL&gt;&lt;/ROW&gt;&lt;ROW&gt;&lt;CELL BorderFill="22" ColAddr="0" ColSpan="1" Dirty="false" Editable="false" HasMargin="false" Header="false" Height="1650" Protect="false" RowAddr="282" RowSpan="1" Width="3001"&gt;&lt;CELLMARGIN Bottom="0" Left="0" Right="0" Top="0"/&gt;&lt;PARALIST LineWrap="Squeeze" LinkListID="0" LinkListIDNext="0" TextDirection="0" VertAlign="Center"&gt;&lt;P ParaShape="0" Style="43"&gt;&lt;TEXT CharShape="7"&gt;&lt;CHAR&gt;≪$A$289≫&lt;/CHAR&gt;&lt;/TEXT&gt;&lt;/P&gt;&lt;/PARALIST&gt;&lt;/CELL&gt;&lt;CELL BorderFill="23" ColAddr="1" ColSpan="1" Dirty="false" Editable="false" HasMargin="false" Header="false" Height="1650" Protect="false" RowAddr="282" RowSpan="1" Width="10406"&gt;&lt;CELLMARGIN Bottom="0" Left="0" Right="0" Top="0"/&gt;&lt;PARALIST LineWrap="Break" LinkListID="0" LinkListIDNext="0" TextDirection="0" VertAlign="Center"&gt;&lt;P ParaShape="21" Style="43"&gt;&lt;TEXT CharShape="7"&gt;&lt;CHAR&gt;≪$B$289≫&lt;/CHAR&gt;&lt;/TEXT&gt;&lt;/P&gt;&lt;/PARALIST&gt;&lt;/CELL&gt;&lt;CELL BorderFill="24" ColAddr="2" ColSpan="1" Dirty="false" Editable="false" HasMargin="true" Header="false" Height="1650" Protect="false" RowAddr="282" RowSpan="1" Width="4982"&gt;&lt;CELLMARGIN Bottom="283" Left="283" Right="283" Top="283"/&gt;&lt;PARALIST LineWrap="Break" LinkListID="0" LinkListIDNext="0" TextDirection="0" VertAlign="Top"&gt;&lt;P ParaShape="21" Style="43"&gt;&lt;TEXT CharShape="7"&gt;&lt;CHAR&gt;≪$C$289≫&lt;/CHAR&gt;&lt;/TEXT&gt;&lt;/P&gt;&lt;/PARALIST&gt;&lt;/CELL&gt;&lt;CELL BorderFill="23" ColAddr="3" ColSpan="1" Dirty="false" Editable="false" HasMargin="true" Header="false" Height="1650" Protect="false" RowAddr="282" RowSpan="1" Width="9274"&gt;&lt;CELLMARGIN Bottom="283" Left="283" Right="283" Top="283"/&gt;&lt;PARALIST LineWrap="Break" LinkListID="0" LinkListIDNext="0" TextDirection="0" VertAlign="Top"&gt;&lt;P ParaShape="21" Style="43"&gt;&lt;TEXT CharShape="7"&gt;&lt;CHAR&gt;≪$D$289≫&lt;/CHAR&gt;&lt;/TEXT&gt;&lt;/P&gt;&lt;/PARALIST&gt;&lt;/CELL&gt;&lt;CELL BorderFill="25" ColAddr="4" ColSpan="1" Dirty="false" Editable="false" HasMargin="true" Header="false" Height="1650" Protect="false" RowAddr="282" RowSpan="1" Width="11708"&gt;&lt;CELLMARGIN Bottom="283" Left="283" Right="283" Top="283"/&gt;&lt;PARALIST LineWrap="Break" LinkListID="0" LinkListIDNext="0" TextDirection="0" VertAlign="Top"&gt;&lt;P ParaShape="21" Style="43"&gt;&lt;TEXT CharShape="7"&gt;&lt;CHAR&gt;≪$E$289≫&lt;/CHAR&gt;&lt;/TEXT&gt;&lt;/P&gt;&lt;/PARALIST&gt;&lt;/CELL&gt;&lt;/ROW&gt;&lt;ROW&gt;&lt;CELL BorderFill="22" ColAddr="0" ColSpan="1" Dirty="false" Editable="false" HasMargin="false" Header="false" Height="1650" Protect="false" RowAddr="283" RowSpan="1" Width="3001"&gt;&lt;CELLMARGIN Bottom="0" Left="0" Right="0" Top="0"/&gt;&lt;PARALIST LineWrap="Squeeze" LinkListID="0" LinkListIDNext="0" TextDirection="0" VertAlign="Center"&gt;&lt;P ParaShape="0" Style="43"&gt;&lt;TEXT CharShape="7"&gt;&lt;CHAR&gt;≪$A$290≫&lt;/CHAR&gt;&lt;/TEXT&gt;&lt;/P&gt;&lt;/PARALIST&gt;&lt;/CELL&gt;&lt;CELL BorderFill="23" ColAddr="1" ColSpan="1" Dirty="false" Editable="false" HasMargin="false" Header="false" Height="1650" Protect="false" RowAddr="283" RowSpan="1" Width="10406"&gt;&lt;CELLMARGIN Bottom="0" Left="0" Right="0" Top="0"/&gt;&lt;PARALIST LineWrap="Break" LinkListID="0" LinkListIDNext="0" TextDirection="0" VertAlign="Center"&gt;&lt;P ParaShape="21" Style="43"&gt;&lt;TEXT CharShape="7"&gt;&lt;CHAR&gt;≪$B$290≫&lt;/CHAR&gt;&lt;/TEXT&gt;&lt;/P&gt;&lt;/PARALIST&gt;&lt;/CELL&gt;&lt;CELL BorderFill="24" ColAddr="2" ColSpan="1" Dirty="false" Editable="false" HasMargin="true" Header="false" Height="1650" Protect="false" RowAddr="283" RowSpan="1" Width="4982"&gt;&lt;CELLMARGIN Bottom="283" Left="283" Right="283" Top="283"/&gt;&lt;PARALIST LineWrap="Break" LinkListID="0" LinkListIDNext="0" TextDirection="0" VertAlign="Top"&gt;&lt;P ParaShape="21" Style="43"&gt;&lt;TEXT CharShape="7"&gt;&lt;CHAR&gt;≪$C$290≫&lt;/CHAR&gt;&lt;/TEXT&gt;&lt;/P&gt;&lt;/PARALIST&gt;&lt;/CELL&gt;&lt;CELL BorderFill="23" ColAddr="3" ColSpan="1" Dirty="false" Editable="false" HasMargin="true" Header="false" Height="1650" Protect="false" RowAddr="283" RowSpan="1" Width="9274"&gt;&lt;CELLMARGIN Bottom="283" Left="283" Right="283" Top="283"/&gt;&lt;PARALIST LineWrap="Break" LinkListID="0" LinkListIDNext="0" TextDirection="0" VertAlign="Top"&gt;&lt;P ParaShape="21" Style="43"&gt;&lt;TEXT CharShape="7"&gt;&lt;CHAR&gt;≪$D$290≫&lt;/CHAR&gt;&lt;/TEXT&gt;&lt;/P&gt;&lt;/PARALIST&gt;&lt;/CELL&gt;&lt;CELL BorderFill="25" ColAddr="4" ColSpan="1" Dirty="false" Editable="false" HasMargin="true" Header="false" Height="1650" Protect="false" RowAddr="283" RowSpan="1" Width="11708"&gt;&lt;CELLMARGIN Bottom="283" Left="283" Right="283" Top="283"/&gt;&lt;PARALIST LineWrap="Break" LinkListID="0" LinkListIDNext="0" TextDirection="0" VertAlign="Top"&gt;&lt;P ParaShape="21" Style="43"&gt;&lt;TEXT CharShape="7"&gt;&lt;CHAR&gt;≪$E$290≫&lt;/CHAR&gt;&lt;/TEXT&gt;&lt;/P&gt;&lt;/PARALIST&gt;&lt;/CELL&gt;&lt;/ROW&gt;&lt;ROW&gt;&lt;CELL BorderFill="22" ColAddr="0" ColSpan="1" Dirty="false" Editable="false" HasMargin="false" Header="false" Height="1650" Protect="false" RowAddr="284" RowSpan="1" Width="3001"&gt;&lt;CELLMARGIN Bottom="0" Left="0" Right="0" Top="0"/&gt;&lt;PARALIST LineWrap="Squeeze" LinkListID="0" LinkListIDNext="0" TextDirection="0" VertAlign="Center"&gt;&lt;P ParaShape="0" Style="43"&gt;&lt;TEXT CharShape="7"&gt;&lt;CHAR&gt;≪$A$291≫&lt;/CHAR&gt;&lt;/TEXT&gt;&lt;/P&gt;&lt;/PARALIST&gt;&lt;/CELL&gt;&lt;CELL BorderFill="23" ColAddr="1" ColSpan="1" Dirty="false" Editable="false" HasMargin="false" Header="false" Height="1650" Protect="false" RowAddr="284" RowSpan="1" Width="10406"&gt;&lt;CELLMARGIN Bottom="0" Left="0" Right="0" Top="0"/&gt;&lt;PARALIST LineWrap="Break" LinkListID="0" LinkListIDNext="0" TextDirection="0" VertAlign="Center"&gt;&lt;P ParaShape="21" Style="43"&gt;&lt;TEXT CharShape="7"&gt;&lt;CHAR&gt;≪$B$291≫&lt;/CHAR&gt;&lt;/TEXT&gt;&lt;/P&gt;&lt;/PARALIST&gt;&lt;/CELL&gt;&lt;CELL BorderFill="24" ColAddr="2" ColSpan="1" Dirty="false" Editable="false" HasMargin="true" Header="false" Height="1650" Protect="false" RowAddr="284" RowSpan="1" Width="4982"&gt;&lt;CELLMARGIN Bottom="283" Left="283" Right="283" Top="283"/&gt;&lt;PARALIST LineWrap="Break" LinkListID="0" LinkListIDNext="0" TextDirection="0" VertAlign="Top"&gt;&lt;P ParaShape="21" Style="43"&gt;&lt;TEXT CharShape="7"&gt;&lt;CHAR&gt;≪$C$291≫&lt;/CHAR&gt;&lt;/TEXT&gt;&lt;/P&gt;&lt;/PARALIST&gt;&lt;/CELL&gt;&lt;CELL BorderFill="23" ColAddr="3" ColSpan="1" Dirty="false" Editable="false" HasMargin="true" Header="false" Height="1650" Protect="false" RowAddr="284" RowSpan="1" Width="9274"&gt;&lt;CELLMARGIN Bottom="283" Left="283" Right="283" Top="283"/&gt;&lt;PARALIST LineWrap="Break" LinkListID="0" LinkListIDNext="0" TextDirection="0" VertAlign="Top"&gt;&lt;P ParaShape="21" Style="43"&gt;&lt;TEXT CharShape="7"&gt;&lt;CHAR&gt;≪$D$291≫&lt;/CHAR&gt;&lt;/TEXT&gt;&lt;/P&gt;&lt;/PARALIST&gt;&lt;/CELL&gt;&lt;CELL BorderFill="25" ColAddr="4" ColSpan="1" Dirty="false" Editable="false" HasMargin="true" Header="false" Height="1650" Protect="false" RowAddr="284" RowSpan="1" Width="11708"&gt;&lt;CELLMARGIN Bottom="283" Left="283" Right="283" Top="283"/&gt;&lt;PARALIST LineWrap="Break" LinkListID="0" LinkListIDNext="0" TextDirection="0" VertAlign="Top"&gt;&lt;P ParaShape="21" Style="43"&gt;&lt;TEXT CharShape="7"&gt;&lt;CHAR&gt;≪$E$291≫&lt;/CHAR&gt;&lt;/TEXT&gt;&lt;/P&gt;&lt;/PARALIST&gt;&lt;/CELL&gt;&lt;/ROW&gt;&lt;ROW&gt;&lt;CELL BorderFill="22" ColAddr="0" ColSpan="1" Dirty="false" Editable="false" HasMargin="false" Header="false" Height="1650" Protect="false" RowAddr="285" RowSpan="1" Width="3001"&gt;&lt;CELLMARGIN Bottom="0" Left="0" Right="0" Top="0"/&gt;&lt;PARALIST LineWrap="Squeeze" LinkListID="0" LinkListIDNext="0" TextDirection="0" VertAlign="Center"&gt;&lt;P ParaShape="0" Style="43"&gt;&lt;TEXT CharShape="7"&gt;&lt;CHAR&gt;≪$A$292≫&lt;/CHAR&gt;&lt;/TEXT&gt;&lt;/P&gt;&lt;/PARALIST&gt;&lt;/CELL&gt;&lt;CELL BorderFill="23" ColAddr="1" ColSpan="1" Dirty="false" Editable="false" HasMargin="false" Header="false" Height="1650" Protect="false" RowAddr="285" RowSpan="1" Width="10406"&gt;&lt;CELLMARGIN Bottom="0" Left="0" Right="0" Top="0"/&gt;&lt;PARALIST LineWrap="Break" LinkListID="0" LinkListIDNext="0" TextDirection="0" VertAlign="Center"&gt;&lt;P ParaShape="21" Style="43"&gt;&lt;TEXT CharShape="7"&gt;&lt;CHAR&gt;≪$B$292≫&lt;/CHAR&gt;&lt;/TEXT&gt;&lt;/P&gt;&lt;/PARALIST&gt;&lt;/CELL&gt;&lt;CELL BorderFill="24" ColAddr="2" ColSpan="1" Dirty="false" Editable="false" HasMargin="true" Header="false" Height="1650" Protect="false" RowAddr="285" RowSpan="1" Width="4982"&gt;&lt;CELLMARGIN Bottom="283" Left="283" Right="283" Top="283"/&gt;&lt;PARALIST LineWrap="Break" LinkListID="0" LinkListIDNext="0" TextDirection="0" VertAlign="Top"&gt;&lt;P ParaShape="21" Style="43"&gt;&lt;TEXT CharShape="7"&gt;&lt;CHAR&gt;≪$C$292≫&lt;/CHAR&gt;&lt;/TEXT&gt;&lt;/P&gt;&lt;/PARALIST&gt;&lt;/CELL&gt;&lt;CELL BorderFill="23" ColAddr="3" ColSpan="1" Dirty="false" Editable="false" HasMargin="true" Header="false" Height="1650" Protect="false" RowAddr="285" RowSpan="1" Width="9274"&gt;&lt;CELLMARGIN Bottom="283" Left="283" Right="283" Top="283"/&gt;&lt;PARALIST LineWrap="Break" LinkListID="0" LinkListIDNext="0" TextDirection="0" VertAlign="Top"&gt;&lt;P ParaShape="21" Style="43"&gt;&lt;TEXT CharShape="7"&gt;&lt;CHAR&gt;≪$D$292≫&lt;/CHAR&gt;&lt;/TEXT&gt;&lt;/P&gt;&lt;/PARALIST&gt;&lt;/CELL&gt;&lt;CELL BorderFill="25" ColAddr="4" ColSpan="1" Dirty="false" Editable="false" HasMargin="true" Header="false" Height="1650" Protect="false" RowAddr="285" RowSpan="1" Width="11708"&gt;&lt;CELLMARGIN Bottom="283" Left="283" Right="283" Top="283"/&gt;&lt;PARALIST LineWrap="Break" LinkListID="0" LinkListIDNext="0" TextDirection="0" VertAlign="Top"&gt;&lt;P ParaShape="21" Style="43"&gt;&lt;TEXT CharShape="7"&gt;&lt;CHAR&gt;≪$E$292≫&lt;/CHAR&gt;&lt;/TEXT&gt;&lt;/P&gt;&lt;/PARALIST&gt;&lt;/CELL&gt;&lt;/ROW&gt;&lt;ROW&gt;&lt;CELL BorderFill="22" ColAddr="0" ColSpan="1" Dirty="false" Editable="false" HasMargin="false" Header="false" Height="1650" Protect="false" RowAddr="286" RowSpan="1" Width="3001"&gt;&lt;CELLMARGIN Bottom="0" Left="0" Right="0" Top="0"/&gt;&lt;PARALIST LineWrap="Squeeze" LinkListID="0" LinkListIDNext="0" TextDirection="0" VertAlign="Center"&gt;&lt;P ParaShape="0" Style="43"&gt;&lt;TEXT CharShape="7"&gt;&lt;CHAR&gt;≪$A$293≫&lt;/CHAR&gt;&lt;/TEXT&gt;&lt;/P&gt;&lt;/PARALIST&gt;&lt;/CELL&gt;&lt;CELL BorderFill="23" ColAddr="1" ColSpan="1" Dirty="false" Editable="false" HasMargin="false" Header="false" Height="1650" Protect="false" RowAddr="286" RowSpan="1" Width="10406"&gt;&lt;CELLMARGIN Bottom="0" Left="0" Right="0" Top="0"/&gt;&lt;PARALIST LineWrap="Break" LinkListID="0" LinkListIDNext="0" TextDirection="0" VertAlign="Center"&gt;&lt;P ParaShape="21" Style="43"&gt;&lt;TEXT CharShape="7"&gt;&lt;CHAR&gt;≪$B$293≫&lt;/CHAR&gt;&lt;/TEXT&gt;&lt;/P&gt;&lt;/PARALIST&gt;&lt;/CELL&gt;&lt;CELL BorderFill="24" ColAddr="2" ColSpan="1" Dirty="false" Editable="false" HasMargin="true" Header="false" Height="1650" Protect="false" RowAddr="286" RowSpan="1" Width="4982"&gt;&lt;CELLMARGIN Bottom="283" Left="283" Right="283" Top="283"/&gt;&lt;PARALIST LineWrap="Break" LinkListID="0" LinkListIDNext="0" TextDirection="0" VertAlign="Top"&gt;&lt;P ParaShape="21" Style="43"&gt;&lt;TEXT CharShape="7"&gt;&lt;CHAR&gt;≪$C$293≫&lt;/CHAR&gt;&lt;/TEXT&gt;&lt;/P&gt;&lt;/PARALIST&gt;&lt;/CELL&gt;&lt;CELL BorderFill="23" ColAddr="3" ColSpan="1" Dirty="false" Editable="false" HasMargin="true" Header="false" Height="1650" Protect="false" RowAddr="286" RowSpan="1" Width="9274"&gt;&lt;CELLMARGIN Bottom="283" Left="283" Right="283" Top="283"/&gt;&lt;PARALIST LineWrap="Break" LinkListID="0" LinkListIDNext="0" TextDirection="0" VertAlign="Top"&gt;&lt;P ParaShape="21" Style="43"&gt;&lt;TEXT CharShape="7"&gt;&lt;CHAR&gt;≪$D$293≫&lt;/CHAR&gt;&lt;/TEXT&gt;&lt;/P&gt;&lt;/PARALIST&gt;&lt;/CELL&gt;&lt;CELL BorderFill="25" ColAddr="4" ColSpan="1" Dirty="false" Editable="false" HasMargin="true" Header="false" Height="1650" Protect="false" RowAddr="286" RowSpan="1" Width="11708"&gt;&lt;CELLMARGIN Bottom="283" Left="283" Right="283" Top="283"/&gt;&lt;PARALIST LineWrap="Break" LinkListID="0" LinkListIDNext="0" TextDirection="0" VertAlign="Top"&gt;&lt;P ParaShape="21" Style="43"&gt;&lt;TEXT CharShape="7"&gt;&lt;CHAR&gt;≪$E$293≫&lt;/CHAR&gt;&lt;/TEXT&gt;&lt;/P&gt;&lt;/PARALIST&gt;&lt;/CELL&gt;&lt;/ROW&gt;&lt;ROW&gt;&lt;CELL BorderFill="22" ColAddr="0" ColSpan="1" Dirty="false" Editable="false" HasMargin="false" Header="false" Height="1650" Protect="false" RowAddr="287" RowSpan="1" Width="3001"&gt;&lt;CELLMARGIN Bottom="0" Left="0" Right="0" Top="0"/&gt;&lt;PARALIST LineWrap="Squeeze" LinkListID="0" LinkListIDNext="0" TextDirection="0" VertAlign="Center"&gt;&lt;P ParaShape="0" Style="43"&gt;&lt;TEXT CharShape="7"&gt;&lt;CHAR&gt;≪$A$294≫&lt;/CHAR&gt;&lt;/TEXT&gt;&lt;/P&gt;&lt;/PARALIST&gt;&lt;/CELL&gt;&lt;CELL BorderFill="23" ColAddr="1" ColSpan="1" Dirty="false" Editable="false" HasMargin="false" Header="false" Height="1650" Protect="false" RowAddr="287" RowSpan="1" Width="10406"&gt;&lt;CELLMARGIN Bottom="0" Left="0" Right="0" Top="0"/&gt;&lt;PARALIST LineWrap="Break" LinkListID="0" LinkListIDNext="0" TextDirection="0" VertAlign="Center"&gt;&lt;P ParaShape="21" Style="43"&gt;&lt;TEXT CharShape="7"&gt;&lt;CHAR&gt;≪$B$294≫&lt;/CHAR&gt;&lt;/TEXT&gt;&lt;/P&gt;&lt;/PARALIST&gt;&lt;/CELL&gt;&lt;CELL BorderFill="24" ColAddr="2" ColSpan="1" Dirty="false" Editable="false" HasMargin="true" Header="false" Height="1650" Protect="false" RowAddr="287" RowSpan="1" Width="4982"&gt;&lt;CELLMARGIN Bottom="283" Left="283" Right="283" Top="283"/&gt;&lt;PARALIST LineWrap="Break" LinkListID="0" LinkListIDNext="0" TextDirection="0" VertAlign="Top"&gt;&lt;P ParaShape="21" Style="43"&gt;&lt;TEXT CharShape="7"&gt;&lt;CHAR&gt;≪$C$294≫&lt;/CHAR&gt;&lt;/TEXT&gt;&lt;/P&gt;&lt;/PARALIST&gt;&lt;/CELL&gt;&lt;CELL BorderFill="23" ColAddr="3" ColSpan="1" Dirty="false" Editable="false" HasMargin="true" Header="false" Height="1650" Protect="false" RowAddr="287" RowSpan="1" Width="9274"&gt;&lt;CELLMARGIN Bottom="283" Left="283" Right="283" Top="283"/&gt;&lt;PARALIST LineWrap="Break" LinkListID="0" LinkListIDNext="0" TextDirection="0" VertAlign="Top"&gt;&lt;P ParaShape="21" Style="43"&gt;&lt;TEXT CharShape="7"&gt;&lt;CHAR&gt;≪$D$294≫&lt;/CHAR&gt;&lt;/TEXT&gt;&lt;/P&gt;&lt;/PARALIST&gt;&lt;/CELL&gt;&lt;CELL BorderFill="25" ColAddr="4" ColSpan="1" Dirty="false" Editable="false" HasMargin="true" Header="false" Height="1650" Protect="false" RowAddr="287" RowSpan="1" Width="11708"&gt;&lt;CELLMARGIN Bottom="283" Left="283" Right="283" Top="283"/&gt;&lt;PARALIST LineWrap="Break" LinkListID="0" LinkListIDNext="0" TextDirection="0" VertAlign="Top"&gt;&lt;P ParaShape="21" Style="43"&gt;&lt;TEXT CharShape="7"&gt;&lt;CHAR&gt;≪$E$294≫&lt;/CHAR&gt;&lt;/TEXT&gt;&lt;/P&gt;&lt;/PARALIST&gt;&lt;/CELL&gt;&lt;/ROW&gt;&lt;ROW&gt;&lt;CELL BorderFill="22" ColAddr="0" ColSpan="1" Dirty="false" Editable="false" HasMargin="false" Header="false" Height="1650" Protect="false" RowAddr="288" RowSpan="1" Width="3001"&gt;&lt;CELLMARGIN Bottom="0" Left="0" Right="0" Top="0"/&gt;&lt;PARALIST LineWrap="Squeeze" LinkListID="0" LinkListIDNext="0" TextDirection="0" VertAlign="Center"&gt;&lt;P ParaShape="0" Style="43"&gt;&lt;TEXT CharShape="7"&gt;&lt;CHAR&gt;≪$A$295≫&lt;/CHAR&gt;&lt;/TEXT&gt;&lt;/P&gt;&lt;/PARALIST&gt;&lt;/CELL&gt;&lt;CELL BorderFill="23" ColAddr="1" ColSpan="1" Dirty="false" Editable="false" HasMargin="false" Header="false" Height="1650" Protect="false" RowAddr="288" RowSpan="1" Width="10406"&gt;&lt;CELLMARGIN Bottom="0" Left="0" Right="0" Top="0"/&gt;&lt;PARALIST LineWrap="Break" LinkListID="0" LinkListIDNext="0" TextDirection="0" VertAlign="Center"&gt;&lt;P ParaShape="21" Style="43"&gt;&lt;TEXT CharShape="7"&gt;&lt;CHAR&gt;≪$B$295≫&lt;/CHAR&gt;&lt;/TEXT&gt;&lt;/P&gt;&lt;/PARALIST&gt;&lt;/CELL&gt;&lt;CELL BorderFill="24" ColAddr="2" ColSpan="1" Dirty="false" Editable="false" HasMargin="true" Header="false" Height="1650" Protect="false" RowAddr="288" RowSpan="1" Width="4982"&gt;&lt;CELLMARGIN Bottom="283" Left="283" Right="283" Top="283"/&gt;&lt;PARALIST LineWrap="Break" LinkListID="0" LinkListIDNext="0" TextDirection="0" VertAlign="Top"&gt;&lt;P ParaShape="21" Style="43"&gt;&lt;TEXT CharShape="7"&gt;&lt;CHAR&gt;≪$C$295≫&lt;/CHAR&gt;&lt;/TEXT&gt;&lt;/P&gt;&lt;/PARALIST&gt;&lt;/CELL&gt;&lt;CELL BorderFill="23" ColAddr="3" ColSpan="1" Dirty="false" Editable="false" HasMargin="true" Header="false" Height="1650" Protect="false" RowAddr="288" RowSpan="1" Width="9274"&gt;&lt;CELLMARGIN Bottom="283" Left="283" Right="283" Top="283"/&gt;&lt;PARALIST LineWrap="Break" LinkListID="0" LinkListIDNext="0" TextDirection="0" VertAlign="Top"&gt;&lt;P ParaShape="21" Style="43"&gt;&lt;TEXT CharShape="7"&gt;&lt;CHAR&gt;≪$D$295≫&lt;/CHAR&gt;&lt;/TEXT&gt;&lt;/P&gt;&lt;/PARALIST&gt;&lt;/CELL&gt;&lt;CELL BorderFill="25" ColAddr="4" ColSpan="1" Dirty="false" Editable="false" HasMargin="true" Header="false" Height="1650" Protect="false" RowAddr="288" RowSpan="1" Width="11708"&gt;&lt;CELLMARGIN Bottom="283" Left="283" Right="283" Top="283"/&gt;&lt;PARALIST LineWrap="Break" LinkListID="0" LinkListIDNext="0" TextDirection="0" VertAlign="Top"&gt;&lt;P ParaShape="21" Style="43"&gt;&lt;TEXT CharShape="7"&gt;&lt;CHAR&gt;≪$E$295≫&lt;/CHAR&gt;&lt;/TEXT&gt;&lt;/P&gt;&lt;/PARALIST&gt;&lt;/CELL&gt;&lt;/ROW&gt;&lt;ROW&gt;&lt;CELL BorderFill="22" ColAddr="0" ColSpan="1" Dirty="false" Editable="false" HasMargin="false" Header="false" Height="1650" Protect="false" RowAddr="289" RowSpan="1" Width="3001"&gt;&lt;CELLMARGIN Bottom="0" Left="0" Right="0" Top="0"/&gt;&lt;PARALIST LineWrap="Squeeze" LinkListID="0" LinkListIDNext="0" TextDirection="0" VertAlign="Ce</t>
  </si>
  <si>
    <t>nter"&gt;&lt;P ParaShape="0" Style="43"&gt;&lt;TEXT CharShape="7"&gt;&lt;CHAR&gt;≪$A$296≫&lt;/CHAR&gt;&lt;/TEXT&gt;&lt;/P&gt;&lt;/PARALIST&gt;&lt;/CELL&gt;&lt;CELL BorderFill="23" ColAddr="1" ColSpan="1" Dirty="false" Editable="false" HasMargin="false" Header="false" Height="1650" Protect="false" RowAddr="289" RowSpan="1" Width="10406"&gt;&lt;CELLMARGIN Bottom="0" Left="0" Right="0" Top="0"/&gt;&lt;PARALIST LineWrap="Break" LinkListID="0" LinkListIDNext="0" TextDirection="0" VertAlign="Center"&gt;&lt;P ParaShape="21" Style="43"&gt;&lt;TEXT CharShape="7"&gt;&lt;CHAR&gt;≪$B$296≫&lt;/CHAR&gt;&lt;/TEXT&gt;&lt;/P&gt;&lt;/PARALIST&gt;&lt;/CELL&gt;&lt;CELL BorderFill="24" ColAddr="2" ColSpan="1" Dirty="false" Editable="false" HasMargin="true" Header="false" Height="1650" Protect="false" RowAddr="289" RowSpan="1" Width="4982"&gt;&lt;CELLMARGIN Bottom="283" Left="283" Right="283" Top="283"/&gt;&lt;PARALIST LineWrap="Break" LinkListID="0" LinkListIDNext="0" TextDirection="0" VertAlign="Top"&gt;&lt;P ParaShape="21" Style="43"&gt;&lt;TEXT CharShape="7"&gt;&lt;CHAR&gt;≪$C$296≫&lt;/CHAR&gt;&lt;/TEXT&gt;&lt;/P&gt;&lt;/PARALIST&gt;&lt;/CELL&gt;&lt;CELL BorderFill="23" ColAddr="3" ColSpan="1" Dirty="false" Editable="false" HasMargin="true" Header="false" Height="1650" Protect="false" RowAddr="289" RowSpan="1" Width="9274"&gt;&lt;CELLMARGIN Bottom="283" Left="283" Right="283" Top="283"/&gt;&lt;PARALIST LineWrap="Break" LinkListID="0" LinkListIDNext="0" TextDirection="0" VertAlign="Top"&gt;&lt;P ParaShape="21" Style="43"&gt;&lt;TEXT CharShape="7"&gt;&lt;CHAR&gt;≪$D$296≫&lt;/CHAR&gt;&lt;/TEXT&gt;&lt;/P&gt;&lt;/PARALIST&gt;&lt;/CELL&gt;&lt;CELL BorderFill="25" ColAddr="4" ColSpan="1" Dirty="false" Editable="false" HasMargin="true" Header="false" Height="1650" Protect="false" RowAddr="289" RowSpan="1" Width="11708"&gt;&lt;CELLMARGIN Bottom="283" Left="283" Right="283" Top="283"/&gt;&lt;PARALIST LineWrap="Break" LinkListID="0" LinkListIDNext="0" TextDirection="0" VertAlign="Top"&gt;&lt;P ParaShape="21" Style="43"&gt;&lt;TEXT CharShape="7"&gt;&lt;CHAR&gt;≪$E$296≫&lt;/CHAR&gt;&lt;/TEXT&gt;&lt;/P&gt;&lt;/PARALIST&gt;&lt;/CELL&gt;&lt;/ROW&gt;&lt;ROW&gt;&lt;CELL BorderFill="22" ColAddr="0" ColSpan="1" Dirty="false" Editable="false" HasMargin="false" Header="false" Height="1650" Protect="false" RowAddr="290" RowSpan="1" Width="3001"&gt;&lt;CELLMARGIN Bottom="0" Left="0" Right="0" Top="0"/&gt;&lt;PARALIST LineWrap="Squeeze" LinkListID="0" LinkListIDNext="0" TextDirection="0" VertAlign="Center"&gt;&lt;P ParaShape="0" Style="43"&gt;&lt;TEXT CharShape="7"&gt;&lt;CHAR&gt;≪$A$297≫&lt;/CHAR&gt;&lt;/TEXT&gt;&lt;/P&gt;&lt;/PARALIST&gt;&lt;/CELL&gt;&lt;CELL BorderFill="23" ColAddr="1" ColSpan="1" Dirty="false" Editable="false" HasMargin="false" Header="false" Height="1650" Protect="false" RowAddr="290" RowSpan="1" Width="10406"&gt;&lt;CELLMARGIN Bottom="0" Left="0" Right="0" Top="0"/&gt;&lt;PARALIST LineWrap="Break" LinkListID="0" LinkListIDNext="0" TextDirection="0" VertAlign="Center"&gt;&lt;P ParaShape="21" Style="43"&gt;&lt;TEXT CharShape="7"&gt;&lt;CHAR&gt;≪$B$297≫&lt;/CHAR&gt;&lt;/TEXT&gt;&lt;/P&gt;&lt;/PARALIST&gt;&lt;/CELL&gt;&lt;CELL BorderFill="24" ColAddr="2" ColSpan="1" Dirty="false" Editable="false" HasMargin="true" Header="false" Height="1650" Protect="false" RowAddr="290" RowSpan="1" Width="4982"&gt;&lt;CELLMARGIN Bottom="283" Left="283" Right="283" Top="283"/&gt;&lt;PARALIST LineWrap="Break" LinkListID="0" LinkListIDNext="0" TextDirection="0" VertAlign="Top"&gt;&lt;P ParaShape="21" Style="43"&gt;&lt;TEXT CharShape="7"&gt;&lt;CHAR&gt;≪$C$297≫&lt;/CHAR&gt;&lt;/TEXT&gt;&lt;/P&gt;&lt;/PARALIST&gt;&lt;/CELL&gt;&lt;CELL BorderFill="23" ColAddr="3" ColSpan="1" Dirty="false" Editable="false" HasMargin="true" Header="false" Height="1650" Protect="false" RowAddr="290" RowSpan="1" Width="9274"&gt;&lt;CELLMARGIN Bottom="283" Left="283" Right="283" Top="283"/&gt;&lt;PARALIST LineWrap="Break" LinkListID="0" LinkListIDNext="0" TextDirection="0" VertAlign="Top"&gt;&lt;P ParaShape="21" Style="43"&gt;&lt;TEXT CharShape="7"&gt;&lt;CHAR&gt;≪$D$297≫&lt;/CHAR&gt;&lt;/TEXT&gt;&lt;/P&gt;&lt;/PARALIST&gt;&lt;/CELL&gt;&lt;CELL BorderFill="25" ColAddr="4" ColSpan="1" Dirty="false" Editable="false" HasMargin="true" Header="false" Height="1650" Protect="false" RowAddr="290" RowSpan="1" Width="11708"&gt;&lt;CELLMARGIN Bottom="283" Left="283" Right="283" Top="283"/&gt;&lt;PARALIST LineWrap="Break" LinkListID="0" LinkListIDNext="0" TextDirection="0" VertAlign="Top"&gt;&lt;P ParaShape="21" Style="43"&gt;&lt;TEXT CharShape="7"&gt;&lt;CHAR&gt;≪$E$297≫&lt;/CHAR&gt;&lt;/TEXT&gt;&lt;/P&gt;&lt;/PARALIST&gt;&lt;/CELL&gt;&lt;/ROW&gt;&lt;ROW&gt;&lt;CELL BorderFill="22" ColAddr="0" ColSpan="1" Dirty="false" Editable="false" HasMargin="false" Header="false" Height="1650" Protect="false" RowAddr="291" RowSpan="1" Width="3001"&gt;&lt;CELLMARGIN Bottom="0" Left="0" Right="0" Top="0"/&gt;&lt;PARALIST LineWrap="Squeeze" LinkListID="0" LinkListIDNext="0" TextDirection="0" VertAlign="Center"&gt;&lt;P ParaShape="0" Style="43"&gt;&lt;TEXT CharShape="7"&gt;&lt;CHAR&gt;≪$A$298≫&lt;/CHAR&gt;&lt;/TEXT&gt;&lt;/P&gt;&lt;/PARALIST&gt;&lt;/CELL&gt;&lt;CELL BorderFill="23" ColAddr="1" ColSpan="1" Dirty="false" Editable="false" HasMargin="false" Header="false" Height="1650" Protect="false" RowAddr="291" RowSpan="1" Width="10406"&gt;&lt;CELLMARGIN Bottom="0" Left="0" Right="0" Top="0"/&gt;&lt;PARALIST LineWrap="Break" LinkListID="0" LinkListIDNext="0" TextDirection="0" VertAlign="Center"&gt;&lt;P ParaShape="21" Style="43"&gt;&lt;TEXT CharShape="7"&gt;&lt;CHAR&gt;≪$B$298≫&lt;/CHAR&gt;&lt;/TEXT&gt;&lt;/P&gt;&lt;/PARALIST&gt;&lt;/CELL&gt;&lt;CELL BorderFill="24" ColAddr="2" ColSpan="1" Dirty="false" Editable="false" HasMargin="true" Header="false" Height="1650" Protect="false" RowAddr="291" RowSpan="1" Width="4982"&gt;&lt;CELLMARGIN Bottom="283" Left="283" Right="283" Top="283"/&gt;&lt;PARALIST LineWrap="Break" LinkListID="0" LinkListIDNext="0" TextDirection="0" VertAlign="Top"&gt;&lt;P ParaShape="21" Style="43"&gt;&lt;TEXT CharShape="7"&gt;&lt;CHAR&gt;≪$C$298≫&lt;/CHAR&gt;&lt;/TEXT&gt;&lt;/P&gt;&lt;/PARALIST&gt;&lt;/CELL&gt;&lt;CELL BorderFill="23" ColAddr="3" ColSpan="1" Dirty="false" Editable="false" HasMargin="true" Header="false" Height="1650" Protect="false" RowAddr="291" RowSpan="1" Width="9274"&gt;&lt;CELLMARGIN Bottom="283" Left="283" Right="283" Top="283"/&gt;&lt;PARALIST LineWrap="Break" LinkListID="0" LinkListIDNext="0" TextDirection="0" VertAlign="Top"&gt;&lt;P ParaShape="21" Style="43"&gt;&lt;TEXT CharShape="7"&gt;&lt;CHAR&gt;≪$D$298≫&lt;/CHAR&gt;&lt;/TEXT&gt;&lt;/P&gt;&lt;/PARALIST&gt;&lt;/CELL&gt;&lt;CELL BorderFill="25" ColAddr="4" ColSpan="1" Dirty="false" Editable="false" HasMargin="true" Header="false" Height="1650" Protect="false" RowAddr="291" RowSpan="1" Width="11708"&gt;&lt;CELLMARGIN Bottom="283" Left="283" Right="283" Top="283"/&gt;&lt;PARALIST LineWrap="Break" LinkListID="0" LinkListIDNext="0" TextDirection="0" VertAlign="Top"&gt;&lt;P ParaShape="21" Style="43"&gt;&lt;TEXT CharShape="7"&gt;&lt;CHAR&gt;≪$E$298≫&lt;/CHAR&gt;&lt;/TEXT&gt;&lt;/P&gt;&lt;/PARALIST&gt;&lt;/CELL&gt;&lt;/ROW&gt;&lt;ROW&gt;&lt;CELL BorderFill="22" ColAddr="0" ColSpan="1" Dirty="false" Editable="false" HasMargin="false" Header="false" Height="1650" Protect="false" RowAddr="292" RowSpan="1" Width="3001"&gt;&lt;CELLMARGIN Bottom="0" Left="0" Right="0" Top="0"/&gt;&lt;PARALIST LineWrap="Squeeze" LinkListID="0" LinkListIDNext="0" TextDirection="0" VertAlign="Center"&gt;&lt;P ParaShape="0" Style="43"&gt;&lt;TEXT CharShape="7"&gt;&lt;CHAR&gt;≪$A$299≫&lt;/CHAR&gt;&lt;/TEXT&gt;&lt;/P&gt;&lt;/PARALIST&gt;&lt;/CELL&gt;&lt;CELL BorderFill="23" ColAddr="1" ColSpan="1" Dirty="false" Editable="false" HasMargin="false" Header="false" Height="1650" Protect="false" RowAddr="292" RowSpan="1" Width="10406"&gt;&lt;CELLMARGIN Bottom="0" Left="0" Right="0" Top="0"/&gt;&lt;PARALIST LineWrap="Break" LinkListID="0" LinkListIDNext="0" TextDirection="0" VertAlign="Center"&gt;&lt;P ParaShape="21" Style="43"&gt;&lt;TEXT CharShape="7"&gt;&lt;CHAR&gt;≪$B$299≫&lt;/CHAR&gt;&lt;/TEXT&gt;&lt;/P&gt;&lt;/PARALIST&gt;&lt;/CELL&gt;&lt;CELL BorderFill="24" ColAddr="2" ColSpan="1" Dirty="false" Editable="false" HasMargin="true" Header="false" Height="1650" Protect="false" RowAddr="292" RowSpan="1" Width="4982"&gt;&lt;CELLMARGIN Bottom="283" Left="283" Right="283" Top="283"/&gt;&lt;PARALIST LineWrap="Break" LinkListID="0" LinkListIDNext="0" TextDirection="0" VertAlign="Top"&gt;&lt;P ParaShape="21" Style="43"&gt;&lt;TEXT CharShape="7"&gt;&lt;CHAR&gt;≪$C$299≫&lt;/CHAR&gt;&lt;/TEXT&gt;&lt;/P&gt;&lt;/PARALIST&gt;&lt;/CELL&gt;&lt;CELL BorderFill="23" ColAddr="3" ColSpan="1" Dirty="false" Editable="false" HasMargin="true" Header="false" Height="1650" Protect="false" RowAddr="292" RowSpan="1" Width="9274"&gt;&lt;CELLMARGIN Bottom="283" Left="283" Right="283" Top="283"/&gt;&lt;PARALIST LineWrap="Break" LinkListID="0" LinkListIDNext="0" TextDirection="0" VertAlign="Top"&gt;&lt;P ParaShape="21" Style="43"&gt;&lt;TEXT CharShape="7"&gt;&lt;CHAR&gt;≪$D$299≫&lt;/CHAR&gt;&lt;/TEXT&gt;&lt;/P&gt;&lt;/PARALIST&gt;&lt;/CELL&gt;&lt;CELL BorderFill="25" ColAddr="4" ColSpan="1" Dirty="false" Editable="false" HasMargin="true" Header="false" Height="1650" Protect="false" RowAddr="292" RowSpan="1" Width="11708"&gt;&lt;CELLMARGIN Bottom="283" Left="283" Right="283" Top="283"/&gt;&lt;PARALIST LineWrap="Break" LinkListID="0" LinkListIDNext="0" TextDirection="0" VertAlign="Top"&gt;&lt;P ParaShape="21" Style="43"&gt;&lt;TEXT CharShape="7"&gt;&lt;CHAR&gt;≪$E$299≫&lt;/CHAR&gt;&lt;/TEXT&gt;&lt;/P&gt;&lt;/PARALIST&gt;&lt;/CELL&gt;&lt;/ROW&gt;&lt;ROW&gt;&lt;CELL BorderFill="22" ColAddr="0" ColSpan="1" Dirty="false" Editable="false" HasMargin="false" Header="false" Height="1650" Protect="false" RowAddr="293" RowSpan="1" Width="3001"&gt;&lt;CELLMARGIN Bottom="0" Left="0" Right="0" Top="0"/&gt;&lt;PARALIST LineWrap="Squeeze" LinkListID="0" LinkListIDNext="0" TextDirection="0" VertAlign="Center"&gt;&lt;P ParaShape="0" Style="43"&gt;&lt;TEXT CharShape="7"&gt;&lt;CHAR&gt;≪$A$300≫&lt;/CHAR&gt;&lt;/TEXT&gt;&lt;/P&gt;&lt;/PARALIST&gt;&lt;/CELL&gt;&lt;CELL BorderFill="23" ColAddr="1" ColSpan="1" Dirty="false" Editable="false" HasMargin="false" Header="false" Height="1650" Protect="false" RowAddr="293" RowSpan="1" Width="10406"&gt;&lt;CELLMARGIN Bottom="0" Left="0" Right="0" Top="0"/&gt;&lt;PARALIST LineWrap="Break" LinkListID="0" LinkListIDNext="0" TextDirection="0" VertAlign="Center"&gt;&lt;P ParaShape="21" Style="43"&gt;&lt;TEXT CharShape="7"&gt;&lt;CHAR&gt;≪$B$300≫&lt;/CHAR&gt;&lt;/TEXT&gt;&lt;/P&gt;&lt;/PARALIST&gt;&lt;/CELL&gt;&lt;CELL BorderFill="24" ColAddr="2" ColSpan="1" Dirty="false" Editable="false" HasMargin="true" Header="false" Height="1650" Protect="false" RowAddr="293" RowSpan="1" Width="4982"&gt;&lt;CELLMARGIN Bottom="283" Left="283" Right="283" Top="283"/&gt;&lt;PARALIST LineWrap="Break" LinkListID="0" LinkListIDNext="0" TextDirection="0" VertAlign="Top"&gt;&lt;P ParaShape="21" Style="43"&gt;&lt;TEXT CharShape="7"&gt;&lt;CHAR&gt;≪$C$300≫&lt;/CHAR&gt;&lt;/TEXT&gt;&lt;/P&gt;&lt;/PARALIST&gt;&lt;/CELL&gt;&lt;CELL BorderFill="23" ColAddr="3" ColSpan="1" Dirty="false" Editable="false" HasMargin="true" Header="false" Height="1650" Protect="false" RowAddr="293" RowSpan="1" Width="9274"&gt;&lt;CELLMARGIN Bottom="283" Left="283" Right="283" Top="283"/&gt;&lt;PARALIST LineWrap="Break" LinkListID="0" LinkListIDNext="0" TextDirection="0" VertAlign="Top"&gt;&lt;P ParaShape="21" Style="43"&gt;&lt;TEXT CharShape="7"&gt;&lt;CHAR&gt;≪$D$300≫&lt;/CHAR&gt;&lt;/TEXT&gt;&lt;/P&gt;&lt;/PARALIST&gt;&lt;/CELL&gt;&lt;CELL BorderFill="25" ColAddr="4" ColSpan="1" Dirty="false" Editable="false" HasMargin="true" Header="false" Height="1650" Protect="false" RowAddr="293" RowSpan="1" Width="11708"&gt;&lt;CELLMARGIN Bottom="283" Left="283" Right="283" Top="283"/&gt;&lt;PARALIST LineWrap="Break" LinkListID="0" LinkListIDNext="0" TextDirection="0" VertAlign="Top"&gt;&lt;P ParaShape="21" Style="43"&gt;&lt;TEXT CharShape="7"&gt;&lt;CHAR&gt;≪$E$300≫&lt;/CHAR&gt;&lt;/TEXT&gt;&lt;/P&gt;&lt;/PARALIST&gt;&lt;/CELL&gt;&lt;/ROW&gt;&lt;ROW&gt;&lt;CELL BorderFill="22" ColAddr="0" ColSpan="1" Dirty="false" Editable="false" HasMargin="false" Header="false" Height="1650" Protect="false" RowAddr="294" RowSpan="1" Width="3001"&gt;&lt;CELLMARGIN Bottom="0" Left="0" Right="0" Top="0"/&gt;&lt;PARALIST LineWrap="Squeeze" LinkListID="0" LinkListIDNext="0" TextDirection="0" VertAlign="Center"&gt;&lt;P ParaShape="0" Style="43"&gt;&lt;TEXT CharShape="7"&gt;&lt;CHAR&gt;≪$A$301≫&lt;/CHAR&gt;&lt;/TEXT&gt;&lt;/P&gt;&lt;/PARALIST&gt;&lt;/CELL&gt;&lt;CELL BorderFill="23" ColAddr="1" ColSpan="1" Dirty="false" Editable="false" HasMargin="false" Header="false" Height="1650" Protect="false" RowAddr="294" RowSpan="1" Width="10406"&gt;&lt;CELLMARGIN Bottom="0" Left="0" Right="0" Top="0"/&gt;&lt;PARALIST LineWrap="Break" LinkListID="0" LinkListIDNext="0" TextDirection="0" VertAlign="Center"&gt;&lt;P ParaShape="21" Style="43"&gt;&lt;TEXT CharShape="7"&gt;&lt;CHAR&gt;≪$B$301≫&lt;/CHAR&gt;&lt;/TEXT&gt;&lt;/P&gt;&lt;/PARALIST&gt;&lt;/CELL&gt;&lt;CELL BorderFill="24" ColAddr="2" ColSpan="1" Dirty="false" Editable="false" HasMargin="true" Header="false" Height="1650" Protect="false" RowAddr="294" RowSpan="1" Width="4982"&gt;&lt;CELLMARGIN Bottom="283" Left="283" Right="283" Top="283"/&gt;&lt;PARALIST LineWrap="Break" LinkListID="0" LinkListIDNext="0" TextDirection="0" VertAlign="Top"&gt;&lt;P ParaShape="21" Style="43"&gt;&lt;TEXT CharShape="7"&gt;&lt;CHAR&gt;≪$C$301≫&lt;/CHAR&gt;&lt;/TEXT&gt;&lt;/P&gt;&lt;/PARALIST&gt;&lt;/CELL&gt;&lt;CELL BorderFill="23" ColAddr="3" ColSpan="1" Dirty="false" Editable="false" HasMargin="true" Header="false" Height="1650" Protect="false" RowAddr="294" RowSpan="1" Width="9274"&gt;&lt;CELLMARGIN Bottom="283" Left="283" Right="283" Top="283"/&gt;&lt;PARALIST LineWrap="Break" LinkListID="0" LinkListIDNext="0" TextDirection="0" VertAlign="Top"&gt;&lt;P ParaShape="21" Style="43"&gt;&lt;TEXT CharShape="7"&gt;&lt;CHAR&gt;≪$D$301≫&lt;/CHAR&gt;&lt;/TEXT&gt;&lt;/P&gt;&lt;/PARALIST&gt;&lt;/CELL&gt;&lt;CELL BorderFill="25" ColAddr="4" ColSpan="1" Dirty="false" Editable="false" HasMargin="true" Header="false" Height="1650" Protect="false" RowAddr="294" RowSpan="1" Width="11708"&gt;&lt;CELLMARGIN Bottom="283" Left="283" Right="283" Top="283"/&gt;&lt;PARALIST LineWrap="Break" LinkListID="0" LinkListIDNext="0" TextDirection="0" VertAlign="Top"&gt;&lt;P ParaShape="21" Style="43"&gt;&lt;TEXT CharShape="7"&gt;&lt;CHAR&gt;≪$E$301≫&lt;/CHAR&gt;&lt;/TEXT&gt;&lt;/P&gt;&lt;/PARALIST&gt;&lt;/CELL&gt;&lt;/ROW&gt;&lt;ROW&gt;&lt;CELL BorderFill="22" ColAddr="0" ColSpan="1" Dirty="false" Editable="false" HasMargin="false" Header="false" Height="1650" Protect="false" RowAddr="295" RowSpan="1" Width="3001"&gt;&lt;CELLMARGIN Bottom="0" Left="0" Right="0" Top="0"/&gt;&lt;PARALIST LineWrap="Squeeze" LinkListID="0" LinkListIDNext="0" TextDirection="0" VertAlign="Center"&gt;&lt;P ParaShape="0" Style="43"&gt;&lt;TEXT CharShape="7"&gt;&lt;CHAR&gt;≪$A$302≫&lt;/CHAR&gt;&lt;/TEXT&gt;&lt;/P&gt;&lt;/PARALIST&gt;&lt;/CELL&gt;&lt;CELL BorderFill="23" ColAddr="1" ColSpan="1" Dirty="false" Editable="false" HasMargin="false" Header="false" Height="1650" Protect="false" RowAddr="295" RowSpan="1" Width="10406"&gt;&lt;CELLMARGIN Bottom="0" Left="0" Right="0" Top="0"/&gt;&lt;PARALIST LineWrap="Break" LinkListID="0" LinkListIDNext="0" TextDirection="0" VertAlign="Center"&gt;&lt;P ParaShape="21" Style="43"&gt;&lt;TEXT CharShape="7"&gt;&lt;CHAR&gt;≪$B$302≫&lt;/CHAR&gt;&lt;/TEXT&gt;&lt;/P&gt;&lt;/PARALIST&gt;&lt;/CELL&gt;&lt;CELL BorderFill="24" ColAddr="2" ColSpan="1" Dirty="false" Editable="false" HasMargin="true" Header="false" Height="1650" Protect="false" RowAddr="295" RowSpan="1" Width="4982"&gt;&lt;CELLMARGIN Bottom="283" Left="283" Right="283" Top="283"/&gt;&lt;PARALIST LineWrap="Break" LinkListID="0" LinkListIDNext="0" TextDirection="0" VertAlign="Top"&gt;&lt;P ParaShape="21" Style="43"&gt;&lt;TEXT CharShape="7"&gt;&lt;CHAR&gt;≪$C$302≫&lt;/CHAR&gt;&lt;/TEXT&gt;&lt;/P&gt;&lt;/PARALIST&gt;&lt;/CELL&gt;&lt;CELL BorderFill="23" ColAddr="3" ColSpan="1" Dirty="false" Editable="false" HasMargin="true" Header="false" Height="1650" Protect="false" RowAddr="295" RowSpan="1" Width="9274"&gt;&lt;CELLMARGIN Bottom="283" Left="283" Right="283" Top="283"/&gt;&lt;PARALIST LineWrap="Break" LinkListID="0" LinkListIDNext="0" TextDirection="0" VertAlign="Top"&gt;&lt;P ParaShape="21" Style="43"&gt;&lt;TEXT CharShape="7"&gt;&lt;CHAR&gt;≪$D$302≫&lt;/CHAR&gt;&lt;/TEXT&gt;&lt;/P&gt;&lt;/PARALIST&gt;&lt;/CELL&gt;&lt;CELL BorderFill="25" ColAddr="4" ColSpan="1" Dirty="false" Editable="false" HasMargin="true" Header="false" Height="1650" Protect="false" RowAddr="295" RowSpan="1" Width="11708"&gt;&lt;CELLMARGIN Bottom="283" Left="283" Right="283" Top="283"/&gt;&lt;PARALIST LineWrap="Break" LinkListID="0" LinkListIDNext="0" TextDirection="0" VertAlign="Top"&gt;&lt;P ParaShape="21" Style="43"&gt;&lt;TEXT CharShape="7"&gt;&lt;CHAR&gt;≪$E$302≫&lt;/CHAR&gt;&lt;/TEXT&gt;&lt;/P&gt;&lt;/PARALIST&gt;&lt;/CELL&gt;&lt;/ROW&gt;&lt;ROW&gt;&lt;CELL BorderFill="22" ColAddr="0" ColSpan="1" Dirty="false" Editable="false" HasMargin="false" Header="false" Height="1650" Protect="false" RowAddr="296" RowSpan="1" Width="3001"&gt;&lt;CELLMARGIN Bottom="0" Left="0" Right="0" Top="0"/&gt;&lt;PARALIST LineWrap="Squeeze" LinkListID="0" LinkListIDNext="0" TextDirection="0" VertAlign="Center"&gt;&lt;P ParaShape="0" Style="43"&gt;&lt;TEXT CharShape="7"&gt;&lt;CHAR&gt;≪$A$303≫&lt;/CHAR&gt;&lt;/TEXT&gt;&lt;/P&gt;&lt;/PARALIST&gt;&lt;/CELL&gt;&lt;CELL BorderFill="23" ColAddr="1" ColSpan="1" Dirty="false" Editable="false" HasMargin="false" Header="false" Height="1650" Protect="false" RowAddr="296" RowSpan="1" Width="10406"&gt;&lt;CELLMARGIN Bottom="0" Left="0" Right="0" Top="0"/&gt;&lt;PARALIST LineWrap="Break" LinkListID="0" LinkListIDNext="0" TextDirection="0" VertAlign="Center"&gt;&lt;P ParaShape="21" Style="43"&gt;&lt;TEXT CharShape="7"&gt;&lt;CHAR&gt;≪$B$303≫&lt;/CHAR&gt;&lt;/TEXT&gt;&lt;/P&gt;&lt;/PARALIST&gt;&lt;/CELL&gt;&lt;CELL BorderFill="24" ColAddr="2" ColSpan="1" Dirty="false" Editable="false" HasMargin="true" Header="false" Height="1650" Protect="false" RowAddr="296" RowSpan="1" Width="4982"&gt;&lt;CELLMARGIN Bottom="283" Left="283" Right="283" Top="283"/&gt;&lt;PARALIST LineWrap="Break" LinkListID="0" LinkListIDNext="0" TextDirection="0" VertAlign="Top"&gt;&lt;P ParaShape="21" Style="43"&gt;&lt;TEXT CharShape="7"&gt;&lt;CHAR&gt;≪$C$303≫&lt;/CHAR&gt;&lt;/TEXT&gt;&lt;/P&gt;&lt;/PARALIST&gt;&lt;/CELL&gt;&lt;CELL BorderFill="23" ColAddr="3" ColSpan="1" Dirty="false" Editable="false" HasMargin="true" Header="false" Height="1650" Protect="false" RowAddr="296" RowSpan="1" Width="9274"&gt;&lt;CELLMARGIN Bottom="283" Left="283" Right="283" Top="283"/&gt;&lt;PARALIST LineWrap="Break" LinkListID="0" LinkListIDNext="0" TextDirection="0" VertAlign="Top"&gt;&lt;P ParaShape="21" Style="43"&gt;&lt;TEXT CharShape="7"&gt;&lt;CHAR&gt;≪$D$303≫&lt;/CHAR&gt;&lt;/TEXT&gt;&lt;/P&gt;&lt;/PARALIST&gt;&lt;/CELL&gt;&lt;CELL BorderFill="25" ColAddr="4" ColSpan="1" Dirty="false" Editable="false" HasMargin="true" Header="false" Height="1650" Protect="false" RowAddr="296" RowSpan="1" Width="11708"&gt;&lt;CELLMARGIN Bottom="283" Left="283" Right="283" Top="283"/&gt;&lt;PARALIST LineWrap="Break" LinkListID="0" LinkListIDNext="0" TextDirection="0" VertAlign="Top"&gt;&lt;P ParaShape="21" Style="43"&gt;&lt;TEXT CharShape="7"&gt;&lt;CHAR&gt;≪$E$303≫&lt;/CHAR&gt;&lt;/TEXT&gt;&lt;/P&gt;&lt;/PARALIST&gt;&lt;/CELL&gt;&lt;/ROW&gt;&lt;ROW&gt;&lt;CELL BorderFill="22" ColAddr="0" ColSpan="1" Dirty="false" Editable="false" HasMargin="false" Header="false" Height="1650" Protect="false" RowAddr="297" RowSpan="1" Width="3001"&gt;&lt;CELLMARGIN Bottom="0" Left="0" Right="0" Top="0"/&gt;&lt;PARALIST LineWrap="Squeeze" LinkListID="0" LinkListIDNext="0" TextDirection="0" VertAlign="Center"&gt;&lt;P ParaShape="0" Style="43"&gt;&lt;TEXT CharShape="7"&gt;&lt;CHAR&gt;≪$A$304≫&lt;/CHAR&gt;&lt;/TEXT&gt;&lt;/P&gt;&lt;/PARALIST&gt;&lt;/CELL&gt;&lt;CELL BorderFill="23" ColAddr="1" ColSpan="1" Dirty="false" Editable="false" HasMargin="false" Header="false" Height="1650" Protect="false" RowAddr="297" RowSpan="1" Width="10406"&gt;&lt;CELLMARGIN Bottom="0" Left="0" Right="0" Top="0"/&gt;&lt;PARALIST LineWrap="Break" LinkListID="0" LinkListIDNext="0" TextDirection="0" VertAlign="Center"&gt;&lt;P ParaShape="21" Style="43"&gt;&lt;TEXT CharShape="7"&gt;&lt;CHAR&gt;≪$B$304≫&lt;/CHAR&gt;&lt;/TEXT&gt;&lt;/P&gt;&lt;/PARALIST&gt;&lt;/CELL&gt;&lt;CELL BorderFill="24" ColAddr="2" ColSpan="1" Dirty="false" Editable="false" HasMargin="true" Header="false" Height="1650" Protect="false" RowAddr="297" RowSpan="1" Width="4982"&gt;&lt;CELLMARGIN Bottom="283" Left="283" Right="283" Top="283"/&gt;&lt;PARALIST LineWrap="Break" LinkListID="0" LinkListIDNext="0" TextDirection="0" VertAlign="Top"&gt;&lt;P ParaShape="21" Style="43"&gt;&lt;TEXT CharShape="7"&gt;&lt;CHAR&gt;≪$C$304≫&lt;/CHAR&gt;&lt;/TEXT&gt;&lt;/P&gt;&lt;/PARALIST&gt;&lt;/CELL&gt;&lt;CELL BorderFill="23" ColAddr="3" ColSpan="1" Dirty="false" Editable="false" HasMargin="true" Header="false" Height="1650" Protect="false" RowAddr="297" RowSpan="1" Width="9274"&gt;&lt;CELLMARGIN Bottom="283" Left="283" Right="283" Top="283"/&gt;&lt;PARALIST LineWrap="Break" LinkListID="0" LinkListIDNext="0" TextDirection="0" VertAlign="Top"&gt;&lt;P ParaShape="21" Style="43"&gt;&lt;TEXT CharShape="7"&gt;&lt;CHAR&gt;≪$D$304≫&lt;/CHAR&gt;&lt;/TEXT&gt;&lt;/P&gt;&lt;/PARALIST&gt;&lt;/CELL&gt;&lt;CELL BorderFill="25" ColAddr="4" ColSpan="1" Dirty="false" Editable="false" HasMargin="true" Header="false" Height="1650" Protect="false" RowAddr="297" RowSpan="1" Width="11708"&gt;&lt;CELLMARGIN Bottom="283" Left="283" Right="283" Top="283"/&gt;&lt;PARALIST LineWrap="Break" LinkListID="0" LinkListIDNext="0" TextDirection="0" VertAlign="Top"&gt;&lt;P ParaShape="21" Style="43"&gt;&lt;TEXT CharShape="7"&gt;&lt;CHAR&gt;≪$E$304≫&lt;/CHAR&gt;&lt;/TEXT&gt;&lt;/P&gt;&lt;/PARALIST&gt;&lt;/CELL&gt;&lt;/ROW&gt;&lt;ROW&gt;&lt;CELL BorderFill="22" ColAddr="0" ColSpan="1" Dirty="false" Editable="false" HasMargin="false" Header="false" Height="1650" Protect="false" RowAddr="298" RowSpan="1" Width="3001"&gt;&lt;CELLMARGIN Bottom="0" Left="0" Right="0" Top="0"/&gt;&lt;PARALIST LineWrap="Squeeze" LinkListID="0" LinkListIDNext="0" TextDirection="0" VertAlign="Center"&gt;&lt;P ParaShape="0" Style="43"&gt;&lt;TEXT CharShape="7"&gt;&lt;CHAR&gt;≪$A$305≫&lt;/CHAR&gt;&lt;/TEXT&gt;&lt;/P&gt;&lt;/PARALIST&gt;&lt;/CELL&gt;&lt;CELL BorderFill="23" ColAddr="1" ColSpan="1" Dirty="false" Editable="false" HasMargin="false" Header="false" Height="1650" Protect="false" RowAddr="298" RowSpan="1" Width="10406"&gt;&lt;CELLMARGIN Bottom="0" Left="0" Right="0" Top="0"/&gt;&lt;PARALIST LineWrap="Break" LinkListID="0" LinkListIDNext="0" TextDirection="0" VertAlign="Center"&gt;&lt;P ParaShape="21" Style="43"&gt;&lt;TEXT CharShape="7"&gt;&lt;CHAR&gt;≪$B$305≫&lt;/CHAR&gt;&lt;/TEXT&gt;&lt;/P&gt;&lt;/PARALIST&gt;&lt;/CELL&gt;&lt;CELL BorderFill="24" ColAddr="2" ColSpan="1" Dirty="false" Editable="false" HasMargin="true" Header="false" Height="1650" Protect="false" RowAddr="298" RowSpan="1" Width="4982"&gt;&lt;CELLMARGIN Bottom="283" Left="283" Right="283" Top="283"/&gt;&lt;PARALIST LineWrap="Break" LinkListID="0" LinkListIDNext="0" TextDirection="0" VertAlign="Top"&gt;&lt;P ParaShape="21" Style="43"&gt;&lt;TEXT CharShape="7"&gt;&lt;CHAR&gt;≪$C$305≫&lt;/CHAR&gt;&lt;/TEXT&gt;&lt;/P&gt;&lt;/PARALIST&gt;&lt;/CELL&gt;&lt;CELL BorderFill="23" ColAddr="3" ColSpan="1" Dirty="false" Editable="false" HasMargin="true" Header="false" Height="1650" Protect="false" RowAddr="298" RowSpan="1" Width="9274"&gt;&lt;CELLMARGIN Bottom="283" Left="283" Right="283" Top="283"/&gt;&lt;PARALIST LineWrap="Break" LinkListID="0" LinkListIDNext="0" TextDirection="0" VertAlign="Top"&gt;&lt;P ParaShape="21" Style="43"&gt;&lt;TEXT CharShape="7"&gt;&lt;CHAR&gt;≪$D$305≫&lt;/CHAR&gt;&lt;/TEXT&gt;&lt;/P&gt;&lt;/PARALIST&gt;&lt;/CELL&gt;&lt;CELL BorderFill="25" ColAddr="4" ColSpan="1" Dirty="false" Editable="false" HasMargin="true" Header="false" Height="1650" Protect="false" RowAddr="298" RowSpan="1" Width="11708"&gt;&lt;CELLMARGIN Bottom="283" Left="283" Right="283" Top="283"/&gt;&lt;PARALIST LineWrap="Break" LinkListID="0" LinkListIDNext="0" TextDirection="0" VertAlign="Top"&gt;&lt;P ParaShape="21" Style="43"&gt;&lt;TEXT CharShape="7"&gt;&lt;CHAR&gt;≪$E$305≫&lt;/CHAR&gt;&lt;/TEXT&gt;&lt;/P&gt;&lt;/PARALIST&gt;&lt;/CELL&gt;&lt;/ROW&gt;&lt;ROW&gt;&lt;CELL BorderFill="22" ColAddr="0" ColSpan="1" Dirty="false" Editable="false" HasMargin="false" Header="false" Height="1650" Protect="false" RowAddr="299" RowSpan="1" Width="3001"&gt;&lt;CELLMARGIN Bottom="0" Left="0" Right="0" Top="0"/&gt;&lt;PARALIST LineWrap="Squeeze" LinkListID="0" LinkListIDNext="0" TextDirection="0" VertAlign="Center"&gt;&lt;P ParaShape="0" Style="43"&gt;&lt;TEXT CharShape="7"&gt;&lt;CHAR&gt;≪$A$306≫&lt;/CHAR&gt;&lt;/TEXT&gt;&lt;/P&gt;&lt;/PARALIST&gt;&lt;/CELL&gt;&lt;CELL BorderFill="23" ColAddr="1" ColSpan="1" Dirty="false" Editable="false" HasMargin="false" Header="false" Height="1650" Protect="false" RowAddr="299" RowSpan="1" Width="10406"&gt;&lt;CELLMARGIN Bottom="0" Left="0" Right="0" Top="0"/&gt;&lt;PARALIST LineWrap="Break" LinkListID="0" LinkListIDNext="0" TextDirection="0" VertAlign="Center"&gt;&lt;P ParaShape="21" Style="43"&gt;&lt;TEXT CharShape="7"&gt;&lt;CHAR&gt;≪$B$306≫&lt;/CHAR&gt;&lt;/TEXT&gt;&lt;/P&gt;&lt;/PARALIST&gt;&lt;/CELL&gt;&lt;CELL BorderFill="24" ColAddr="2" ColSpan="1" Dirty="false" Editable="false" HasMargin="true" Header="false" Height="1650" Protect="false" RowAddr="299" RowSpan="1" Width="4982"&gt;&lt;CELLMARGIN Bottom="283" Left="283" Right="283" Top="283"/&gt;&lt;PARALIST LineWrap="Break" LinkListID="0" LinkListIDNext="0" TextDirection="0" VertAlign="Top"&gt;&lt;P ParaShape="21" Style="43"&gt;&lt;TEXT CharShape="7"&gt;&lt;CHAR&gt;≪$C$306≫&lt;/CHAR&gt;&lt;/TEXT&gt;&lt;/P&gt;&lt;/PARALIST&gt;&lt;/CELL&gt;&lt;CELL BorderFill="23" ColAddr="3" ColSpan="1" Dirty="false" Editable="false" HasMargin="true" Header="false" Height="1650" Protect="false" RowAddr="299" RowSpan="1" Width="9274"&gt;&lt;CELLMARGIN Bottom="283" Left="283" Right="283" Top="283"/&gt;&lt;PARALIST LineWrap="Break" LinkListID="0" LinkListIDNext="0" TextDirection="0" VertAlign="Top"&gt;&lt;P ParaShape="21" Style="43"&gt;&lt;TEXT CharShape="7"&gt;&lt;CHAR&gt;≪$D$306≫&lt;/CHAR&gt;&lt;/TEXT&gt;&lt;/P&gt;&lt;/PARALIST&gt;&lt;/CELL&gt;&lt;CELL BorderFill="25" ColAddr="4" ColSpan="1" Dirty="false" Editable="false" HasMargin="true" Header="false" Height="1650" Protect="false" RowAddr="299" RowSpan="1" Width="11708"&gt;&lt;CELLMARGIN Bottom="283" Left="283" Right="283" Top="283"/&gt;&lt;PARALIST LineWrap="Break" LinkListID="0" LinkListIDNext="0" TextDirection="0" VertAlign="Top"&gt;&lt;P ParaShape="21" Style="43"&gt;&lt;TEXT CharShape="7"&gt;&lt;CHAR&gt;≪$E$306≫&lt;/CHAR&gt;&lt;/TEXT&gt;&lt;/P&gt;&lt;/PARALIST&gt;&lt;/CELL&gt;&lt;/ROW&gt;&lt;ROW&gt;&lt;CELL BorderFill="22" ColAddr="0" ColSpan="1" Dirty="false" Editable="false" HasMargin="false" Header="false" Height="1650" Protect="false" RowAddr="300" RowSpan="1" Width="3001"&gt;&lt;CELLMARGIN Bottom="0" Left="0" Right="0" Top="0"/&gt;&lt;PARALIST LineWrap="Squeeze" LinkListID="0" LinkListIDNext="0" TextDirection="0" VertAlign="Center"&gt;&lt;P ParaShape="0" Style="43"&gt;&lt;TEXT CharShape="7"&gt;&lt;CHAR&gt;≪$A$307≫&lt;/CHAR&gt;&lt;/TEXT&gt;&lt;/P&gt;&lt;/PARALIST&gt;&lt;/CELL&gt;&lt;CELL BorderFill="23" ColAddr="1" ColSpan="1" Dirty="false" Editable="false" HasMargin="false" Header="false" Height="1650" Protect="false" RowAddr="300" RowSpan="1" Width="10406"&gt;&lt;CELLMARGIN Bottom="0" Left="0" Right="0" Top="0"/&gt;&lt;PARALIST LineWrap="Break" LinkListID="0" LinkListIDNext="0" TextDirection="0" VertAlign="Center"&gt;&lt;P ParaShape="21" Style="43"&gt;&lt;TEXT CharShape="7"&gt;&lt;CHAR&gt;≪$B$307≫&lt;/CHAR&gt;&lt;/TEXT&gt;&lt;/P&gt;&lt;/PARALIST&gt;&lt;/CELL&gt;&lt;CELL BorderFill="24" ColAddr="2" ColSpan="1" Dirty="false" Editable="false" HasMargin="true" Header="false" Height="1650" Protect="false" RowAddr="300" RowSpan="1" Width="4982"&gt;&lt;CELLMARGIN Bottom="283" Left="283" Right="283" Top="283"/&gt;&lt;PARALIST LineWrap="Break" LinkListID="0" LinkListIDNext="0" TextDirection="0" VertAlign="Top"&gt;&lt;P ParaShape="21" Style="43"&gt;&lt;TEXT CharShape="7"&gt;&lt;CHAR&gt;≪$C$307≫&lt;/CHAR&gt;&lt;/TEXT&gt;&lt;/P&gt;&lt;/PARALIST&gt;&lt;/CELL&gt;&lt;CELL BorderFill="23" ColAddr="3" ColSpan="1" Dirty="false" Editable="false" HasMargin="true" Header="false" Height="1650" Protect="false" RowAddr="300" RowSpan="1" Width="9274"&gt;&lt;CELLMARGIN Bottom="283" Left="283" Right="283" Top="283"/&gt;&lt;PARALIST LineWrap="Break" LinkListID="0" LinkListIDNext="0" TextDirection="0" VertAlign="Top"&gt;&lt;P ParaShape="21" Style="43"&gt;&lt;TEXT CharShape="7"&gt;&lt;CHAR&gt;≪$D$307≫&lt;/CHAR&gt;&lt;/TEXT&gt;&lt;/P&gt;&lt;/PARALIST&gt;&lt;/CELL&gt;&lt;CELL BorderFill="25" ColAddr="4" ColSpan="1" Dirty="false" Editable="false" HasMargin="true" Header="false" Height="1650" Protect="false" RowAddr="300" RowSpan="1" Width="11708"&gt;&lt;CELLMARGIN Bottom="283" Left="283" Right="283" Top="283"/&gt;&lt;PARALIST LineWrap="Break" LinkListID="0" LinkListIDNext="0" TextDirection="0" VertAlign="Top"&gt;&lt;P ParaShape="21" Style="43"&gt;&lt;TEXT CharShape="7"&gt;&lt;CHAR&gt;≪$E$307≫&lt;/CHAR&gt;&lt;/TEXT&gt;&lt;/P&gt;&lt;/PARALIST&gt;&lt;/CELL&gt;&lt;/ROW&gt;&lt;ROW&gt;&lt;CELL BorderFill="22" ColAddr="0" ColSpan="1" Dirty="false" Editable="false" HasMargin="false" Header="false" Height="1650" Protect="false" RowAddr="301" RowSpan="1" Width="3001"&gt;&lt;CELLMARGIN Bottom="0" Left="0" Right="0" Top="0"/&gt;&lt;PARALIST LineWrap="Squeeze" LinkListID="0" LinkListIDNext="0" TextDirection="0" VertAlign="Center"&gt;&lt;P ParaShape="0" Style="43"&gt;&lt;TEXT CharShape="7"&gt;&lt;CHAR&gt;≪$A$308≫&lt;/CHAR&gt;&lt;/TEXT&gt;&lt;/P&gt;&lt;/PARALIST&gt;&lt;/CELL&gt;&lt;CELL BorderFill="23" ColAddr="1" ColSpan="1" Dirty="false" Editable="false" HasMargin="false" Header="false" Height="1650" Protect="false" RowAddr="301" RowSpan="1" Width="10406"&gt;&lt;CELLMARGIN Bottom="0" Left="0" Right="0" Top="0"/&gt;&lt;PARALIST LineWrap="Break" LinkListID="0" LinkListIDNext="0" TextDirection="0" VertAlign="Center"&gt;&lt;P ParaShape="21" Style="43"&gt;&lt;TEXT CharShape="7"&gt;&lt;CHAR&gt;≪$B$308≫&lt;/CHAR&gt;&lt;/TEXT&gt;&lt;/P&gt;&lt;/PARALIST&gt;&lt;/CELL&gt;&lt;CELL BorderFill="24" ColAddr="2" ColSpan="1" Dirty="false" Editable="false" HasMargin="true" Header="false" Height="1650" Protect="false" RowAddr="301" RowSpan="1" Width="4982"&gt;&lt;CELLMARGIN Bottom="283" Left="283" Right="283" Top="283"/&gt;&lt;PARALIST LineWrap="Break" LinkListID="0" LinkListIDNext="0" TextDirection="0" VertAlign="Top"&gt;&lt;P ParaShape="21" Style="43"&gt;&lt;TEXT CharShape="7"&gt;&lt;CHAR&gt;≪$C$308≫&lt;/CHAR&gt;&lt;/TEXT&gt;&lt;/P&gt;&lt;/PARALIST&gt;&lt;/CELL&gt;&lt;CELL BorderFill="23" ColAddr="3" ColSpan="1" Dirty="false" Editable="false" HasMargin="true" Header="false" Height="1650" Protect="false" RowAddr="301" RowSpan="1" Width="9274"&gt;&lt;CELLMARGIN Bottom="283" Left="283" Right="283" Top="283"/&gt;&lt;PARALIST LineWrap="Break" LinkListID="0" LinkListIDNext="0" TextDirection="0" VertAlign="Top"&gt;&lt;P ParaShape="21" Style="43"&gt;&lt;TEXT CharShape="7"&gt;&lt;CHAR&gt;≪$D$308≫&lt;/CHAR&gt;&lt;/TEXT&gt;&lt;/P&gt;&lt;/PARALIST&gt;&lt;/CELL&gt;&lt;CELL BorderFill="25" ColAddr="4" ColSpan="1" Dirty="false" Editable="false" HasMargin="true" Header="false" Height="1650" Protect="false" RowAddr="301" RowSpan="1" Width="11708"&gt;&lt;CELLMARGIN Bottom="283" Left="283" Right="283" Top="283"/&gt;&lt;PARALIST LineWrap="Break" LinkListID="0" LinkListIDNext="0" TextDirection="0" VertAlign="Top"&gt;&lt;P ParaShape="21" Style="43"&gt;&lt;TEXT CharShape="7"&gt;&lt;CHAR&gt;≪$E$308≫&lt;/CHAR&gt;&lt;/TEXT&gt;&lt;/P&gt;&lt;/PARALIST&gt;&lt;/CELL&gt;&lt;/ROW&gt;&lt;ROW&gt;&lt;CELL BorderFill="22" ColAddr="0" ColSpan="1" Dirty="false" Editable="false" HasMargin="false" Header="false" Height="1650" Protect="false" RowAddr="302" RowSpan="1" Width="3001"&gt;&lt;CELLMARGIN Bottom="0" Left="0" Right="0" Top="0"/&gt;&lt;PARALIST LineWrap="Squeeze" LinkListID="0" LinkListIDNext="0" TextDirection="0" VertAlign="Center"&gt;&lt;P ParaShape="0" Style="43"&gt;&lt;TEXT CharShape="7"&gt;&lt;CHAR&gt;≪$A$309≫&lt;/CHAR&gt;&lt;/TEXT&gt;&lt;/P&gt;&lt;/PARALIST&gt;&lt;/CELL&gt;&lt;CELL BorderFill="23" ColAddr="1" ColSpan="1" Dirty="false" Editable="false" HasMargin="false" Header="false" Height="1650" Protect="false" RowAddr="302" RowSpan="1" Width="10406"&gt;&lt;CELLMARGIN Bottom="0" Left="0" Right="0" Top="0"/&gt;&lt;PARALIST LineWrap="Break" LinkListID="0" LinkListIDNext="0" TextDirection="0" VertAlign="Center"&gt;&lt;P ParaShape="21" Style="43"&gt;&lt;TEXT CharShape="7"&gt;&lt;CHAR&gt;≪$B$309≫&lt;/CHAR&gt;&lt;/TEXT&gt;&lt;/P&gt;&lt;/PARALIST&gt;&lt;/CELL&gt;&lt;CELL BorderFill="24" ColAddr="2" ColSpan="1" Dirty="false" Editable="false" HasMargin="true" Header="false" Height="1650" Protect="false" RowAddr="302" RowSpan="1" Width="4982"&gt;&lt;CELLMARGIN Bottom="283" Left="283" Right="283" Top="283"/&gt;&lt;PARALIST LineWrap="Break" LinkListID="0" LinkListIDNext="0" TextDirection="0" VertAlign="Top"&gt;&lt;P ParaShape="21" Style="43"&gt;&lt;TEXT CharShape="7"&gt;&lt;CHAR&gt;≪$C$309≫&lt;/CHAR&gt;&lt;/TEXT&gt;&lt;/P&gt;&lt;/PARALIST&gt;&lt;/CELL&gt;&lt;CELL BorderFill="23" ColAddr="3" ColSpan="1" Dirty="false" Editable="false" HasMargin="true" Header="false" Height="1650" Protect="false" RowAddr="302" RowSpan="1" Width="9274"&gt;&lt;CELLMARGIN Bottom="283" Left="283" Right="283" Top="283"/&gt;&lt;PARALIST LineWrap="Break" LinkListID="0" LinkListIDNext="0" TextDirection="0" VertAlign="Top"&gt;&lt;P ParaShape="21" Style="43"&gt;&lt;TEXT CharShape="7"&gt;&lt;CHAR&gt;≪$D$309≫&lt;/CHAR&gt;&lt;/TEXT&gt;&lt;/P&gt;&lt;/PARALIST&gt;&lt;/CELL&gt;&lt;CELL BorderFill="25" ColAddr="4" ColSpan="1" Dirty="false" Editable="false" HasMargin="true" Header="false" Height="1650" Protect="false" RowAddr="302" RowSpan="1" Width="11708"&gt;&lt;CELLMARGIN Bottom="283" Left="283" Right="283" Top="283"/&gt;&lt;PARALIST LineWrap="Break" LinkListID="0" LinkListIDNext="0" TextDirection="0" VertAlign="Top"&gt;&lt;P ParaShape="21" Style="43"&gt;&lt;TEXT CharShape="7"&gt;&lt;CHAR&gt;≪$E$309≫&lt;/CHAR&gt;&lt;/TEXT&gt;&lt;/P&gt;&lt;/PARALIST&gt;&lt;/CELL&gt;&lt;/ROW&gt;&lt;ROW&gt;&lt;CELL BorderFill="22" ColAddr="0" ColSpan="1" Dirty="false" Editable="false" HasMargin="false" Header="false" Height="1650" Protect="false" RowAddr="303" RowSpan="1" Width="3001"&gt;&lt;CELLMARGIN Bottom="0" Left="0" Right="0" Top="0"/&gt;&lt;PARALIST LineWrap="Squeeze" LinkListID="0" LinkListIDNext="0" TextDirection="0" VertAlign="Center"&gt;&lt;P ParaShape="0" Style="43"&gt;&lt;TEXT CharShape="7"&gt;&lt;CHAR&gt;≪$A$310≫&lt;/CHAR&gt;&lt;/TEXT&gt;&lt;/P&gt;&lt;/PARALIST&gt;&lt;/CELL&gt;&lt;CELL BorderFill="23" ColAddr="1" ColSpan="1" Dirty="false" Editable="false" HasMargin="false" Header="false" Height="1650" Protect="false" RowAddr="303" RowSpan="1" Width="10406"&gt;&lt;CELLMARGIN Bottom="0" Left="0" Right="0" Top="0"/&gt;&lt;PARALIST LineWrap="Break" LinkListID="0" LinkListIDNext="0" TextDirection="0" VertAlign="Center"&gt;&lt;P ParaShape="21" Style="43"&gt;&lt;TEXT CharShape="7"&gt;&lt;CHAR&gt;≪$B$310≫&lt;/CHAR&gt;&lt;/TEXT&gt;&lt;/P&gt;&lt;/PARALIST&gt;&lt;/CELL&gt;&lt;CELL BorderFill="24" ColAddr="2" ColSpan="1" Dirty="false" Editable="false" HasMargin="true" Header="false" Height="1650" Protect="false" RowAddr="303" RowSpan="1" Width="4982"&gt;&lt;CELLMARGIN Bottom="283" Left="283" Right="283" Top="283"/&gt;&lt;PARALIST LineWrap="Break" LinkListID="0" LinkListIDNext="0" TextDirection="0" VertAlign="Top"&gt;&lt;P ParaShape="21" Style="43"&gt;&lt;TEXT CharShape="7"&gt;&lt;CHAR&gt;≪$C$310≫&lt;/CHAR&gt;&lt;/TEXT&gt;&lt;/P&gt;&lt;/PARALIST&gt;&lt;/CELL&gt;&lt;CELL BorderFill="23" ColAddr="3" ColSpan="1" Dirty="false" Editable="false" HasMargin="true" Header="false" Height="1650" Protect="false" RowAddr="303" RowSpan="1" Width="9274"&gt;&lt;CELLMARGIN Bottom="283" Left="283" Right="283" Top="283"/&gt;&lt;PARALIST LineWrap="Break" LinkListID="0" LinkListIDNext="0" TextDirection="0" VertAlign="Top"&gt;&lt;P ParaShape="21" Style="43"&gt;&lt;TEXT CharShape="7"&gt;&lt;CHAR&gt;≪$D$310≫&lt;/CHAR&gt;&lt;/TEXT&gt;&lt;/P&gt;&lt;/PARALIST&gt;&lt;/CELL&gt;&lt;CELL BorderFill="25" ColAddr="4" ColSpan="1" Dirty="false" Editable="false" HasMargin="true" Header="false" Height="1650" Protect="false" RowAddr="303" RowSpan="1" Width="11708"&gt;&lt;CELLMARGIN Bottom="283" Left="283" Right="283" Top="283"/&gt;&lt;PARALIST LineWrap="Break" LinkListID="0" LinkListIDNext="0" TextDirection="0" VertAlign="Top"&gt;&lt;P ParaShape="21" Style="43"&gt;&lt;TEXT CharShape="7"&gt;&lt;CHAR&gt;≪$E$310≫&lt;/CHAR&gt;&lt;/TEXT&gt;&lt;/P&gt;&lt;/PARALIST&gt;&lt;/CELL&gt;&lt;/ROW&gt;&lt;ROW&gt;&lt;CELL BorderFill="22" ColAddr="0" ColSpan="1" Dirty="false" Editable="false" HasMargin="false" Header="false" Height="1650" Protect="false" RowAddr="304" RowSpan="1" Width="3001"&gt;&lt;CELLMARGIN Bottom="0" Left="0" Right="0" Top="0"/&gt;&lt;PARALIST LineWrap="Squeeze" LinkListID="0" LinkListIDNext="0" TextDirection="0" VertAlign="Center"&gt;&lt;P ParaShape="0" Style="43"&gt;&lt;TEXT CharShape="7"&gt;&lt;CHAR&gt;≪$A$311≫&lt;/CHAR&gt;&lt;/TEXT&gt;&lt;/P&gt;&lt;/PARALIST&gt;&lt;/CELL&gt;&lt;CELL BorderFill="23" ColAddr="1" ColSpan="1" Dirty="false" Editable="false" HasMargin="false" Header="false" Height="1650" Protect="false" RowAddr="304" RowSpan="1" Width="10406"&gt;&lt;CELLMARGIN Bottom="0" Left="0" Right="0" Top="0"/&gt;&lt;PARALIST</t>
  </si>
  <si>
    <t xml:space="preserve"> LineWrap="Break" LinkListID="0" LinkListIDNext="0" TextDirection="0" VertAlign="Center"&gt;&lt;P ParaShape="21" Style="43"&gt;&lt;TEXT CharShape="7"&gt;&lt;CHAR&gt;≪$B$311≫&lt;/CHAR&gt;&lt;/TEXT&gt;&lt;/P&gt;&lt;/PARALIST&gt;&lt;/CELL&gt;&lt;CELL BorderFill="24" ColAddr="2" ColSpan="1" Dirty="false" Editable="false" HasMargin="true" Header="false" Height="1650" Protect="false" RowAddr="304" RowSpan="1" Width="4982"&gt;&lt;CELLMARGIN Bottom="283" Left="283" Right="283" Top="283"/&gt;&lt;PARALIST LineWrap="Break" LinkListID="0" LinkListIDNext="0" TextDirection="0" VertAlign="Top"&gt;&lt;P ParaShape="21" Style="43"&gt;&lt;TEXT CharShape="7"&gt;&lt;CHAR&gt;≪$C$311≫&lt;/CHAR&gt;&lt;/TEXT&gt;&lt;/P&gt;&lt;/PARALIST&gt;&lt;/CELL&gt;&lt;CELL BorderFill="23" ColAddr="3" ColSpan="1" Dirty="false" Editable="false" HasMargin="true" Header="false" Height="1650" Protect="false" RowAddr="304" RowSpan="1" Width="9274"&gt;&lt;CELLMARGIN Bottom="283" Left="283" Right="283" Top="283"/&gt;&lt;PARALIST LineWrap="Break" LinkListID="0" LinkListIDNext="0" TextDirection="0" VertAlign="Top"&gt;&lt;P ParaShape="21" Style="43"&gt;&lt;TEXT CharShape="7"&gt;&lt;CHAR&gt;≪$D$311≫&lt;/CHAR&gt;&lt;/TEXT&gt;&lt;/P&gt;&lt;/PARALIST&gt;&lt;/CELL&gt;&lt;CELL BorderFill="25" ColAddr="4" ColSpan="1" Dirty="false" Editable="false" HasMargin="true" Header="false" Height="1650" Protect="false" RowAddr="304" RowSpan="1" Width="11708"&gt;&lt;CELLMARGIN Bottom="283" Left="283" Right="283" Top="283"/&gt;&lt;PARALIST LineWrap="Break" LinkListID="0" LinkListIDNext="0" TextDirection="0" VertAlign="Top"&gt;&lt;P ParaShape="21" Style="43"&gt;&lt;TEXT CharShape="7"&gt;&lt;CHAR&gt;≪$E$311≫&lt;/CHAR&gt;&lt;/TEXT&gt;&lt;/P&gt;&lt;/PARALIST&gt;&lt;/CELL&gt;&lt;/ROW&gt;&lt;ROW&gt;&lt;CELL BorderFill="22" ColAddr="0" ColSpan="1" Dirty="false" Editable="false" HasMargin="false" Header="false" Height="1650" Protect="false" RowAddr="305" RowSpan="1" Width="3001"&gt;&lt;CELLMARGIN Bottom="0" Left="0" Right="0" Top="0"/&gt;&lt;PARALIST LineWrap="Squeeze" LinkListID="0" LinkListIDNext="0" TextDirection="0" VertAlign="Center"&gt;&lt;P ParaShape="0" Style="43"&gt;&lt;TEXT CharShape="7"&gt;&lt;CHAR&gt;≪$A$312≫&lt;/CHAR&gt;&lt;/TEXT&gt;&lt;/P&gt;&lt;/PARALIST&gt;&lt;/CELL&gt;&lt;CELL BorderFill="23" ColAddr="1" ColSpan="1" Dirty="false" Editable="false" HasMargin="false" Header="false" Height="1650" Protect="false" RowAddr="305" RowSpan="1" Width="10406"&gt;&lt;CELLMARGIN Bottom="0" Left="0" Right="0" Top="0"/&gt;&lt;PARALIST LineWrap="Break" LinkListID="0" LinkListIDNext="0" TextDirection="0" VertAlign="Center"&gt;&lt;P ParaShape="21" Style="43"&gt;&lt;TEXT CharShape="7"&gt;&lt;CHAR&gt;≪$B$312≫&lt;/CHAR&gt;&lt;/TEXT&gt;&lt;/P&gt;&lt;/PARALIST&gt;&lt;/CELL&gt;&lt;CELL BorderFill="24" ColAddr="2" ColSpan="1" Dirty="false" Editable="false" HasMargin="true" Header="false" Height="1650" Protect="false" RowAddr="305" RowSpan="1" Width="4982"&gt;&lt;CELLMARGIN Bottom="283" Left="283" Right="283" Top="283"/&gt;&lt;PARALIST LineWrap="Break" LinkListID="0" LinkListIDNext="0" TextDirection="0" VertAlign="Top"&gt;&lt;P ParaShape="21" Style="43"&gt;&lt;TEXT CharShape="7"&gt;&lt;CHAR&gt;≪$C$312≫&lt;/CHAR&gt;&lt;/TEXT&gt;&lt;/P&gt;&lt;/PARALIST&gt;&lt;/CELL&gt;&lt;CELL BorderFill="23" ColAddr="3" ColSpan="1" Dirty="false" Editable="false" HasMargin="true" Header="false" Height="1650" Protect="false" RowAddr="305" RowSpan="1" Width="9274"&gt;&lt;CELLMARGIN Bottom="283" Left="283" Right="283" Top="283"/&gt;&lt;PARALIST LineWrap="Break" LinkListID="0" LinkListIDNext="0" TextDirection="0" VertAlign="Top"&gt;&lt;P ParaShape="21" Style="43"&gt;&lt;TEXT CharShape="7"&gt;&lt;CHAR&gt;≪$D$312≫&lt;/CHAR&gt;&lt;/TEXT&gt;&lt;/P&gt;&lt;/PARALIST&gt;&lt;/CELL&gt;&lt;CELL BorderFill="25" ColAddr="4" ColSpan="1" Dirty="false" Editable="false" HasMargin="true" Header="false" Height="1650" Protect="false" RowAddr="305" RowSpan="1" Width="11708"&gt;&lt;CELLMARGIN Bottom="283" Left="283" Right="283" Top="283"/&gt;&lt;PARALIST LineWrap="Break" LinkListID="0" LinkListIDNext="0" TextDirection="0" VertAlign="Top"&gt;&lt;P ParaShape="21" Style="43"&gt;&lt;TEXT CharShape="7"&gt;&lt;CHAR&gt;≪$E$312≫&lt;/CHAR&gt;&lt;/TEXT&gt;&lt;/P&gt;&lt;/PARALIST&gt;&lt;/CELL&gt;&lt;/ROW&gt;&lt;ROW&gt;&lt;CELL BorderFill="35" ColAddr="0" ColSpan="1" Dirty="false" Editable="false" HasMargin="false" Header="false" Height="3166" Protect="false" RowAddr="306" RowSpan="1" Width="3001"&gt;&lt;CELLMARGIN Bottom="0" Left="0" Right="0" Top="0"/&gt;&lt;PARALIST LineWrap="Squeeze" LinkListID="0" LinkListIDNext="0" TextDirection="0" VertAlign="Center"&gt;&lt;P ParaShape="0" Style="43"&gt;&lt;TEXT CharShape="7"&gt;&lt;CHAR&gt;≪$A$313≫&lt;/CHAR&gt;&lt;/TEXT&gt;&lt;/P&gt;&lt;/PARALIST&gt;&lt;/CELL&gt;&lt;CELL BorderFill="36" ColAddr="1" ColSpan="1" Dirty="false" Editable="false" HasMargin="false" Header="false" Height="3166" Protect="false" RowAddr="306" RowSpan="1" Width="10406"&gt;&lt;CELLMARGIN Bottom="0" Left="0" Right="0" Top="0"/&gt;&lt;PARALIST LineWrap="Break" LinkListID="0" LinkListIDNext="0" TextDirection="0" VertAlign="Center"&gt;&lt;P ParaShape="21" Style="43"&gt;&lt;TEXT CharShape="7"&gt;&lt;CHAR&gt;≪$B$313≫&lt;/CHAR&gt;&lt;/TEXT&gt;&lt;/P&gt;&lt;/PARALIST&gt;&lt;/CELL&gt;&lt;CELL BorderFill="24" ColAddr="2" ColSpan="1" Dirty="false" Editable="false" HasMargin="true" Header="false" Height="3166" Protect="false" RowAddr="306" RowSpan="1" Width="4982"&gt;&lt;CELLMARGIN Bottom="283" Left="283" Right="283" Top="283"/&gt;&lt;PARALIST LineWrap="Break" LinkListID="0" LinkListIDNext="0" TextDirection="0" VertAlign="Top"&gt;&lt;P ParaShape="21" Style="43"&gt;&lt;TEXT CharShape="7"&gt;&lt;CHAR&gt;≪$C$313≫&lt;/CHAR&gt;&lt;/TEXT&gt;&lt;/P&gt;&lt;/PARALIST&gt;&lt;/CELL&gt;&lt;CELL BorderFill="36" ColAddr="3" ColSpan="1" Dirty="false" Editable="false" HasMargin="true" Header="false" Height="3166" Protect="false" RowAddr="306" RowSpan="1" Width="9274"&gt;&lt;CELLMARGIN Bottom="283" Left="283" Right="283" Top="283"/&gt;&lt;PARALIST LineWrap="Break" LinkListID="0" LinkListIDNext="0" TextDirection="0" VertAlign="Top"&gt;&lt;P ParaShape="21" Style="43"&gt;&lt;TEXT CharShape="7"&gt;&lt;CHAR&gt;≪$D$313≫&lt;/CHAR&gt;&lt;/TEXT&gt;&lt;/P&gt;&lt;/PARALIST&gt;&lt;/CELL&gt;&lt;CELL BorderFill="37" ColAddr="4" ColSpan="1" Dirty="false" Editable="false" HasMargin="true" Header="false" Height="3166" Protect="false" RowAddr="306" RowSpan="1" Width="11708"&gt;&lt;CELLMARGIN Bottom="283" Left="283" Right="283" Top="283"/&gt;&lt;PARALIST LineWrap="Break" LinkListID="0" LinkListIDNext="0" TextDirection="0" VertAlign="Top"&gt;&lt;P ParaShape="21" Style="43"&gt;&lt;TEXT CharShape="7"&gt;&lt;CHAR&gt;≪$E$313≫&lt;/CHAR&gt;&lt;/TEXT&gt;&lt;/P&gt;&lt;/PARALIST&gt;&lt;/CELL&gt;&lt;/ROW&gt;&lt;ROW&gt;&lt;CELL BorderFill="38" ColAddr="0" ColSpan="2" Dirty="false" Editable="false" HasMargin="false" Header="false" Height="1650" Protect="false" RowAddr="307" RowSpan="1" Width="13407"&gt;&lt;CELLMARGIN Bottom="0" Left="0" Right="0" Top="0"/&gt;&lt;PARALIST LineWrap="Squeeze" LinkListID="0" LinkListIDNext="0" TextDirection="0" VertAlign="Center"&gt;&lt;P ParaShape="20" Style="33"&gt;&lt;TEXT CharShape="10"&gt;&lt;CHAR&gt;활동 (Activities)&lt;/CHAR&gt;&lt;/TEXT&gt;&lt;/P&gt;&lt;/PARALIST&gt;&lt;/CELL&gt;&lt;CELL BorderFill="39" ColAddr="2" ColSpan="3" Dirty="false" Editable="false" HasMargin="false" Header="false" Height="1650" Protect="false" RowAddr="307" RowSpan="1" Width="25964"&gt;&lt;CELLMARGIN Bottom="0" Left="0" Right="0" Top="0"/&gt;&lt;PARALIST LineWrap="Squeeze" LinkListID="0" LinkListIDNext="0" TextDirection="0" VertAlign="Center"&gt;&lt;P ParaShape="20" Style="33"&gt;&lt;TEXT CharShape="10"&gt;&lt;CHAR&gt;투입물 (Inputs)&lt;/CHAR&gt;&lt;/TEXT&gt;&lt;/P&gt;&lt;/PARALIST&gt;&lt;/CELL&gt;&lt;CELL BorderFill="40" ColAddr="5" ColSpan="1" Dirty="false" Editable="false" HasMargin="false" Header="false" Height="1650" Protect="false" RowAddr="307" RowSpan="1" Width="11708"&gt;&lt;CELLMARGIN Bottom="0" Left="0" Right="0" Top="0"/&gt;&lt;PARALIST LineWrap="Squeeze" LinkListID="0" LinkListIDNext="0" TextDirection="0" VertAlign="Center"&gt;&lt;P ParaShape="20" Style="34"&gt;&lt;TEXT CharShape="10"&gt;&lt;CHAR&gt;선행조건 (Pre-conditions)&lt;/CHAR&gt;&lt;/TEXT&gt;&lt;/P&gt;&lt;/PARALIST&gt;&lt;/CELL&gt;&lt;/ROW&gt;&lt;ROW&gt;&lt;CELL BorderFill="22" ColAddr="0" ColSpan="1" Dirty="false" Editable="false" HasMargin="false" Header="false" Height="1650" Protect="false" RowAddr="308" RowSpan="1" Width="3001"&gt;&lt;CELLMARGIN Bottom="0" Left="0" Right="0" Top="0"/&gt;&lt;PARALIST LineWrap="Squeeze" LinkListID="0" LinkListIDNext="0" TextDirection="0" VertAlign="Center"&gt;&lt;P ParaShape="0" Style="43"&gt;&lt;TEXT CharShape="7"&gt;&lt;CHAR&gt;≪$A$315≫&lt;/CHAR&gt;&lt;/TEXT&gt;&lt;/P&gt;&lt;/PARALIST&gt;&lt;/CELL&gt;&lt;CELL BorderFill="23" ColAddr="1" ColSpan="1" Dirty="false" Editable="false" HasMargin="false" Header="false" Height="1650" Protect="false" RowAddr="308" RowSpan="1" Width="10406"&gt;&lt;CELLMARGIN Bottom="0" Left="0" Right="0" Top="0"/&gt;&lt;PARALIST LineWrap="Break" LinkListID="0" LinkListIDNext="0" TextDirection="0" VertAlign="Center"&gt;&lt;P ParaShape="21" Style="43"&gt;&lt;TEXT CharShape="7"&gt;&lt;CHAR&gt;≪$B$315≫&lt;/CHAR&gt;&lt;/TEXT&gt;&lt;/P&gt;&lt;/PARALIST&gt;&lt;/CELL&gt;&lt;CELL BorderFill="24" ColAddr="2" ColSpan="1" Dirty="false" Editable="false" HasMargin="false" Header="false" Height="1650" Protect="false" RowAddr="308" RowSpan="1" Width="4982"&gt;&lt;CELLMARGIN Bottom="0" Left="0" Right="0" Top="0"/&gt;&lt;PARALIST LineWrap="Squeeze" LinkListID="0" LinkListIDNext="0" TextDirection="0" VertAlign="Center"&gt;&lt;P ParaShape="0" Style="35"&gt;&lt;TEXT CharShape="7"&gt;&lt;CHAR&gt;KOICA&lt;/CHAR&gt;&lt;/TEXT&gt;&lt;/P&gt;&lt;/PARALIST&gt;&lt;/CELL&gt;&lt;CELL BorderFill="23" ColAddr="3" ColSpan="2" Dirty="false" Editable="false" HasMargin="false" Header="false" Height="1650" Protect="false" RowAddr="308" RowSpan="1" Width="20982"&gt;&lt;CELLMARGIN Bottom="0" Left="0" Right="0" Top="0"/&gt;&lt;PARALIST LineWrap="Squeeze" LinkListID="0" LinkListIDNext="0" TextDirection="0" VertAlign="Center"&gt;&lt;P ParaShape="0" Style="36"&gt;&lt;TEXT CharShape="7"&gt;&lt;CHAR&gt;≪$D$315≫&lt;/CHAR&gt;&lt;/TEXT&gt;&lt;/P&gt;&lt;/PARALIST&gt;&lt;/CELL&gt;&lt;CELL BorderFill="41" ColAddr="5" ColSpan="1" Dirty="false" Editable="false" HasMargin="true" Header="false" Height="82437" Protect="false" RowAddr="308" RowSpan="50" Width="11708"&gt;&lt;CELLMARGIN Bottom="283" Left="283" Right="283" Top="283"/&gt;&lt;PARALIST LineWrap="Break" LinkListID="0" LinkListIDNext="0" TextDirection="0" VertAlign="Top"&gt;&lt;P ParaShape="21" Style="30"&gt;&lt;TEXT CharShape="7"&gt;&lt;CHAR&gt;≪$F$60≫&lt;/CHAR&gt;&lt;/TEXT&gt;&lt;/P&gt;&lt;/PARALIST&gt;&lt;/CELL&gt;&lt;/ROW&gt;&lt;ROW&gt;&lt;CELL BorderFill="22" ColAddr="0" ColSpan="1" Dirty="false" Editable="false" HasMargin="false" Header="false" Height="1650" Protect="false" RowAddr="309" RowSpan="1" Width="3001"&gt;&lt;CELLMARGIN Bottom="0" Left="0" Right="0" Top="0"/&gt;&lt;PARALIST LineWrap="Squeeze" LinkListID="0" LinkListIDNext="0" TextDirection="0" VertAlign="Center"&gt;&lt;P ParaShape="0" Style="43"&gt;&lt;TEXT CharShape="7"&gt;&lt;CHAR&gt;≪$A$316≫&lt;/CHAR&gt;&lt;/TEXT&gt;&lt;/P&gt;&lt;/PARALIST&gt;&lt;/CELL&gt;&lt;CELL BorderFill="23" ColAddr="1" ColSpan="1" Dirty="false" Editable="false" HasMargin="false" Header="false" Height="1650" Protect="false" RowAddr="309" RowSpan="1" Width="10406"&gt;&lt;CELLMARGIN Bottom="0" Left="0" Right="0" Top="0"/&gt;&lt;PARALIST LineWrap="Break" LinkListID="0" LinkListIDNext="0" TextDirection="0" VertAlign="Center"&gt;&lt;P ParaShape="21" Style="43"&gt;&lt;TEXT CharShape="7"&gt;&lt;CHAR&gt;≪$B$316≫&lt;/CHAR&gt;&lt;/TEXT&gt;&lt;/P&gt;&lt;/PARALIST&gt;&lt;/CELL&gt;&lt;CELL BorderFill="24" ColAddr="2" ColSpan="1" Dirty="false" Editable="false" HasMargin="false" Header="false" Height="1650" Protect="false" RowAddr="309"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RowAddr="309" RowSpan="1" Width="20982"&gt;&lt;CELLMARGIN Bottom="0" Left="0" Right="0" Top="0"/&gt;&lt;PARALIST LineWrap="Squeeze" LinkListID="0" LinkListIDNext="0" TextDirection="0" VertAlign="Center"&gt;&lt;P ParaShape="0" Style="36"&gt;&lt;TEXT CharShape="7"&gt;&lt;CHAR&gt;≪$D$316≫&lt;/CHAR&gt;&lt;/TEXT&gt;&lt;/P&gt;&lt;/PARALIST&gt;&lt;/CELL&gt;&lt;/ROW&gt;&lt;ROW&gt;&lt;CELL BorderFill="22" ColAddr="0" ColSpan="1" Dirty="false" Editable="false" HasMargin="false" Header="false" Height="1650" Protect="false" RowAddr="310" RowSpan="1" Width="3001"&gt;&lt;CELLMARGIN Bottom="0" Left="0" Right="0" Top="0"/&gt;&lt;PARALIST LineWrap="Squeeze" LinkListID="0" LinkListIDNext="0" TextDirection="0" VertAlign="Center"&gt;&lt;P ParaShape="0" Style="43"&gt;&lt;TEXT CharShape="7"&gt;&lt;CHAR&gt;≪$A$317≫&lt;/CHAR&gt;&lt;/TEXT&gt;&lt;/P&gt;&lt;/PARALIST&gt;&lt;/CELL&gt;&lt;CELL BorderFill="23" ColAddr="1" ColSpan="1" Dirty="false" Editable="false" HasMargin="false" Header="false" Height="1650" Protect="false" RowAddr="310" RowSpan="1" Width="10406"&gt;&lt;CELLMARGIN Bottom="0" Left="0" Right="0" Top="0"/&gt;&lt;PARALIST LineWrap="Break" LinkListID="0" LinkListIDNext="0" TextDirection="0" VertAlign="Center"&gt;&lt;P ParaShape="21" Style="43"&gt;&lt;TEXT CharShape="7"&gt;&lt;CHAR&gt;≪$B$317≫&lt;/CHAR&gt;&lt;/TEXT&gt;&lt;/P&gt;&lt;/PARALIST&gt;&lt;/CELL&gt;&lt;CELL BorderFill="24" ColAddr="2" ColSpan="1" Dirty="false" Editable="false" HasMargin="false" Header="false" Height="1650" Protect="false" RowAddr="310"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RowAddr="310" RowSpan="1" Width="9274"&gt;&lt;CELLMARGIN Bottom="0" Left="0" Right="0" Top="0"/&gt;&lt;PARALIST LineWrap="Squeeze" LinkListID="0" LinkListIDNext="0" TextDirection="0" VertAlign="Center"&gt;&lt;P ParaShape="0" Style="38"&gt;&lt;TEXT CharShape="7"&gt;&lt;CHAR&gt;전문가 파견&lt;/CHAR&gt;&lt;/TEXT&gt;&lt;/P&gt;&lt;/PARALIST&gt;&lt;/CELL&gt;&lt;CELL BorderFill="23" ColAddr="4" ColSpan="1" Dirty="false" Editable="false" HasMargin="false" Header="false" Height="1650" Protect="false" RowAddr="310" RowSpan="1" Width="11708"&gt;&lt;CELLMARGIN Bottom="0" Left="0" Right="0" Top="0"/&gt;&lt;PARALIST LineWrap="Squeeze" LinkListID="0" LinkListIDNext="0" TextDirection="0" VertAlign="Center"&gt;&lt;P ParaShape="0" Style="36"&gt;&lt;TEXT CharShape="7"&gt;&lt;CHAR&gt;≪$E$317≫&lt;/CHAR&gt;&lt;/TEXT&gt;&lt;/P&gt;&lt;/PARALIST&gt;&lt;/CELL&gt;&lt;/ROW&gt;&lt;ROW&gt;&lt;CELL BorderFill="22" ColAddr="0" ColSpan="1" Dirty="false" Editable="false" HasMargin="false" Header="false" Height="1650" Protect="false" RowAddr="311" RowSpan="1" Width="3001"&gt;&lt;CELLMARGIN Bottom="0" Left="0" Right="0" Top="0"/&gt;&lt;PARALIST LineWrap="Squeeze" LinkListID="0" LinkListIDNext="0" TextDirection="0" VertAlign="Center"&gt;&lt;P ParaShape="0" Style="43"&gt;&lt;TEXT CharShape="7"&gt;&lt;CHAR&gt;≪$A$318≫&lt;/CHAR&gt;&lt;/TEXT&gt;&lt;/P&gt;&lt;/PARALIST&gt;&lt;/CELL&gt;&lt;CELL BorderFill="23" ColAddr="1" ColSpan="1" Dirty="false" Editable="false" HasMargin="false" Header="false" Height="1650" Protect="false" RowAddr="311" RowSpan="1" Width="10406"&gt;&lt;CELLMARGIN Bottom="0" Left="0" Right="0" Top="0"/&gt;&lt;PARALIST LineWrap="Break" LinkListID="0" LinkListIDNext="0" TextDirection="0" VertAlign="Center"&gt;&lt;P ParaShape="21" Style="43"&gt;&lt;TEXT CharShape="7"&gt;&lt;CHAR&gt;≪$B$318≫&lt;/CHAR&gt;&lt;/TEXT&gt;&lt;/P&gt;&lt;/PARALIST&gt;&lt;/CELL&gt;&lt;CELL BorderFill="24" ColAddr="2" ColSpan="1" Dirty="false" Editable="false" HasMargin="false" Header="false" Height="1650" Protect="false" RowAddr="311"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RowAddr="311" RowSpan="1" Width="9274"&gt;&lt;CELLMARGIN Bottom="0" Left="0" Right="0" Top="0"/&gt;&lt;PARALIST LineWrap="Squeeze" LinkListID="0" LinkListIDNext="0" TextDirection="0" VertAlign="Center"&gt;&lt;P ParaShape="0" Style="38"&gt;&lt;TEXT CharShape="7"&gt;&lt;CHAR&gt;역량강화&lt;/CHAR&gt;&lt;/TEXT&gt;&lt;/P&gt;&lt;/PARALIST&gt;&lt;/CELL&gt;&lt;CELL BorderFill="23" ColAddr="4" ColSpan="1" Dirty="false" Editable="false" HasMargin="false" Header="false" Height="1650" Protect="false" RowAddr="311" RowSpan="1" Width="11708"&gt;&lt;CELLMARGIN Bottom="0" Left="0" Right="0" Top="0"/&gt;&lt;PARALIST LineWrap="Squeeze" LinkListID="0" LinkListIDNext="0" TextDirection="0" VertAlign="Center"&gt;&lt;P ParaShape="0" Style="36"&gt;&lt;TEXT CharShape="7"&gt;&lt;CHAR&gt;≪$E$318≫&lt;/CHAR&gt;&lt;/TEXT&gt;&lt;/P&gt;&lt;/PARALIST&gt;&lt;/CELL&gt;&lt;/ROW&gt;&lt;ROW&gt;&lt;CELL BorderFill="22" ColAddr="0" ColSpan="1" Dirty="false" Editable="false" HasMargin="false" Header="false" Height="1650" Protect="false" RowAddr="312" RowSpan="1" Width="3001"&gt;&lt;CELLMARGIN Bottom="0" Left="0" Right="0" Top="0"/&gt;&lt;PARALIST LineWrap="Squeeze" LinkListID="0" LinkListIDNext="0" TextDirection="0" VertAlign="Center"&gt;&lt;P ParaShape="0" Style="43"&gt;&lt;TEXT CharShape="7"&gt;&lt;CHAR&gt;≪$A$319≫&lt;/CHAR&gt;&lt;/TEXT&gt;&lt;/P&gt;&lt;/PARALIST&gt;&lt;/CELL&gt;&lt;CELL BorderFill="23" ColAddr="1" ColSpan="1" Dirty="false" Editable="false" HasMargin="false" Header="false" Height="1650" Protect="false" RowAddr="312" RowSpan="1" Width="10406"&gt;&lt;CELLMARGIN Bottom="0" Left="0" Right="0" Top="0"/&gt;&lt;PARALIST LineWrap="Break" LinkListID="0" LinkListIDNext="0" TextDirection="0" VertAlign="Center"&gt;&lt;P ParaShape="21" Style="43"&gt;&lt;TEXT CharShape="7"&gt;&lt;CHAR&gt;≪$B$319≫&lt;/CHAR&gt;&lt;/TEXT&gt;&lt;/P&gt;&lt;/PARALIST&gt;&lt;/CELL&gt;&lt;CELL BorderFill="24" ColAddr="2" ColSpan="1" Dirty="false" Editable="false" HasMargin="false" Header="false" Height="1650" Protect="false" RowAddr="312"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RowAddr="312" RowSpan="1" Width="9274"&gt;&lt;CELLMARGIN Bottom="0" Left="0" Right="0" Top="0"/&gt;&lt;PARALIST LineWrap="Squeeze" LinkListID="0" LinkListIDNext="0" TextDirection="0" VertAlign="Center"&gt;&lt;P ParaShape="0" Style="38"&gt;&lt;TEXT CharShape="7"&gt;&lt;CHAR&gt;건축&lt;/CHAR&gt;&lt;/TEXT&gt;&lt;/P&gt;&lt;/PARALIST&gt;&lt;/CELL&gt;&lt;CELL BorderFill="23" ColAddr="4" ColSpan="1" Dirty="false" Editable="false" HasMargin="false" Header="false" Height="1650" Protect="false" RowAddr="312" RowSpan="1" Width="11708"&gt;&lt;CELLMARGIN Bottom="0" Left="0" Right="0" Top="0"/&gt;&lt;PARALIST LineWrap="Squeeze" LinkListID="0" LinkListIDNext="0" TextDirection="0" VertAlign="Center"&gt;&lt;P ParaShape="0" Style="36"&gt;&lt;TEXT CharShape="7"&gt;&lt;CHAR&gt;≪$E$319≫&lt;/CHAR&gt;&lt;/TEXT&gt;&lt;/P&gt;&lt;/PARALIST&gt;&lt;/CELL&gt;&lt;/ROW&gt;&lt;ROW&gt;&lt;CELL BorderFill="22" ColAddr="0" ColSpan="1" Dirty="false" Editable="false" HasMargin="false" Header="false" Height="1650" Protect="false" RowAddr="313" RowSpan="1" Width="3001"&gt;&lt;CELLMARGIN Bottom="0" Left="0" Right="0" Top="0"/&gt;&lt;PARALIST LineWrap="Squeeze" LinkListID="0" LinkListIDNext="0" TextDirection="0" VertAlign="Center"&gt;&lt;P ParaShape="0" Style="43"&gt;&lt;TEXT CharShape="7"&gt;&lt;CHAR&gt;≪$A$320≫&lt;/CHAR&gt;&lt;/TEXT&gt;&lt;/P&gt;&lt;/PARALIST&gt;&lt;/CELL&gt;&lt;CELL BorderFill="23" ColAddr="1" ColSpan="1" Dirty="false" Editable="false" HasMargin="false" Header="false" Height="1650" Protect="false" RowAddr="313" RowSpan="1" Width="10406"&gt;&lt;CELLMARGIN Bottom="0" Left="0" Right="0" Top="0"/&gt;&lt;PARALIST LineWrap="Break" LinkListID="0" LinkListIDNext="0" TextDirection="0" VertAlign="Center"&gt;&lt;P ParaShape="21" Style="43"&gt;&lt;TEXT CharShape="7"&gt;&lt;CHAR&gt;≪$B$320≫&lt;/CHAR&gt;&lt;/TEXT&gt;&lt;/P&gt;&lt;/PARALIST&gt;&lt;/CELL&gt;&lt;CELL BorderFill="24" ColAddr="2" ColSpan="1" Dirty="false" Editable="false" HasMargin="false" Header="false" Height="1650" Protect="false" RowAddr="313"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RowAddr="313" RowSpan="1" Width="9274"&gt;&lt;CELLMARGIN Bottom="0" Left="0" Right="0" Top="0"/&gt;&lt;PARALIST LineWrap="Squeeze" LinkListID="0" LinkListIDNext="0" TextDirection="0" VertAlign="Center"&gt;&lt;P ParaShape="0" Style="38"&gt;&lt;TEXT CharShape="7"&gt;&lt;CHAR&gt;기자재&lt;/CHAR&gt;&lt;/TEXT&gt;&lt;/P&gt;&lt;/PARALIST&gt;&lt;/CELL&gt;&lt;CELL BorderFill="23" ColAddr="4" ColSpan="1" Dirty="false" Editable="false" HasMargin="false" Header="false" Height="1650" Protect="false" RowAddr="313" RowSpan="1" Width="11708"&gt;&lt;CELLMARGIN Bottom="0" Left="0" Right="0" Top="0"/&gt;&lt;PARALIST LineWrap="Squeeze" LinkListID="0" LinkListIDNext="0" TextDirection="0" VertAlign="Center"&gt;&lt;P ParaShape="0" Style="36"&gt;&lt;TEXT CharShape="7"&gt;&lt;CHAR&gt;≪$E$320≫&lt;/CHAR&gt;&lt;/TEXT&gt;&lt;/P&gt;&lt;/PARALIST&gt;&lt;/CELL&gt;&lt;/ROW&gt;&lt;ROW&gt;&lt;CELL BorderFill="22" ColAddr="0" ColSpan="1" Dirty="false" Editable="false" HasMargin="false" Header="false" Height="1650" Protect="false" RowAddr="314" RowSpan="1" Width="3001"&gt;&lt;CELLMARGIN Bottom="0" Left="0" Right="0" Top="0"/&gt;&lt;PARALIST LineWrap="Squeeze" LinkListID="0" LinkListIDNext="0" TextDirection="0" VertAlign="Center"&gt;&lt;P ParaShape="0" Style="43"&gt;&lt;TEXT CharShape="7"&gt;&lt;CHAR&gt;≪$A$321≫&lt;/CHAR&gt;&lt;/TEXT&gt;&lt;/P&gt;&lt;/PARALIST&gt;&lt;/CELL&gt;&lt;CELL BorderFill="23" ColAddr="1" ColSpan="1" Dirty="false" Editable="false" HasMargin="false" Header="false" Height="1650" Protect="false" RowAddr="314" RowSpan="1" Width="10406"&gt;&lt;CELLMARGIN Bottom="0" Left="0" Right="0" Top="0"/&gt;&lt;PARALIST LineWrap="Break" LinkListID="0" LinkListIDNext="0" TextDirection="0" VertAlign="Center"&gt;&lt;P ParaShape="21" Style="43"&gt;&lt;TEXT CharShape="7"&gt;&lt;CHAR&gt;≪$B$321≫&lt;/CHAR&gt;&lt;/TEXT&gt;&lt;/P&gt;&lt;/PARALIST&gt;&lt;/CELL&gt;&lt;CELL BorderFill="24" ColAddr="2" ColSpan="1" Dirty="false" Editable="false" HasMargin="false" Header="false" Height="1650" Protect="false" RowAddr="314"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RowAddr="314" RowSpan="1" Width="9274"&gt;&lt;CELLMARGIN Bottom="0" Left="0" Right="0" Top="0"/&gt;&lt;PARALIST LineWrap="Squeeze" LinkListID="0" LinkListIDNext="0" TextDirection="0" VertAlign="Center"&gt;&lt;P ParaShape="0" Style="38"&gt;&lt;TEXT CharShape="7"&gt;&lt;CHAR&gt;정보화&lt;/CHAR&gt;&lt;/TEXT&gt;&lt;/P&gt;&lt;/PARALIST&gt;&lt;/CELL&gt;&lt;CELL BorderFill="23" ColAddr="4" ColSpan="1" Dirty="false" Editable="false" HasMargin="false" Header="false" Height="1650" Protect="false" RowAddr="314" RowSpan="1" Width="11708"&gt;&lt;CELLMARGIN Bottom="0" Left="0" Right="0" Top="0"/&gt;&lt;PARALIST LineWrap="Squeeze" LinkListID="0" LinkListIDNext="0" TextDirection="0" VertAlign="Center"&gt;&lt;P ParaShape="0" Style="36"&gt;&lt;TEXT CharShape="7"&gt;&lt;CHAR&gt;≪$E$321≫&lt;/CHAR&gt;&lt;/TEXT&gt;&lt;/P&gt;&lt;/PARALIST&gt;&lt;/CELL&gt;&lt;/ROW&gt;&lt;ROW&gt;&lt;CELL BorderFill="22" ColAddr="0" ColSpan="1" Dirty="false" Editable="false" HasMargin="false" Header="false" Height="1650" Protect="false" RowAddr="315" RowSpan="1" Width="3001"&gt;&lt;CELLMARGIN Bottom="0" Left="0" Right="0" Top="0"/&gt;&lt;PARALIST LineWrap="Squeeze" LinkListID="0" LinkListIDNext="0" TextDirection="0" VertAlign="Center"&gt;&lt;P ParaShape="0" Style="43"&gt;&lt;TEXT CharShape="7"&gt;&lt;CHAR&gt;≪$A$322≫&lt;/CHAR&gt;&lt;/TEXT&gt;&lt;/P&gt;&lt;/PARALIST&gt;&lt;/CELL&gt;&lt;CELL BorderFill="23" ColAddr="1" ColSpan="1" Dirty="false" Editable="false" HasMargin="false" Header="false" Height="1650" Protect="false" RowAddr="315" RowSpan="1" Width="10406"&gt;&lt;CELLMARGIN Bottom="0" Left="0" Right="0" Top="0"/&gt;&lt;PARALIST LineWrap="Break" LinkListID="0" LinkListIDNext="0" TextDirection="0" VertAlign="Center"&gt;&lt;P ParaShape="21" Style="43"&gt;&lt;TEXT CharShape="7"&gt;&lt;CHAR&gt;≪$B$322≫&lt;/CHAR&gt;&lt;/TEXT&gt;&lt;/P&gt;&lt;/PARALIST&gt;&lt;/CELL&gt;&lt;CELL BorderFill="24" ColAddr="2" ColSpan="1" Dirty="false" Editable="false" HasMargin="false" Header="false" Height="1650" Protect="false" RowAddr="315"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RowAddr="315" RowSpan="1" Width="9274"&gt;&lt;CELLMARGIN Bottom="0" Left="0" Right="0" Top="0"/&gt;&lt;PARALIST LineWrap="Squeeze" LinkListID="0" LinkListIDNext="0" TextDirection="0" VertAlign="Center"&gt;&lt;P ParaShape="0" Style="38"&gt;&lt;TEXT CharShape="7"&gt;&lt;CHAR&gt;직접지원-프로그램&lt;/CHAR&gt;&lt;/TEXT&gt;&lt;/P&gt;&lt;/PARALIST&gt;&lt;/CELL&gt;&lt;CELL BorderFill="23" ColAddr="4" ColSpan="1" Dirty="false" Editable="false" HasMargin="false" Header="false" Height="1650" Protect="false" RowAddr="315" RowSpan="1" Width="11708"&gt;&lt;CELLMARGIN Bottom="0" Left="0" Right="0" Top="0"/&gt;&lt;PARALIST LineWrap="Squeeze" LinkListID="0" LinkListIDNext="0" TextDirection="0" VertAlign="Center"&gt;&lt;P ParaShape="0" Style="36"&gt;&lt;TEXT CharShape="7"&gt;&lt;CHAR&gt;≪$E$322≫&lt;/CHAR&gt;&lt;/TEXT&gt;&lt;/P&gt;&lt;/PARALIST&gt;&lt;/CELL&gt;&lt;/ROW&gt;&lt;ROW&gt;&lt;CELL BorderFill="22" ColAddr="0" ColSpan="1" Dirty="false" Editable="false" HasMargin="false" Header="false" Height="1650" Protect="false" RowAddr="316" RowSpan="1" Width="3001"&gt;&lt;CELLMARGIN Bottom="0" Left="0" Right="0" Top="0"/&gt;&lt;PARALIST LineWrap="Squeeze" LinkListID="0" LinkListIDNext="0" TextDirection="0" VertAlign="Center"&gt;&lt;P ParaShape="0" Style="43"&gt;&lt;TEXT CharShape="7"&gt;&lt;CHAR&gt;≪$A$323≫&lt;/CHAR&gt;&lt;/TEXT&gt;&lt;/P&gt;&lt;/PARALIST&gt;&lt;/CELL&gt;&lt;CELL BorderFill="23" ColAddr="1" ColSpan="1" Dirty="false" Editable="false" HasMargin="false" Header="false" Height="1650" Protect="false" RowAddr="316" RowSpan="1" Width="10406"&gt;&lt;CELLMARGIN Bottom="0" Left="0" Right="0" Top="0"/&gt;&lt;PARALIST LineWrap="Break" LinkListID="0" LinkListIDNext="0" TextDirection="0" VertAlign="Center"&gt;&lt;P ParaShape="21" Style="43"&gt;&lt;TEXT CharShape="7"&gt;&lt;CHAR&gt;≪$B$323≫&lt;/CHAR&gt;&lt;/TEXT&gt;&lt;/P&gt;&lt;/PARALIST&gt;&lt;/CELL&gt;&lt;CELL BorderFill="24" ColAddr="2" ColSpan="1" Dirty="false" Editable="false" HasMargin="false" Header="false" Height="1650" Protect="false" RowAddr="316"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RowAddr="316" RowSpan="1" Width="9274"&gt;&lt;CELLMARGIN Bottom="0" Left="0" Right="0" Top="0"/&gt;&lt;PARALIST LineWrap="Squeeze" LinkListID="0" LinkListIDNext="0" TextDirection="0" VertAlign="Center"&gt;&lt;P ParaShape="0" Style="38"&gt;&lt;TEXT CharShape="7"&gt;&lt;CHAR&gt;사업관리비 등&lt;/CHAR&gt;&lt;/TEXT&gt;&lt;/P&gt;&lt;/PARALIST&gt;&lt;/CELL&gt;&lt;CELL BorderFill="23" ColAddr="4" ColSpan="1" Dirty="false" Editable="false" HasMargin="false" Header="false" Height="1650" Protect="false" RowAddr="316" RowSpan="1" Width="11708"&gt;&lt;CELLMARGIN Bottom="0" Left="0" Right="0" Top="0"/&gt;&lt;PARALIST LineWrap="Squeeze" LinkListID="0" LinkListIDNext="0" TextDirection="0" VertAlign="Center"&gt;&lt;P ParaShape="0" Style="36"&gt;&lt;TEXT CharShape="7"&gt;&lt;CHAR&gt;≪$E$323≫&lt;/CHAR&gt;&lt;/TEXT&gt;&lt;/P&gt;&lt;/PARALIST&gt;&lt;/CELL&gt;&lt;/ROW&gt;&lt;ROW&gt;&lt;CELL BorderFill="22" ColAddr="0" ColSpan="1" Dirty="false" Editable="false" HasMargin="false" Header="false" Height="1650" Protect="false" RowAddr="317" RowSpan="1" Width="3001"&gt;&lt;CELLMARGIN Bottom="0" Left="0" Right="0" Top="0"/&gt;&lt;PARALIST LineWrap="Squeeze" LinkListID="0" LinkListIDNext="0" TextDirection="0" VertAlign="Center"&gt;&lt;P ParaShape="0" Style="43"&gt;&lt;TEXT CharShape="7"&gt;&lt;CHAR&gt;≪$A$324≫&lt;/CHAR&gt;&lt;/TEXT&gt;&lt;/P&gt;&lt;/PARALIST&gt;&lt;/CELL&gt;&lt;CELL BorderFill="23" ColAddr="1" ColSpan="1" Dirty="false" Editable="false" HasMargin="false" Header="false" Height="1650" Protect="false" RowAddr="317" RowSpan="1" Width="10406"&gt;&lt;CELLMARGIN Bottom="0" Left="0" Right="0" Top="0"/&gt;&lt;PARALIST LineWrap="Break" LinkListID="0" LinkListIDNext="0" TextDirection="0" VertAlign="Center"&gt;&lt;P ParaShape="21" Style="43"&gt;&lt;TEXT CharShape="7"&gt;&lt;CHAR&gt;≪$B$324≫&lt;/CHAR&gt;&lt;/TEXT&gt;&lt;/P&gt;&lt;/PARALIST&gt;&lt;/CELL&gt;&lt;CELL BorderFill="24" ColAddr="2" ColSpan="1" Dirty="false" Editable="false" HasMargin="false" Header="false" Height="1650" Protect="false" RowAddr="317"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RowAddr="317" RowSpan="1" Width="9274"&gt;&lt;CELLMARGIN Bottom="0" Left="0" Right="0" Top="0"/&gt;&lt;PARALIST LineWrap="Squeeze" LinkListID="0" LinkListIDNext="0" TextDirection="0" VertAlign="Center"&gt;&lt;P ParaShape="0" Style="39"&gt;&lt;TEXT CharShape="7"/&gt;&lt;/P&gt;&lt;/PARALIST&gt;&lt;/CELL&gt;&lt;CELL BorderFill="23" ColAddr="4" ColSpan="1" Dirty="false" Editable="false" HasMargin="false" Header="false" Height="1650" Protect="false" RowAddr="317" RowSpan="1" Width="11708"&gt;&lt;CELLMARGIN Bottom="0" Left="0" Right="0" Top="0"/&gt;&lt;PARALIST LineWrap="Squeeze" LinkListID="0" LinkListIDNext="0" TextDirection="0" VertAlign="Center"&gt;&lt;P ParaShape="0" Style="40"&gt;&lt;TEXT CharShape="7"/&gt;&lt;/P&gt;&lt;/PARALIST&gt;&lt;/CELL&gt;&lt;/ROW&gt;&lt;ROW&gt;&lt;CELL BorderFill="22" ColAddr="0" ColSpan="1" Dirty="false" Editable="false" HasMargin="false" Header="false" Height="1650" Protect="false" RowAddr="318" RowSpan="1" Width="3001"&gt;&lt;CELLMARGIN Bottom="0" Left="0" Right="0" Top="0"/&gt;&lt;PARALIST LineWrap="Squeeze" LinkListID="0" LinkListIDNext="0" TextDirection="0" VertAlign="Center"&gt;&lt;P ParaShape="0" Style="43"&gt;&lt;TEXT CharShape="7"&gt;&lt;CHAR&gt;≪$A$325≫&lt;/CHAR&gt;&lt;/TEXT&gt;&lt;/P&gt;&lt;/PARALIST&gt;&lt;/CELL&gt;&lt;CELL BorderFill="23" ColAddr="1" ColSpan="1" Dirty="false" Editable="false" HasMargin="false" Header="false" Height="1650" Protect="false" RowAddr="318" RowSpan="1" Width="10406"&gt;&lt;CELLMARGIN Bottom="0" Left="0" Right="0" Top="0"/&gt;&lt;PARALIST LineWrap="Break" LinkListID="0" LinkListIDNext="0" TextDirection="0" VertAlign="Center"&gt;&lt;P ParaShape="21" Style="43"&gt;&lt;TEXT CharShape="7"&gt;&lt;CHAR&gt;≪$B$325≫&lt;/CHAR&gt;&lt;/TEXT&gt;&lt;/P&gt;&lt;/PARALIST&gt;&lt;/CELL&gt;&lt;CELL BorderFill="24" ColAddr="2" ColSpan="1" Dirty="false" Editable="false" HasMargin="false" Header="false" Height="1650" Protect="false" RowAddr="318" RowSpan="1" Width="4982"&gt;&lt;CELLMARGIN Bottom="0" Left="0" Right="0" Top="0"/&gt;&lt;PARALIST LineWrap="Squeeze" LinkListID="0" LinkListIDNext="0" TextDirection="0" VertAlign="Center"&gt;&lt;P ParaShape="0" Style="37"&gt;&lt;TEXT CharShape="7"&gt;&lt;CHAR&gt;수원기관&lt;/CHAR&gt;&lt;/TEXT&gt;&lt;/P&gt;&lt;/PARALIST&gt;&lt;/CELL&gt;&lt;CELL BorderFill="42" ColAddr="3" ColSpan="2" Dirty="false" Editable="false" HasMargin="false" Header="false" Height="1650" Protect="false" RowAddr="318" RowSpan="1" Width="20982"&gt;&lt;CELLMARGIN Bottom="0" Left="0" Right="0" Top="0"/&gt;&lt;PARALIST LineWrap="Break" LinkListID="0" LinkListIDNext="0" TextDirection="0" VertAlign="Center"&gt;&lt;P ParaShape="21" Style="43"&gt;&lt;TEXT CharShape="7"&gt;&lt;CHAR&gt;≪$D$325≫&lt;/CHAR&gt;&lt;/TEXT&gt;&lt;/P&gt;&lt;/PARALIST&gt;&lt;/CELL&gt;&lt;/ROW&gt;&lt;ROW&gt;&lt;CELL BorderFill="22" ColAddr="0" ColSpan="1" Dirty="false" Editable="false" HasMargin="false" Header="false" Height="1650" Protect="false" RowAddr="319" RowSpan="1" Width="3001"&gt;&lt;CELLMARGIN Bottom="0" Left="0" Right="0" Top="0"/&gt;&lt;PARALIST LineWrap="Squeeze" LinkListID="0" LinkListIDNext="0" TextDirection="0" VertAlign="Center"&gt;&lt;P ParaShape="0" Style="43"&gt;&lt;TEXT CharShape="7"&gt;&lt;CHAR&gt;≪$A$326≫&lt;/CHAR&gt;&lt;/TEXT&gt;&lt;/P&gt;&lt;/PARALIST&gt;&lt;/CELL&gt;&lt;CELL BorderFill="23" ColAddr="1" ColSpan="1" Dirty="false" Editable="false" HasMargin="false" Header="false" Height="1650" Protect="false" RowAddr="319" RowSpan="1" Width="10406"&gt;&lt;CELLMARGIN Bottom="0" Left="0" Right="0" Top="0"/&gt;&lt;PARALIST LineWrap="Break" LinkListID="0" LinkListIDNext="0" TextDirection="0" VertAlign="Center"&gt;&lt;P ParaShape="21" Style="43"&gt;&lt;TEXT CharShape="7"&gt;&lt;CHAR&gt;≪$B$326≫&lt;/CHAR&gt;&lt;/TEXT&gt;&lt;/P&gt;&lt;/PARALIST&gt;&lt;/CELL&gt;&lt;CELL BorderFill="24" ColAddr="2" ColSpan="1" Dirty="false" Editable="false" HasMargin="false" Header="false" Height="1650" Protect="false" RowAddr="319"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RowAddr="319" RowSpan="1" Width="20982"&gt;&lt;CELLMARGIN Bottom="0" Left="0" Right="0" Top="0"/&gt;&lt;PARALIST LineWrap="Break" LinkListID="0" LinkListIDNext="0" TextDirection="0" VertAlign="Center"&gt;&lt;P ParaShape="21" Style="43"&gt;&lt;TEXT CharShape="7"&gt;&lt;CHAR&gt;≪$D$326≫&lt;/CHAR&gt;&lt;/TEXT&gt;&lt;/P&gt;&lt;/PARALIST&gt;&lt;/CELL&gt;&lt;/ROW&gt;&lt;ROW&gt;&lt;CELL BorderFill="22" ColAddr="0" ColSpan="1" Dirty="false" Editable="false" HasMargin="false" Header="false" Height="1650" Protect="false" RowAddr="320" RowSpan="1" Width="3001"&gt;&lt;CELLMARGIN Bottom="0" Left="0" Right="0" Top="0"/&gt;&lt;PARALIST LineWrap="Squeeze" LinkListID="0" LinkListIDNext="0" TextDirection="0" VertAlign="Center"&gt;&lt;P ParaShape="0" Style="43"&gt;&lt;TEXT CharShape="7"&gt;&lt;CHAR&gt;≪$A$327≫&lt;/CHAR&gt;&lt;/TEXT&gt;&lt;/P&gt;&lt;/PARALIST&gt;&lt;/CELL&gt;&lt;CELL BorderFill="23" ColAddr="1" ColSpan="1" Dirty="false" Editable="false" HasMargin="false" Header="false" Height="1650" Protect="false" RowAddr="320" RowSpan="1" Width="10406"&gt;&lt;CELLMARGIN Bottom="0" Left="0" Right="0" Top="0"/&gt;&lt;PARALIST LineWrap="Break" LinkListID="0" LinkListIDNext="0" TextDirection="0" VertAlign="Center"&gt;&lt;P ParaShape="21" Style="43"&gt;&lt;TEXT CharShape="7"&gt;&lt;CHAR&gt;≪$B$327≫&lt;/CHAR&gt;&lt;/TEXT&gt;&lt;/P&gt;&lt;/PARALIST&gt;&lt;/CELL&gt;&lt;CELL BorderFill="24" ColAddr="2" ColSpan="1" Dirty="false" Editable="false" HasMargin="false" Header="false" Height="1650" Protect="false" RowAddr="320"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RowAddr="320" RowSpan="1" Wid</t>
  </si>
  <si>
    <t>th="20982"&gt;&lt;CELLMARGIN Bottom="0" Left="0" Right="0" Top="0"/&gt;&lt;PARALIST LineWrap="Break" LinkListID="0" LinkListIDNext="0" TextDirection="0" VertAlign="Center"&gt;&lt;P ParaShape="21" Style="43"&gt;&lt;TEXT CharShape="7"&gt;&lt;CHAR&gt;≪$D$327≫&lt;/CHAR&gt;&lt;/TEXT&gt;&lt;/P&gt;&lt;/PARALIST&gt;&lt;/CELL&gt;&lt;/ROW&gt;&lt;ROW&gt;&lt;CELL BorderFill="22" ColAddr="0" ColSpan="1" Dirty="false" Editable="false" HasMargin="false" Header="false" Height="1650" Protect="false" RowAddr="321" RowSpan="1" Width="3001"&gt;&lt;CELLMARGIN Bottom="0" Left="0" Right="0" Top="0"/&gt;&lt;PARALIST LineWrap="Squeeze" LinkListID="0" LinkListIDNext="0" TextDirection="0" VertAlign="Center"&gt;&lt;P ParaShape="0" Style="43"&gt;&lt;TEXT CharShape="7"&gt;&lt;CHAR&gt;≪$A$328≫&lt;/CHAR&gt;&lt;/TEXT&gt;&lt;/P&gt;&lt;/PARALIST&gt;&lt;/CELL&gt;&lt;CELL BorderFill="23" ColAddr="1" ColSpan="1" Dirty="false" Editable="false" HasMargin="false" Header="false" Height="1650" Protect="false" RowAddr="321" RowSpan="1" Width="10406"&gt;&lt;CELLMARGIN Bottom="0" Left="0" Right="0" Top="0"/&gt;&lt;PARALIST LineWrap="Break" LinkListID="0" LinkListIDNext="0" TextDirection="0" VertAlign="Center"&gt;&lt;P ParaShape="21" Style="43"&gt;&lt;TEXT CharShape="7"&gt;&lt;CHAR&gt;≪$B$328≫&lt;/CHAR&gt;&lt;/TEXT&gt;&lt;/P&gt;&lt;/PARALIST&gt;&lt;/CELL&gt;&lt;CELL BorderFill="24" ColAddr="2" ColSpan="1" Dirty="false" Editable="false" HasMargin="false" Header="false" Height="1650" Protect="false" RowAddr="321"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RowAddr="321" RowSpan="1" Width="20982"&gt;&lt;CELLMARGIN Bottom="0" Left="0" Right="0" Top="0"/&gt;&lt;PARALIST LineWrap="Break" LinkListID="0" LinkListIDNext="0" TextDirection="0" VertAlign="Center"&gt;&lt;P ParaShape="21" Style="43"&gt;&lt;TEXT CharShape="7"&gt;&lt;CHAR&gt;≪$D$328≫&lt;/CHAR&gt;&lt;/TEXT&gt;&lt;/P&gt;&lt;/PARALIST&gt;&lt;/CELL&gt;&lt;/ROW&gt;&lt;ROW&gt;&lt;CELL BorderFill="22" ColAddr="0" ColSpan="1" Dirty="false" Editable="false" HasMargin="false" Header="false" Height="1650" Protect="false" RowAddr="322" RowSpan="1" Width="3001"&gt;&lt;CELLMARGIN Bottom="0" Left="0" Right="0" Top="0"/&gt;&lt;PARALIST LineWrap="Squeeze" LinkListID="0" LinkListIDNext="0" TextDirection="0" VertAlign="Center"&gt;&lt;P ParaShape="0" Style="43"&gt;&lt;TEXT CharShape="7"&gt;&lt;CHAR&gt;≪$A$329≫&lt;/CHAR&gt;&lt;/TEXT&gt;&lt;/P&gt;&lt;/PARALIST&gt;&lt;/CELL&gt;&lt;CELL BorderFill="23" ColAddr="1" ColSpan="1" Dirty="false" Editable="false" HasMargin="false" Header="false" Height="1650" Protect="false" RowAddr="322" RowSpan="1" Width="10406"&gt;&lt;CELLMARGIN Bottom="0" Left="0" Right="0" Top="0"/&gt;&lt;PARALIST LineWrap="Break" LinkListID="0" LinkListIDNext="0" TextDirection="0" VertAlign="Center"&gt;&lt;P ParaShape="21" Style="43"&gt;&lt;TEXT CharShape="7"&gt;&lt;CHAR&gt;≪$B$329≫&lt;/CHAR&gt;&lt;/TEXT&gt;&lt;/P&gt;&lt;/PARALIST&gt;&lt;/CELL&gt;&lt;CELL BorderFill="24" ColAddr="2" ColSpan="1" Dirty="false" Editable="false" HasMargin="false" Header="false" Height="1650" Protect="false" RowAddr="322" RowSpan="1" Width="4982"&gt;&lt;CELLMARGIN Bottom="0" Left="0" Right="0" Top="0"/&gt;&lt;PARALIST LineWrap="Squeeze" LinkListID="0" LinkListIDNext="0" TextDirection="0" VertAlign="Center"&gt;&lt;P ParaShape="0" Style="41"&gt;&lt;TEXT CharShape="7"/&gt;&lt;/P&gt;&lt;/PARALIST&gt;&lt;/CELL&gt;&lt;CELL BorderFill="42" ColAddr="3" ColSpan="2" Dirty="false" Editable="false" HasMargin="false" Header="false" Height="1650" Protect="false" RowAddr="322" RowSpan="1" Width="20982"&gt;&lt;CELLMARGIN Bottom="0" Left="0" Right="0" Top="0"/&gt;&lt;PARALIST LineWrap="Break" LinkListID="0" LinkListIDNext="0" TextDirection="0" VertAlign="Center"&gt;&lt;P ParaShape="21" Style="43"&gt;&lt;TEXT CharShape="7"&gt;&lt;CHAR&gt;≪$D$329≫&lt;/CHAR&gt;&lt;/TEXT&gt;&lt;/P&gt;&lt;/PARALIST&gt;&lt;/CELL&gt;&lt;/ROW&gt;&lt;ROW&gt;&lt;CELL BorderFill="22" ColAddr="0" ColSpan="1" Dirty="false" Editable="false" HasMargin="false" Header="false" Height="1650" Protect="false" RowAddr="323" RowSpan="1" Width="3001"&gt;&lt;CELLMARGIN Bottom="0" Left="0" Right="0" Top="0"/&gt;&lt;PARALIST LineWrap="Squeeze" LinkListID="0" LinkListIDNext="0" TextDirection="0" VertAlign="Center"&gt;&lt;P ParaShape="0" Style="43"&gt;&lt;TEXT CharShape="7"&gt;&lt;CHAR&gt;≪$A$330≫&lt;/CHAR&gt;&lt;/TEXT&gt;&lt;/P&gt;&lt;/PARALIST&gt;&lt;/CELL&gt;&lt;CELL BorderFill="23" ColAddr="1" ColSpan="1" Dirty="false" Editable="false" HasMargin="false" Header="false" Height="1650" Protect="false" RowAddr="323" RowSpan="1" Width="10406"&gt;&lt;CELLMARGIN Bottom="0" Left="0" Right="0" Top="0"/&gt;&lt;PARALIST LineWrap="Break" LinkListID="0" LinkListIDNext="0" TextDirection="0" VertAlign="Center"&gt;&lt;P ParaShape="21" Style="43"&gt;&lt;TEXT CharShape="7"&gt;&lt;CHAR&gt;≪$B$330≫&lt;/CHAR&gt;&lt;/TEXT&gt;&lt;/P&gt;&lt;/PARALIST&gt;&lt;/CELL&gt;&lt;CELL BorderFill="24" ColAddr="2" ColSpan="1" Dirty="false" Editable="false" HasMargin="false" Header="false" Height="1650" Protect="false" RowAddr="323" RowSpan="1" Width="4982"&gt;&lt;CELLMARGIN Bottom="0" Left="0" Right="0" Top="0"/&gt;&lt;PARALIST LineWrap="Squeeze" LinkListID="0" LinkListIDNext="0" TextDirection="0" VertAlign="Center"&gt;&lt;P ParaShape="0" Style="41"&gt;&lt;TEXT CharShape="7"/&gt;&lt;/P&gt;&lt;/PARALIST&gt;&lt;/CELL&gt;&lt;CELL BorderFill="42" ColAddr="3" ColSpan="2" Dirty="false" Editable="false" HasMargin="false" Header="false" Height="1650" Protect="false" RowAddr="323" RowSpan="1" Width="20982"&gt;&lt;CELLMARGIN Bottom="0" Left="0" Right="0" Top="0"/&gt;&lt;PARALIST LineWrap="Break" LinkListID="0" LinkListIDNext="0" TextDirection="0" VertAlign="Center"&gt;&lt;P ParaShape="21" Style="43"&gt;&lt;TEXT CharShape="7"&gt;&lt;CHAR&gt;≪$D$330≫&lt;/CHAR&gt;&lt;/TEXT&gt;&lt;/P&gt;&lt;/PARALIST&gt;&lt;/CELL&gt;&lt;/ROW&gt;&lt;ROW&gt;&lt;CELL BorderFill="22" ColAddr="0" ColSpan="1" Dirty="false" Editable="false" HasMargin="false" Header="false" Height="1650" Protect="false" RowAddr="324" RowSpan="1" Width="3001"&gt;&lt;CELLMARGIN Bottom="0" Left="0" Right="0" Top="0"/&gt;&lt;PARALIST LineWrap="Squeeze" LinkListID="0" LinkListIDNext="0" TextDirection="0" VertAlign="Center"&gt;&lt;P ParaShape="0" Style="43"&gt;&lt;TEXT CharShape="7"&gt;&lt;CHAR&gt;≪$A$331≫&lt;/CHAR&gt;&lt;/TEXT&gt;&lt;/P&gt;&lt;/PARALIST&gt;&lt;/CELL&gt;&lt;CELL BorderFill="23" ColAddr="1" ColSpan="1" Dirty="false" Editable="false" HasMargin="false" Header="false" Height="1650" Protect="false" RowAddr="324" RowSpan="1" Width="10406"&gt;&lt;CELLMARGIN Bottom="0" Left="0" Right="0" Top="0"/&gt;&lt;PARALIST LineWrap="Break" LinkListID="0" LinkListIDNext="0" TextDirection="0" VertAlign="Center"&gt;&lt;P ParaShape="21" Style="43"&gt;&lt;TEXT CharShape="7"&gt;&lt;CHAR&gt;≪$B$331≫&lt;/CHAR&gt;&lt;/TEXT&gt;&lt;/P&gt;&lt;/PARALIST&gt;&lt;/CELL&gt;&lt;CELL BorderFill="24" ColAddr="2" ColSpan="1" Dirty="false" Editable="false" HasMargin="false" Header="false" Height="1650" Protect="false" RowAddr="324"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RowAddr="324" RowSpan="1" Width="20982"&gt;&lt;CELLMARGIN Bottom="0" Left="0" Right="0" Top="0"/&gt;&lt;PARALIST LineWrap="Break" LinkListID="0" LinkListIDNext="0" TextDirection="0" VertAlign="Center"&gt;&lt;P ParaShape="21" Style="43"&gt;&lt;TEXT CharShape="7"&gt;&lt;CHAR&gt;≪$D$331≫&lt;/CHAR&gt;&lt;/TEXT&gt;&lt;/P&gt;&lt;/PARALIST&gt;&lt;/CELL&gt;&lt;/ROW&gt;&lt;ROW&gt;&lt;CELL BorderFill="22" ColAddr="0" ColSpan="1" Dirty="false" Editable="false" HasMargin="false" Header="false" Height="1650" Protect="false" RowAddr="325" RowSpan="1" Width="3001"&gt;&lt;CELLMARGIN Bottom="0" Left="0" Right="0" Top="0"/&gt;&lt;PARALIST LineWrap="Squeeze" LinkListID="0" LinkListIDNext="0" TextDirection="0" VertAlign="Center"&gt;&lt;P ParaShape="0" Style="43"&gt;&lt;TEXT CharShape="7"&gt;&lt;CHAR&gt;≪$A$332≫&lt;/CHAR&gt;&lt;/TEXT&gt;&lt;/P&gt;&lt;/PARALIST&gt;&lt;/CELL&gt;&lt;CELL BorderFill="23" ColAddr="1" ColSpan="1" Dirty="false" Editable="false" HasMargin="false" Header="false" Height="1650" Protect="false" RowAddr="325" RowSpan="1" Width="10406"&gt;&lt;CELLMARGIN Bottom="0" Left="0" Right="0" Top="0"/&gt;&lt;PARALIST LineWrap="Break" LinkListID="0" LinkListIDNext="0" TextDirection="0" VertAlign="Center"&gt;&lt;P ParaShape="21" Style="43"&gt;&lt;TEXT CharShape="7"&gt;&lt;CHAR&gt;≪$B$332≫&lt;/CHAR&gt;&lt;/TEXT&gt;&lt;/P&gt;&lt;/PARALIST&gt;&lt;/CELL&gt;&lt;CELL BorderFill="24" ColAddr="2" ColSpan="1" Dirty="false" Editable="false" HasMargin="false" Header="false" Height="1650" Protect="false" RowAddr="325"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RowAddr="325" RowSpan="1" Width="20982"&gt;&lt;CELLMARGIN Bottom="0" Left="0" Right="0" Top="0"/&gt;&lt;PARALIST LineWrap="Break" LinkListID="0" LinkListIDNext="0" TextDirection="0" VertAlign="Center"&gt;&lt;P ParaShape="21" Style="43"&gt;&lt;TEXT CharShape="7"&gt;&lt;CHAR&gt;≪$D$332≫&lt;/CHAR&gt;&lt;/TEXT&gt;&lt;/P&gt;&lt;/PARALIST&gt;&lt;/CELL&gt;&lt;/ROW&gt;&lt;ROW&gt;&lt;CELL BorderFill="22" ColAddr="0" ColSpan="1" Dirty="false" Editable="false" HasMargin="false" Header="false" Height="1650" Protect="false" RowAddr="326" RowSpan="1" Width="3001"&gt;&lt;CELLMARGIN Bottom="0" Left="0" Right="0" Top="0"/&gt;&lt;PARALIST LineWrap="Squeeze" LinkListID="0" LinkListIDNext="0" TextDirection="0" VertAlign="Center"&gt;&lt;P ParaShape="0" Style="43"&gt;&lt;TEXT CharShape="7"&gt;&lt;CHAR&gt;≪$A$333≫&lt;/CHAR&gt;&lt;/TEXT&gt;&lt;/P&gt;&lt;/PARALIST&gt;&lt;/CELL&gt;&lt;CELL BorderFill="23" ColAddr="1" ColSpan="1" Dirty="false" Editable="false" HasMargin="false" Header="false" Height="1650" Protect="false" RowAddr="326" RowSpan="1" Width="10406"&gt;&lt;CELLMARGIN Bottom="0" Left="0" Right="0" Top="0"/&gt;&lt;PARALIST LineWrap="Break" LinkListID="0" LinkListIDNext="0" TextDirection="0" VertAlign="Center"&gt;&lt;P ParaShape="21" Style="43"&gt;&lt;TEXT CharShape="7"&gt;&lt;CHAR&gt;≪$B$333≫&lt;/CHAR&gt;&lt;/TEXT&gt;&lt;/P&gt;&lt;/PARALIST&gt;&lt;/CELL&gt;&lt;CELL BorderFill="24" ColAddr="2" ColSpan="1" Dirty="false" Editable="false" HasMargin="false" Header="false" Height="1650" Protect="false" RowAddr="326"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RowAddr="326" RowSpan="1" Width="20982"&gt;&lt;CELLMARGIN Bottom="0" Left="0" Right="0" Top="0"/&gt;&lt;PARALIST LineWrap="Break" LinkListID="0" LinkListIDNext="0" TextDirection="0" VertAlign="Center"&gt;&lt;P ParaShape="21" Style="43"&gt;&lt;TEXT CharShape="7"&gt;&lt;CHAR&gt;≪$D$333≫&lt;/CHAR&gt;&lt;/TEXT&gt;&lt;/P&gt;&lt;/PARALIST&gt;&lt;/CELL&gt;&lt;/ROW&gt;&lt;ROW&gt;&lt;CELL BorderFill="22" ColAddr="0" ColSpan="1" Dirty="false" Editable="false" HasMargin="false" Header="false" Height="1650" Protect="false" RowAddr="327" RowSpan="1" Width="3001"&gt;&lt;CELLMARGIN Bottom="0" Left="0" Right="0" Top="0"/&gt;&lt;PARALIST LineWrap="Squeeze" LinkListID="0" LinkListIDNext="0" TextDirection="0" VertAlign="Center"&gt;&lt;P ParaShape="0" Style="43"&gt;&lt;TEXT CharShape="7"&gt;&lt;CHAR&gt;≪$A$334≫&lt;/CHAR&gt;&lt;/TEXT&gt;&lt;/P&gt;&lt;/PARALIST&gt;&lt;/CELL&gt;&lt;CELL BorderFill="23" ColAddr="1" ColSpan="1" Dirty="false" Editable="false" HasMargin="false" Header="false" Height="1650" Protect="false" RowAddr="327" RowSpan="1" Width="10406"&gt;&lt;CELLMARGIN Bottom="0" Left="0" Right="0" Top="0"/&gt;&lt;PARALIST LineWrap="Break" LinkListID="0" LinkListIDNext="0" TextDirection="0" VertAlign="Center"&gt;&lt;P ParaShape="21" Style="43"&gt;&lt;TEXT CharShape="7"&gt;&lt;CHAR&gt;≪$B$334≫&lt;/CHAR&gt;&lt;/TEXT&gt;&lt;/P&gt;&lt;/PARALIST&gt;&lt;/CELL&gt;&lt;CELL BorderFill="24" ColAddr="2" ColSpan="1" Dirty="false" Editable="false" HasMargin="false" Header="false" Height="1650" Protect="false" RowAddr="327"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RowAddr="327" RowSpan="1" Width="20982"&gt;&lt;CELLMARGIN Bottom="0" Left="0" Right="0" Top="0"/&gt;&lt;PARALIST LineWrap="Break" LinkListID="0" LinkListIDNext="0" TextDirection="0" VertAlign="Center"&gt;&lt;P ParaShape="21" Style="43"&gt;&lt;TEXT CharShape="7"&gt;&lt;CHAR&gt;≪$D$334≫&lt;/CHAR&gt;&lt;/TEXT&gt;&lt;/P&gt;&lt;/PARALIST&gt;&lt;/CELL&gt;&lt;/ROW&gt;&lt;ROW&gt;&lt;CELL BorderFill="22" ColAddr="0" ColSpan="1" Dirty="false" Editable="false" HasMargin="false" Header="false" Height="1650" Protect="false" RowAddr="328" RowSpan="1" Width="3001"&gt;&lt;CELLMARGIN Bottom="0" Left="0" Right="0" Top="0"/&gt;&lt;PARALIST LineWrap="Squeeze" LinkListID="0" LinkListIDNext="0" TextDirection="0" VertAlign="Center"&gt;&lt;P ParaShape="0" Style="43"&gt;&lt;TEXT CharShape="7"&gt;&lt;CHAR&gt;≪$A$335≫&lt;/CHAR&gt;&lt;/TEXT&gt;&lt;/P&gt;&lt;/PARALIST&gt;&lt;/CELL&gt;&lt;CELL BorderFill="23" ColAddr="1" ColSpan="1" Dirty="false" Editable="false" HasMargin="false" Header="false" Height="1650" Protect="false" RowAddr="328" RowSpan="1" Width="10406"&gt;&lt;CELLMARGIN Bottom="0" Left="0" Right="0" Top="0"/&gt;&lt;PARALIST LineWrap="Break" LinkListID="0" LinkListIDNext="0" TextDirection="0" VertAlign="Center"&gt;&lt;P ParaShape="21" Style="43"&gt;&lt;TEXT CharShape="7"&gt;&lt;CHAR&gt;≪$B$335≫&lt;/CHAR&gt;&lt;/TEXT&gt;&lt;/P&gt;&lt;/PARALIST&gt;&lt;/CELL&gt;&lt;CELL BorderFill="24" ColAddr="2" ColSpan="1" Dirty="false" Editable="false" HasMargin="false" Header="false" Height="1650" Protect="false" RowAddr="328"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RowAddr="328" RowSpan="1" Width="20982"&gt;&lt;CELLMARGIN Bottom="0" Left="0" Right="0" Top="0"/&gt;&lt;PARALIST LineWrap="Break" LinkListID="0" LinkListIDNext="0" TextDirection="0" VertAlign="Center"&gt;&lt;P ParaShape="21" Style="43"&gt;&lt;TEXT CharShape="7"&gt;&lt;CHAR&gt;≪$D$335≫&lt;/CHAR&gt;&lt;/TEXT&gt;&lt;/P&gt;&lt;/PARALIST&gt;&lt;/CELL&gt;&lt;/ROW&gt;&lt;ROW&gt;&lt;CELL BorderFill="22" ColAddr="0" ColSpan="1" Dirty="false" Editable="false" HasMargin="false" Header="false" Height="1650" Protect="false" RowAddr="329" RowSpan="1" Width="3001"&gt;&lt;CELLMARGIN Bottom="0" Left="0" Right="0" Top="0"/&gt;&lt;PARALIST LineWrap="Squeeze" LinkListID="0" LinkListIDNext="0" TextDirection="0" VertAlign="Center"&gt;&lt;P ParaShape="0" Style="43"&gt;&lt;TEXT CharShape="7"&gt;&lt;CHAR&gt;≪$A$336≫&lt;/CHAR&gt;&lt;/TEXT&gt;&lt;/P&gt;&lt;/PARALIST&gt;&lt;/CELL&gt;&lt;CELL BorderFill="23" ColAddr="1" ColSpan="1" Dirty="false" Editable="false" HasMargin="false" Header="false" Height="1650" Protect="false" RowAddr="329" RowSpan="1" Width="10406"&gt;&lt;CELLMARGIN Bottom="0" Left="0" Right="0" Top="0"/&gt;&lt;PARALIST LineWrap="Break" LinkListID="0" LinkListIDNext="0" TextDirection="0" VertAlign="Center"&gt;&lt;P ParaShape="21" Style="43"&gt;&lt;TEXT CharShape="7"&gt;&lt;CHAR&gt;≪$B$336≫&lt;/CHAR&gt;&lt;/TEXT&gt;&lt;/P&gt;&lt;/PARALIST&gt;&lt;/CELL&gt;&lt;CELL BorderFill="24" ColAddr="2" ColSpan="1" Dirty="false" Editable="false" HasMargin="false" Header="false" Height="1650" Protect="false" RowAddr="329"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RowAddr="329" RowSpan="1" Width="20982"&gt;&lt;CELLMARGIN Bottom="0" Left="0" Right="0" Top="0"/&gt;&lt;PARALIST LineWrap="Break" LinkListID="0" LinkListIDNext="0" TextDirection="0" VertAlign="Center"&gt;&lt;P ParaShape="21" Style="43"&gt;&lt;TEXT CharShape="7"&gt;&lt;CHAR&gt;≪$D$336≫&lt;/CHAR&gt;&lt;/TEXT&gt;&lt;/P&gt;&lt;/PARALIST&gt;&lt;/CELL&gt;&lt;/ROW&gt;&lt;ROW&gt;&lt;CELL BorderFill="22" ColAddr="0" ColSpan="1" Dirty="false" Editable="false" HasMargin="false" Header="false" Height="1650" Protect="false" RowAddr="330" RowSpan="1" Width="3001"&gt;&lt;CELLMARGIN Bottom="0" Left="0" Right="0" Top="0"/&gt;&lt;PARALIST LineWrap="Squeeze" LinkListID="0" LinkListIDNext="0" TextDirection="0" VertAlign="Center"&gt;&lt;P ParaShape="0" Style="43"&gt;&lt;TEXT CharShape="7"&gt;&lt;CHAR&gt;≪$A$337≫&lt;/CHAR&gt;&lt;/TEXT&gt;&lt;/P&gt;&lt;/PARALIST&gt;&lt;/CELL&gt;&lt;CELL BorderFill="23" ColAddr="1" ColSpan="1" Dirty="false" Editable="false" HasMargin="false" Header="false" Height="1650" Protect="false" RowAddr="330" RowSpan="1" Width="10406"&gt;&lt;CELLMARGIN Bottom="0" Left="0" Right="0" Top="0"/&gt;&lt;PARALIST LineWrap="Break" LinkListID="0" LinkListIDNext="0" TextDirection="0" VertAlign="Center"&gt;&lt;P ParaShape="21" Style="43"&gt;&lt;TEXT CharShape="7"&gt;&lt;CHAR&gt;≪$B$337≫&lt;/CHAR&gt;&lt;/TEXT&gt;&lt;/P&gt;&lt;/PARALIST&gt;&lt;/CELL&gt;&lt;CELL BorderFill="24" ColAddr="2" ColSpan="1" Dirty="false" Editable="false" HasMargin="false" Header="false" Height="1650" Protect="false" RowAddr="330"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RowAddr="330" RowSpan="1" Width="20982"&gt;&lt;CELLMARGIN Bottom="0" Left="0" Right="0" Top="0"/&gt;&lt;PARALIST LineWrap="Break" LinkListID="0" LinkListIDNext="0" TextDirection="0" VertAlign="Center"&gt;&lt;P ParaShape="21" Style="43"&gt;&lt;TEXT CharShape="7"&gt;&lt;CHAR&gt;≪$D$337≫&lt;/CHAR&gt;&lt;/TEXT&gt;&lt;/P&gt;&lt;/PARALIST&gt;&lt;/CELL&gt;&lt;/ROW&gt;&lt;ROW&gt;&lt;CELL BorderFill="22" ColAddr="0" ColSpan="1" Dirty="false" Editable="false" HasMargin="false" Header="false" Height="1650" Protect="false" RowAddr="331" RowSpan="1" Width="3001"&gt;&lt;CELLMARGIN Bottom="0" Left="0" Right="0" Top="0"/&gt;&lt;PARALIST LineWrap="Squeeze" LinkListID="0" LinkListIDNext="0" TextDirection="0" VertAlign="Center"&gt;&lt;P ParaShape="0" Style="43"&gt;&lt;TEXT CharShape="7"&gt;&lt;CHAR&gt;≪$A$338≫&lt;/CHAR&gt;&lt;/TEXT&gt;&lt;/P&gt;&lt;/PARALIST&gt;&lt;/CELL&gt;&lt;CELL BorderFill="23" ColAddr="1" ColSpan="1" Dirty="false" Editable="false" HasMargin="false" Header="false" Height="1650" Protect="false" RowAddr="331" RowSpan="1" Width="10406"&gt;&lt;CELLMARGIN Bottom="0" Left="0" Right="0" Top="0"/&gt;&lt;PARALIST LineWrap="Break" LinkListID="0" LinkListIDNext="0" TextDirection="0" VertAlign="Center"&gt;&lt;P ParaShape="21" Style="43"&gt;&lt;TEXT CharShape="7"&gt;&lt;CHAR&gt;≪$B$338≫&lt;/CHAR&gt;&lt;/TEXT&gt;&lt;/P&gt;&lt;/PARALIST&gt;&lt;/CELL&gt;&lt;CELL BorderFill="24" ColAddr="2" ColSpan="1" Dirty="false" Editable="false" HasMargin="false" Header="false" Height="1650" Protect="false" RowAddr="331"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RowAddr="331" RowSpan="1" Width="20982"&gt;&lt;CELLMARGIN Bottom="0" Left="0" Right="0" Top="0"/&gt;&lt;PARALIST LineWrap="Break" LinkListID="0" LinkListIDNext="0" TextDirection="0" VertAlign="Center"&gt;&lt;P ParaShape="21" Style="43"&gt;&lt;TEXT CharShape="7"&gt;&lt;CHAR&gt;≪$D$338≫&lt;/CHAR&gt;&lt;/TEXT&gt;&lt;/P&gt;&lt;/PARALIST&gt;&lt;/CELL&gt;&lt;/ROW&gt;&lt;ROW&gt;&lt;CELL BorderFill="22" ColAddr="0" ColSpan="1" Dirty="false" Editable="false" HasMargin="false" Header="false" Height="1650" Protect="false" RowAddr="332" RowSpan="1" Width="3001"&gt;&lt;CELLMARGIN Bottom="0" Left="0" Right="0" Top="0"/&gt;&lt;PARALIST LineWrap="Squeeze" LinkListID="0" LinkListIDNext="0" TextDirection="0" VertAlign="Center"&gt;&lt;P ParaShape="0" Style="43"&gt;&lt;TEXT CharShape="7"&gt;&lt;CHAR&gt;≪$A$339≫&lt;/CHAR&gt;&lt;/TEXT&gt;&lt;/P&gt;&lt;/PARALIST&gt;&lt;/CELL&gt;&lt;CELL BorderFill="23" ColAddr="1" ColSpan="1" Dirty="false" Editable="false" HasMargin="false" Header="false" Height="1650" Protect="false" RowAddr="332" RowSpan="1" Width="10406"&gt;&lt;CELLMARGIN Bottom="0" Left="0" Right="0" Top="0"/&gt;&lt;PARALIST LineWrap="Break" LinkListID="0" LinkListIDNext="0" TextDirection="0" VertAlign="Center"&gt;&lt;P ParaShape="21" Style="43"&gt;&lt;TEXT CharShape="7"&gt;&lt;CHAR&gt;≪$B$339≫&lt;/CHAR&gt;&lt;/TEXT&gt;&lt;/P&gt;&lt;/PARALIST&gt;&lt;/CELL&gt;&lt;CELL BorderFill="24" ColAddr="2" ColSpan="1" Dirty="false" Editable="false" HasMargin="false" Header="false" Height="1650" Protect="false" RowAddr="332"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RowAddr="332" RowSpan="1" Width="20982"&gt;&lt;CELLMARGIN Bottom="0" Left="0" Right="0" Top="0"/&gt;&lt;PARALIST LineWrap="Break" LinkListID="0" LinkListIDNext="0" TextDirection="0" VertAlign="Center"&gt;&lt;P ParaShape="21" Style="43"&gt;&lt;TEXT CharShape="7"&gt;&lt;CHAR&gt;≪$D$339≫&lt;/CHAR&gt;&lt;/TEXT&gt;&lt;/P&gt;&lt;/PARALIST&gt;&lt;/CELL&gt;&lt;/ROW&gt;&lt;ROW&gt;&lt;CELL BorderFill="22" ColAddr="0" ColSpan="1" Dirty="false" Editable="false" HasMargin="false" Header="false" Height="1650" Protect="false" RowAddr="333" RowSpan="1" Width="3001"&gt;&lt;CELLMARGIN Bottom="0" Left="0" Right="0" Top="0"/&gt;&lt;PARALIST LineWrap="Squeeze" LinkListID="0" LinkListIDNext="0" TextDirection="0" VertAlign="Center"&gt;&lt;P ParaShape="0" Style="43"&gt;&lt;TEXT CharShape="7"&gt;&lt;CHAR&gt;≪$A$340≫&lt;/CHAR&gt;&lt;/TEXT&gt;&lt;/P&gt;&lt;/PARALIST&gt;&lt;/CELL&gt;&lt;CELL BorderFill="23" ColAddr="1" ColSpan="1" Dirty="false" Editable="false" HasMargin="false" Header="false" Height="1650" Protect="false" RowAddr="333" RowSpan="1" Width="10406"&gt;&lt;CELLMARGIN Bottom="0" Left="0" Right="0" Top="0"/&gt;&lt;PARALIST LineWrap="Break" LinkListID="0" LinkListIDNext="0" TextDirection="0" VertAlign="Center"&gt;&lt;P ParaShape="21" Style="43"&gt;&lt;TEXT CharShape="7"&gt;&lt;CHAR&gt;≪$B$340≫&lt;/CHAR&gt;&lt;/TEXT&gt;&lt;/P&gt;&lt;/PARALIST&gt;&lt;/CELL&gt;&lt;CELL BorderFill="24" ColAddr="2" ColSpan="1" Dirty="false" Editable="false" HasMargin="false" Header="false" Height="1650" Protect="false" RowAddr="333"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RowAddr="334" RowSpan="1" Width="3001"&gt;&lt;CELLMARGIN Bottom="0" Left="0" Right="0" Top="0"/&gt;&lt;PARALIST LineWrap="Squeeze" LinkListID="0" LinkListIDNext="0" TextDirection="0" VertAlign="Center"&gt;&lt;P ParaShape="0" Style="43"&gt;&lt;TEXT CharShape="7"&gt;&lt;CHAR&gt;≪$A$341≫&lt;/CHAR&gt;&lt;/TEXT&gt;&lt;/P&gt;&lt;/PARALIST&gt;&lt;/CELL&gt;&lt;CELL BorderFill="23" ColAddr="1" ColSpan="1" Dirty="false" Editable="false" HasMargin="false" Header="false" Height="1650" Protect="false" RowAddr="334" RowSpan="1" Width="10406"&gt;&lt;CELLMARGIN Bottom="0" Left="0" Right="0" Top="0"/&gt;&lt;PARALIST LineWrap="Break" LinkListID="0" LinkListIDNext="0" TextDirection="0" VertAlign="Center"&gt;&lt;P ParaShape="21" Style="43"&gt;&lt;TEXT CharShape="7"&gt;&lt;CHAR&gt;≪$B$341≫&lt;/CHAR&gt;&lt;/TEXT&gt;&lt;/P&gt;&lt;/PARALIST&gt;&lt;/CELL&gt;&lt;CELL BorderFill="24" ColAddr="2" ColSpan="1" Dirty="false" Editable="false" HasMargin="false" Header="false" Height="1650" Protect="false" RowAddr="334"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RowAddr="335" RowSpan="1" Width="3001"&gt;&lt;CELLMARGIN Bottom="0" Left="0" Right="0" Top="0"/&gt;&lt;PARALIST LineWrap="Squeeze" LinkListID="0" LinkListIDNext="0" TextDirection="0" VertAlign="Center"&gt;&lt;P ParaShape="0" Style="43"&gt;&lt;TEXT CharShape="7"&gt;&lt;CHAR&gt;≪$A$342≫&lt;/CHAR&gt;&lt;/TEXT&gt;&lt;/P&gt;&lt;/PARALIST&gt;&lt;/CELL&gt;&lt;CELL BorderFill="23" ColAddr="1" ColSpan="1" Dirty="false" Editable="false" HasMargin="false" Header="false" Height="1650" Protect="false" RowAddr="335" RowSpan="1" Width="10406"&gt;&lt;CELLMARGIN Bottom="0" Left="0" Right="0" Top="0"/&gt;&lt;PARALIST LineWrap="Break" LinkListID="0" LinkListIDNext="0" TextDirection="0" VertAlign="Center"&gt;&lt;P ParaShape="21" Style="43"&gt;&lt;TEXT CharShape="7"&gt;&lt;CHAR&gt;≪$B$342≫&lt;/CHAR&gt;&lt;/TEXT&gt;&lt;/P&gt;&lt;/PARALIST&gt;&lt;/CELL&gt;&lt;CELL BorderFill="24" ColAddr="2" ColSpan="1" Dirty="false" Editable="false" HasMargin="false" Header="false" Height="1650" Protect="false" RowAddr="335"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RowAddr="336" RowSpan="1" Width="3001"&gt;&lt;CELLMARGIN Bottom="0" Left="0" Right="0" Top="0"/&gt;&lt;PARALIST LineWrap="Squeeze" LinkListID="0" LinkListIDNext="0" TextDirection="0" VertAlign="Center"&gt;&lt;P ParaShape="0" Style="43"&gt;&lt;TEXT CharShape="7"&gt;&lt;CHAR&gt;≪$A$343≫&lt;/CHAR&gt;&lt;/TEXT&gt;&lt;/P&gt;&lt;/PARALIST&gt;&lt;/CELL&gt;&lt;CELL BorderFill="23" ColAddr="1" ColSpan="1" Dirty="false" Editable="false" HasMargin="false" Header="false" Height="1650" Protect="false" RowAddr="336" RowSpan="1" Width="10406"&gt;&lt;CELLMARGIN Bottom="0" Left="0" Right="0" Top="0"/&gt;&lt;PARALIST LineWrap="Break" LinkListID="0" LinkListIDNext="0" TextDirection="0" VertAlign="Center"&gt;&lt;P ParaShape="21" Style="43"&gt;&lt;TEXT CharShape="7"&gt;&lt;CHAR&gt;≪$B$343≫&lt;/CHAR&gt;&lt;/TEXT&gt;&lt;/P&gt;&lt;/PARALIST&gt;&lt;/CELL&gt;&lt;CELL BorderFill="24" ColAddr="2" ColSpan="1" Dirty="false" Editable="false" HasMargin="false" Header="false" Height="1650" Protect="false" RowAddr="336"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RowAddr="336"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RowAddr="337" RowSpan="1" Width="3001"&gt;&lt;CELLMARGIN Bottom="0" Left="0" Right="0" Top="0"/&gt;&lt;PARALIST LineWrap="Squeeze" LinkListID="0" LinkListIDNext="0" TextDirection="0" VertAlign="Center"&gt;&lt;P ParaShape="0" Style="43"&gt;&lt;TEXT CharShape="7"&gt;&lt;CHAR&gt;≪$A$344≫&lt;/CHAR&gt;&lt;/TEXT&gt;&lt;/P&gt;&lt;/PARALIST&gt;&lt;/CELL&gt;&lt;CELL BorderFill="23" ColAddr="1" ColSpan="1" Dirty="false" Editable="false" HasMargin="false" Header="false" Height="1650" Protect="false" RowAddr="337" RowSpan="1" Width="10406"&gt;&lt;CELLMARGIN Bottom="0" Left="0" Right="0" Top="0"/&gt;&lt;PARALIST LineWrap="Break" LinkListID="0" LinkListIDNext="0" TextDirection="0" VertAlign="Center"&gt;&lt;P ParaShape="21" Style="43"&gt;&lt;TEXT CharShape="7"&gt;&lt;CHAR&gt;≪$B$344≫&lt;/CHAR&gt;&lt;/TEXT&gt;&lt;/P&gt;&lt;/PARALIST&gt;&lt;/CELL&gt;&lt;CELL BorderFill="24" ColAddr="2" ColSpan="1" Dirty="false" Editable="false" HasMargin="false" Header="false" Height="1650" Protect="false" RowAddr="337"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RowAddr="337"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RowAddr="338" RowSpan="1" Width="3001"&gt;&lt;CELLMARGIN Bottom="0" Left="0" Right="0" Top="0"/&gt;&lt;PARALIST LineWrap="Squeeze" LinkListID="0" LinkListIDNext="0" TextDirection="0" VertAlign="Center"&gt;&lt;P ParaShape="0" Style="43"&gt;&lt;TEXT CharShape="7"&gt;&lt;CHAR&gt;≪$A$345≫&lt;/CHAR&gt;&lt;/TEXT&gt;&lt;/P&gt;&lt;/PARALIST&gt;&lt;/CELL&gt;&lt;CELL BorderFill="23" ColAddr="1" ColSpan="1" Dirty="false" Editable="false" HasMargin="false" Header="false" Height="1650" Protect="false" RowAddr="338" RowSpan="1" Width="10406"&gt;&lt;CELLMARGIN Bottom="0" Left="0" Right="0" Top="0"/&gt;&lt;PARALIST LineWrap="Break" LinkListID="0" LinkListIDNext="0" TextDirection="0" VertAlign="Center"&gt;&lt;P ParaShape="21" Style="43"&gt;&lt;TEXT CharShape="7"&gt;&lt;CHAR&gt;≪$B$345≫&lt;/CHAR&gt;&lt;/TEXT&gt;&lt;/P&gt;&lt;/PARALIST&gt;&lt;/CELL&gt;&lt;CELL BorderFill="24" ColAddr="2" ColSpan="1" Dirty="false" Editable="false" HasMargin="false" Header="false" Height="1650" Protect="false" RowAddr="338"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RowAddr="338"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RowAddr="339" RowSpan="1" Width="3001"&gt;&lt;CELLMARGIN Bottom="0" Left="0" Right="0" Top="0"/&gt;&lt;PARALIST LineWrap="Squeeze" LinkListID="0" LinkListIDNext="0" TextDirection="0" VertAlign="Center"&gt;&lt;P ParaShape="0" Style="43"&gt;&lt;TEXT CharShape="7"&gt;&lt;CHAR&gt;≪$A$346≫&lt;/CHAR&gt;&lt;/TEXT&gt;&lt;/P&gt;&lt;/PARALIST&gt;&lt;/CELL&gt;&lt;CELL BorderFill="23" ColAddr="1" ColSpan="1" Dirty="false" Editable="false" HasMargin="false" Header="false" Height="1650" Protect="false" RowAddr="339" RowSpan="1" Width="10406"&gt;&lt;CELLMARGIN Bottom="0" Left="0" Right="0" Top="0"/&gt;&lt;PARALIST LineWrap="Break" LinkListID="0" LinkListIDNext="0" TextDirection="0" VertAlign="Center"&gt;&lt;P ParaShape="21" Style="43"&gt;&lt;TEXT CharShape="7"&gt;&lt;CHAR&gt;≪$B$346≫&lt;/CHAR&gt;&lt;/TEXT&gt;&lt;/P&gt;&lt;/PARALIST&gt;&lt;/CELL&gt;&lt;CELL BorderFill="24" ColAddr="2" ColSpan="1" Dirty="false" Editable="false" HasMargin="false" Header="false" Height="1650" Protect="false" RowAddr="339"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RowAddr="339"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RowAddr="340" RowSpan="1" Width="3001"&gt;&lt;CELLMARGIN Bottom="0" Left="0" Right="0" Top="0"/&gt;&lt;PARALIST LineWrap="Squeeze" LinkListID="0" LinkListIDNext="0" TextDirection="0" VertAlign="Center"&gt;&lt;P ParaShape="0" Style="43"&gt;&lt;TEXT CharShape="7"&gt;&lt;CHAR&gt;≪$A$347≫&lt;/CHAR&gt;&lt;/TEXT&gt;&lt;/P&gt;&lt;/PARALIST&gt;&lt;/CELL&gt;&lt;CELL BorderFill="23" ColA</t>
  </si>
  <si>
    <t>ddr="1" ColSpan="1" Dirty="false" Editable="false" HasMargin="false" Header="false" Height="1650" Protect="false" RowAddr="340" RowSpan="1" Width="10406"&gt;&lt;CELLMARGIN Bottom="0" Left="0" Right="0" Top="0"/&gt;&lt;PARALIST LineWrap="Break" LinkListID="0" LinkListIDNext="0" TextDirection="0" VertAlign="Center"&gt;&lt;P ParaShape="21" Style="43"&gt;&lt;TEXT CharShape="7"&gt;&lt;CHAR&gt;≪$B$347≫&lt;/CHAR&gt;&lt;/TEXT&gt;&lt;/P&gt;&lt;/PARALIST&gt;&lt;/CELL&gt;&lt;CELL BorderFill="24" ColAddr="2" ColSpan="1" Dirty="false" Editable="false" HasMargin="false" Header="false" Height="1650" Protect="false" RowAddr="340"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RowAddr="340"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RowAddr="341" RowSpan="1" Width="3001"&gt;&lt;CELLMARGIN Bottom="0" Left="0" Right="0" Top="0"/&gt;&lt;PARALIST LineWrap="Squeeze" LinkListID="0" LinkListIDNext="0" TextDirection="0" VertAlign="Center"&gt;&lt;P ParaShape="0" Style="43"&gt;&lt;TEXT CharShape="7"&gt;&lt;CHAR&gt;≪$A$348≫&lt;/CHAR&gt;&lt;/TEXT&gt;&lt;/P&gt;&lt;/PARALIST&gt;&lt;/CELL&gt;&lt;CELL BorderFill="23" ColAddr="1" ColSpan="1" Dirty="false" Editable="false" HasMargin="false" Header="false" Height="1650" Protect="false" RowAddr="341" RowSpan="1" Width="10406"&gt;&lt;CELLMARGIN Bottom="0" Left="0" Right="0" Top="0"/&gt;&lt;PARALIST LineWrap="Break" LinkListID="0" LinkListIDNext="0" TextDirection="0" VertAlign="Center"&gt;&lt;P ParaShape="21" Style="43"&gt;&lt;TEXT CharShape="7"&gt;&lt;CHAR&gt;≪$B$348≫&lt;/CHAR&gt;&lt;/TEXT&gt;&lt;/P&gt;&lt;/PARALIST&gt;&lt;/CELL&gt;&lt;CELL BorderFill="24" ColAddr="2" ColSpan="1" Dirty="false" Editable="false" HasMargin="false" Header="false" Height="1650" Protect="false" RowAddr="341"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RowAddr="341"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RowAddr="342" RowSpan="1" Width="3001"&gt;&lt;CELLMARGIN Bottom="0" Left="0" Right="0" Top="0"/&gt;&lt;PARALIST LineWrap="Squeeze" LinkListID="0" LinkListIDNext="0" TextDirection="0" VertAlign="Center"&gt;&lt;P ParaShape="0" Style="43"&gt;&lt;TEXT CharShape="7"&gt;&lt;CHAR&gt;≪$A$349≫&lt;/CHAR&gt;&lt;/TEXT&gt;&lt;/P&gt;&lt;/PARALIST&gt;&lt;/CELL&gt;&lt;CELL BorderFill="23" ColAddr="1" ColSpan="1" Dirty="false" Editable="false" HasMargin="false" Header="false" Height="1650" Protect="false" RowAddr="342" RowSpan="1" Width="10406"&gt;&lt;CELLMARGIN Bottom="0" Left="0" Right="0" Top="0"/&gt;&lt;PARALIST LineWrap="Break" LinkListID="0" LinkListIDNext="0" TextDirection="0" VertAlign="Center"&gt;&lt;P ParaShape="21" Style="43"&gt;&lt;TEXT CharShape="7"&gt;&lt;CHAR&gt;≪$B$349≫&lt;/CHAR&gt;&lt;/TEXT&gt;&lt;/P&gt;&lt;/PARALIST&gt;&lt;/CELL&gt;&lt;CELL BorderFill="24" ColAddr="2" ColSpan="1" Dirty="false" Editable="false" HasMargin="false" Header="false" Height="1650" Protect="false" RowAddr="342"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RowAddr="342"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RowAddr="343" RowSpan="1" Width="3001"&gt;&lt;CELLMARGIN Bottom="0" Left="0" Right="0" Top="0"/&gt;&lt;PARALIST LineWrap="Squeeze" LinkListID="0" LinkListIDNext="0" TextDirection="0" VertAlign="Center"&gt;&lt;P ParaShape="0" Style="43"&gt;&lt;TEXT CharShape="7"&gt;&lt;CHAR&gt;≪$A$350≫&lt;/CHAR&gt;&lt;/TEXT&gt;&lt;/P&gt;&lt;/PARALIST&gt;&lt;/CELL&gt;&lt;CELL BorderFill="23" ColAddr="1" ColSpan="1" Dirty="false" Editable="false" HasMargin="false" Header="false" Height="1650" Protect="false" RowAddr="343" RowSpan="1" Width="10406"&gt;&lt;CELLMARGIN Bottom="0" Left="0" Right="0" Top="0"/&gt;&lt;PARALIST LineWrap="Break" LinkListID="0" LinkListIDNext="0" TextDirection="0" VertAlign="Center"&gt;&lt;P ParaShape="21" Style="43"&gt;&lt;TEXT CharShape="7"&gt;&lt;CHAR&gt;≪$B$350≫&lt;/CHAR&gt;&lt;/TEXT&gt;&lt;/P&gt;&lt;/PARALIST&gt;&lt;/CELL&gt;&lt;CELL BorderFill="24" ColAddr="2" ColSpan="1" Dirty="false" Editable="false" HasMargin="false" Header="false" Height="1650" Protect="false" RowAddr="343"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RowAddr="344" RowSpan="1" Width="3001"&gt;&lt;CELLMARGIN Bottom="0" Left="0" Right="0" Top="0"/&gt;&lt;PARALIST LineWrap="Squeeze" LinkListID="0" LinkListIDNext="0" TextDirection="0" VertAlign="Center"&gt;&lt;P ParaShape="0" Style="43"&gt;&lt;TEXT CharShape="7"&gt;&lt;CHAR&gt;≪$A$351≫&lt;/CHAR&gt;&lt;/TEXT&gt;&lt;/P&gt;&lt;/PARALIST&gt;&lt;/CELL&gt;&lt;CELL BorderFill="23" ColAddr="1" ColSpan="1" Dirty="false" Editable="false" HasMargin="false" Header="false" Height="1650" Protect="false" RowAddr="344" RowSpan="1" Width="10406"&gt;&lt;CELLMARGIN Bottom="0" Left="0" Right="0" Top="0"/&gt;&lt;PARALIST LineWrap="Break" LinkListID="0" LinkListIDNext="0" TextDirection="0" VertAlign="Center"&gt;&lt;P ParaShape="21" Style="43"&gt;&lt;TEXT CharShape="7"&gt;&lt;CHAR&gt;≪$B$351≫&lt;/CHAR&gt;&lt;/TEXT&gt;&lt;/P&gt;&lt;/PARALIST&gt;&lt;/CELL&gt;&lt;CELL BorderFill="24" ColAddr="2" ColSpan="1" Dirty="false" Editable="false" HasMargin="false" Header="false" Height="1650" Protect="false" RowAddr="344"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RowAddr="345" RowSpan="1" Width="3001"&gt;&lt;CELLMARGIN Bottom="0" Left="0" Right="0" Top="0"/&gt;&lt;PARALIST LineWrap="Squeeze" LinkListID="0" LinkListIDNext="0" TextDirection="0" VertAlign="Center"&gt;&lt;P ParaShape="0" Style="43"&gt;&lt;TEXT CharShape="7"&gt;&lt;CHAR&gt;≪$A$352≫&lt;/CHAR&gt;&lt;/TEXT&gt;&lt;/P&gt;&lt;/PARALIST&gt;&lt;/CELL&gt;&lt;CELL BorderFill="23" ColAddr="1" ColSpan="1" Dirty="false" Editable="false" HasMargin="false" Header="false" Height="1650" Protect="false" RowAddr="345" RowSpan="1" Width="10406"&gt;&lt;CELLMARGIN Bottom="0" Left="0" Right="0" Top="0"/&gt;&lt;PARALIST LineWrap="Break" LinkListID="0" LinkListIDNext="0" TextDirection="0" VertAlign="Center"&gt;&lt;P ParaShape="21" Style="43"&gt;&lt;TEXT CharShape="7"&gt;&lt;CHAR&gt;≪$B$352≫&lt;/CHAR&gt;&lt;/TEXT&gt;&lt;/P&gt;&lt;/PARALIST&gt;&lt;/CELL&gt;&lt;CELL BorderFill="24" ColAddr="2" ColSpan="1" Dirty="false" Editable="false" HasMargin="false" Header="false" Height="1650" Protect="false" RowAddr="345"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RowAddr="346" RowSpan="1" Width="3001"&gt;&lt;CELLMARGIN Bottom="0" Left="0" Right="0" Top="0"/&gt;&lt;PARALIST LineWrap="Squeeze" LinkListID="0" LinkListIDNext="0" TextDirection="0" VertAlign="Center"&gt;&lt;P ParaShape="0" Style="43"&gt;&lt;TEXT CharShape="7"&gt;&lt;CHAR&gt;≪$A$353≫&lt;/CHAR&gt;&lt;/TEXT&gt;&lt;/P&gt;&lt;/PARALIST&gt;&lt;/CELL&gt;&lt;CELL BorderFill="23" ColAddr="1" ColSpan="1" Dirty="false" Editable="false" HasMargin="false" Header="false" Height="1650" Protect="false" RowAddr="346" RowSpan="1" Width="10406"&gt;&lt;CELLMARGIN Bottom="0" Left="0" Right="0" Top="0"/&gt;&lt;PARALIST LineWrap="Break" LinkListID="0" LinkListIDNext="0" TextDirection="0" VertAlign="Center"&gt;&lt;P ParaShape="21" Style="43"&gt;&lt;TEXT CharShape="7"&gt;&lt;CHAR&gt;≪$B$353≫&lt;/CHAR&gt;&lt;/TEXT&gt;&lt;/P&gt;&lt;/PARALIST&gt;&lt;/CELL&gt;&lt;CELL BorderFill="24" ColAddr="2" ColSpan="1" Dirty="false" Editable="false" HasMargin="false" Header="false" Height="1650" Protect="false" RowAddr="346"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RowAddr="346"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RowAddr="347" RowSpan="1" Width="3001"&gt;&lt;CELLMARGIN Bottom="0" Left="0" Right="0" Top="0"/&gt;&lt;PARALIST LineWrap="Squeeze" LinkListID="0" LinkListIDNext="0" TextDirection="0" VertAlign="Center"&gt;&lt;P ParaShape="0" Style="43"&gt;&lt;TEXT CharShape="7"&gt;&lt;CHAR&gt;≪$A$354≫&lt;/CHAR&gt;&lt;/TEXT&gt;&lt;/P&gt;&lt;/PARALIST&gt;&lt;/CELL&gt;&lt;CELL BorderFill="23" ColAddr="1" ColSpan="1" Dirty="false" Editable="false" HasMargin="false" Header="false" Height="1650" Protect="false" RowAddr="347" RowSpan="1" Width="10406"&gt;&lt;CELLMARGIN Bottom="0" Left="0" Right="0" Top="0"/&gt;&lt;PARALIST LineWrap="Break" LinkListID="0" LinkListIDNext="0" TextDirection="0" VertAlign="Center"&gt;&lt;P ParaShape="21" Style="43"&gt;&lt;TEXT CharShape="7"&gt;&lt;CHAR&gt;≪$B$354≫&lt;/CHAR&gt;&lt;/TEXT&gt;&lt;/P&gt;&lt;/PARALIST&gt;&lt;/CELL&gt;&lt;CELL BorderFill="24" ColAddr="2" ColSpan="1" Dirty="false" Editable="false" HasMargin="false" Header="false" Height="1650" Protect="false" RowAddr="347"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RowAddr="347"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RowAddr="348" RowSpan="1" Width="3001"&gt;&lt;CELLMARGIN Bottom="0" Left="0" Right="0" Top="0"/&gt;&lt;PARALIST LineWrap="Squeeze" LinkListID="0" LinkListIDNext="0" TextDirection="0" VertAlign="Center"&gt;&lt;P ParaShape="0" Style="43"&gt;&lt;TEXT CharShape="7"&gt;&lt;CHAR&gt;≪$A$355≫&lt;/CHAR&gt;&lt;/TEXT&gt;&lt;/P&gt;&lt;/PARALIST&gt;&lt;/CELL&gt;&lt;CELL BorderFill="23" ColAddr="1" ColSpan="1" Dirty="false" Editable="false" HasMargin="false" Header="false" Height="1650" Protect="false" RowAddr="348" RowSpan="1" Width="10406"&gt;&lt;CELLMARGIN Bottom="0" Left="0" Right="0" Top="0"/&gt;&lt;PARALIST LineWrap="Break" LinkListID="0" LinkListIDNext="0" TextDirection="0" VertAlign="Center"&gt;&lt;P ParaShape="21" Style="43"&gt;&lt;TEXT CharShape="7"&gt;&lt;CHAR&gt;≪$B$355≫&lt;/CHAR&gt;&lt;/TEXT&gt;&lt;/P&gt;&lt;/PARALIST&gt;&lt;/CELL&gt;&lt;CELL BorderFill="24" ColAddr="2" ColSpan="1" Dirty="false" Editable="false" HasMargin="false" Header="false" Height="1650" Protect="false" RowAddr="348"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RowAddr="348"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RowAddr="349" RowSpan="1" Width="3001"&gt;&lt;CELLMARGIN Bottom="0" Left="0" Right="0" Top="0"/&gt;&lt;PARALIST LineWrap="Squeeze" LinkListID="0" LinkListIDNext="0" TextDirection="0" VertAlign="Center"&gt;&lt;P ParaShape="0" Style="43"&gt;&lt;TEXT CharShape="7"&gt;&lt;CHAR&gt;≪$A$356≫&lt;/CHAR&gt;&lt;/TEXT&gt;&lt;/P&gt;&lt;/PARALIST&gt;&lt;/CELL&gt;&lt;CELL BorderFill="23" ColAddr="1" ColSpan="1" Dirty="false" Editable="false" HasMargin="false" Header="false" Height="1650" Protect="false" RowAddr="349" RowSpan="1" Width="10406"&gt;&lt;CELLMARGIN Bottom="0" Left="0" Right="0" Top="0"/&gt;&lt;PARALIST LineWrap="Break" LinkListID="0" LinkListIDNext="0" TextDirection="0" VertAlign="Center"&gt;&lt;P ParaShape="21" Style="43"&gt;&lt;TEXT CharShape="7"&gt;&lt;CHAR&gt;≪$B$356≫&lt;/CHAR&gt;&lt;/TEXT&gt;&lt;/P&gt;&lt;/PARALIST&gt;&lt;/CELL&gt;&lt;CELL BorderFill="24" ColAddr="2" ColSpan="1" Dirty="false" Editable="false" HasMargin="false" Header="false" Height="1650" Protect="false" RowAddr="349"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RowAddr="349"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RowAddr="350" RowSpan="1" Width="3001"&gt;&lt;CELLMARGIN Bottom="0" Left="0" Right="0" Top="0"/&gt;&lt;PARALIST LineWrap="Squeeze" LinkListID="0" LinkListIDNext="0" TextDirection="0" VertAlign="Center"&gt;&lt;P ParaShape="0" Style="43"&gt;&lt;TEXT CharShape="7"&gt;&lt;CHAR&gt;≪$A$357≫&lt;/CHAR&gt;&lt;/TEXT&gt;&lt;/P&gt;&lt;/PARALIST&gt;&lt;/CELL&gt;&lt;CELL BorderFill="23" ColAddr="1" ColSpan="1" Dirty="false" Editable="false" HasMargin="false" Header="false" Height="1650" Protect="false" RowAddr="350" RowSpan="1" Width="10406"&gt;&lt;CELLMARGIN Bottom="0" Left="0" Right="0" Top="0"/&gt;&lt;PARALIST LineWrap="Break" LinkListID="0" LinkListIDNext="0" TextDirection="0" VertAlign="Center"&gt;&lt;P ParaShape="21" Style="43"&gt;&lt;TEXT CharShape="7"&gt;&lt;CHAR&gt;≪$B$357≫&lt;/CHAR&gt;&lt;/TEXT&gt;&lt;/P&gt;&lt;/PARALIST&gt;&lt;/CELL&gt;&lt;CELL BorderFill="24" ColAddr="2" ColSpan="1" Dirty="false" Editable="false" HasMargin="false" Header="false" Height="1650" Protect="false" RowAddr="350"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RowAddr="350"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RowAddr="351" RowSpan="1" Width="3001"&gt;&lt;CELLMARGIN Bottom="0" Left="0" Right="0" Top="0"/&gt;&lt;PARALIST LineWrap="Squeeze" LinkListID="0" LinkListIDNext="0" TextDirection="0" VertAlign="Center"&gt;&lt;P ParaShape="0" Style="43"&gt;&lt;TEXT CharShape="7"&gt;&lt;CHAR&gt;≪$A$358≫&lt;/CHAR&gt;&lt;/TEXT&gt;&lt;/P&gt;&lt;/PARALIST&gt;&lt;/CELL&gt;&lt;CELL BorderFill="23" ColAddr="1" ColSpan="1" Dirty="false" Editable="false" HasMargin="false" Header="false" Height="1650" Protect="false" RowAddr="351" RowSpan="1" Width="10406"&gt;&lt;CELLMARGIN Bottom="0" Left="0" Right="0" Top="0"/&gt;&lt;PARALIST LineWrap="Break" LinkListID="0" LinkListIDNext="0" TextDirection="0" VertAlign="Center"&gt;&lt;P ParaShape="21" Style="43"&gt;&lt;TEXT CharShape="7"&gt;&lt;CHAR&gt;≪$B$358≫&lt;/CHAR&gt;&lt;/TEXT&gt;&lt;/P&gt;&lt;/PARALIST&gt;&lt;/CELL&gt;&lt;CELL BorderFill="24" ColAddr="2" ColSpan="1" Dirty="false" Editable="false" HasMargin="false" Header="false" Height="1650" Protect="false" RowAddr="351"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RowAddr="351"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RowAddr="352" RowSpan="1" Width="3001"&gt;&lt;CELLMARGIN Bottom="0" Left="0" Right="0" Top="0"/&gt;&lt;PARALIST LineWrap="Squeeze" LinkListID="0" LinkListIDNext="0" TextDirection="0" VertAlign="Center"&gt;&lt;P ParaShape="0" Style="43"&gt;&lt;TEXT CharShape="7"&gt;&lt;CHAR&gt;≪$A$359≫&lt;/CHAR&gt;&lt;/TEXT&gt;&lt;/P&gt;&lt;/PARALIST&gt;&lt;/CELL&gt;&lt;CELL BorderFill="23" ColAddr="1" ColSpan="1" Dirty="false" Editable="false" HasMargin="false" Header="false" Height="1650" Protect="false" RowAddr="352" RowSpan="1" Width="10406"&gt;&lt;CELLMARGIN Bottom="0" Left="0" Right="0" Top="0"/&gt;&lt;PARALIST LineWrap="Break" LinkListID="0" LinkListIDNext="0" TextDirection="0" VertAlign="Center"&gt;&lt;P ParaShape="21" Style="43"&gt;&lt;TEXT CharShape="7"&gt;&lt;CHAR&gt;≪$B$359≫&lt;/CHAR&gt;&lt;/TEXT&gt;&lt;/P&gt;&lt;/PARALIST&gt;&lt;/CELL&gt;&lt;CELL BorderFill="24" ColAddr="2" ColSpan="1" Dirty="false" Editable="false" HasMargin="false" Header="false" Height="1650" Protect="false" RowAddr="352"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RowAddr="352"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RowAddr="353" RowSpan="1" Width="3001"&gt;&lt;CELLMARGIN Bottom="0" Left="0" Right="0" Top="0"/&gt;&lt;PARALIST LineWrap="Squeeze" LinkListID="0" LinkListIDNext="0" TextDirection="0" VertAlign="Center"&gt;&lt;P ParaShape="0" Style="43"&gt;&lt;TEXT CharShape="7"&gt;&lt;CHAR&gt;≪$A$360≫&lt;/CHAR&gt;&lt;/TEXT&gt;&lt;/P&gt;&lt;/PARALIST&gt;&lt;/CELL&gt;&lt;CELL BorderFill="23" ColAddr="1" ColSpan="1" Dirty="false" Editable="false" HasMargin="false" Header="false" Height="1650" Protect="false" RowAddr="353" RowSpan="1" Width="10406"&gt;&lt;CELLMARGIN Bottom="0" Left="0" Right="0" Top="0"/&gt;&lt;PARALIST LineWrap="Break" LinkListID="0" LinkListIDNext="0" TextDirection="0" VertAlign="Center"&gt;&lt;P ParaShape="21" Style="43"&gt;&lt;TEXT CharShape="7"&gt;&lt;CHAR&gt;≪$B$360≫&lt;/CHAR&gt;&lt;/TEXT&gt;&lt;/P&gt;&lt;/PARALIST&gt;&lt;/CELL&gt;&lt;CELL BorderFill="24" ColAddr="2" ColSpan="1" Dirty="false" Editable="false" HasMargin="false" Header="false" Height="1650" Protect="false" RowAddr="353"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RowAddr="354" RowSpan="1" Width="3001"&gt;&lt;CELLMARGIN Bottom="0" Left="0" Right="0" Top="0"/&gt;&lt;PARALIST LineWrap="Squeeze" LinkListID="0" LinkListIDNext="0" TextDirection="0" VertAlign="Center"&gt;&lt;P ParaShape="0" Style="43"&gt;&lt;TEXT CharShape="7"&gt;&lt;CHAR&gt;≪$A$361≫&lt;/CHAR&gt;&lt;/TEXT&gt;&lt;/P&gt;&lt;/PARALIST&gt;&lt;/CELL&gt;&lt;CELL BorderFill="23" ColAddr="1" ColSpan="1" Dirty="false" Editable="false" HasMargin="false" Header="false" Height="1650" Protect="false" RowAddr="354" RowSpan="1" Width="10406"&gt;&lt;CELLMARGIN Bottom="0" Left="0" Right="0" Top="0"/&gt;&lt;PARALIST LineWrap="Break" LinkListID="0" LinkListIDNext="0" TextDirection="0" VertAlign="Center"&gt;&lt;P ParaShape="21" Style="43"&gt;&lt;TEXT CharShape="7"&gt;&lt;CHAR&gt;≪$B$361≫&lt;/CHAR&gt;&lt;/TEXT&gt;&lt;/P&gt;&lt;/PARALIST&gt;&lt;/CELL&gt;&lt;CELL BorderFill="24" ColAddr="2" ColSpan="1" Dirty="false" Editable="false" HasMargin="false" Header="false" Height="1650" Protect="false" RowAddr="354"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RowAddr="355" RowSpan="1" Width="3001"&gt;&lt;CELLMARGIN Bottom="0" Left="0" Right="0" Top="0"/&gt;&lt;PARALIST LineWrap="Squeeze" LinkListID="0" LinkListIDNext="0" TextDirection="0" VertAlign="Center"&gt;&lt;P ParaShape="0" Style="43"&gt;&lt;TEXT CharShape="7"&gt;&lt;CHAR&gt;≪$A$362≫&lt;/CHAR&gt;&lt;/TEXT&gt;&lt;/P&gt;&lt;/PARALIST&gt;&lt;/CELL&gt;&lt;CELL BorderFill="23" ColAddr="1" ColSpan="1" Dirty="false" Editable="false" HasMargin="false" Header="false" Height="1650" Protect="false" RowAddr="355" RowSpan="1" Width="10406"&gt;&lt;CELLMARGIN Bottom="0" Left="0" Right="0" Top="0"/&gt;&lt;PARALIST LineWrap="Break" LinkListID="0" LinkListIDNext="0" TextDirection="0" VertAlign="Center"&gt;&lt;P ParaShape="21" Style="43"&gt;&lt;TEXT CharShape="7"&gt;&lt;CHAR&gt;≪$B$362≫&lt;/CHAR&gt;&lt;/TEXT&gt;&lt;/P&gt;&lt;/PARALIST&gt;&lt;/CELL&gt;&lt;CELL BorderFill="24" ColAddr="2" ColSpan="1" Dirty="false" Editable="false" HasMargin="false" Header="false" Height="1650" Protect="false" RowAddr="355"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RowAddr="356" RowSpan="1" Width="3001"&gt;&lt;CELLMARGIN Bottom="0" Left="0" Right="0" Top="0"/&gt;&lt;PARALIST LineWrap="Squeeze" LinkListID="0" LinkListIDNext="0" TextDirection="0" VertAlign="Center"&gt;&lt;P ParaShape="0" Style="43"&gt;&lt;TEXT CharShape="7"&gt;&lt;CHAR&gt;≪$A$363≫&lt;/CHAR&gt;&lt;/TEXT&gt;&lt;/P&gt;&lt;/PARALIST&gt;&lt;/CELL&gt;&lt;CELL BorderFill="23" ColAddr="1" ColSpan="1" Dirty="false" Editable="false" HasMargin="false" Header="false" Height="1650" Protect="false" RowAddr="356" RowSpan="1" Width="10406"&gt;&lt;CELLMARGIN Bottom="0" Left="0" Right="0" Top="0"/&gt;&lt;PARALIST LineWrap="Break" LinkListID="0" LinkListIDNext="0" TextDirection="0" VertAlign="Center"&gt;&lt;P ParaShape="21" Style="43"&gt;&lt;TEXT CharShape="7"&gt;&lt;CHAR&gt;≪$B$363≫&lt;/CHAR&gt;&lt;/TEXT&gt;&lt;/P&gt;&lt;/PARALIST&gt;&lt;/CELL&gt;&lt;CELL BorderFill="24" ColAddr="2" ColSpan="1" Dirty="false" Editable="false" HasMargin="false" Header="false" Height="1650" Protect="false" RowAddr="356"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RowAddr="356" RowSpan="1" Width="20982"&gt;&lt;CELLMARGIN Bottom="0" Left="0" Right="0" Top="0"/&gt;&lt;PARALIST LineWrap="Break" LinkListID="0" LinkListIDNext="0" TextDirection="0" VertAlign="Center"&gt;&lt;P ParaShape="21" Style="32"&gt;&lt;TEXT CharShape="7"/&gt;&lt;/P&gt;&lt;/PARALIST&gt;&lt;/CELL&gt;&lt;/ROW&gt;&lt;ROW&gt;&lt;CELL BorderFill="44" ColAddr="0" ColSpan="1" Dirty="false" Editable="false" HasMargin="false" Header="false" Height="1665" Protect="false" RowAddr="357" RowSpan="1" Width="3001"&gt;&lt;CELLMARGIN Bottom="0" Left="0" Right="0" Top="0"/&gt;&lt;PARALIST LineWrap="Squeeze" LinkListID="0" LinkListIDNext="0" TextDirection="0" VertAlign="Center"&gt;&lt;P ParaShape="0" Style="43"&gt;&lt;TEXT CharShape="7"&gt;&lt;CHAR&gt;≪$A$364≫&lt;/CHAR&gt;&lt;/TEXT&gt;&lt;/P&gt;&lt;/PARALIST&gt;&lt;/CELL&gt;&lt;CELL BorderFill="45" ColAddr="1" ColSpan="1" Dirty="false" Editable="false" HasMargin="false" Header="false" Height="1665" Protect="false" RowAddr="357" RowSpan="1" Width="10406"&gt;&lt;CELLMARGIN Bottom="0" Left="0" Right="0" Top="0"/&gt;&lt;PARALIST LineWrap="Break" LinkListID="0" LinkListIDNext="0" TextDirection="0" VertAlign="Center"&gt;&lt;P ParaShape="21" Style="43"&gt;&lt;TEXT CharShape="7"&gt;&lt;CHAR&gt;≪$B$364≫&lt;/CHAR&gt;&lt;/TEXT&gt;&lt;/P&gt;&lt;/PARALIST&gt;&lt;/CELL&gt;&lt;CELL BorderFill="46" ColAddr="2" ColSpan="1" Dirty="false" Editable="false" HasMargin="false" Header="false" Height="1665" Protect="false" RowAddr="357" RowSpan="1" Width="4982"&gt;&lt;CELLMARGIN Bottom="0" Left="0" Right="0" Top="0"/&gt;&lt;PARALIST LineWrap="Squeeze" LinkListID="0" LinkListIDNext="0" TextDirection="0" VertAlign="Center"&gt;&lt;P ParaShape="0" Style="41"&gt;&lt;TEXT CharShape="7"/&gt;&lt;/P&gt;&lt;/PARALIST&gt;&lt;/CELL&gt;&lt;CELL BorderFill="57" ColAddr="3" ColSpan="2" Dirty="false" Editable="false" HasMargin="false" Header="false" Height="1665" Protect="false" RowAddr="357" RowSpan="1" Width="20982"&gt;&lt;CELLMARGIN Bottom="0" Left="0" Right="0" Top="0"/&gt;&lt;PARALIST LineWrap="Break" LinkListID="0" LinkListIDNext="0" TextDirection="0" VertAlign="Center"&gt;&lt;P ParaShape="21" Style="32"&gt;&lt;TEXT CharShape="7"/&gt;&lt;/P&gt;&lt;/PARALIST&gt;&lt;/CELL&gt;&lt;/ROW&gt;&lt;/TABLE&gt;&lt;CHAR/&gt;&lt;/TEXT&gt;&lt;/P&gt;&lt;/SECTION&gt;&lt;/BODY&gt;&lt;TAIL&gt;&lt;SCRIPTCODE Type="JScript" Version="1.0"&gt;&lt;SCRIPTHEADER&gt;&lt;/SCRIPTHEADER&gt;&lt;SCRIPTSOURCE&gt;&lt;/SCRIPTSOURCE&gt;&lt;/SCRIPTCODE&gt;&lt;/TAIL&gt;&lt;/HWPML&gt;</t>
  </si>
  <si>
    <t xml:space="preserve"> Style="43"&gt;&lt;TEXT CharShape="7"&gt;&lt;CHAR&gt;≪$B$22≫&lt;/CHAR&gt;&lt;/TEXT&gt;&lt;/P&gt;&lt;/PARALIST&gt;&lt;/CELL&gt;&lt;CELL BorderFill="24" ColAddr="2" ColSpan="1" Dirty="false" Editable="false" HasMargin="true" Header="false" Height="1650" Protect="false" RowAddr="15" RowSpan="1" Width="4982"&gt;&lt;CELLMARGIN Bottom="283" Left="283" Right="283" Top="283"/&gt;&lt;PARALIST LineWrap="Squeeze" LinkListID="0" LinkListIDNext="0" TextDirection="0" VertAlign="Top"&gt;&lt;P ParaShape="21" Style="43"&gt;&lt;TEXT CharShape="7"&gt;&lt;CHAR&gt;≪$C$22≫&lt;/CHAR&gt;&lt;/TEXT&gt;&lt;/P&gt;&lt;/PARALIST&gt;&lt;/CELL&gt;&lt;CELL BorderFill="23" ColAddr="3" ColSpan="1" Dirty="false" Editable="false" HasMargin="true" Header="false" Height="1650" Protect="false" RowAddr="15" RowSpan="1" Width="9274"&gt;&lt;CELLMARGIN Bottom="283" Left="283" Right="283" Top="283"/&gt;&lt;PARALIST LineWrap="Break" LinkListID="0" LinkListIDNext="0" TextDirection="0" VertAlign="Top"&gt;&lt;P ParaShape="21" Style="43"&gt;&lt;TEXT CharShape="7"&gt;&lt;CHAR&gt;≪$D$22≫&lt;/CHAR&gt;&lt;/TEXT&gt;&lt;/P&gt;&lt;/PARALIST&gt;&lt;/CELL&gt;&lt;CELL BorderFill="25" ColAddr="4" ColSpan="1" Dirty="false" Editable="false" HasMargin="true" Header="false" Height="1650" Protect="false" RowAddr="15" RowSpan="1" Width="11708"&gt;&lt;CELLMARGIN Bottom="283" Left="283" Right="283" Top="283"/&gt;&lt;PARALIST LineWrap="Break" LinkListID="0" LinkListIDNext="0" TextDirection="0" VertAlign="Top"&gt;&lt;P ParaShape="21" Style="43"&gt;&lt;TEXT CharShape="7"&gt;&lt;CHAR&gt;≪$E$22≫&lt;/CHAR&gt;&lt;/TEXT&gt;&lt;/P&gt;&lt;/PARALIST&gt;&lt;/CELL&gt;&lt;/ROW&gt;&lt;ROW&gt;&lt;CELL BorderFill="22" ColAddr="0" ColSpan="1" Dirty="false" Editable="false" HasMargin="false" Header="false" Height="1650" Protect="false" RowAddr="16" RowSpan="1" Width="3001"&gt;&lt;CELLMARGIN Bottom="0" Left="0" Right="0" Top="0"/&gt;&lt;PARALIST LineWrap="Squeeze" LinkListID="0" LinkListIDNext="0" TextDirection="0" VertAlign="Center"&gt;&lt;P ParaShape="0" Style="43"&gt;&lt;TEXT CharShape="7"&gt;&lt;CHAR&gt;≪$A$23≫&lt;/CHAR&gt;&lt;/TEXT&gt;&lt;/P&gt;&lt;/PARALIST&gt;&lt;/CELL&gt;&lt;CELL BorderFill="23" ColAddr="1" ColSpan="1" Dirty="false" Editable="false" HasMargin="false" Header="false" Height="1650" Protect="false" RowAddr="16" RowSpan="1" Width="10406"&gt;&lt;CELLMARGIN Bottom="0" Left="0" Right="0" Top="0"/&gt;&lt;PARALIST LineWrap="Break" LinkListID="0" LinkListIDNext="0" TextDirection="0" VertAlign="Center"&gt;&lt;P ParaShape="21" Style="43"&gt;&lt;TEXT CharShape="7"&gt;&lt;CHAR&gt;≪$B$23≫&lt;/CHAR&gt;&lt;/TEXT&gt;&lt;/P&gt;&lt;/PARALIST&gt;&lt;/CELL&gt;&lt;CELL BorderFill="24" ColAddr="2" ColSpan="1" Dirty="false" Editable="false" HasMargin="true" Header="false" Height="1650" Protect="false" RowAddr="16" RowSpan="1" Width="4982"&gt;&lt;CELLMARGIN Bottom="283" Left="283" Right="283" Top="283"/&gt;&lt;PARALIST LineWrap="Squeeze" LinkListID="0" LinkListIDNext="0" TextDirection="0" VertAlign="Top"&gt;&lt;P ParaShape="21" Style="43"&gt;&lt;TEXT CharShape="7"&gt;&lt;CHAR&gt;≪$C$23≫&lt;/CHAR&gt;&lt;/TEXT&gt;&lt;/P&gt;&lt;/PARALIST&gt;&lt;/CELL&gt;&lt;CELL BorderFill="23" ColAddr="3" ColSpan="1" Dirty="false" Editable="false" HasMargin="true" Header="false" Height="1650" Protect="false" RowAddr="16" RowSpan="1" Width="9274"&gt;&lt;CELLMARGIN Bottom="283" Left="283" Right="283" Top="283"/&gt;&lt;PARALIST LineWrap="Break" LinkListID="0" LinkListIDNext="0" TextDirection="0" VertAlign="Top"&gt;&lt;P ParaShape="21" Style="43"&gt;&lt;TEXT CharShape="7"&gt;&lt;CHAR&gt;≪$D$23≫&lt;/CHAR&gt;&lt;/TEXT&gt;&lt;/P&gt;&lt;/PARALIST&gt;&lt;/CELL&gt;&lt;CELL BorderFill="25" ColAddr="4" ColSpan="1" Dirty="false" Editable="false" HasMargin="true" Header="false" Height="1650" Protect="false" RowAddr="16" RowSpan="1" Width="11708"&gt;&lt;CELLMARGIN Bottom="283" Left="283" Right="283" Top="283"/&gt;&lt;PARALIST LineWrap="Break" LinkListID="0" LinkListIDNext="0" TextDirection="0" VertAlign="Top"&gt;&lt;P ParaShape="21" Style="43"&gt;&lt;TEXT CharShape="7"&gt;&lt;CHAR&gt;≪$E$23≫&lt;/CHAR&gt;&lt;/TEXT&gt;&lt;/P&gt;&lt;/PARALIST&gt;&lt;/CELL&gt;&lt;/ROW&gt;&lt;ROW&gt;&lt;CELL BorderFill="22" ColAddr="0" ColSpan="1" Dirty="false" Editable="false" HasMargin="false" Header="false" Height="1650" Protect="false" RowAddr="17" RowSpan="1" Width="3001"&gt;&lt;CELLMARGIN Bottom="0" Left="0" Right="0" Top="0"/&gt;&lt;PARALIST LineWrap="Squeeze" LinkListID="0" LinkListIDNext="0" TextDirection="0" VertAlign="Center"&gt;&lt;P ParaShape="0" Style="43"&gt;&lt;TEXT CharShape="7"&gt;&lt;CHAR&gt;≪$A$24≫&lt;/CHAR&gt;&lt;/TEXT&gt;&lt;/P&gt;&lt;/PARALIST&gt;&lt;/CELL&gt;&lt;CELL BorderFill="23" ColAddr="1" ColSpan="1" Dirty="false" Editable="false" HasMargin="false" Header="false" Height="1650" Protect="false" RowAddr="17" RowSpan="1" Width="10406"&gt;&lt;CELLMARGIN Bottom="0" Left="0" Right="0" Top="0"/&gt;&lt;PARALIST LineWrap="Break" LinkListID="0" LinkListIDNext="0" TextDirection="0" VertAlign="Center"&gt;&lt;P ParaShape="21" Style="43"&gt;&lt;TEXT CharShape="7"&gt;&lt;CHAR&gt;≪$B$24≫&lt;/CHAR&gt;&lt;/TEXT&gt;&lt;/P&gt;&lt;/PARALIST&gt;&lt;/CELL&gt;&lt;CELL BorderFill="24" ColAddr="2" ColSpan="1" Dirty="false" Editable="false" HasMargin="true" Header="false" Height="1650" Protect="false" RowAddr="17" RowSpan="1" Width="4982"&gt;&lt;CELLMARGIN Bottom="283" Left="283" Right="283" Top="283"/&gt;&lt;PARALIST LineWrap="Squeeze" LinkListID="0" LinkListIDNext="0" TextDirection="0" VertAlign="Top"&gt;&lt;P ParaShape="21" Style="43"&gt;&lt;TEXT CharShape="7"&gt;&lt;CHAR&gt;≪$C$24≫&lt;/CHAR&gt;&lt;/TEXT&gt;&lt;/P&gt;&lt;/PARALIST&gt;&lt;/CELL&gt;&lt;CELL BorderFill="23" ColAddr="3" ColSpan="1" Dirty="false" Editable="false" HasMargin="true" Header="false" Height="1650" Protect="false" RowAddr="17" RowSpan="1" Width="9274"&gt;&lt;CELLMARGIN Bottom="283" Left="283" Right="283" Top="283"/&gt;&lt;PARALIST LineWrap="Break" LinkListID="0" LinkListIDNext="0" TextDirection="0" VertAlign="Top"&gt;&lt;P ParaShape="21" Style="43"&gt;&lt;TEXT CharShape="7"&gt;&lt;CHAR&gt;≪$D$24≫&lt;/CHAR&gt;&lt;/TEXT&gt;&lt;/P&gt;&lt;/PARALIST&gt;&lt;/CELL&gt;&lt;CELL BorderFill="25" ColAddr="4" ColSpan="1" Dirty="false" Editable="false" HasMargin="true" Header="false" Height="1650" Protect="false" RowAddr="17" RowSpan="1" Width="11708"&gt;&lt;CELLMARGIN Bottom="283" Left="283" Right="283" Top="283"/&gt;&lt;PARALIST LineWrap="Break" LinkListID="0" LinkListIDNext="0" TextDirection="0" VertAlign="Top"&gt;&lt;P ParaShape="21" Style="43"&gt;&lt;TEXT CharShape="7"&gt;&lt;CHAR&gt;≪$E$24≫&lt;/CHAR&gt;&lt;/TEXT&gt;&lt;/P&gt;&lt;/PARALIST&gt;&lt;/CELL&gt;&lt;/ROW&gt;&lt;ROW&gt;&lt;CELL BorderFill="22" ColAddr="0" ColSpan="1" Dirty="false" Editable="false" HasMargin="false" Header="false" Height="1650" Protect="false" RowAddr="18" RowSpan="1" Width="3001"&gt;&lt;CELLMARGIN Bottom="0" Left="0" Right="0" Top="0"/&gt;&lt;PARALIST LineWrap="Squeeze" LinkListID="0" LinkListIDNext="0" TextDirection="0" VertAlign="Center"&gt;&lt;P ParaShape="0" Style="43"&gt;&lt;TEXT CharShape="7"&gt;&lt;CHAR&gt;≪$A$25≫&lt;/CHAR&gt;&lt;/TEXT&gt;&lt;/P&gt;&lt;/PARALIST&gt;&lt;/CELL&gt;&lt;CELL BorderFill="23" ColAddr="1" ColSpan="1" Dirty="false" Editable="false" HasMargin="false" Header="false" Height="1650" Protect="false" RowAddr="18" RowSpan="1" Width="10406"&gt;&lt;CELLMARGIN Bottom="0" Left="0" Right="0" Top="0"/&gt;&lt;PARALIST LineWrap="Break" LinkListID="0" LinkListIDNext="0" TextDirection="0" VertAlign="Center"&gt;&lt;P ParaShape="21" Style="43"&gt;&lt;TEXT CharShape="7"&gt;&lt;CHAR&gt;≪$B$25≫&lt;/CHAR&gt;&lt;/TEXT&gt;&lt;/P&gt;&lt;/PARALIST&gt;&lt;/CELL&gt;&lt;CELL BorderFill="24" ColAddr="2" ColSpan="1" Dirty="false" Editable="false" HasMargin="true" Header="false" Height="1650" Protect="false" RowAddr="18" RowSpan="1" Width="4982"&gt;&lt;CELLMARGIN Bottom="283" Left="283" Right="283" Top="283"/&gt;&lt;PARALIST LineWrap="Squeeze" LinkListID="0" LinkListIDNext="0" TextDirection="0" VertAlign="Top"&gt;&lt;P ParaShape="21" Style="43"&gt;&lt;TEXT CharShape="7"&gt;&lt;CHAR&gt;≪$C$25≫&lt;/CHAR&gt;&lt;/TEXT&gt;&lt;/P&gt;&lt;/PARALIST&gt;&lt;/CELL&gt;&lt;CELL BorderFill="23" ColAddr="3" ColSpan="1" Dirty="false" Editable="false" HasMargin="true" Header="false" Height="1650" Protect="false" RowAddr="18" RowSpan="1" Width="9274"&gt;&lt;CELLMARGIN Bottom="283" Left="283" Right="283" Top="283"/&gt;&lt;PARALIST LineWrap="Break" LinkListID="0" LinkListIDNext="0" TextDirection="0" VertAlign="Top"&gt;&lt;P ParaShape="21" Style="43"&gt;&lt;TEXT CharShape="7"&gt;&lt;CHAR&gt;≪$D$25≫&lt;/CHAR&gt;&lt;/TEXT&gt;&lt;/P&gt;&lt;/PARALIST&gt;&lt;/CELL&gt;&lt;CELL BorderFill="25" ColAddr="4" ColSpan="1" Dirty="false" Editable="false" HasMargin="true" Header="false" Height="1650" Protect="false" RowAddr="18" RowSpan="1" Width="11708"&gt;&lt;CELLMARGIN Bottom="283" Left="283" Right="283" Top="283"/&gt;&lt;PARALIST LineWrap="Break" LinkListID="0" LinkListIDNext="0" TextDirection="0" VertAlign="Top"&gt;&lt;P ParaShape="21" Style="43"&gt;&lt;TEXT CharShape="7"&gt;&lt;CHAR&gt;≪$E$25≫&lt;/CHAR&gt;&lt;/TEXT&gt;&lt;/P&gt;&lt;/PARALIST&gt;&lt;/CELL&gt;&lt;/ROW&gt;&lt;ROW&gt;&lt;CELL BorderFill="22" ColAddr="0" ColSpan="1" Dirty="false" Editable="false" HasMargin="false" Header="false" Height="1650" Protect="false" RowAddr="19" RowSpan="1" Width="3001"&gt;&lt;CELLMARGIN Bottom="0" Left="0" Right="0" Top="0"/&gt;&lt;PARALIST LineWrap="Squeeze" LinkListID="0" LinkListIDNext="0" TextDirection="0" VertAlign="Center"&gt;&lt;P ParaShape="0" Style="43"&gt;&lt;TEXT CharShape="7"&gt;&lt;CHAR&gt;≪$A$26≫&lt;/CHAR&gt;&lt;/TEXT&gt;&lt;/P&gt;&lt;/PARALIST&gt;&lt;/CELL&gt;&lt;CELL BorderFill="23" ColAddr="1" ColSpan="1" Dirty="false" Editable="false" HasMargin="false" Header="false" Height="1650" Protect="false" RowAddr="19" RowSpan="1" Width="10406"&gt;&lt;CELLMARGIN Bottom="0" Left="0" Right="0" Top="0"/&gt;&lt;PARALIST LineWrap="Break" LinkListID="0" LinkListIDNext="0" TextDirection="0" VertAlign="Center"&gt;&lt;P ParaShape="21" Style="43"&gt;&lt;TEXT CharShape="7"&gt;&lt;CHAR&gt;≪$B$26≫&lt;/CHAR&gt;&lt;/TEXT&gt;&lt;/P&gt;&lt;/PARALIST&gt;&lt;/CELL&gt;&lt;CELL BorderFill="24" ColAddr="2" ColSpan="1" Dirty="false" Editable="false" HasMargin="true" Header="false" Height="1650" Protect="false" RowAddr="19" RowSpan="1" Width="4982"&gt;&lt;CELLMARGIN Bottom="283" Left="283" Right="283" Top="283"/&gt;&lt;PARALIST LineWrap="Squeeze" LinkListID="0" LinkListIDNext="0" TextDirection="0" VertAlign="Top"&gt;&lt;P ParaShape="21" Style="43"&gt;&lt;TEXT CharShape="7"&gt;&lt;CHAR&gt;≪$C$26≫&lt;/CHAR&gt;&lt;/TEXT&gt;&lt;/P&gt;&lt;/PARALIST&gt;&lt;/CELL&gt;&lt;CELL BorderFill="23" ColAddr="3" ColSpan="1" Dirty="false" Editable="false" HasMargin="true" Header="false" Height="1650" Protect="false" RowAddr="19" RowSpan="1" Width="9274"&gt;&lt;CELLMARGIN Bottom="283" Left="283" Right="283" Top="283"/&gt;&lt;PARALIST LineWrap="Break" LinkListID="0" LinkListIDNext="0" TextDirection="0" VertAlign="Top"&gt;&lt;P ParaShape="21" Style="43"&gt;&lt;TEXT CharShape="7"&gt;&lt;CHAR&gt;≪$D$26≫&lt;/CHAR&gt;&lt;/TEXT&gt;&lt;/P&gt;&lt;/PARALIST&gt;&lt;/CELL&gt;&lt;CELL BorderFill="25" ColAddr="4" ColSpan="1" Dirty="false" Editable="false" HasMargin="true" Header="false" Height="1650" Protect="false" RowAddr="19" RowSpan="1" Width="11708"&gt;&lt;CELLMARGIN Bottom="283" Left="283" Right="283" Top="283"/&gt;&lt;PARALIST LineWrap="Break" LinkListID="0" LinkListIDNext="0" TextDirection="0" VertAlign="Top"&gt;&lt;P ParaShape="21" Style="43"&gt;&lt;TEXT CharShape="7"&gt;&lt;CHAR&gt;≪$E$26≫&lt;/CHAR&gt;&lt;/TEXT&gt;&lt;/P&gt;&lt;/PARALIST&gt;&lt;/CELL&gt;&lt;/ROW&gt;&lt;ROW&gt;&lt;CELL BorderFill="26" ColAddr="0" ColSpan="1" Dirty="false" Editable="false" HasMargin="false" Header="false" Height="1650" Protect="false" RowAddr="20" RowSpan="1" Width="3001"&gt;&lt;CELLMARGIN Bottom="0" Left="0" Right="0" Top="0"/&gt;&lt;PARALIST LineWrap="Squeeze" LinkListID="0" LinkListIDNext="0" TextDirection="0" VertAlign="Center"&gt;&lt;P ParaShape="0" Style="43"&gt;&lt;TEXT CharShape="7"&gt;&lt;CHAR&gt;≪$A$27≫&lt;/CHAR&gt;&lt;/TEXT&gt;&lt;/P&gt;&lt;/PARALIST&gt;&lt;/CELL&gt;&lt;CELL BorderFill="27" ColAddr="1" ColSpan="1" Dirty="false" Editable="false" HasMargin="false" Header="false" Height="1650" Protect="false" RowAddr="20" RowSpan="1" Width="10406"&gt;&lt;CELLMARGIN Bottom="0" Left="0" Right="0" Top="0"/&gt;&lt;PARALIST LineWrap="Break" LinkListID="0" LinkListIDNext="0" TextDirection="0" VertAlign="Center"&gt;&lt;P ParaShape="21" Style="43"&gt;&lt;TEXT CharShape="7"&gt;&lt;CHAR&gt;≪$B$27≫&lt;/CHAR&gt;&lt;/TEXT&gt;&lt;/P&gt;&lt;/PARALIST&gt;&lt;/CELL&gt;&lt;CELL BorderFill="28" ColAddr="2" ColSpan="1" Dirty="false" Editable="false" HasMargin="true" Header="false" Height="1650" Protect="false" RowAddr="20" RowSpan="1" Width="4982"&gt;&lt;CELLMARGIN Bottom="283" Left="283" Right="283" Top="283"/&gt;&lt;PARALIST LineWrap="Squeeze" LinkListID="0" LinkListIDNext="0" TextDirection="0" VertAlign="Top"&gt;&lt;P ParaShape="21" Style="43"&gt;&lt;TEXT CharShape="7"&gt;&lt;CHAR&gt;≪$C$27≫&lt;/CHAR&gt;&lt;/TEXT&gt;&lt;/P&gt;&lt;/PARALIST&gt;&lt;/CELL&gt;&lt;CELL BorderFill="27" ColAddr="3" ColSpan="1" Dirty="false" Editable="false" HasMargin="true" Header="false" Height="1650" Protect="false" RowAddr="20" RowSpan="1" Width="9274"&gt;&lt;CELLMARGIN Bottom="283" Left="283" Right="283" Top="283"/&gt;&lt;PARALIST LineWrap="Break" LinkListID="0" LinkListIDNext="0" TextDirection="0" VertAlign="Top"&gt;&lt;P ParaShape="21" Style="43"&gt;&lt;TEXT CharShape="7"&gt;&lt;CHAR&gt;≪$D$27≫&lt;/CHAR&gt;&lt;/TEXT&gt;&lt;/P&gt;&lt;/PARALIST&gt;&lt;/CELL&gt;&lt;CELL BorderFill="29" ColAddr="4" ColSpan="1" Dirty="false" Editable="false" HasMargin="true" Header="false" Height="1650" Protect="false" RowAddr="20" RowSpan="1" Width="11708"&gt;&lt;CELLMARGIN Bottom="283" Left="283" Right="283" Top="283"/&gt;&lt;PARALIST LineWrap="Break" LinkListID="0" LinkListIDNext="0" TextDirection="0" VertAlign="Top"&gt;&lt;P ParaShape="21" Style="43"&gt;&lt;TEXT CharShape="7"&gt;&lt;CHAR&gt;≪$E$27≫&lt;/CHAR&gt;&lt;/TEXT&gt;&lt;/P&gt;&lt;/PARALIST&gt;&lt;/CELL&gt;&lt;/ROW&gt;&lt;ROW&gt;&lt;CELL BorderFill="52" ColAddr="0" ColSpan="1" Dirty="false" Editable="false" HasMargin="false" Header="false" Height="1650" Protect="false" RowAddr="21" RowSpan="1" Width="3001"&gt;&lt;CELLMARGIN Bottom="0" Left="0" Right="0" Top="0"/&gt;&lt;PARALIST LineWrap="Squeeze" LinkListID="0" LinkListIDNext="0" TextDirection="0" VertAlign="Center"&gt;&lt;P ParaShape="0" Style="43"&gt;&lt;TEXT CharShape="7"&gt;&lt;CHAR&gt;≪$A$28≫&lt;/CHAR&gt;&lt;/TEXT&gt;&lt;/P&gt;&lt;/PARALIST&gt;&lt;/CELL&gt;&lt;CELL BorderFill="53" ColAddr="1" ColSpan="1" Dirty="false" Editable="false" HasMargin="false" Header="false" Height="1650" Protect="false" RowAddr="21" RowSpan="1" Width="10406"&gt;&lt;CELLMARGIN Bottom="0" Left="0" Right="0" Top="0"/&gt;&lt;PARALIST LineWrap="Break" LinkListID="0" LinkListIDNext="0" TextDirection="0" VertAlign="Center"&gt;&lt;P ParaShape="21" Style="43"&gt;&lt;TEXT CharShape="7"&gt;&lt;CHAR&gt;≪$B$28≫&lt;/CHAR&gt;&lt;/TEXT&gt;&lt;/P&gt;&lt;/PARALIST&gt;&lt;/CELL&gt;&lt;CELL BorderFill="54" ColAddr="2" ColSpan="1" Dirty="false" Editable="false" HasMargin="true" Header="false" Height="1650" Protect="false" RowAddr="21" RowSpan="1" Width="4982"&gt;&lt;CELLMARGIN Bottom="283" Left="283" Right="283" Top="283"/&gt;&lt;PARALIST LineWrap="Squeeze" LinkListID="0" LinkListIDNext="0" TextDirection="0" VertAlign="Top"&gt;&lt;P ParaShape="21" Style="43"&gt;&lt;TEXT CharShape="7"&gt;&lt;CHAR&gt;≪$C$28≫&lt;/CHAR&gt;&lt;/TEXT&gt;&lt;/P&gt;&lt;/PARALIST&gt;&lt;/CELL&gt;&lt;CELL BorderFill="53" ColAddr="3" ColSpan="1" Dirty="false" Editable="false" HasMargin="true" Header="false" Height="1650" Protect="false" RowAddr="21" RowSpan="1" Width="9274"&gt;&lt;CELLMARGIN Bottom="283" Left="283" Right="283" Top="283"/&gt;&lt;PARALIST LineWrap="Break" LinkListID="0" LinkListIDNext="0" TextDirection="0" VertAlign="Top"&gt;&lt;P ParaShape="21" Style="43"&gt;&lt;TEXT CharShape="7"&gt;&lt;CHAR&gt;≪$D$28≫&lt;/CHAR&gt;&lt;/TEXT&gt;&lt;/P&gt;&lt;/PARALIST&gt;&lt;/CELL&gt;&lt;CELL BorderFill="55" ColAddr="4" ColSpan="1" Dirty="false" Editable="false" HasMargin="true" Header="false" Height="1650" Protect="false" RowAddr="21" RowSpan="1" Width="11708"&gt;&lt;CELLMARGIN Bottom="283" Left="283" Right="283" Top="283"/&gt;&lt;PARALIST LineWrap="Break" LinkListID="0" LinkListIDNext="0" TextDirection="0" VertAlign="Top"&gt;&lt;P ParaShape="21" Style="43"&gt;&lt;TEXT CharShape="7"&gt;&lt;CHAR&gt;≪$E$28≫&lt;/CHAR&gt;&lt;/TEXT&gt;&lt;/P&gt;&lt;/PARALIST&gt;&lt;/CELL&gt;&lt;/ROW&gt;&lt;ROW&gt;&lt;CELL BorderFill="52" ColAddr="0" ColSpan="1" Dirty="false" Editable="false" HasMargin="false" Header="false" Height="1650" Protect="false" RowAddr="22" RowSpan="1" Width="3001"&gt;&lt;CELLMARGIN Bottom="0" Left="0" Right="0" Top="0"/&gt;&lt;PARALIST LineWrap="Squeeze" LinkListID="0" LinkListIDNext="0" TextDirection="0" VertAlign="Center"&gt;&lt;P ParaShape="0" Style="43"&gt;&lt;TEXT CharShape="7"&gt;&lt;CHAR&gt;≪$A$29≫&lt;/CHAR&gt;&lt;/TEXT&gt;&lt;/P&gt;&lt;/PARALIST&gt;&lt;/CELL&gt;&lt;CELL BorderFill="53" ColAddr="1" ColSpan="1" Dirty="false" Editable="false" HasMargin="false" Header="false" Height="1650" Protect="false" RowAddr="22" RowSpan="1" Width="10406"&gt;&lt;CELLMARGIN Bottom="0" Left="0" Right="0" Top="0"/&gt;&lt;PARALIST LineWrap="Break" LinkListID="0" LinkListIDNext="0" TextDirection="0" VertAlign="Center"&gt;&lt;P ParaShape="21" Style="43"&gt;&lt;TEXT CharShape="7"&gt;&lt;CHAR&gt;≪$B$29≫&lt;/CHAR&gt;&lt;/TEXT&gt;&lt;/P&gt;&lt;/PARALIST&gt;&lt;/CELL&gt;&lt;CELL BorderFill="54" ColAddr="2" ColSpan="1" Dirty="false" Editable="false" HasMargin="true" Header="false" Height="1650" Protect="false" RowAddr="22" RowSpan="1" Width="4982"&gt;&lt;CELLMARGIN Bottom="283" Left="283" Right="283" Top="283"/&gt;&lt;PARALIST LineWrap="Squeeze" LinkListID="0" LinkListIDNext="0" TextDirection="0" VertAlign="Top"&gt;&lt;P ParaShape="21" Style="43"&gt;&lt;TEXT CharShape="7"&gt;&lt;CHAR&gt;≪$C$29≫&lt;/CHAR&gt;&lt;/TEXT&gt;&lt;/P&gt;&lt;/PARALIST&gt;&lt;/CELL&gt;&lt;CELL BorderFill="53" ColAddr="3" ColSpan="1" Dirty="false" Editable="false" HasMargin="true" Header="false" Height="1650" Protect="false" RowAddr="22" RowSpan="1" Width="9274"&gt;&lt;CELLMARGIN Bottom="283" Left="283" Right="283" Top="283"/&gt;&lt;PARALIST LineWrap="Break" LinkListID="0" LinkListIDNext="0" TextDirection="0" VertAlign="Top"&gt;&lt;P ParaShape="21" Style="43"&gt;&lt;TEXT CharShape="7"&gt;&lt;CHAR&gt;≪$D$29≫&lt;/CHAR&gt;&lt;/TEXT&gt;&lt;/P&gt;&lt;/PARALIST&gt;&lt;/CELL&gt;&lt;CELL BorderFill="55" ColAddr="4" ColSpan="1" Dirty="false" Editable="false" HasMargin="true" Header="false" Height="1650" Protect="false" RowAddr="22" RowSpan="1" Width="11708"&gt;&lt;CELLMARGIN Bottom="283" Left="283" Right="283" Top="283"/&gt;&lt;PARALIST LineWrap="Break" LinkListID="0" LinkListIDNext="0" TextDirection="0" VertAlign="Top"&gt;&lt;P ParaShape="21" Style="43"&gt;&lt;TEXT CharShape="7"&gt;&lt;CHAR&gt;≪$E$29≫&lt;/CHAR&gt;&lt;/TEXT&gt;&lt;/P&gt;&lt;/PARALIST&gt;&lt;/CELL&gt;&lt;/ROW&gt;&lt;ROW&gt;&lt;CELL BorderFill="52" ColAddr="0" ColSpan="1" Dirty="false" Editable="false" HasMargin="false" Header="false" Height="1650" Protect="false" RowAddr="23" RowSpan="1" Width="3001"&gt;&lt;CELLMARGIN Bottom="0" Left="0" Right="0" Top="0"/&gt;&lt;PARALIST LineWrap="Squeeze" LinkListID="0" LinkListIDNext="0" TextDirection="0" VertAlign="Center"&gt;&lt;P ParaShape="0" Style="43"&gt;&lt;TEXT CharShape="7"&gt;&lt;CHAR&gt;≪$A$30≫&lt;/CHAR&gt;&lt;/TEXT&gt;&lt;/P&gt;&lt;/PARALIST&gt;&lt;/CELL&gt;&lt;CELL BorderFill="53" ColAddr="1" ColSpan="1" Dirty="false" Editable="false" HasMargin="false" Header="false" Height="1650" Protect="false" RowAddr="23" RowSpan="1" Width="10406"&gt;&lt;CELLMARGIN Bottom="0" Left="0" Right="0" Top="0"/&gt;&lt;PARALIST LineWrap="Break" LinkListID="0" LinkListIDNext="0" TextDirection="0" VertAlign="Center"&gt;&lt;P ParaShape="21" Style="43"&gt;&lt;TEXT CharShape="7"&gt;&lt;CHAR&gt;≪$B$30≫&lt;/CHAR&gt;&lt;/TEXT&gt;&lt;/P&gt;&lt;/PARALIST&gt;&lt;/CELL&gt;&lt;CELL BorderFill="54" ColAddr="2" ColSpan="1" Dirty="false" Editable="false" HasMargin="true" Header="false" Height="1650" Protect="false" RowAddr="23" RowSpan="1" Width="4982"&gt;&lt;CELLMARGIN Bottom="283" Left="283" Right="283" Top="283"/&gt;&lt;PARALIST LineWrap="Squeeze" LinkListID="0" LinkListIDNext="0" TextDirection="0" VertAlign="Top"&gt;&lt;P ParaShape="21" Style="43"&gt;&lt;TEXT CharShape="7"&gt;&lt;CHAR&gt;≪$C$30≫&lt;/CHAR&gt;&lt;/TEXT&gt;&lt;/P&gt;&lt;/PARALIST&gt;&lt;/CELL&gt;&lt;CELL BorderFill="53" ColAddr="3" ColSpan="1" Dirty="false" Editable="false" HasMargin="true" Header="false" Height="1650" Protect="false" RowAddr="23" RowSpan="1" Width="9274"&gt;&lt;CELLMARGIN Bottom="283" Left="283" Right="283" Top="283"/&gt;&lt;PARALIST LineWrap="Break" LinkListID="0" LinkListIDNext="0" TextDirection="0" VertAlign="Top"&gt;&lt;P ParaShape="21" Style="43"&gt;&lt;TEXT CharShape="7"&gt;&lt;CHAR&gt;≪$D$30≫&lt;/CHAR&gt;&lt;/TEXT&gt;&lt;/P&gt;&lt;/PARALIST&gt;&lt;/CELL&gt;&lt;CELL BorderFill="55" ColAddr="4" ColSpan="1" Dirty="false" Editable="false" HasMargin="true" Header="false" Height="1650" Protect="false" RowAddr="23" RowSpan="1" Width="11708"&gt;&lt;CELLMARGIN Bottom="283" Left="283" Right="283" Top="283"/&gt;&lt;PARALIST LineWrap="Break" LinkListID="0" LinkListIDNext="0" TextDirection="0" VertAlign="Top"&gt;&lt;P ParaShape="21" Style="43"&gt;&lt;TEXT CharShape="7"&gt;&lt;CHAR&gt;≪$E$30≫&lt;/CHAR&gt;&lt;/TEXT&gt;&lt;/P&gt;&lt;/PARALIST&gt;&lt;/CELL&gt;&lt;/ROW&gt;&lt;ROW&gt;&lt;CELL BorderFill="52" ColAddr="0" ColSpan="1" Dirty="false" Editable="false" HasMargin="false" Header="false" Height="1650" Protect="false" RowAddr="24" RowSpan="1" Width="3001"&gt;&lt;CELLMARGIN Bottom="0" Left="0" Right="0" Top="0"/&gt;&lt;PARALIST LineWrap="Squeeze" LinkListID="0" LinkListIDNext="0" TextDirection="0" VertAlign="Center"&gt;&lt;P ParaShape="0" Style="43"&gt;&lt;TEXT CharShape="7"&gt;&lt;CHAR&gt;≪$A$31≫&lt;/CHAR&gt;&lt;/TEXT&gt;&lt;/P&gt;&lt;/PARALIST&gt;&lt;/CELL&gt;&lt;CELL BorderFill="53" ColAddr="1" ColSpan="1" Dirty="false" Editable="false" HasMargin="false" Header="false" Height="1650" Protect="false" RowAddr="24" RowSpan="1" Width="10406"&gt;&lt;CELLMARGIN Bottom="0" Left="0" Right="0" Top="0"/&gt;&lt;PARALIST LineWrap="Break" LinkListID="0" LinkListIDNext="0" TextDirection="0" VertAlign="Center"&gt;&lt;P ParaShape="21" Style="43"&gt;&lt;TEXT CharShape="7"&gt;&lt;CHAR&gt;≪$B$31≫&lt;/CHAR&gt;&lt;/TEXT&gt;&lt;/P&gt;&lt;/PARALIST&gt;&lt;/CELL&gt;&lt;CELL BorderFill="54" ColAddr="2" ColSpan="1" Dirty="false" Editable="false" HasMargin="true" Header="false" Height="1650" Protect="false" RowAddr="24" RowSpan="1" Width="4982"&gt;&lt;CELLMARGIN Bottom="283" Left="283" Right="283" Top="283"/&gt;&lt;PARALIST LineWrap="Squeeze" LinkListID="0" LinkListIDNext="0" TextDirection="0" VertAlign="Top"&gt;&lt;P ParaShape="21" Style="43"&gt;&lt;TEXT CharShape="7"&gt;&lt;CHAR&gt;≪$C$31≫&lt;/CHAR&gt;&lt;/TEXT&gt;&lt;/P&gt;&lt;/PARALIST&gt;&lt;/CELL&gt;&lt;CELL BorderFill="53" ColAddr="3" ColSpan="1" Dirty="false" Editable="false" HasMargin="true" Header="false" Height="1650" Protect="false" RowAddr="24" RowSpan="1" Width="9274"&gt;&lt;CELLMARGIN Bottom="283" Left="283" Right="283" Top="283"/&gt;&lt;PARALIST LineWrap="Break" LinkListID="0" LinkListIDNext="0" TextDirection="0" VertAlign="Top"&gt;&lt;P ParaShape="21" Style="43"&gt;&lt;TEXT CharShape="7"&gt;&lt;CHAR&gt;≪$D$31≫&lt;/CHAR&gt;&lt;/TEXT&gt;&lt;/P&gt;&lt;/PARALIST&gt;&lt;/CELL&gt;&lt;CELL BorderFill="55" ColAddr="4" ColSpan="1" Dirty="false" Editable="false" HasMargin="true" Header="false" Height="1650" Protect="false" RowAddr="24" RowSpan="1" Width="11708"&gt;&lt;CELLMARGIN Bottom="283" Left="283" Right="283" Top="283"/&gt;&lt;PARALIST LineWrap="Break" LinkListID="0" LinkListIDNext="0" TextDirection="0" VertAlign="Top"&gt;&lt;P ParaShape="21" Style="43"&gt;&lt;TEXT CharShape="7"&gt;&lt;CHAR&gt;≪$E$31≫&lt;/CHAR&gt;&lt;/TEXT&gt;&lt;/P&gt;&lt;/PARALIST&gt;&lt;/CELL&gt;&lt;/ROW&gt;&lt;ROW&gt;&lt;CELL BorderFill="52" ColAddr="0" ColSpan="1" Dirty="false" Editable="false" HasMargin="false" Header="false" Height="1650" Protect="false" RowAddr="25" RowSpan="1" Width="3001"&gt;&lt;CELLMARGIN Bottom="0" Left="0" Right="0" Top="0"/&gt;&lt;PARALIST LineWrap="Squeeze" LinkListID="0" LinkListIDNext="0" TextDirection="0" VertAlign="Center"&gt;&lt;P ParaShape="0" Style="43"&gt;&lt;TEXT CharShape="7"&gt;&lt;CHAR&gt;≪$A$32≫&lt;/CHAR&gt;&lt;/TEXT&gt;&lt;/P&gt;&lt;/PARALIST&gt;&lt;/CELL&gt;&lt;CELL BorderFill="53" ColAddr="1" ColSpan="1" Dirty="false" Editable="false" HasMargin="false" Header="false" Height="1650" Protect="false" RowAddr="25" RowSpan="1" Width="10406"&gt;&lt;CELLMARGIN Bottom="0" Left="0" Right="0" Top="0"/&gt;&lt;PARALIST LineWrap="Break" LinkListID="0" LinkListIDNext="0" TextDirection="0" VertAlign="Center"&gt;&lt;P ParaShape="21" Style="43"&gt;&lt;TEXT CharShape="7"&gt;&lt;CHAR&gt;≪$B$32≫&lt;/CHAR&gt;&lt;/TEXT&gt;&lt;/P&gt;&lt;/PARALIST&gt;&lt;/CELL&gt;&lt;CELL BorderFill="54" ColAddr="2" ColSpan="1" Dirty="false" Editable="false" HasMargin="true" Header="false" Height="1650" Protect="false" RowAddr="25" RowSpan="1" Width="4982"&gt;&lt;CELLMARGIN Bottom="283" Left="283" Right="283" Top="283"/&gt;&lt;PARALIST LineWrap="Squeeze" LinkListID="0" LinkListIDNext="0" TextDirection="0" VertAlign="Top"&gt;&lt;P ParaShape="21" Style="43"&gt;&lt;TEXT CharShape="7"&gt;&lt;CHAR&gt;≪$C$32≫&lt;/CHAR&gt;&lt;/TEXT&gt;&lt;/P&gt;&lt;/PARALIST&gt;&lt;/CELL&gt;&lt;CELL BorderFill="53" ColAddr="3" ColSpan="1" Dirty="false" Editable="false" HasMargin="true" Header="false" Height="1650" Protect="false" RowAddr="25" RowSpan="1" Width="9274"&gt;&lt;CELLMARGIN Bottom="283" Left="283" Right="283" Top="283"/&gt;&lt;PARALIST LineWrap="Break" LinkListID="0" LinkListIDNext="0" TextDirection="0" VertAlign="Top"&gt;&lt;P ParaShape="21" Style="43"&gt;&lt;TEXT CharShape="7"&gt;&lt;CHAR&gt;≪$D$32≫&lt;/CHAR&gt;&lt;/TEXT&gt;&lt;/P&gt;&lt;/PARALIST&gt;&lt;/CELL&gt;&lt;CELL BorderFill="55" ColAddr="4" ColSpan="1" Dirty="false" Editable="false" HasMargin="true" Header="false" Height="1650" Protect="false" RowAddr="25" RowSpan="1" Width="11708"&gt;&lt;CELLMARGIN Bottom="283" Left="283" Right="283" Top="283"/&gt;&lt;PARALIST LineWrap="Break" LinkListID="0" LinkListIDNext="0" TextDirection="0" VertAlign="Top"&gt;&lt;P ParaShape="21" Style="43"&gt;&lt;TEXT CharShape="7"&gt;&lt;CHAR&gt;≪$E$32≫&lt;/CHAR&gt;&lt;/TEXT&gt;&lt;/P&gt;&lt;/PARALIST&gt;&lt;/CELL&gt;&lt;/ROW&gt;&lt;ROW&gt;&lt;CELL BorderFill="52" ColAddr="0" ColSpan="1" Dirty="false" Editable="false" HasMargin="false" Header="false" Height="1650" Protect="false" RowAddr="26" RowSpan="1" Width="3001"&gt;&lt;CELLMARGIN Bottom="0" Left="0" Right="0" Top="0"/&gt;&lt;PARALIST LineWrap="Squeeze" LinkListID="0" LinkListIDNext="0" TextDirection="0" VertAlign="Center"&gt;&lt;P ParaShape="0" Style="43"&gt;&lt;TEXT CharShape="7"&gt;&lt;CHAR&gt;≪$A$33≫&lt;/CHAR&gt;&lt;/TEXT&gt;&lt;/P&gt;&lt;/PARALIST&gt;&lt;/CELL&gt;&lt;CELL BorderFill="53" ColAddr="1" ColSpan="1" Dirty="false" Editable="false" HasMargin="false" Header="false" Height="1650" Protect="false" RowAddr="26" RowSpan="1" Width="10406"&gt;&lt;CELLMARGIN Bottom="0" Left="0" Right="0" Top="0"/&gt;&lt;PARALIST LineWrap="Break" LinkListID="0" LinkListIDNext="0" TextDirection="0" VertAlign="Center"&gt;&lt;P ParaShape="21" Style="43"&gt;&lt;TEXT CharShape="7"&gt;&lt;CHAR&gt;≪$B$33≫&lt;/CHAR&gt;&lt;/TEXT&gt;&lt;/P&gt;&lt;/PARALIST&gt;&lt;/CELL&gt;&lt;CELL BorderFill="54" ColAddr="2" ColSpan="1" Dirty="false" Editable="false" HasMargin="true" Header="false" Height="1650" Protect="false" RowAddr="26" RowSpan="1" Width="4982"&gt;&lt;CELLMARGIN Bottom="283" Left="283" Right="283" Top="283"/&gt;&lt;PARALIST LineWrap="Squeeze" LinkListID="0" LinkListIDNext="0" TextDirection="0" VertAlign="Top"&gt;&lt;P ParaShape="21" Style="43"&gt;&lt;TEXT CharShape="7"&gt;&lt;CHAR&gt;≪$C$33≫&lt;/CHAR&gt;&lt;/TEXT&gt;&lt;/P&gt;&lt;/PARALIST&gt;&lt;/CELL&gt;&lt;CELL BorderFill="53" ColAddr="3" ColSpan="1" Dirty="false" Editable="false" HasMargin="true" Header="false" Height="1650" Protect="false" RowAddr="26" RowSpan="1" Width="9274"&gt;&lt;CELLMARGIN Bottom="283" Left="283" Right="283" Top="283"/&gt;&lt;PARALIST LineWrap="Break" LinkListID="0" LinkListIDNext="0" TextDirection="0" VertAlign="Top"&gt;&lt;P ParaShape="21" Style="43"&gt;&lt;TEXT CharShape="7"&gt;&lt;CHAR&gt;≪$D$33≫&lt;/CHAR&gt;&lt;/TEXT&gt;&lt;/P&gt;&lt;/PARALIST&gt;&lt;/CELL&gt;&lt;CELL BorderFill="55" ColAddr="4" ColSpan="1" Dirty="false" Editable="false" HasMargin="true" Header="false" Height="1650" Protect="false" RowAddr="26" RowSpan="1" Width="11708"&gt;&lt;CELLMARGIN Bottom="283" Left="283" Right="283" Top="283"/&gt;&lt;PARALIST LineWrap="Break" LinkListID="0" LinkListIDNext="0" TextDirection="0" VertAlign="Top"&gt;&lt;P ParaShape="21" Style="43"&gt;&lt;TEXT CharShape="7"&gt;&lt;CHAR&gt;≪$E$33≫&lt;/CHAR&gt;&lt;/TEXT&gt;&lt;/P&gt;&lt;/PARALIST&gt;&lt;/CELL&gt;&lt;/ROW&gt;&lt;ROW&gt;&lt;CELL BorderFill="52" ColAddr="0" ColSpan="1" Dirty="false" Editable="false" HasMargin="false" Header="false" Height="1650" Protect="false" RowAddr="27" RowSpan="1" Width="3001"&gt;&lt;CELLMARGIN Bottom="0" Left="0" Right="0" Top="0"/&gt;&lt;PARALIST LineWrap="Squeeze" LinkListID="0" LinkListIDNext="0" TextDirection="0" VertAlign="Center"&gt;&lt;P ParaShape="0" Style="43"&gt;&lt;TEXT CharShape="7"&gt;&lt;CHAR&gt;≪$A$34≫&lt;/CHAR&gt;&lt;/TEXT&gt;&lt;/P&gt;&lt;/PARALIST&gt;&lt;/CELL&gt;&lt;CELL BorderFill="53" ColAddr="1" ColSpan="1" Dirty="false" Editable="false" HasMargin="false" Header="false" Height="1650" Protect="false" RowAddr="27" RowSpan="1" Width="10406"&gt;&lt;CELLMARGIN Bottom="0" Left="0" Right="0" Top="0"/&gt;&lt;PARALIST LineWrap="Break" LinkListID="0" LinkListIDNext="0" TextDirection="0" VertAlign="Center"&gt;&lt;P ParaShape="21" Style="43"&gt;&lt;TEXT CharShape="7"&gt;&lt;CHAR&gt;≪$B$34≫&lt;/CHAR&gt;&lt;/TEXT&gt;&lt;/P&gt;&lt;/PARALIST&gt;&lt;/CELL&gt;&lt;CELL BorderFill="54" ColAddr="2" ColSpan="1" Dirty="false" Editable="false" HasMargin="true" Header="false" Height="1650" Protect="false" RowAddr="27" RowSpan="1" Width="4982"&gt;&lt;CELLMARGIN Bottom="283" Left="283" Right="283" Top="283"/&gt;&lt;PARALIST LineWrap="Squeeze" LinkListID="0" LinkListIDNext="0" TextDirection="0" VertAlign="Top"&gt;&lt;P ParaShape="21" Style="43"&gt;&lt;TEXT CharShape="7"&gt;&lt;CHAR&gt;≪$C$34≫&lt;/CHAR&gt;&lt;/TEXT&gt;&lt;/P&gt;&lt;/PARALIST&gt;&lt;/CELL&gt;&lt;CELL BorderFill="53" ColAddr="3" ColSpan="1" Dirty="false" Editable="false" HasMargin="true" Header="false" Height="1650" Protect="false" RowAddr="27" RowSpan="1" Width="9274"&gt;&lt;CELLMARGIN Bottom="283" Left="283" Right="283" Top="283"/&gt;&lt;PARALIST LineWrap="Break" LinkListID="0" LinkListIDNext="0" TextDirection="0" VertAlign="Top"&gt;&lt;P ParaShape="21" Style="43"&gt;&lt;TEXT CharShape="7"&gt;&lt;CHAR&gt;≪$D$34≫&lt;/CHAR&gt;&lt;/TEXT&gt;&lt;/P&gt;&lt;/PARALIST&gt;&lt;/CELL&gt;&lt;CELL BorderFill="55" ColAddr="4" ColSpan="1" Dirty="false" Editable="false" HasMargin="true" Header="false" Height="1650" Protect="false" RowAddr="27" RowSpan="1" Width="11708"&gt;&lt;CELLMARGIN Bottom="283" Left="283" Right="283" Top="283"/&gt;&lt;PARALIST LineWrap="Break" LinkListID="0" LinkListIDNext="0" TextDirection="0" VertAlign="Top"&gt;&lt;P ParaShape="21" Style="43"&gt;&lt;TEXT CharShape="7"&gt;&lt;CHAR&gt;≪$E$34≫&lt;/CHAR&gt;&lt;/TEXT&gt;&lt;/P&gt;&lt;/PARALIST&gt;&lt;/CELL&gt;&lt;/ROW&gt;&lt;ROW&gt;&lt;CELL BorderFill="52" ColAddr="0" ColSpan="1" Dirty="false" Editable="false" HasMargin="false" Header="false" Height="1650" Protect="false" RowAddr="28" RowSpan="1" Width="3001"&gt;&lt;CELLMARGIN Bottom="0" Left="0" Right="0" Top="0"/&gt;&lt;PARALIST LineWrap="Squeeze" LinkListID="0" LinkListIDNext="0" TextDirection="0" VertAlign="Center"&gt;&lt;P ParaShape="0" Style="43"&gt;&lt;TEXT CharShape="7"&gt;&lt;CHAR&gt;≪$A$35≫&lt;/CHAR&gt;&lt;/TEXT&gt;&lt;/P&gt;&lt;/PARALIST&gt;&lt;/CELL&gt;&lt;CELL BorderFill="53" ColAddr="1" ColSpan="1" Dirty="false" Editable="false" HasMargin="false" Header="false" Height="1650" Protect="false" RowAddr="28" RowSpan="1" Width="10406"&gt;&lt;CELLMARGIN Bottom="0" Left="0" Right="0" Top="0"/&gt;&lt;PARALIST LineWrap="Break" LinkListID="0" LinkListIDNext="0" TextDirection="0" VertAlign="Center"&gt;&lt;P ParaShape="21" Style="43"&gt;&lt;TEXT CharShape="7"&gt;&lt;CHAR&gt;≪$B$35≫&lt;/CHAR&gt;&lt;/TEXT&gt;&lt;/P&gt;&lt;/PARALIST&gt;&lt;/CELL&gt;&lt;CELL BorderFill="54" ColAddr="2" ColSpan="1" Dirty="false" Editable="false" HasMargin="true" Header="false" Height="1650" Protect="false" RowAddr="28" RowSpan="1" Width="4982"&gt;&lt;CELLMARGIN Bottom="283" Left="283" Right="283" Top="283"/&gt;&lt;PARALIST LineWrap="Squeeze" LinkListID="0" LinkListIDNext="0" TextDirection="0" VertAlign="Top"&gt;&lt;P ParaShape="21" Style="43"&gt;&lt;TEXT CharShape="7"&gt;&lt;CHAR&gt;≪$C$35≫&lt;/CHAR&gt;&lt;/TEXT&gt;&lt;/P&gt;&lt;/PARALIST&gt;&lt;/CELL&gt;&lt;CELL BorderFill="53" ColAddr="3" ColSpan="1" Dirty="false" Editable="false" HasMargin="true" Header="false" Height="1650" Protect="false" RowAddr="28" RowSpan="1" Width="9274"&gt;&lt;CELLMARGIN Bottom="283" Left="283" Right="283" Top="283"/&gt;&lt;PARALIST LineWrap="Break" LinkListID="0" LinkListIDNext="0" TextDirection="0" VertAlign="Top"&gt;&lt;P ParaShape="21" Style="43"&gt;&lt;TEXT CharShape="7"&gt;&lt;CHAR&gt;≪$D$35≫&lt;/CHAR&gt;&lt;/TEXT&gt;&lt;/P&gt;&lt;/PARALIST&gt;&lt;/CELL&gt;&lt;CELL BorderFill="55" ColAddr="4" ColSpan="1" Dirty="false" Editable="false" HasMargin="true" Header="false" Height="1650" Protect="false" RowAddr="28" RowSpan="1" Width="11708"&gt;&lt;CELLMARGIN Bottom="283" Left="283" Right="283" Top="283"/&gt;&lt;PARALIST LineWrap="Break" LinkListID="0" LinkListIDNext="0" TextDirection="0" VertAlign="Top"&gt;&lt;P ParaShape="21" Style="43"&gt;&lt;TEXT CharShape="7"&gt;&lt;CHAR&gt;≪$E$35≫&lt;/CHAR&gt;&lt;/TEXT&gt;&lt;/P&gt;&lt;/PARALIST&gt;&lt;/CELL&gt;&lt;/ROW&gt;&lt;ROW&gt;&lt;CELL BorderFill="52" ColAddr="0" ColSpan="1" Dirty="false" Editable="false" HasMargin="false" Header="false" Height="1650" Protect="false" RowAddr="29" RowSpan="1" Width="3001"&gt;&lt;CELLMARGIN Bottom="0" Left="0" Right="0" Top="0"/&gt;&lt;PARALIST LineWrap="Squeeze" LinkListID="0" LinkListIDNext="0" TextDirection="0" VertAlign="Center"&gt;&lt;P ParaShape="0" Style="43"&gt;&lt;TEXT CharShape="7"&gt;&lt;CHAR&gt;≪$A$36≫&lt;/CHAR&gt;&lt;/TEXT&gt;&lt;/P&gt;&lt;/PARALIST&gt;&lt;/CELL&gt;&lt;CELL BorderFill="53" ColAddr="1" ColSpan="1" Dirty="false" Editable="false" HasMargin="false" Header="false" Height="1650" Protect="false" RowAddr="29" RowSpan="1" Width="10406"&gt;&lt;CELLMARGIN Bottom="0" Left="0" Right="0" Top="0"/&gt;&lt;PARALIST LineWrap="Break" LinkListID="0" LinkListIDNext="0" TextDirection="0" VertAlign="Center"&gt;&lt;P ParaShape="21" Style="43"&gt;&lt;TEXT CharShape="7"&gt;&lt;CHAR&gt;≪$B$36≫&lt;/CHAR&gt;&lt;/TEXT&gt;&lt;/P&gt;&lt;/PARALIST&gt;&lt;/CELL&gt;&lt;CELL BorderFill="54" ColAddr="2" ColSpan="1" Dirty="false" Editable="false" HasMargin="true" Header="false" Height="1650" Protect="false" RowAddr="29" RowSpan="1" Width="4982"&gt;&lt;CELLMARGIN Bottom="283" Left="283" Right="283" Top="283"/&gt;&lt;PARALIST LineWrap="Squeeze" LinkListID="0" LinkListIDNext="0" TextDirection="0" VertAlign="Top"&gt;&lt;P ParaShape="21" Style="43"&gt;&lt;TEXT CharShape="7"&gt;&lt;CHAR&gt;≪$C$36≫&lt;/CHAR&gt;&lt;/TEXT&gt;&lt;/P&gt;&lt;/PARALIST&gt;&lt;/CELL&gt;&lt;CELL BorderFill="53" ColAddr="3" ColSpan="1" Dirty="false" Editable="false" HasMargin="true" Header="false" Height="1650" Protect="false" RowAddr="29" RowSpan="1" Width="9274"&gt;&lt;CELLMARGIN Bottom="283" Left="283" Right="283" Top="283"/&gt;&lt;PARALIST LineWrap="Break" LinkListID="0" LinkListIDNext="0" TextDirection="0" VertAlign="Top"&gt;&lt;P ParaShape="21" Style="43"&gt;&lt;TEXT CharShape="7"&gt;&lt;CHAR&gt;≪$D$36≫&lt;/CHAR&gt;&lt;/TEXT&gt;&lt;/P&gt;&lt;/PARALIST&gt;&lt;/CELL&gt;&lt;CELL BorderFill="55" ColAddr="4" ColSpan="1" Dirty="false" Editable="false" HasMargin="true" Header="false" Height="1650" Protect="false" RowAddr="29" RowSpan="1" Width="11708"&gt;&lt;CELLMARGIN Bottom="283" Left="283" Right="283" Top="283"/&gt;&lt;PARALIST LineWrap="Break" LinkListID="0" LinkListIDNext="0" TextDirection="0" VertAlign="Top"&gt;&lt;P ParaShape="21" Style="43"&gt;&lt;TEXT CharShape="7"&gt;&lt;CHAR&gt;≪$E$36≫&lt;/CHAR&gt;&lt;/TEXT&gt;&lt;/P&gt;&lt;/PARALIST&gt;&lt;/CELL&gt;&lt;/ROW&gt;&lt;ROW&gt;&lt;CELL BorderFill="52" ColAddr="0" ColSpan="1" Dirty="false" Editable="false" HasMargin="false" Header="false" Height="1650" Protect="false" RowAddr="30" RowSpan="1" Width="3001"&gt;&lt;CELLMARGIN Bottom="0" Left="0" Right="0" Top="0"/&gt;&lt;PARALIST LineWrap="Squeeze" LinkListID="0" LinkListIDNext="0" TextDirection="0" VertAlign="Center"&gt;&lt;P ParaShape="0" Style="43"&gt;&lt;TEXT CharShape="7"&gt;&lt;CHAR&gt;≪$A$37≫&lt;/CHAR&gt;&lt;/TEXT&gt;&lt;/P&gt;&lt;/PARALIST&gt;&lt;/CELL&gt;&lt;CELL BorderFill="53" ColAddr="1" ColSpan="1" Dirty="false" Editable="false" HasMargin="false" Header="false" Height="1650" Protect="false" RowAddr="30" RowSpan="1" Width="10406"&gt;&lt;CELLMARGIN Bottom="0" Left="0" Right="0" Top="0"/&gt;&lt;PARALIST LineWrap="Break" LinkListID="0" LinkListIDNext="0" TextDirection="0" VertAlign="Center"&gt;&lt;P ParaShape="21" Style="43"&gt;&lt;TEXT CharShape="7"&gt;&lt;CHAR&gt;≪$B$37≫&lt;/CHAR&gt;&lt;/TEXT&gt;&lt;/P&gt;&lt;/PARALIST&gt;&lt;/CELL&gt;&lt;CELL BorderFill="54" ColAddr="2" ColSpan="1" Dirty="false" Editable="false" HasMargin="true" Header="false" Height="1650" Protect="false" RowAddr="30" RowSpan="1" Width="4982"&gt;&lt;CELLMARGIN Bottom="283" Left="283" Right="283" Top="283"/&gt;&lt;PARALIST LineWrap="Squeeze" LinkListID="0" LinkListIDNext="0" TextDirection="0" VertAlign="Top"&gt;&lt;P ParaShape="21" Style="43"&gt;&lt;TEXT CharShape="7"&gt;&lt;C</t>
    <phoneticPr fontId="3" type="noConversion"/>
  </si>
  <si>
    <t>olor="10092492" Id="1" LineColor="0" LineType="1" LineWidth="1" MemoType="0" Width="15591"/&gt;&lt;/MEMOSHAPELIST&gt;&lt;/MAPPINGTABLE&gt;&lt;COMPATIBLEDOCUMENT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CharShape="7"&gt;&lt;SECDEF CharGrid="0" FirstBorder="false" FirstFill="false" LineGrid="0" MemoShapeId="1"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ColCount="6" PageBreak="Cell" RepeatHeader="true" RowCount="358"&gt;&lt;SHAPEOBJECT InstId="1398061346" Lock="false" NumberingType="Table" TextWrap="TopAndBottom" ZOrder="0"&gt;&lt;SIZE Height="72679" HeightRelTo="Absolute" Protect="false" Width="51079" WidthRelTo="Absolute"/&gt;&lt;POSITION AffectLSpacing="false" AllowOverlap="false" FlowWithText="true" HoldAnchorAndSO="false" HorzAlign="Left" HorzOffset="0" HorzRelTo="Para" TreatAsChar="false" VertAlign="Top" VertOffset="69" VertRelTo="Para"/&gt;&lt;OUTSIDEMARGIN Bottom="0" Left="0" Right="0" Top="0"/&gt;&lt;/SHAPEOBJECT&gt;&lt;INSIDEMARGIN Bottom="141" Left="510" Right="510" Top="141"/&gt;&lt;ROW&gt;&lt;CELL BorderFill="4" ColAddr="0" ColSpan="2" Dirty="false" Editable="false" HasMargin="false" Header="false" Height="1650" Protect="false" RowAddr="0" RowSpan="1" Width="13407"&gt;&lt;CELLMARGIN Bottom="0" Left="0" Right="0" Top="0"/&gt;&lt;PARALIST LineWrap="Squeeze" LinkListID="0" LinkListIDNext="0" TextDirection="0" VertAlign="Center"&gt;&lt;P ParaShape="20" Style="22"&gt;&lt;TEXT CharShape="8"&gt;&lt;CHAR&gt;사업명 (국문)&lt;/CHAR&gt;&lt;/TEXT&gt;&lt;/P&gt;&lt;/PARALIST&gt;&lt;/CELL&gt;&lt;CELL BorderFill="5" ColAddr="2" ColSpan="4" Dirty="false" Editable="false" HasMargin="false" Header="false" Height="1650" Protect="false" RowAddr="0" RowSpan="1" Width="37672"&gt;&lt;CELLMARGIN Bottom="0" Left="0" Right="0" Top="0"/&gt;&lt;PARALIST LineWrap="Squeeze" LinkListID="0" LinkListIDNext="0" TextDirection="0" VertAlign="Center"&gt;&lt;P ParaShape="0" Style="23"&gt;&lt;TEXT CharShape="7"&gt;&lt;CHAR&gt;≪$C$7≫&lt;/CHAR&gt;&lt;/TEXT&gt;&lt;/P&gt;&lt;/PARALIST&gt;&lt;/CELL&gt;&lt;/ROW&gt;&lt;ROW&gt;&lt;CELL BorderFill="6" ColAddr="0" ColSpan="1" Dirty="false" Editable="false" HasMargin="false" Header="false" Height="1650" Protect="false" RowAddr="1" RowSpan="1" Width="3001"&gt;&lt;CELLMARGIN Bottom="0" Left="0" Right="0" Top="0"/&gt;&lt;PARALIST LineWrap="Squeeze" LinkListID="0" LinkListIDNext="0" TextDirection="0" VertAlign="Center"&gt;&lt;P ParaShape="0" Style="0"&gt;&lt;TEXT CharShape="7"/&gt;&lt;/P&gt;&lt;/PARALIST&gt;&lt;/CELL&gt;&lt;CELL BorderFill="7" ColAddr="1" ColSpan="1" Dirty="false" Editable="false" HasMargin="false" Header="false" Height="1650" Protect="false" RowAddr="1" RowSpan="1" Width="10406"&gt;&lt;CELLMARGIN Bottom="0" Left="0" Right="0" Top="0"/&gt;&lt;PARALIST LineWrap="Squeeze" LinkListID="0" LinkListIDNext="0" TextDirection="0" VertAlign="Center"&gt;&lt;P ParaShape="0" Style="0"&gt;&lt;TEXT CharShape="7"/&gt;&lt;/P&gt;&lt;/PARALIST&gt;&lt;/CELL&gt;&lt;CELL BorderFill="7" ColAddr="2" ColSpan="1" Dirty="false" Editable="false" HasMargin="false" Header="false" Height="1650" Protect="false" RowAddr="1" RowSpan="1" Width="4982"&gt;&lt;CELLMARGIN Bottom="0" Left="0" Right="0" Top="0"/&gt;&lt;PARALIST LineWrap="Squeeze" LinkListID="0" LinkListIDNext="0" TextDirection="0" VertAlign="Center"&gt;&lt;P ParaShape="0" Style="0"&gt;&lt;TEXT CharShape="7"/&gt;&lt;/P&gt;&lt;/PARALIST&gt;&lt;/CELL&gt;&lt;CELL BorderFill="7" ColAddr="3" ColSpan="1" Dirty="false" Editable="false" HasMargin="false" Header="false" Height="1650" Protect="false" RowAddr="1" RowSpan="1" Width="9274"&gt;&lt;CELLMARGIN Bottom="0" Left="0" Right="0" Top="0"/&gt;&lt;PARALIST LineWrap="Squeeze" LinkListID="0" LinkListIDNext="0" TextDirection="0" VertAlign="Center"&gt;&lt;P ParaShape="0" Style="0"&gt;&lt;TEXT CharShape="7"/&gt;&lt;/P&gt;&lt;/PARALIST&gt;&lt;/CELL&gt;&lt;CELL BorderFill="7" ColAddr="4" ColSpan="1" Dirty="false" Editable="false" HasMargin="false" Header="false" Height="1650" Protect="false" RowAddr="1" RowSpan="1" Width="11708"&gt;&lt;CELLMARGIN Bottom="0" Left="0" Right="0" Top="0"/&gt;&lt;PARALIST LineWrap="Squeeze" LinkListID="0" LinkListIDNext="0" TextDirection="0" VertAlign="Center"&gt;&lt;P ParaShape="0" Style="0"&gt;&lt;TEXT CharShape="7"/&gt;&lt;/P&gt;&lt;/PARALIST&gt;&lt;/CELL&gt;&lt;CELL BorderFill="8" ColAddr="5" ColSpan="1" Dirty="false" Editable="false" HasMargin="false" Header="false" Height="1650" Protect="false" RowAddr="1" RowSpan="1" Width="11708"&gt;&lt;CELLMARGIN Bottom="0" Left="0" Right="0" Top="0"/&gt;&lt;PARALIST LineWrap="Squeeze" LinkListID="0" LinkListIDNext="0" TextDirection="0" VertAlign="Center"&gt;&lt;P ParaShape="0" Style="0"&gt;&lt;TEXT CharShape="7"/&gt;&lt;/P&gt;&lt;/PARALIST&gt;&lt;/CELL&gt;&lt;/ROW&gt;&lt;ROW&gt;&lt;CELL BorderFill="9" ColAddr="0" ColSpan="2" Dirty="false" Editable="false" HasMargin="false" Header="false" Height="1650" Protect="false" RowAddr="2" RowSpan="1" Width="13407"&gt;&lt;CELLMARGIN Bottom="0" Left="0" Right="0" Top="0"/&gt;&lt;PARALIST LineWrap="Squeeze" LinkListID="0" LinkListIDNext="0" TextDirection="0" VertAlign="Center"&gt;&lt;P ParaShape="20" Style="24"&gt;&lt;TEXT CharShape="8"&gt;&lt;CHAR&gt;요약 (NarrativeSummary)&lt;/CHAR&gt;&lt;/TEXT&gt;&lt;/P&gt;&lt;/PARALIST&gt;&lt;/CELL&gt;&lt;CELL BorderFill="10" ColAddr="2" ColSpan="2" Dirty="false" Editable="false" HasMargin="false" Header="false" Height="1650" Protect="false" RowAddr="2" RowSpan="1" Width="14256"&gt;&lt;CELLMARGIN Bottom="0" Left="0" Right="0" Top="0"/&gt;&lt;PARALIST LineWrap="Squeeze" LinkListID="0" LinkListIDNext="0" TextDirection="0" VertAlign="Center"&gt;&lt;P ParaShape="20" Style="24"&gt;&lt;TEXT CharShape="8"&gt;&lt;CHAR&gt;지표 (Indicator)&lt;/CHAR&gt;&lt;/TEXT&gt;&lt;/P&gt;&lt;/PARALIST&gt;&lt;/CELL&gt;&lt;CELL BorderFill="10" ColAddr="4" ColSpan="1" Dirty="false" Editable="false" HasMargin="false" Header="false" Height="1650" Protect="false" RowAddr="2" RowSpan="1" Width="11708"&gt;&lt;CELLMARGIN Bottom="0" Left="0" Right="0" Top="0"/&gt;&lt;PARALIST LineWrap="Squeeze" LinkListID="0" LinkListIDNext="0" TextDirection="0" VertAlign="Center"&gt;&lt;P ParaShape="20" Style="25"&gt;&lt;TEXT CharShape="8"&gt;&lt;CHAR&gt;검증수단 &lt;/CHAR&gt;&lt;/TEXT&gt;&lt;TEXT CharShape="9"&gt;&lt;CHAR&gt;(MeansofVerification)&lt;/CHAR&gt;&lt;/TEXT&gt;&lt;/P&gt;&lt;/PARALIST&gt;&lt;/CELL&gt;&lt;CELL BorderFill="11" ColAddr="5" ColSpan="1" Dirty="false" Editable="false" HasMargin="false" Header="false" Height="1650" Protect="false" RowAddr="2" RowSpan="1" Width="11708"&gt;&lt;CELLMARGIN Bottom="0" Left="0" Right="0" Top="0"/&gt;&lt;PARALIST LineWrap="Squeeze" LinkListID="0" LinkListIDNext="0" TextDirection="0" VertAlign="Center"&gt;&lt;P ParaShape="20" Style="24"&gt;&lt;TEXT CharShape="8"&gt;&lt;CHAR&gt;주요가정 (Assumption)&lt;/CHAR&gt;&lt;/TEXT&gt;&lt;/P&gt;&lt;/PARALIST&gt;&lt;/CELL&gt;&lt;/ROW&gt;&lt;ROW&gt;&lt;CELL BorderFill="12" ColAddr="0" ColSpan="6" Dirty="false" Editable="false" HasMargin="false" Header="false" Height="1650" Protect="false" RowAddr="3" RowSpan="1" Width="51079"&gt;&lt;CELLMARGIN Bottom="0" Left="0" Right="0" Top="0"/&gt;&lt;PARALIST LineWrap="Squeeze" LinkListID="0" LinkListIDNext="0" TextDirection="0" VertAlign="Center"&gt;&lt;P ParaShape="20" Style="26"&gt;&lt;TEXT CharShape="10"&gt;&lt;CHAR&gt;목표 (Goal)&lt;/CHAR&gt;&lt;/TEXT&gt;&lt;/P&gt;&lt;/PARALIST&gt;&lt;/CELL&gt;&lt;/ROW&gt;&lt;ROW&gt;&lt;CELL BorderFill="13" ColAddr="0" ColSpan="2" Dirty="false" Editable="false" HasMargin="false" Header="false" Height="5475" Protect="false" RowAddr="4" RowSpan="1" Width="13407"&gt;&lt;CELLMARGIN Bottom="0" Left="0" Right="0" Top="0"/&gt;&lt;PARALIST LineWrap="Break" LinkListID="0" LinkListIDNext="0" TextDirection="0" VertAlign="Center"&gt;&lt;P ParaShape="0" Style="27"&gt;&lt;TEXT CharShape="7"&gt;&lt;CHAR&gt;≪$A$11≫&lt;/CHAR&gt;&lt;/TEXT&gt;&lt;/P&gt;&lt;/PARALIST&gt;&lt;/CELL&gt;&lt;CELL BorderFill="14" ColAddr="2" ColSpan="2" Dirty="false" Editable="false" HasMargin="false" Header="false" Height="5475" Protect="false" RowAddr="4" RowSpan="1" Width="14256"&gt;&lt;CELLMARGIN Bottom="0" Left="0" Right="0" Top="0"/&gt;&lt;PARALIST LineWrap="Squeeze" LinkListID="0" LinkListIDNext="0" TextDirection="0" VertAlign="Center"&gt;&lt;P ParaShape="0" Style="28"&gt;&lt;TEXT CharShape="7"/&gt;&lt;/P&gt;&lt;/PARALIST&gt;&lt;/CELL&gt;&lt;CELL BorderFill="14" ColAddr="4" ColSpan="1" Dirty="false" Editable="false" HasMargin="false" Header="false" Height="5475" Protect="false" RowAddr="4" RowSpan="1" Width="11708"&gt;&lt;CELLMARGIN Bottom="0" Left="0" Right="0" Top="0"/&gt;&lt;PARALIST LineWrap="Squeeze" LinkListID="0" LinkListIDNext="0" TextDirection="0" VertAlign="Center"&gt;&lt;P ParaShape="0" Style="29"&gt;&lt;TEXT CharShape="7"/&gt;&lt;/P&gt;&lt;/PARALIST&gt;&lt;/CELL&gt;&lt;CELL BorderFill="15" ColAddr="5" ColSpan="1" Dirty="false" Editable="false" HasMargin="false" Header="false" Height="5475" Protect="false" RowAddr="4" RowSpan="1" Width="11708"&gt;&lt;CELLMARGIN Bottom="0" Left="0" Right="0" Top="0"/&gt;&lt;PARALIST LineWrap="Break" LinkListID="0" LinkListIDNext="0" TextDirection="0" VertAlign="Top"&gt;&lt;P ParaShape="0" Style="30"&gt;&lt;TEXT CharShape="7"&gt;&lt;CHAR&gt;≪$F$11≫&lt;/CHAR&gt;&lt;/TEXT&gt;&lt;/P&gt;&lt;/PARALIST&gt;&lt;/CELL&gt;&lt;/ROW&gt;&lt;ROW&gt;&lt;CELL BorderFill="16" ColAddr="0" ColSpan="6" Dirty="false" Editable="false" HasMargin="false" Header="false" Height="1650" Protect="false" RowAddr="5" RowSpan="1" Width="51079"&gt;&lt;CELLMARGIN Bottom="0" Left="0" Right="0" Top="0"/&gt;&lt;PARALIST LineWrap="Squeeze" LinkListID="0" LinkListIDNext="0" TextDirection="0" VertAlign="Center"&gt;&lt;P ParaShape="20" Style="31"&gt;&lt;TEXT CharShape="10"&gt;&lt;CHAR&gt;성과 (Outcomes)&lt;/CHAR&gt;&lt;/TEXT&gt;&lt;/P&gt;&lt;/PARALIST&gt;&lt;/CELL&gt;&lt;/ROW&gt;&lt;ROW&gt;&lt;CELL BorderFill="17" ColAddr="0" ColSpan="1" Dirty="false" Editable="false" HasMargin="false" Header="false" Height="1650" Protect="false" RowAddr="6" RowSpan="1" Width="3001"&gt;&lt;CELLMARGIN Bottom="0" Left="0" Right="0" Top="0"/&gt;&lt;PARALIST LineWrap="Squeeze" LinkListID="0" LinkListIDNext="0" TextDirection="0" VertAlign="Center"&gt;&lt;P ParaShape="0" Style="43"&gt;&lt;TEXT CharShape="7"&gt;&lt;CHAR&gt;≪$A$13≫&lt;/CHAR&gt;&lt;/TEXT&gt;&lt;/P&gt;&lt;/PARALIST&gt;&lt;/CELL&gt;&lt;CELL BorderFill="18" ColAddr="1" ColSpan="1" Dirty="false" Editable="false" HasMargin="false" Header="false" Height="1650" Protect="false" RowAddr="6" RowSpan="1" Width="10406"&gt;&lt;CELLMARGIN Bottom="0" Left="0" Right="0" Top="0"/&gt;&lt;PARALIST LineWrap="Break" LinkListID="0" LinkListIDNext="0" TextDirection="0" VertAlign="Center"&gt;&lt;P ParaShape="21" Style="43"&gt;&lt;TEXT CharShape="7"&gt;&lt;CHAR&gt;≪$B$13≫&lt;/CHAR&gt;&lt;/TEXT&gt;&lt;/P&gt;&lt;/PARALIST&gt;&lt;/CELL&gt;&lt;CELL BorderFill="19" ColAddr="2" ColSpan="1" Dirty="false" Editable="false" HasMargin="true" Header="false" Height="1650" Protect="false" RowAddr="6" RowSpan="1" Width="4982"&gt;&lt;CELLMARGIN Bottom="283" Left="283" Right="283" Top="283"/&gt;&lt;PARALIST LineWrap="Squeeze" LinkListID="0" LinkListIDNext="0" TextDirection="0" VertAlign="Top"&gt;&lt;P ParaShape="21" Style="43"&gt;&lt;TEXT CharShape="7"&gt;&lt;CHAR&gt;≪$C$13≫&lt;/CHAR&gt;&lt;/TEXT&gt;&lt;/P&gt;&lt;/PARALIST&gt;&lt;/CELL&gt;&lt;CELL BorderFill="18" ColAddr="3" ColSpan="1" Dirty="false" Editable="false" HasMargin="true" Header="false" Height="1650" Protect="false" RowAddr="6" RowSpan="1" Width="9274"&gt;&lt;CELLMARGIN Bottom="283" Left="283" Right="283" Top="283"/&gt;&lt;PARALIST LineWrap="Break" LinkListID="0" LinkListIDNext="0" TextDirection="0" VertAlign="Top"&gt;&lt;P ParaShape="21" Style="43"&gt;&lt;TEXT CharShape="7"&gt;&lt;CHAR&gt;≪$D$13≫&lt;/CHAR&gt;&lt;/TEXT&gt;&lt;/P&gt;&lt;/PARALIST&gt;&lt;/CELL&gt;&lt;CELL BorderFill="20" ColAddr="4" ColSpan="1" Dirty="false" Editable="false" HasMargin="true" Header="false" Height="1650" Protect="false" RowAddr="6" RowSpan="1" Width="11708"&gt;&lt;CELLMARGIN Bottom="283" Left="283" Right="283" Top="283"/&gt;&lt;PARALIST LineWrap="Break" LinkListID="0" LinkListIDNext="0" TextDirection="0" VertAlign="Top"&gt;&lt;P ParaShape="21" Style="43"&gt;&lt;TEXT CharShape="7"&gt;&lt;CHAR&gt;≪$E$13≫&lt;/CHAR&gt;&lt;/TEXT&gt;&lt;/P&gt;&lt;/PARALIST&gt;&lt;/CELL&gt;&lt;CELL BorderFill="21" ColAddr="5" ColSpan="1" Dirty="false" Editable="false" HasMargin="true" Header="false" Height="59400" Protect="false" RowAddr="6" RowSpan="50" Width="11708"&gt;&lt;CELLMARGIN Bottom="283" Left="283" Right="283" Top="283"/&gt;&lt;PARALIST LineWrap="Break" LinkListID="0" LinkListIDNext="0" TextDirection="0" VertAlign="Top"&gt;&lt;P ParaShape="21" Style="30"&gt;&lt;TEXT CharShape="7"&gt;&lt;CHAR&gt;≪$F$13≫&lt;/CHAR&gt;&lt;/TEXT&gt;&lt;/P&gt;&lt;/PARALIST&gt;&lt;/CELL&gt;&lt;/ROW&gt;&lt;ROW&gt;&lt;CELL BorderFill="22" ColAddr="0" ColSpan="1" Dirty="false" Editable="false" HasMargin="false" Header="false" Height="1650" Protect="false" RowAddr="7" RowSpan="1" Width="3001"&gt;&lt;CELLMARGIN Bottom="0" Left="0" Right="0" Top="0"/&gt;&lt;PARALIST LineWrap="Squeeze" LinkListID="0" LinkListIDNext="0" TextDirection="0" VertAlign="Center"&gt;&lt;P ParaShape="0" Style="43"&gt;&lt;TEXT CharShape="7"&gt;&lt;CHAR&gt;≪$A$14≫&lt;/CHAR&gt;&lt;/TEXT&gt;&lt;/P&gt;&lt;/PARALIST&gt;&lt;/CELL&gt;&lt;CELL BorderFill="23" ColAddr="1" ColSpan="1" Dirty="false" Editable="false" HasMargin="false" Header="false" Height="1650" Protect="false" RowAddr="7" RowSpan="1" Width="10406"&gt;&lt;CELLMARGIN Bottom="0" Left="0" Right="0" Top="0"/&gt;&lt;PARALIST LineWrap="Break" LinkListID="0" LinkListIDNext="0" TextDirection="0" VertAlign="Center"&gt;&lt;P ParaShape="21" Style="43"&gt;&lt;TEXT CharShape="7"&gt;&lt;CHAR&gt;≪$B$14≫&lt;/CHAR&gt;&lt;/TEXT&gt;&lt;/P&gt;&lt;/PARALIST&gt;&lt;/CELL&gt;&lt;CELL BorderFill="24" ColAddr="2" ColSpan="1" Dirty="false" Editable="false" HasMargin="true" Header="false" Height="1650" Protect="false" RowAddr="7" RowSpan="1" Width="4982"&gt;&lt;CELLMARGIN Bottom="283" Left="283" Right="283" Top="283"/&gt;&lt;PARALIST LineWrap="Squeeze" LinkListID="0" LinkListIDNext="0" TextDirection="0" VertAlign="Top"&gt;&lt;P ParaShape="21" Style="43"&gt;&lt;TEXT CharShape="7"&gt;&lt;CHAR&gt;≪$C$14≫&lt;/CHAR&gt;&lt;/TEXT&gt;&lt;/P&gt;&lt;/PARALIST&gt;&lt;/CELL&gt;&lt;CELL BorderFill="23" ColAddr="3" ColSpan="1" Dirty="false" Editable="false" HasMargin="true" Header="false" Height="1650" Protect="false" RowAddr="7" RowSpan="1" Width="9274"&gt;&lt;CELLMARGIN Bottom="283" Left="283" Right="283" Top="283"/&gt;&lt;PARALIST LineWrap="Break" LinkListID="0" LinkListIDNext="0" TextDirection="0" VertAlign="Top"&gt;&lt;P ParaShape="21" Style="43"&gt;&lt;TEXT CharShape="7"&gt;&lt;CHAR&gt;≪$D$14≫&lt;/CHAR&gt;&lt;/TEXT&gt;&lt;/P&gt;&lt;/PARALIST&gt;&lt;/CELL&gt;&lt;CELL BorderFill="25" ColAddr="4" ColSpan="1" Dirty="false" Editable="false" HasMargin="true" Header="false" Height="1650" Protect="false" RowAddr="7" RowSpan="1" Width="11708"&gt;&lt;CELLMARGIN Bottom="283" Left="283" Right="283" Top="283"/&gt;&lt;PARALIST LineWrap="Break" LinkListID="0" LinkListIDNext="0" TextDirection="0" VertAlign="Top"&gt;&lt;P ParaShape="21" Style="43"&gt;&lt;TEXT CharShape="7"&gt;&lt;CHAR&gt;≪$E$14≫&lt;/CHAR&gt;&lt;/TEXT&gt;&lt;/P&gt;&lt;/PARALIST&gt;&lt;/CELL&gt;&lt;/ROW&gt;&lt;ROW&gt;&lt;CELL BorderFill="22" ColAddr="0" ColSpan="1" Dirty="false" Editable="false" HasMargin="false" Header="false" Height="1650" Protect="false" RowAddr="8" RowSpan="1" Width="3001"&gt;&lt;CELLMARGIN Bottom="0" Left="0" Right="0" Top="0"/&gt;&lt;PARALIST LineWrap="Squeeze" LinkListID="0" LinkListIDNext="0" TextDirection="0" VertAlign="Center"&gt;&lt;P ParaShape="0" Style="43"&gt;&lt;TEXT CharShape="7"&gt;&lt;CHAR&gt;≪$A$15≫&lt;/CHAR&gt;&lt;/TEXT&gt;&lt;/P&gt;&lt;/PARALIST&gt;&lt;/CELL&gt;&lt;CELL BorderFill="23" ColAddr="1" ColSpan="1" Dirty="false" Editable="false" HasMargin="false" Header="false" Height="1650" Protect="false" RowAddr="8" RowSpan="1" Width="10406"&gt;&lt;CELLMARGIN Bottom="0" Left="0" Right="0" Top="0"/&gt;&lt;PARALIST LineWrap="Break" LinkListID="0" LinkListIDNext="0" TextDirection="0" VertAlign="Center"&gt;&lt;P ParaShape="21" Style="43"&gt;&lt;TEXT CharShape="7"&gt;&lt;CHAR&gt;≪$B$15≫&lt;/CHAR&gt;&lt;/TEXT&gt;&lt;/P&gt;&lt;/PARALIST&gt;&lt;/CELL&gt;&lt;CELL BorderFill="24" ColAddr="2" ColSpan="1" Dirty="false" Editable="false" HasMargin="true" Header="false" Height="1650" Protect="false" RowAddr="8" RowSpan="1" Width="4982"&gt;&lt;CELLMARGIN Bottom="283" Left="283" Right="283" Top="283"/&gt;&lt;PARALIST LineWrap="Squeeze" LinkListID="0" LinkListIDNext="0" TextDirection="0" VertAlign="Top"&gt;&lt;P ParaShape="21" Style="43"&gt;&lt;TEXT CharShape="7"&gt;&lt;CHAR&gt;≪$C$15≫&lt;/CHAR&gt;&lt;/TEXT&gt;&lt;/P&gt;&lt;/PARALIST&gt;&lt;/CELL&gt;&lt;CELL BorderFill="23" ColAddr="3" ColSpan="1" Dirty="false" Editable="false" HasMargin="true" Header="false" Height="1650" Protect="false" RowAddr="8" RowSpan="1" Width="9274"&gt;&lt;CELLMARGIN Bottom="283" Left="283" Right="283" Top="283"/&gt;&lt;PARALIST LineWrap="Break" LinkListID="0" LinkListIDNext="0" TextDirection="0" VertAlign="Top"&gt;&lt;P ParaShape="21" Style="43"&gt;&lt;TEXT CharShape="7"&gt;&lt;CHAR&gt;≪$D$15≫&lt;/CHAR&gt;&lt;/TEXT&gt;&lt;/P&gt;&lt;/PARALIST&gt;&lt;/CELL&gt;&lt;CELL BorderFill="25" ColAddr="4" ColSpan="1" Dirty="false" Editable="false" HasMargin="true" Header="false" Height="1650" Protect="false" RowAddr="8" RowSpan="1" Width="11708"&gt;&lt;CELLMARGIN Bottom="283" Left="283" Right="283" Top="283"/&gt;&lt;PARALIST LineWrap="Break" LinkListID="0" LinkListIDNext="0" TextDirection="0" VertAlign="Top"&gt;&lt;P ParaShape="21" Style="43"&gt;&lt;TEXT CharShape="7"&gt;&lt;CHAR&gt;≪$E$15≫&lt;/CHAR&gt;&lt;/TEXT&gt;&lt;/P&gt;&lt;/PARALIST&gt;&lt;/CELL&gt;&lt;/ROW&gt;&lt;ROW&gt;&lt;CELL BorderFill="22" ColAddr="0" ColSpan="1" Dirty="false" Editable="false" HasMargin="false" Header="false" Height="1650" Protect="false" RowAddr="9" RowSpan="1" Width="3001"&gt;&lt;CELLMARGIN Bottom="0" Left="0" Right="0" Top="0"/&gt;&lt;PARALIST LineWrap="Squeeze" LinkListID="0" LinkListIDNext="0" TextDirection="0" VertAlign="Center"&gt;&lt;P ParaShape="0" Style="43"&gt;&lt;TEXT CharShape="7"&gt;&lt;CHAR&gt;≪$A$16≫&lt;/CHAR&gt;&lt;/TEXT&gt;&lt;/P&gt;&lt;/PARALIST&gt;&lt;/CELL&gt;&lt;CELL BorderFill="23" ColAddr="1" ColSpan="1" Dirty="false" Editable="false" HasMargin="false" Header="false" Height="1650" Protect="false" RowAddr="9" RowSpan="1" Width="10406"&gt;&lt;CELLMARGIN Bottom="0" Left="0" Right="0" Top="0"/&gt;&lt;PARALIST LineWrap="Break" LinkListID="0" LinkListIDNext="0" TextDirection="0" VertAlign="Center"&gt;&lt;P ParaShape="21" Style="43"&gt;&lt;TEXT CharShape="7"&gt;&lt;CHAR&gt;≪$B$16≫&lt;/CHAR&gt;&lt;/TEXT&gt;&lt;/P&gt;&lt;/PARALIST&gt;&lt;/CELL&gt;&lt;CELL BorderFill="24" ColAddr="2" ColSpan="1" Dirty="false" Editable="false" HasMargin="true" Header="false" Height="1650" Protect="false" RowAddr="9" RowSpan="1" Width="4982"&gt;&lt;CELLMARGIN Bottom="283" Left="283" Right="283" Top="283"/&gt;&lt;PARALIST LineWrap="Squeeze" LinkListID="0" LinkListIDNext="0" TextDirection="0" VertAlign="Top"&gt;&lt;P ParaShape="21" Style="43"&gt;&lt;TEXT CharShape="7"&gt;&lt;CHAR&gt;≪$C$16≫&lt;/CHAR&gt;&lt;/TEXT&gt;&lt;/P&gt;&lt;/PARALIST&gt;&lt;/CELL&gt;&lt;CELL BorderFill="23" ColAddr="3" ColSpan="1" Dirty="false" Editable="false" HasMargin="true" Header="false" Height="1650" Protect="false" RowAddr="9" RowSpan="1" Width="9274"&gt;&lt;CELLMARGIN Bottom="283" Left="283" Right="283" Top="283"/&gt;&lt;PARALIST LineWrap="Break" LinkListID="0" LinkListIDNext="0" TextDirection="0" VertAlign="Top"&gt;&lt;P ParaShape="21" Style="43"&gt;&lt;TEXT CharShape="7"&gt;&lt;CHAR&gt;≪$D$16≫&lt;/CHAR&gt;&lt;/TEXT&gt;&lt;/P&gt;&lt;/PARALIST&gt;&lt;/CELL&gt;&lt;CELL BorderFill="25" ColAddr="4" ColSpan="1" Dirty="false" Editable="false" HasMargin="true" Header="false" Height="1650" Protect="false" RowAddr="9" RowSpan="1" Width="11708"&gt;&lt;CELLMARGIN Bottom="283" Left="283" Right="283" Top="283"/&gt;&lt;PARALIST LineWrap="Break" LinkListID="0" LinkListIDNext="0" TextDirection="0" VertAlign="Top"&gt;&lt;P ParaShape="21" Style="43"&gt;&lt;TEXT CharShape="7"&gt;&lt;CHAR&gt;≪$E$16≫&lt;/CHAR&gt;&lt;/TEXT&gt;&lt;/P&gt;&lt;/PARALIST&gt;&lt;/CELL&gt;&lt;/ROW&gt;&lt;ROW&gt;&lt;CELL BorderFill="22" ColAddr="0" ColSpan="1" Dirty="false" Editable="false" HasMargin="false" Header="false" Height="1650" Protect="false" RowAddr="10" RowSpan="1" Width="3001"&gt;&lt;CELLMARGIN Bottom="0" Left="0" Right="0" Top="0"/&gt;&lt;PARALIST LineWrap="Squeeze" LinkListID="0" LinkListIDNext="0" TextDirection="0" VertAlign="Center"&gt;&lt;P ParaShape="0" Style="43"&gt;&lt;TEXT CharShape="7"&gt;&lt;CHAR&gt;≪$A$17≫&lt;/CHAR&gt;&lt;/TEXT&gt;&lt;/P&gt;&lt;/PARALIST&gt;&lt;/CELL&gt;&lt;CELL BorderFill="23" ColAddr="1" ColSpan="1" Dirty="false" Editable="false" HasMargin="false" Header="false" Height="1650" Protect="false" RowAddr="10" RowSpan="1" Width="10406"&gt;&lt;CELLMARGIN Bottom="0" Left="0" Right="0" Top="0"/&gt;&lt;PARALIST LineWrap="Break" LinkListID="0" LinkListIDNext="0" TextDirection="0" VertAlign="Center"&gt;&lt;P ParaShape="21" Style="43"&gt;&lt;TEXT CharShape="7"&gt;&lt;CHAR&gt;≪$B$17≫&lt;/CHAR&gt;&lt;/TEXT&gt;&lt;/P&gt;&lt;/PARALIST&gt;&lt;/CELL&gt;&lt;CELL BorderFill="24" ColAddr="2" ColSpan="1" Dirty="false" Editable="false" HasMargin="true" Header="false" Height="1650" Protect="false" RowAddr="10" RowSpan="1" Width="4982"&gt;&lt;CELLMARGIN Bottom="283" Left="283" Right="283" Top="283"/&gt;&lt;PARALIST LineWrap="Squeeze" LinkListID="0" LinkListIDNext="0" TextDirection="0" VertAlign="Top"&gt;&lt;P ParaShape="21" Style="43"&gt;&lt;TEXT CharShape="7"&gt;&lt;CHAR&gt;≪$C$17≫&lt;/CHAR&gt;&lt;/TEXT&gt;&lt;/P&gt;&lt;/PARALIST&gt;&lt;/CELL&gt;&lt;CELL BorderFill="23" ColAddr="3" ColSpan="1" Dirty="false" Editable="false" HasMargin="true" Header="false" Height="1650" Protect="false" RowAddr="10" RowSpan="1" Width="9274"&gt;&lt;CELLMARGIN Bottom="283" Left="283" Right="283" Top="283"/&gt;&lt;PARALIST LineWrap="Break" LinkListID="0" LinkListIDNext="0" TextDirection="0" VertAlign="Top"&gt;&lt;P ParaShape="21" Style="43"&gt;&lt;TEXT CharShape="7"&gt;&lt;CHAR&gt;≪$D$17≫&lt;/CHAR&gt;&lt;/TEXT&gt;&lt;/P&gt;&lt;/PARALIST&gt;&lt;/CELL&gt;&lt;CELL BorderFill="25" ColAddr="4" ColSpan="1" Dirty="false" Editable="false" HasMargin="true" Header="false" Height="1650" Protect="false" RowAddr="10" RowSpan="1" Width="11708"&gt;&lt;CELLMARGIN Bottom="283" Left="283" Right="283" Top="283"/&gt;&lt;PARALIST LineWrap="Break" LinkListID="0" LinkListIDNext="0" TextDirection="0" VertAlign="Top"&gt;&lt;P ParaShape="21" Style="43"&gt;&lt;TEXT CharShape="7"&gt;&lt;CHAR&gt;≪$E$17≫&lt;/CHAR&gt;&lt;/TEXT&gt;&lt;/P&gt;&lt;/PARALIST&gt;&lt;/CELL&gt;&lt;/ROW&gt;&lt;ROW&gt;&lt;CELL BorderFill="22" ColAddr="0" ColSpan="1" Dirty="false" Editable="false" HasMargin="false" Header="false" Height="1650" Protect="false" RowAddr="11" RowSpan="1" Width="3001"&gt;&lt;CELLMARGIN Bottom="0" Left="0" Right="0" Top="0"/&gt;&lt;PARALIST LineWrap="Squeeze" LinkListID="0" LinkListIDNext="0" TextDirection="0" VertAlign="Center"&gt;&lt;P ParaShape="0" Style="43"&gt;&lt;TEXT CharShape="7"&gt;&lt;CHAR&gt;≪$A$18≫&lt;/CHAR&gt;&lt;/TEXT&gt;&lt;/P&gt;&lt;/PARALIST&gt;&lt;/CELL&gt;&lt;CELL BorderFill="23" ColAddr="1" ColSpan="1" Dirty="false" Editable="false" HasMargin="false" Header="false" Height="1650" Protect="false" RowAddr="11" RowSpan="1" Width="10406"&gt;&lt;CELLMARGIN Bottom="0" Left="0" Right="0" Top="0"/&gt;&lt;PARALIST LineWrap="Break" LinkListID="0" LinkListIDNext="0" TextDirection="0" VertAlign="Center"&gt;&lt;P ParaShape="21" Style="43"&gt;&lt;TEXT CharShape="7"&gt;&lt;CHAR&gt;≪$B$18≫&lt;/CHAR&gt;&lt;/TEXT&gt;&lt;/P&gt;&lt;/PARALIST&gt;&lt;/CELL&gt;&lt;CELL BorderFill="24" ColAddr="2" ColSpan="1" Dirty="false" Editable="false" HasMargin="true" Header="false" Height="1650" Protect="false" RowAddr="11" RowSpan="1" Width="4982"&gt;&lt;CELLMARGIN Bottom="283" Left="283" Right="283" Top="283"/&gt;&lt;PARALIST LineWrap="Squeeze" LinkListID="0" LinkListIDNext="0" TextDirection="0" VertAlign="Top"&gt;&lt;P ParaShape="21" Style="43"&gt;&lt;TEXT CharShape="7"&gt;&lt;CHAR&gt;≪$C$18≫&lt;/CHAR&gt;&lt;/TEXT&gt;&lt;/P&gt;&lt;/PARALIST&gt;&lt;/CELL&gt;&lt;CELL BorderFill="23" ColAddr="3" ColSpan="1" Dirty="false" Editable="false" HasMargin="true" Header="false" Height="1650" Protect="false" RowAddr="11" RowSpan="1" Width="9274"&gt;&lt;CELLMARGIN Bottom="283" Left="283" Right="283" Top="283"/&gt;&lt;PARALIST LineWrap="Break" LinkListID="0" LinkListIDNext="0" TextDirection="0" VertAlign="Top"&gt;&lt;P ParaShape="21" Style="43"&gt;&lt;TEXT CharShape="7"&gt;&lt;CHAR&gt;≪$D$18≫&lt;/CHAR&gt;&lt;/TEXT&gt;&lt;/P&gt;&lt;/PARALIST&gt;&lt;/CELL&gt;&lt;CELL BorderFill="25" ColAddr="4" ColSpan="1" Dirty="false" Editable="false" HasMargin="true" Header="false" Height="1650" Protect="false" RowAddr="11" RowSpan="1" Width="11708"&gt;&lt;CELLMARGIN Bottom="283" Left="283" Right="283" Top="283"/&gt;&lt;PARALIST LineWrap="Break" LinkListID="0" LinkListIDNext="0" TextDirection="0" VertAlign="Top"&gt;&lt;P ParaShape="21" Style="43"&gt;&lt;TEXT CharShape="7"&gt;&lt;CHAR&gt;≪$E$18≫&lt;/CHAR&gt;&lt;/TEXT&gt;&lt;/P&gt;&lt;/PARALIST&gt;&lt;/CELL&gt;&lt;/ROW&gt;&lt;ROW&gt;&lt;CELL BorderFill="22" ColAddr="0" ColSpan="1" Dirty="false" Editable="false" HasMargin="false" Header="false" Height="1650" Protect="false" RowAddr="12" RowSpan="1" Width="3001"&gt;&lt;CELLMARGIN Bottom="0" Left="0" Right="0" Top="0"/&gt;&lt;PARALIST LineWrap="Squeeze" LinkListID="0" LinkListIDNext="0" TextDirection="0" VertAlign="Center"&gt;&lt;P ParaShape="0" Style="43"&gt;&lt;TEXT CharShape="7"&gt;&lt;CHAR&gt;≪$A$19≫&lt;/CHAR&gt;&lt;/TEXT&gt;&lt;/P&gt;&lt;/PARALIST&gt;&lt;/CELL&gt;&lt;CELL BorderFill="23" ColAddr="1" ColSpan="1" Dirty="false" Editable="false" HasMargin="false" Header="false" Height="1650" Protect="false" RowAddr="12" RowSpan="1" Width="10406"&gt;&lt;CELLMARGIN Bottom="0" Left="0" Right="0" Top="0"/&gt;&lt;PARALIST LineWrap="Break" LinkListID="0" LinkListIDNext="0" TextDirection="0" VertAlign="Center"&gt;&lt;P ParaShape="21" Style="43"&gt;&lt;TEXT CharShape="7"&gt;&lt;CHAR&gt;≪$B$19≫&lt;/CHAR&gt;&lt;/TEXT&gt;&lt;/P&gt;&lt;/PARALIST&gt;&lt;/CELL&gt;&lt;CELL BorderFill="24" ColAddr="2" ColSpan="1" Dirty="false" Editable="false" HasMargin="true" Header="false" Height="1650" Protect="false" RowAddr="12" RowSpan="1" Width="4982"&gt;&lt;CELLMARGIN Bottom="283" Left="283" Right="283" Top="283"/&gt;&lt;PARALIST LineWrap="Squeeze" LinkListID="0" LinkListIDNext="0" TextDirection="0" VertAlign="Top"&gt;&lt;P ParaShape="21" Style="43"&gt;&lt;TEXT CharShape="7"&gt;&lt;CHAR&gt;≪$C$19≫&lt;/CHAR&gt;&lt;/TEXT&gt;&lt;/P&gt;&lt;/PARALIST&gt;&lt;/CELL&gt;&lt;CELL BorderFill="23" ColAddr="3" ColSpan="1" Dirty="false" Editable="false" HasMargin="true" Header="false" Height="1650" Protect="false" RowAddr="12" RowSpan="1" Width="9274"&gt;&lt;CELLMARGIN Bottom="283" Left="283" Right="283" Top="283"/&gt;&lt;PARALIST LineWrap="Break" LinkListID="0" LinkListIDNext="0" TextDirection="0" VertAlign="Top"&gt;&lt;P ParaShape="21" Style="43"&gt;&lt;TEXT CharShape="7"&gt;&lt;CHAR&gt;≪$D$19≫&lt;/CHAR&gt;&lt;/TEXT&gt;&lt;/P&gt;&lt;/PARALIST&gt;&lt;/CELL&gt;&lt;CELL BorderFill="25" ColAddr="4" ColSpan="1" Dirty="false" Editable="false" HasMargin="true" Header="false" Height="1650" Protect="false" RowAddr="12" RowSpan="1" Width="11708"&gt;&lt;CELLMARGIN Bottom="283" Left="283" Right="283" Top="283"/&gt;&lt;PARALIST LineWrap="Break" LinkListID="0" LinkListIDNext="0" TextDirection="0" VertAlign="Top"&gt;&lt;P ParaShape="21" Style="43"&gt;&lt;TEXT CharShape="7"&gt;&lt;CHAR&gt;≪$E$19≫&lt;/CHAR&gt;&lt;/TEXT&gt;&lt;/P&gt;&lt;/PARALIST&gt;&lt;/CELL&gt;&lt;/ROW&gt;&lt;ROW&gt;&lt;CELL BorderFill="22" ColAddr="0" ColSpan="1" Dirty="false" Editable="false" HasMargin="false" Header="false" Height="1650" Protect="false" RowAddr="13" RowSpan="1" Width="3001"&gt;&lt;CELLMARGIN Bottom="0" Left="0" Right="0" Top="0"/&gt;&lt;PARALIST LineWrap="Squeeze" LinkListID="0" LinkListIDNext="0" TextDirection="0" VertAlign="Center"&gt;&lt;P ParaShape="0" Style="43"&gt;&lt;TEXT CharShape="7"&gt;&lt;CHAR&gt;≪$A$20≫&lt;/CHAR&gt;&lt;/TEXT&gt;&lt;/P&gt;&lt;/PARALIST&gt;&lt;/CELL&gt;&lt;CELL BorderFill="23" ColAddr="1" ColSpan="1" Dirty="false" Editable="false" HasMargin="false" Header="false" Height="1650" Protect="false" RowAddr="13" RowSpan="1" Width="10406"&gt;&lt;CELLMARGIN Bottom="0" Left="0" Right="0" Top="0"/&gt;&lt;PARALIST LineWrap="Break" LinkListID="0" LinkListIDNext="0" TextDirection="0" VertAlign="Center"&gt;&lt;P ParaShape="21" Style="43"&gt;&lt;TEXT CharShape="7"&gt;&lt;CHAR&gt;≪$B$20≫&lt;/CHAR&gt;&lt;/TEXT&gt;&lt;/P&gt;&lt;/PARALIST&gt;&lt;/CELL&gt;&lt;CELL BorderFill="24" ColAddr="2" ColSpan="1" Dirty="false" Editable="false" HasMargin="true" Header="false" Height="1650" Protect="false" RowAddr="13" RowSpan="1" Width="4982"&gt;&lt;CELLMARGIN Bottom="283" Left="283" Right="283" Top="283"/&gt;&lt;PARALIST LineWrap="Squeeze" LinkListID="0" LinkListIDNext="0" TextDirection="0" VertAlign="Top"&gt;&lt;P ParaShape="21" Style="43"&gt;&lt;TEXT CharShape="7"&gt;&lt;CHAR&gt;≪$C$20≫&lt;/CHAR&gt;&lt;/TEXT&gt;&lt;/P&gt;&lt;/PARALIST&gt;&lt;/CELL&gt;&lt;CELL BorderFill="23" ColAddr="3" ColSpan="1" Dirty="false" Editable="false" HasMargin="true" Header="false" Height="1650" Protect="false" RowAddr="13" RowSpan="1" Width="9274"&gt;&lt;CELLMARGIN Bottom="283" Left="283" Right="283" Top="283"/&gt;&lt;PARALIST LineWrap="Break" LinkListID="0" LinkListIDNext="0" TextDirection="0" VertAlign="Top"&gt;&lt;P ParaShape="21" Style="43"&gt;&lt;TEXT CharShape="7"&gt;&lt;CHAR&gt;≪$D$20≫&lt;/CHAR&gt;&lt;/TEXT&gt;&lt;/P&gt;&lt;/PARALIST&gt;&lt;/CELL&gt;&lt;CELL BorderFill="25" ColAddr="4" ColSpan="1" Dirty="false" Editable="false" HasMargin="true" Header="false" Height="1650" Protect="false" RowAddr="13" RowSpan="1" Width="11708"&gt;&lt;CELLMARGIN Bottom="283" Left="283" Right="283" Top="283"/&gt;&lt;PARALIST LineWrap="Break" LinkListID="0" LinkListIDNext="0" TextDirection="0" VertAlign="Top"&gt;&lt;P ParaShape="21" Style="43"&gt;&lt;TEXT CharShape="7"&gt;&lt;CHAR&gt;≪$E$20≫&lt;/CHAR&gt;&lt;/TEXT&gt;&lt;/P&gt;&lt;/PARALIST&gt;&lt;/CELL&gt;&lt;/ROW&gt;&lt;ROW&gt;&lt;CELL BorderFill="22" ColAddr="0" ColSpan="1" Dirty="false" Editable="false" HasMargin="false" Header="false" Height="1650" Protect="false" RowAddr="14" RowSpan="1" Width="3001"&gt;&lt;CELLMARGIN Bottom="0" Left="0" Right="0" Top="0"/&gt;&lt;PARALIST LineWrap="Squeeze" LinkListID="0" LinkListIDNext="0" TextDirection="0" VertAlign="Center"&gt;&lt;P ParaShape="0" Style="43"&gt;&lt;TEXT CharShape="7"&gt;&lt;CHAR&gt;≪$A$21≫&lt;/CHAR&gt;&lt;/TEXT&gt;&lt;/P&gt;&lt;/PARALIST&gt;&lt;/CELL&gt;&lt;CELL BorderFill="23" ColAddr="1" ColSpan="1" Dirty="false" Editable="false" HasMargin="false" Header="false" Height="1650" Protect="false" RowAddr="14" RowSpan="1" Width="10406"&gt;&lt;CELLMARGIN Bottom="0" Left="0" Right="0" Top="0"/&gt;&lt;PARALIST LineWrap="Break" LinkListID="0" LinkListIDNext="0" TextDirection="0" VertAlign="Center"&gt;&lt;P ParaShape="21" Style="43"&gt;&lt;TEXT CharShape="7"&gt;&lt;CHAR&gt;≪$B$21≫&lt;/CHAR&gt;&lt;/TEXT&gt;&lt;/P&gt;&lt;/PARALIST&gt;&lt;/CELL&gt;&lt;CELL BorderFill="24" ColAddr="2" ColSpan="1" Dirty="false" Editable="false" HasMargin="true" Header="false" Height="1650" Protect="false" RowAddr="14" RowSpan="1" Width="4982"&gt;&lt;CELLMARGIN Bottom="283" Left="283" Right="283" Top="283"/&gt;&lt;PARALIST LineWrap="Squeeze" LinkListID="0" LinkListIDNext="0" TextDirection="0" VertAlign="Top"&gt;&lt;P ParaShape="21" Style="43"&gt;&lt;TEXT CharShape="7"&gt;&lt;CHAR&gt;≪$C$21≫&lt;/CHAR&gt;&lt;/TEXT&gt;&lt;/P&gt;&lt;/PARALIST&gt;&lt;/CELL&gt;&lt;CELL BorderFill="23" ColAddr="3" ColSpan="1" Dirty="false" Editable="false" HasMargin="true" Header="false" Height="1650" Protect="false" RowAddr="14" RowSpan="1" Width="9274"&gt;&lt;CELLMARGIN Bottom="283" Left="283" Right="283" Top="283"/&gt;&lt;PARALIST LineWrap="Break" LinkListID="0" LinkListIDNext="0" TextDirection="0" VertAlign="Top"&gt;&lt;P ParaShape="21" Style="43"&gt;&lt;TEXT CharShape="7"&gt;&lt;CHAR&gt;≪$D$21≫&lt;/CHAR&gt;&lt;/TEXT&gt;&lt;/P&gt;&lt;/PARALIST&gt;&lt;/CELL&gt;&lt;CELL BorderFill="25" ColAddr="4" ColSpan="1" Dirty="false" Editable="false" HasMargin="true" Header="false" Height="1650" Protect="false" RowAddr="14" RowSpan="1" Width="11708"&gt;&lt;CELLMARGIN Bottom="283" Left="283" Right="283" Top="283"/&gt;&lt;PARALIST LineWrap="Break" LinkListID="0" LinkListIDNext="0" TextDirection="0" VertAlign="Top"&gt;&lt;P ParaShape="21" Style="43"&gt;&lt;TEXT CharShape="7"&gt;&lt;CHAR&gt;≪$E$21≫&lt;/CHAR&gt;&lt;/TEXT&gt;&lt;/P&gt;&lt;/PARALIST&gt;&lt;/CELL&gt;&lt;/ROW&gt;&lt;ROW&gt;&lt;CELL BorderFill="22" ColAddr="0" ColSpan="1" Dirty="false" Editable="false" HasMargin="false" Header="false" Height="1650" Protect="false" RowAddr="15" RowSpan="1" Width="3001"&gt;&lt;CELLMARGIN Bottom="0" Left="0" Right="0" Top="0"/&gt;&lt;PARALIST LineWrap="Squeeze" LinkListID="0" LinkListIDNext="0" TextDirection="0" VertAlign="Center"&gt;&lt;P ParaShape="0" Style="43"&gt;&lt;TEXT CharShape="7"&gt;&lt;CHAR&gt;≪$A$22≫&lt;/CHAR&gt;&lt;/TEXT&gt;&lt;/P&gt;&lt;/PARALIST&gt;&lt;/CELL&gt;&lt;CELL BorderFill="23" ColAddr="1" ColSpan="1" Dirty="false" Editable="false" HasMargin="false" Header="false" Height="1650" Protect="false" RowAddr="15" RowSpan="1" Width="10406"&gt;&lt;CELLMARGIN Bottom="0" Left="0" Right="0" Top="0"/&gt;&lt;PARALIST LineWrap="Break" LinkListID="0" LinkListIDNext="0" TextDirection="0" VertAlign="Center"&gt;&lt;P ParaShape="21"</t>
    <phoneticPr fontId="3" type="noConversion"/>
  </si>
  <si>
    <t>$D$1</t>
    <phoneticPr fontId="3" type="noConversion"/>
  </si>
  <si>
    <t>$D$2</t>
    <phoneticPr fontId="3" type="noConversion"/>
  </si>
  <si>
    <t>$D$3</t>
    <phoneticPr fontId="3" type="noConversion"/>
  </si>
  <si>
    <t>$D$4</t>
    <phoneticPr fontId="3" type="noConversion"/>
  </si>
  <si>
    <t>$D$5</t>
    <phoneticPr fontId="3" type="noConversion"/>
  </si>
  <si>
    <t>$B$8</t>
    <phoneticPr fontId="3" type="noConversion"/>
  </si>
  <si>
    <t>$B$11</t>
    <phoneticPr fontId="3" type="noConversion"/>
  </si>
  <si>
    <t>$B$14</t>
    <phoneticPr fontId="3" type="noConversion"/>
  </si>
  <si>
    <t>$B$17</t>
    <phoneticPr fontId="3" type="noConversion"/>
  </si>
  <si>
    <t>$F$1</t>
    <phoneticPr fontId="3" type="noConversion"/>
  </si>
  <si>
    <t>$A$6</t>
    <phoneticPr fontId="3" type="noConversion"/>
  </si>
  <si>
    <t>$D$7</t>
    <phoneticPr fontId="3" type="noConversion"/>
  </si>
  <si>
    <t>$D$8</t>
    <phoneticPr fontId="3" type="noConversion"/>
  </si>
  <si>
    <t>$D$9</t>
    <phoneticPr fontId="3" type="noConversion"/>
  </si>
  <si>
    <t>$A$11</t>
    <phoneticPr fontId="3" type="noConversion"/>
  </si>
  <si>
    <t>$D$12</t>
    <phoneticPr fontId="3" type="noConversion"/>
  </si>
  <si>
    <t>$D$14</t>
    <phoneticPr fontId="3" type="noConversion"/>
  </si>
  <si>
    <t>DB취합전 양식2 2-2 프로세스 자동 작동 :</t>
    <phoneticPr fontId="3" type="noConversion"/>
  </si>
  <si>
    <t>$D$33</t>
    <phoneticPr fontId="3" type="noConversion"/>
  </si>
  <si>
    <t>$E$93</t>
    <phoneticPr fontId="3" type="noConversion"/>
  </si>
  <si>
    <t>투찰내역서 파일명에 쓰일 계약별칭표</t>
    <phoneticPr fontId="3" type="noConversion"/>
  </si>
  <si>
    <t>(단위 : 원)</t>
    <phoneticPr fontId="3" type="noConversion"/>
  </si>
  <si>
    <r>
      <rPr>
        <b/>
        <sz val="11"/>
        <rFont val="맑은 고딕"/>
        <family val="3"/>
        <charset val="129"/>
        <scheme val="minor"/>
      </rPr>
      <t>"직접인건비"</t>
    </r>
    <r>
      <rPr>
        <sz val="11"/>
        <rFont val="맑은 고딕"/>
        <family val="3"/>
        <charset val="129"/>
        <scheme val="minor"/>
      </rPr>
      <t xml:space="preserve">는 </t>
    </r>
    <r>
      <rPr>
        <b/>
        <sz val="11"/>
        <rFont val="맑은 고딕"/>
        <family val="3"/>
        <charset val="129"/>
        <scheme val="minor"/>
      </rPr>
      <t>「전문인력 업무처리에 관한 지침」 제9조(직접인건비) 지급기준</t>
    </r>
    <r>
      <rPr>
        <sz val="11"/>
        <rFont val="맑은 고딕"/>
        <family val="3"/>
        <charset val="129"/>
        <scheme val="minor"/>
      </rPr>
      <t>을 적용하며, 계약기간 내 전체 파견기간 기준이 아닌 전문가 1회 파견당 개별 파견기간을 기준으로 합산하여 예산을 편성
ㅇ 산정기간 : 출국하는 날로부터 귀국하는 날까지 산정
  - 22일 이하 파견 : 출국하는 날로부터 귀국하는 날까지 산정
  - 22일 초과 – 30일 이하 : 22일을 상한으로 산정
  - 30일 초과 파견 : 출국하는 날로부터 귀국하는 날까지 실 파견 일수에 22/30를 곱하여 산정하되, 소수점은 버림
※ 소속기관에서 직접인건비를 수령하는 것이 허용되지 않을 경우, 직접인건비 대신 동일 기준의 자문료를 지급하거나, 직접인건비를 제외한 제8조제1항제4호의 직접경비(항공료, 체제비, 의료비 및 재해보상비, 현지활동지원비, 기타경비)만을 지급한다.</t>
    </r>
    <phoneticPr fontId="3" type="noConversion"/>
  </si>
  <si>
    <r>
      <t xml:space="preserve">상기 전문가 등급별 단가는 관련 지침 최신 개정본에 근거하여 </t>
    </r>
    <r>
      <rPr>
        <b/>
        <u/>
        <sz val="26"/>
        <color rgb="FFFF0000"/>
        <rFont val="맑은 고딕"/>
        <family val="3"/>
        <charset val="129"/>
        <scheme val="minor"/>
      </rPr>
      <t>직접 수정</t>
    </r>
    <r>
      <rPr>
        <sz val="26"/>
        <rFont val="맑은 고딕"/>
        <family val="3"/>
        <charset val="129"/>
        <scheme val="minor"/>
      </rPr>
      <t>하실 수 있습니다
단가 수정 시에는 KOICA 국별협력사업 총괄부서(2025년 기준 지역사업총괄실)에서 안내하는 연도별 기준단가 및 용역 입찰시기를 확인하여 입력하셔야 합니다.
(ex. 2025년도 기준단가는 2026년도 용역입찰 시 반영, 2026년도 기준단가는 2027년도 용역입찰 시 반영)
정확한 활용을 위해 필요시 KOICA 담당자에게 문의하여 주십시오.</t>
    </r>
    <phoneticPr fontId="3" type="noConversion"/>
  </si>
  <si>
    <r>
      <t>직접인건비</t>
    </r>
    <r>
      <rPr>
        <b/>
        <sz val="15"/>
        <color rgb="FF0000FF"/>
        <rFont val="맑은 고딕"/>
        <family val="3"/>
        <charset val="129"/>
        <scheme val="minor"/>
      </rPr>
      <t xml:space="preserve"> </t>
    </r>
    <r>
      <rPr>
        <b/>
        <sz val="15"/>
        <color theme="4" tint="0.59999389629810485"/>
        <rFont val="맑은 고딕"/>
        <family val="3"/>
        <charset val="129"/>
        <scheme val="minor"/>
      </rPr>
      <t>(작성 시점 기준으로 가장 최신 관련 지침(전문인력 업무처리에 관한 지침)과 아래 기재된 안내사항, 단가 등이 상이한지 확인 필요)</t>
    </r>
    <phoneticPr fontId="3" type="noConversion"/>
  </si>
  <si>
    <t>N년</t>
    <phoneticPr fontId="3" type="noConversion"/>
  </si>
  <si>
    <t>N+1년</t>
    <phoneticPr fontId="3" type="noConversion"/>
  </si>
  <si>
    <t>N+2년</t>
    <phoneticPr fontId="3" type="noConversion"/>
  </si>
  <si>
    <t>N+3년</t>
    <phoneticPr fontId="3" type="noConversion"/>
  </si>
  <si>
    <t>N+4년</t>
    <phoneticPr fontId="3" type="noConversion"/>
  </si>
  <si>
    <t>N+5년</t>
    <phoneticPr fontId="3" type="noConversion"/>
  </si>
  <si>
    <t>N+6년</t>
    <phoneticPr fontId="3" type="noConversion"/>
  </si>
  <si>
    <t>N+7년</t>
    <phoneticPr fontId="3" type="noConversion"/>
  </si>
  <si>
    <t>N+8년</t>
    <phoneticPr fontId="3" type="noConversion"/>
  </si>
  <si>
    <t>N+9년</t>
    <phoneticPr fontId="3" type="noConversion"/>
  </si>
  <si>
    <t>N+10년</t>
    <phoneticPr fontId="3" type="noConversion"/>
  </si>
  <si>
    <t>N+11년</t>
    <phoneticPr fontId="3" type="noConversion"/>
  </si>
  <si>
    <t>N+12년</t>
    <phoneticPr fontId="3" type="noConversion"/>
  </si>
  <si>
    <t>N+13년</t>
    <phoneticPr fontId="3" type="noConversion"/>
  </si>
  <si>
    <t>N+14년</t>
    <phoneticPr fontId="3" type="noConversion"/>
  </si>
  <si>
    <t>사업개요서 우리정부 분담사항 연도 매칭표</t>
    <phoneticPr fontId="3" type="noConversion"/>
  </si>
  <si>
    <t xml:space="preserve">&lt;?xml version="1.0" encoding="UTF-8" standalone="no" ?&gt;&lt;HWPML Style="embed" SubVersion="10.0.0.0" Version="2.91"&gt;&lt;HEAD SecCnt="1"&gt;&lt;DOCSUMMARY&gt;&lt;TITLE&gt;ㅇ ≪&lt;/TITLE&gt;&lt;AUTHOR&gt;penta&lt;/AUTHOR&gt;&lt;DATE&gt;2025년 6월 11일 수요일 오전 8:25:18&lt;/DATE&gt;&lt;/DOCSUMMARY&gt;&lt;DOCSETTING&gt;&lt;BEGINNUMBER Endnote="1" Equation="1" Footnote="1" Page="1" Picture="1" Table="1"/&gt;&lt;CARETPOS List="0" Para="0" Pos="26"/&gt;&lt;/DOCSETTING&gt;&lt;MAPPINGTABLE&gt;&lt;FACENAMELIST&gt;&lt;FONTFACE Count="3" Lang="Hangul"&gt;&lt;FONT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Count="4" Lang="Latin"&gt;&lt;FONT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 Id="3" Name="HCI Poppy" Type="hft"&gt;&lt;TYPEINFO ArmStyle="0" Contrast="0" FamilyType="1" Letterform="0" Midline="0" Proportion="0" StrokeVariation="0" Weight="0" XHeight="0"/&gt;&lt;/FONT&gt;&lt;/FONTFACE&gt;&lt;FONTFACE Count="3" Lang="Hanja"&gt;&lt;FONT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Lang="Japanese"&gt;&lt;FONT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Lang="Other"&gt;&lt;FONT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ArmStyle="2" Contrast="2" FamilyType="2" Letterform="2" Midline="2" Proportion="4" StrokeVariation="2" Weight="6" XHeight="4"/&gt;&lt;/FONT&gt;&lt;/FONTFACE&gt;&lt;FONTFACE Count="3" Lang="Symbol"&gt;&lt;FONT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Lang="User"&gt;&lt;FONT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XHeight="1"/&gt;&lt;/FONT&gt;&lt;/FONTFACE&gt;&lt;/FACENAMELIST&gt;&lt;BORDERFILLLIST Count="28"&gt;&lt;BORDERFILL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Width="0.1mm"/&gt;&lt;RIGHTBORDER Type="None" Width="0.1mm"/&gt;&lt;TOPBORDER Type="None" Width="0.1mm"/&gt;&lt;BOTTOMBORDER Type="None" Width="0.1mm"/&gt;&lt;DIAGONAL Type="Solid" Width="0.1mm"/&gt;&lt;FILLBRUSH&gt;&lt;WINDOWBRUSH Alpha="0" FaceColor="4294967295" HatchColor="0"/&gt;&lt;/FILLBRUSH&gt;&lt;/BORDERFILL&gt;&lt;BORDERFILL BackSlash="0" BreakCellSeparateLine="0" CenterLine="0" CounterBackSlash="0" CounterSlash="0" CrookedSlash="0" Id="4" Shadow="false" Slash="0" ThreeD="false"&gt;&lt;LEFTBORDER Type="Solid" Width="0.12mm"/&gt;&lt;RIGHTBORDER Type="Solid" Width="0.12mm"/&gt;&lt;TOPBORDER Type="Solid" Width="0.12mm"/&gt;&lt;BOTTOMBORDER Type="Solid" Width="0.12mm"/&gt;&lt;/BORDERFILL&gt;&lt;BORDERFILL BackSlash="0" BreakCellSeparateLine="0" CenterLine="0" CounterBackSlash="0" CounterSlash="0" CrookedSlash="0" Id="5" Shadow="false" Slash="0" ThreeD="false"&gt;&lt;LEFTBORDER Type="Solid" Width="0.4mm"/&gt;&lt;RIGHTBORDER Type="Solid" Width="0.12mm"/&gt;&lt;TOPBORDER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Id="6" Shadow="false" Slash="0" ThreeD="false"&gt;&lt;LEFTBORDER Type="Solid" Width="0.12mm"/&gt;&lt;RIGHTBORDER Type="Solid" Width="0.4mm"/&gt;&lt;TOPBORDER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Id="7" Shadow="false" Slash="0" ThreeD="false"&gt;&lt;LEFTBORDER Type="Solid" Width="0.12mm"/&gt;&lt;RIGHTBORDER Type="Solid" Width="0.12mm"/&gt;&lt;TOPBORDER Type="Solid" Width="0.12mm"/&gt;&lt;BOTTOMBORDER Type="Solid" Width="0.4mm"/&gt;&lt;DIAGONAL Type="Solid" Width="0.12mm"/&gt;&lt;FILLBRUSH&gt;&lt;WINDOWBRUSH Alpha="0" FaceColor="15856113" HatchColor="0"/&gt;&lt;/FILLBRUSH&gt;&lt;/BORDERFILL&gt;&lt;BORDERFILL BackSlash="0" BreakCellSeparateLine="0" CenterLine="0" CounterBackSlash="0" CounterSlash="0" CrookedSlash="0" Id="8" Shadow="false" Slash="0" ThreeD="false"&gt;&lt;LEFTBORDER Type="Solid" Width="0.12mm"/&gt;&lt;RIGHTBORDER Type="Solid" Width="0.4mm"/&gt;&lt;TOPBORDER Type="Solid" Width="0.4mm"/&gt;&lt;BOTTOMBORDER Type="Solid" Width="0.4mm"/&gt;&lt;DIAGONAL Type="Solid" Width="0.12mm"/&gt;&lt;/BORDERFILL&gt;&lt;BORDERFILL BackSlash="0" BreakCellSeparateLine="0" CenterLine="0" CounterBackSlash="0" CounterSlash="0" CrookedSlash="0" Id="9" Shadow="false" Slash="0" ThreeD="false"&gt;&lt;LEFTBORDER Type="None" Width="0.1mm"/&gt;&lt;RIGHTBORDER Type="None" Width="0.1mm"/&gt;&lt;TOPBORDER Type="None" Width="0.1mm"/&gt;&lt;BOTTOMBORDER Type="None" Width="0.1mm"/&gt;&lt;DIAGONAL Type="Solid" Width="0.1mm"/&gt;&lt;FILLBRUSH&gt;&lt;WINDOWBRUSH Alpha="0" FaceColor="4294967295" HatchColor="4278190080"/&gt;&lt;/FILLBRUSH&gt;&lt;/BORDERFILL&gt;&lt;BORDERFILL BackSlash="0" BreakCellSeparateLine="0" CenterLine="0" CounterBackSlash="0" CounterSlash="0" CrookedSlash="0" Id="10" Shadow="false" Slash="0" ThreeD="false"&gt;&lt;LEFTBORDER Type="Solid" Width="0.12mm"/&gt;&lt;RIGHTBORDER Type="Solid" Width="0.12mm"/&gt;&lt;TOPBORDER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Id="11" Shadow="false" Slash="0" ThreeD="false"&gt;&lt;LEFTBORDER Type="Solid" Width="0.12mm"/&gt;&lt;RIGHTBORDER Type="Solid" Width="0.12mm"/&gt;&lt;TOPBORDER Type="Solid" Width="0.4mm"/&gt;&lt;BOTTOMBORDER Type="Solid" Width="0.3mm"/&gt;&lt;DIAGONAL Type="Solid" Width="0.12mm"/&gt;&lt;FILLBRUSH&gt;&lt;WINDOWBRUSH Alpha="0" FaceColor="15856113" HatchColor="0"/&gt;&lt;/FILLBRUSH&gt;&lt;/BORDERFILL&gt;&lt;BORDERFILL BackSlash="0" BreakCellSeparateLine="0" CenterLine="0" CounterBackSlash="0" CounterSlash="0" CrookedSlash="0" Id="12" Shadow="false" Slash="0" ThreeD="false"&gt;&lt;LEFTBORDER Type="Solid" Width="0.12mm"/&gt;&lt;RIGHTBORDER Type="Solid" Width="0.4mm"/&gt;&lt;TOPBORDER Type="Solid" Width="0.4mm"/&gt;&lt;BOTTOMBORDER Type="Solid" Width="0.5mm"/&gt;&lt;DIAGONAL Type="Solid" Width="0.12mm"/&gt;&lt;/BORDERFILL&gt;&lt;BORDERFILL BackSlash="0" BreakCellSeparateLine="0" CenterLine="0" CounterBackSlash="0" CounterSlash="0" CrookedSlash="0" Id="13" Shadow="false" Slash="0" ThreeD="false"&gt;&lt;LEFTBORDER Type="Solid" Width="0.12mm"/&gt;&lt;RIGHTBORDER Type="Solid" Width="0.12mm"/&gt;&lt;TOPBORDER Type="Solid" Width="0.5mm"/&gt;&lt;BOTTOMBORDER Type="Solid" Width="0.3mm"/&gt;&lt;DIAGONAL Type="Solid" Width="0.12mm"/&gt;&lt;/BORDERFILL&gt;&lt;BORDERFILL BackSlash="0" BreakCellSeparateLine="0" CenterLine="0" CounterBackSlash="0" CounterSlash="0" CrookedSlash="0" Id="14" Shadow="false" Slash="0" ThreeD="false"&gt;&lt;LEFTBORDER Type="Solid" Width="0.12mm"/&gt;&lt;RIGHTBORDER Type="Solid" Width="0.4mm"/&gt;&lt;TOPBORDER Type="Solid" Width="0.5mm"/&gt;&lt;BOTTOMBORDER Type="Solid" Width="0.3mm"/&gt;&lt;DIAGONAL Type="Solid" Width="0.12mm"/&gt;&lt;/BORDERFILL&gt;&lt;BORDERFILL BackSlash="0" BreakCellSeparateLine="0" CenterLine="0" CounterBackSlash="0" CounterSlash="0" CrookedSlash="0" Id="15" Shadow="false" Slash="0" ThreeD="false"&gt;&lt;LEFTBORDER Type="Solid" Width="0.12mm"/&gt;&lt;RIGHTBORDER Type="Solid" Width="0.12mm"/&gt;&lt;TOPBORDER Type="Solid" Width="0.3mm"/&gt;&lt;BOTTOMBORDER Type="Solid" Width="0.3mm"/&gt;&lt;DIAGONAL Type="Solid" Width="0.12mm"/&gt;&lt;/BORDERFILL&gt;&lt;BORDERFILL BackSlash="0" BreakCellSeparateLine="0" CenterLine="0" CounterBackSlash="0" CounterSlash="0" CrookedSlash="0" Id="16" Shadow="false" Slash="0" ThreeD="false"&gt;&lt;LEFTBORDER Type="Solid" Width="0.12mm"/&gt;&lt;RIGHTBORDER Type="Solid" Width="0.4mm"/&gt;&lt;TOPBORDER Type="Solid" Width="0.3mm"/&gt;&lt;BOTTOMBORDER Type="Solid" Width="0.3mm"/&gt;&lt;DIAGONAL Type="Solid" Width="0.12mm"/&gt;&lt;/BORDERFILL&gt;&lt;BORDERFILL BackSlash="0" BreakCellSeparateLine="0" CenterLine="0" CounterBackSlash="0" CounterSlash="0" CrookedSlash="0" Id="17" Shadow="false" Slash="0" ThreeD="false"&gt;&lt;LEFTBORDER Type="Solid" Width="0.12mm"/&gt;&lt;RIGHTBORDER Type="Solid" Width="0.12mm"/&gt;&lt;TOPBORDER Type="Solid" Width="0.3mm"/&gt;&lt;BOTTOMBORDER Type="Solid" Width="0.4mm"/&gt;&lt;DIAGONAL Type="Solid" Width="0.12mm"/&gt;&lt;/BORDERFILL&gt;&lt;BORDERFILL BackSlash="0" BreakCellSeparateLine="0" CenterLine="0" CounterBackSlash="0" CounterSlash="0" CrookedSlash="0" Id="18" Shadow="false" Slash="0" ThreeD="false"&gt;&lt;LEFTBORDER Type="Solid" Width="0.12mm"/&gt;&lt;RIGHTBORDER Type="Solid" Width="0.12mm"/&gt;&lt;TOPBORDER Type="Solid" Width="0.3mm"/&gt;&lt;BOTTOMBORDER Type="Solid" Width="0.4mm"/&gt;&lt;DIAGONAL Type="Solid" Width="0.12mm"/&gt;&lt;FILLBRUSH&gt;&lt;WINDOWBRUSH Alpha="0" FaceColor="15856113" HatchColor="0"/&gt;&lt;/FILLBRUSH&gt;&lt;/BORDERFILL&gt;&lt;BORDERFILL BackSlash="0" BreakCellSeparateLine="0" CenterLine="0" CounterBackSlash="0" CounterSlash="0" CrookedSlash="0" Id="19" Shadow="false" Slash="0" ThreeD="false"&gt;&lt;LEFTBORDER Type="Solid" Width="0.12mm"/&gt;&lt;RIGHTBORDER Type="Solid" Width="0.12mm"/&gt;&lt;TOPBORDER Type="Solid" Width="0.4mm"/&gt;&lt;BOTTOMBORDER Type="Solid" Width="0.12mm"/&gt;&lt;DIAGONAL Type="Solid" Width="0.12mm"/&gt;&lt;FILLBRUSH&gt;&lt;WINDOWBRUSH Alpha="0" FaceColor="15856113" HatchColor="0"/&gt;&lt;/FILLBRUSH&gt;&lt;/BORDERFILL&gt;&lt;BORDERFILL BackSlash="0" BreakCellSeparateLine="0" CenterLine="0" CounterBackSlash="0" CounterSlash="0" CrookedSlash="0" Id="20" Shadow="false" Slash="0" ThreeD="false"&gt;&lt;LEFTBORDER Type="Solid" Width="0.12mm"/&gt;&lt;RIGHTBORDER Type="Solid" Width="0.4mm"/&gt;&lt;TOPBORDER Type="Solid" Width="0.4mm"/&gt;&lt;BOTTOMBORDER Type="Solid" Width="0.12mm"/&gt;&lt;DIAGONAL Type="Solid" Width="0.12mm"/&gt;&lt;/BORDERFILL&gt;&lt;BORDERFILL BackSlash="0" BreakCellSeparateLine="0" CenterLine="0" CounterBackSlash="0" CounterSlash="0" CrookedSlash="0" Id="21" Shadow="false" Slash="0" ThreeD="false"&gt;&lt;LEFTBORDER Type="Solid" Width="0.12mm"/&gt;&lt;RIGHTBORDER Type="Solid" Width="0.12mm"/&gt;&lt;TOPBORDER Type="Solid" Width="0.12mm"/&gt;&lt;BOTTOMBORDER Type="Solid" Width="0.12mm"/&gt;&lt;DIAGONAL Type="Solid" Width="0.12mm"/&gt;&lt;FILLBRUSH&gt;&lt;WINDOWBRUSH Alpha="0" FaceColor="15856113" HatchColor="0"/&gt;&lt;/FILLBRUSH&gt;&lt;/BORDERFILL&gt;&lt;BORDERFILL BackSlash="0" BreakCellSeparateLine="0" CenterLine="0" CounterBackSlash="0" CounterSlash="0" CrookedSlash="0" Id="22" Shadow="false" Slash="0" ThreeD="false"&gt;&lt;LEFTBORDER Type="Solid" Width="0.12mm"/&gt;&lt;RIGHTBORDER Type="Solid" Width="0.4mm"/&gt;&lt;TOPBORDER Type="Solid" Width="0.12mm"/&gt;&lt;BOTTOMBORDER Type="Solid" Width="0.12mm"/&gt;&lt;DIAGONAL Type="Solid" Width="0.12mm"/&gt;&lt;/BORDERFILL&gt;&lt;BORDERFILL BackSlash="0" BreakCellSeparateLine="0" CenterLine="0" CounterBackSlash="0" CounterSlash="0" CrookedSlash="0" Id="23" Shadow="false" Slash="0" ThreeD="false"&gt;&lt;LEFTBORDER Type="Solid" Width="0.12mm"/&gt;&lt;RIGHTBORDER Type="Solid" Width="0.4mm"/&gt;&lt;TOPBORDER Type="Solid" Width="0.12mm"/&gt;&lt;BOTTOMBORDER Type="Solid" Width="0.4mm"/&gt;&lt;DIAGONAL Type="Solid" Width="0.12mm"/&gt;&lt;/BORDERFILL&gt;&lt;BORDERFILL BackSlash="0" BreakCellSeparateLine="0" CenterLine="0" CounterBackSlash="0" CounterSlash="0" CrookedSlash="0" Id="24" Shadow="false" Slash="0" ThreeD="false"&gt;&lt;LEFTBORDER Type="Solid" Width="0.12mm"/&gt;&lt;RIGHTBORDER Type="Solid" Width="0.12mm"/&gt;&lt;TOPBORDER Type="Solid" Width="0.12mm"/&gt;&lt;BOTTOMBORDER Type="Solid" Width="0.12mm"/&gt;&lt;DIAGONAL Type="Solid" Width="0.12mm"/&gt;&lt;/BORDERFILL&gt;&lt;BORDERFILL BackSlash="0" BreakCellSeparateLine="0" CenterLine="0" CounterBackSlash="0" CounterSlash="0" CrookedSlash="0" Id="25" Shadow="false" Slash="0" ThreeD="false"&gt;&lt;LEFTBORDER Type="Solid" Width="0.12mm"/&gt;&lt;RIGHTBORDER Type="Solid" Width="0.12mm"/&gt;&lt;TOPBORDER Type="Solid" Width="0.4mm"/&gt;&lt;BOTTOMBORDER Type="Solid" Width="0.1mm"/&gt;&lt;DIAGONAL Type="Solid" Width="0.12mm"/&gt;&lt;/BORDERFILL&gt;&lt;BORDERFILL BackSlash="0" BreakCellSeparateLine="0" CenterLine="0" CounterBackSlash="0" CounterSlash="0" CrookedSlash="0" Id="26" Shadow="false" Slash="0" ThreeD="false"&gt;&lt;LEFTBORDER Type="Solid" Width="0.12mm"/&gt;&lt;RIGHTBORDER Type="Solid" Width="0.4mm"/&gt;&lt;TOPBORDER Type="Solid" Width="0.4mm"/&gt;&lt;BOTTOMBORDER Type="Solid" Width="0.1mm"/&gt;&lt;DIAGONAL Type="Solid" Width="0.12mm"/&gt;&lt;/BORDERFILL&gt;&lt;BORDERFILL BackSlash="0" BreakCellSeparateLine="0" CenterLine="0" CounterBackSlash="0" CounterSlash="0" CrookedSlash="0" Id="27" Shadow="false" Slash="0" ThreeD="false"&gt;&lt;LEFTBORDER Type="Solid" Width="0.12mm"/&gt;&lt;RIGHTBORDER Type="Solid" Width="0.12mm"/&gt;&lt;TOPBORDER Type="Solid" Width="0.1mm"/&gt;&lt;BOTTOMBORDER Type="Solid" Width="0.4mm"/&gt;&lt;DIAGONAL Type="Solid" Width="0.12mm"/&gt;&lt;/BORDERFILL&gt;&lt;BORDERFILL BackSlash="0" BreakCellSeparateLine="0" CenterLine="0" CounterBackSlash="0" CounterSlash="0" CrookedSlash="0" Id="28" Shadow="false" Slash="0" ThreeD="false"&gt;&lt;LEFTBORDER Type="Solid" Width="0.12mm"/&gt;&lt;RIGHTBORDER Type="Solid" Width="0.4mm"/&gt;&lt;TOPBORDER Type="Solid" Width="0.1mm"/&gt;&lt;BOTTOMBORDER Type="Solid" Width="0.4mm"/&gt;&lt;DIAGONAL Type="Solid" Width="0.12mm"/&gt;&lt;/BORDERFILL&gt;&lt;/BORDERFILLLIST&gt;&lt;CHARSHAPELIST Count="37"&gt;&lt;CHARSHAPE BorderFillId="2" Height="1000" Id="0"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Hangul="0" Hanja="0" Japanese="0" Latin="0" Other="0" Symbol="0" User="0"/&gt;&lt;RATIO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Height="1300" Id="7"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Height="1100" Id="8"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BorderFillId="3" Height="1100" Id="9"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Height="1100" Id="10"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Id="11" ShadeColor="4294967295" SymMark="0" TextColor="0" UseFontSpace="false" UseKerning="false"&gt;&lt;FONTID Hangul="2" Hanja="1" Japanese="1" Latin="3" Other="1" Symbol="1" User="1"/&gt;&lt;RATIO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User="0"/&gt;&lt;/CHARSHAPE&gt;&lt;CHARSHAPE BorderFillId="3" Height="1100" Id="12" ShadeColor="4294967295" SymMark="0" TextColor="0" UseFontSpace="false" UseKerning="false"&gt;&lt;FONTID Hangul="2" Hanja="1" Japanese="1" Latin="3" Other="1" Symbol="1" User="1"/&gt;&lt;RATIO Hangul="100" Hanja="100" Japanese="100" Latin="100" Other="100" Symbol="100" User="100"/&gt;&lt;CHARSPACING Hangul="-3" Hanja="-3" Japanese="-3" Latin="-3" Other="-3" Symbol="-3" User="-3"/&gt;&lt;RELSIZE Hangul="100" Hanja="100" Japanese="100" Latin="100" Other="100" Symbol="100" User="100"/&gt;&lt;CHAROFFSET Hangul="0" Hanja="0" Japanese="0" Latin="0" Other="0" Symbol="0" User="0"/&gt;&lt;/CHARSHAPE&gt;&lt;CHARSHAPE BorderFillId="3" Height="1100" Id="13" ShadeColor="65535"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Height="1100" Id="14" ShadeColor="4294967295" SymMark="0" TextColor="255"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Id="15" ShadeColor="4294967295" SymMark="0" TextColor="0" UseFontSpace="false" UseKerning="false"&gt;&lt;FONTID Hangul="2" Hanja="1" Japanese="1" Latin="3" Other="1" Symbol="1" User="1"/&gt;&lt;RATIO Hangul="100" Hanja="100" Japanese="100" Latin="100" Other="100" Symbol="100" User="100"/&gt;&lt;CHARSPACING Hangul="-18" Hanja="-18" Japanese="-18" Latin="-18" Other="-18" Symbol="-18" User="-18"/&gt;&lt;RELSIZE Hangul="100" Hanja="100" Japanese="100" Latin="100" Other="100" Symbol="100" User="100"/&gt;&lt;CHAROFFSET Hangul="0" Hanja="0" Japanese="0" Latin="0" Other="0" Symbol="0" User="0"/&gt;&lt;/CHARSHAPE&gt;&lt;CHARSHAPE BorderFillId="3" Height="1000" Id="16"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Height="1200" Id="17"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Height="1200" Id="18" ShadeColor="4294967295" SymMark="0" TextColor="0" UseFontSpace="false" UseKerning="false"&gt;&lt;FONTID Hangul="2" Hanja="1" Japanese="1" Latin="3" Other="1" Symbol="1" User="1"/&gt;&lt;RATIO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User="0"/&gt;&lt;/CHARSHAPE&gt;&lt;CHARSHAPE BorderFillId="3" Height="1100" Id="19" ShadeColor="4294967295" SymMark="0" TextColor="16711680" UseFontSpace="false" UseKerning="false"&gt;&lt;FONTID Hangul="2" Hanja="1" Japanese="1" Latin="3" Other="1" Symbol="1" User="1"/&gt;&lt;RATIO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User="0"/&gt;&lt;/CHARSHAPE&gt;&lt;CHARSHAPE BorderFillId="3" Height="1100" Id="20" ShadeColor="4294967295" SymMark="0" TextColor="16711680" UseFontSpace="false" UseKerning="false"&gt;&lt;FONTID Hangul="2" Hanja="1" Japanese="1" Latin="3" Other="1" Symbol="1" User="1"/&gt;&lt;RATIO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User="0"/&gt;&lt;UNDERLINE Color="255" Shape="Solid" Type="Bottom"/&gt;&lt;/CHARSHAPE&gt;&lt;CHARSHAPE BorderFillId="3" Height="1100" Id="21" ShadeColor="4294967295" SymMark="0" TextColor="0" UseFontSpace="false" UseKerning="false"&gt;&lt;FONTID Hangul="2" Hanja="1" Japanese="1" Latin="3" Other="1" Symbol="1" User="1"/&gt;&lt;RATIO Hangul="100" Hanja="100" Japanese="100" Latin="100" Other="100" Symbol="100" User="100"/&gt;&lt;CHARSPACING Hangul="-2" Hanja="-2" Japanese="-2" Latin="-2" Other="-2" Symbol="-2" User="-2"/&gt;&lt;RELSIZE Hangul="100" Hanja="100" Japanese="100" Latin="100" Other="100" Symbol="100" User="100"/&gt;&lt;CHAROFFSET Hangul="0" Hanja="0" Japanese="0" Latin="0" Other="0" Symbol="0" User="0"/&gt;&lt;ITALIC/&gt;&lt;/CHARSHAPE&gt;&lt;CHARSHAPE BorderFillId="3" Height="900" Id="22"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Height="1100" Id="23"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Height="1000" Id="24"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User="0"/&gt;&lt;ITALIC/&gt;&lt;/CHARSHAPE&gt;&lt;CHARSHAPE BorderFillId="3" Height="1100" Id="25" ShadeColor="4294967295" SymMark="0" TextColor="0" UseFontSpace="false" UseKerning="false"&gt;&lt;FONTID Hangul="2" Hanja="1" Japanese="1" Latin="3" Other="1" Symbol="1" User="1"/&gt;&lt;RATIO Hangul="100" Hanja="100" Japanese="100" Latin="100" Other="100" Symbol="100" User="100"/&gt;&lt;CHARSPACING Hangul="-13" Hanja="-13" Japanese="-13" Latin="-13" Other="-13" Symbol="-13" User="-13"/&gt;&lt;RELSIZE Hangul="100" Hanja="100" Japanese="100" Latin="100" Other="100" Symbol="100" User="100"/&gt;&lt;CHAROFFSET Hangul="0" Hanja="0" Japanese="0" Latin="0" Other="0" Symbol="0" User="0"/&gt;&lt;/CHARSHAPE&gt;&lt;CHARSHAPE BorderFillId="3" Height="1100" Id="26" ShadeColor="4294967295" SymMark="0" TextColor="0" UseFontSpace="false" UseKerning="false"&gt;&lt;FONTID Hangul="2" Hanja="1" Japanese="1" Latin="3" Other="1" Symbol="1" User="1"/&gt;&lt;RATIO Hangul="100" Hanja="100" Japanese="100" Latin="100" Other="100" Symbol="100" User="100"/&gt;&lt;CHARSPACING Hangul="-21" Hanja="-21" Japanese="-21" Latin="-21" Other="-21" Symbol="-21" </t>
  </si>
  <si>
    <t>User="-21"/&gt;&lt;RELSIZE Hangul="100" Hanja="100" Japanese="100" Latin="100" Other="100" Symbol="100" User="100"/&gt;&lt;CHAROFFSET Hangul="0" Hanja="0" Japanese="0" Latin="0" Other="0" Symbol="0" User="0"/&gt;&lt;/CHARSHAPE&gt;&lt;CHARSHAPE BorderFillId="3" Height="1000" Id="27" ShadeColor="4294967295" SymMark="0" TextColor="0" UseFontSpace="false" UseKerning="false"&gt;&lt;FONTID Hangul="2" Hanja="1" Japanese="1" Latin="3" Other="1" Symbol="1" User="1"/&gt;&lt;RATIO Hangul="100" Hanja="100" Japanese="100" Latin="100" Other="100" Symbol="100" User="100"/&gt;&lt;CHARSPACING Hangul="-10" Hanja="-10" Japanese="-10" Latin="-10" Other="-10" Symbol="-10" User="-10"/&gt;&lt;RELSIZE Hangul="100" Hanja="100" Japanese="100" Latin="100" Other="100" Symbol="100" User="100"/&gt;&lt;CHAROFFSET Hangul="0" Hanja="0" Japanese="0" Latin="0" Other="0" Symbol="0" User="0"/&gt;&lt;ITALIC/&gt;&lt;UNDERLINE Color="255" Shape="Solid" Type="Bottom"/&gt;&lt;/CHARSHAPE&gt;&lt;CHARSHAPE BorderFillId="3" Height="1100" Id="28" ShadeColor="4294967295" SymMark="0" TextColor="0" UseFontSpace="false" UseKerning="false"&gt;&lt;FONTID Hangul="2" Hanja="1" Japanese="1" Latin="3" Other="1" Symbol="1" User="1"/&gt;&lt;RATIO Hangul="100" Hanja="100" Japanese="100" Latin="100" Other="100" Symbol="100" User="100"/&gt;&lt;CHARSPACING Hangul="-22" Hanja="-22" Japanese="-22" Latin="-22" Other="-22" Symbol="-22" User="-22"/&gt;&lt;RELSIZE Hangul="100" Hanja="100" Japanese="100" Latin="100" Other="100" Symbol="100" User="100"/&gt;&lt;CHAROFFSET Hangul="0" Hanja="0" Japanese="0" Latin="0" Other="0" Symbol="0" User="0"/&gt;&lt;/CHARSHAPE&gt;&lt;CHARSHAPE BorderFillId="3" Height="1100" Id="29" ShadeColor="4294967295" SymMark="0" TextColor="0" UseFontSpace="false" UseKerning="false"&gt;&lt;FONTID Hangul="2" Hanja="1" Japanese="1" Latin="3" Other="1" Symbol="1" User="1"/&gt;&lt;RATIO Hangul="100" Hanja="100" Japanese="100" Latin="100" Other="100" Symbol="100" User="100"/&gt;&lt;CHARSPACING Hangul="-21" Hanja="-21" Japanese="-21" Latin="-21" Other="-21" Symbol="-21" User="-21"/&gt;&lt;RELSIZE Hangul="100" Hanja="100" Japanese="100" Latin="100" Other="100" Symbol="100" User="100"/&gt;&lt;CHAROFFSET Hangul="0" Hanja="0" Japanese="0" Latin="0" Other="0" Symbol="0" User="0"/&gt;&lt;/CHARSHAPE&gt;&lt;CHARSHAPE BorderFillId="3" Height="1100" Id="30" ShadeColor="4294967295" SymMark="0" TextColor="0" UseFontSpace="false" UseKerning="false"&gt;&lt;FONTID Hangul="2" Hanja="1" Japanese="1" Latin="3" Other="1" Symbol="1" User="1"/&gt;&lt;RATIO Hangul="100" Hanja="100" Japanese="100" Latin="100" Other="100" Symbol="100" User="100"/&gt;&lt;CHARSPACING Hangul="-17" Hanja="-17" Japanese="-17" Latin="-17" Other="-17" Symbol="-17" User="-17"/&gt;&lt;RELSIZE Hangul="100" Hanja="100" Japanese="100" Latin="100" Other="100" Symbol="100" User="100"/&gt;&lt;CHAROFFSET Hangul="0" Hanja="0" Japanese="0" Latin="0" Other="0" Symbol="0" User="0"/&gt;&lt;/CHARSHAPE&gt;&lt;CHARSHAPE BorderFillId="9" Height="900" Id="31"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Height="800" Id="32"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Id="33" ShadeColor="4294967295" SymMark="0" TextColor="0" UseFontSpace="false" UseKerning="false"&gt;&lt;FONTID Hangul="2" Hanja="1" Japanese="1" Latin="3" Other="1" Symbol="1" User="1"/&gt;&lt;RATIO Hangul="100" Hanja="100" Japanese="100" Latin="100" Other="100" Symbol="100" User="100"/&gt;&lt;CHARSPACING Hangul="-4" Hanja="-4" Japanese="-4" Latin="-4" Other="-4" Symbol="-4" User="-4"/&gt;&lt;RELSIZE Hangul="100" Hanja="100" Japanese="100" Latin="100" Other="100" Symbol="100" User="100"/&gt;&lt;CHAROFFSET Hangul="0" Hanja="0" Japanese="0" Latin="0" Other="0" Symbol="0" User="0"/&gt;&lt;/CHARSHAPE&gt;&lt;CHARSHAPE BorderFillId="3" Height="1000" Id="34"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BorderFillId="9" Height="1100" Id="35"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BorderFillId="3" Height="1000" Id="36" ShadeColor="4294967295" SymMark="0" TextColor="0" UseFontSpace="false" UseKerning="false"&gt;&lt;FONTID Hangul="2" Hanja="1" Japanese="1" Latin="3" Other="1" Symbol="1" User="1"/&gt;&lt;RATIO Hangul="100" Hanja="100" Japanese="100" Latin="100" Other="100" Symbol="100" User="100"/&gt;&lt;CHARSPACING Hangul="-29" Hanja="-29" Japanese="-29" Latin="-29" Other="-29" Symbol="-29" User="-29"/&gt;&lt;RELSIZE Hangul="100" Hanja="100" Japanese="100" Latin="100" Other="100" Symbol="100" User="100"/&gt;&lt;CHAROFFSET Hangul="0" Hanja="0" Japanese="0" Latin="0" Other="0" Symbol="0" User="0"/&gt;&lt;/CHARSHAPE&gt;&lt;/CHARSHAPELIST&gt;&lt;TABDEFLIST Count="4"&gt;&lt;TABDEF AutoTabLeft="false" AutoTabRight="false" Id="0"/&gt;&lt;TABDEF AutoTabLeft="true" AutoTabRight="false" Id="1"/&gt;&lt;TABDEF AutoTabLeft="false" AutoTabRight="true" Id="2"/&gt;&lt;TABDEF AutoTabLeft="false" AutoTabRight="false" Id="3"&gt;&lt;TABITEM Leader="None" Pos="4000" Type="Left"/&gt;&lt;/TABDEF&gt;&lt;/TABDEFLIST&gt;&lt;NUMBERINGLIST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Count="55"&gt;&lt;PARASHAPE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LineSpacing="130" LineSpacingType="Percent" Next="0" Prev="0" Right="0"/&gt;&lt;PARABORDER BorderFill="1" Connect="false" IgnoreMargin="false"/&gt;&lt;/PARASHAPE&gt;&lt;PARASHAPE Align="Center"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Id="22" KeepLines="false" KeepWithNext="false" Level="0" LineWrap="Break" PageBreakBefore="false" SnapToGrid="true" TabDef="0" VerAlign="Baseline" WidowOrphan="false"&gt;&lt;PARAMARGIN Indent="-3296"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Id="23" KeepLines="false" KeepWithNext="false" Level="0" LineWrap="Break" PageBreakBefore="false" SnapToGrid="true" TabDef="0" VerAlign="Baseline" WidowOrphan="false"&gt;&lt;PARAMARGIN Indent="-3296"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VerAlign="Baseline" WidowOrphan="false"&gt;&lt;PARAMARGIN Indent="-332"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Id="25" KeepLines="false" KeepWithNext="false" Level="0" LineWrap="Break" PageBreakBefore="false" SnapToGrid="true" TabDef="0" VerAlign="Baseline" WidowOrphan="false"&gt;&lt;PARAMARGIN Indent="-3272"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Id="26" KeepLines="false" KeepWithNext="false" Level="0" LineWrap="Break" PageBreakBefore="false" SnapToGrid="true" TabDef="0" VerAlign="Baseline" WidowOrphan="false"&gt;&lt;PARAMARGIN Indent="-17072"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Id="27" KeepLines="false" KeepWithNext="false" Level="0" LineWrap="Break" PageBreakBefore="false" SnapToGrid="true" TabDef="0" VerAlign="Baseline" WidowOrphan="false"&gt;&lt;PARAMARGIN Indent="-1200"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Id="28" KeepLines="false" KeepWithNext="false" Level="0" LineWrap="Break" PageBreakBefore="false" SnapToGrid="true" TabDef="0" VerAlign="Baseline" WidowOrphan="false"&gt;&lt;PARAMARGIN Indent="-21472"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Id="29" KeepLines="false" KeepWithNext="false" Level="0" LineWrap="Break" PageBreakBefore="false" SnapToGrid="true" TabDef="0" VerAlign="Baseline" WidowOrphan="false"&gt;&lt;PARAMARGIN Indent="-3296"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Id="30" KeepLines="false" KeepWithNext="false" Level="0" LineWrap="Break" PageBreakBefore="false" SnapToGrid="true" TabDef="0" VerAlign="Baseline" WidowOrphan="false"&gt;&lt;PARAMARGIN Indent="-23672"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Id="31" KeepLines="false" KeepWithNext="false" Level="0" LineWrap="Break" PageBreakBefore="false" SnapToGrid="true" TabDef="0" VerAlign="Baseline" WidowOrphan="false"&gt;&lt;PARAMARGIN Indent="-25872"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Id="32" KeepLines="false" KeepWithNext="false" Level="0" LineWrap="Break" PageBreakBefore="false" SnapToGrid="true" TabDef="0" VerAlign="Baseline" WidowOrphan="false"&gt;&lt;PARAMARGIN Indent="-3558"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Id="33" KeepLines="false" KeepWithNext="false" Level="0" LineWrap="Break" PageBreakBefore="false" SnapToGrid="true" TabDef="3" VerAlign="Baseline" WidowOrphan="false"&gt;&lt;PARAMARGIN Indent="-4844" Left="0" LineSpacing="130" LineSpacingType="Percent" Next="0" Prev="0" Right="0"/&gt;&lt;PARABORDER BorderFill="9" Connect="false" IgnoreMargin="false"/&gt;&lt;/PARASHAPE&gt;&lt;PARASHAPE Align="Left" AutoSpaceEAsianEng="false" AutoSpaceEAsianNum="false" BreakLatinWord="KeepWord" BreakNonLatinWord="false" Condense="0" FontLineHeight="false" HeadingType="None" Id="34" KeepLines="false" KeepWithNext="false" Level="0" LineWrap="Break" PageBreakBefore="false" SnapToGrid="true" TabDef="0" VerAlign="Baseline" WidowOrphan="false"&gt;&lt;PARAMARGIN Indent="0" Left="0" LineSpacing="130" LineSpacingType="Percent" Next="0" Prev="0" Right="0"/&gt;&lt;PARABORDER BorderFill="1" Connect="false" IgnoreMargin="false"/&gt;&lt;/PARASHAPE&gt;&lt;PARASHAPE Align="Justify" AutoSpaceEAsianEng="false" AutoSpaceEAsianNum="false" BreakLatinWord="KeepWord" BreakNonLatinWord="true" Condense="0" FontLineHeight="false" HeadingType="None" Id="35"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Id="36" KeepLines="false" KeepWithNext="false" Level="0" LineWrap="Break" PageBreakBefore="false" SnapToGrid="true" TabDef="0" VerAlign="Baseline" WidowOrphan="false"&gt;&lt;PARAMARGIN Indent="-664"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Id="37" KeepLines="false" KeepWithNext="false" Level="0" LineWrap="Break" PageBreakBefore="false" SnapToGrid="true" TabDef="0" VerAlign="Baseline" WidowOrphan="false"&gt;&lt;PARAMARGIN Indent="-3440"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Id="38"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Id="39" KeepLines="false" KeepWithNext="false" Level="0" LineWrap="Break" PageBreakBefore="false" SnapToGrid="true" TabDef="0" VerAlign="Baseline" WidowOrphan="false"&gt;&lt;PARAMARGIN Indent="-6584"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Id="40" KeepLines="false" KeepWithNext="false" Level="0" LineWrap="Break" PageBreakBefore="false" SnapToGrid="true" TabDef="0" VerAlign="Baseline" WidowOrphan="false"&gt;&lt;PARAMARGIN Indent="-5488"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Id="41" KeepLines="false" KeepWithNext="false" Level="0" LineWrap="Break" PageBreakBefore="false" SnapToGrid="true" TabDef="0" VerAlign="Baseline" WidowOrphan="false"&gt;&lt;PARAMARGIN Indent="-29222"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Id="42" KeepLines="false" KeepWithNext="false" Level="0" LineWrap="Break" PageBreakBefore="false" SnapToGrid="true" TabDef="0" VerAlign="Baseline" WidowOrphan="false"&gt;&lt;PARAMARGIN Indent="-3468"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Id="43" KeepLines="false" KeepWithNext="false" Level="0" LineWrap="Break" PageBreakBefore="false" SnapToGrid="true" TabDef="3" VerAlign="Baseline" WidowOrphan="false"&gt;&lt;PARAMARGIN Indent="0" Left="0" LineSpacing="140"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Id="44" KeepLines="false" KeepWithNext="false" Level="0" LineWrap="Break" PageBreakBefore="false" SnapToGrid="true" TabDef="0" VerAlign="Baseline" WidowOrphan="false"&gt;&lt;PARAMARGIN Indent="-3314" Lef</t>
  </si>
  <si>
    <t>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Id="45" KeepLines="false" KeepWithNext="false" Level="0" LineWrap="Break" PageBreakBefore="false" SnapToGrid="true" TabDef="0" VerAlign="Baseline" WidowOrphan="false"&gt;&lt;PARAMARGIN Indent="-3324"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Id="46" KeepLines="false" KeepWithNext="false" Level="0" LineWrap="Break" PageBreakBefore="false" SnapToGrid="true" TabDef="0" VerAlign="Baseline" WidowOrphan="false"&gt;&lt;PARAMARGIN Indent="-3438"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Id="47" KeepLines="false" KeepWithNext="false" Level="0" LineWrap="Break" PageBreakBefore="false" SnapToGrid="true" TabDef="3" VerAlign="Baseline" WidowOrphan="false"&gt;&lt;PARAMARGIN Indent="-3282" Left="0" LineSpacing="140"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Id="48" KeepLines="false" KeepWithNext="false" Level="0" LineWrap="Break" PageBreakBefore="false" SnapToGrid="true" TabDef="0" VerAlign="Baseline" WidowOrphan="false"&gt;&lt;PARAMARGIN Indent="-3356" Left="0" LineSpacing="130" LineSpacingType="Percent" Next="0" Prev="0" Right="0"/&gt;&lt;PARABORDER BorderFill="2" Connect="false" IgnoreMargin="false"/&gt;&lt;/PARASHAPE&gt;&lt;PARASHAPE Align="Center" AutoSpaceEAsianEng="false" AutoSpaceEAsianNum="false" BreakLatinWord="KeepWord" BreakNonLatinWord="false" Condense="20" FontLineHeight="false" HeadingType="None" Id="49" KeepLines="false" KeepWithNext="false" Level="0" LineWrap="Break" PageBreakBefore="false" SnapToGrid="true" TabDef="0" VerAlign="Baseline" WidowOrphan="false"&gt;&lt;PARAMARGIN Indent="0" Left="0" LineSpacing="100"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Id="50" KeepLines="false" KeepWithNext="false" Level="0" LineWrap="Break" PageBreakBefore="false" SnapToGrid="true" TabDef="0" VerAlign="Baseline" WidowOrphan="false"&gt;&lt;PARAMARGIN Indent="-3384"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Id="51" KeepLines="false" KeepWithNext="false" Level="0" LineWrap="Break" PageBreakBefore="false" SnapToGrid="true" TabDef="0" VerAlign="Baseline" WidowOrphan="false"&gt;&lt;PARAMARGIN Indent="-3264"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Id="52" KeepLines="false" KeepWithNext="false" Level="0" LineWrap="Break" PageBreakBefore="false" SnapToGrid="true" TabDef="0" VerAlign="Baseline" WidowOrphan="false"&gt;&lt;PARAMARGIN Indent="-3288"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Id="53" KeepLines="false" KeepWithNext="false" Level="0" LineWrap="Break" PageBreakBefore="false" SnapToGrid="true" TabDef="0" VerAlign="Baseline" WidowOrphan="false"&gt;&lt;PARAMARGIN Indent="-3856"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Id="54" KeepLines="false" KeepWithNext="false" Level="0" LineWrap="Break" PageBreakBefore="false" SnapToGrid="true" TabDef="0" VerAlign="Baseline" WidowOrphan="false"&gt;&lt;PARAMARGIN Indent="-5400" Left="0" LineSpacing="130" LineSpacingType="Percent" Next="0" Prev="0" Right="0"/&gt;&lt;PARABORDER BorderFill="2" Connect="false" IgnoreMargin="false"/&gt;&lt;/PARASHAPE&gt;&lt;/PARASHAPELIST&gt;&lt;STYLELIST Count="22"&gt;&lt;STYLE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ParaShape="53" Style="0"&gt;&lt;TEXT CharShape="7"&gt;&lt;SECDEF CharGrid="0" FirstBorder="false" FirstFill="false" LineGrid="0"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Bottom="2834" Footer="2834" Gutter="0" Header="2834" Left="4251" Right="4251" Top="2834"/&gt;&lt;/PAGEDEF&gt;&lt;FOOTNOTESHAPE&gt;&lt;AUTONUMFORMAT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BorderFill="4" CellSpacing="0" ColCount="20" PageBreak="Cell" RepeatHeader="true" RowCount="46"&gt;&lt;SHAPEOBJECT InstId="1870470775" Lock="false" NumberingType="Table" TextFlow="BothSides" TextWrap="Square" ZOrder="0"&gt;&lt;SIZE Height="67532" HeightRelTo="Absolute" Protect="false" Width="49727" WidthRelTo="Absolute"/&gt;&lt;POSITION AffectLSpacing="false" AllowOverlap="false" FlowWithText="true" HoldAnchorAndSO="false" HorzAlign="Left" HorzOffset="0" HorzRelTo="Para" TreatAsChar="false" VertAlign="Top" VertOffset="3640" VertRelTo="Para"/&gt;&lt;OUTSIDEMARGIN Bottom="140" Left="140" Right="140" Top="140"/&gt;&lt;/SHAPEOBJECT&gt;&lt;INSIDEMARGIN Bottom="138" Left="138" Right="138" Top="138"/&gt;&lt;ROW&gt;&lt;CELL BorderFill="5" ColAddr="0" ColSpan="2" Dirty="false" Editable="false" HasMargin="true" Header="true" Height="0" Protect="false" RowAddr="0" RowSpan="1" Width="9651"&gt;&lt;CELLMARGIN Bottom="566" Left="566" Right="566" Top="566"/&gt;&lt;PARALIST LineWrap="Break" LinkListID="0" LinkListIDNext="0" TextDirection="0" VertAlign="Center"&gt;&lt;P ParaShape="20" Style="0"&gt;&lt;TEXT CharShape="8"&gt;&lt;CHAR&gt;구 분&lt;/CHAR&gt;&lt;/TEXT&gt;&lt;/P&gt;&lt;/PARALIST&gt;&lt;/CELL&gt;&lt;CELL BorderFill="6" ColAddr="2" ColSpan="18" Dirty="false" Editable="false" HasMargin="true" Header="true" Height="0" Protect="false" RowAddr="0" RowSpan="1" Width="40076"&gt;&lt;CELLMARGIN Bottom="566" Left="566" Right="566" Top="566"/&gt;&lt;PARALIST LineWrap="Break" LinkListID="0" LinkListIDNext="0" TextDirection="0" VertAlign="Center"&gt;&lt;P ParaShape="20" Style="0"&gt;&lt;TEXT CharShape="8"&gt;&lt;CHAR&gt;내     용&lt;/CHAR&gt;&lt;/TEXT&gt;&lt;/P&gt;&lt;/PARALIST&gt;&lt;/CELL&gt;&lt;/ROW&gt;&lt;ROW&gt;&lt;CELL BorderFill="5" ColAddr="0" ColSpan="1" Dirty="false" Editable="false" HasMargin="false" Header="false" Height="0" Protect="false" RowAddr="1" RowSpan="29" Width="1958"&gt;&lt;CELLMARGIN Bottom="567" Left="567" Right="567" Top="567"/&gt;&lt;PARALIST LineWrap="Break" LinkListID="0" LinkListIDNext="0" TextDirection="0" VertAlign="Center"&gt;&lt;P ParaShape="21" Style="0"&gt;&lt;TEXT CharShape="9"&gt;&lt;CHAR&gt; 사&lt;/CHAR&gt;&lt;/TEXT&gt;&lt;/P&gt;&lt;P ParaShape="21" Style="0"&gt;&lt;TEXT CharShape="9"&gt;&lt;CHAR&gt; 업 &lt;/CHAR&gt;&lt;/TEXT&gt;&lt;/P&gt;&lt;P ParaShape="21" Style="0"&gt;&lt;TEXT CharShape="9"&gt;&lt;CHAR&gt; 개&lt;/CHAR&gt;&lt;/TEXT&gt;&lt;/P&gt;&lt;P ParaShape="21" Style="0"&gt;&lt;TEXT CharShape="9"&gt;&lt;CHAR&gt; 요&lt;/CHAR&gt;&lt;/TEXT&gt;&lt;/P&gt;&lt;/PARALIST&gt;&lt;/CELL&gt;&lt;CELL BorderFill="7" ColAddr="1" ColSpan="1" Dirty="false" Editable="false" HasMargin="true" Header="false" Height="0" Protect="false" RowAddr="1" RowSpan="1" Width="7693"&gt;&lt;CELLMARGIN Bottom="567" Left="567" Right="567" Top="567"/&gt;&lt;PARALIST LineWrap="Break" LinkListID="0" LinkListIDNext="0" TextDirection="0" VertAlign="Center"&gt;&lt;P ParaShape="22" Style="0"&gt;&lt;TEXT CharShape="9"&gt;&lt;CHAR&gt;사업명&lt;/CHAR&gt;&lt;/TEXT&gt;&lt;/P&gt;&lt;P ParaShape="21" Style="0"&gt;&lt;TEXT CharShape="9"&gt;&lt;CHAR&gt;(국문)&lt;/CHAR&gt;&lt;/TEXT&gt;&lt;/P&gt;&lt;/PARALIST&gt;&lt;/CELL&gt;&lt;CELL BorderFill="8" ColAddr="2" ColSpan="18" Dirty="false" Editable="false" HasMargin="true" Header="false" Height="0" Protect="false" RowAddr="1" RowSpan="1" Width="40076"&gt;&lt;CELLMARGIN Bottom="567" Left="567" Right="567" Top="567"/&gt;&lt;PARALIST LineWrap="Break" LinkListID="0" LinkListIDNext="0" TextDirection="0" VertAlign="Center"&gt;&lt;P ParaShape="23" Style="0"&gt;&lt;TEXT CharShape="10"&gt;&lt;CHAR&gt;▣ ≪$D$6≫&lt;/CHAR&gt;&lt;/TEXT&gt;&lt;/P&gt;&lt;/PARALIST&gt;&lt;/CELL&gt;&lt;/ROW&gt;&lt;ROW&gt;&lt;CELL BorderFill="10" ColAddr="1" ColSpan="1" Dirty="false" Editable="false" HasMargin="true" Header="false" Height="0" Protect="false" RowAddr="2" RowSpan="1" Width="7693"&gt;&lt;CELLMARGIN Bottom="567" Left="567" Right="567" Top="567"/&gt;&lt;PARALIST LineWrap="Break" LinkListID="0" LinkListIDNext="0" TextDirection="0" VertAlign="Center"&gt;&lt;P ParaShape="22" Style="0"&gt;&lt;TEXT CharShape="9"&gt;&lt;CHAR&gt;사업명&lt;/CHAR&gt;&lt;/TEXT&gt;&lt;/P&gt;&lt;P ParaShape="21" Style="0"&gt;&lt;TEXT CharShape="9"&gt;&lt;CHAR&gt;(영문)&lt;/CHAR&gt;&lt;/TEXT&gt;&lt;/P&gt;&lt;/PARALIST&gt;&lt;/CELL&gt;&lt;CELL BorderFill="8" ColAddr="2" ColSpan="18" Dirty="false" Editable="false" HasMargin="true" Header="false" Height="0" Protect="false" RowAddr="2" RowSpan="1" Width="40076"&gt;&lt;CELLMARGIN Bottom="567" Left="567" Right="567" Top="567"/&gt;&lt;PARALIST LineWrap="Break" LinkListID="0" LinkListIDNext="0" TextDirection="0" VertAlign="Center"&gt;&lt;P ParaShape="23" Style="0"&gt;&lt;TEXT CharShape="10"&gt;&lt;CHAR&gt;▣ ≪$D$7≫&lt;/CHAR&gt;&lt;/TEXT&gt;&lt;/P&gt;&lt;/PARALIST&gt;&lt;/CELL&gt;&lt;/ROW&gt;&lt;ROW&gt;&lt;CELL BorderFill="10" ColAddr="1" ColSpan="1" Dirty="false" Editable="false" HasMargin="true" Header="false" Height="0" Protect="false" RowAddr="3" RowSpan="1" Width="7693"&gt;&lt;CELLMARGIN Bottom="567" Left="567" Right="567" Top="567"/&gt;&lt;PARALIST LineWrap="Break" LinkListID="0" LinkListIDNext="0" TextDirection="0" VertAlign="Center"&gt;&lt;P ParaShape="24" Style="0"&gt;&lt;TEXT CharShape="11"&gt;&lt;CHAR&gt;사업 기간 &lt;/CHAR&gt;&lt;/TEXT&gt;&lt;/P&gt;&lt;P ParaShape="24" Style="0"&gt;&lt;TEXT CharShape="11"&gt;&lt;CHAR&gt;및 예산&lt;/CHAR&gt;&lt;/TEXT&gt;&lt;/P&gt;&lt;/PARALIST&gt;&lt;/CELL&gt;&lt;CELL BorderFill="8" ColAddr="2" ColSpan="18" Dirty="false" Editable="false" HasMargin="true" Header="false" Height="0" Protect="false" RowAddr="3" RowSpan="1" Width="40076"&gt;&lt;CELLMARGIN Bottom="567" Left="567" Right="567" Top="567"/&gt;&lt;PARALIST LineWrap="Break" LinkListID="0" LinkListIDNext="0" TextDirection="0" VertAlign="Center"&gt;&lt;P ParaShape="23" Style="0"&gt;&lt;TEXT CharShape="10"&gt;&lt;CHAR&gt;▣ 사업 기간 : ≪$E$9≫년-≪$G$9≫년&lt;/CHAR&gt;&lt;/TEXT&gt;&lt;/P&gt;&lt;P ParaShape="23" Style="0"&gt;&lt;TEXT CharShape="10"&gt;&lt;CHAR&gt;▣ 총 사업 예산 : ≪$G$10≫만불(≪$E$10≫백만원) ('26년 : ≪$AQ$18≫&lt;/CHAR&gt;&lt;/TEXT&gt;&lt;/P&gt;&lt;/PARALIST&gt;&lt;/CELL&gt;&lt;/ROW&gt;&lt;ROW&gt;&lt;CELL BorderFill="10" ColAddr="1" ColSpan="1" Dirty="false" Editable="false" HasMargin="true" Header="false" Height="0" Protect="false" RowAddr="4" RowSpan="1" Width="7693"&gt;&lt;CELLMARGIN Bottom="567" Left="567" Right="567" Top="567"/&gt;&lt;PARALIST LineWrap="Break" LinkListID="0" LinkListIDNext="0" TextDirection="0" VertAlign="Center"&gt;&lt;P ParaShape="22" Style="0"&gt;&lt;TEXT CharShape="12"&gt;&lt;CHAR&gt;대상 국가 &lt;/CHAR&gt;&lt;/TEXT&gt;&lt;/P&gt;&lt;P ParaShape="21" Style="0"&gt;&lt;TEXT CharShape="12"&gt;&lt;CHAR&gt;및 지역&lt;/CHAR&gt;&lt;/TEXT&gt;&lt;/P&gt;&lt;/PARALIST&gt;&lt;/CELL&gt;&lt;CELL BorderFill="8" ColAddr="2" ColSpan="18" Dirty="false" Editable="false" HasMargin="true" Header="false" Height="0" Protect="false" RowAddr="4" RowSpan="1" Width="40076"&gt;&lt;CELLMARGIN Bottom="567" Left="567" Right="567" Top="567"/&gt;&lt;PARALIST LineWrap="Break" LinkListID="0" LinkListIDNext="0" TextDirection="0" VertAlign="Center"&gt;&lt;P ParaShape="23" Style="0"&gt;&lt;TEXT CharShape="10"&gt;&lt;CHAR&gt;▣ ≪$D$11≫, ≪$G$11≫&lt;/CHAR&gt;&lt;/TEXT&gt;&lt;/P&gt;&lt;/PARALIST&gt;&lt;/CELL&gt;&lt;/ROW&gt;&lt;ROW&gt;&lt;CELL BorderFill="10" ColAddr="1" ColSpan="1" Dirty="false" Editable="false" HasMargin="true" Header="false" Height="0" Protect="false" RowAddr="5" RowSpan="1" Width="7693"&gt;&lt;CELLMARGIN Bottom="567" Left="567" Right="567" Top="567"/&gt;&lt;PARALIST LineWrap="Break" LinkListID="0" LinkListIDNext="0" TextDirection="0" VertAlign="Center"&gt;&lt;P ParaShape="25" Style="0"&gt;&lt;TEXT CharShape="9"&gt;&lt;CHAR&gt;사업 유형&lt;/CHAR&gt;&lt;/TEXT&gt;&lt;/P&gt;&lt;/PARALIST&gt;&lt;/CELL&gt;&lt;CELL BorderFill="8" ColAddr="2" ColSpan="18" Dirty="false" Editable="false" HasMargin="true" Header="false" Height="0" Protect="false" RowAddr="5" RowSpan="1" Width="40076"&gt;&lt;CELLMARGIN Bottom="567" Left="567" Right="567" Top="567"/&gt;&lt;PARALIST LineWrap="Break" LinkListID="0" LinkListIDNext="0" TextDirection="0" VertAlign="Center"&gt;&lt;P ParaShape="23" Style="0"&gt;&lt;TEXT CharShape="10"&gt;&lt;CHAR&gt;▣ ≪$D$12≫&lt;/CHAR&gt;&lt;/TEXT&gt;&lt;/P&gt;&lt;/PARALIST&gt;&lt;/CELL&gt;&lt;/ROW&gt;&lt;ROW&gt;&lt;CELL BorderFill="10" ColAddr="1" ColSpan="1" Dirty="false" Editable="false" HasMargin="true" Header="false" Height="0" Protect="false" RowAddr="6" RowSpan="1" Width="7693"&gt;&lt;CELLMARGIN Bottom="567" Left="567" Right="567" Top="567"/&gt;&lt;PARALIST LineWrap="Break" LinkListID="0" LinkListIDNext="0" TextDirection="0" VertAlign="Center"&gt;&lt;P ParaShape="25" Style="0"&gt;&lt;TEXT CharShape="9"&gt;&lt;CHAR&gt;사업 분야&lt;/CHAR&gt;&lt;/TEXT&gt;&lt;/P&gt;&lt;/PARALIST&gt;&lt;/CELL&gt;&lt;CELL BorderFill="8" ColAddr="2" ColSpan="18" Dirty="false" Editable="false" HasMargin="true" Header="false" Height="0" Protect="false" RowAddr="6" RowSpan="1" Width="40076"&gt;&lt;CELLMARGIN Bottom="567" Left="567" Right="567" Top="567"/&gt;&lt;PARALIST LineWrap="Break" LinkListID="0" LinkListIDNext="0" TextDirection="0" VertAlign="Center"&gt;&lt;P ParaShape="23" Style="0"&gt;&lt;TEXT CharShape="10"&gt;&lt;CHAR&gt;▣ ≪$D$13≫&lt;/CHAR&gt;&lt;/TEXT&gt;&lt;/P&gt;&lt;/PARALIST&gt;&lt;/CELL&gt;&lt;/ROW&gt;&lt;ROW&gt;&lt;CELL BorderFill="10" ColAddr="1" ColSpan="1" Dirty="false" Editable="false" HasMargin="true" Header="false" Height="0" Protect="false" RowAddr="7" RowSpan="1" Width="7693"&gt;&lt;CELLMARGIN Bottom="567" Left="567" Right="567" Top="567"/&gt;&lt;PARALIST LineWrap="Break" LinkListID="0" LinkListIDNext="0" TextDirection="0" VertAlign="Center"&gt;&lt;P ParaShape="21" Style="0"&gt;&lt;TEXT CharShape="13"&gt;&lt;CHAR&gt;&lt;MARKPENBEGIN Color="15856113"/&gt;사업 주요 내용(국문)&lt;MARKPENEND/&gt;&lt;/CHAR&gt;&lt;/TEXT&gt;&lt;/P&gt;&lt;/PARALIST&gt;&lt;/CELL&gt;&lt;CELL BorderFill="8" ColAddr="2" ColSpan="18" Dirty="false" Editable="false" HasMargin="true" Header="false" Height="0" Protect="false" RowAddr="7" RowSpan="1" Width="40076"&gt;&lt;CELLMARGIN Bottom="567" Left="567" Right="567" Top="567"/&gt;&lt;PARALIST LineWrap="Break" LinkListID="0" LinkListIDNext="0" TextDirection="0" VertAlign="Center"&gt;&lt;P ParaShape="23" Style="0"&gt;&lt;TEXT CharShape="10"&gt;&lt;CHAR&gt;▣ 배경(현황 및 문제점) : ≪$D$14≫&lt;/CHAR&gt;&lt;/TEXT&gt;&lt;/P&gt;&lt;P ParaShape="23" Style="0"&gt;&lt;TEXT CharShape="10"&gt;&lt;CHAR&gt;▣ 정책 연계성 : ≪$D$15≫&lt;/CHAR&gt;&lt;/TEXT&gt;&lt;/P&gt;&lt;P ParaShape="23" Style="0"&gt;&lt;TEXT CharShape="10"&gt;&lt;CHAR&gt;▣ 사업 목적 : ≪$D$16≫&lt;/CHAR&gt;&lt;/TEXT&gt;&lt;/P&gt;&lt;P ParaShape="23" Style="0"&gt;&lt;TEXT CharShape="10"&gt;&lt;CHAR&gt;▣ 사업 개요 : ≪$D$17≫&lt;/CHAR&gt;&lt;/TEXT&gt;&lt;/P&gt;&lt;P ParaShape="23" Style="0"&gt;&lt;TEXT CharShape="10"&gt;&lt;CHAR&gt;▣ 연도별 추진계획 :&lt;/CHAR&gt;&lt;/TEXT&gt;&lt;/P&gt;&lt;P ParaShape="54" Style="0"&gt;&lt;TEXT CharShape="10"&gt;&lt;CHAR&gt;   - ≪$D$18≫&lt;/CHAR&gt;&lt;/TEXT&gt;&lt;/P&gt;&lt;P ParaShape="54" Style="0"&gt;&lt;TEXT CharShape="10"&gt;&lt;CHAR&gt;   - ≪$D$19≫&lt;/CHAR&gt;&lt;/TEXT&gt;&lt;/P&gt;&lt;P ParaShape="54" Style="0"&gt;&lt;TEXT CharShape="10"&gt;&lt;CHAR&gt;   - ≪$D$20≫&lt;/CHAR&gt;&lt;/TEXT&gt;&lt;/P&gt;&lt;P ParaShape="54" Style="0"&gt;&lt;TEXT CharShape="10"&gt;&lt;CHAR&gt;   - ≪$D$21≫&lt;/CHAR&gt;&lt;/TEXT&gt;&lt;/P&gt;&lt;P ParaShape="54" Style="0"&gt;&lt;TEXT CharShape="10"&gt;&lt;CHAR&gt;   - ≪$D$22≫&lt;/CHAR&gt;&lt;/TEXT&gt;&lt;/P&gt;&lt;P ParaShape="54" Style="0"&gt;&lt;TEXT CharShape="10"&gt;&lt;CHAR&gt;   - ≪$D$23≫&lt;/CHAR&gt;&lt;/TEXT&gt;&lt;/P&gt;&lt;P ParaShape="54" Style="0"&gt;&lt;TEXT CharShape="10"&gt;&lt;CHAR&gt;   - ≪$D$24≫&lt;/CHAR&gt;&lt;/TEXT&gt;&lt;/P&gt;&lt;P ParaShape="54" Style="0"&gt;&lt;TEXT CharShape="10"&gt;&lt;CHAR&gt;   - ≪$D$25≫&lt;/CHAR&gt;&lt;/TEXT&gt;&lt;/P&gt;&lt;P ParaShape="54" Style="0"&gt;&lt;TEXT CharShape="10"&gt;&lt;CHAR&gt;   - ≪$D$26≫&lt;/CHAR&gt;&lt;/TEXT&gt;&lt;/P&gt;&lt;P ParaShape="54" Style="0"&gt;&lt;TEXT CharShape="10"&gt;&lt;CHAR&gt;   - ≪$D$27≫&lt;/CHAR&gt;&lt;/TEXT&gt;&lt;/P&gt;&lt;P ParaShape="54" Style="0"&gt;&lt;TEXT CharShape="10"&gt;&lt;CHAR&gt;   - ≪$D$28≫&lt;/CHAR&gt;&lt;/TEXT&gt;&lt;/P&gt;&lt;P ParaShape="54" Style="0"&gt;&lt;TEXT CharShape="10"&gt;&lt;CHAR&gt;   - ≪$D$29≫&lt;/CHAR&gt;&lt;/TEXT&gt;&lt;/P&gt;&lt;P ParaShape="54" Style="0"&gt;&lt;TEXT CharShape="10"&gt;&lt;CHAR&gt;   - ≪$D$30≫&lt;/CHAR&gt;&lt;/TEXT&gt;&lt;/P&gt;&lt;P ParaShape="54" Style="0"&gt;&lt;TEXT CharShape="10"&gt;&lt;CHAR&gt;   - ≪$D$31≫&lt;/CHAR&gt;&lt;/TEXT&gt;&lt;/P&gt;&lt;P ParaShape="54" Style="0"&gt;&lt;TEXT CharShape="10"&gt;&lt;CHAR&gt;   - ≪$D$32≫&lt;/CHAR&gt;&lt;/TEXT&gt;&lt;/P&gt;&lt;P ParaShape="23" Style="0"&gt;&lt;TEXT CharShape="10"&gt;&lt;CHAR&gt;▣ 사업 추진 현황&lt;/CHAR&gt;&lt;/TEXT&gt;&lt;TEXT CharShape="14"&gt;&lt;CHAR&gt;(계속사업만 작성)&lt;/CHAR&gt;&lt;/TEXT&gt;&lt;/P&gt;&lt;P ParaShape="26" Style="0"&gt;&lt;TEXT CharShape="10"&gt;&lt;CHAR&gt; ㅇ 추진 상황 : ≪$D$33≫&lt;/CHAR&gt;&lt;/TEXT&gt;&lt;/P&gt;&lt;P ParaShape="26" Style="0"&gt;&lt;TEXT CharShape="10"&gt;&lt;CHAR&gt; ㅇ 추진 경과 : ≪$D$34≫&lt;/CHAR&gt;&lt;/TEXT&gt;&lt;/P&gt;&lt;/PARALIST&gt;&lt;/CELL&gt;&lt;/ROW&gt;&lt;ROW&gt;&lt;CELL BorderFill="10" ColAddr="1" ColSpan="1" Dirty="false" Editable="false" HasMargin="true" Header="false" Height="0" Protect="false" RowAddr="8" RowSpan="1" Width="7693"&gt;&lt;CELLMARGIN Bottom="567" Left="567" Right="567" Top="567"/&gt;&lt;PARALIST LineWrap="Break" LinkListID="0" LinkListIDNext="0" TextDirection="0" VertAlign="Center"&gt;&lt;P ParaShape="21" Style="0"&gt;&lt;TEXT CharShape="13"&gt;&lt;CHAR&gt;&lt;MARKPENBEGIN Color="15856113"/&gt;사업내용&lt;MARKPENEND/&gt;&lt;/CHAR&gt;&lt;/TEXT&gt;&lt;/P&gt;&lt;P ParaShape="21" Style="0"&gt;&lt;TEXT CharShape="13"&gt;&lt;CHAR&gt;&lt;MARKPENBEGIN Color="15856113"/&gt;(영문)&lt;MARKPENEND/&gt;&lt;/CHAR&gt;&lt;/TEXT&gt;&lt;/P&gt;&lt;/PARALIST&gt;&lt;/CELL&gt;&lt;CELL BorderFill="8" ColAddr="2" ColSpan="18" Dirty="false" Editable="false" HasMargin="true" Header="false" Height="0" Protect="false" RowAddr="8" RowSpan="1" Width="40076"&gt;&lt;CELLMARGIN Bottom="567" Left="567" Right="567" Top="567"/&gt;&lt;PARALIST LineWrap="Break" LinkListID="0" LinkListIDNext="0" TextDirection="0" VertAlign="Center"&gt;&lt;P ParaShape="23" Style="0"&gt;&lt;TEXT CharShape="10"&gt;&lt;CHAR&gt;▣ ≪$D$35≫&lt;/CHAR&gt;&lt;/TEXT&gt;&lt;/P&gt;&lt;/PARALIST&gt;&lt;/CELL&gt;&lt;/ROW&gt;&lt;ROW&gt;&lt;CELL BorderFill="10" ColAddr="1" ColSpan="1" Dirty="false" Editable="false" HasMargin="true" Header="false" Height="0" Protect="false" RowAddr="9" RowSpan="1" Width="7693"&gt;&lt;CELLMARGIN Bottom="567" Left="567" Right="567" Top="567"/&gt;&lt;PARALIST LineWrap="Break" LinkListID="0" LinkListIDNext="0" TextDirection="0" VertAlign="Center"&gt;&lt;P ParaShape="21" Style="0"&gt;&lt;TEXT CharShape="15"&gt;&lt;CHAR&gt;성과&lt;/CHAR&gt;&lt;/TEXT&gt;&lt;/P&gt;&lt;P ParaShape="27" Style="0"&gt;&lt;TEXT CharShape="15"&gt;&lt;CHAR&gt;(Outcome) 및 &lt;/CHAR&gt;&lt;/TEXT&gt;&lt;/P&gt;&lt;P ParaShape="27" Style="0"&gt;&lt;TEXT CharShape="15"&gt;&lt;CHAR&gt;예상 효과&lt;/CHAR&gt;&lt;/TEXT&gt;&lt;/P&gt;&lt;/PARALIST&gt;&lt;/CELL&gt;&lt;CELL BorderFill="8" ColAddr="2" ColSpan="18" Dirty="false" Editable="false" HasMargin="true" Header="false" Height="0" Protect="false" RowAddr="9" RowSpan="1" Width="40076"&gt;&lt;CELLMARGIN Bottom="567" Left="567" Right="567" Top="567"/&gt;&lt;PARALIST LineWrap="Break" LinkListID="0" LinkListIDNext="0" TextDirection="0" VertAlign="Center"&gt;&lt;P ParaShape="28" Style="0"&gt;&lt;TEXT CharShape="10"&gt;&lt;CHAR&gt;▣ 단기 예상 효과 : ≪$D$36≫&lt;/CHAR&gt;&lt;/TEXT&gt;&lt;/P&gt;&lt;P ParaShape="28" Style="0"&gt;&lt;TEXT CharShape="10"&gt;&lt;CHAR&gt;▣ 장기 예상 효과 : ≪$D$37≫&lt;/CHAR&gt;&lt;/TEXT&gt;&lt;/P&gt;&lt;/PARALIST&gt;&lt;/CELL&gt;&lt;/ROW&gt;&lt;ROW&gt;&lt;CELL BorderFill="10" ColAddr="1" ColSpan="1" Dirty="false" Editable="false" HasMargin="true" Header="false" Height="0" Protect="false" RowAddr="10" RowSpan="1" Width="7693"&gt;&lt;CELLMARGIN Bottom="567" Left="567" Right="567" Top="567"/&gt;&lt;PARALIST LineWrap="Break" LinkListID="0" LinkListIDNext="0" TextDirection="0" VertAlign="Center"&gt;&lt;P ParaShape="21" Style="0"&gt;&lt;TEXT CharShape="15"&gt;&lt;CHAR&gt;산출물&lt;/CHAR&gt;&lt;/TEXT&gt;&lt;/P&gt;&lt;P ParaShape="27" Style="0"&gt;&lt;TEXT CharShape="15"&gt;&lt;CHAR&gt;(Output)&lt;/CHAR&gt;&lt;/TEXT&gt;&lt;/P&gt;&lt;/PARALIST&gt;&lt;/CELL&gt;&lt;CELL BorderFill="8" ColAddr="2" ColSpan="18" Dirty="false" Editable="false" HasMargin="true" Header="false" Height="0" Protect="false" RowAddr="10" RowSpan="1" Width="40076"&gt;&lt;CELLMARGIN Bottom="567" Left="567" Right="567" Top="567"/&gt;&lt;PARALIST LineWrap="Break" LinkListID="0" LinkListIDNext="0" TextDirection="0" VertAlign="Center"&gt;&lt;P ParaShape="23" Style="0"&gt;&lt;TEXT CharShape="10"&gt;&lt;CHAR&gt;▣ ≪$D$38≫&lt;/CHAR&gt;&lt;/TEXT&gt;&lt;/P&gt;&lt;P ParaShape="23" Style="0"&gt;&lt;TEXT CharShape="10"&gt;&lt;CHAR&gt;▣ ≪$D$39≫&lt;/CHAR&gt;&lt;/TEXT&gt;&lt;/P&gt;&lt;P ParaShape="23" Style="0"&gt;&lt;TEXT CharShape="10"&gt;&lt;CHAR&gt;▣ ≪$D$40≫&lt;/CHAR&gt;&lt;/TEXT&gt;&lt;/P&gt;&lt;P ParaShape="23" Style="0"&gt;&lt;TEXT CharShape="10"&gt;&lt;CHAR&gt;▣ ≪$D$41≫&lt;/CHAR&gt;&lt;/TEXT&gt;&lt;/P&gt;&lt;P ParaShape="23" Style="0"&gt;&lt;TEXT CharShape="10"&gt;&lt;CHAR&gt;▣ ≪$D$42≫&lt;/CHAR&gt;&lt;/TEXT&gt;&lt;/P&gt;&lt;P ParaShape="23" Style="0"&gt;&lt;TEXT CharShape="10"&gt;&lt;CHAR&gt;▣ ≪$D$43≫&lt;/CHAR&gt;&lt;/TEXT&gt;&lt;/P&gt;&lt;P ParaShape="23" Style="0"&gt;&lt;TEXT CharShape="10"&gt;&lt;CHAR&gt;▣ ≪$D$44≫&lt;/CHAR&gt;&lt;/TEXT&gt;&lt;/P&gt;&lt;P ParaShape="23" Style="0"&gt;&lt;TEXT CharShape="10"&gt;&lt;CHAR&gt;▣ ≪$D$45≫&lt;/CHAR&gt;&lt;/TEXT&gt;&lt;/P&gt;&lt;P ParaShape="23" Style="0"&gt;&lt;TEXT CharShape="10"&gt;&lt;CHAR&gt;▣ ≪$D$46≫&lt;/CHAR&gt;&lt;/TEXT&gt;&lt;/P&gt;&lt;P ParaShape="23" Style="0"&gt;&lt;TEXT CharShape="10"&gt;&lt;CHAR&gt;▣ ≪$D$47≫&lt;/CHAR&gt;&lt;/TEXT&gt;&lt;/P&gt;&lt;P ParaShape="23" Style="0"&gt;&lt;TEXT CharShape="10"&gt;&lt;CHAR&gt;▣ ≪$D$48≫&lt;/CHAR&gt;&lt;/TEXT&gt;&lt;/P&gt;&lt;P ParaShape="23" Style="0"&gt;&lt;TEXT CharShape="10"&gt;&lt;CHAR&gt;▣ ≪$D$49≫&lt;/CHAR&gt;&lt;/TEXT&gt;&lt;/P&gt;&lt;P ParaShape="23" Style="0"&gt;&lt;TEXT CharShape="10"&gt;&lt;CHAR&gt;▣ ≪$D$50≫&lt;/CHAR&gt;&lt;/TEXT&gt;&lt;/P&gt;&lt;P ParaShape="23" Style="0"&gt;&lt;TEXT CharShape="10"&gt;&lt;CHAR&gt;▣ ≪$D$51≫&lt;/CHAR&gt;&lt;/TEXT&gt;&lt;/P&gt;&lt;P ParaShape="23" Style="0"&gt;&lt;TEXT CharShape="10"&gt;&lt;CHAR&gt;▣ ≪$D$52≫&lt;/CHAR&gt;&lt;/TEXT&gt;&lt;/P&gt;&lt;P ParaShape="23" Style="0"&gt;&lt;TEXT CharShape="10"&gt;&lt;CHAR&gt;▣ ≪$D$53≫&lt;/CHAR&gt;&lt;/TEXT&gt;&lt;/P&gt;&lt;P ParaShape="23" Style="0"&gt;&lt;TEXT CharShape="10"&gt;&lt;CHAR&gt;▣ ≪$D$54≫&lt;/CHAR&gt;&lt;/TEXT&gt;&lt;/P&gt;&lt;P ParaShape="23" Style="0"&gt;&lt;TEXT CharShape="10"&gt;&lt;CHAR&gt;▣ ≪$D$55≫&lt;/CHAR&gt;&lt;/TEXT&gt;&lt;/P&gt;&lt;P ParaShape="23" Style="0"&gt;&lt;TEXT CharShape="10"&gt;&lt;CHAR&gt;▣ ≪$D$56≫&lt;/CHAR&gt;&lt;/TEXT&gt;&lt;/P&gt;&lt;P ParaShape="23" Style="0"&gt;&lt;TEXT CharShape="10"&gt;&lt;CHAR&gt;▣ ≪$D$57≫&lt;/CHAR&gt;&lt;/TEXT&gt;&lt;/P&gt;&lt;/PARALIST&gt;&lt;/CELL&gt;&lt;/ROW&gt;&lt;ROW&gt;&lt;CELL BorderFill="10" ColAddr="1" ColSpan="1" Dirty="false" Editable="false" HasMargin="true" Header="false" Height="0" Protect="false" RowAddr="11" RowSpan="1" Width="7693"&gt;&lt;CELLMARGIN Bottom="567" Left="567" Right="567" Top="567"/&gt;&lt;PARALIST LineWrap="Break" LinkListID="0" LinkListIDNext="0" TextDirection="0" VertAlign="Center"&gt;&lt;P ParaShape="21" Style="0"&gt;&lt;TEXT CharShape="15"&gt;&lt;CHAR&gt;사업 &lt;/CHAR&gt;&lt;/TEXT&gt;&lt;/P&gt;&lt;P ParaShape="29" Style="0"&gt;&lt;TEXT CharShape="15"&gt;&lt;CHAR&gt;수행 체계&lt;/CHAR&gt;&lt;/TEXT&gt;&lt;/P&gt;&lt;/PARALIST&gt;&lt;/CELL&gt;&lt;CELL BorderFill="8" ColAddr="2" ColSpan="18" Dirty="false" Editable="false" HasMargin="true" Header="false" Height="0" Protect="false" RowAddr="11" RowSpan="1" Width="40076"&gt;&lt;CELLMARGIN Bottom="567" Left="567" Right="567" Top="567"/&gt;&lt;PARALIST LineWrap="Break" LinkListID="0" LinkListIDNext="0" TextDirection="0" VertAlign="Center"&gt;&lt;P ParaShape="30" Style="0"&gt;&lt;TEXT CharShape="10"&gt;&lt;CHAR&gt;▣ 우리측 수행 체계 : ≪$D$58≫&lt;/CHAR&gt;&lt;/TEXT&gt;&lt;/P&gt;&lt;P ParaShape="31" Style="0"&gt;&lt;TEXT CharShape="10"&gt;&lt;CHAR&gt;▣ 수원국측 협조 체계 : ≪$D$59≫&lt;/CHAR&gt;&lt;/TEXT&gt;&lt;/P&gt;&lt;/PARALIST&gt;&lt;/CELL&gt;&lt;/ROW&gt;&lt;ROW&gt;&lt;CELL BorderFill="11" ColAddr="1" ColSpan="1" Dirty="false" Editable="false" HasMargin="true" Header="false" Height="0" Protect="false" RowAddr="12" RowSpan="17" Width="7693"&gt;&lt;CELLMARGIN Bottom="567" Left="567" Right="567" Top="567"/&gt;&lt;PARALIST LineWrap="Break" LinkListID="0" LinkListIDNext="0" TextDirection="0" VertAlign="Center"&gt;&lt;P ParaShape="21" Style="0"&gt;&lt;TEXT CharShape="9"&gt;&lt;CHAR&gt;우리정부 분담사항&lt;/CHAR&gt;&lt;/TEXT&gt;&lt;/P&gt;&lt;P ParaShape="21" Style="0"&gt;&lt;TEXT CharShape="16"&gt;&lt;CHAR&gt;(단위:백만원)&lt;/CHAR&gt;&lt;/TEXT&gt;&lt;/P&gt;&lt;/PARALIST&gt;&lt;/CELL&gt;&lt;CELL BorderFill="12" ColAddr="2" ColSpan="18" Dirty="false" Editable="false" HasMargin="true" Header="false" Height="0" Protect="false" RowAddr="12" RowSpan="1" Width="40076"&gt;&lt;CELLMARGIN Bottom="567" Left="567" Right="567" Top="567"/&gt;&lt;PARALIST LineWrap="Break" LinkListID="0" LinkListIDNext="0" TextDirection="0" VertAlign="Center"&gt;&lt;P ParaShape="32" Style="0"&gt;&lt;TEXT CharShape="17"&gt;&lt;CHAR&gt;▣&lt;/CHAR&gt;&lt;/TEXT&gt;&lt;TEXT CharShape="18"&gt;&lt;CHAR&gt; &lt;/CHAR&gt;&lt;/TEXT&gt;&lt;TEXT CharShape="19"&gt;&lt;CHAR&gt;사업 구성 항목별로 세부 요소 및 예산 소요 등 구체적으로 작성 (다년도 사업의 경우 총 사업예산 기준으로 세부 요소 작성)&lt;/CHAR&gt;&lt;/TEXT&gt;&lt;/P&gt;&lt;P ParaShape="33" Style="0"&gt;&lt;TEXT CharShape="19"&gt;&lt;CHAR&gt; ※ &lt;/CHAR&gt;&lt;/TEXT&gt;&lt;TEXT CharShape="20"&gt;&lt;CHAR&gt;사업 계획이 구체화되지 않은 경우 부적합 사업으로 판정될 수 있음&lt;/CHAR&gt;&lt;/TEXT&gt;&lt;/P&gt;&lt;/PARALIST&gt;&lt;/CELL&gt;&lt;/ROW&gt;&lt;ROW&gt;&lt;CELL BorderFill="13" ColAddr="2" ColSpan="2" Dirty="false" Editable="false" HasMargin="true" Header="false" Height="0" Protect="false" RowAddr="13" RowSpan="1" Width="9566"&gt;&lt;CELLMARGIN Bottom="567" Left="567" Right="567" Top="567"/&gt;&lt;PARALIST LineWrap="Break" LinkListID="0" LinkListIDNext="0" TextDirection="0" VertAlign="Center"&gt;&lt;P ParaShape="34" Style="0"&gt;&lt;TEXT CharShape="21"/&gt;&lt;/P&gt;&lt;/PARALIST&gt;&lt;/CELL&gt;&lt;CELL BorderFill="13" ColAddr="4"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CharShape="22"&gt;&lt;CHAR&gt;N년&lt;/CHAR&gt;&lt;/TEXT&gt;&lt;/P&gt;&lt;/PARALIST&gt;&lt;/CELL&gt;&lt;CELL BorderFill="13" ColAddr="5"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CharShape="22"&gt;&lt;CHAR&gt;N+1&lt;/CHAR&gt;&lt;/TEXT&gt;&lt;/P&gt;&lt;/PARALIST&gt;&lt;/CELL&gt;&lt;CELL BorderFill="13" ColAddr="6"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CharShape="22"&gt;&lt;CHAR&gt;N+2&lt;/CHAR&gt;&lt;/TEXT&gt;&lt;/P&gt;&lt;/PARALIST&gt;&lt;/CELL&gt;&lt;CELL BorderFill="13" ColAddr="7"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CharShape="22"&gt;&lt;CHAR&gt;N+3&lt;/CHAR&gt;&lt;/TEXT&gt;&lt;/P&gt;&lt;/PARALIST&gt;&lt;/CELL&gt;&lt;CELL BorderFill="13" ColAddr="8"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CharShape="22"&gt;&lt;CHAR&gt;N+4&lt;/CHAR&gt;&lt;/TEXT&gt;&lt;/P&gt;&lt;/PARALIST&gt;&lt;/CELL&gt;&lt;CELL BorderFill="13" ColAddr="9" ColSpan="1" Dirty="false" Editable="false" HasMargin="true" Header="false" Height="0" Protect="false" RowAddr="13" RowSpan="1" Width="1695"&gt;&lt;CELLMARGIN Bottom="0" Left="0" Right="0" Top="0"/&gt;&lt;PARALIST LineWrap="Break" LinkListID="0" LinkListIDNext="0" TextDirection="0" VertAlign="Center"&gt;&lt;P ParaShape="22" Style="0"&gt;</t>
  </si>
  <si>
    <t>&lt;TEXT CharShape="22"&gt;&lt;CHAR&gt;N+5&lt;/CHAR&gt;&lt;/TEXT&gt;&lt;/P&gt;&lt;/PARALIST&gt;&lt;/CELL&gt;&lt;CELL BorderFill="13" ColAddr="10"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CharShape="22"&gt;&lt;CHAR&gt;N+6&lt;/CHAR&gt;&lt;/TEXT&gt;&lt;/P&gt;&lt;/PARALIST&gt;&lt;/CELL&gt;&lt;CELL BorderFill="13" ColAddr="11"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CharShape="22"&gt;&lt;CHAR&gt;N+7&lt;/CHAR&gt;&lt;/TEXT&gt;&lt;/P&gt;&lt;/PARALIST&gt;&lt;/CELL&gt;&lt;CELL BorderFill="13" ColAddr="12"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CharShape="22"&gt;&lt;CHAR&gt;N+8&lt;/CHAR&gt;&lt;/TEXT&gt;&lt;/P&gt;&lt;/PARALIST&gt;&lt;/CELL&gt;&lt;CELL BorderFill="13" ColAddr="13"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CharShape="22"&gt;&lt;CHAR&gt;N+9&lt;/CHAR&gt;&lt;/TEXT&gt;&lt;/P&gt;&lt;/PARALIST&gt;&lt;/CELL&gt;&lt;CELL BorderFill="13" ColAddr="14"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CharShape="22"&gt;&lt;CHAR&gt;N+10&lt;/CHAR&gt;&lt;/TEXT&gt;&lt;/P&gt;&lt;/PARALIST&gt;&lt;/CELL&gt;&lt;CELL BorderFill="13" ColAddr="15"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CharShape="22"&gt;&lt;CHAR&gt;N+11&lt;/CHAR&gt;&lt;/TEXT&gt;&lt;/P&gt;&lt;/PARALIST&gt;&lt;/CELL&gt;&lt;CELL BorderFill="13" ColAddr="16"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CharShape="22"&gt;&lt;CHAR&gt;N+12&lt;/CHAR&gt;&lt;/TEXT&gt;&lt;/P&gt;&lt;/PARALIST&gt;&lt;/CELL&gt;&lt;CELL BorderFill="13" ColAddr="17"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CharShape="22"&gt;&lt;CHAR&gt;N+13&lt;/CHAR&gt;&lt;/TEXT&gt;&lt;/P&gt;&lt;/PARALIST&gt;&lt;/CELL&gt;&lt;CELL BorderFill="13" ColAddr="18"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CharShape="22"&gt;&lt;CHAR&gt;N+14&lt;/CHAR&gt;&lt;/TEXT&gt;&lt;/P&gt;&lt;/PARALIST&gt;&lt;/CELL&gt;&lt;CELL BorderFill="14" ColAddr="19" ColSpan="1" Dirty="false" Editable="false" HasMargin="true" Header="false" Height="0" Protect="false" RowAddr="13" RowSpan="1" Width="5085"&gt;&lt;CELLMARGIN Bottom="567" Left="567" Right="567" Top="567"/&gt;&lt;PARALIST LineWrap="Break" LinkListID="0" LinkListIDNext="0" TextDirection="0" VertAlign="Center"&gt;&lt;P ParaShape="22" Style="0"&gt;&lt;TEXT CharShape="23"&gt;&lt;CHAR&gt;합계&lt;/CHAR&gt;&lt;/TEXT&gt;&lt;/P&gt;&lt;/PARALIST&gt;&lt;/CELL&gt;&lt;/ROW&gt;&lt;ROW&gt;&lt;CELL BorderFill="15" ColAddr="2" ColSpan="2" Dirty="false" Editable="false" HasMargin="true" Header="false" Height="0" Protect="false" RowAddr="14" RowSpan="1" Width="9566"&gt;&lt;CELLMARGIN Bottom="567" Left="567" Right="567" Top="567"/&gt;&lt;PARALIST LineWrap="Break" LinkListID="0" LinkListIDNext="0" TextDirection="0" VertAlign="Center"&gt;&lt;P ParaShape="35" Style="0"&gt;&lt;TEXT CharShape="10"&gt;&lt;CHAR&gt;≪$D$61≫&lt;/CHAR&gt;&lt;/TEXT&gt;&lt;/P&gt;&lt;P ParaShape="36" Style="0"&gt;&lt;TEXT CharShape="24"&gt;&lt;CHAR&gt;(≪$E$61≫)&lt;/CHAR&gt;&lt;/TEXT&gt;&lt;/P&gt;&lt;/PARALIST&gt;&lt;/CELL&gt;&lt;CELL BorderFill="15" ColAddr="4"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CharShape="22"&gt;&lt;CHAR&gt;≪$H$61≫&lt;/CHAR&gt;&lt;/TEXT&gt;&lt;/P&gt;&lt;/PARALIST&gt;&lt;/CELL&gt;&lt;CELL BorderFill="15" ColAddr="5"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CharShape="22"&gt;&lt;CHAR&gt;≪$I$61≫&lt;/CHAR&gt;&lt;/TEXT&gt;&lt;/P&gt;&lt;/PARALIST&gt;&lt;/CELL&gt;&lt;CELL BorderFill="15" ColAddr="6"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CharShape="22"&gt;&lt;CHAR&gt;≪$J$61≫&lt;/CHAR&gt;&lt;/TEXT&gt;&lt;/P&gt;&lt;/PARALIST&gt;&lt;/CELL&gt;&lt;CELL BorderFill="15" ColAddr="7"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CharShape="22"&gt;&lt;CHAR&gt;≪$K$61≫&lt;/CHAR&gt;&lt;/TEXT&gt;&lt;/P&gt;&lt;/PARALIST&gt;&lt;/CELL&gt;&lt;CELL BorderFill="15" ColAddr="8"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CharShape="22"&gt;&lt;CHAR&gt;≪$L$61≫&lt;/CHAR&gt;&lt;/TEXT&gt;&lt;/P&gt;&lt;/PARALIST&gt;&lt;/CELL&gt;&lt;CELL BorderFill="15" ColAddr="9"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CharShape="22"&gt;&lt;CHAR&gt;≪$M$61≫&lt;/CHAR&gt;&lt;/TEXT&gt;&lt;/P&gt;&lt;/PARALIST&gt;&lt;/CELL&gt;&lt;CELL BorderFill="15" ColAddr="10"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CharShape="22"&gt;&lt;CHAR&gt;≪$N$61≫&lt;/CHAR&gt;&lt;/TEXT&gt;&lt;/P&gt;&lt;/PARALIST&gt;&lt;/CELL&gt;&lt;CELL BorderFill="15" ColAddr="11"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CharShape="22"&gt;&lt;CHAR&gt;≪$O$61≫&lt;/CHAR&gt;&lt;/TEXT&gt;&lt;/P&gt;&lt;/PARALIST&gt;&lt;/CELL&gt;&lt;CELL BorderFill="15" ColAddr="12"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CharShape="22"&gt;&lt;CHAR&gt;≪$P$61≫&lt;/CHAR&gt;&lt;/TEXT&gt;&lt;/P&gt;&lt;/PARALIST&gt;&lt;/CELL&gt;&lt;CELL BorderFill="15" ColAddr="13"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CharShape="22"&gt;&lt;CHAR&gt;≪$Q$61≫&lt;/CHAR&gt;&lt;/TEXT&gt;&lt;/P&gt;&lt;/PARALIST&gt;&lt;/CELL&gt;&lt;CELL BorderFill="15" ColAddr="14"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CharShape="22"&gt;&lt;CHAR&gt;≪$R$61≫&lt;/CHAR&gt;&lt;/TEXT&gt;&lt;/P&gt;&lt;/PARALIST&gt;&lt;/CELL&gt;&lt;CELL BorderFill="15" ColAddr="15"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CharShape="22"&gt;&lt;CHAR&gt;≪$S$61≫&lt;/CHAR&gt;&lt;/TEXT&gt;&lt;/P&gt;&lt;/PARALIST&gt;&lt;/CELL&gt;&lt;CELL BorderFill="15" ColAddr="16"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CharShape="22"&gt;&lt;CHAR&gt;≪$T$61≫&lt;/CHAR&gt;&lt;/TEXT&gt;&lt;/P&gt;&lt;/PARALIST&gt;&lt;/CELL&gt;&lt;CELL BorderFill="15" ColAddr="17"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CharShape="22"&gt;&lt;CHAR&gt;≪$U$61≫&lt;/CHAR&gt;&lt;/TEXT&gt;&lt;/P&gt;&lt;/PARALIST&gt;&lt;/CELL&gt;&lt;CELL BorderFill="15" ColAddr="18"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CharShape="22"&gt;&lt;CHAR&gt;≪$V$61≫&lt;/CHAR&gt;&lt;/TEXT&gt;&lt;/P&gt;&lt;/PARALIST&gt;&lt;/CELL&gt;&lt;CELL BorderFill="16" ColAddr="19" ColSpan="1" Dirty="false" Editable="false" HasMargin="true" Header="false" Height="0" Protect="false" RowAddr="14" RowSpan="1" Width="5085"&gt;&lt;CELLMARGIN Bottom="0" Left="0" Right="0" Top="0"/&gt;&lt;PARALIST LineWrap="Squeeze" LinkListID="0" LinkListIDNext="0" TextDirection="0" VertAlign="Center"&gt;&lt;P ParaShape="22" Style="0"&gt;&lt;TEXT CharShape="22"&gt;&lt;CHAR&gt;≪$W$61≫&lt;/CHAR&gt;&lt;/TEXT&gt;&lt;/P&gt;&lt;/PARALIST&gt;&lt;/CELL&gt;&lt;/ROW&gt;&lt;ROW&gt;&lt;CELL BorderFill="15" ColAddr="2" ColSpan="2" Dirty="false" Editable="false" HasMargin="true" Header="false" Height="0" Protect="false" RowAddr="15" RowSpan="1" Width="9566"&gt;&lt;CELLMARGIN Bottom="567" Left="567" Right="567" Top="567"/&gt;&lt;PARALIST LineWrap="Break" LinkListID="0" LinkListIDNext="0" TextDirection="0" VertAlign="Center"&gt;&lt;P ParaShape="35" Style="0"&gt;&lt;TEXT CharShape="10"&gt;&lt;CHAR&gt;≪$D$62≫&lt;/CHAR&gt;&lt;/TEXT&gt;&lt;/P&gt;&lt;P ParaShape="36" Style="0"&gt;&lt;TEXT CharShape="24"&gt;&lt;CHAR&gt;(≪$E$62≫)&lt;/CHAR&gt;&lt;/TEXT&gt;&lt;/P&gt;&lt;/PARALIST&gt;&lt;/CELL&gt;&lt;CELL BorderFill="15" ColAddr="4"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CharShape="22"&gt;&lt;CHAR&gt;≪$H$62≫&lt;/CHAR&gt;&lt;/TEXT&gt;&lt;/P&gt;&lt;/PARALIST&gt;&lt;/CELL&gt;&lt;CELL BorderFill="15" ColAddr="5"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CharShape="22"&gt;&lt;CHAR&gt;≪$I$62≫&lt;/CHAR&gt;&lt;/TEXT&gt;&lt;/P&gt;&lt;/PARALIST&gt;&lt;/CELL&gt;&lt;CELL BorderFill="15" ColAddr="6"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CharShape="22"&gt;&lt;CHAR&gt;≪$J$62≫&lt;/CHAR&gt;&lt;/TEXT&gt;&lt;/P&gt;&lt;/PARALIST&gt;&lt;/CELL&gt;&lt;CELL BorderFill="15" ColAddr="7"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CharShape="22"&gt;&lt;CHAR&gt;≪$K$62≫&lt;/CHAR&gt;&lt;/TEXT&gt;&lt;/P&gt;&lt;/PARALIST&gt;&lt;/CELL&gt;&lt;CELL BorderFill="15" ColAddr="8"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CharShape="22"&gt;&lt;CHAR&gt;≪$L$62≫&lt;/CHAR&gt;&lt;/TEXT&gt;&lt;/P&gt;&lt;/PARALIST&gt;&lt;/CELL&gt;&lt;CELL BorderFill="15" ColAddr="9"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CharShape="22"&gt;&lt;CHAR&gt;≪$M$62≫&lt;/CHAR&gt;&lt;/TEXT&gt;&lt;/P&gt;&lt;/PARALIST&gt;&lt;/CELL&gt;&lt;CELL BorderFill="15" ColAddr="10"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CharShape="22"&gt;&lt;CHAR&gt;≪$N$62≫&lt;/CHAR&gt;&lt;/TEXT&gt;&lt;/P&gt;&lt;/PARALIST&gt;&lt;/CELL&gt;&lt;CELL BorderFill="15" ColAddr="11"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CharShape="22"&gt;&lt;CHAR&gt;≪$O$62≫&lt;/CHAR&gt;&lt;/TEXT&gt;&lt;/P&gt;&lt;/PARALIST&gt;&lt;/CELL&gt;&lt;CELL BorderFill="15" ColAddr="12"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CharShape="22"&gt;&lt;CHAR&gt;≪$P$62≫&lt;/CHAR&gt;&lt;/TEXT&gt;&lt;/P&gt;&lt;/PARALIST&gt;&lt;/CELL&gt;&lt;CELL BorderFill="15" ColAddr="13"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CharShape="22"&gt;&lt;CHAR&gt;≪$Q$62≫&lt;/CHAR&gt;&lt;/TEXT&gt;&lt;/P&gt;&lt;/PARALIST&gt;&lt;/CELL&gt;&lt;CELL BorderFill="15" ColAddr="14"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CharShape="22"&gt;&lt;CHAR&gt;≪$R$62≫&lt;/CHAR&gt;&lt;/TEXT&gt;&lt;/P&gt;&lt;/PARALIST&gt;&lt;/CELL&gt;&lt;CELL BorderFill="15" ColAddr="15"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CharShape="22"&gt;&lt;CHAR&gt;≪$S$62≫&lt;/CHAR&gt;&lt;/TEXT&gt;&lt;/P&gt;&lt;/PARALIST&gt;&lt;/CELL&gt;&lt;CELL BorderFill="15" ColAddr="16"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CharShape="22"&gt;&lt;CHAR&gt;≪$T$62≫&lt;/CHAR&gt;&lt;/TEXT&gt;&lt;/P&gt;&lt;/PARALIST&gt;&lt;/CELL&gt;&lt;CELL BorderFill="15" ColAddr="17"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CharShape="22"&gt;&lt;CHAR&gt;≪$U$62≫&lt;/CHAR&gt;&lt;/TEXT&gt;&lt;/P&gt;&lt;/PARALIST&gt;&lt;/CELL&gt;&lt;CELL BorderFill="15" ColAddr="18"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CharShape="22"&gt;&lt;CHAR&gt;≪$V$62≫&lt;/CHAR&gt;&lt;/TEXT&gt;&lt;/P&gt;&lt;/PARALIST&gt;&lt;/CELL&gt;&lt;CELL BorderFill="16" ColAddr="19" ColSpan="1" Dirty="false" Editable="false" HasMargin="true" Header="false" Height="0" Protect="false" RowAddr="15" RowSpan="1" Width="5085"&gt;&lt;CELLMARGIN Bottom="0" Left="0" Right="0" Top="0"/&gt;&lt;PARALIST LineWrap="Squeeze" LinkListID="0" LinkListIDNext="0" TextDirection="0" VertAlign="Center"&gt;&lt;P ParaShape="22" Style="0"&gt;&lt;TEXT CharShape="22"&gt;&lt;CHAR&gt;≪$W$62≫&lt;/CHAR&gt;&lt;/TEXT&gt;&lt;/P&gt;&lt;/PARALIST&gt;&lt;/CELL&gt;&lt;/ROW&gt;&lt;ROW&gt;&lt;CELL BorderFill="15" ColAddr="2" ColSpan="2" Dirty="false" Editable="false" HasMargin="true" Header="false" Height="0" Protect="false" RowAddr="16" RowSpan="1" Width="9566"&gt;&lt;CELLMARGIN Bottom="567" Left="567" Right="567" Top="567"/&gt;&lt;PARALIST LineWrap="Break" LinkListID="0" LinkListIDNext="0" TextDirection="0" VertAlign="Center"&gt;&lt;P ParaShape="35" Style="0"&gt;&lt;TEXT CharShape="10"&gt;&lt;CHAR&gt;≪$D$63≫&lt;/CHAR&gt;&lt;/TEXT&gt;&lt;/P&gt;&lt;P ParaShape="36" Style="0"&gt;&lt;TEXT CharShape="24"&gt;&lt;CHAR&gt;(≪$E$63≫)&lt;/CHAR&gt;&lt;/TEXT&gt;&lt;/P&gt;&lt;/PARALIST&gt;&lt;/CELL&gt;&lt;CELL BorderFill="15" ColAddr="4"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CharShape="22"&gt;&lt;CHAR&gt;≪$H$63≫&lt;/CHAR&gt;&lt;/TEXT&gt;&lt;/P&gt;&lt;/PARALIST&gt;&lt;/CELL&gt;&lt;CELL BorderFill="15" ColAddr="5"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CharShape="22"&gt;&lt;CHAR&gt;≪$I$63≫&lt;/CHAR&gt;&lt;/TEXT&gt;&lt;/P&gt;&lt;/PARALIST&gt;&lt;/CELL&gt;&lt;CELL BorderFill="15" ColAddr="6"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CharShape="22"&gt;&lt;CHAR&gt;≪$J$63≫&lt;/CHAR&gt;&lt;/TEXT&gt;&lt;/P&gt;&lt;/PARALIST&gt;&lt;/CELL&gt;&lt;CELL BorderFill="15" ColAddr="7"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CharShape="22"&gt;&lt;CHAR&gt;≪$K$63≫&lt;/CHAR&gt;&lt;/TEXT&gt;&lt;/P&gt;&lt;/PARALIST&gt;&lt;/CELL&gt;&lt;CELL BorderFill="15" ColAddr="8"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CharShape="22"&gt;&lt;CHAR&gt;≪$L$63≫&lt;/CHAR&gt;&lt;/TEXT&gt;&lt;/P&gt;&lt;/PARALIST&gt;&lt;/CELL&gt;&lt;CELL BorderFill="15" ColAddr="9"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CharShape="22"&gt;&lt;CHAR&gt;≪$M$63≫&lt;/CHAR&gt;&lt;/TEXT&gt;&lt;/P&gt;&lt;/PARALIST&gt;&lt;/CELL&gt;&lt;CELL BorderFill="15" ColAddr="10"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CharShape="22"&gt;&lt;CHAR&gt;≪$N$63≫&lt;/CHAR&gt;&lt;/TEXT&gt;&lt;/P&gt;&lt;/PARALIST&gt;&lt;/CELL&gt;&lt;CELL BorderFill="15" ColAddr="11"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CharShape="22"&gt;&lt;CHAR&gt;≪$O$63≫&lt;/CHAR&gt;&lt;/TEXT&gt;&lt;/P&gt;&lt;/PARALIST&gt;&lt;/CELL&gt;&lt;CELL BorderFill="15" ColAddr="12"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CharShape="22"&gt;&lt;CHAR&gt;≪$P$63≫&lt;/CHAR&gt;&lt;/TEXT&gt;&lt;/P&gt;&lt;/PARALIST&gt;&lt;/CELL&gt;&lt;CELL BorderFill="15" ColAddr="13"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CharShape="22"&gt;&lt;CHAR&gt;≪$Q$63≫&lt;/CHAR&gt;&lt;/TEXT&gt;&lt;/P&gt;&lt;/PARALIST&gt;&lt;/CELL&gt;&lt;CELL BorderFill="15" ColAddr="14"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CharShape="22"&gt;&lt;CHAR&gt;≪$R$63≫&lt;/CHAR&gt;&lt;/TEXT&gt;&lt;/P&gt;&lt;/PARALIST&gt;&lt;/CELL&gt;&lt;CELL BorderFill="15" ColAddr="15"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CharShape="22"&gt;&lt;CHAR&gt;≪$S$63≫&lt;/CHAR&gt;&lt;/TEXT&gt;&lt;/P&gt;&lt;/PARALIST&gt;&lt;/CELL&gt;&lt;CELL BorderFill="15" ColAddr="16"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CharShape="22"&gt;&lt;CHAR&gt;≪$T$63≫&lt;/CHAR&gt;&lt;/TEXT&gt;&lt;/P&gt;&lt;/PARALIST&gt;&lt;/CELL&gt;&lt;CELL BorderFill="15" ColAddr="17"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CharShape="22"&gt;&lt;CHAR&gt;≪$U$63≫&lt;/CHAR&gt;&lt;/TEXT&gt;&lt;/P&gt;&lt;/PARALIST&gt;&lt;/CELL&gt;&lt;CELL BorderFill="15" ColAddr="18"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CharShape="22"&gt;&lt;CHAR&gt;≪$V$63≫&lt;/CHAR&gt;&lt;/TEXT&gt;&lt;/P&gt;&lt;/PARALIST&gt;&lt;/CELL&gt;&lt;CELL BorderFill="16" ColAddr="19" ColSpan="1" Dirty="false" Editable="false" HasMargin="true" Header="false" Height="0" Protect="false" RowAddr="16" RowSpan="1" Width="5085"&gt;&lt;CELLMARGIN Bottom="0" Left="0" Right="0" Top="0"/&gt;&lt;PARALIST LineWrap="Squeeze" LinkListID="0" LinkListIDNext="0" TextDirection="0" VertAlign="Center"&gt;&lt;P ParaShape="22" Style="0"&gt;&lt;TEXT CharShape="22"&gt;&lt;CHAR&gt;≪$W$63≫&lt;/CHAR&gt;&lt;/TEXT&gt;&lt;/P&gt;&lt;/PARALIST&gt;&lt;/CELL&gt;&lt;/ROW&gt;&lt;ROW&gt;&lt;CELL BorderFill="15" ColAddr="2" ColSpan="2" Dirty="false" Editable="false" HasMargin="true" Header="false" Height="0" Protect="false" RowAddr="17" RowSpan="1" Width="9566"&gt;&lt;CELLMARGIN Bottom="567" Left="567" Right="567" Top="567"/&gt;&lt;PARALIST LineWrap="Break" LinkListID="0" LinkListIDNext="0" TextDirection="0" VertAlign="Center"&gt;&lt;P ParaShape="35" Style="0"&gt;&lt;TEXT CharShape="10"&gt;&lt;CHAR&gt;≪$D$64≫&lt;/CHAR&gt;&lt;/TEXT&gt;&lt;/P&gt;&lt;P ParaShape="36" Style="0"&gt;&lt;TEXT CharShape="24"&gt;&lt;CHAR&gt;(≪$E$64≫)&lt;/CHAR&gt;&lt;/TEXT&gt;&lt;/P&gt;&lt;/PARALIST&gt;&lt;/CELL&gt;&lt;CELL BorderFill="15" ColAddr="4"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CharShape="22"&gt;&lt;CHAR&gt;≪$H$64≫&lt;/CHAR&gt;&lt;/TEXT&gt;&lt;/P&gt;&lt;/PARALIST&gt;&lt;/CELL&gt;&lt;CELL BorderFill="15" ColAddr="5"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CharShape="22"&gt;&lt;CHAR&gt;≪$I$64≫&lt;/CHAR&gt;&lt;/TEXT&gt;&lt;/P&gt;&lt;/PARALIST&gt;&lt;/CELL&gt;&lt;CELL BorderFill="15" ColAddr="6"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CharShape="22"&gt;&lt;CHAR&gt;≪$J$64≫&lt;/CHAR&gt;&lt;/TEXT&gt;&lt;/P&gt;&lt;/PARALIST&gt;&lt;/CELL&gt;&lt;CELL BorderFill="15" ColAddr="7"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CharShape="22"&gt;&lt;CHAR&gt;≪$K$64≫&lt;/CHAR&gt;&lt;/TEXT&gt;&lt;/P&gt;&lt;/PARALIST&gt;&lt;/CELL&gt;&lt;CELL BorderFill="15" ColAddr="8"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CharShape="22"&gt;&lt;CHAR&gt;≪$L$64≫&lt;/CHAR&gt;&lt;/TEXT&gt;&lt;/P&gt;&lt;/PARALIST&gt;&lt;/CELL&gt;&lt;CELL BorderFill="15" ColAddr="9"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CharShape="22"&gt;&lt;CHAR&gt;≪$M$64≫&lt;/CHAR&gt;&lt;/TEXT&gt;&lt;/P&gt;&lt;/PARALIST&gt;&lt;/CELL&gt;&lt;CELL BorderFill="15" ColAddr="10"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CharShape="22"&gt;&lt;CHAR&gt;≪$N$64≫&lt;/CHAR&gt;&lt;/TEXT&gt;&lt;/P&gt;&lt;/PARALIST&gt;&lt;/CELL&gt;&lt;CELL BorderFill="15" ColAddr="11"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CharShape="22"&gt;&lt;CHAR&gt;≪$O$64≫&lt;/CHAR&gt;&lt;/TEXT&gt;&lt;/P&gt;&lt;/PARALIST&gt;&lt;/CELL&gt;&lt;CELL BorderFill="15" ColAddr="12"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CharShape="22"&gt;&lt;CHAR&gt;≪$P$64≫&lt;/CHAR&gt;&lt;/TEXT&gt;&lt;/P&gt;&lt;/PARALIST&gt;&lt;/CELL&gt;&lt;CELL BorderFill="15" ColAddr="13"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CharShape="22"&gt;&lt;CHAR&gt;≪$Q$64≫&lt;/CHAR&gt;&lt;/TEXT&gt;&lt;/P&gt;&lt;/PARALIST&gt;&lt;/CELL&gt;&lt;CELL BorderFill="15" ColAddr="14"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CharShape="22"&gt;&lt;CHAR&gt;≪$R$64≫&lt;/CHAR&gt;&lt;/TEXT&gt;&lt;/P&gt;&lt;/PARALIST&gt;&lt;/CELL&gt;&lt;CELL BorderFill="15" ColAddr="15"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CharShape="22"&gt;&lt;CHAR&gt;≪$S$64≫&lt;/CHAR&gt;&lt;/TEXT&gt;&lt;/P&gt;&lt;/PARALIST&gt;&lt;/CELL&gt;&lt;CELL BorderFill="15" ColAddr="16"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CharShape="22"&gt;&lt;CHAR&gt;≪$T$64≫&lt;/CHAR&gt;&lt;/TEXT&gt;&lt;/P&gt;&lt;/PARALIST&gt;&lt;/CELL&gt;&lt;CELL BorderFill="15" ColAddr="17"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CharShape="22"&gt;&lt;CHAR&gt;≪$U$64≫&lt;/CHAR&gt;&lt;/TEXT&gt;&lt;/P&gt;&lt;/PARALIST&gt;&lt;/CELL&gt;&lt;CELL BorderFill="15" ColAddr="18" ColSpan="1" Dirty="false" Editable="false" HasMargin="true" Header="false" Height="0" Protect="false" RowAddr="17"</t>
  </si>
  <si>
    <t xml:space="preserve"> RowSpan="1" Width="1695"&gt;&lt;CELLMARGIN Bottom="0" Left="0" Right="0" Top="0"/&gt;&lt;PARALIST LineWrap="Squeeze" LinkListID="0" LinkListIDNext="0" TextDirection="0" VertAlign="Center"&gt;&lt;P ParaShape="22" Style="0"&gt;&lt;TEXT CharShape="22"&gt;&lt;CHAR&gt;≪$V$64≫&lt;/CHAR&gt;&lt;/TEXT&gt;&lt;/P&gt;&lt;/PARALIST&gt;&lt;/CELL&gt;&lt;CELL BorderFill="16" ColAddr="19" ColSpan="1" Dirty="false" Editable="false" HasMargin="true" Header="false" Height="0" Protect="false" RowAddr="17" RowSpan="1" Width="5085"&gt;&lt;CELLMARGIN Bottom="0" Left="0" Right="0" Top="0"/&gt;&lt;PARALIST LineWrap="Squeeze" LinkListID="0" LinkListIDNext="0" TextDirection="0" VertAlign="Center"&gt;&lt;P ParaShape="22" Style="0"&gt;&lt;TEXT CharShape="22"&gt;&lt;CHAR&gt;≪$W$64≫&lt;/CHAR&gt;&lt;/TEXT&gt;&lt;/P&gt;&lt;/PARALIST&gt;&lt;/CELL&gt;&lt;/ROW&gt;&lt;ROW&gt;&lt;CELL BorderFill="15" ColAddr="2" ColSpan="2" Dirty="false" Editable="false" HasMargin="true" Header="false" Height="0" Protect="false" RowAddr="18" RowSpan="1" Width="9566"&gt;&lt;CELLMARGIN Bottom="567" Left="567" Right="567" Top="567"/&gt;&lt;PARALIST LineWrap="Break" LinkListID="0" LinkListIDNext="0" TextDirection="0" VertAlign="Center"&gt;&lt;P ParaShape="35" Style="0"&gt;&lt;TEXT CharShape="10"&gt;&lt;CHAR&gt;≪$D$65≫&lt;/CHAR&gt;&lt;/TEXT&gt;&lt;/P&gt;&lt;P ParaShape="36" Style="0"&gt;&lt;TEXT CharShape="24"&gt;&lt;CHAR&gt;(≪$E$65≫)&lt;/CHAR&gt;&lt;/TEXT&gt;&lt;/P&gt;&lt;/PARALIST&gt;&lt;/CELL&gt;&lt;CELL BorderFill="15" ColAddr="4"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CharShape="22"&gt;&lt;CHAR&gt;≪$H$65≫&lt;/CHAR&gt;&lt;/TEXT&gt;&lt;/P&gt;&lt;/PARALIST&gt;&lt;/CELL&gt;&lt;CELL BorderFill="15" ColAddr="5"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CharShape="22"&gt;&lt;CHAR&gt;≪$I$65≫&lt;/CHAR&gt;&lt;/TEXT&gt;&lt;/P&gt;&lt;/PARALIST&gt;&lt;/CELL&gt;&lt;CELL BorderFill="15" ColAddr="6"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CharShape="22"&gt;&lt;CHAR&gt;≪$J$65≫&lt;/CHAR&gt;&lt;/TEXT&gt;&lt;/P&gt;&lt;/PARALIST&gt;&lt;/CELL&gt;&lt;CELL BorderFill="15" ColAddr="7"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CharShape="22"&gt;&lt;CHAR&gt;≪$K$65≫&lt;/CHAR&gt;&lt;/TEXT&gt;&lt;/P&gt;&lt;/PARALIST&gt;&lt;/CELL&gt;&lt;CELL BorderFill="15" ColAddr="8"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CharShape="22"&gt;&lt;CHAR&gt;≪$L$65≫&lt;/CHAR&gt;&lt;/TEXT&gt;&lt;/P&gt;&lt;/PARALIST&gt;&lt;/CELL&gt;&lt;CELL BorderFill="15" ColAddr="9"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CharShape="22"&gt;&lt;CHAR&gt;≪$M$65≫&lt;/CHAR&gt;&lt;/TEXT&gt;&lt;/P&gt;&lt;/PARALIST&gt;&lt;/CELL&gt;&lt;CELL BorderFill="15" ColAddr="10"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CharShape="22"&gt;&lt;CHAR&gt;≪$N$65≫&lt;/CHAR&gt;&lt;/TEXT&gt;&lt;/P&gt;&lt;/PARALIST&gt;&lt;/CELL&gt;&lt;CELL BorderFill="15" ColAddr="11"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CharShape="22"&gt;&lt;CHAR&gt;≪$O$65≫&lt;/CHAR&gt;&lt;/TEXT&gt;&lt;/P&gt;&lt;/PARALIST&gt;&lt;/CELL&gt;&lt;CELL BorderFill="15" ColAddr="12"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CharShape="22"&gt;&lt;CHAR&gt;≪$P$65≫&lt;/CHAR&gt;&lt;/TEXT&gt;&lt;/P&gt;&lt;/PARALIST&gt;&lt;/CELL&gt;&lt;CELL BorderFill="15" ColAddr="13"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CharShape="22"&gt;&lt;CHAR&gt;≪$Q$65≫&lt;/CHAR&gt;&lt;/TEXT&gt;&lt;/P&gt;&lt;/PARALIST&gt;&lt;/CELL&gt;&lt;CELL BorderFill="15" ColAddr="14"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CharShape="22"&gt;&lt;CHAR&gt;≪$R$65≫&lt;/CHAR&gt;&lt;/TEXT&gt;&lt;/P&gt;&lt;/PARALIST&gt;&lt;/CELL&gt;&lt;CELL BorderFill="15" ColAddr="15"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CharShape="22"&gt;&lt;CHAR&gt;≪$S$65≫&lt;/CHAR&gt;&lt;/TEXT&gt;&lt;/P&gt;&lt;/PARALIST&gt;&lt;/CELL&gt;&lt;CELL BorderFill="15" ColAddr="16"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CharShape="22"&gt;&lt;CHAR&gt;≪$T$65≫&lt;/CHAR&gt;&lt;/TEXT&gt;&lt;/P&gt;&lt;/PARALIST&gt;&lt;/CELL&gt;&lt;CELL BorderFill="15" ColAddr="17"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CharShape="22"&gt;&lt;CHAR&gt;≪$U$65≫&lt;/CHAR&gt;&lt;/TEXT&gt;&lt;/P&gt;&lt;/PARALIST&gt;&lt;/CELL&gt;&lt;CELL BorderFill="15" ColAddr="18"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CharShape="22"&gt;&lt;CHAR&gt;≪$V$65≫&lt;/CHAR&gt;&lt;/TEXT&gt;&lt;/P&gt;&lt;/PARALIST&gt;&lt;/CELL&gt;&lt;CELL BorderFill="16" ColAddr="19" ColSpan="1" Dirty="false" Editable="false" HasMargin="true" Header="false" Height="0" Protect="false" RowAddr="18" RowSpan="1" Width="5085"&gt;&lt;CELLMARGIN Bottom="0" Left="0" Right="0" Top="0"/&gt;&lt;PARALIST LineWrap="Squeeze" LinkListID="0" LinkListIDNext="0" TextDirection="0" VertAlign="Center"&gt;&lt;P ParaShape="22" Style="0"&gt;&lt;TEXT CharShape="22"&gt;&lt;CHAR&gt;≪$W$65≫&lt;/CHAR&gt;&lt;/TEXT&gt;&lt;/P&gt;&lt;/PARALIST&gt;&lt;/CELL&gt;&lt;/ROW&gt;&lt;ROW&gt;&lt;CELL BorderFill="15" ColAddr="2" ColSpan="2" Dirty="false" Editable="false" HasMargin="true" Header="false" Height="0" Protect="false" RowAddr="19" RowSpan="1" Width="9566"&gt;&lt;CELLMARGIN Bottom="567" Left="567" Right="567" Top="567"/&gt;&lt;PARALIST LineWrap="Break" LinkListID="0" LinkListIDNext="0" TextDirection="0" VertAlign="Center"&gt;&lt;P ParaShape="35" Style="0"&gt;&lt;TEXT CharShape="10"&gt;&lt;CHAR&gt;≪$D$66≫&lt;/CHAR&gt;&lt;/TEXT&gt;&lt;/P&gt;&lt;P ParaShape="36" Style="0"&gt;&lt;TEXT CharShape="24"&gt;&lt;CHAR&gt;(≪$E$66≫)&lt;/CHAR&gt;&lt;/TEXT&gt;&lt;/P&gt;&lt;/PARALIST&gt;&lt;/CELL&gt;&lt;CELL BorderFill="15" ColAddr="4"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CharShape="22"&gt;&lt;CHAR&gt;≪$H$66≫&lt;/CHAR&gt;&lt;/TEXT&gt;&lt;/P&gt;&lt;/PARALIST&gt;&lt;/CELL&gt;&lt;CELL BorderFill="15" ColAddr="5"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CharShape="22"&gt;&lt;CHAR&gt;≪$I$66≫&lt;/CHAR&gt;&lt;/TEXT&gt;&lt;/P&gt;&lt;/PARALIST&gt;&lt;/CELL&gt;&lt;CELL BorderFill="15" ColAddr="6"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CharShape="22"&gt;&lt;CHAR&gt;≪$J$66≫&lt;/CHAR&gt;&lt;/TEXT&gt;&lt;/P&gt;&lt;/PARALIST&gt;&lt;/CELL&gt;&lt;CELL BorderFill="15" ColAddr="7"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CharShape="22"&gt;&lt;CHAR&gt;≪$K$66≫&lt;/CHAR&gt;&lt;/TEXT&gt;&lt;/P&gt;&lt;/PARALIST&gt;&lt;/CELL&gt;&lt;CELL BorderFill="15" ColAddr="8"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CharShape="22"&gt;&lt;CHAR&gt;≪$L$66≫&lt;/CHAR&gt;&lt;/TEXT&gt;&lt;/P&gt;&lt;/PARALIST&gt;&lt;/CELL&gt;&lt;CELL BorderFill="15" ColAddr="9"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CharShape="22"&gt;&lt;CHAR&gt;≪$M$66≫&lt;/CHAR&gt;&lt;/TEXT&gt;&lt;/P&gt;&lt;/PARALIST&gt;&lt;/CELL&gt;&lt;CELL BorderFill="15" ColAddr="10"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CharShape="22"&gt;&lt;CHAR&gt;≪$N$66≫&lt;/CHAR&gt;&lt;/TEXT&gt;&lt;/P&gt;&lt;/PARALIST&gt;&lt;/CELL&gt;&lt;CELL BorderFill="15" ColAddr="11"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CharShape="22"&gt;&lt;CHAR&gt;≪$O$66≫&lt;/CHAR&gt;&lt;/TEXT&gt;&lt;/P&gt;&lt;/PARALIST&gt;&lt;/CELL&gt;&lt;CELL BorderFill="15" ColAddr="12"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CharShape="22"&gt;&lt;CHAR&gt;≪$P$66≫&lt;/CHAR&gt;&lt;/TEXT&gt;&lt;/P&gt;&lt;/PARALIST&gt;&lt;/CELL&gt;&lt;CELL BorderFill="15" ColAddr="13"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CharShape="22"&gt;&lt;CHAR&gt;≪$Q$66≫&lt;/CHAR&gt;&lt;/TEXT&gt;&lt;/P&gt;&lt;/PARALIST&gt;&lt;/CELL&gt;&lt;CELL BorderFill="15" ColAddr="14"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CharShape="22"&gt;&lt;CHAR&gt;≪$R$66≫&lt;/CHAR&gt;&lt;/TEXT&gt;&lt;/P&gt;&lt;/PARALIST&gt;&lt;/CELL&gt;&lt;CELL BorderFill="15" ColAddr="15"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CharShape="22"&gt;&lt;CHAR&gt;≪$S$66≫&lt;/CHAR&gt;&lt;/TEXT&gt;&lt;/P&gt;&lt;/PARALIST&gt;&lt;/CELL&gt;&lt;CELL BorderFill="15" ColAddr="16"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CharShape="22"&gt;&lt;CHAR&gt;≪$T$66≫&lt;/CHAR&gt;&lt;/TEXT&gt;&lt;/P&gt;&lt;/PARALIST&gt;&lt;/CELL&gt;&lt;CELL BorderFill="15" ColAddr="17"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CharShape="22"&gt;&lt;CHAR&gt;≪$U$66≫&lt;/CHAR&gt;&lt;/TEXT&gt;&lt;/P&gt;&lt;/PARALIST&gt;&lt;/CELL&gt;&lt;CELL BorderFill="15" ColAddr="18"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CharShape="22"&gt;&lt;CHAR&gt;≪$V$66≫&lt;/CHAR&gt;&lt;/TEXT&gt;&lt;/P&gt;&lt;/PARALIST&gt;&lt;/CELL&gt;&lt;CELL BorderFill="16" ColAddr="19" ColSpan="1" Dirty="false" Editable="false" HasMargin="true" Header="false" Height="0" Protect="false" RowAddr="19" RowSpan="1" Width="5085"&gt;&lt;CELLMARGIN Bottom="0" Left="0" Right="0" Top="0"/&gt;&lt;PARALIST LineWrap="Squeeze" LinkListID="0" LinkListIDNext="0" TextDirection="0" VertAlign="Center"&gt;&lt;P ParaShape="22" Style="0"&gt;&lt;TEXT CharShape="22"&gt;&lt;CHAR&gt;≪$W$66≫&lt;/CHAR&gt;&lt;/TEXT&gt;&lt;/P&gt;&lt;/PARALIST&gt;&lt;/CELL&gt;&lt;/ROW&gt;&lt;ROW&gt;&lt;CELL BorderFill="15" ColAddr="2" ColSpan="2" Dirty="false" Editable="false" HasMargin="true" Header="false" Height="0" Protect="false" RowAddr="20" RowSpan="1" Width="9566"&gt;&lt;CELLMARGIN Bottom="567" Left="567" Right="567" Top="567"/&gt;&lt;PARALIST LineWrap="Break" LinkListID="0" LinkListIDNext="0" TextDirection="0" VertAlign="Center"&gt;&lt;P ParaShape="35" Style="0"&gt;&lt;TEXT CharShape="10"&gt;&lt;CHAR&gt;≪$D$67≫&lt;/CHAR&gt;&lt;/TEXT&gt;&lt;/P&gt;&lt;P ParaShape="36" Style="0"&gt;&lt;TEXT CharShape="24"&gt;&lt;CHAR&gt;(≪$E$67≫)&lt;/CHAR&gt;&lt;/TEXT&gt;&lt;/P&gt;&lt;/PARALIST&gt;&lt;/CELL&gt;&lt;CELL BorderFill="15" ColAddr="4"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CharShape="22"&gt;&lt;CHAR&gt;≪$H$67≫&lt;/CHAR&gt;&lt;/TEXT&gt;&lt;/P&gt;&lt;/PARALIST&gt;&lt;/CELL&gt;&lt;CELL BorderFill="15" ColAddr="5"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CharShape="22"&gt;&lt;CHAR&gt;≪$I$67≫&lt;/CHAR&gt;&lt;/TEXT&gt;&lt;/P&gt;&lt;/PARALIST&gt;&lt;/CELL&gt;&lt;CELL BorderFill="15" ColAddr="6"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CharShape="22"&gt;&lt;CHAR&gt;≪$J$67≫&lt;/CHAR&gt;&lt;/TEXT&gt;&lt;/P&gt;&lt;/PARALIST&gt;&lt;/CELL&gt;&lt;CELL BorderFill="15" ColAddr="7"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CharShape="22"&gt;&lt;CHAR&gt;≪$K$67≫&lt;/CHAR&gt;&lt;/TEXT&gt;&lt;/P&gt;&lt;/PARALIST&gt;&lt;/CELL&gt;&lt;CELL BorderFill="15" ColAddr="8"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CharShape="22"&gt;&lt;CHAR&gt;≪$L$67≫&lt;/CHAR&gt;&lt;/TEXT&gt;&lt;/P&gt;&lt;/PARALIST&gt;&lt;/CELL&gt;&lt;CELL BorderFill="15" ColAddr="9"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CharShape="22"&gt;&lt;CHAR&gt;≪$M$67≫&lt;/CHAR&gt;&lt;/TEXT&gt;&lt;/P&gt;&lt;/PARALIST&gt;&lt;/CELL&gt;&lt;CELL BorderFill="15" ColAddr="10"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CharShape="22"&gt;&lt;CHAR&gt;≪$N$67≫&lt;/CHAR&gt;&lt;/TEXT&gt;&lt;/P&gt;&lt;/PARALIST&gt;&lt;/CELL&gt;&lt;CELL BorderFill="15" ColAddr="11"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CharShape="22"&gt;&lt;CHAR&gt;≪$O$67≫&lt;/CHAR&gt;&lt;/TEXT&gt;&lt;/P&gt;&lt;/PARALIST&gt;&lt;/CELL&gt;&lt;CELL BorderFill="15" ColAddr="12"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CharShape="22"&gt;&lt;CHAR&gt;≪$P$67≫&lt;/CHAR&gt;&lt;/TEXT&gt;&lt;/P&gt;&lt;/PARALIST&gt;&lt;/CELL&gt;&lt;CELL BorderFill="15" ColAddr="13"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CharShape="22"&gt;&lt;CHAR&gt;≪$Q$67≫&lt;/CHAR&gt;&lt;/TEXT&gt;&lt;/P&gt;&lt;/PARALIST&gt;&lt;/CELL&gt;&lt;CELL BorderFill="15" ColAddr="14"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CharShape="22"&gt;&lt;CHAR&gt;≪$R$67≫&lt;/CHAR&gt;&lt;/TEXT&gt;&lt;/P&gt;&lt;/PARALIST&gt;&lt;/CELL&gt;&lt;CELL BorderFill="15" ColAddr="15"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CharShape="22"&gt;&lt;CHAR&gt;≪$S$67≫&lt;/CHAR&gt;&lt;/TEXT&gt;&lt;/P&gt;&lt;/PARALIST&gt;&lt;/CELL&gt;&lt;CELL BorderFill="15" ColAddr="16"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CharShape="22"&gt;&lt;CHAR&gt;≪$T$67≫&lt;/CHAR&gt;&lt;/TEXT&gt;&lt;/P&gt;&lt;/PARALIST&gt;&lt;/CELL&gt;&lt;CELL BorderFill="15" ColAddr="17"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CharShape="22"&gt;&lt;CHAR&gt;≪$U$67≫&lt;/CHAR&gt;&lt;/TEXT&gt;&lt;/P&gt;&lt;/PARALIST&gt;&lt;/CELL&gt;&lt;CELL BorderFill="15" ColAddr="18"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CharShape="22"&gt;&lt;CHAR&gt;≪$V$67≫&lt;/CHAR&gt;&lt;/TEXT&gt;&lt;/P&gt;&lt;/PARALIST&gt;&lt;/CELL&gt;&lt;CELL BorderFill="16" ColAddr="19" ColSpan="1" Dirty="false" Editable="false" HasMargin="true" Header="false" Height="0" Protect="false" RowAddr="20" RowSpan="1" Width="5085"&gt;&lt;CELLMARGIN Bottom="0" Left="0" Right="0" Top="0"/&gt;&lt;PARALIST LineWrap="Squeeze" LinkListID="0" LinkListIDNext="0" TextDirection="0" VertAlign="Center"&gt;&lt;P ParaShape="22" Style="0"&gt;&lt;TEXT CharShape="22"&gt;&lt;CHAR&gt;≪$W$67≫&lt;/CHAR&gt;&lt;/TEXT&gt;&lt;/P&gt;&lt;/PARALIST&gt;&lt;/CELL&gt;&lt;/ROW&gt;&lt;ROW&gt;&lt;CELL BorderFill="15" ColAddr="2" ColSpan="2" Dirty="false" Editable="false" HasMargin="true" Header="false" Height="0" Protect="false" RowAddr="21" RowSpan="1" Width="9566"&gt;&lt;CELLMARGIN Bottom="567" Left="567" Right="567" Top="567"/&gt;&lt;PARALIST LineWrap="Break" LinkListID="0" LinkListIDNext="0" TextDirection="0" VertAlign="Center"&gt;&lt;P ParaShape="35" Style="0"&gt;&lt;TEXT CharShape="10"&gt;&lt;CHAR&gt;≪$D$68≫&lt;/CHAR&gt;&lt;/TEXT&gt;&lt;/P&gt;&lt;P ParaShape="36" Style="0"&gt;&lt;TEXT CharShape="24"&gt;&lt;CHAR&gt;(≪$E$68≫)&lt;/CHAR&gt;&lt;/TEXT&gt;&lt;/P&gt;&lt;/PARALIST&gt;&lt;/CELL&gt;&lt;CELL BorderFill="15" ColAddr="4"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CharShape="22"&gt;&lt;CHAR&gt;≪$H$68≫&lt;/CHAR&gt;&lt;/TEXT&gt;&lt;/P&gt;&lt;/PARALIST&gt;&lt;/CELL&gt;&lt;CELL BorderFill="15" ColAddr="5"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CharShape="22"&gt;&lt;CHAR&gt;≪$I$68≫&lt;/CHAR&gt;&lt;/TEXT&gt;&lt;/P&gt;&lt;/PARALIST&gt;&lt;/CELL&gt;&lt;CELL BorderFill="15" ColAddr="6"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CharShape="22"&gt;&lt;CHAR&gt;≪$J$68≫&lt;/CHAR&gt;&lt;/TEXT&gt;&lt;/P&gt;&lt;/PARALIST&gt;&lt;/CELL&gt;&lt;CELL BorderFill="15" ColAddr="7"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CharShape="22"&gt;&lt;CHAR&gt;≪$K$68≫&lt;/CHAR&gt;&lt;/TEXT&gt;&lt;/P&gt;&lt;/PARALIST&gt;&lt;/CELL&gt;&lt;CELL BorderFill="15" ColAddr="8"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CharShape="22"&gt;&lt;CHAR&gt;≪$L$68≫&lt;/CHAR&gt;&lt;/TEXT&gt;&lt;/P&gt;&lt;/PARALIST&gt;&lt;/CELL&gt;&lt;CELL BorderFill="15" ColAddr="9"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CharShape="22"&gt;&lt;CHAR&gt;≪$M$68≫&lt;/CHAR&gt;&lt;/TEXT&gt;&lt;/P&gt;&lt;/PARALIST&gt;&lt;/CELL&gt;&lt;CELL BorderFill="15" ColAddr="10"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CharShape="22"&gt;&lt;CHAR&gt;≪$N$68≫&lt;/CHAR&gt;&lt;/TEXT&gt;&lt;/P&gt;&lt;/PARALIST&gt;&lt;/CELL&gt;&lt;CELL BorderFill="15" ColAddr="11"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CharShape="22"&gt;&lt;CHAR&gt;≪$O$68≫&lt;/CHAR&gt;&lt;/TEXT&gt;&lt;/P&gt;&lt;/PARALIST&gt;&lt;/CELL&gt;&lt;CELL BorderFill="15" ColAddr="12"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CharShape="22"&gt;&lt;CHAR&gt;≪$P$68≫&lt;/CHAR&gt;&lt;/TEXT&gt;&lt;/P&gt;&lt;/PARALIST&gt;&lt;/CELL&gt;&lt;CELL BorderFill="15" ColAddr="13"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CharShape="22"&gt;&lt;CHAR&gt;≪$Q$68≫&lt;/CHAR&gt;&lt;/TEXT&gt;&lt;/P&gt;&lt;/PARALIST&gt;&lt;/CELL&gt;&lt;CELL BorderFill="15" ColAddr="14"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CharShape="22"&gt;&lt;CHAR&gt;≪$R$68≫&lt;/CHAR&gt;&lt;/TEXT&gt;&lt;/P&gt;&lt;/PARALIST&gt;&lt;/CELL&gt;&lt;CELL BorderFill="15" ColAddr="15"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CharShape="22"&gt;&lt;CHAR&gt;≪$S$68≫&lt;/CHAR&gt;&lt;/TEXT&gt;&lt;/P&gt;&lt;/PARALIST&gt;&lt;/CELL&gt;&lt;CELL BorderFill="15" ColAddr="16"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CharShape="22"&gt;&lt;CHAR&gt;≪$T$68≫&lt;/CHAR&gt;&lt;/TEXT&gt;&lt;/P&gt;&lt;/PARALIST&gt;&lt;/CELL&gt;&lt;CELL BorderFill="15" ColAddr="17"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CharShape="22"&gt;&lt;CHAR&gt;≪$U$68≫&lt;/CHAR&gt;&lt;/TEXT&gt;&lt;/P&gt;&lt;/PARALIST&gt;&lt;/CELL&gt;&lt;CELL BorderFill="15" ColAddr="18"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CharShape="22"&gt;&lt;CHAR&gt;≪$V$68≫&lt;/CHAR&gt;&lt;/TEXT&gt;&lt;/P&gt;&lt;/PARALIST&gt;&lt;/CELL&gt;&lt;CELL BorderFill="16" ColAddr="19" ColSpan="1" Dirty="false" Editable="false" HasMargin="true" Header="false" Height="0" Protect="false" RowAddr="21" RowSpan="1" Width="5085"&gt;&lt;CELLMARGIN Bottom="0" Left="0" Right="0" Top="0"/&gt;&lt;PARALIST LineWrap="Squeeze" LinkListID="0" LinkListIDNext="0" TextDirection="0" VertAlign="Center"&gt;&lt;P ParaShape="22" Style="0"&gt;&lt;TEXT CharShape="22"&gt;&lt;CHAR&gt;≪$W$68≫&lt;/CHAR&gt;&lt;/TEXT&gt;&lt;/P&gt;&lt;/PARALIST&gt;&lt;/CELL&gt;&lt;/ROW&gt;&lt;ROW&gt;&lt;CELL BorderFill="15" ColAddr="2" ColSpan="2" Dirty="false" Editable="false" HasMargin="true" Header="false" Height="0" Protect="false" RowAddr="22" RowSpan="1" Width="9566"&gt;&lt;CELLMARGIN Bottom="567" Left="567" Right="567" Top="567"/&gt;&lt;PARALIST LineWrap="Break" LinkListID="0" LinkListIDNext="0" TextDirection="0" VertAlign="Center"&gt;&lt;P ParaShape="35" Style="0"&gt;&lt;TEXT CharShape="10"&gt;&lt;CHAR&gt;≪$D$69≫&lt;/CHAR&gt;&lt;/TEXT&gt;&lt;/P&gt;&lt;P ParaShape="36" Style="0"&gt;&lt;TEXT CharShape="24"&gt;&lt;CHAR&gt;(≪$E$69≫)&lt;/CHAR&gt;&lt;/TEXT&gt;&lt;/P&gt;&lt;/PARALIST&gt;&lt;/CELL&gt;&lt;CELL BorderFill="15" ColAddr="4"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CharShape="22"&gt;&lt;CHAR&gt;≪$H$69≫&lt;/CHAR&gt;&lt;/TEXT&gt;&lt;/P&gt;&lt;/PARALIST&gt;&lt;/CELL&gt;&lt;CELL BorderFill="15" ColAddr="5"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CharShape="22"&gt;&lt;CHAR&gt;≪$I$69≫&lt;/CHAR&gt;&lt;/TEXT&gt;&lt;/P&gt;&lt;/PARALIST&gt;&lt;/CELL&gt;&lt;CELL BorderFill="15" ColAddr="6"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CharShape="22"&gt;&lt;CHAR&gt;≪$J$69≫&lt;/CHAR&gt;&lt;/TEXT&gt;&lt;/P&gt;&lt;/PARALIST&gt;&lt;/CELL&gt;&lt;CELL BorderFill="15" ColAddr="7"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CharShape="22"&gt;&lt;CHAR&gt;≪$K$69≫&lt;/CHAR&gt;&lt;/TEXT&gt;&lt;/P&gt;&lt;/PARALIST&gt;&lt;/CELL&gt;&lt;CELL BorderFill="15" ColAddr="8"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CharShape="22"&gt;&lt;CHAR&gt;≪$L$69≫&lt;/CHAR&gt;&lt;/TEXT&gt;&lt;/P&gt;&lt;/PARALIST&gt;&lt;/CELL&gt;&lt;CELL BorderFill="15" ColAddr="9" ColSpan="1" Dirty="false" Editable="false" HasMargin="true" Header="false" Height="0" Protect="false" RowAddr="22" RowSpan="1" Width="1695"&gt;&lt;CELLMARGIN Bottom="0" Left="0" Right="0" Top="0"</t>
  </si>
  <si>
    <t>/&gt;&lt;PARALIST LineWrap="Squeeze" LinkListID="0" LinkListIDNext="0" TextDirection="0" VertAlign="Center"&gt;&lt;P ParaShape="22" Style="0"&gt;&lt;TEXT CharShape="22"&gt;&lt;CHAR&gt;≪$M$69≫&lt;/CHAR&gt;&lt;/TEXT&gt;&lt;/P&gt;&lt;/PARALIST&gt;&lt;/CELL&gt;&lt;CELL BorderFill="15" ColAddr="10"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CharShape="22"&gt;&lt;CHAR&gt;≪$N$69≫&lt;/CHAR&gt;&lt;/TEXT&gt;&lt;/P&gt;&lt;/PARALIST&gt;&lt;/CELL&gt;&lt;CELL BorderFill="15" ColAddr="11"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CharShape="22"&gt;&lt;CHAR&gt;≪$O$69≫&lt;/CHAR&gt;&lt;/TEXT&gt;&lt;/P&gt;&lt;/PARALIST&gt;&lt;/CELL&gt;&lt;CELL BorderFill="15" ColAddr="12"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CharShape="22"&gt;&lt;CHAR&gt;≪$P$69≫&lt;/CHAR&gt;&lt;/TEXT&gt;&lt;/P&gt;&lt;/PARALIST&gt;&lt;/CELL&gt;&lt;CELL BorderFill="15" ColAddr="13"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CharShape="22"&gt;&lt;CHAR&gt;≪$Q$69≫&lt;/CHAR&gt;&lt;/TEXT&gt;&lt;/P&gt;&lt;/PARALIST&gt;&lt;/CELL&gt;&lt;CELL BorderFill="15" ColAddr="14"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CharShape="22"&gt;&lt;CHAR&gt;≪$R$69≫&lt;/CHAR&gt;&lt;/TEXT&gt;&lt;/P&gt;&lt;/PARALIST&gt;&lt;/CELL&gt;&lt;CELL BorderFill="15" ColAddr="15"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CharShape="22"&gt;&lt;CHAR&gt;≪$S$69≫&lt;/CHAR&gt;&lt;/TEXT&gt;&lt;/P&gt;&lt;/PARALIST&gt;&lt;/CELL&gt;&lt;CELL BorderFill="15" ColAddr="16"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CharShape="22"&gt;&lt;CHAR&gt;≪$T$69≫&lt;/CHAR&gt;&lt;/TEXT&gt;&lt;/P&gt;&lt;/PARALIST&gt;&lt;/CELL&gt;&lt;CELL BorderFill="15" ColAddr="17"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CharShape="22"&gt;&lt;CHAR&gt;≪$U$69≫&lt;/CHAR&gt;&lt;/TEXT&gt;&lt;/P&gt;&lt;/PARALIST&gt;&lt;/CELL&gt;&lt;CELL BorderFill="15" ColAddr="18"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CharShape="22"&gt;&lt;CHAR&gt;≪$V$69≫&lt;/CHAR&gt;&lt;/TEXT&gt;&lt;/P&gt;&lt;/PARALIST&gt;&lt;/CELL&gt;&lt;CELL BorderFill="16" ColAddr="19" ColSpan="1" Dirty="false" Editable="false" HasMargin="true" Header="false" Height="0" Protect="false" RowAddr="22" RowSpan="1" Width="5085"&gt;&lt;CELLMARGIN Bottom="0" Left="0" Right="0" Top="0"/&gt;&lt;PARALIST LineWrap="Squeeze" LinkListID="0" LinkListIDNext="0" TextDirection="0" VertAlign="Center"&gt;&lt;P ParaShape="22" Style="0"&gt;&lt;TEXT CharShape="22"&gt;&lt;CHAR&gt;≪$W$69≫&lt;/CHAR&gt;&lt;/TEXT&gt;&lt;/P&gt;&lt;/PARALIST&gt;&lt;/CELL&gt;&lt;/ROW&gt;&lt;ROW&gt;&lt;CELL BorderFill="15" ColAddr="2" ColSpan="2" Dirty="false" Editable="false" HasMargin="true" Header="false" Height="0" Protect="false" RowAddr="23" RowSpan="1" Width="9566"&gt;&lt;CELLMARGIN Bottom="567" Left="567" Right="567" Top="567"/&gt;&lt;PARALIST LineWrap="Break" LinkListID="0" LinkListIDNext="0" TextDirection="0" VertAlign="Center"&gt;&lt;P ParaShape="35" Style="0"&gt;&lt;TEXT CharShape="10"&gt;&lt;CHAR&gt;≪$D$70≫&lt;/CHAR&gt;&lt;/TEXT&gt;&lt;/P&gt;&lt;P ParaShape="36" Style="0"&gt;&lt;TEXT CharShape="24"&gt;&lt;CHAR&gt;(≪$E$70≫)&lt;/CHAR&gt;&lt;/TEXT&gt;&lt;/P&gt;&lt;/PARALIST&gt;&lt;/CELL&gt;&lt;CELL BorderFill="15" ColAddr="4"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CharShape="22"&gt;&lt;CHAR&gt;≪$H$70≫&lt;/CHAR&gt;&lt;/TEXT&gt;&lt;/P&gt;&lt;/PARALIST&gt;&lt;/CELL&gt;&lt;CELL BorderFill="15" ColAddr="5"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CharShape="22"&gt;&lt;CHAR&gt;≪$I$70≫&lt;/CHAR&gt;&lt;/TEXT&gt;&lt;/P&gt;&lt;/PARALIST&gt;&lt;/CELL&gt;&lt;CELL BorderFill="15" ColAddr="6"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CharShape="22"&gt;&lt;CHAR&gt;≪$J$70≫&lt;/CHAR&gt;&lt;/TEXT&gt;&lt;/P&gt;&lt;/PARALIST&gt;&lt;/CELL&gt;&lt;CELL BorderFill="15" ColAddr="7"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CharShape="22"&gt;&lt;CHAR&gt;≪$K$70≫&lt;/CHAR&gt;&lt;/TEXT&gt;&lt;/P&gt;&lt;/PARALIST&gt;&lt;/CELL&gt;&lt;CELL BorderFill="15" ColAddr="8"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CharShape="22"&gt;&lt;CHAR&gt;≪$L$70≫&lt;/CHAR&gt;&lt;/TEXT&gt;&lt;/P&gt;&lt;/PARALIST&gt;&lt;/CELL&gt;&lt;CELL BorderFill="15" ColAddr="9"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CharShape="22"&gt;&lt;CHAR&gt;≪$M$70≫&lt;/CHAR&gt;&lt;/TEXT&gt;&lt;/P&gt;&lt;/PARALIST&gt;&lt;/CELL&gt;&lt;CELL BorderFill="15" ColAddr="10"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CharShape="22"&gt;&lt;CHAR&gt;≪$N$70≫&lt;/CHAR&gt;&lt;/TEXT&gt;&lt;/P&gt;&lt;/PARALIST&gt;&lt;/CELL&gt;&lt;CELL BorderFill="15" ColAddr="11"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CharShape="22"&gt;&lt;CHAR&gt;≪$O$70≫&lt;/CHAR&gt;&lt;/TEXT&gt;&lt;/P&gt;&lt;/PARALIST&gt;&lt;/CELL&gt;&lt;CELL BorderFill="15" ColAddr="12"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CharShape="22"&gt;&lt;CHAR&gt;≪$P$70≫&lt;/CHAR&gt;&lt;/TEXT&gt;&lt;/P&gt;&lt;/PARALIST&gt;&lt;/CELL&gt;&lt;CELL BorderFill="15" ColAddr="13"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CharShape="22"&gt;&lt;CHAR&gt;≪$Q$70≫&lt;/CHAR&gt;&lt;/TEXT&gt;&lt;/P&gt;&lt;/PARALIST&gt;&lt;/CELL&gt;&lt;CELL BorderFill="15" ColAddr="14"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CharShape="22"&gt;&lt;CHAR&gt;≪$R$70≫&lt;/CHAR&gt;&lt;/TEXT&gt;&lt;/P&gt;&lt;/PARALIST&gt;&lt;/CELL&gt;&lt;CELL BorderFill="15" ColAddr="15"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CharShape="22"&gt;&lt;CHAR&gt;≪$S$70≫&lt;/CHAR&gt;&lt;/TEXT&gt;&lt;/P&gt;&lt;/PARALIST&gt;&lt;/CELL&gt;&lt;CELL BorderFill="15" ColAddr="16"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CharShape="22"&gt;&lt;CHAR&gt;≪$T$70≫&lt;/CHAR&gt;&lt;/TEXT&gt;&lt;/P&gt;&lt;/PARALIST&gt;&lt;/CELL&gt;&lt;CELL BorderFill="15" ColAddr="17"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CharShape="22"&gt;&lt;CHAR&gt;≪$U$70≫&lt;/CHAR&gt;&lt;/TEXT&gt;&lt;/P&gt;&lt;/PARALIST&gt;&lt;/CELL&gt;&lt;CELL BorderFill="15" ColAddr="18"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CharShape="22"&gt;&lt;CHAR&gt;≪$V$70≫&lt;/CHAR&gt;&lt;/TEXT&gt;&lt;/P&gt;&lt;/PARALIST&gt;&lt;/CELL&gt;&lt;CELL BorderFill="16" ColAddr="19" ColSpan="1" Dirty="false" Editable="false" HasMargin="true" Header="false" Height="0" Protect="false" RowAddr="23" RowSpan="1" Width="5085"&gt;&lt;CELLMARGIN Bottom="0" Left="0" Right="0" Top="0"/&gt;&lt;PARALIST LineWrap="Squeeze" LinkListID="0" LinkListIDNext="0" TextDirection="0" VertAlign="Center"&gt;&lt;P ParaShape="22" Style="0"&gt;&lt;TEXT CharShape="22"&gt;&lt;CHAR&gt;≪$W$70≫&lt;/CHAR&gt;&lt;/TEXT&gt;&lt;/P&gt;&lt;/PARALIST&gt;&lt;/CELL&gt;&lt;/ROW&gt;&lt;ROW&gt;&lt;CELL BorderFill="15" ColAddr="2" ColSpan="2" Dirty="false" Editable="false" HasMargin="true" Header="false" Height="0" Protect="false" RowAddr="24" RowSpan="1" Width="9566"&gt;&lt;CELLMARGIN Bottom="567" Left="567" Right="567" Top="567"/&gt;&lt;PARALIST LineWrap="Break" LinkListID="0" LinkListIDNext="0" TextDirection="0" VertAlign="Center"&gt;&lt;P ParaShape="35" Style="0"&gt;&lt;TEXT CharShape="10"&gt;&lt;CHAR&gt;≪$D$71≫&lt;/CHAR&gt;&lt;/TEXT&gt;&lt;/P&gt;&lt;P ParaShape="36" Style="0"&gt;&lt;TEXT CharShape="24"&gt;&lt;CHAR&gt;(≪$E$71≫)&lt;/CHAR&gt;&lt;/TEXT&gt;&lt;/P&gt;&lt;/PARALIST&gt;&lt;/CELL&gt;&lt;CELL BorderFill="15" ColAddr="4"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CharShape="22"&gt;&lt;CHAR&gt;≪$H$71≫&lt;/CHAR&gt;&lt;/TEXT&gt;&lt;/P&gt;&lt;/PARALIST&gt;&lt;/CELL&gt;&lt;CELL BorderFill="15" ColAddr="5"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CharShape="22"&gt;&lt;CHAR&gt;≪$I$71≫&lt;/CHAR&gt;&lt;/TEXT&gt;&lt;/P&gt;&lt;/PARALIST&gt;&lt;/CELL&gt;&lt;CELL BorderFill="15" ColAddr="6"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CharShape="22"&gt;&lt;CHAR&gt;≪$J$71≫&lt;/CHAR&gt;&lt;/TEXT&gt;&lt;/P&gt;&lt;/PARALIST&gt;&lt;/CELL&gt;&lt;CELL BorderFill="15" ColAddr="7"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CharShape="22"&gt;&lt;CHAR&gt;≪$K$71≫&lt;/CHAR&gt;&lt;/TEXT&gt;&lt;/P&gt;&lt;/PARALIST&gt;&lt;/CELL&gt;&lt;CELL BorderFill="15" ColAddr="8"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CharShape="22"&gt;&lt;CHAR&gt;≪$L$71≫&lt;/CHAR&gt;&lt;/TEXT&gt;&lt;/P&gt;&lt;/PARALIST&gt;&lt;/CELL&gt;&lt;CELL BorderFill="15" ColAddr="9"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CharShape="22"&gt;&lt;CHAR&gt;≪$M$71≫&lt;/CHAR&gt;&lt;/TEXT&gt;&lt;/P&gt;&lt;/PARALIST&gt;&lt;/CELL&gt;&lt;CELL BorderFill="15" ColAddr="10"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CharShape="22"&gt;&lt;CHAR&gt;≪$N$71≫&lt;/CHAR&gt;&lt;/TEXT&gt;&lt;/P&gt;&lt;/PARALIST&gt;&lt;/CELL&gt;&lt;CELL BorderFill="15" ColAddr="11"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CharShape="22"&gt;&lt;CHAR&gt;≪$O$71≫&lt;/CHAR&gt;&lt;/TEXT&gt;&lt;/P&gt;&lt;/PARALIST&gt;&lt;/CELL&gt;&lt;CELL BorderFill="15" ColAddr="12"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CharShape="22"&gt;&lt;CHAR&gt;≪$P$71≫&lt;/CHAR&gt;&lt;/TEXT&gt;&lt;/P&gt;&lt;/PARALIST&gt;&lt;/CELL&gt;&lt;CELL BorderFill="15" ColAddr="13"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CharShape="22"&gt;&lt;CHAR&gt;≪$Q$71≫&lt;/CHAR&gt;&lt;/TEXT&gt;&lt;/P&gt;&lt;/PARALIST&gt;&lt;/CELL&gt;&lt;CELL BorderFill="15" ColAddr="14"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CharShape="22"&gt;&lt;CHAR&gt;≪$R$71≫&lt;/CHAR&gt;&lt;/TEXT&gt;&lt;/P&gt;&lt;/PARALIST&gt;&lt;/CELL&gt;&lt;CELL BorderFill="15" ColAddr="15"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CharShape="22"&gt;&lt;CHAR&gt;≪$S$71≫&lt;/CHAR&gt;&lt;/TEXT&gt;&lt;/P&gt;&lt;/PARALIST&gt;&lt;/CELL&gt;&lt;CELL BorderFill="15" ColAddr="16"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CharShape="22"&gt;&lt;CHAR&gt;≪$T$71≫&lt;/CHAR&gt;&lt;/TEXT&gt;&lt;/P&gt;&lt;/PARALIST&gt;&lt;/CELL&gt;&lt;CELL BorderFill="15" ColAddr="17"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CharShape="22"&gt;&lt;CHAR&gt;≪$U$71≫&lt;/CHAR&gt;&lt;/TEXT&gt;&lt;/P&gt;&lt;/PARALIST&gt;&lt;/CELL&gt;&lt;CELL BorderFill="15" ColAddr="18"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CharShape="22"&gt;&lt;CHAR&gt;≪$V$71≫&lt;/CHAR&gt;&lt;/TEXT&gt;&lt;/P&gt;&lt;/PARALIST&gt;&lt;/CELL&gt;&lt;CELL BorderFill="16" ColAddr="19" ColSpan="1" Dirty="false" Editable="false" HasMargin="true" Header="false" Height="0" Protect="false" RowAddr="24" RowSpan="1" Width="5085"&gt;&lt;CELLMARGIN Bottom="0" Left="0" Right="0" Top="0"/&gt;&lt;PARALIST LineWrap="Squeeze" LinkListID="0" LinkListIDNext="0" TextDirection="0" VertAlign="Center"&gt;&lt;P ParaShape="22" Style="0"&gt;&lt;TEXT CharShape="22"&gt;&lt;CHAR&gt;≪$W$71≫&lt;/CHAR&gt;&lt;/TEXT&gt;&lt;/P&gt;&lt;/PARALIST&gt;&lt;/CELL&gt;&lt;/ROW&gt;&lt;ROW&gt;&lt;CELL BorderFill="15" ColAddr="2" ColSpan="2" Dirty="false" Editable="false" HasMargin="true" Header="false" Height="0" Protect="false" RowAddr="25" RowSpan="1" Width="9566"&gt;&lt;CELLMARGIN Bottom="567" Left="567" Right="567" Top="567"/&gt;&lt;PARALIST LineWrap="Break" LinkListID="0" LinkListIDNext="0" TextDirection="0" VertAlign="Center"&gt;&lt;P ParaShape="35" Style="0"&gt;&lt;TEXT CharShape="10"&gt;&lt;CHAR&gt;≪$D$72≫&lt;/CHAR&gt;&lt;/TEXT&gt;&lt;/P&gt;&lt;P ParaShape="36" Style="0"&gt;&lt;TEXT CharShape="24"&gt;&lt;CHAR&gt;(≪$E$72≫)&lt;/CHAR&gt;&lt;/TEXT&gt;&lt;/P&gt;&lt;/PARALIST&gt;&lt;/CELL&gt;&lt;CELL BorderFill="15" ColAddr="4"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CharShape="22"&gt;&lt;CHAR&gt;≪$H$72≫&lt;/CHAR&gt;&lt;/TEXT&gt;&lt;/P&gt;&lt;/PARALIST&gt;&lt;/CELL&gt;&lt;CELL BorderFill="15" ColAddr="5"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CharShape="22"&gt;&lt;CHAR&gt;≪$I$72≫&lt;/CHAR&gt;&lt;/TEXT&gt;&lt;/P&gt;&lt;/PARALIST&gt;&lt;/CELL&gt;&lt;CELL BorderFill="15" ColAddr="6"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CharShape="22"&gt;&lt;CHAR&gt;≪$J$72≫&lt;/CHAR&gt;&lt;/TEXT&gt;&lt;/P&gt;&lt;/PARALIST&gt;&lt;/CELL&gt;&lt;CELL BorderFill="15" ColAddr="7"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CharShape="22"&gt;&lt;CHAR&gt;≪$K$72≫&lt;/CHAR&gt;&lt;/TEXT&gt;&lt;/P&gt;&lt;/PARALIST&gt;&lt;/CELL&gt;&lt;CELL BorderFill="15" ColAddr="8"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CharShape="22"&gt;&lt;CHAR&gt;≪$L$72≫&lt;/CHAR&gt;&lt;/TEXT&gt;&lt;/P&gt;&lt;/PARALIST&gt;&lt;/CELL&gt;&lt;CELL BorderFill="15" ColAddr="9"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CharShape="22"&gt;&lt;CHAR&gt;≪$M$72≫&lt;/CHAR&gt;&lt;/TEXT&gt;&lt;/P&gt;&lt;/PARALIST&gt;&lt;/CELL&gt;&lt;CELL BorderFill="15" ColAddr="10"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CharShape="22"&gt;&lt;CHAR&gt;≪$N$72≫&lt;/CHAR&gt;&lt;/TEXT&gt;&lt;/P&gt;&lt;/PARALIST&gt;&lt;/CELL&gt;&lt;CELL BorderFill="15" ColAddr="11"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CharShape="22"&gt;&lt;CHAR&gt;≪$O$72≫&lt;/CHAR&gt;&lt;/TEXT&gt;&lt;/P&gt;&lt;/PARALIST&gt;&lt;/CELL&gt;&lt;CELL BorderFill="15" ColAddr="12"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CharShape="22"&gt;&lt;CHAR&gt;≪$P$72≫&lt;/CHAR&gt;&lt;/TEXT&gt;&lt;/P&gt;&lt;/PARALIST&gt;&lt;/CELL&gt;&lt;CELL BorderFill="15" ColAddr="13"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CharShape="22"&gt;&lt;CHAR&gt;≪$Q$72≫&lt;/CHAR&gt;&lt;/TEXT&gt;&lt;/P&gt;&lt;/PARALIST&gt;&lt;/CELL&gt;&lt;CELL BorderFill="15" ColAddr="14"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CharShape="22"&gt;&lt;CHAR&gt;≪$R$72≫&lt;/CHAR&gt;&lt;/TEXT&gt;&lt;/P&gt;&lt;/PARALIST&gt;&lt;/CELL&gt;&lt;CELL BorderFill="15" ColAddr="15"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CharShape="22"&gt;&lt;CHAR&gt;≪$S$72≫&lt;/CHAR&gt;&lt;/TEXT&gt;&lt;/P&gt;&lt;/PARALIST&gt;&lt;/CELL&gt;&lt;CELL BorderFill="15" ColAddr="16"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CharShape="22"&gt;&lt;CHAR&gt;≪$T$72≫&lt;/CHAR&gt;&lt;/TEXT&gt;&lt;/P&gt;&lt;/PARALIST&gt;&lt;/CELL&gt;&lt;CELL BorderFill="15" ColAddr="17"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CharShape="22"&gt;&lt;CHAR&gt;≪$U$72≫&lt;/CHAR&gt;&lt;/TEXT&gt;&lt;/P&gt;&lt;/PARALIST&gt;&lt;/CELL&gt;&lt;CELL BorderFill="15" ColAddr="18"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CharShape="22"&gt;&lt;CHAR&gt;≪$V$72≫&lt;/CHAR&gt;&lt;/TEXT&gt;&lt;/P&gt;&lt;/PARALIST&gt;&lt;/CELL&gt;&lt;CELL BorderFill="16" ColAddr="19" ColSpan="1" Dirty="false" Editable="false" HasMargin="true" Header="false" Height="0" Protect="false" RowAddr="25" RowSpan="1" Width="5085"&gt;&lt;CELLMARGIN Bottom="0" Left="0" Right="0" Top="0"/&gt;&lt;PARALIST LineWrap="Squeeze" LinkListID="0" LinkListIDNext="0" TextDirection="0" VertAlign="Center"&gt;&lt;P ParaShape="22" Style="0"&gt;&lt;TEXT CharShape="22"&gt;&lt;CHAR&gt;≪$W$72≫&lt;/CHAR&gt;&lt;/TEXT&gt;&lt;/P&gt;&lt;/PARALIST&gt;&lt;/CELL&gt;&lt;/ROW&gt;&lt;ROW&gt;&lt;CELL BorderFill="15" ColAddr="2" ColSpan="2" Dirty="false" Editable="false" HasMargin="true" Header="false" Height="0" Protect="false" RowAddr="26" RowSpan="1" Width="9566"&gt;&lt;CELLMARGIN Bottom="567" Left="567" Right="567" Top="567"/&gt;&lt;PARALIST LineWrap="Break" LinkListID="0" LinkListIDNext="0" TextDirection="0" VertAlign="Center"&gt;&lt;P ParaShape="35" Style="0"&gt;&lt;TEXT CharShape="10"&gt;&lt;CHAR&gt;≪$D$73≫&lt;/CHAR&gt;&lt;/TEXT&gt;&lt;/P&gt;&lt;P ParaShape="36" Style="0"&gt;&lt;TEXT CharShape="24"&gt;&lt;CHAR&gt;(≪$E$73≫)&lt;/CHAR&gt;&lt;/TEXT&gt;&lt;/P&gt;&lt;/PARALIST&gt;&lt;/CELL&gt;&lt;CELL BorderFill="15" ColAddr="4"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CharShape="22"&gt;&lt;CHAR&gt;≪$H$73≫&lt;/CHAR&gt;&lt;/TEXT&gt;&lt;/P&gt;&lt;/PARALIST&gt;&lt;/CELL&gt;&lt;CELL BorderFill="15" ColAddr="5"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CharShape="22"&gt;&lt;CHAR&gt;≪$I$73≫&lt;/CHAR&gt;&lt;/TEXT&gt;&lt;/P&gt;&lt;/PARALIST&gt;&lt;/CELL&gt;&lt;CELL BorderFill="15" ColAddr="6"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CharShape="22"&gt;&lt;CHAR&gt;≪$J$73≫&lt;/CHAR&gt;&lt;/TEXT&gt;&lt;/P&gt;&lt;/PARALIST&gt;&lt;/CELL&gt;&lt;CELL BorderFill="15" ColAddr="7"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CharShape="22"&gt;&lt;CHAR&gt;≪$K$73≫&lt;/CHAR&gt;&lt;/TEXT&gt;&lt;/P&gt;&lt;/PARALIST&gt;&lt;/CELL&gt;&lt;CELL BorderFill="15" ColAddr="8"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CharShape="22"&gt;&lt;CHAR&gt;≪$L$73≫&lt;/CHAR&gt;&lt;/TEXT&gt;&lt;/P&gt;&lt;/PARALIST&gt;&lt;/CELL&gt;&lt;CELL BorderFill="15" ColAddr="9"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CharShape="22"&gt;&lt;CHAR&gt;≪$M$73≫&lt;/CHAR&gt;&lt;/TEXT&gt;&lt;/P&gt;&lt;/PARALIST&gt;&lt;/CELL&gt;&lt;CELL BorderFill="15" ColAddr="10"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CharShape="22"&gt;&lt;CHAR&gt;≪$N$73≫&lt;/CHAR&gt;&lt;/TEXT&gt;&lt;/P&gt;&lt;/PARALIST&gt;&lt;/CELL&gt;&lt;CELL BorderFill="15" ColAddr="11"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CharShape="22"&gt;&lt;CHAR&gt;≪$O$73≫&lt;/CHAR&gt;&lt;/TEXT&gt;&lt;/P&gt;&lt;/PARALIST&gt;&lt;/CELL&gt;&lt;CELL BorderFill="15" ColAddr="12"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CharShape="22"&gt;&lt;CHAR&gt;≪$P$73≫&lt;/CHAR&gt;&lt;/TEXT&gt;&lt;/P&gt;&lt;/PARALIST&gt;&lt;/CELL&gt;&lt;CELL BorderFill="15" ColAddr="13"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CharShape="22"&gt;&lt;CHAR&gt;≪$Q$73≫&lt;/CHAR&gt;&lt;/TEXT&gt;&lt;/P&gt;&lt;/PARALIST&gt;&lt;/CELL&gt;&lt;CELL BorderFill="15" ColAddr="14"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CharShape="22"&gt;&lt;CHAR&gt;≪$R$73≫&lt;/CHAR&gt;&lt;/TEXT&gt;&lt;/P&gt;&lt;/PARALIST&gt;&lt;/CELL&gt;&lt;CELL BorderFill="15" ColAddr="15"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CharShape="22"&gt;&lt;CHAR&gt;≪$S$73≫&lt;/CHAR&gt;&lt;/TEXT&gt;&lt;/P&gt;&lt;/PARALIST&gt;&lt;/CELL&gt;&lt;CELL BorderFill="15" ColAddr="16"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CharShape="22"&gt;&lt;CHAR&gt;≪$T$73≫&lt;/CHAR&gt;&lt;/TEXT&gt;&lt;/P&gt;&lt;/PARALIST&gt;&lt;/CELL&gt;&lt;CELL BorderFill="15" ColAddr="17"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CharShape="22"&gt;&lt;CHAR&gt;≪$U$73≫&lt;/C</t>
  </si>
  <si>
    <t>hape="32"&gt;&lt;CHAR&gt;≪$AC$139≫&lt;/CHAR&gt;&lt;/TEXT&gt;&lt;/P&gt;&lt;/PARALIST&gt;&lt;/CELL&gt;&lt;/ROW&gt;&lt;ROW&gt;&lt;CELL BorderFill="24" ColAddr="0" ColSpan="1" Dirty="false" Editable="false" HasMargin="false" Header="false" Height="1882" Protect="false" RowAddr="8" RowSpan="1" Width="5659"&gt;&lt;CELLMARGIN Bottom="141" Left="141" Right="141" Top="141"/&gt;&lt;PARALIST LineWrap="Break" LinkListID="0" LinkListIDNext="0" TextDirection="0" VertAlign="Center"&gt;&lt;P ParaShape="49" Style="0"&gt;&lt;TEXT CharShape="32"&gt;&lt;CHAR&gt;≪$E$140≫&lt;/CHAR&gt;&lt;/TEXT&gt;&lt;/P&gt;&lt;/PARALIST&gt;&lt;/CELL&gt;&lt;CELL BorderFill="24" ColAddr="1" ColSpan="1" Dirty="false" Editable="false" HasMargin="false" Header="false" Height="1882" Protect="false" RowAddr="8" RowSpan="1" Width="5659"&gt;&lt;CELLMARGIN Bottom="141" Left="141" Right="141" Top="141"/&gt;&lt;PARALIST LineWrap="Break" LinkListID="0" LinkListIDNext="0" TextDirection="0" VertAlign="Center"&gt;&lt;P ParaShape="49" Style="0"&gt;&lt;TEXT CharShape="32"&gt;&lt;CHAR&gt;≪$H$140≫&lt;/CHAR&gt;&lt;/TEXT&gt;&lt;/P&gt;&lt;/PARALIST&gt;&lt;/CELL&gt;&lt;CELL BorderFill="24" ColAddr="2"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CharShape="32"&gt;&lt;CHAR&gt;≪$K$140≫&lt;/CHAR&gt;&lt;/TEXT&gt;&lt;/P&gt;&lt;/PARALIST&gt;&lt;/CELL&gt;&lt;CELL BorderFill="24" ColAddr="3"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CharShape="32"&gt;&lt;CHAR&gt;≪$L$140≫&lt;/CHAR&gt;&lt;/TEXT&gt;&lt;/P&gt;&lt;/PARALIST&gt;&lt;/CELL&gt;&lt;CELL BorderFill="24" ColAddr="4"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CharShape="32"&gt;&lt;CHAR&gt;≪$M$140≫&lt;/CHAR&gt;&lt;/TEXT&gt;&lt;/P&gt;&lt;/PARALIST&gt;&lt;/CELL&gt;&lt;CELL BorderFill="24" ColAddr="5"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CharShape="32"&gt;&lt;CHAR&gt;≪$N$140≫&lt;/CHAR&gt;&lt;/TEXT&gt;&lt;/P&gt;&lt;/PARALIST&gt;&lt;/CELL&gt;&lt;CELL BorderFill="24" ColAddr="6"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CharShape="32"&gt;&lt;CHAR&gt;≪$O$140≫&lt;/CHAR&gt;&lt;/TEXT&gt;&lt;/P&gt;&lt;/PARALIST&gt;&lt;/CELL&gt;&lt;CELL BorderFill="24" ColAddr="7"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CharShape="32"&gt;&lt;CHAR&gt;≪$P$140≫&lt;/CHAR&gt;&lt;/TEXT&gt;&lt;/P&gt;&lt;/PARALIST&gt;&lt;/CELL&gt;&lt;CELL BorderFill="24" ColAddr="8"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CharShape="32"&gt;&lt;CHAR&gt;≪$Q$140≫&lt;/CHAR&gt;&lt;/TEXT&gt;&lt;/P&gt;&lt;/PARALIST&gt;&lt;/CELL&gt;&lt;CELL BorderFill="24" ColAddr="9"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CharShape="32"&gt;&lt;CHAR&gt;≪$R$140≫&lt;/CHAR&gt;&lt;/TEXT&gt;&lt;/P&gt;&lt;/PARALIST&gt;&lt;/CELL&gt;&lt;CELL BorderFill="24" ColAddr="10"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CharShape="32"&gt;&lt;CHAR&gt;≪$S$140≫&lt;/CHAR&gt;&lt;/TEXT&gt;&lt;/P&gt;&lt;/PARALIST&gt;&lt;/CELL&gt;&lt;CELL BorderFill="24" ColAddr="11"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CharShape="32"&gt;&lt;CHAR&gt;≪$T$140≫&lt;/CHAR&gt;&lt;/TEXT&gt;&lt;/P&gt;&lt;/PARALIST&gt;&lt;/CELL&gt;&lt;CELL BorderFill="24" ColAddr="12"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CharShape="32"&gt;&lt;CHAR&gt;≪$U$140≫&lt;/CHAR&gt;&lt;/TEXT&gt;&lt;/P&gt;&lt;/PARALIST&gt;&lt;/CELL&gt;&lt;CELL BorderFill="24" ColAddr="13"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CharShape="32"&gt;&lt;CHAR&gt;≪$V$140≫&lt;/CHAR&gt;&lt;/TEXT&gt;&lt;/P&gt;&lt;/PARALIST&gt;&lt;/CELL&gt;&lt;CELL BorderFill="24" ColAddr="14"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CharShape="32"&gt;&lt;CHAR&gt;≪$W$140≫&lt;/CHAR&gt;&lt;/TEXT&gt;&lt;/P&gt;&lt;/PARALIST&gt;&lt;/CELL&gt;&lt;CELL BorderFill="24" ColAddr="15"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CharShape="32"&gt;&lt;CHAR&gt;≪$X$140≫&lt;/CHAR&gt;&lt;/TEXT&gt;&lt;/P&gt;&lt;/PARALIST&gt;&lt;/CELL&gt;&lt;CELL BorderFill="24" ColAddr="16"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CharShape="32"&gt;&lt;CHAR&gt;≪$Y$140≫&lt;/CHAR&gt;&lt;/TEXT&gt;&lt;/P&gt;&lt;/PARALIST&gt;&lt;/CELL&gt;&lt;CELL BorderFill="24" ColAddr="17"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CharShape="32"&gt;&lt;CHAR&gt;≪$Z$140≫&lt;/CHAR&gt;&lt;/TEXT&gt;&lt;/P&gt;&lt;/PARALIST&gt;&lt;/CELL&gt;&lt;CELL BorderFill="24" ColAddr="18" ColSpan="1" Dirty="false" Editable="false" HasMargin="false" Header="false" Height="1882" Protect="false" RowAddr="8" RowSpan="1" Width="2030"&gt;&lt;CELLMARGIN Bottom="141" Left="141" Right="141" Top="141"/&gt;&lt;PARALIST LineWrap="Break" LinkListID="0" LinkListIDNext="0" TextDirection="0" VertAlign="Center"&gt;&lt;P ParaShape="49" Style="0"&gt;&lt;TEXT CharShape="32"&gt;&lt;CHAR&gt;≪$AA$140≫&lt;/CHAR&gt;&lt;/TEXT&gt;&lt;/P&gt;&lt;/PARALIST&gt;&lt;/CELL&gt;&lt;CELL BorderFill="24" ColAddr="19" ColSpan="1" Dirty="false" Editable="false" HasMargin="false" Header="false" Height="1882" Protect="false" RowAddr="8" RowSpan="1" Width="2030"&gt;&lt;CELLMARGIN Bottom="141" Left="141" Right="141" Top="141"/&gt;&lt;PARALIST LineWrap="Break" LinkListID="0" LinkListIDNext="0" TextDirection="0" VertAlign="Center"&gt;&lt;P ParaShape="49" Style="0"&gt;&lt;TEXT CharShape="32"&gt;&lt;CHAR&gt;≪$AB$140≫&lt;/CHAR&gt;&lt;/TEXT&gt;&lt;/P&gt;&lt;/PARALIST&gt;&lt;/CELL&gt;&lt;CELL BorderFill="24" ColAddr="20" ColSpan="1" Dirty="false" Editable="false" HasMargin="false" Header="false" Height="1882" Protect="false" RowAddr="8" RowSpan="1" Width="2032"&gt;&lt;CELLMARGIN Bottom="141" Left="141" Right="141" Top="141"/&gt;&lt;PARALIST LineWrap="Break" LinkListID="0" LinkListIDNext="0" TextDirection="0" VertAlign="Center"&gt;&lt;P ParaShape="49" Style="0"&gt;&lt;TEXT CharShape="32"&gt;&lt;CHAR&gt;≪$AC$140≫&lt;/CHAR&gt;&lt;/TEXT&gt;&lt;/P&gt;&lt;/PARALIST&gt;&lt;/CELL&gt;&lt;/ROW&gt;&lt;ROW&gt;&lt;CELL BorderFill="24" ColAddr="0" ColSpan="1" Dirty="false" Editable="false" HasMargin="false" Header="false" Height="1882" Protect="false" RowAddr="9" RowSpan="1" Width="5659"&gt;&lt;CELLMARGIN Bottom="141" Left="141" Right="141" Top="141"/&gt;&lt;PARALIST LineWrap="Break" LinkListID="0" LinkListIDNext="0" TextDirection="0" VertAlign="Center"&gt;&lt;P ParaShape="49" Style="0"&gt;&lt;TEXT CharShape="32"&gt;&lt;CHAR&gt;≪$E$141≫&lt;/CHAR&gt;&lt;/TEXT&gt;&lt;/P&gt;&lt;/PARALIST&gt;&lt;/CELL&gt;&lt;CELL BorderFill="24" ColAddr="1" ColSpan="1" Dirty="false" Editable="false" HasMargin="false" Header="false" Height="1882" Protect="false" RowAddr="9" RowSpan="1" Width="5659"&gt;&lt;CELLMARGIN Bottom="141" Left="141" Right="141" Top="141"/&gt;&lt;PARALIST LineWrap="Break" LinkListID="0" LinkListIDNext="0" TextDirection="0" VertAlign="Center"&gt;&lt;P ParaShape="49" Style="0"&gt;&lt;TEXT CharShape="32"&gt;&lt;CHAR&gt;≪$H$141≫&lt;/CHAR&gt;&lt;/TEXT&gt;&lt;/P&gt;&lt;/PARALIST&gt;&lt;/CELL&gt;&lt;CELL BorderFill="24" ColAddr="2"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CharShape="32"&gt;&lt;CHAR&gt;≪$K$141≫&lt;/CHAR&gt;&lt;/TEXT&gt;&lt;/P&gt;&lt;/PARALIST&gt;&lt;/CELL&gt;&lt;CELL BorderFill="24" ColAddr="3"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CharShape="32"&gt;&lt;CHAR&gt;≪$L$141≫&lt;/CHAR&gt;&lt;/TEXT&gt;&lt;/P&gt;&lt;/PARALIST&gt;&lt;/CELL&gt;&lt;CELL BorderFill="24" ColAddr="4"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CharShape="32"&gt;&lt;CHAR&gt;≪$M$141≫&lt;/CHAR&gt;&lt;/TEXT&gt;&lt;/P&gt;&lt;/PARALIST&gt;&lt;/CELL&gt;&lt;CELL BorderFill="24" ColAddr="5"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CharShape="32"&gt;&lt;CHAR&gt;≪$N$141≫&lt;/CHAR&gt;&lt;/TEXT&gt;&lt;/P&gt;&lt;/PARALIST&gt;&lt;/CELL&gt;&lt;CELL BorderFill="24" ColAddr="6"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CharShape="32"&gt;&lt;CHAR&gt;≪$O$141≫&lt;/CHAR&gt;&lt;/TEXT&gt;&lt;/P&gt;&lt;/PARALIST&gt;&lt;/CELL&gt;&lt;CELL BorderFill="24" ColAddr="7"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CharShape="32"&gt;&lt;CHAR&gt;≪$P$141≫&lt;/CHAR&gt;&lt;/TEXT&gt;&lt;/P&gt;&lt;/PARALIST&gt;&lt;/CELL&gt;&lt;CELL BorderFill="24" ColAddr="8"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CharShape="32"&gt;&lt;CHAR&gt;≪$Q$141≫&lt;/CHAR&gt;&lt;/TEXT&gt;&lt;/P&gt;&lt;/PARALIST&gt;&lt;/CELL&gt;&lt;CELL BorderFill="24" ColAddr="9"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CharShape="32"&gt;&lt;CHAR&gt;≪$R$141≫&lt;/CHAR&gt;&lt;/TEXT&gt;&lt;/P&gt;&lt;/PARALIST&gt;&lt;/CELL&gt;&lt;CELL BorderFill="24" ColAddr="10"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CharShape="32"&gt;&lt;CHAR&gt;≪$S$141≫&lt;/CHAR&gt;&lt;/TEXT&gt;&lt;/P&gt;&lt;/PARALIST&gt;&lt;/CELL&gt;&lt;CELL BorderFill="24" ColAddr="11"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CharShape="32"&gt;&lt;CHAR&gt;≪$T$141≫&lt;/CHAR&gt;&lt;/TEXT&gt;&lt;/P&gt;&lt;/PARALIST&gt;&lt;/CELL&gt;&lt;CELL BorderFill="24" ColAddr="12"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CharShape="32"&gt;&lt;CHAR&gt;≪$U$141≫&lt;/CHAR&gt;&lt;/TEXT&gt;&lt;/P&gt;&lt;/PARALIST&gt;&lt;/CELL&gt;&lt;CELL BorderFill="24" ColAddr="13"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CharShape="32"&gt;&lt;CHAR&gt;≪$V$141≫&lt;/CHAR&gt;&lt;/TEXT&gt;&lt;/P&gt;&lt;/PARALIST&gt;&lt;/CELL&gt;&lt;CELL BorderFill="24" ColAddr="14"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CharShape="32"&gt;&lt;CHAR&gt;≪$W$141≫&lt;/CHAR&gt;&lt;/TEXT&gt;&lt;/P&gt;&lt;/PARALIST&gt;&lt;/CELL&gt;&lt;CELL BorderFill="24" ColAddr="15"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CharShape="32"&gt;&lt;CHAR&gt;≪$X$141≫&lt;/CHAR&gt;&lt;/TEXT&gt;&lt;/P&gt;&lt;/PARALIST&gt;&lt;/CELL&gt;&lt;CELL BorderFill="24" ColAddr="16"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CharShape="32"&gt;&lt;CHAR&gt;≪$Y$141≫&lt;/CHAR&gt;&lt;/TEXT&gt;&lt;/P&gt;&lt;/PARALIST&gt;&lt;/CELL&gt;&lt;CELL BorderFill="24" ColAddr="17"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CharShape="32"&gt;&lt;CHAR&gt;≪$Z$141≫&lt;/CHAR&gt;&lt;/TEXT&gt;&lt;/P&gt;&lt;/PARALIST&gt;&lt;/CELL&gt;&lt;CELL BorderFill="24" ColAddr="18" ColSpan="1" Dirty="false" Editable="false" HasMargin="false" Header="false" Height="1882" Protect="false" RowAddr="9" RowSpan="1" Width="2030"&gt;&lt;CELLMARGIN Bottom="141" Left="141" Right="141" Top="141"/&gt;&lt;PARALIST LineWrap="Break" LinkListID="0" LinkListIDNext="0" TextDirection="0" VertAlign="Center"&gt;&lt;P ParaShape="49" Style="0"&gt;&lt;TEXT CharShape="32"&gt;&lt;CHAR&gt;≪$AA$141≫&lt;/CHAR&gt;&lt;/TEXT&gt;&lt;/P&gt;&lt;/PARALIST&gt;&lt;/CELL&gt;&lt;CELL BorderFill="24" ColAddr="19" ColSpan="1" Dirty="false" Editable="false" HasMargin="false" Header="false" Height="1882" Protect="false" RowAddr="9" RowSpan="1" Width="2030"&gt;&lt;CELLMARGIN Bottom="141" Left="141" Right="141" Top="141"/&gt;&lt;PARALIST LineWrap="Break" LinkListID="0" LinkListIDNext="0" TextDirection="0" VertAlign="Center"&gt;&lt;P ParaShape="49" Style="0"&gt;&lt;TEXT CharShape="32"&gt;&lt;CHAR&gt;≪$AB$141≫&lt;/CHAR&gt;&lt;/TEXT&gt;&lt;/P&gt;&lt;/PARALIST&gt;&lt;/CELL&gt;&lt;CELL BorderFill="24" ColAddr="20" ColSpan="1" Dirty="false" Editable="false" HasMargin="false" Header="false" Height="1882" Protect="false" RowAddr="9" RowSpan="1" Width="2032"&gt;&lt;CELLMARGIN Bottom="141" Left="141" Right="141" Top="141"/&gt;&lt;PARALIST LineWrap="Break" LinkListID="0" LinkListIDNext="0" TextDirection="0" VertAlign="Center"&gt;&lt;P ParaShape="49" Style="0"&gt;&lt;TEXT CharShape="32"&gt;&lt;CHAR&gt;≪$AC$141≫&lt;/CHAR&gt;&lt;/TEXT&gt;&lt;/P&gt;&lt;/PARALIST&gt;&lt;/CELL&gt;&lt;/ROW&gt;&lt;ROW&gt;&lt;CELL BorderFill="24" ColAddr="0" ColSpan="1" Dirty="false" Editable="false" HasMargin="false" Header="false" Height="1882" Protect="false" RowAddr="10" RowSpan="1" Width="5659"&gt;&lt;CELLMARGIN Bottom="141" Left="141" Right="141" Top="141"/&gt;&lt;PARALIST LineWrap="Break" LinkListID="0" LinkListIDNext="0" TextDirection="0" VertAlign="Center"&gt;&lt;P ParaShape="49" Style="0"&gt;&lt;TEXT CharShape="32"&gt;&lt;CHAR&gt;≪$E$142≫&lt;/CHAR&gt;&lt;/TEXT&gt;&lt;/P&gt;&lt;/PARALIST&gt;&lt;/CELL&gt;&lt;CELL BorderFill="24" ColAddr="1" ColSpan="1" Dirty="false" Editable="false" HasMargin="false" Header="false" Height="1882" Protect="false" RowAddr="10" RowSpan="1" Width="5659"&gt;&lt;CELLMARGIN Bottom="141" Left="141" Right="141" Top="141"/&gt;&lt;PARALIST LineWrap="Break" LinkListID="0" LinkListIDNext="0" TextDirection="0" VertAlign="Center"&gt;&lt;P ParaShape="49" Style="0"&gt;&lt;TEXT CharShape="32"&gt;&lt;CHAR&gt;≪$H$142≫&lt;/CHAR&gt;&lt;/TEXT&gt;&lt;/P&gt;&lt;/PARALIST&gt;&lt;/CELL&gt;&lt;CELL BorderFill="24" ColAddr="2"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CharShape="32"&gt;&lt;CHAR&gt;≪$K$142≫&lt;/CHAR&gt;&lt;/TEXT&gt;&lt;/P&gt;&lt;/PARALIST&gt;&lt;/CELL&gt;&lt;CELL BorderFill="24" ColAddr="3"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CharShape="32"&gt;&lt;CHAR&gt;≪$L$142≫&lt;/CHAR&gt;&lt;/TEXT&gt;&lt;/P&gt;&lt;/PARALIST&gt;&lt;/CELL&gt;&lt;CELL BorderFill="24" ColAddr="4"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CharShape="32"&gt;&lt;CHAR&gt;≪$M$142≫&lt;/CHAR&gt;&lt;/TEXT&gt;&lt;/P&gt;&lt;/PARALIST&gt;&lt;/CELL&gt;&lt;CELL BorderFill="24" ColAddr="5"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CharShape="32"&gt;&lt;CHAR&gt;≪$N$142≫&lt;/CHAR&gt;&lt;/TEXT&gt;&lt;/P&gt;&lt;/PARALIST&gt;&lt;/CELL&gt;&lt;CELL BorderFill="24" ColAddr="6"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CharShape="32"&gt;&lt;CHAR&gt;≪$O$142≫&lt;/CHAR&gt;&lt;/TEXT&gt;&lt;/P&gt;&lt;/PARALIST&gt;&lt;/CELL&gt;&lt;CELL BorderFill="24" ColAddr="7"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CharShape="32"&gt;&lt;CHAR&gt;≪$P$142≫&lt;/CHAR&gt;&lt;/TEXT&gt;&lt;/P&gt;&lt;/PARALIST&gt;&lt;/CELL&gt;&lt;CELL BorderFill="24" ColAddr="8"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CharShape="32"&gt;&lt;CHAR&gt;≪$Q$142≫&lt;/CHAR&gt;&lt;/TEXT&gt;&lt;/P&gt;&lt;/PARALIST&gt;&lt;/CELL&gt;&lt;CELL BorderFill="24" ColAddr="9"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CharShape="32"&gt;&lt;CHAR&gt;≪$R$142≫&lt;/CHAR&gt;&lt;/TEXT&gt;&lt;/P&gt;&lt;/PARALIST&gt;&lt;/CELL&gt;&lt;CELL BorderFill="24" ColAddr="10"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CharShape="32"&gt;&lt;CHAR&gt;≪$S$142≫&lt;/CHAR&gt;&lt;/TEXT&gt;&lt;/P&gt;&lt;/PARALIST&gt;&lt;/CELL&gt;&lt;CELL BorderFill="24" ColAddr="11"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CharShape="32"&gt;&lt;CHAR&gt;≪$T$142≫&lt;/CHAR&gt;&lt;/TEXT&gt;&lt;/P&gt;&lt;/PARALIST&gt;&lt;/CELL&gt;&lt;CELL BorderFill="24" ColAddr="12"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CharShape="32"&gt;&lt;CHAR&gt;≪$U$142≫&lt;/CHAR&gt;&lt;/TEXT&gt;&lt;/P&gt;&lt;/PARALIST&gt;&lt;/CELL&gt;&lt;CELL BorderFill="24" ColAddr="13"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CharShape="32"&gt;&lt;CHAR&gt;≪$V$142≫&lt;/CHAR&gt;&lt;/TEXT&gt;&lt;/P&gt;&lt;/PARALIST&gt;&lt;/CELL&gt;&lt;CELL BorderFill="24" ColAddr="14"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CharShape="32"&gt;&lt;CHAR&gt;≪$W$142≫&lt;/CHAR&gt;&lt;/TEXT&gt;&lt;/P&gt;&lt;/PARALIST&gt;&lt;/CELL&gt;&lt;CELL BorderFill="24" ColAddr="15"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CharShape="32"&gt;&lt;CHAR&gt;≪$X$142≫&lt;/CHAR&gt;&lt;/TEXT&gt;&lt;/P&gt;&lt;/PARALIST&gt;&lt;/CELL&gt;&lt;CELL BorderFill="24" ColAddr="16"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CharShape="32"&gt;&lt;CHAR&gt;≪$Y$142≫&lt;/CHAR&gt;&lt;/TEXT&gt;&lt;/P&gt;&lt;/PARALIST&gt;&lt;/CELL&gt;&lt;CELL BorderFill="24" ColAddr="17"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CharShape="32"&gt;&lt;CHAR&gt;≪$Z$142≫&lt;/CHAR&gt;&lt;/TEXT&gt;&lt;/P&gt;&lt;/PARALIST&gt;&lt;/CELL&gt;&lt;CELL BorderFill="24" ColAddr="18" ColSpan="1" Dirty="false" Editable="false" HasMargin="false" Header="false" Height="1882" Protect="false" RowAddr="10" RowSpan="1" Width="2030"&gt;&lt;CELLMARGIN Bottom="141" Left="141" Right="141" Top="141"/&gt;&lt;PARALIST LineWrap="Break" LinkListID="0" LinkListIDNext="0" TextDirection="0" VertAlign="Center"&gt;&lt;P ParaShape="49" Style="0"&gt;&lt;TEXT CharShape="32"&gt;&lt;CHAR&gt;≪$AA$142≫&lt;/CHAR&gt;&lt;/TEXT&gt;&lt;/P&gt;&lt;/PARALIST&gt;&lt;/CELL&gt;&lt;CELL BorderFill="24" ColAddr="19" ColSpan="1" Dirty="false" Editable="false" HasMargin="false" Header="false" Height="1882" Protect="false" RowAddr="10" RowSpan="1" Width="2030"&gt;&lt;CELLMARGIN Bottom="141" Left="141" Right="141" Top="141"/&gt;&lt;PARALIST LineWrap="Break" LinkListID="0" LinkListIDNext="0" TextDirection="0" VertAlign="Center"&gt;&lt;P ParaShape="49" Style="0"&gt;&lt;TEXT CharShape="32"&gt;&lt;CHAR&gt;≪$AB$142≫&lt;/CHAR&gt;&lt;/TEXT&gt;&lt;/P&gt;&lt;/PARALIST&gt;&lt;/CELL&gt;&lt;CELL BorderFill="24" ColAddr="20" ColSpan="1" Dirty="false" Editable="false" HasMargin="false" Header="false" Height="1882" Protect="false" RowAddr="10" RowSpan="1" Width="2032"&gt;&lt;CELLMARGIN Bottom="141" Left="141" Right="141" Top="141"/&gt;&lt;PARALIST LineWrap="Break" LinkListID="0" LinkListIDNext="0" TextDirection="0" VertAlign="Center"&gt;&lt;P ParaShape="49" Style="0"&gt;&lt;TEXT CharShape="32"&gt;&lt;CHAR&gt;≪$AC$142≫&lt;/CHAR&gt;&lt;/TEXT&gt;&lt;/P&gt;&lt;/PARALIST&gt;&lt;/CELL&gt;&lt;/ROW&gt;&lt;ROW&gt;&lt;CELL BorderFill="24" ColAddr="0" ColSpan="1" Dirty="false" Editable="false" HasMargin="false" Header="false" Height="1882" Protect="false" RowAddr="11" RowSpan="1" Width="5659"&gt;&lt;CELLMARGIN Bottom="141" Left="141" Right="141" Top="141"/&gt;&lt;PARALIST LineWrap="Break" LinkListID="0" LinkListIDNext="0" TextDirection="0" VertAlign="Center"&gt;&lt;P ParaShape="49" Style="0"&gt;&lt;TEXT CharShape="32"&gt;&lt;CHAR&gt;≪$E$143≫&lt;/CHAR&gt;&lt;/TEXT&gt;&lt;/P&gt;&lt;/PARALIST&gt;&lt;/CELL&gt;&lt;CELL BorderFill="24" ColAddr="1" ColSpan="1" Dirty="false" Editable="false" HasMargin="false" Header="false" Height="1882" Protect="false" RowAddr="11" RowSpan="1" Width="5659"&gt;&lt;CELLMARGIN Bottom="141" Left="141" Right="141" Top="141"/&gt;&lt;PARALIST LineWrap="Break" LinkListID="0" LinkListIDNext="0" TextDirection="0" VertAlign="Center"&gt;&lt;P ParaShape="49" Style="0"&gt;&lt;TEXT CharShape="32"&gt;&lt;CHAR&gt;≪$H$143≫&lt;/CHAR&gt;&lt;/TEXT&gt;&lt;/P&gt;&lt;/PARALIST&gt;&lt;/CELL&gt;&lt;CELL BorderFill="24" ColAddr="2"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CharShape="32"&gt;&lt;CHAR&gt;≪$K$143≫&lt;/CHAR&gt;&lt;/TEXT&gt;&lt;/P&gt;&lt;/PARALIST&gt;&lt;/CELL&gt;&lt;CELL BorderFill="24" ColAddr="3"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CharShape="32"&gt;&lt;CHAR&gt;≪$L$143≫&lt;/CHAR&gt;&lt;/TEXT&gt;&lt;/P&gt;&lt;/PARALIST&gt;&lt;/CELL&gt;&lt;CELL BorderFill="24" ColAddr="4"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CharShape="32"&gt;&lt;CHAR&gt;≪$M$143≫&lt;/CHAR&gt;&lt;/TEXT&gt;&lt;/P&gt;&lt;/PARALIST&gt;&lt;/CELL&gt;&lt;CELL BorderFill="24" ColAddr="5"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CharShape="32"&gt;&lt;CHAR&gt;≪$N$143≫&lt;/CHAR&gt;&lt;/TEXT&gt;&lt;/P&gt;&lt;/PARALIST&gt;&lt;/CELL&gt;&lt;CELL BorderFill="24" ColAddr="6"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CharShape="32"&gt;&lt;CHAR&gt;≪$O$143≫&lt;/CHAR&gt;&lt;/TEXT&gt;&lt;/P&gt;&lt;/PARALIST&gt;&lt;/CELL&gt;&lt;CELL BorderFill="24" ColAddr="7"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CharShape="32"&gt;&lt;CHAR&gt;≪$P$143≫&lt;/CHAR&gt;&lt;/TEXT&gt;&lt;/P&gt;&lt;/PARALIST&gt;&lt;/CELL&gt;&lt;CELL BorderFill="24" ColAddr="8"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CharShape="32"&gt;&lt;CHAR&gt;≪$Q$143≫&lt;/CHAR&gt;&lt;/TEXT&gt;&lt;/P&gt;&lt;/PARALIST&gt;&lt;/CELL&gt;&lt;CELL BorderFill="24" ColAddr="9"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CharShape="32"&gt;&lt;CHAR&gt;≪$R$143≫&lt;/CHAR&gt;&lt;/TEXT&gt;&lt;/P&gt;&lt;/PARALIST&gt;&lt;/CELL&gt;&lt;CELL BorderFill="24" ColAddr="10"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CharShape="32"&gt;&lt;CHAR&gt;≪$S$143≫&lt;/CHAR&gt;&lt;/TEXT&gt;&lt;/P&gt;&lt;/PARALIST&gt;&lt;/CELL&gt;&lt;CELL BorderFill="24" ColAddr="11"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CharShape="32"&gt;&lt;CHAR&gt;≪$T$143≫&lt;/CHAR&gt;&lt;/TEXT&gt;&lt;/P&gt;&lt;/PARALIST&gt;&lt;/CELL&gt;&lt;CELL BorderFill="24" ColAddr="12" ColSpan="1" Dirty="false" Editable="false" HasMargin="false" Header</t>
  </si>
  <si>
    <t>="false" Height="1882" Protect="false" RowAddr="11" RowSpan="1" Width="1320"&gt;&lt;CELLMARGIN Bottom="141" Left="141" Right="141" Top="141"/&gt;&lt;PARALIST LineWrap="Break" LinkListID="0" LinkListIDNext="0" TextDirection="0" VertAlign="Center"&gt;&lt;P ParaShape="49" Style="0"&gt;&lt;TEXT CharShape="32"&gt;&lt;CHAR&gt;≪$U$143≫&lt;/CHAR&gt;&lt;/TEXT&gt;&lt;/P&gt;&lt;/PARALIST&gt;&lt;/CELL&gt;&lt;CELL BorderFill="24" ColAddr="13"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CharShape="32"&gt;&lt;CHAR&gt;≪$V$143≫&lt;/CHAR&gt;&lt;/TEXT&gt;&lt;/P&gt;&lt;/PARALIST&gt;&lt;/CELL&gt;&lt;CELL BorderFill="24" ColAddr="14"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CharShape="32"&gt;&lt;CHAR&gt;≪$W$143≫&lt;/CHAR&gt;&lt;/TEXT&gt;&lt;/P&gt;&lt;/PARALIST&gt;&lt;/CELL&gt;&lt;CELL BorderFill="24" ColAddr="15"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CharShape="32"&gt;&lt;CHAR&gt;≪$X$143≫&lt;/CHAR&gt;&lt;/TEXT&gt;&lt;/P&gt;&lt;/PARALIST&gt;&lt;/CELL&gt;&lt;CELL BorderFill="24" ColAddr="16"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CharShape="32"&gt;&lt;CHAR&gt;≪$Y$143≫&lt;/CHAR&gt;&lt;/TEXT&gt;&lt;/P&gt;&lt;/PARALIST&gt;&lt;/CELL&gt;&lt;CELL BorderFill="24" ColAddr="17"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CharShape="32"&gt;&lt;CHAR&gt;≪$Z$143≫&lt;/CHAR&gt;&lt;/TEXT&gt;&lt;/P&gt;&lt;/PARALIST&gt;&lt;/CELL&gt;&lt;CELL BorderFill="24" ColAddr="18" ColSpan="1" Dirty="false" Editable="false" HasMargin="false" Header="false" Height="1882" Protect="false" RowAddr="11" RowSpan="1" Width="2030"&gt;&lt;CELLMARGIN Bottom="141" Left="141" Right="141" Top="141"/&gt;&lt;PARALIST LineWrap="Break" LinkListID="0" LinkListIDNext="0" TextDirection="0" VertAlign="Center"&gt;&lt;P ParaShape="49" Style="0"&gt;&lt;TEXT CharShape="32"&gt;&lt;CHAR&gt;≪$AA$143≫&lt;/CHAR&gt;&lt;/TEXT&gt;&lt;/P&gt;&lt;/PARALIST&gt;&lt;/CELL&gt;&lt;CELL BorderFill="24" ColAddr="19" ColSpan="1" Dirty="false" Editable="false" HasMargin="false" Header="false" Height="1882" Protect="false" RowAddr="11" RowSpan="1" Width="2030"&gt;&lt;CELLMARGIN Bottom="141" Left="141" Right="141" Top="141"/&gt;&lt;PARALIST LineWrap="Break" LinkListID="0" LinkListIDNext="0" TextDirection="0" VertAlign="Center"&gt;&lt;P ParaShape="49" Style="0"&gt;&lt;TEXT CharShape="32"&gt;&lt;CHAR&gt;≪$AB$143≫&lt;/CHAR&gt;&lt;/TEXT&gt;&lt;/P&gt;&lt;/PARALIST&gt;&lt;/CELL&gt;&lt;CELL BorderFill="24" ColAddr="20" ColSpan="1" Dirty="false" Editable="false" HasMargin="false" Header="false" Height="1882" Protect="false" RowAddr="11" RowSpan="1" Width="2032"&gt;&lt;CELLMARGIN Bottom="141" Left="141" Right="141" Top="141"/&gt;&lt;PARALIST LineWrap="Break" LinkListID="0" LinkListIDNext="0" TextDirection="0" VertAlign="Center"&gt;&lt;P ParaShape="49" Style="0"&gt;&lt;TEXT CharShape="32"&gt;&lt;CHAR&gt;≪$AC$143≫&lt;/CHAR&gt;&lt;/TEXT&gt;&lt;/P&gt;&lt;/PARALIST&gt;&lt;/CELL&gt;&lt;/ROW&gt;&lt;/TABLE&gt;&lt;CHAR/&gt;&lt;/TEXT&gt;&lt;/P&gt;&lt;/PARALIST&gt;&lt;/CELL&gt;&lt;/ROW&gt;&lt;ROW&gt;&lt;CELL BorderFill="7" ColAddr="1" ColSpan="1" Dirty="false" Editable="false" HasMargin="true" Header="false" Height="0" Protect="false" RowAddr="40" RowSpan="1" Width="7693"&gt;&lt;CELLMARGIN Bottom="567" Left="567" Right="567" Top="567"/&gt;&lt;PARALIST LineWrap="Break" LinkListID="0" LinkListIDNext="0" TextDirection="0" VertAlign="Center"&gt;&lt;P ParaShape="38" Style="0"&gt;&lt;TEXT CharShape="15"&gt;&lt;CHAR&gt;종료 평가 계획&lt;/CHAR&gt;&lt;/TEXT&gt;&lt;/P&gt;&lt;/PARALIST&gt;&lt;/CELL&gt;&lt;CELL BorderFill="23" ColAddr="2" ColSpan="18" Dirty="false" Editable="false" HasMargin="true" Header="false" Height="0" Protect="false" RowAddr="40" RowSpan="1" Width="40076"&gt;&lt;CELLMARGIN Bottom="567" Left="567" Right="567" Top="567"/&gt;&lt;PARALIST LineWrap="Break" LinkListID="0" LinkListIDNext="0" TextDirection="0" VertAlign="Center"&gt;&lt;P ParaShape="23" Style="0"&gt;&lt;TEXT CharShape="10"&gt;&lt;CHAR&gt;▣ 평가 수행 주체 : ≪$E$144≫&lt;/CHAR&gt;&lt;/TEXT&gt;&lt;/P&gt;&lt;P ParaShape="23" Style="0"&gt;&lt;TEXT CharShape="10"&gt;&lt;CHAR&gt;▣ 평가 시기 : ≪$E$145≫&lt;/CHAR&gt;&lt;/TEXT&gt;&lt;/P&gt;&lt;P ParaShape="23" Style="0"&gt;&lt;TEXT CharShape="10"&gt;&lt;CHAR&gt;▣ 최종 산출물(Output)의 평가 지표 : ≪$E$146≫&lt;/CHAR&gt;&lt;/TEXT&gt;&lt;/P&gt;&lt;/PARALIST&gt;&lt;/CELL&gt;&lt;/ROW&gt;&lt;ROW&gt;&lt;CELL BorderFill="10" ColAddr="1" ColSpan="1" Dirty="false" Editable="false" HasMargin="true" Header="false" Height="0" Protect="false" RowAddr="41" RowSpan="1" Width="7693"&gt;&lt;CELLMARGIN Bottom="567" Left="567" Right="567" Top="567"/&gt;&lt;PARALIST LineWrap="Break" LinkListID="0" LinkListIDNext="0" TextDirection="0" VertAlign="Center"&gt;&lt;P ParaShape="38" Style="0"&gt;&lt;TEXT CharShape="15"&gt;&lt;CHAR&gt;사후 관리 계획&lt;/CHAR&gt;&lt;/TEXT&gt;&lt;/P&gt;&lt;/PARALIST&gt;&lt;/CELL&gt;&lt;CELL BorderFill="8" ColAddr="2" ColSpan="18" Dirty="false" Editable="false" HasMargin="true" Header="false" Height="0" Protect="false" RowAddr="41" RowSpan="1" Width="40076"&gt;&lt;CELLMARGIN Bottom="567" Left="567" Right="567" Top="567"/&gt;&lt;PARALIST LineWrap="Break" LinkListID="0" LinkListIDNext="0" TextDirection="0" VertAlign="Center"&gt;&lt;P ParaShape="50" Style="0"&gt;&lt;TEXT CharShape="10"&gt;&lt;CHAR&gt;▣ &lt;MARKPENBEGIN Color="16777215"/&gt;수원기관의 자체 운영/활용 계획(재정 및 인력 확보 여부 등)&lt;MARKPENEND/&gt; 및 이에 대한 우리측 평가 : ≪$E$147≫&lt;/CHAR&gt;&lt;/TEXT&gt;&lt;/P&gt;&lt;P ParaShape="23" Style="0"&gt;&lt;TEXT CharShape="10"&gt;&lt;CHAR&gt;▣ 우리측의 후속 관리계획 상세 기술 : ≪$E$148≫&lt;/CHAR&gt;&lt;/TEXT&gt;&lt;/P&gt;&lt;/PARALIST&gt;&lt;/CELL&gt;&lt;/ROW&gt;&lt;ROW&gt;&lt;CELL BorderFill="5" ColAddr="0" ColSpan="2" Dirty="false" Editable="false" HasMargin="true" Header="false" Height="0" Protect="false" RowAddr="42" RowSpan="1" Width="9651"&gt;&lt;CELLMARGIN Bottom="567" Left="567" Right="567" Top="567"/&gt;&lt;PARALIST LineWrap="Break" LinkListID="0" LinkListIDNext="0" TextDirection="0" VertAlign="Center"&gt;&lt;P ParaShape="38" Style="0"&gt;&lt;TEXT CharShape="9"&gt;&lt;CHAR&gt;가시성 제고 방안&lt;/CHAR&gt;&lt;/TEXT&gt;&lt;/P&gt;&lt;/PARALIST&gt;&lt;/CELL&gt;&lt;CELL BorderFill="8" ColAddr="2" ColSpan="18" Dirty="false" Editable="false" HasMargin="true" Header="false" Height="0" Protect="false" RowAddr="42" RowSpan="1" Width="40076"&gt;&lt;CELLMARGIN Bottom="567" Left="567" Right="567" Top="567"/&gt;&lt;PARALIST LineWrap="Break" LinkListID="0" LinkListIDNext="0" TextDirection="0" VertAlign="Center"&gt;&lt;P ParaShape="23" Style="0"&gt;&lt;TEXT CharShape="10"&gt;&lt;CHAR&gt;▣ 홍보 방안 상세 기술 : ≪$D$149≫&lt;/CHAR&gt;&lt;/TEXT&gt;&lt;/P&gt;&lt;P ParaShape="23" Style="0"&gt;&lt;TEXT CharShape="10"&gt;&lt;CHAR&gt;▣ 예상 홍보 효과 : ≪$D$150≫&lt;/CHAR&gt;&lt;/TEXT&gt;&lt;/P&gt;&lt;P ParaShape="23" Style="0"&gt;&lt;TEXT CharShape="10"&gt;&lt;CHAR&gt;▣ 홍보 예산 : ≪$D$151≫&lt;/CHAR&gt;&lt;/TEXT&gt;&lt;/P&gt;&lt;/PARALIST&gt;&lt;/CELL&gt;&lt;/ROW&gt;&lt;ROW&gt;&lt;CELL BorderFill="5" ColAddr="0" ColSpan="2" Dirty="false" Editable="false" HasMargin="true" Header="false" Height="0" Protect="false" RowAddr="43" RowSpan="1" Width="9651"&gt;&lt;CELLMARGIN Bottom="567" Left="567" Right="567" Top="567"/&gt;&lt;PARALIST LineWrap="Break" LinkListID="0" LinkListIDNext="0" TextDirection="0" VertAlign="Center"&gt;&lt;P ParaShape="38" Style="0"&gt;&lt;TEXT CharShape="33"&gt;&lt;CHAR&gt;구속성/ 비구속성 &lt;/CHAR&gt;&lt;/TEXT&gt;&lt;/P&gt;&lt;/PARALIST&gt;&lt;/CELL&gt;&lt;CELL BorderFill="8" ColAddr="2" ColSpan="18" Dirty="false" Editable="false" HasMargin="true" Header="false" Height="0" Protect="false" RowAddr="43" RowSpan="1" Width="40076"&gt;&lt;CELLMARGIN Bottom="567" Left="567" Right="567" Top="567"/&gt;&lt;PARALIST LineWrap="Break" LinkListID="0" LinkListIDNext="0" TextDirection="0" VertAlign="Center"&gt;&lt;P ParaShape="37" Style="0"&gt;&lt;TEXT CharShape="10"&gt;&lt;CHAR&gt;▣ 구속성 여부 : ≪$D$152≫&lt;/CHAR&gt;&lt;/TEXT&gt;&lt;/P&gt;&lt;/PARALIST&gt;&lt;/CELL&gt;&lt;/ROW&gt;&lt;ROW&gt;&lt;CELL BorderFill="5" ColAddr="0" ColSpan="2" Dirty="false" Editable="false" HasMargin="true" Header="false" Height="0" Protect="false" RowAddr="44" RowSpan="2" Width="9651"&gt;&lt;CELLMARGIN Bottom="567" Left="567" Right="567" Top="567"/&gt;&lt;PARALIST LineWrap="Break" LinkListID="0" LinkListIDNext="0" TextDirection="0" VertAlign="Center"&gt;&lt;P ParaShape="38" Style="0"&gt;&lt;TEXT CharShape="9"&gt;&lt;CHAR&gt;담당자&lt;/CHAR&gt;&lt;/TEXT&gt;&lt;/P&gt;&lt;/PARALIST&gt;&lt;/CELL&gt;&lt;CELL BorderFill="25" ColAddr="2" ColSpan="1" Dirty="false" Editable="false" HasMargin="true" Header="false" Height="0" Protect="false" RowAddr="44" RowSpan="1" Width="4291"&gt;&lt;CELLMARGIN Bottom="567" Left="567" Right="567" Top="567"/&gt;&lt;PARALIST LineWrap="Break" LinkListID="0" LinkListIDNext="0" TextDirection="0" VertAlign="Center"&gt;&lt;P ParaShape="51" Style="0"&gt;&lt;TEXT CharShape="34"&gt;&lt;CHAR&gt;우리측&lt;/CHAR&gt;&lt;/TEXT&gt;&lt;TEXT CharShape="24"/&gt;&lt;/P&gt;&lt;/PARALIST&gt;&lt;/CELL&gt;&lt;CELL BorderFill="26" ColAddr="3" ColSpan="17" Dirty="false" Editable="false" HasMargin="true" Header="false" Height="0" Protect="false" RowAddr="44" RowSpan="1" Width="35785"&gt;&lt;CELLMARGIN Bottom="567" Left="567" Right="567" Top="567"/&gt;&lt;PARALIST LineWrap="Break" LinkListID="0" LinkListIDNext="0" TextDirection="0" VertAlign="Center"&gt;&lt;P ParaShape="23" Style="0"&gt;&lt;TEXT CharShape="10"&gt;&lt;CHAR&gt;▣ &lt;/CHAR&gt;&lt;/TEXT&gt;&lt;TEXT CharShape="35"&gt;&lt;CHAR&gt;(부처 담당자)&lt;/CHAR&gt;&lt;/TEXT&gt;&lt;TEXT CharShape="10"&gt;&lt;CHAR&gt; ≪$E$153≫&lt;/CHAR&gt;&lt;/TEXT&gt;&lt;/P&gt;&lt;P ParaShape="37" Style="0"&gt;&lt;TEXT CharShape="10"&gt;&lt;CHAR&gt;▣ &lt;/CHAR&gt;&lt;/TEXT&gt;&lt;TEXT CharShape="35"&gt;&lt;CHAR&gt;(산하기관 등 사업시행기관 담당자)&lt;/CHAR&gt;&lt;/TEXT&gt;&lt;/P&gt;&lt;P ParaShape="52" Style="0"&gt;&lt;TEXT CharShape="10"&gt;&lt;CHAR&gt;   ≪$E$154≫&lt;/CHAR&gt;&lt;/TEXT&gt;&lt;/P&gt;&lt;/PARALIST&gt;&lt;/CELL&gt;&lt;/ROW&gt;&lt;ROW&gt;&lt;CELL BorderFill="27" ColAddr="2" ColSpan="1" Dirty="false" Editable="false" HasMargin="true" Header="false" Height="0" Protect="false" RowAddr="45" RowSpan="1" Width="4291"&gt;&lt;CELLMARGIN Bottom="567" Left="567" Right="567" Top="567"/&gt;&lt;PARALIST LineWrap="Break" LinkListID="0" LinkListIDNext="0" TextDirection="0" VertAlign="Center"&gt;&lt;P ParaShape="51" Style="0"&gt;&lt;TEXT CharShape="36"&gt;&lt;CHAR&gt;수원국측&lt;/CHAR&gt;&lt;/TEXT&gt;&lt;/P&gt;&lt;/PARALIST&gt;&lt;/CELL&gt;&lt;CELL BorderFill="28" ColAddr="3" ColSpan="17" Dirty="false" Editable="false" HasMargin="true" Header="false" Height="0" Protect="false" RowAddr="45" RowSpan="1" Width="35785"&gt;&lt;CELLMARGIN Bottom="567" Left="567" Right="567" Top="567"/&gt;&lt;PARALIST LineWrap="Break" LinkListID="0" LinkListIDNext="0" TextDirection="0" VertAlign="Center"&gt;&lt;P ParaShape="37" Style="0"&gt;&lt;TEXT CharShape="10"&gt;&lt;CHAR&gt;▣ &lt;/CHAR&gt;&lt;/TEXT&gt;&lt;TEXT CharShape="35"&gt;&lt;CHAR&gt;(수원국 수원기관 담당자)&lt;/CHAR&gt;&lt;/TEXT&gt;&lt;/P&gt;&lt;P ParaShape="23" Style="0"&gt;&lt;TEXT CharShape="10"&gt;&lt;CHAR&gt; - ≪$F$155≫,≪$H$155≫/≪$J$155≫,≪$L$155≫/≪$N$155≫/≪$P$155≫&lt;/CHAR&gt;&lt;/TEXT&gt;&lt;/P&gt;&lt;P ParaShape="23" Style="0"&gt;&lt;TEXT CharShape="10"&gt;&lt;CHAR&gt; - ≪$F$156≫,≪$H$156≫/≪$J$156≫,≪$L$156≫/≪$N$156≫/≪$P$156≫&lt;/CHAR&gt;&lt;/TEXT&gt;&lt;/P&gt;&lt;P ParaShape="23" Style="0"&gt;&lt;TEXT CharShape="10"&gt;&lt;CHAR&gt; - ≪$F$157≫,≪$H$157≫/≪$J$157≫,≪$L$157≫/≪$N$157≫/≪$P$157≫&lt;/CHAR&gt;&lt;/TEXT&gt;&lt;/P&gt;&lt;P ParaShape="23" Style="0"&gt;&lt;TEXT CharShape="10"&gt;&lt;CHAR&gt; - ≪$F$158≫,≪$H$158≫/≪$J$158≫,≪$L$158≫/≪$N$158≫/≪$P$158≫&lt;/CHAR&gt;&lt;/TEXT&gt;&lt;/P&gt;&lt;P ParaShape="23" Style="0"&gt;&lt;TEXT CharShape="10"&gt;&lt;CHAR&gt; - ≪$F$159≫,≪$H$159≫/≪$J$159≫,≪$L$159≫/≪$N$159≫/≪$P$159≫&lt;/CHAR&gt;&lt;/TEXT&gt;&lt;/P&gt;&lt;/PARALIST&gt;&lt;/CELL&gt;&lt;/ROW&gt;&lt;/TABLE&gt;&lt;CHAR&gt;ㅇ ≪$D$6≫&lt;/CHAR&gt;&lt;/TEXT&gt;&lt;/P&gt;&lt;/SECTION&gt;&lt;/BODY&gt;&lt;TAIL&gt;&lt;SCRIPTCODE Type="JScript" Version="1.0"&gt;&lt;SCRIPTHEADER&gt;&lt;/SCRIPTHEADER&gt;&lt;SCRIPTSOURCE&gt;&lt;/SCRIPTSOURCE&gt;&lt;/SCRIPTCODE&gt;&lt;/TAIL&gt;&lt;/HWPML&gt;</t>
  </si>
  <si>
    <r>
      <t>HAR&gt;&lt;/TEXT&gt;&lt;/P&gt;&lt;/PARALIST&gt;&lt;/CELL&gt;&lt;CELL BorderFill="15" ColAddr="18"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CharShape="22"&gt;&lt;CHAR&gt;≪$V$73≫&lt;/CHAR&gt;&lt;/TEXT&gt;&lt;/P&gt;&lt;/PARALIST&gt;&lt;/CELL&gt;&lt;CELL BorderFill="16" ColAddr="19" ColSpan="1" Dirty="false" Editable="false" HasMargin="true" Header="false" Height="0" Protect="false" RowAddr="26" RowSpan="1" Width="5085"&gt;&lt;CELLMARGIN Bottom="0" Left="0" Right="0" Top="0"/&gt;&lt;PARALIST LineWrap="Squeeze" LinkListID="0" LinkListIDNext="0" TextDirection="0" VertAlign="Center"&gt;&lt;P ParaShape="22" Style="0"&gt;&lt;TEXT CharShape="22"&gt;&lt;CHAR&gt;≪$W$73≫&lt;/CHAR&gt;&lt;/TEXT&gt;&lt;/P&gt;&lt;/PARALIST&gt;&lt;/CELL&gt;&lt;/ROW&gt;&lt;ROW&gt;&lt;CELL BorderFill="15" ColAddr="2" ColSpan="2" Dirty="false" Editable="false" HasMargin="true" Header="false" Height="0" Protect="false" RowAddr="27" RowSpan="1" Width="9566"&gt;&lt;CELLMARGIN Bottom="567" Left="567" Right="567" Top="567"/&gt;&lt;PARALIST LineWrap="Break" LinkListID="0" LinkListIDNext="0" TextDirection="0" VertAlign="Center"&gt;&lt;P ParaShape="35" Style="0"&gt;&lt;TEXT CharShape="10"&gt;&lt;CHAR&gt;≪$D$74≫&lt;/CHAR&gt;&lt;/TEXT&gt;&lt;/P&gt;&lt;P ParaShape="36" Style="0"&gt;&lt;TEXT CharShape="24"&gt;&lt;CHAR&gt;(≪$E$74≫)&lt;/CHAR&gt;&lt;/TEXT&gt;&lt;/P&gt;&lt;/PARALIST&gt;&lt;/CELL&gt;&lt;CELL BorderFill="15" ColAddr="4"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CharShape="22"&gt;&lt;CHAR&gt;≪$H$74≫&lt;/CHAR&gt;&lt;/TEXT&gt;&lt;/P&gt;&lt;/PARALIST&gt;&lt;/CELL&gt;&lt;CELL BorderFill="15" ColAddr="5"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CharShape="22"&gt;&lt;CHAR&gt;≪$I$74≫&lt;/CHAR&gt;&lt;/TEXT&gt;&lt;/P&gt;&lt;/PARALIST&gt;&lt;/CELL&gt;&lt;CELL BorderFill="15" ColAddr="6"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CharShape="22"&gt;&lt;CHAR&gt;≪$J$74≫&lt;/CHAR&gt;&lt;/TEXT&gt;&lt;/P&gt;&lt;/PARALIST&gt;&lt;/CELL&gt;&lt;CELL BorderFill="15" ColAddr="7"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CharShape="22"&gt;&lt;CHAR&gt;≪$K$74≫&lt;/CHAR&gt;&lt;/TEXT&gt;&lt;/P&gt;&lt;/PARALIST&gt;&lt;/CELL&gt;&lt;CELL BorderFill="15" ColAddr="8"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CharShape="22"&gt;&lt;CHAR&gt;≪$L$74≫&lt;/CHAR&gt;&lt;/TEXT&gt;&lt;/P&gt;&lt;/PARALIST&gt;&lt;/CELL&gt;&lt;CELL BorderFill="15" ColAddr="9"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CharShape="22"&gt;&lt;CHAR&gt;≪$M$74≫&lt;/CHAR&gt;&lt;/TEXT&gt;&lt;/P&gt;&lt;/PARALIST&gt;&lt;/CELL&gt;&lt;CELL BorderFill="15" ColAddr="10"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CharShape="22"&gt;&lt;CHAR&gt;≪$N$74≫&lt;/CHAR&gt;&lt;/TEXT&gt;&lt;/P&gt;&lt;/PARALIST&gt;&lt;/CELL&gt;&lt;CELL BorderFill="15" ColAddr="11"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CharShape="22"&gt;&lt;CHAR&gt;≪$O$74≫&lt;/CHAR&gt;&lt;/TEXT&gt;&lt;/P&gt;&lt;/PARALIST&gt;&lt;/CELL&gt;&lt;CELL BorderFill="15" ColAddr="12"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CharShape="22"&gt;&lt;CHAR&gt;≪$P$74≫&lt;/CHAR&gt;&lt;/TEXT&gt;&lt;/P&gt;&lt;/PARALIST&gt;&lt;/CELL&gt;&lt;CELL BorderFill="15" ColAddr="13"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CharShape="22"&gt;&lt;CHAR&gt;≪$Q$74≫&lt;/CHAR&gt;&lt;/TEXT&gt;&lt;/P&gt;&lt;/PARALIST&gt;&lt;/CELL&gt;&lt;CELL BorderFill="15" ColAddr="14"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CharShape="22"&gt;&lt;CHAR&gt;≪$R$74≫&lt;/CHAR&gt;&lt;/TEXT&gt;&lt;/P&gt;&lt;/PARALIST&gt;&lt;/CELL&gt;&lt;CELL BorderFill="15" ColAddr="15"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CharShape="22"&gt;&lt;CHAR&gt;≪$S$74≫&lt;/CHAR&gt;&lt;/TEXT&gt;&lt;/P&gt;&lt;/PARALIST&gt;&lt;/CELL&gt;&lt;CELL BorderFill="15" ColAddr="16"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CharShape="22"&gt;&lt;CHAR&gt;≪$T$74≫&lt;/CHAR&gt;&lt;/TEXT&gt;&lt;/P&gt;&lt;/PARALIST&gt;&lt;/CELL&gt;&lt;CELL BorderFill="15" ColAddr="17"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CharShape="22"&gt;&lt;CHAR&gt;≪$U$74≫&lt;/CHAR&gt;&lt;/TEXT&gt;&lt;/P&gt;&lt;/PARALIST&gt;&lt;/CELL&gt;&lt;CELL BorderFill="15" ColAddr="18"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CharShape="22"&gt;&lt;CHAR&gt;≪$V$74≫&lt;/CHAR&gt;&lt;/TEXT&gt;&lt;/P&gt;&lt;/PARALIST&gt;&lt;/CELL&gt;&lt;CELL BorderFill="16" ColAddr="19" ColSpan="1" Dirty="false" Editable="false" HasMargin="true" Header="false" Height="0" Protect="false" RowAddr="27" RowSpan="1" Width="5085"&gt;&lt;CELLMARGIN Bottom="0" Left="0" Right="0" Top="0"/&gt;&lt;PARALIST LineWrap="Squeeze" LinkListID="0" LinkListIDNext="0" TextDirection="0" VertAlign="Center"&gt;&lt;P ParaShape="22" Style="0"&gt;&lt;TEXT CharShape="22"&gt;&lt;CHAR&gt;≪$W$74≫&lt;/CHAR&gt;&lt;/TEXT&gt;&lt;/P&gt;&lt;/PARALIST&gt;&lt;/CELL&gt;&lt;/ROW&gt;&lt;ROW&gt;&lt;CELL BorderFill="17" ColAddr="2" ColSpan="2" Dirty="false" Editable="false" HasMargin="true" Header="false" Height="0" Protect="false" RowAddr="28" RowSpan="1" Width="9566"&gt;&lt;CELLMARGIN Bottom="567" Left="567" Right="567" Top="567"/&gt;&lt;PARALIST LineWrap="Break" LinkListID="0" LinkListIDNext="0" TextDirection="0" VertAlign="Center"&gt;&lt;P ParaShape="35" Style="0"&gt;&lt;TEXT CharShape="10"&gt;&lt;CHAR&gt;≪$D$75≫&lt;/CHAR&gt;&lt;/TEXT&gt;&lt;/P&gt;&lt;P ParaShape="36" Style="0"&gt;&lt;TEXT CharShape="24"&gt;&lt;CHAR&gt;(≪$E$75≫)&lt;/CHAR&gt;&lt;/TEXT&gt;&lt;/P&gt;&lt;/PARALIST&gt;&lt;/CELL&gt;&lt;CELL BorderFill="15" ColAddr="4"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CharShape="22"&gt;&lt;CHAR&gt;≪$H$75≫&lt;/CHAR&gt;&lt;/TEXT&gt;&lt;/P&gt;&lt;/PARALIST&gt;&lt;/CELL&gt;&lt;CELL BorderFill="15" ColAddr="5"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CharShape="22"&gt;&lt;CHAR&gt;≪$I$75≫&lt;/CHAR&gt;&lt;/TEXT&gt;&lt;/P&gt;&lt;/PARALIST&gt;&lt;/CELL&gt;&lt;CELL BorderFill="15" ColAddr="6"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CharShape="22"&gt;&lt;CHAR&gt;≪$J$75≫&lt;/CHAR&gt;&lt;/TEXT&gt;&lt;/P&gt;&lt;/PARALIST&gt;&lt;/CELL&gt;&lt;CELL BorderFill="15" ColAddr="7"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CharShape="22"&gt;&lt;CHAR&gt;≪$K$75≫&lt;/CHAR&gt;&lt;/TEXT&gt;&lt;/P&gt;&lt;/PARALIST&gt;&lt;/CELL&gt;&lt;CELL BorderFill="15" ColAddr="8"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CharShape="22"&gt;&lt;CHAR&gt;≪$L$75≫&lt;/CHAR&gt;&lt;/TEXT&gt;&lt;/P&gt;&lt;/PARALIST&gt;&lt;/CELL&gt;&lt;CELL BorderFill="15" ColAddr="9"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CharShape="22"&gt;&lt;CHAR&gt;≪$M$75≫&lt;/CHAR&gt;&lt;/TEXT&gt;&lt;/P&gt;&lt;/PARALIST&gt;&lt;/CELL&gt;&lt;CELL BorderFill="15" ColAddr="10"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CharShape="22"&gt;&lt;CHAR&gt;≪$N$75≫&lt;/CHAR&gt;&lt;/TEXT&gt;&lt;/P&gt;&lt;/PARALIST&gt;&lt;/CELL&gt;&lt;CELL BorderFill="15" ColAddr="11"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CharShape="22"&gt;&lt;CHAR&gt;≪$O$75≫&lt;/CHAR&gt;&lt;/TEXT&gt;&lt;/P&gt;&lt;/PARALIST&gt;&lt;/CELL&gt;&lt;CELL BorderFill="15" ColAddr="12"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CharShape="22"&gt;&lt;CHAR&gt;≪$P$75≫&lt;/CHAR&gt;&lt;/TEXT&gt;&lt;/P&gt;&lt;/PARALIST&gt;&lt;/CELL&gt;&lt;CELL BorderFill="15" ColAddr="13"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CharShape="22"&gt;&lt;CHAR&gt;≪$Q$75≫&lt;/CHAR&gt;&lt;/TEXT&gt;&lt;/P&gt;&lt;/PARALIST&gt;&lt;/CELL&gt;&lt;CELL BorderFill="15" ColAddr="14"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CharShape="22"&gt;&lt;CHAR&gt;≪$R$75≫&lt;/CHAR&gt;&lt;/TEXT&gt;&lt;/P&gt;&lt;/PARALIST&gt;&lt;/CELL&gt;&lt;CELL BorderFill="15" ColAddr="15"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CharShape="22"&gt;&lt;CHAR&gt;≪$S$75≫&lt;/CHAR&gt;&lt;/TEXT&gt;&lt;/P&gt;&lt;/PARALIST&gt;&lt;/CELL&gt;&lt;CELL BorderFill="15" ColAddr="16"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CharShape="22"&gt;&lt;CHAR&gt;≪$T$75≫&lt;/CHAR&gt;&lt;/TEXT&gt;&lt;/P&gt;&lt;/PARALIST&gt;&lt;/CELL&gt;&lt;CELL BorderFill="15" ColAddr="17"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CharShape="22"&gt;&lt;CHAR&gt;≪$U$75≫&lt;/CHAR&gt;&lt;/TEXT&gt;&lt;/P&gt;&lt;/PARALIST&gt;&lt;/CELL&gt;&lt;CELL BorderFill="15" ColAddr="18"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CharShape="22"&gt;&lt;CHAR&gt;≪$V$75≫&lt;/CHAR&gt;&lt;/TEXT&gt;&lt;/P&gt;&lt;/PARALIST&gt;&lt;/CELL&gt;&lt;CELL BorderFill="16" ColAddr="19" ColSpan="1" Dirty="false" Editable="false" HasMargin="true" Header="false" Height="0" Protect="false" RowAddr="28" RowSpan="1" Width="5085"&gt;&lt;CELLMARGIN Bottom="0" Left="0" Right="0" Top="0"/&gt;&lt;PARALIST LineWrap="Squeeze" LinkListID="0" LinkListIDNext="0" TextDirection="0" VertAlign="Center"&gt;&lt;P ParaShape="22" Style="0"&gt;&lt;TEXT CharShape="22"&gt;&lt;CHAR&gt;≪$W$75≫&lt;/CHAR&gt;&lt;/TEXT&gt;&lt;/P&gt;&lt;/PARALIST&gt;&lt;/CELL&gt;&lt;/ROW&gt;&lt;ROW&gt;&lt;CELL BorderFill="18" ColAddr="1" ColSpan="1" Dirty="false" Editable="false" HasMargin="true" Header="false" Height="0" Protect="false" RowAddr="29" RowSpan="1" Width="7693"&gt;&lt;CELLMARGIN Bottom="567" Left="567" Right="567" Top="567"/&gt;&lt;PARALIST LineWrap="Break" LinkListID="0" LinkListIDNext="0" TextDirection="0" VertAlign="Center"&gt;&lt;P ParaShape="21" Style="0"&gt;&lt;TEXT CharShape="25"&gt;&lt;CHAR&gt;수원국&lt;LINEBREAK/&gt;분담사항&lt;/CHAR&gt;&lt;/TEXT&gt;&lt;/P&gt;&lt;/PARALIST&gt;&lt;/CELL&gt;&lt;CELL BorderFill="8" ColAddr="2" ColSpan="18" Dirty="false" Editable="false" HasMargin="true" Header="false" Height="0" Protect="false" RowAddr="29" RowSpan="1" Width="40076"&gt;&lt;CELLMARGIN Bottom="567" Left="567" Right="567" Top="567"/&gt;&lt;PARALIST LineWrap="Break" LinkListID="0" LinkListIDNext="0" TextDirection="0" VertAlign="Center"&gt;&lt;P ParaShape="37" Style="0"&gt;&lt;TEXT CharShape="10"&gt;&lt;CHAR&gt;≪$D$76≫&lt;/CHAR&gt;&lt;/TEXT&gt;&lt;/P&gt;&lt;P ParaShape="37" Style="0"&gt;&lt;TEXT CharShape="10"&gt;&lt;CHAR&gt;≪$D$77≫&lt;/CHAR&gt;&lt;/TEXT&gt;&lt;/P&gt;&lt;P ParaShape="37" Style="0"&gt;&lt;TEXT CharShape="10"&gt;&lt;CHAR&gt;≪$D$78≫&lt;/CHAR&gt;&lt;/TEXT&gt;&lt;/P&gt;&lt;P ParaShape="37" Style="0"&gt;&lt;TEXT CharShape="10"&gt;&lt;CHAR&gt;≪$D$79≫&lt;/CHAR&gt;&lt;/TEXT&gt;&lt;/P&gt;&lt;P ParaShape="37" Style="0"&gt;&lt;TEXT CharShape="10"&gt;&lt;CHAR&gt;≪$D$80≫&lt;/CHAR&gt;&lt;/TEXT&gt;&lt;/P&gt;&lt;P ParaShape="37" Style="0"&gt;&lt;TEXT CharShape="10"&gt;&lt;CHAR&gt;≪$D$81≫&lt;/CHAR&gt;&lt;/TEXT&gt;&lt;/P&gt;&lt;P ParaShape="37" Style="0"&gt;&lt;TEXT CharShape="10"&gt;&lt;CHAR&gt;≪$D$82≫&lt;/CHAR&gt;&lt;/TEXT&gt;&lt;/P&gt;&lt;P ParaShape="37" Style="0"&gt;&lt;TEXT CharShape="10"&gt;&lt;CHAR&gt;≪$D$83≫&lt;/CHAR&gt;&lt;/TEXT&gt;&lt;/P&gt;&lt;P ParaShape="37" Style="0"&gt;&lt;TEXT CharShape="10"&gt;&lt;CHAR&gt;≪$D$84≫&lt;/CHAR&gt;&lt;/TEXT&gt;&lt;/P&gt;&lt;P ParaShape="37" Style="0"&gt;&lt;TEXT CharShape="10"&gt;&lt;CHAR&gt;≪$D$85≫&lt;/CHAR&gt;&lt;/TEXT&gt;&lt;/P&gt;&lt;P ParaShape="37" Style="0"&gt;&lt;TEXT CharShape="10"&gt;&lt;CHAR&gt;≪$D$86≫&lt;/CHAR&gt;&lt;/TEXT&gt;&lt;/P&gt;&lt;P ParaShape="37" Style="0"&gt;&lt;TEXT CharShape="10"&gt;&lt;CHAR&gt;≪$D$87≫&lt;/CHAR&gt;&lt;/TEXT&gt;&lt;/P&gt;&lt;P ParaShape="37" Style="0"&gt;&lt;TEXT CharShape="10"&gt;&lt;CHAR&gt;≪$D$88≫&lt;/CHAR&gt;&lt;/TEXT&gt;&lt;/P&gt;&lt;P ParaShape="37" Style="0"&gt;&lt;TEXT CharShape="10"&gt;&lt;CHAR&gt;≪$D$89≫&lt;/CHAR&gt;&lt;/TEXT&gt;&lt;/P&gt;&lt;P ParaShape="37" Style="0"&gt;&lt;TEXT CharShape="10"&gt;&lt;CHAR&gt;≪$D$90≫&lt;/CHAR&gt;&lt;/TEXT&gt;&lt;/P&gt;&lt;/PARALIST&gt;&lt;/CELL&gt;&lt;/ROW&gt;&lt;ROW&gt;&lt;CELL BorderFill="5" ColAddr="0" ColSpan="1" Dirty="false" Editable="false" HasMargin="false" Header="false" Height="0" Protect="false" RowAddr="30" RowSpan="5" Width="1958"&gt;&lt;CELLMARGIN Bottom="567" Left="567" Right="567" Top="567"/&gt;&lt;PARALIST LineWrap="Break" LinkListID="0" LinkListIDNext="0" TextDirection="0" VertAlign="Center"&gt;&lt;P ParaShape="38" Style="0"&gt;&lt;TEXT CharShape="26"&gt;&lt;CHAR&gt;사업분석&lt;/CHAR&gt;&lt;/TEXT&gt;&lt;/P&gt;&lt;/PARALIST&gt;&lt;/CELL&gt;&lt;CELL BorderFill="10" ColAddr="1" ColSpan="1" Dirty="false" Editable="false" HasMargin="true" Header="false" Height="0" Protect="false" RowAddr="30" RowSpan="1" Width="7693"&gt;&lt;CELLMARGIN Bottom="567" Left="567" Right="567" Top="567"/&gt;&lt;PARALIST LineWrap="Break" LinkListID="0" LinkListIDNext="0" TextDirection="0" VertAlign="Center"&gt;&lt;P ParaShape="22" Style="0"&gt;&lt;TEXT CharShape="26"&gt;&lt;CHAR&gt;사전&lt;/CHAR&gt;&lt;/TEXT&gt;&lt;/P&gt;&lt;P ParaShape="38" Style="0"&gt;&lt;TEXT CharShape="26"&gt;&lt;CHAR&gt;타당성조사&lt;/CHAR&gt;&lt;/TEXT&gt;&lt;/P&gt;&lt;P ParaShape="38" Style="0"&gt;&lt;TEXT CharShape="26"/&gt;&lt;/P&gt;&lt;P ParaShape="21" Style="0"&gt;&lt;TEXT CharShape="27"&gt;&lt;CHAR&gt;※보고서 별도 제출&lt;/CHAR&gt;&lt;/TEXT&gt;&lt;/P&gt;&lt;P ParaShape="22" Style="0"&gt;&lt;TEXT CharShape="13"/&gt;&lt;/P&gt;&lt;/PARALIST&gt;&lt;/CELL&gt;&lt;CELL BorderFill="8" ColAddr="2" ColSpan="18" Dirty="false" Editable="false" HasMargin="true" Header="false" Height="0" Protect="false" RowAddr="30" RowSpan="1" Width="40076"&gt;&lt;CELLMARGIN Bottom="567" Left="567" Right="567" Top="567"/&gt;&lt;PARALIST LineWrap="Break" LinkListID="0" LinkListIDNext="0" TextDirection="0" VertAlign="Center"&gt;&lt;P ParaShape="23" Style="0"&gt;&lt;TEXT CharShape="10"&gt;&lt;CHAR&gt;</t>
    </r>
    <r>
      <rPr>
        <sz val="11"/>
        <color theme="1"/>
        <rFont val="맑은 고딕"/>
        <family val="3"/>
        <charset val="129"/>
        <scheme val="minor"/>
      </rPr>
      <t>󰁯 시기, 주체 및 형식(대면/비대면) :&lt;/CHAR&gt;&lt;/TEXT&gt;&lt;/P&gt;&lt;P ParaShape="23" Style="0"&gt;&lt;TEXT CharShape="10"&gt;&lt;CHAR&gt; - 시기 : ≪$E$91≫~≪$H$91≫&lt;/CHAR&gt;&lt;/TEXT&gt;&lt;/P&gt;&lt;P ParaShape="23" Style="0"&gt;&lt;TEXT CharShape="10"&gt;&lt;CHAR&gt; - 주체 : ≪$K$91≫&lt;/CHAR&gt;&lt;/TEXT&gt;&lt;/P&gt;&lt;P ParaShape="23" Style="0"&gt;&lt;TEXT CharShape="10"&gt;&lt;CHAR&gt; - 비대면 조사 여부 : ≪$E$92≫(사유: ≪$K$92≫)&lt;/CHAR&gt;&lt;/TEXT&gt;&lt;/P&gt;&lt;P ParaShape="23" Style="0"&gt;&lt;TEXT CharShape="10"&gt;&lt;CHAR&gt; - 민간전문가 참여 여부 : ≪$E$93≫(참여인원: ≪$K$93≫)&lt;/CHAR&gt;&lt;/TEXT&gt;&lt;/P&gt;&lt;P ParaShape="23" Style="0"&gt;&lt;TEXT CharShape="10"&gt;&lt;CHAR&gt; - 현지 대행 전문가 활용 여부 : ≪$E$94≫&lt;/CHAR&gt;&lt;/TEXT&gt;&lt;/P&gt;&lt;P ParaShape="23" Style="0"&gt;&lt;TEXT CharShape="10"&gt;&lt;CHAR&gt; - 결과 대외공개 가능 여부 : ≪$E$95≫(사유: ≪$K$95≫)&lt;/CHAR&gt;&lt;/TEXT&gt;&lt;/P&gt;&lt;P ParaShape="23" Style="0"&gt;&lt;TEXT CharShape="10"&gt;&lt;CHAR&gt;󰁯 &lt;MARKPENBEGIN Color="16777215"/&gt;타당성 조사 결과&lt;MARKPENEND/&gt;(보고서 내용 요약)&lt;/CHAR&gt;&lt;/TEXT&gt;&lt;/P&gt;&lt;P ParaShape="23" Style="0"&gt;&lt;TEXT CharShape="10"&gt;&lt;CHAR&gt;  ㅇ 조사 결과 주요 내용 :&lt;/CHAR&gt;&lt;/TEXT&gt;&lt;/P&gt;&lt;P ParaShape="39" Style="0"&gt;&lt;TEXT CharShape="10"&gt;&lt;CHAR&gt;    - ≪$E$96≫&lt;/CHAR&gt;&lt;/TEXT&gt;&lt;/P&gt;&lt;P ParaShape="39" Style="0"&gt;&lt;TEXT CharShape="10"&gt;&lt;CHAR&gt;    - ≪$E$97≫&lt;/CHAR&gt;&lt;/TEXT&gt;&lt;/P&gt;&lt;P ParaShape="39" Style="0"&gt;&lt;TEXT CharShape="10"&gt;&lt;CHAR&gt;    - ≪$E$98≫&lt;/CHAR&gt;&lt;/TEXT&gt;&lt;/P&gt;&lt;P ParaShape="39" Style="0"&gt;&lt;TEXT CharShape="10"&gt;&lt;CHAR&gt;    - ≪$E$99≫&lt;/CHAR&gt;&lt;/TEXT&gt;&lt;/P&gt;&lt;P ParaShape="39" Style="0"&gt;&lt;TEXT CharShape="10"&gt;&lt;CHAR&gt;    - ≪$E$100≫&lt;/CHAR&gt;&lt;/TEXT&gt;&lt;/P&gt;&lt;P ParaShape="39" Style="0"&gt;&lt;TEXT CharShape="10"&gt;&lt;CHAR&gt;    - ≪$E$101≫&lt;/CHAR&gt;&lt;/TEXT&gt;&lt;/P&gt;&lt;P ParaShape="39" Style="0"&gt;&lt;TEXT CharShape="10"&gt;&lt;CHAR&gt;    - ≪$E$102≫&lt;/CHAR&gt;&lt;/TEXT&gt;&lt;/P&gt;&lt;P ParaShape="39" Style="0"&gt;&lt;TEXT CharShape="10"&gt;&lt;CHAR&gt;    - ≪$E$103≫&lt;/CHAR&gt;&lt;/TEXT&gt;&lt;/P&gt;&lt;P ParaShape="39" Style="0"&gt;&lt;TEXT CharShape="10"&gt;&lt;CHAR&gt;    - ≪$E$104≫&lt;/CHAR&gt;&lt;/TEXT&gt;&lt;/P&gt;&lt;P ParaShape="39" Style="0"&gt;&lt;TEXT CharShape="10"&gt;&lt;CHAR&gt;    - ≪$E$105≫&lt;/CHAR&gt;&lt;/TEXT&gt;&lt;/P&gt;&lt;P ParaShape="40" Style="0"&gt;&lt;TEXT CharShape="10"&gt;&lt;CHAR&gt;  ㅇ &lt;MARKPENBEGIN Color="16777215"/&gt;사업 대상지 현황 조사 : &lt;MARKPENEND/&gt;≪$E$106≫&lt;/CHAR&gt;&lt;/TEXT&gt;&lt;/P&gt;&lt;P ParaShape="40" Style="0"&gt;&lt;TEXT CharShape="10"&gt;&lt;CHAR&gt;  ㅇ &lt;MARKPENBEGIN Color="16777215"/&gt;사업 타당성 분석 : &lt;MARKPENEND/&gt;≪$E$107≫&lt;/CHAR&gt;&lt;/TEXT&gt;&lt;/P&gt;&lt;/PARALIST&gt;&lt;/CELL&gt;&lt;/ROW&gt;&lt;ROW&gt;&lt;CELL BorderFill="10" ColAddr="1" ColSpan="1" Dirty="false" Editable="false" HasMargin="true" Header="false" Height="0" Protect="false" RowAddr="31" RowSpan="1" Width="7693"&gt;&lt;CELLMARGIN Bottom="567" Left="567" Right="567" Top="567"/&gt;&lt;PARALIST LineWrap="Break" LinkListID="0" LinkListIDNext="0" TextDirection="0" VertAlign="Center"&gt;&lt;P ParaShape="41" Style="0"&gt;&lt;TEXT CharShape="26"&gt;&lt;CHAR&gt;협업</t>
    </r>
    <r>
      <rPr>
        <sz val="11"/>
        <color theme="1"/>
        <rFont val="MS Mincho"/>
        <family val="3"/>
        <charset val="1"/>
      </rPr>
      <t>‧</t>
    </r>
    <r>
      <rPr>
        <sz val="11"/>
        <color theme="1"/>
        <rFont val="맑은 고딕"/>
        <family val="2"/>
        <charset val="129"/>
        <scheme val="minor"/>
      </rPr>
      <t>연계 내역&lt;/CHAR&gt;&lt;/TEXT&gt;&lt;TEXT CharShape="28"/&gt;&lt;/P&gt;&lt;/PARALIST&gt;&lt;/CELL&gt;&lt;CELL BorderFill="8" ColAddr="2" ColSpan="18" Dirty="false" Editable="false" HasMargin="true" Header="false" Height="0" Protect="false" RowAddr="31" RowSpan="1" Width="40076"&gt;&lt;CELLMARGIN Bottom="567" Left="567" Right="567" Top="567"/&gt;&lt;PARALIST LineWrap="Break" LinkListID="0" LinkListIDNext="0" TextDirection="0" VertAlign="Center"&gt;&lt;P ParaShape="23" Style="0"&gt;&lt;TEXT CharShape="10"&gt;&lt;CHAR&gt;▣ 협업 내역 및 협업 효과 : ≪$E$108≫&lt;/CHAR&gt;&lt;/TEXT&gt;&lt;/P&gt;&lt;P ParaShape="37" Style="0"&gt;&lt;TEXT CharShape="10"&gt;&lt;CHAR&gt;▣ 기존 무·무상간, 유·무상간 ODA 사업과 연계추진 또는 후속사업 해당시 연계대상 / 선행 사업 적시 : ≪$E$109≫, ≪$H$109≫&lt;/CHAR&gt;&lt;/TEXT&gt;&lt;/P&gt;&lt;P ParaShape="42" Style="0"&gt;&lt;TEXT CharShape="10"&gt;&lt;CHAR&gt;▣ 시행계획 작성 시점 기준으로 여타 기존 또는 예비 ODA 사업과의 연계 가능 여부 검토 결과 : ≪$E$110≫, ≪$H$110≫&lt;/CHAR&gt;&lt;/TEXT&gt;&lt;/P&gt;&lt;/PARALIST&gt;&lt;/CELL&gt;&lt;/ROW&gt;&lt;ROW&gt;&lt;CELL BorderFill="10" ColAddr="1" ColSpan="1" Dirty="false" Editable="false" HasMargin="true" Header="false" Height="0" Protect="false" RowAddr="32" RowSpan="1" Width="7693"&gt;&lt;CELLMARGIN Bottom="567" Left="567" Right="567" Top="567"/&gt;&lt;PARALIST LineWrap="Break" LinkListID="0" LinkListIDNext="0" TextDirection="0" VertAlign="Center"&gt;&lt;P ParaShape="43" Style="0"&gt;&lt;TEXT CharShape="26"&gt;&lt;CHAR&gt;유사·중복 사업 해당 여부&lt;/CHAR&gt;&lt;/TEXT&gt;&lt;/P&gt;&lt;/PARALIST&gt;&lt;/CELL&gt;&lt;CELL BorderFill="8" ColAddr="2" ColSpan="18" Dirty="false" Editable="false" HasMargin="true" Header="false" Height="0" Protect="false" RowAddr="32" RowSpan="1" Width="40076"&gt;&lt;CELLMARGIN Bottom="567" Left="567" Right="567" Top="567"/&gt;&lt;PARALIST LineWrap="Break" LinkListID="0" LinkListIDNext="0" TextDirection="0" VertAlign="Center"&gt;&lt;P ParaShape="44" Style="0"&gt;&lt;TEXT CharShape="10"&gt;&lt;CHAR&gt;▣ 우리 정부 ODA 사업 유사</t>
    </r>
    <r>
      <rPr>
        <sz val="11"/>
        <color theme="1"/>
        <rFont val="MS Mincho"/>
        <family val="3"/>
        <charset val="128"/>
      </rPr>
      <t>･</t>
    </r>
    <r>
      <rPr>
        <sz val="11"/>
        <color theme="1"/>
        <rFont val="맑은 고딕"/>
        <family val="2"/>
        <charset val="129"/>
        <scheme val="minor"/>
      </rPr>
      <t>중복 여부, 해당시 유사·중복 사업 내용 기재 : ≪$E$111≫, ≪$H$111≫&lt;/CHAR&gt;&lt;/TEXT&gt;&lt;/P&gt;&lt;P ParaShape="45" Style="0"&gt;&lt;TEXT CharShape="10"&gt;&lt;CHAR&gt;▣ 수원국 정부 자체 추진 사업 유사</t>
    </r>
    <r>
      <rPr>
        <sz val="11"/>
        <color theme="1"/>
        <rFont val="MS Mincho"/>
        <family val="3"/>
        <charset val="128"/>
      </rPr>
      <t>･</t>
    </r>
    <r>
      <rPr>
        <sz val="11"/>
        <color theme="1"/>
        <rFont val="맑은 고딕"/>
        <family val="2"/>
        <charset val="129"/>
        <scheme val="minor"/>
      </rPr>
      <t>중복 여부, 해당시 유사·중복 사업 내용 기재 : ≪$E$112≫, ≪$H$112≫&lt;/CHAR&gt;&lt;/TEXT&gt;&lt;/P&gt;&lt;P ParaShape="46" Style="0"&gt;&lt;TEXT CharShape="10"&gt;&lt;CHAR&gt;▣ 기타 공여국 또는 국제기구 추진 사업 유사</t>
    </r>
    <r>
      <rPr>
        <sz val="11"/>
        <color theme="1"/>
        <rFont val="MS Mincho"/>
        <family val="3"/>
        <charset val="128"/>
      </rPr>
      <t>･</t>
    </r>
    <r>
      <rPr>
        <sz val="11"/>
        <color theme="1"/>
        <rFont val="맑은 고딕"/>
        <family val="2"/>
        <charset val="129"/>
        <scheme val="minor"/>
      </rPr>
      <t>중복 여부, 해당시 유사·중복 사업 내용 기재 : ≪$E$113≫, ≪$H$113≫&lt;/CHAR&gt;&lt;/TEXT&gt;&lt;/P&gt;&lt;/PARALIST&gt;&lt;/CELL&gt;&lt;/ROW&gt;&lt;ROW&gt;&lt;CELL BorderFill="10" ColAddr="1" ColSpan="1" Dirty="false" Editable="false" HasMargin="true" Header="false" Height="0" Protect="false" RowAddr="33" RowSpan="1" Width="7693"&gt;&lt;CELLMARGIN Bottom="567" Left="567" Right="567" Top="567"/&gt;&lt;PARALIST LineWrap="Break" LinkListID="0" LinkListIDNext="0" TextDirection="0" VertAlign="Center"&gt;&lt;P ParaShape="47" Style="0"&gt;&lt;TEXT CharShape="29"&gt;&lt;CHAR&gt;위험 평가&lt;/CHAR&gt;&lt;/TEXT&gt;&lt;/P&gt;&lt;P ParaShape="38" Style="0"&gt;&lt;TEXT CharShape="29"&gt;&lt;CHAR&gt;및 관리 방안&lt;/CHAR&gt;&lt;/TEXT&gt;&lt;/P&gt;&lt;/PARALIST&gt;&lt;/CELL&gt;&lt;CELL BorderFill="8" ColAddr="2" ColSpan="18" Dirty="false" Editable="false" HasMargin="true" Header="false" Height="0" Protect="false" RowAddr="33" RowSpan="1" Width="40076"&gt;&lt;CELLMARGIN Bottom="567" Left="567" Right="567" Top="567"/&gt;&lt;PARALIST LineWrap="Break" LinkListID="0" LinkListIDNext="0" TextDirection="0" VertAlign="Center"&gt;&lt;P ParaShape="37" Style="0"&gt;&lt;TEXT CharShape="14"&gt;&lt;CHAR&gt;별첨 ‘위험관리 체크리스트’ 참조&lt;/CHAR&gt;&lt;/TEXT&gt;&lt;/P&gt;&lt;/PARALIST&gt;&lt;/CELL&gt;&lt;/ROW&gt;&lt;ROW&gt;&lt;CELL BorderFill="10" ColAddr="1" ColSpan="1" Dirty="false" Editable="false" HasMargin="true" Header="false" Height="0" Protect="false" RowAddr="34" RowSpan="1" Width="7693"&gt;&lt;CELLMARGIN Bottom="567" Left="567" Right="567" Top="567"/&gt;&lt;PARALIST LineWrap="Break" LinkListID="0" LinkListIDNext="0" TextDirection="0" VertAlign="Center"&gt;&lt;P ParaShape="21" Style="0"&gt;&lt;TEXT CharShape="26"&gt;&lt;CHAR&gt;환경 사회 조치계획 요약&lt;/CHAR&gt;&lt;/TEXT&gt;&lt;/P&gt;&lt;/PARALIST&gt;&lt;/CELL&gt;&lt;CELL BorderFill="8" ColAddr="2" ColSpan="18" Dirty="false" Editable="false" HasMargin="true" Header="false" Height="0" Protect="false" RowAddr="34" RowSpan="1" Width="40076"&gt;&lt;CELLMARGIN Bottom="567" Left="567" Right="567" Top="567"/&gt;&lt;PARALIST LineWrap="Break" LinkListID="0" LinkListIDNext="0" TextDirection="0" VertAlign="Center"&gt;&lt;P ParaShape="23" Style="0"&gt;&lt;TEXT CharShape="10"&gt;&lt;CHAR&gt;</t>
    </r>
    <r>
      <rPr>
        <sz val="11"/>
        <color theme="1"/>
        <rFont val="맑은 고딕"/>
        <family val="3"/>
        <charset val="129"/>
        <scheme val="minor"/>
      </rPr>
      <t>󰁯 수원국 환경/사회 관련 법</t>
    </r>
    <r>
      <rPr>
        <sz val="11"/>
        <color theme="1"/>
        <rFont val="MS Mincho"/>
        <family val="3"/>
        <charset val="1"/>
      </rPr>
      <t>‧</t>
    </r>
    <r>
      <rPr>
        <sz val="11"/>
        <color theme="1"/>
        <rFont val="맑은 고딕"/>
        <family val="2"/>
        <charset val="129"/>
        <scheme val="minor"/>
      </rPr>
      <t>제도 현황 : ≪$E$114≫&lt;/CHAR&gt;&lt;/TEXT&gt;&lt;/P&gt;&lt;P ParaShape="23" Style="0"&gt;&lt;TEXT CharShape="10"&gt;&lt;CHAR&gt;</t>
    </r>
    <r>
      <rPr>
        <sz val="11"/>
        <color theme="1"/>
        <rFont val="맑은 고딕"/>
        <family val="3"/>
        <charset val="129"/>
        <scheme val="minor"/>
      </rPr>
      <t>󰁯 사업 추진에 따른 환경</t>
    </r>
    <r>
      <rPr>
        <sz val="11"/>
        <color theme="1"/>
        <rFont val="MS Mincho"/>
        <family val="3"/>
        <charset val="1"/>
      </rPr>
      <t>‧</t>
    </r>
    <r>
      <rPr>
        <sz val="11"/>
        <color theme="1"/>
        <rFont val="맑은 고딕"/>
        <family val="2"/>
        <charset val="129"/>
        <scheme val="minor"/>
      </rPr>
      <t>사회 위험 요소 : ≪$E$115≫&lt;/CHAR&gt;&lt;/TEXT&gt;&lt;/P&gt;&lt;P ParaShape="23" Style="0"&gt;&lt;TEXT CharShape="10"&gt;&lt;CHAR&gt;</t>
    </r>
    <r>
      <rPr>
        <sz val="11"/>
        <color theme="1"/>
        <rFont val="맑은 고딕"/>
        <family val="3"/>
        <charset val="129"/>
        <scheme val="minor"/>
      </rPr>
      <t>󰁯 관리계획 : ≪$E$116≫&lt;/CHAR&gt;&lt;/TEXT&gt;&lt;/P&gt;&lt;/PARALIST&gt;&lt;/CELL&gt;&lt;/ROW&gt;&lt;ROW&gt;&lt;CELL BorderFill="5" ColAddr="0" ColSpan="1" Dirty="false" Editable="false" HasMargin="true" Header="false" Height="0" Protect="false" RowAddr="35" RowSpan="3" Width="1958"&gt;&lt;CELLMARGIN Bottom="0" Left="0" Right="0" Top="0"/&gt;&lt;PARALIST LineWrap="Break" LinkListID="0" LinkListIDNext="0" TextDirection="0" VertAlign="Center"&gt;&lt;P ParaShape="20" Style="0"&gt;&lt;TEXT CharShape="25"&gt;&lt;CHAR&gt;사업 &lt;/CHAR&gt;&lt;/TEXT&gt;&lt;/P&gt;&lt;P ParaShape="20" Style="0"&gt;&lt;TEXT CharShape="25"/&gt;&lt;/P&gt;&lt;P ParaShape="20" Style="0"&gt;&lt;TEXT CharShape="25"&gt;&lt;CHAR&gt;발굴&lt;/CHAR&gt;&lt;/TEXT&gt;&lt;/P&gt;&lt;P ParaShape="20" Style="0"&gt;&lt;TEXT CharShape="25"/&gt;&lt;/P&gt;&lt;P ParaShape="20" Style="0"&gt;&lt;TEXT CharShape="25"&gt;&lt;CHAR&gt;및&lt;/CHAR&gt;&lt;/TEXT&gt;&lt;/P&gt;&lt;P ParaShape="20" Style="0"&gt;&lt;TEXT CharShape="25"/&gt;&lt;/P&gt;&lt;P ParaShape="20" Style="0"&gt;&lt;TEXT CharShape="25"&gt;&lt;CHAR&gt;협의&lt;/CHAR&gt;&lt;/TEXT&gt;&lt;/P&gt;&lt;P ParaShape="20" Style="0"&gt;&lt;TEXT CharShape="25"/&gt;&lt;/P&gt;&lt;P ParaShape="20" Style="0"&gt;&lt;TEXT CharShape="25"&gt;&lt;CHAR&gt;절차 &lt;/CHAR&gt;&lt;/TEXT&gt;&lt;/P&gt;&lt;/PARALIST&gt;&lt;/CELL&gt;&lt;CELL BorderFill="19" ColAddr="1" ColSpan="1" Dirty="false" Editable="false" HasMargin="true" Header="false" Height="0" Protect="false" RowAddr="35" RowSpan="1" Width="7693"&gt;&lt;CELLMARGIN Bottom="567" Left="567" Right="567" Top="567"/&gt;&lt;PARALIST LineWrap="Break" LinkListID="0" LinkListIDNext="0" TextDirection="0" VertAlign="Center"&gt;&lt;P ParaShape="22" Style="0"&gt;&lt;TEXT CharShape="30"&gt;&lt;CHAR&gt;정책 부합성&lt;/CHAR&gt;&lt;/TEXT&gt;&lt;/P&gt;&lt;/PARALIST&gt;&lt;/CELL&gt;&lt;CELL BorderFill="20" ColAddr="2" ColSpan="18" Dirty="false" Editable="false" HasMargin="true" Header="false" Height="0" Protect="false" RowAddr="35" RowSpan="1" Width="40076"&gt;&lt;CELLMARGIN Bottom="567" Left="567" Right="567" Top="567"/&gt;&lt;PARALIST LineWrap="Break" LinkListID="0" LinkListIDNext="0" TextDirection="0" VertAlign="Center"&gt;&lt;P ParaShape="37" Style="0"&gt;&lt;TEXT CharShape="10"&gt;&lt;CHAR&gt;▣ 우리 대외정책 연계성&lt;/CHAR&gt;&lt;/TEXT&gt;&lt;/P&gt;&lt;P ParaShape="40" Style="0"&gt;&lt;TEXT CharShape="10"&gt;&lt;CHAR&gt;  ㅇ 국별협력전략(CPS) 중점협력분야 해당 여부 : ≪$E$117≫, ≪$H$117≫&lt;/CHAR&gt;&lt;/TEXT&gt;&lt;/P&gt;&lt;P ParaShape="40" Style="0"&gt;&lt;TEXT CharShape="10"&gt;&lt;CHAR&gt;  ㅇ 정상외교 후속조치로 인한 추진과제 여부 : ≪$E$118≫, ≪$H$118≫&lt;/CHAR&gt;&lt;/TEXT&gt;&lt;/P&gt;&lt;P ParaShape="40" Style="0"&gt;&lt;TEXT CharShape="10"&gt;&lt;CHAR&gt;  ㅇ ODA 전략 연계성 : ≪$E$119≫&lt;/CHAR&gt;&lt;/TEXT&gt;&lt;/P&gt;&lt;P ParaShape="40" Style="0"&gt;&lt;TEXT CharShape="10"&gt;&lt;CHAR&gt;  ㅇ 대외전략과의 연계성 : ≪$E$120≫&lt;/CHAR&gt;&lt;/TEXT&gt;&lt;/P&gt;&lt;P ParaShape="37" Style="0"&gt;&lt;TEXT CharShape="10"&gt;&lt;CHAR&gt;▣ 글로벌 정책 연계성&lt;/CHAR&gt;&lt;/TEXT&gt;&lt;/P&gt;&lt;P ParaShape="40" Style="0"&gt;&lt;TEXT CharShape="10"&gt;&lt;CHAR&gt;  ㅇ SDGs 해당 목표(필수 기재사항) : ≪$E$121≫, ≪$I$121≫&lt;/CHAR&gt;&lt;/TEXT&gt;&lt;/P&gt;&lt;/PARALIST&gt;&lt;/CELL&gt;&lt;/ROW&gt;&lt;ROW&gt;&lt;CELL BorderFill="21" ColAddr="1" ColSpan="1" Dirty="false" Editable="false" HasMargin="true" Header="false" Height="0" Protect="false" RowAddr="36" RowSpan="1" Width="7693"&gt;&lt;CELLMARGIN Bottom="567" Left="567" Right="567" Top="567"/&gt;&lt;PARALIST LineWrap="Break" LinkListID="0" LinkListIDNext="0" TextDirection="0" VertAlign="Center"&gt;&lt;P ParaShape="20" Style="0"&gt;&lt;TEXT CharShape="28"&gt;&lt;CHAR&gt;수원국 &lt;LINEBREAK/&gt;수요 확인&lt;/CHAR&gt;&lt;/TEXT&gt;&lt;/P&gt;&lt;/PARALIST&gt;&lt;/CELL&gt;&lt;CELL BorderFill="22" ColAddr="2" ColSpan="18" Dirty="false" Editable="false" HasMargin="true" Header="false" Height="0" Protect="false" RowAddr="36" RowSpan="1" Width="40076"&gt;&lt;CELLMARGIN Bottom="567" Left="567" Right="567" Top="567"/&gt;&lt;PARALIST LineWrap="Break" LinkListID="0" LinkListIDNext="0" TextDirection="0" VertAlign="Center"&gt;&lt;P ParaShape="23" Style="0"&gt;&lt;TEXT CharShape="10"&gt;&lt;CHAR&gt;▣ 수원국 요청서 접수 : ≪$F$122≫, ≪$I$122≫, ≪$K$122≫&lt;/CHAR&gt;&lt;/TEXT&gt;&lt;/P&gt;&lt;P ParaShape="23" Style="0"&gt;&lt;TEXT CharShape="10"&gt;&lt;CHAR&gt;&lt;MARKPENBEGIN Color="16777215"/&gt;▣ 수원국 발전전략과의 연관성 : &lt;MARKPENEND/&gt;≪$E$123≫&lt;/CHAR&gt;&lt;/TEXT&gt;&lt;/P&gt;&lt;P ParaShape="23" Style="0"&gt;&lt;TEXT CharShape="10"&gt;&lt;CHAR&gt;󰁯 발굴 계기 등 기타 사항 : ≪$E$124≫&lt;/CHAR&gt;&lt;/TEXT&gt;&lt;/P&gt;&lt;/PARALIST&gt;&lt;/CELL&gt;&lt;/ROW&gt;&lt;ROW&gt;&lt;CELL BorderFill="7" ColAddr="1" ColSpan="1" Dirty="false" Editable="false" HasMargin="true" Header="false" Height="0" Protect="false" RowAddr="37" RowSpan="1" Width="7693"&gt;&lt;CELLMARGIN Bottom="567" Left="567" Right="567" Top="567"/&gt;&lt;PARALIST LineWrap="Break" LinkListID="0" LinkListIDNext="0" TextDirection="0" VertAlign="Center"&gt;&lt;P ParaShape="48" Style="0"&gt;&lt;TEXT CharShape="15"&gt;&lt;CHAR&gt;재외공관&lt;/CHAR&gt;&lt;/TEXT&gt;&lt;/P&gt;&lt;P ParaShape="21" Style="0"&gt;&lt;TEXT CharShape="15"&gt;&lt;CHAR&gt;사업계획 공유&lt;/CHAR&gt;&lt;/TEXT&gt;&lt;/P&gt;&lt;P ParaShape="21" Style="0"&gt;&lt;TEXT CharShape="15"&gt;&lt;CHAR&gt; 및 모니터링 결과 환류&lt;/CHAR&gt;&lt;/TEXT&gt;&lt;/P&gt;&lt;/PARALIST&gt;&lt;/CELL&gt;&lt;CELL BorderFill="23" ColAddr="2" ColSpan="18" Dirty="false" Editable="false" HasMargin="true" Header="false" Height="0" Protect="false" RowAddr="37" RowSpan="1" Width="40076"&gt;&lt;CELLMARGIN Bottom="567" Left="567" Right="567" Top="567"/&gt;&lt;PARALIST LineWrap="Break" LinkListID="0" LinkListIDNext="0" TextDirection="0" VertAlign="Center"&gt;&lt;P ParaShape="37" Style="0"&gt;&lt;TEXT CharShape="10"&gt;&lt;CHAR&gt;󰁯 사업 발굴단계 협의 내역 :&lt;/CHAR&gt;&lt;/TEXT&gt;&lt;/P&gt;&lt;P ParaShape="23" Style="0"&gt;&lt;TEXT CharShape="10"&gt;&lt;CHAR&gt; - ≪$F$125≫, ≪$I$125≫, ≪$K$125≫&lt;/CHAR&gt;&lt;/TEXT&gt;&lt;/P&gt;&lt;P ParaShape="23" Style="0"&gt;&lt;TEXT CharShape="10"&gt;&lt;CHAR&gt; - ≪$F$126≫, ≪$I$126≫, ≪$K$126≫&lt;/CHAR&gt;&lt;/TEXT&gt;&lt;/P&gt;&lt;P ParaShape="23" Style="0"&gt;&lt;TEXT CharShape="10"&gt;&lt;CHAR&gt; - ≪$F$127≫, ≪$I$127≫, ≪$K$127≫&lt;/CHAR&gt;&lt;/TEXT&gt;&lt;/P&gt;&lt;P ParaShape="23" Style="0"&gt;&lt;TEXT CharShape="10"&gt;&lt;CHAR&gt; - ≪$F$128≫, ≪$I$128≫, ≪$K$128≫&lt;/CHAR&gt;&lt;/TEXT&gt;&lt;/P&gt;&lt;P ParaShape="23" Style="0"&gt;&lt;TEXT CharShape="10"&gt;&lt;CHAR&gt; - ≪$F$129≫, ≪$I$129≫, ≪$K$129≫&lt;/CHAR&gt;&lt;/TEXT&gt;&lt;/P&gt;&lt;P ParaShape="37" Style="0"&gt;&lt;TEXT CharShape="10"&gt;&lt;CHAR&gt;󰁯 기타 재외공관 의견 : ≪$E$130≫, ≪$G$130≫&lt;/CHAR&gt;&lt;/TEXT&gt;&lt;/P&gt;&lt;P ParaShape="37" Style="0"&gt;&lt;TEXT CharShape="10"&gt;&lt;CHAR&gt;󰁯 재외공관 모니터링 결과 이행 현황 및 조치계획 : ≪$E$131≫, ≪$H$131≫&lt;/CHAR&gt;&lt;/TEXT&gt;&lt;/P&gt;&lt;/PARALIST&gt;&lt;/CELL&gt;&lt;/ROW&gt;&lt;ROW&gt;&lt;CELL BorderFill="5" ColAddr="0" ColSpan="1" Dirty="false" Editable="false" HasMargin="true" Header="false" Height="0" Protect="false" RowAddr="38" RowSpan="4" Width="1958"&gt;&lt;CELLMARGIN Bottom="0" Left="0" Right="0" Top="0"/&gt;&lt;PARALIST LineWrap="Break" LinkListID="0" LinkListIDNext="0" TextDirection="0" VertAlign="Center"&gt;&lt;P ParaShape="20" Style="0"&gt;&lt;TEXT CharShape="25"&gt;&lt;CHAR&gt;성&lt;/CHAR&gt;&lt;/TEXT&gt;&lt;/P&gt;&lt;P ParaShape="20" Style="0"&gt;&lt;TEXT CharShape="25"&gt;&lt;CHAR&gt;과&lt;/CHAR&gt;&lt;/TEXT&gt;&lt;/P&gt;&lt;P ParaShape="20" Style="0"&gt;&lt;TEXT CharShape="25"/&gt;&lt;/P&gt;&lt;P ParaShape="20" Style="0"&gt;&lt;TEXT CharShape="25"&gt;&lt;CHAR&gt;관&lt;/CHAR&gt;&lt;/TEXT&gt;&lt;/P&gt;&lt;P ParaShape="20" Style="0"&gt;&lt;TEXT CharShape="25"&gt;&lt;CHAR&gt;리 &lt;/CHAR&gt;&lt;/TEXT&gt;&lt;/P&gt;&lt;/PARALIST&gt;&lt;/CELL&gt;&lt;CELL BorderFill="19" ColAddr="1" ColSpan="1" Dirty="false" Editable="false" HasMargin="true" Header="false" Height="0" Protect="false" RowAddr="38" RowSpan="1" Width="7693"&gt;&lt;CELLMARGIN Bottom="567" Left="567" Right="567" Top="567"/&gt;&lt;PARALIST LineWrap="Break" LinkListID="0" LinkListIDNext="0" TextDirection="0" VertAlign="Center"&gt;&lt;P ParaShape="21" Style="0"&gt;&lt;TEXT CharShape="15"&gt;&lt;CHAR&gt;사업 성과·영향 분석&lt;/CHAR&gt;&lt;/TEXT&gt;&lt;/P&gt;&lt;/PARALIST&gt;&lt;/CELL&gt;&lt;CELL BorderFill="20" ColAddr="2" ColSpan="18" Dirty="false" Editable="false" HasMargin="true" Header="false" Height="0" Protect="false" RowAddr="38" RowSpan="1" Width="40076"&gt;&lt;CELLMARGIN Bottom="567" Left="567" Right="567" Top="567"/&gt;&lt;PARALIST LineWrap="Break" LinkListID="0" LinkListIDNext="0" TextDirection="0" VertAlign="Center"&gt;&lt;P ParaShape="37" Style="0"&gt;&lt;TEXT CharShape="14"&gt;&lt;CHAR&gt;별첨 ‘PDM’ 참조&lt;/CHAR&gt;&lt;/TEXT&gt;&lt;/P&gt;&lt;/PARALIST&gt;&lt;/CELL&gt;&lt;/ROW&gt;&lt;ROW&gt;&lt;CELL BorderFill="21" ColAddr="1" ColSpan="1" Dirty="false" Editable="false" HasMargin="true" Header="false" Height="0" Protect="false" RowAddr="39" RowSpan="1" Width="7693"&gt;&lt;CELLMARGIN Bottom="567" Left="567" Right="567</t>
    </r>
    <r>
      <rPr>
        <sz val="11"/>
        <color theme="1"/>
        <rFont val="맑은 고딕"/>
        <family val="2"/>
        <charset val="129"/>
        <scheme val="minor"/>
      </rPr>
      <t>"</t>
    </r>
    <phoneticPr fontId="3" type="noConversion"/>
  </si>
  <si>
    <t xml:space="preserve"> Top="567"/&gt;&lt;PARALIST LineWrap="Break" LinkListID="0" LinkListIDNext="0" TextDirection="0" VertAlign="Center"&gt;&lt;P ParaShape="27" Style="0"&gt;&lt;TEXT CharShape="15"&gt;&lt;CHAR&gt;성과지표&lt;/CHAR&gt;&lt;/TEXT&gt;&lt;/P&gt;&lt;P ParaShape="27" Style="0"&gt;&lt;TEXT CharShape="15"&gt;&lt;CHAR&gt;및 설명&lt;/CHAR&gt;&lt;/TEXT&gt;&lt;/P&gt;&lt;/PARALIST&gt;&lt;/CELL&gt;&lt;CELL BorderFill="22" ColAddr="2" ColSpan="18" Dirty="false" Editable="false" HasMargin="true" Header="false" Height="0" Protect="false" RowAddr="39" RowSpan="1" Width="40076"&gt;&lt;CELLMARGIN Bottom="567" Left="567" Right="567" Top="567"/&gt;&lt;PARALIST LineWrap="Break" LinkListID="0" LinkListIDNext="0" TextDirection="0" VertAlign="Center"&gt;&lt;P ParaShape="37" Style="0"&gt;&lt;TEXT CharShape="10"&gt;&lt;CHAR&gt;▣ 이행점검 모니터링을 위한 계량적 성과지표&lt;/CHAR&gt;&lt;/TEXT&gt;&lt;/P&gt;&lt;P ParaShape="37" Style="0"&gt;&lt;TEXT CharShape="10"&gt;&lt;TABLE BorderFill="4" CellSpacing="0" ColCount="21" PageBreak="Cell" RepeatHeader="true" RowCount="12"&gt;&lt;SHAPEOBJECT InstId="1870470776" Lock="false" NumberingType="Table" ZOrder="1"&gt;&lt;SIZE Height="47702" HeightRelTo="Absolute" Protect="false" Width="38530" WidthRelTo="Absolute"/&gt;&lt;POSITION AffectLSpacing="false" AllowOverlap="false" FlowWithText="true" HoldAnchorAndSO="false" HorzAlign="Left" HorzOffset="0" HorzRelTo="Para" TreatAsChar="true" VertAlign="Top" VertOffset="0" VertRelTo="Para"/&gt;&lt;OUTSIDEMARGIN Bottom="141" Left="141" Right="141" Top="141"/&gt;&lt;/SHAPEOBJECT&gt;&lt;INSIDEMARGIN Bottom="141" Left="141" Right="141" Top="141"/&gt;&lt;ROW&gt;&lt;CELL BorderFill="24" ColAddr="0" ColSpan="1" Dirty="false" Editable="false" HasMargin="false" Header="false" Height="2300" Protect="false" RowAddr="0" RowSpan="2" Width="5659"&gt;&lt;CELLMARGIN Bottom="141" Left="141" Right="141" Top="141"/&gt;&lt;PARALIST LineWrap="Break" LinkListID="0" LinkListIDNext="0" TextDirection="0" VertAlign="Center"&gt;&lt;P ParaShape="49" Style="0"&gt;&lt;TEXT CharShape="31"&gt;&lt;CHAR&gt;지표&lt;/CHAR&gt;&lt;/TEXT&gt;&lt;/P&gt;&lt;/PARALIST&gt;&lt;/CELL&gt;&lt;CELL BorderFill="24" ColAddr="1" ColSpan="1" Dirty="false" Editable="false" HasMargin="false" Header="false" Height="2300" Protect="false" RowAddr="0" RowSpan="2" Width="5659"&gt;&lt;CELLMARGIN Bottom="141" Left="141" Right="141" Top="141"/&gt;&lt;PARALIST LineWrap="Break" LinkListID="0" LinkListIDNext="0" TextDirection="0" VertAlign="Center"&gt;&lt;P ParaShape="49" Style="0"&gt;&lt;TEXT CharShape="31"&gt;&lt;CHAR&gt;지표 설명&lt;/CHAR&gt;&lt;/TEXT&gt;&lt;/P&gt;&lt;/PARALIST&gt;&lt;/CELL&gt;&lt;CELL BorderFill="24" ColAddr="2" ColSpan="16" Dirty="false" Editable="false" HasMargin="false" Header="false" Height="1182" Protect="false" RowAddr="0" RowSpan="1" Width="21120"&gt;&lt;CELLMARGIN Bottom="141" Left="141" Right="141" Top="141"/&gt;&lt;PARALIST LineWrap="Break" LinkListID="0" LinkListIDNext="0" TextDirection="0" VertAlign="Center"&gt;&lt;P ParaShape="49" Style="0"&gt;&lt;TEXT CharShape="31"&gt;&lt;CHAR&gt;실적 및 목표치&lt;/CHAR&gt;&lt;/TEXT&gt;&lt;/P&gt;&lt;/PARALIST&gt;&lt;/CELL&gt;&lt;CELL BorderFill="24" ColAddr="18" ColSpan="1" Dirty="false" Editable="false" HasMargin="false" Header="false" Height="2300" Protect="false" RowAddr="0" RowSpan="2" Width="2030"&gt;&lt;CELLMARGIN Bottom="141" Left="141" Right="141" Top="141"/&gt;&lt;PARALIST LineWrap="Break" LinkListID="0" LinkListIDNext="0" TextDirection="0" VertAlign="Center"&gt;&lt;P ParaShape="49" Style="0"&gt;&lt;TEXT CharShape="31"&gt;&lt;CHAR&gt;목표치 산출 근거&lt;/CHAR&gt;&lt;/TEXT&gt;&lt;/P&gt;&lt;/PARALIST&gt;&lt;/CELL&gt;&lt;CELL BorderFill="24" ColAddr="19" ColSpan="1" Dirty="false" Editable="false" HasMargin="false" Header="false" Height="2300" Protect="false" RowAddr="0" RowSpan="2" Width="2030"&gt;&lt;CELLMARGIN Bottom="141" Left="141" Right="141" Top="141"/&gt;&lt;PARALIST LineWrap="Break" LinkListID="0" LinkListIDNext="0" TextDirection="0" VertAlign="Center"&gt;&lt;P ParaShape="49" Style="0"&gt;&lt;TEXT CharShape="31"&gt;&lt;CHAR&gt;측정산식 또는 측정방법&lt;/CHAR&gt;&lt;/TEXT&gt;&lt;/P&gt;&lt;/PARALIST&gt;&lt;/CELL&gt;&lt;CELL BorderFill="24" ColAddr="20" ColSpan="1" Dirty="false" Editable="false" HasMargin="false" Header="false" Height="2300" Protect="false" RowAddr="0" RowSpan="2" Width="2032"&gt;&lt;CELLMARGIN Bottom="141" Left="141" Right="141" Top="141"/&gt;&lt;PARALIST LineWrap="Break" LinkListID="0" LinkListIDNext="0" TextDirection="0" VertAlign="Center"&gt;&lt;P ParaShape="49" Style="0"&gt;&lt;TEXT CharShape="31"&gt;&lt;CHAR&gt;검증수단(자료수집 방법 또는 출처)&lt;/CHAR&gt;&lt;/TEXT&gt;&lt;/P&gt;&lt;/PARALIST&gt;&lt;/CELL&gt;&lt;/ROW&gt;&lt;ROW&gt;&lt;CELL BorderFill="24" ColAddr="2"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CharShape="31"&gt;&lt;CHAR&gt;‘25&lt;/CHAR&gt;&lt;/TEXT&gt;&lt;/P&gt;&lt;/PARALIST&gt;&lt;/CELL&gt;&lt;CELL BorderFill="24" ColAddr="3"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CharShape="31"&gt;&lt;CHAR&gt;‘26&lt;/CHAR&gt;&lt;/TEXT&gt;&lt;/P&gt;&lt;/PARALIST&gt;&lt;/CELL&gt;&lt;CELL BorderFill="24" ColAddr="4"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CharShape="31"&gt;&lt;CHAR&gt;‘27&lt;/CHAR&gt;&lt;/TEXT&gt;&lt;/P&gt;&lt;/PARALIST&gt;&lt;/CELL&gt;&lt;CELL BorderFill="24" ColAddr="5"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CharShape="31"&gt;&lt;CHAR&gt;‘28&lt;/CHAR&gt;&lt;/TEXT&gt;&lt;/P&gt;&lt;/PARALIST&gt;&lt;/CELL&gt;&lt;CELL BorderFill="24" ColAddr="6"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CharShape="31"&gt;&lt;CHAR&gt;‘29&lt;/CHAR&gt;&lt;/TEXT&gt;&lt;/P&gt;&lt;/PARALIST&gt;&lt;/CELL&gt;&lt;CELL BorderFill="24" ColAddr="7"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CharShape="31"&gt;&lt;CHAR&gt;‘30&lt;/CHAR&gt;&lt;/TEXT&gt;&lt;/P&gt;&lt;/PARALIST&gt;&lt;/CELL&gt;&lt;CELL BorderFill="24" ColAddr="8"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CharShape="31"&gt;&lt;CHAR&gt;‘31&lt;/CHAR&gt;&lt;/TEXT&gt;&lt;/P&gt;&lt;/PARALIST&gt;&lt;/CELL&gt;&lt;CELL BorderFill="24" ColAddr="9"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CharShape="31"&gt;&lt;CHAR&gt;‘32&lt;/CHAR&gt;&lt;/TEXT&gt;&lt;/P&gt;&lt;/PARALIST&gt;&lt;/CELL&gt;&lt;CELL BorderFill="24" ColAddr="10"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CharShape="31"&gt;&lt;CHAR&gt;‘33&lt;/CHAR&gt;&lt;/TEXT&gt;&lt;/P&gt;&lt;/PARALIST&gt;&lt;/CELL&gt;&lt;CELL BorderFill="24" ColAddr="11"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CharShape="31"&gt;&lt;CHAR&gt;‘34&lt;/CHAR&gt;&lt;/TEXT&gt;&lt;/P&gt;&lt;/PARALIST&gt;&lt;/CELL&gt;&lt;CELL BorderFill="24" ColAddr="12"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CharShape="31"&gt;&lt;CHAR&gt;‘35&lt;/CHAR&gt;&lt;/TEXT&gt;&lt;/P&gt;&lt;/PARALIST&gt;&lt;/CELL&gt;&lt;CELL BorderFill="24" ColAddr="13"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CharShape="31"&gt;&lt;CHAR&gt;‘36&lt;/CHAR&gt;&lt;/TEXT&gt;&lt;/P&gt;&lt;/PARALIST&gt;&lt;/CELL&gt;&lt;CELL BorderFill="24" ColAddr="14"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CharShape="31"&gt;&lt;CHAR&gt;‘37&lt;/CHAR&gt;&lt;/TEXT&gt;&lt;/P&gt;&lt;/PARALIST&gt;&lt;/CELL&gt;&lt;CELL BorderFill="24" ColAddr="15"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CharShape="31"&gt;&lt;CHAR&gt;‘38&lt;/CHAR&gt;&lt;/TEXT&gt;&lt;/P&gt;&lt;/PARALIST&gt;&lt;/CELL&gt;&lt;CELL BorderFill="24" ColAddr="16"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CharShape="31"&gt;&lt;CHAR&gt;‘39&lt;/CHAR&gt;&lt;/TEXT&gt;&lt;/P&gt;&lt;/PARALIST&gt;&lt;/CELL&gt;&lt;CELL BorderFill="24" ColAddr="17"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CharShape="31"&gt;&lt;CHAR&gt;‘40&lt;/CHAR&gt;&lt;/TEXT&gt;&lt;/P&gt;&lt;/PARALIST&gt;&lt;/CELL&gt;&lt;/ROW&gt;&lt;ROW&gt;&lt;CELL BorderFill="24" ColAddr="0" ColSpan="1" Dirty="false" Editable="false" HasMargin="false" Header="false" Height="1882" Protect="false" RowAddr="2" RowSpan="1" Width="5659"&gt;&lt;CELLMARGIN Bottom="141" Left="141" Right="141" Top="141"/&gt;&lt;PARALIST LineWrap="Break" LinkListID="0" LinkListIDNext="0" TextDirection="0" VertAlign="Center"&gt;&lt;P ParaShape="49" Style="0"&gt;&lt;TEXT CharShape="32"&gt;&lt;CHAR&gt;≪$E$134≫&lt;/CHAR&gt;&lt;/TEXT&gt;&lt;/P&gt;&lt;/PARALIST&gt;&lt;/CELL&gt;&lt;CELL BorderFill="24" ColAddr="1" ColSpan="1" Dirty="false" Editable="false" HasMargin="false" Header="false" Height="1882" Protect="false" RowAddr="2" RowSpan="1" Width="5659"&gt;&lt;CELLMARGIN Bottom="141" Left="141" Right="141" Top="141"/&gt;&lt;PARALIST LineWrap="Break" LinkListID="0" LinkListIDNext="0" TextDirection="0" VertAlign="Center"&gt;&lt;P ParaShape="49" Style="0"&gt;&lt;TEXT CharShape="32"&gt;&lt;CHAR&gt;≪$H$134≫&lt;/CHAR&gt;&lt;/TEXT&gt;&lt;/P&gt;&lt;/PARALIST&gt;&lt;/CELL&gt;&lt;CELL BorderFill="24" ColAddr="2"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CharShape="32"&gt;&lt;CHAR&gt;≪$K$134≫&lt;/CHAR&gt;&lt;/TEXT&gt;&lt;/P&gt;&lt;/PARALIST&gt;&lt;/CELL&gt;&lt;CELL BorderFill="24" ColAddr="3"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CharShape="32"&gt;&lt;CHAR&gt;≪$L$134≫&lt;/CHAR&gt;&lt;/TEXT&gt;&lt;/P&gt;&lt;/PARALIST&gt;&lt;/CELL&gt;&lt;CELL BorderFill="24" ColAddr="4"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CharShape="32"&gt;&lt;CHAR&gt;≪$M$134≫&lt;/CHAR&gt;&lt;/TEXT&gt;&lt;/P&gt;&lt;/PARALIST&gt;&lt;/CELL&gt;&lt;CELL BorderFill="24" ColAddr="5"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CharShape="32"&gt;&lt;CHAR&gt;≪$N$134≫&lt;/CHAR&gt;&lt;/TEXT&gt;&lt;/P&gt;&lt;/PARALIST&gt;&lt;/CELL&gt;&lt;CELL BorderFill="24" ColAddr="6"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CharShape="32"&gt;&lt;CHAR&gt;≪$O$134≫&lt;/CHAR&gt;&lt;/TEXT&gt;&lt;/P&gt;&lt;/PARALIST&gt;&lt;/CELL&gt;&lt;CELL BorderFill="24" ColAddr="7"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CharShape="32"&gt;&lt;CHAR&gt;≪$P$134≫&lt;/CHAR&gt;&lt;/TEXT&gt;&lt;/P&gt;&lt;/PARALIST&gt;&lt;/CELL&gt;&lt;CELL BorderFill="24" ColAddr="8"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CharShape="32"&gt;&lt;CHAR&gt;≪$Q$134≫&lt;/CHAR&gt;&lt;/TEXT&gt;&lt;/P&gt;&lt;/PARALIST&gt;&lt;/CELL&gt;&lt;CELL BorderFill="24" ColAddr="9"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CharShape="32"&gt;&lt;CHAR&gt;≪$R$134≫&lt;/CHAR&gt;&lt;/TEXT&gt;&lt;/P&gt;&lt;/PARALIST&gt;&lt;/CELL&gt;&lt;CELL BorderFill="24" ColAddr="10"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CharShape="32"&gt;&lt;CHAR&gt;≪$S$134≫&lt;/CHAR&gt;&lt;/TEXT&gt;&lt;/P&gt;&lt;/PARALIST&gt;&lt;/CELL&gt;&lt;CELL BorderFill="24" ColAddr="11"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CharShape="32"&gt;&lt;CHAR&gt;≪$T$134≫&lt;/CHAR&gt;&lt;/TEXT&gt;&lt;/P&gt;&lt;/PARALIST&gt;&lt;/CELL&gt;&lt;CELL BorderFill="24" ColAddr="12"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CharShape="32"&gt;&lt;CHAR&gt;≪$U$134≫&lt;/CHAR&gt;&lt;/TEXT&gt;&lt;/P&gt;&lt;/PARALIST&gt;&lt;/CELL&gt;&lt;CELL BorderFill="24" ColAddr="13"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CharShape="32"&gt;&lt;CHAR&gt;≪$V$134≫&lt;/CHAR&gt;&lt;/TEXT&gt;&lt;/P&gt;&lt;/PARALIST&gt;&lt;/CELL&gt;&lt;CELL BorderFill="24" ColAddr="14"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CharShape="32"&gt;&lt;CHAR&gt;≪$W$134≫&lt;/CHAR&gt;&lt;/TEXT&gt;&lt;/P&gt;&lt;/PARALIST&gt;&lt;/CELL&gt;&lt;CELL BorderFill="24" ColAddr="15"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CharShape="32"&gt;&lt;CHAR&gt;≪$X$134≫&lt;/CHAR&gt;&lt;/TEXT&gt;&lt;/P&gt;&lt;/PARALIST&gt;&lt;/CELL&gt;&lt;CELL BorderFill="24" ColAddr="16"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CharShape="32"&gt;&lt;CHAR&gt;≪$Y$134≫&lt;/CHAR&gt;&lt;/TEXT&gt;&lt;/P&gt;&lt;/PARALIST&gt;&lt;/CELL&gt;&lt;CELL BorderFill="24" ColAddr="17"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CharShape="32"&gt;&lt;CHAR&gt;≪$Z$134≫&lt;/CHAR&gt;&lt;/TEXT&gt;&lt;/P&gt;&lt;/PARALIST&gt;&lt;/CELL&gt;&lt;CELL BorderFill="24" ColAddr="18" ColSpan="1" Dirty="false" Editable="false" HasMargin="false" Header="false" Height="1882" Protect="false" RowAddr="2" RowSpan="1" Width="2030"&gt;&lt;CELLMARGIN Bottom="141" Left="141" Right="141" Top="141"/&gt;&lt;PARALIST LineWrap="Break" LinkListID="0" LinkListIDNext="0" TextDirection="0" VertAlign="Center"&gt;&lt;P ParaShape="49" Style="0"&gt;&lt;TEXT CharShape="32"&gt;&lt;CHAR&gt;≪$AA$134≫&lt;/CHAR&gt;&lt;/TEXT&gt;&lt;/P&gt;&lt;/PARALIST&gt;&lt;/CELL&gt;&lt;CELL BorderFill="24" ColAddr="19" ColSpan="1" Dirty="false" Editable="false" HasMargin="false" Header="false" Height="1882" Protect="false" RowAddr="2" RowSpan="1" Width="2030"&gt;&lt;CELLMARGIN Bottom="141" Left="141" Right="141" Top="141"/&gt;&lt;PARALIST LineWrap="Break" LinkListID="0" LinkListIDNext="0" TextDirection="0" VertAlign="Center"&gt;&lt;P ParaShape="49" Style="0"&gt;&lt;TEXT CharShape="32"&gt;&lt;CHAR&gt;≪$AB$134≫&lt;/CHAR&gt;&lt;/TEXT&gt;&lt;/P&gt;&lt;/PARALIST&gt;&lt;/CELL&gt;&lt;CELL BorderFill="24" ColAddr="20" ColSpan="1" Dirty="false" Editable="false" HasMargin="false" Header="false" Height="1882" Protect="false" RowAddr="2" RowSpan="1" Width="2032"&gt;&lt;CELLMARGIN Bottom="141" Left="141" Right="141" Top="141"/&gt;&lt;PARALIST LineWrap="Break" LinkListID="0" LinkListIDNext="0" TextDirection="0" VertAlign="Center"&gt;&lt;P ParaShape="49" Style="0"&gt;&lt;TEXT CharShape="32"&gt;&lt;CHAR&gt;≪$AC$134≫&lt;/CHAR&gt;&lt;/TEXT&gt;&lt;/P&gt;&lt;/PARALIST&gt;&lt;/CELL&gt;&lt;/ROW&gt;&lt;ROW&gt;&lt;CELL BorderFill="24" ColAddr="0" ColSpan="1" Dirty="false" Editable="false" HasMargin="false" Header="false" Height="1882" Protect="false" RowAddr="3" RowSpan="1" Width="5659"&gt;&lt;CELLMARGIN Bottom="141" Left="141" Right="141" Top="141"/&gt;&lt;PARALIST LineWrap="Break" LinkListID="0" LinkListIDNext="0" TextDirection="0" VertAlign="Center"&gt;&lt;P ParaShape="49" Style="0"&gt;&lt;TEXT CharShape="32"&gt;&lt;CHAR&gt;≪$E$135≫&lt;/CHAR&gt;&lt;/TEXT&gt;&lt;/P&gt;&lt;/PARALIST&gt;&lt;/CELL&gt;&lt;CELL BorderFill="24" ColAddr="1" ColSpan="1" Dirty="false" Editable="false" HasMargin="false" Header="false" Height="1882" Protect="false" RowAddr="3" RowSpan="1" Width="5659"&gt;&lt;CELLMARGIN Bottom="141" Left="141" Right="141" Top="141"/&gt;&lt;PARALIST LineWrap="Break" LinkListID="0" LinkListIDNext="0" TextDirection="0" VertAlign="Center"&gt;&lt;P ParaShape="49" Style="0"&gt;&lt;TEXT CharShape="32"&gt;&lt;CHAR&gt;≪$H$135≫&lt;/CHAR&gt;&lt;/TEXT&gt;&lt;/P&gt;&lt;/PARALIST&gt;&lt;/CELL&gt;&lt;CELL BorderFill="24" ColAddr="2"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CharShape="32"&gt;&lt;CHAR&gt;≪$K$135≫&lt;/CHAR&gt;&lt;/TEXT&gt;&lt;/P&gt;&lt;/PARALIST&gt;&lt;/CELL&gt;&lt;CELL BorderFill="24" ColAddr="3"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CharShape="32"&gt;&lt;CHAR&gt;≪$L$135≫&lt;/CHAR&gt;&lt;/TEXT&gt;&lt;/P&gt;&lt;/PARALIST&gt;&lt;/CELL&gt;&lt;CELL BorderFill="24" ColAddr="4"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CharShape="32"&gt;&lt;CHAR&gt;≪$M$135≫&lt;/CHAR&gt;&lt;/TEXT&gt;&lt;/P&gt;&lt;/PARALIST&gt;&lt;/CELL&gt;&lt;CELL BorderFill="24" ColAddr="5"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CharShape="32"&gt;&lt;CHAR&gt;≪$N$135≫&lt;/CHAR&gt;&lt;/TEXT&gt;&lt;/P&gt;&lt;/PARALIST&gt;&lt;/CELL&gt;&lt;CELL BorderFill="24" ColAddr="6"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CharShape="32"&gt;&lt;CHAR&gt;≪$O$135≫&lt;/CHAR&gt;&lt;/TEXT&gt;&lt;/P&gt;&lt;/PARALIST&gt;&lt;/CELL&gt;&lt;CELL BorderFill="24" ColAddr="7"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CharShape="32"&gt;&lt;CHAR&gt;≪$P$135≫&lt;/CHAR&gt;&lt;/TEXT&gt;&lt;/P&gt;&lt;/PARALIST&gt;&lt;/CELL&gt;&lt;CELL BorderFill="24" ColAddr="8"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CharShape="32"&gt;&lt;CHAR&gt;≪$Q$135≫&lt;/CHAR&gt;&lt;/TEXT&gt;&lt;/P&gt;&lt;/PARALIST&gt;&lt;/CELL&gt;&lt;CELL BorderFill="24" ColAddr="9"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CharShape="32"&gt;&lt;CHAR&gt;≪$R$135≫&lt;/CHAR&gt;&lt;/TEXT&gt;&lt;/P&gt;&lt;/PARALIST&gt;&lt;/CELL&gt;&lt;CELL BorderFill="24" ColAddr="10"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CharShape="32"&gt;&lt;CHAR&gt;≪$S$135≫&lt;/CHAR&gt;&lt;/TEXT&gt;&lt;/P&gt;&lt;/PARALIST&gt;&lt;/CELL&gt;&lt;CELL BorderFill="24" ColAddr="11"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CharShape="32"&gt;&lt;CHAR&gt;≪$T$135≫&lt;/CHAR&gt;&lt;/TEXT&gt;&lt;/P&gt;&lt;/PARALIST&gt;&lt;/CELL&gt;&lt;CELL BorderFill="24" ColAddr="12"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CharShape="32"&gt;&lt;CHAR&gt;≪$U$135≫&lt;/CHAR&gt;&lt;/TEXT&gt;&lt;/P&gt;&lt;/PARALIST&gt;&lt;/CELL&gt;&lt;CELL BorderFill="24" ColAddr="13"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CharShape="32"&gt;&lt;CHAR&gt;≪$V$135≫&lt;/CHAR&gt;&lt;/TEXT&gt;&lt;/P&gt;&lt;/PARALIST&gt;&lt;/CELL&gt;&lt;CELL BorderFill="24" ColAddr="14"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CharShape="32"&gt;&lt;CHAR&gt;≪$W$135≫&lt;/CHAR&gt;&lt;/TEXT&gt;&lt;/P&gt;&lt;/PARALIST&gt;&lt;/CELL&gt;&lt;CELL BorderFill="24" ColAddr="15"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CharShape="32"&gt;&lt;CHAR&gt;≪$X$135≫&lt;/CHAR&gt;&lt;/TEXT&gt;&lt;/P&gt;&lt;/PARALIST&gt;&lt;/CELL&gt;&lt;CELL BorderFill="24" ColAddr="16"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CharShape="32"&gt;&lt;CHAR&gt;≪$Y$135≫&lt;/CHAR&gt;&lt;/TEXT&gt;&lt;/P&gt;&lt;/PARALIST&gt;&lt;/CELL&gt;&lt;CELL BorderFill="24" ColAddr="17"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CharShape="32"&gt;&lt;CHAR&gt;≪$Z$135≫&lt;/CHAR&gt;&lt;/TEXT&gt;&lt;/P&gt;&lt;/PARALIST&gt;&lt;/CELL&gt;&lt;CELL BorderFill="24" ColAddr="18" ColSpan="1" Dirty="false" Editable="false" HasMargin="false" Header="false" Height="1882" Protect="false" RowAddr="3" RowSpan="1" Width="2030"&gt;&lt;CELLMARGIN Bottom="141" Left="141" Right="141" Top="141"/&gt;&lt;PARALIST LineWrap="Break" LinkListID="0" LinkListIDNext="0" TextDirection="0" VertAlign="Center"&gt;&lt;P ParaShape="49" Style="0"&gt;&lt;TEXT CharShape="32"&gt;&lt;CHAR&gt;≪$AA$135≫&lt;/CHAR&gt;&lt;/TEXT&gt;&lt;/P&gt;&lt;/PARALIST&gt;&lt;/CELL&gt;&lt;CELL BorderFill="24" ColAddr="19" ColSpan="1" Dirty="false" Editable="false" HasMargin="false" Header="false" Height="1882" Protect="false" RowAddr="3" RowSpan="1" Width="2030"&gt;&lt;CELLMARGIN Bottom="141" Left="141" Right="141" Top="141"/&gt;&lt;PARALIST LineWrap="Break" LinkListID="0" LinkListIDNext="0" TextDirection="0" VertAlign="Center"&gt;&lt;P ParaShape="49" Style="0"&gt;&lt;TEXT CharShape="32"&gt;&lt;CHAR&gt;≪$AB$135≫&lt;/CHAR&gt;&lt;/TEXT&gt;&lt;/P&gt;&lt;/PARALIST&gt;&lt;/CELL&gt;&lt;CELL BorderFill="24" ColAddr="20" ColSpan="1" Dirty="false" Editable="false" HasMargin="false" Header="false" Height="1882" Protect="false" RowAddr="3" RowSpan="1" Width="2032"&gt;&lt;CELLMARGIN Bottom="141" Left="141" Right="141" Top="141"/&gt;&lt;PARALIST LineWrap="Break" LinkListID="0" LinkListIDNext="0" TextDirection="0" VertAlign="Center"&gt;&lt;P ParaShape="49" Style="0"&gt;&lt;TEXT CharShape="32"&gt;&lt;CHAR&gt;≪$AC$135≫&lt;/CHAR&gt;&lt;/TEXT&gt;&lt;/P&gt;&lt;/PARALIST&gt;&lt;/CELL&gt;&lt;/ROW&gt;&lt;ROW&gt;&lt;CELL BorderFill="24" ColAddr="0" ColSpan="1" Dirty="false" Editable="false" HasMargin="false" Header="false" Height="1882" Protect="false" RowAddr="4" RowSpan="1" Width="5659"&gt;&lt;CELLMARGIN Bottom="141" Left="141" Right="141" Top="141"/&gt;&lt;PARALIST LineWrap="Break" LinkListID="0" LinkListIDNext="0" TextDirection="0" VertAlign="Center"&gt;&lt;P ParaShape="49" Style="0"&gt;&lt;TEXT CharShape="32"&gt;&lt;CHAR&gt;≪$E$136≫&lt;/CHAR&gt;&lt;/TEXT&gt;&lt;/P&gt;&lt;/PARALIST&gt;&lt;/CELL&gt;&lt;CELL BorderFill="24" ColAddr="1" ColSpan="1" Dirty="false" Editable="false" HasMargin="false" Header="false" Height="1882" Protect="false" RowAddr="4" RowSpan="1" Width="5659"&gt;&lt;CELLMARGIN Bottom="141" Left="141" Right="141" Top="141"/&gt;&lt;PARALIST LineWrap="Break" LinkListID="0" LinkListIDNext="0" TextDirection="0" VertAlign="Center"&gt;&lt;P ParaShape="49" Style="0"&gt;&lt;TEXT CharShape="32"&gt;&lt;CHAR&gt;≪$H$136≫&lt;/CHAR&gt;&lt;/TEXT&gt;&lt;/P&gt;&lt;/PARALIST&gt;&lt;/CELL&gt;&lt;CELL BorderFill="24" ColAddr="2"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CharShape="32"&gt;&lt;CHAR&gt;≪$K$136≫&lt;/CHAR&gt;&lt;/TEXT&gt;&lt;/P&gt;&lt;/PARALIST&gt;&lt;/CELL&gt;&lt;CELL BorderFill="24" ColAddr="3"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CharShape="32"&gt;&lt;CHAR&gt;≪$L$136≫&lt;/CHAR&gt;&lt;/TEXT&gt;&lt;/P&gt;&lt;/PARALIST&gt;&lt;/CELL&gt;&lt;CELL BorderFill="24" ColAddr="4"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CharShape="32"&gt;&lt;CHAR&gt;≪$M$136≫&lt;/CHAR&gt;&lt;/TEXT&gt;&lt;/P&gt;&lt;/PARALIST&gt;&lt;/CELL&gt;&lt;CELL BorderFill="24" ColAddr="5"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CharShape="32"&gt;&lt;CHAR&gt;≪$N$136≫&lt;/CHAR&gt;&lt;/TEXT&gt;&lt;/P&gt;&lt;/PARALIST&gt;&lt;/CELL&gt;&lt;CELL BorderFill="24" ColAddr="6"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CharShape="32"&gt;&lt;CHAR&gt;≪$O$136≫&lt;/CHAR&gt;&lt;/TEXT&gt;&lt;/P&gt;&lt;/PARALIST&gt;&lt;/CELL&gt;&lt;CELL BorderFill="24" ColAddr="7"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CharShape="32"&gt;&lt;CHAR&gt;≪$P$136≫&lt;/CHAR&gt;&lt;/TEXT&gt;&lt;/P&gt;&lt;/PARALIST&gt;&lt;/CELL&gt;&lt;CELL BorderFill="24" ColAddr="8" ColSpan="1" Dirty="false" Editable="false" HasMargin="false" Header="false" Height="1882" Protect="false" RowAddr="4" RowSpan="1" Width="1320"</t>
    <phoneticPr fontId="3" type="noConversion"/>
  </si>
  <si>
    <t>&gt;&lt;CELLMARGIN Bottom="141" Left="141" Right="141" Top="141"/&gt;&lt;PARALIST LineWrap="Break" LinkListID="0" LinkListIDNext="0" TextDirection="0" VertAlign="Center"&gt;&lt;P ParaShape="49" Style="0"&gt;&lt;TEXT CharShape="32"&gt;&lt;CHAR&gt;≪$Q$136≫&lt;/CHAR&gt;&lt;/TEXT&gt;&lt;/P&gt;&lt;/PARALIST&gt;&lt;/CELL&gt;&lt;CELL BorderFill="24" ColAddr="9"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CharShape="32"&gt;&lt;CHAR&gt;≪$R$136≫&lt;/CHAR&gt;&lt;/TEXT&gt;&lt;/P&gt;&lt;/PARALIST&gt;&lt;/CELL&gt;&lt;CELL BorderFill="24" ColAddr="10"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CharShape="32"&gt;&lt;CHAR&gt;≪$S$136≫&lt;/CHAR&gt;&lt;/TEXT&gt;&lt;/P&gt;&lt;/PARALIST&gt;&lt;/CELL&gt;&lt;CELL BorderFill="24" ColAddr="11"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CharShape="32"&gt;&lt;CHAR&gt;≪$T$136≫&lt;/CHAR&gt;&lt;/TEXT&gt;&lt;/P&gt;&lt;/PARALIST&gt;&lt;/CELL&gt;&lt;CELL BorderFill="24" ColAddr="12"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CharShape="32"&gt;&lt;CHAR&gt;≪$U$136≫&lt;/CHAR&gt;&lt;/TEXT&gt;&lt;/P&gt;&lt;/PARALIST&gt;&lt;/CELL&gt;&lt;CELL BorderFill="24" ColAddr="13"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CharShape="32"&gt;&lt;CHAR&gt;≪$V$136≫&lt;/CHAR&gt;&lt;/TEXT&gt;&lt;/P&gt;&lt;/PARALIST&gt;&lt;/CELL&gt;&lt;CELL BorderFill="24" ColAddr="14"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CharShape="32"&gt;&lt;CHAR&gt;≪$W$136≫&lt;/CHAR&gt;&lt;/TEXT&gt;&lt;/P&gt;&lt;/PARALIST&gt;&lt;/CELL&gt;&lt;CELL BorderFill="24" ColAddr="15"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CharShape="32"&gt;&lt;CHAR&gt;≪$X$136≫&lt;/CHAR&gt;&lt;/TEXT&gt;&lt;/P&gt;&lt;/PARALIST&gt;&lt;/CELL&gt;&lt;CELL BorderFill="24" ColAddr="16"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CharShape="32"&gt;&lt;CHAR&gt;≪$Y$136≫&lt;/CHAR&gt;&lt;/TEXT&gt;&lt;/P&gt;&lt;/PARALIST&gt;&lt;/CELL&gt;&lt;CELL BorderFill="24" ColAddr="17"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CharShape="32"&gt;&lt;CHAR&gt;≪$Z$136≫&lt;/CHAR&gt;&lt;/TEXT&gt;&lt;/P&gt;&lt;/PARALIST&gt;&lt;/CELL&gt;&lt;CELL BorderFill="24" ColAddr="18" ColSpan="1" Dirty="false" Editable="false" HasMargin="false" Header="false" Height="1882" Protect="false" RowAddr="4" RowSpan="1" Width="2030"&gt;&lt;CELLMARGIN Bottom="141" Left="141" Right="141" Top="141"/&gt;&lt;PARALIST LineWrap="Break" LinkListID="0" LinkListIDNext="0" TextDirection="0" VertAlign="Center"&gt;&lt;P ParaShape="49" Style="0"&gt;&lt;TEXT CharShape="32"&gt;&lt;CHAR&gt;≪$AA$136≫&lt;/CHAR&gt;&lt;/TEXT&gt;&lt;/P&gt;&lt;/PARALIST&gt;&lt;/CELL&gt;&lt;CELL BorderFill="24" ColAddr="19" ColSpan="1" Dirty="false" Editable="false" HasMargin="false" Header="false" Height="1882" Protect="false" RowAddr="4" RowSpan="1" Width="2030"&gt;&lt;CELLMARGIN Bottom="141" Left="141" Right="141" Top="141"/&gt;&lt;PARALIST LineWrap="Break" LinkListID="0" LinkListIDNext="0" TextDirection="0" VertAlign="Center"&gt;&lt;P ParaShape="49" Style="0"&gt;&lt;TEXT CharShape="32"&gt;&lt;CHAR&gt;≪$AB$136≫&lt;/CHAR&gt;&lt;/TEXT&gt;&lt;/P&gt;&lt;/PARALIST&gt;&lt;/CELL&gt;&lt;CELL BorderFill="24" ColAddr="20" ColSpan="1" Dirty="false" Editable="false" HasMargin="false" Header="false" Height="1882" Protect="false" RowAddr="4" RowSpan="1" Width="2032"&gt;&lt;CELLMARGIN Bottom="141" Left="141" Right="141" Top="141"/&gt;&lt;PARALIST LineWrap="Break" LinkListID="0" LinkListIDNext="0" TextDirection="0" VertAlign="Center"&gt;&lt;P ParaShape="49" Style="0"&gt;&lt;TEXT CharShape="32"&gt;&lt;CHAR&gt;≪$AC$136≫&lt;/CHAR&gt;&lt;/TEXT&gt;&lt;/P&gt;&lt;/PARALIST&gt;&lt;/CELL&gt;&lt;/ROW&gt;&lt;ROW&gt;&lt;CELL BorderFill="24" ColAddr="0" ColSpan="1" Dirty="false" Editable="false" HasMargin="false" Header="false" Height="1882" Protect="false" RowAddr="5" RowSpan="1" Width="5659"&gt;&lt;CELLMARGIN Bottom="141" Left="141" Right="141" Top="141"/&gt;&lt;PARALIST LineWrap="Break" LinkListID="0" LinkListIDNext="0" TextDirection="0" VertAlign="Center"&gt;&lt;P ParaShape="49" Style="0"&gt;&lt;TEXT CharShape="32"&gt;&lt;CHAR&gt;≪$E$137≫&lt;/CHAR&gt;&lt;/TEXT&gt;&lt;/P&gt;&lt;/PARALIST&gt;&lt;/CELL&gt;&lt;CELL BorderFill="24" ColAddr="1" ColSpan="1" Dirty="false" Editable="false" HasMargin="false" Header="false" Height="1882" Protect="false" RowAddr="5" RowSpan="1" Width="5659"&gt;&lt;CELLMARGIN Bottom="141" Left="141" Right="141" Top="141"/&gt;&lt;PARALIST LineWrap="Break" LinkListID="0" LinkListIDNext="0" TextDirection="0" VertAlign="Center"&gt;&lt;P ParaShape="49" Style="0"&gt;&lt;TEXT CharShape="32"&gt;&lt;CHAR&gt;≪$H$137≫&lt;/CHAR&gt;&lt;/TEXT&gt;&lt;/P&gt;&lt;/PARALIST&gt;&lt;/CELL&gt;&lt;CELL BorderFill="24" ColAddr="2"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CharShape="32"&gt;&lt;CHAR&gt;≪$K$137≫&lt;/CHAR&gt;&lt;/TEXT&gt;&lt;/P&gt;&lt;/PARALIST&gt;&lt;/CELL&gt;&lt;CELL BorderFill="24" ColAddr="3"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CharShape="32"&gt;&lt;CHAR&gt;≪$L$137≫&lt;/CHAR&gt;&lt;/TEXT&gt;&lt;/P&gt;&lt;/PARALIST&gt;&lt;/CELL&gt;&lt;CELL BorderFill="24" ColAddr="4"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CharShape="32"&gt;&lt;CHAR&gt;≪$M$137≫&lt;/CHAR&gt;&lt;/TEXT&gt;&lt;/P&gt;&lt;/PARALIST&gt;&lt;/CELL&gt;&lt;CELL BorderFill="24" ColAddr="5"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CharShape="32"&gt;&lt;CHAR&gt;≪$N$137≫&lt;/CHAR&gt;&lt;/TEXT&gt;&lt;/P&gt;&lt;/PARALIST&gt;&lt;/CELL&gt;&lt;CELL BorderFill="24" ColAddr="6"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CharShape="32"&gt;&lt;CHAR&gt;≪$O$137≫&lt;/CHAR&gt;&lt;/TEXT&gt;&lt;/P&gt;&lt;/PARALIST&gt;&lt;/CELL&gt;&lt;CELL BorderFill="24" ColAddr="7"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CharShape="32"&gt;&lt;CHAR&gt;≪$P$137≫&lt;/CHAR&gt;&lt;/TEXT&gt;&lt;/P&gt;&lt;/PARALIST&gt;&lt;/CELL&gt;&lt;CELL BorderFill="24" ColAddr="8"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CharShape="32"&gt;&lt;CHAR&gt;≪$Q$137≫&lt;/CHAR&gt;&lt;/TEXT&gt;&lt;/P&gt;&lt;/PARALIST&gt;&lt;/CELL&gt;&lt;CELL BorderFill="24" ColAddr="9"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CharShape="32"&gt;&lt;CHAR&gt;≪$R$137≫&lt;/CHAR&gt;&lt;/TEXT&gt;&lt;/P&gt;&lt;/PARALIST&gt;&lt;/CELL&gt;&lt;CELL BorderFill="24" ColAddr="10"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CharShape="32"&gt;&lt;CHAR&gt;≪$S$137≫&lt;/CHAR&gt;&lt;/TEXT&gt;&lt;/P&gt;&lt;/PARALIST&gt;&lt;/CELL&gt;&lt;CELL BorderFill="24" ColAddr="11"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CharShape="32"&gt;&lt;CHAR&gt;≪$T$137≫&lt;/CHAR&gt;&lt;/TEXT&gt;&lt;/P&gt;&lt;/PARALIST&gt;&lt;/CELL&gt;&lt;CELL BorderFill="24" ColAddr="12"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CharShape="32"&gt;&lt;CHAR&gt;≪$U$137≫&lt;/CHAR&gt;&lt;/TEXT&gt;&lt;/P&gt;&lt;/PARALIST&gt;&lt;/CELL&gt;&lt;CELL BorderFill="24" ColAddr="13"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CharShape="32"&gt;&lt;CHAR&gt;≪$V$137≫&lt;/CHAR&gt;&lt;/TEXT&gt;&lt;/P&gt;&lt;/PARALIST&gt;&lt;/CELL&gt;&lt;CELL BorderFill="24" ColAddr="14"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CharShape="32"&gt;&lt;CHAR&gt;≪$W$137≫&lt;/CHAR&gt;&lt;/TEXT&gt;&lt;/P&gt;&lt;/PARALIST&gt;&lt;/CELL&gt;&lt;CELL BorderFill="24" ColAddr="15"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CharShape="32"&gt;&lt;CHAR&gt;≪$X$137≫&lt;/CHAR&gt;&lt;/TEXT&gt;&lt;/P&gt;&lt;/PARALIST&gt;&lt;/CELL&gt;&lt;CELL BorderFill="24" ColAddr="16"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CharShape="32"&gt;&lt;CHAR&gt;≪$Y$137≫&lt;/CHAR&gt;&lt;/TEXT&gt;&lt;/P&gt;&lt;/PARALIST&gt;&lt;/CELL&gt;&lt;CELL BorderFill="24" ColAddr="17"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CharShape="32"&gt;&lt;CHAR&gt;≪$Z$137≫&lt;/CHAR&gt;&lt;/TEXT&gt;&lt;/P&gt;&lt;/PARALIST&gt;&lt;/CELL&gt;&lt;CELL BorderFill="24" ColAddr="18" ColSpan="1" Dirty="false" Editable="false" HasMargin="false" Header="false" Height="1882" Protect="false" RowAddr="5" RowSpan="1" Width="2030"&gt;&lt;CELLMARGIN Bottom="141" Left="141" Right="141" Top="141"/&gt;&lt;PARALIST LineWrap="Break" LinkListID="0" LinkListIDNext="0" TextDirection="0" VertAlign="Center"&gt;&lt;P ParaShape="49" Style="0"&gt;&lt;TEXT CharShape="32"&gt;&lt;CHAR&gt;≪$AA$137≫&lt;/CHAR&gt;&lt;/TEXT&gt;&lt;/P&gt;&lt;/PARALIST&gt;&lt;/CELL&gt;&lt;CELL BorderFill="24" ColAddr="19" ColSpan="1" Dirty="false" Editable="false" HasMargin="false" Header="false" Height="1882" Protect="false" RowAddr="5" RowSpan="1" Width="2030"&gt;&lt;CELLMARGIN Bottom="141" Left="141" Right="141" Top="141"/&gt;&lt;PARALIST LineWrap="Break" LinkListID="0" LinkListIDNext="0" TextDirection="0" VertAlign="Center"&gt;&lt;P ParaShape="49" Style="0"&gt;&lt;TEXT CharShape="32"&gt;&lt;CHAR&gt;≪$AB$137≫&lt;/CHAR&gt;&lt;/TEXT&gt;&lt;/P&gt;&lt;/PARALIST&gt;&lt;/CELL&gt;&lt;CELL BorderFill="24" ColAddr="20" ColSpan="1" Dirty="false" Editable="false" HasMargin="false" Header="false" Height="1882" Protect="false" RowAddr="5" RowSpan="1" Width="2032"&gt;&lt;CELLMARGIN Bottom="141" Left="141" Right="141" Top="141"/&gt;&lt;PARALIST LineWrap="Break" LinkListID="0" LinkListIDNext="0" TextDirection="0" VertAlign="Center"&gt;&lt;P ParaShape="49" Style="0"&gt;&lt;TEXT CharShape="32"&gt;&lt;CHAR&gt;≪$AC$137≫&lt;/CHAR&gt;&lt;/TEXT&gt;&lt;/P&gt;&lt;/PARALIST&gt;&lt;/CELL&gt;&lt;/ROW&gt;&lt;ROW&gt;&lt;CELL BorderFill="24" ColAddr="0" ColSpan="1" Dirty="false" Editable="false" HasMargin="false" Header="false" Height="1882" Protect="false" RowAddr="6" RowSpan="1" Width="5659"&gt;&lt;CELLMARGIN Bottom="141" Left="141" Right="141" Top="141"/&gt;&lt;PARALIST LineWrap="Break" LinkListID="0" LinkListIDNext="0" TextDirection="0" VertAlign="Center"&gt;&lt;P ParaShape="49" Style="0"&gt;&lt;TEXT CharShape="32"&gt;&lt;CHAR&gt;≪$E$138≫&lt;/CHAR&gt;&lt;/TEXT&gt;&lt;/P&gt;&lt;/PARALIST&gt;&lt;/CELL&gt;&lt;CELL BorderFill="24" ColAddr="1" ColSpan="1" Dirty="false" Editable="false" HasMargin="false" Header="false" Height="1882" Protect="false" RowAddr="6" RowSpan="1" Width="5659"&gt;&lt;CELLMARGIN Bottom="141" Left="141" Right="141" Top="141"/&gt;&lt;PARALIST LineWrap="Break" LinkListID="0" LinkListIDNext="0" TextDirection="0" VertAlign="Center"&gt;&lt;P ParaShape="49" Style="0"&gt;&lt;TEXT CharShape="32"&gt;&lt;CHAR&gt;≪$H$138≫&lt;/CHAR&gt;&lt;/TEXT&gt;&lt;/P&gt;&lt;/PARALIST&gt;&lt;/CELL&gt;&lt;CELL BorderFill="24" ColAddr="2"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CharShape="32"&gt;&lt;CHAR&gt;≪$K$138≫&lt;/CHAR&gt;&lt;/TEXT&gt;&lt;/P&gt;&lt;/PARALIST&gt;&lt;/CELL&gt;&lt;CELL BorderFill="24" ColAddr="3"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CharShape="32"&gt;&lt;CHAR&gt;≪$L$138≫&lt;/CHAR&gt;&lt;/TEXT&gt;&lt;/P&gt;&lt;/PARALIST&gt;&lt;/CELL&gt;&lt;CELL BorderFill="24" ColAddr="4"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CharShape="32"&gt;&lt;CHAR&gt;≪$M$138≫&lt;/CHAR&gt;&lt;/TEXT&gt;&lt;/P&gt;&lt;/PARALIST&gt;&lt;/CELL&gt;&lt;CELL BorderFill="24" ColAddr="5"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CharShape="32"&gt;&lt;CHAR&gt;≪$N$138≫&lt;/CHAR&gt;&lt;/TEXT&gt;&lt;/P&gt;&lt;/PARALIST&gt;&lt;/CELL&gt;&lt;CELL BorderFill="24" ColAddr="6"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CharShape="32"&gt;&lt;CHAR&gt;≪$O$138≫&lt;/CHAR&gt;&lt;/TEXT&gt;&lt;/P&gt;&lt;/PARALIST&gt;&lt;/CELL&gt;&lt;CELL BorderFill="24" ColAddr="7"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CharShape="32"&gt;&lt;CHAR&gt;≪$P$138≫&lt;/CHAR&gt;&lt;/TEXT&gt;&lt;/P&gt;&lt;/PARALIST&gt;&lt;/CELL&gt;&lt;CELL BorderFill="24" ColAddr="8"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CharShape="32"&gt;&lt;CHAR&gt;≪$Q$138≫&lt;/CHAR&gt;&lt;/TEXT&gt;&lt;/P&gt;&lt;/PARALIST&gt;&lt;/CELL&gt;&lt;CELL BorderFill="24" ColAddr="9"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CharShape="32"&gt;&lt;CHAR&gt;≪$R$138≫&lt;/CHAR&gt;&lt;/TEXT&gt;&lt;/P&gt;&lt;/PARALIST&gt;&lt;/CELL&gt;&lt;CELL BorderFill="24" ColAddr="10"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CharShape="32"&gt;&lt;CHAR&gt;≪$S$138≫&lt;/CHAR&gt;&lt;/TEXT&gt;&lt;/P&gt;&lt;/PARALIST&gt;&lt;/CELL&gt;&lt;CELL BorderFill="24" ColAddr="11"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CharShape="32"&gt;&lt;CHAR&gt;≪$T$138≫&lt;/CHAR&gt;&lt;/TEXT&gt;&lt;/P&gt;&lt;/PARALIST&gt;&lt;/CELL&gt;&lt;CELL BorderFill="24" ColAddr="12"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CharShape="32"&gt;&lt;CHAR&gt;≪$U$138≫&lt;/CHAR&gt;&lt;/TEXT&gt;&lt;/P&gt;&lt;/PARALIST&gt;&lt;/CELL&gt;&lt;CELL BorderFill="24" ColAddr="13"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CharShape="32"&gt;&lt;CHAR&gt;≪$V$138≫&lt;/CHAR&gt;&lt;/TEXT&gt;&lt;/P&gt;&lt;/PARALIST&gt;&lt;/CELL&gt;&lt;CELL BorderFill="24" ColAddr="14"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CharShape="32"&gt;&lt;CHAR&gt;≪$W$138≫&lt;/CHAR&gt;&lt;/TEXT&gt;&lt;/P&gt;&lt;/PARALIST&gt;&lt;/CELL&gt;&lt;CELL BorderFill="24" ColAddr="15"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CharShape="32"&gt;&lt;CHAR&gt;≪$X$138≫&lt;/CHAR&gt;&lt;/TEXT&gt;&lt;/P&gt;&lt;/PARALIST&gt;&lt;/CELL&gt;&lt;CELL BorderFill="24" ColAddr="16"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CharShape="32"&gt;&lt;CHAR&gt;≪$Y$138≫&lt;/CHAR&gt;&lt;/TEXT&gt;&lt;/P&gt;&lt;/PARALIST&gt;&lt;/CELL&gt;&lt;CELL BorderFill="24" ColAddr="17"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CharShape="32"&gt;&lt;CHAR&gt;≪$Z$138≫&lt;/CHAR&gt;&lt;/TEXT&gt;&lt;/P&gt;&lt;/PARALIST&gt;&lt;/CELL&gt;&lt;CELL BorderFill="24" ColAddr="18" ColSpan="1" Dirty="false" Editable="false" HasMargin="false" Header="false" Height="1882" Protect="false" RowAddr="6" RowSpan="1" Width="2030"&gt;&lt;CELLMARGIN Bottom="141" Left="141" Right="141" Top="141"/&gt;&lt;PARALIST LineWrap="Break" LinkListID="0" LinkListIDNext="0" TextDirection="0" VertAlign="Center"&gt;&lt;P ParaShape="49" Style="0"&gt;&lt;TEXT CharShape="32"&gt;&lt;CHAR&gt;≪$AA$138≫&lt;/CHAR&gt;&lt;/TEXT&gt;&lt;/P&gt;&lt;/PARALIST&gt;&lt;/CELL&gt;&lt;CELL BorderFill="24" ColAddr="19" ColSpan="1" Dirty="false" Editable="false" HasMargin="false" Header="false" Height="1882" Protect="false" RowAddr="6" RowSpan="1" Width="2030"&gt;&lt;CELLMARGIN Bottom="141" Left="141" Right="141" Top="141"/&gt;&lt;PARALIST LineWrap="Break" LinkListID="0" LinkListIDNext="0" TextDirection="0" VertAlign="Center"&gt;&lt;P ParaShape="49" Style="0"&gt;&lt;TEXT CharShape="32"&gt;&lt;CHAR&gt;≪$AB$138≫&lt;/CHAR&gt;&lt;/TEXT&gt;&lt;/P&gt;&lt;/PARALIST&gt;&lt;/CELL&gt;&lt;CELL BorderFill="24" ColAddr="20" ColSpan="1" Dirty="false" Editable="false" HasMargin="false" Header="false" Height="1882" Protect="false" RowAddr="6" RowSpan="1" Width="2032"&gt;&lt;CELLMARGIN Bottom="141" Left="141" Right="141" Top="141"/&gt;&lt;PARALIST LineWrap="Break" LinkListID="0" LinkListIDNext="0" TextDirection="0" VertAlign="Center"&gt;&lt;P ParaShape="49" Style="0"&gt;&lt;TEXT CharShape="32"&gt;&lt;CHAR&gt;≪$AC$138≫&lt;/CHAR&gt;&lt;/TEXT&gt;&lt;/P&gt;&lt;/PARALIST&gt;&lt;/CELL&gt;&lt;/ROW&gt;&lt;ROW&gt;&lt;CELL BorderFill="24" ColAddr="0" ColSpan="1" Dirty="false" Editable="false" HasMargin="false" Header="false" Height="1882" Protect="false" RowAddr="7" RowSpan="1" Width="5659"&gt;&lt;CELLMARGIN Bottom="141" Left="141" Right="141" Top="141"/&gt;&lt;PARALIST LineWrap="Break" LinkListID="0" LinkListIDNext="0" TextDirection="0" VertAlign="Center"&gt;&lt;P ParaShape="49" Style="0"&gt;&lt;TEXT CharShape="32"&gt;&lt;CHAR&gt;≪$E$139≫&lt;/CHAR&gt;&lt;/TEXT&gt;&lt;/P&gt;&lt;/PARALIST&gt;&lt;/CELL&gt;&lt;CELL BorderFill="24" ColAddr="1" ColSpan="1" Dirty="false" Editable="false" HasMargin="false" Header="false" Height="1882" Protect="false" RowAddr="7" RowSpan="1" Width="5659"&gt;&lt;CELLMARGIN Bottom="141" Left="141" Right="141" Top="141"/&gt;&lt;PARALIST LineWrap="Break" LinkListID="0" LinkListIDNext="0" TextDirection="0" VertAlign="Center"&gt;&lt;P ParaShape="49" Style="0"&gt;&lt;TEXT CharShape="32"&gt;&lt;CHAR&gt;≪$H$139≫&lt;/CHAR&gt;&lt;/TEXT&gt;&lt;/P&gt;&lt;/PARALIST&gt;&lt;/CELL&gt;&lt;CELL BorderFill="24" ColAddr="2"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CharShape="32"&gt;&lt;CHAR&gt;≪$K$139≫&lt;/CHAR&gt;&lt;/TEXT&gt;&lt;/P&gt;&lt;/PARALIST&gt;&lt;/CELL&gt;&lt;CELL BorderFill="24" ColAddr="3"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CharShape="32"&gt;&lt;CHAR&gt;≪$L$139≫&lt;/CHAR&gt;&lt;/TEXT&gt;&lt;/P&gt;&lt;/PARALIST&gt;&lt;/CELL&gt;&lt;CELL BorderFill="24" ColAddr="4"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CharShape="32"&gt;&lt;CHAR&gt;≪$M$139≫&lt;/CHAR&gt;&lt;/TEXT&gt;&lt;/P&gt;&lt;/PARALIST&gt;&lt;/CELL&gt;&lt;CELL BorderFill="24" ColAddr="5"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CharShape="32"&gt;&lt;CHAR&gt;≪$N$139≫&lt;/CHAR&gt;&lt;/TEXT&gt;&lt;/P&gt;&lt;/PARALIST&gt;&lt;/CELL&gt;&lt;CELL BorderFill="24" ColAddr="6"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CharShape="32"&gt;&lt;CHAR&gt;≪$O$139≫&lt;/CHAR&gt;&lt;/TEXT&gt;&lt;/P&gt;&lt;/PARALIST&gt;&lt;/CELL&gt;&lt;CELL BorderFill="24" ColAddr="7"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CharShape="32"&gt;&lt;CHAR&gt;≪$P$139≫&lt;/CHAR&gt;&lt;/TEXT&gt;&lt;/P&gt;&lt;/PARALIST&gt;&lt;/CELL&gt;&lt;CELL BorderFill="24" ColAddr="8"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CharShape="32"&gt;&lt;CHAR&gt;≪$Q$139≫&lt;/CHAR&gt;&lt;/TEXT&gt;&lt;/P&gt;&lt;/PARALIST&gt;&lt;/CELL&gt;&lt;CELL BorderFill="24" ColAddr="9"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CharShape="32"&gt;&lt;CHAR&gt;≪$R$139≫&lt;/CHAR&gt;&lt;/TEXT&gt;&lt;/P&gt;&lt;/PARALIST&gt;&lt;/CELL&gt;&lt;CELL BorderFill="24" ColAddr="10"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CharShape="32"&gt;&lt;CHAR&gt;≪$S$139≫&lt;/CHAR&gt;&lt;/TEXT&gt;&lt;/P&gt;&lt;/PARALIST&gt;&lt;/CELL&gt;&lt;CELL BorderFill="24" ColAddr="11"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CharShape="32"&gt;&lt;CHAR&gt;≪$T$139≫&lt;/CHAR&gt;&lt;/TEXT&gt;&lt;/P&gt;&lt;/PARALIST&gt;&lt;/CELL&gt;&lt;CELL BorderFill="24" ColAddr="12"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CharShape="32"&gt;&lt;CHAR&gt;≪$U$139≫&lt;/CHAR&gt;&lt;/TEXT&gt;&lt;/P&gt;&lt;/PARALIST&gt;&lt;/CELL&gt;&lt;CELL BorderFill="24" ColAddr="13"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CharShape="32"&gt;&lt;CHAR&gt;≪$V$139≫&lt;/CHAR&gt;&lt;/TEXT&gt;&lt;/P&gt;&lt;/PARALIST&gt;&lt;/CELL&gt;&lt;CELL BorderFill="24" ColAddr="14"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CharShape="32"&gt;&lt;CHAR&gt;≪$W$139≫&lt;/CHAR&gt;&lt;/TEXT&gt;&lt;/P&gt;&lt;/PARALIST&gt;&lt;/CELL&gt;&lt;CELL BorderFill="24" ColAddr="15"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CharShape="32"&gt;&lt;CHAR&gt;≪$X$139≫&lt;/CHAR&gt;&lt;/TEXT&gt;&lt;/P&gt;&lt;/PARALIST&gt;&lt;/CELL&gt;&lt;CELL BorderFill="24" ColAddr="16"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CharShape="32"&gt;&lt;CHAR&gt;≪$Y$139≫&lt;/CHAR&gt;&lt;/TEXT&gt;&lt;/P&gt;&lt;/PARALIST&gt;&lt;/CELL&gt;&lt;CELL BorderFill="24" ColAddr="17"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CharShape="32"&gt;&lt;CHAR&gt;≪$Z$139≫&lt;/CHAR&gt;&lt;/TEXT&gt;&lt;/P&gt;&lt;/PARALIST&gt;&lt;/CELL&gt;&lt;CELL BorderFill="24" ColAddr="18" ColSpan="1" Dirty="false" Editable="false" HasMargin="false" Header="false" Height="1882" Protect="false" RowAddr="7" RowSpan="1" Width="2030"&gt;&lt;CELLMARGIN Bottom="141" Left="141" Right="141" Top="141"/&gt;&lt;PARALIST LineWrap="Break" LinkListID="0" LinkListIDNext="0" TextDirection="0" VertAlign="Center"&gt;&lt;P ParaShape="49" Style="0"&gt;&lt;TEXT CharShape="32"&gt;&lt;CHAR&gt;≪$AA$139≫&lt;/CHAR&gt;&lt;/TEXT&gt;&lt;/P&gt;&lt;/PARALIST&gt;&lt;/CELL&gt;&lt;CELL BorderFill="24" ColAddr="19" ColSpan="1" Dirty="false" Editable="false" HasMargin="false" Header="false" Height="1882" Protect="false" RowAddr="7" RowSpan="1" Width="2030"&gt;&lt;CELLMARGIN Bottom="141" Left="141" Right="141" Top="141"/&gt;&lt;PARALIST LineWrap="Break" LinkListID="0" LinkListIDNext="0" TextDirection="0" VertAlign="Center"&gt;&lt;P ParaShape="49" Style="0"&gt;&lt;TEXT CharShape="32"&gt;&lt;CHAR&gt;≪$AB$139≫&lt;/CHAR&gt;&lt;/TEXT&gt;&lt;/P&gt;&lt;/PARALIST&gt;&lt;/CELL&gt;&lt;CELL BorderFill="24" ColAddr="20" ColSpan="1" Dirty="false" Editable="false" HasMargin="false" Header="false" Height="1882" Protect="false" RowAddr="7" RowSpan="1" Width="2032"&gt;&lt;CELLMARGIN Bottom="141" Left="141" Right="141" Top="141"/&gt;&lt;PARALIST LineWrap="Break" LinkListID="0" LinkListIDNext="0" TextDirection="0" VertAlign="Center"&gt;&lt;P ParaShape="49" Style="0"&gt;&lt;TEXT CharS</t>
    <phoneticPr fontId="3" type="noConversion"/>
  </si>
  <si>
    <r>
      <t xml:space="preserve">2. 변화(성과)/변화(산출물)/수단(활동) 순으로 제어버튼(+/-)을 통해 형태를 정의하고 수기 입력 </t>
    </r>
    <r>
      <rPr>
        <sz val="10"/>
        <color theme="0"/>
        <rFont val="맑은 고딕"/>
        <family val="3"/>
        <charset val="129"/>
        <scheme val="minor"/>
      </rPr>
      <t>(※ 임의로 입력된 줄바꿈(Alt+Enter)은 데이터 클렌징 목적으로 강제 삭제합니다)</t>
    </r>
    <phoneticPr fontId="3" type="noConversion"/>
  </si>
  <si>
    <t>Intervention●(Activity)</t>
    <phoneticPr fontId="3" type="noConversion"/>
  </si>
  <si>
    <t>* If the structure is modified, press the 'Next Step' again, and the changes made to the content will be automatically applied to the linked cells.</t>
    <phoneticPr fontId="3" type="noConversion"/>
  </si>
  <si>
    <t>사업기간/총사업비/편성환율/계약수</t>
    <phoneticPr fontId="3" type="noConversion"/>
  </si>
  <si>
    <t>계약3</t>
    <phoneticPr fontId="3" type="noConversion"/>
  </si>
  <si>
    <t>■ 인력 투입공수 : "OD통계" 3-2 및 3-3 피벗테이블에서 확인</t>
    <phoneticPr fontId="3" type="noConversion"/>
  </si>
  <si>
    <t>사업관리비</t>
    <phoneticPr fontId="3" type="noConversion"/>
  </si>
  <si>
    <t>시트명</t>
    <phoneticPr fontId="3" type="noConversion"/>
  </si>
  <si>
    <t>항목명</t>
    <phoneticPr fontId="3" type="noConversion"/>
  </si>
  <si>
    <t>설정값</t>
    <phoneticPr fontId="3" type="noConversion"/>
  </si>
  <si>
    <t>계약번호</t>
    <phoneticPr fontId="3" type="noConversion"/>
  </si>
  <si>
    <r>
      <rPr>
        <b/>
        <sz val="9"/>
        <rFont val="맑은 고딕"/>
        <family val="3"/>
        <charset val="129"/>
        <scheme val="minor"/>
      </rPr>
      <t>[ 투입인력표 범례 및 입력 안내 ]</t>
    </r>
    <r>
      <rPr>
        <sz val="9"/>
        <rFont val="맑은 고딕"/>
        <family val="3"/>
        <charset val="129"/>
        <scheme val="minor"/>
      </rPr>
      <t xml:space="preserve">
ㅇ 분야 : 투입인력의 역할 or 분야 or 담당 세부 과업 기재
    - 예시 : PM, PL, ㅇㅇ 공과, 성과관리, 기본설계, PAO 등
ㅇ KOICA 전문가등급 : 국내외인건비 및 국외체제비 지급을 위해 인력별 입력 필요
    - '전문인력 업무처리에 관한 지침'을 근거로 산정한 전문가등급을 기준으로 지급
ㅇ 중요도 : 주요 or 일반 선택   *'핵심'인력은 '주요'선택
    - 주요 인력 : 투입인력 변경 전 KOICA 사전승인 필수
    - 일반 인력 : 파트너 자율 변경 후 IPM 변경 기록만 입력
ㅇ 국내투입일 : 투입일수(근무일수) 기준으로 입력
    - 예시 : 5M/M 투입 시 110M/D(22M/D*5) 입력
ㅇ 파견횟수 : 용역기간 동안 예상되는 출장 횟수
    - 투찰 시 제안요청서상 투입일수는 준수하되, 파견횟수는 자율 조정 가능
       * 30회 이상 파견인력은 2행으로 나누어 입력
       ** SOS 긴급의료 및 보안지원서비스는 인접한 파견 여러 건에 걸쳐
          가입하는 경우도 있으므로 파견횟수 설정 시 참고
ㅇ 국외투입일 : 체재일수(입국일~출국일) 기준 입력
    - 파견회차별 투입일 입력 시 국외 직접인건비 등 자동 산출
</t>
    </r>
    <r>
      <rPr>
        <sz val="9"/>
        <color theme="5"/>
        <rFont val="맑은 고딕"/>
        <family val="3"/>
        <charset val="129"/>
        <scheme val="minor"/>
      </rPr>
      <t xml:space="preserve">ㅇ 입찰참가기관 지침 : RFP 상 기재 내용 참고
    - "I.제안요청내용&gt;3.세부과업지침&gt;가.전문가투입&gt;전문가 투입 총괄표"
</t>
    </r>
    <r>
      <rPr>
        <b/>
        <u/>
        <sz val="9"/>
        <color rgb="FFFFFF00"/>
        <rFont val="맑은 고딕"/>
        <family val="3"/>
        <charset val="129"/>
        <scheme val="minor"/>
      </rPr>
      <t>※ (주의) KOICA 전문가 등급(B열)이 지정되어야 산출값이 상계됩니다.</t>
    </r>
    <r>
      <rPr>
        <sz val="9"/>
        <rFont val="맑은 고딕"/>
        <family val="3"/>
        <charset val="129"/>
        <scheme val="minor"/>
      </rPr>
      <t xml:space="preserve">
</t>
    </r>
    <r>
      <rPr>
        <b/>
        <sz val="9"/>
        <rFont val="맑은 고딕"/>
        <family val="3"/>
        <charset val="129"/>
        <scheme val="minor"/>
      </rPr>
      <t>[ 관련 항목별 정의 및 산출기준 ]</t>
    </r>
    <r>
      <rPr>
        <sz val="9"/>
        <rFont val="맑은 고딕"/>
        <family val="3"/>
        <charset val="129"/>
        <scheme val="minor"/>
      </rPr>
      <t xml:space="preserve">
ㅇ 직접인건비 : 용역업무에 직접 종사하는 자의 급료, 수당, 상여금, 퇴직적립금 및 산재보험 등을 포함하는 것으로서, 국내에서 수행하는 용역에 대한 직접인건비와 국외에서 수행하는 용역에 대한 직접인건비로 구분
ㅇ 제경비 : 직접인건비 및 직접경비에 포함되지 않는 간접비로, 사업지원인력 인건비 (임원, 행정보조, 회계책임자 등) 및 국내외 사무실 관리비, 회의비, 자료 수집비, 통신비 등 기타 사업수행 지원비 등을 포함하며, 사업의 성격에 따라 △ 일반 제경비 △ 현지활동 제경비 △ 초청연수 제경비로 구분
    - 일반제경비 : 직접인건비 대비 비율(%)로 계산.
      (단, 국내초청연수 시행을 위해 투입되는 직접인건비 미포함)
    - 소수점 여섯째 자리에서 반올림 표시
ㅇ 직접경비 : 전문가 파견에 직접 필요한 지원비
    - 체재비 : 현지 출장(또는 파견) 전문가의 체류 관련 경비
    - 현지사정 등에 따라 숙박비 150% 지급 가능
    - 특수지수당 : 총 체재일 합산 기준 월할 지급 (1M/M=30M/D)
ㅇ 항공료 : 현지 출장(또는 파견) 전문가 항공 운임 (비자발급비 포함)
    - 이코노미석 : 파견 회차 정보를 기준으로 자동 산출 (단가/수량 수정 가능)
    - 비즈니스석 : 관련 규정에 의거 해당되는 경우
ㅇ 보험료 : 현지출장(파견) 전문가를 피보험자로 하는 긴급이후송서비스 및 해외여행자보험 가입비용</t>
    </r>
    <phoneticPr fontId="3" type="noConversion"/>
  </si>
  <si>
    <r>
      <t xml:space="preserve">투입인력 내역표
</t>
    </r>
    <r>
      <rPr>
        <b/>
        <u/>
        <sz val="11"/>
        <color theme="0"/>
        <rFont val="맑은 고딕"/>
        <family val="3"/>
        <charset val="129"/>
        <scheme val="minor"/>
      </rPr>
      <t>(최신 규정 참고 후 작성)</t>
    </r>
    <phoneticPr fontId="3" type="noConversion"/>
  </si>
  <si>
    <t>투입공수 or 현장조사 (파견경비만 지급할 경우 그 외 항목 통화 삭제)</t>
    <phoneticPr fontId="3" type="noConversion"/>
  </si>
  <si>
    <t>■ 입력된 직접인건비 단가</t>
    <phoneticPr fontId="3" type="noConversion"/>
  </si>
  <si>
    <t>미화기준</t>
    <phoneticPr fontId="3" type="noConversion"/>
  </si>
  <si>
    <t>원화기준</t>
    <phoneticPr fontId="3" type="noConversion"/>
  </si>
  <si>
    <t>계약4</t>
    <phoneticPr fontId="3" type="noConversion"/>
  </si>
  <si>
    <t>계약5</t>
    <phoneticPr fontId="3" type="noConversion"/>
  </si>
  <si>
    <t>계약6</t>
    <phoneticPr fontId="3" type="noConversion"/>
  </si>
  <si>
    <t>계약7</t>
    <phoneticPr fontId="3" type="noConversion"/>
  </si>
  <si>
    <t>계약8</t>
    <phoneticPr fontId="3" type="noConversion"/>
  </si>
  <si>
    <t>계약9</t>
    <phoneticPr fontId="3" type="noConversion"/>
  </si>
  <si>
    <t>계약10</t>
    <phoneticPr fontId="3" type="noConversion"/>
  </si>
  <si>
    <t>총사업비비율</t>
    <phoneticPr fontId="3" type="noConversion"/>
  </si>
  <si>
    <t>■ 사업기본정보 (예산DB 취합이 정상적으로 완료되었을 때 정확한 값을 표시합니다)</t>
    <phoneticPr fontId="3" type="noConversion"/>
  </si>
  <si>
    <t>■ 인력 투입 예산 산출 조건 값 (발주 공고문의 제경비, 기술료 관련 안내사항을 반드시 숙지하여 투찰해주세요)</t>
    <phoneticPr fontId="3" type="noConversion"/>
  </si>
  <si>
    <t>일반제경비 :</t>
    <phoneticPr fontId="3" type="noConversion"/>
  </si>
  <si>
    <t>기술료 :</t>
    <phoneticPr fontId="3" type="noConversion"/>
  </si>
  <si>
    <t>3. 활동별 이행기간을 분기 단위까지 입력하고 계약 매핑 / 우측 계약별 일반제경비, 기술료 공통 비율값 설정</t>
    <phoneticPr fontId="3" type="noConversion"/>
  </si>
  <si>
    <t>* (중요) 계약별 공통 적용될 일반제경비 및 기술료 비율 지정</t>
    <phoneticPr fontId="3" type="noConversion"/>
  </si>
  <si>
    <r>
      <t xml:space="preserve">* IPDI 이론 및 작성 방법, 업데이트 안내 공식 유튜브 채널 : </t>
    </r>
    <r>
      <rPr>
        <b/>
        <sz val="11"/>
        <color theme="4"/>
        <rFont val="맑은 고딕"/>
        <family val="3"/>
        <charset val="129"/>
        <scheme val="minor"/>
      </rPr>
      <t>@PaperworkLab</t>
    </r>
    <phoneticPr fontId="3" type="noConversion"/>
  </si>
  <si>
    <t>※ (안내) 비즈니스 항공료 필요시 추가 요금을 상위 시트 "그 외" 항목으로 별도 편성 요망</t>
    <phoneticPr fontId="3" type="noConversion"/>
  </si>
  <si>
    <t>v.1.2 RTM</t>
    <phoneticPr fontId="3" type="noConversion"/>
  </si>
  <si>
    <r>
      <rPr>
        <b/>
        <sz val="8"/>
        <color rgb="FFFF0000"/>
        <rFont val="맑은 고딕"/>
        <family val="3"/>
        <charset val="129"/>
        <scheme val="minor"/>
      </rPr>
      <t>제경비</t>
    </r>
    <r>
      <rPr>
        <sz val="8"/>
        <color theme="1"/>
        <rFont val="맑은 고딕"/>
        <family val="2"/>
        <charset val="129"/>
        <scheme val="minor"/>
      </rPr>
      <t xml:space="preserve"> - 직접인건비 및 직접경비에 포함되지 아니한 간접비 [직접인건비 × 100%]
* 정액(비정산)</t>
    </r>
    <phoneticPr fontId="3" type="noConversion"/>
  </si>
  <si>
    <t>단기 (1~30일)</t>
    <phoneticPr fontId="3" type="noConversion"/>
  </si>
  <si>
    <t>장기 (31일 이상)</t>
    <phoneticPr fontId="3" type="noConversion"/>
  </si>
  <si>
    <t>VAT 포함</t>
    <phoneticPr fontId="3" type="noConversion"/>
  </si>
  <si>
    <r>
      <rPr>
        <b/>
        <sz val="28"/>
        <color theme="0"/>
        <rFont val="맑은 고딕"/>
        <family val="3"/>
        <charset val="129"/>
        <scheme val="minor"/>
      </rPr>
      <t>해외파견자 긴급의료 및 보안지원 서비스</t>
    </r>
    <r>
      <rPr>
        <b/>
        <sz val="30"/>
        <color theme="0"/>
        <rFont val="맑은 고딕"/>
        <family val="3"/>
        <charset val="129"/>
        <scheme val="minor"/>
      </rPr>
      <t xml:space="preserve"> </t>
    </r>
    <r>
      <rPr>
        <b/>
        <sz val="28"/>
        <color theme="0"/>
        <rFont val="맑은 고딕"/>
        <family val="3"/>
        <charset val="129"/>
        <scheme val="minor"/>
      </rPr>
      <t>공급 단가</t>
    </r>
    <r>
      <rPr>
        <b/>
        <sz val="30"/>
        <color theme="0"/>
        <rFont val="맑은 고딕"/>
        <family val="3"/>
        <charset val="129"/>
        <scheme val="minor"/>
      </rPr>
      <t xml:space="preserve"> </t>
    </r>
    <r>
      <rPr>
        <b/>
        <sz val="15"/>
        <color rgb="FFFFFF00"/>
        <rFont val="맑은 고딕"/>
        <family val="3"/>
        <charset val="129"/>
        <scheme val="minor"/>
      </rPr>
      <t>※ 2026년 계약 단가</t>
    </r>
    <phoneticPr fontId="3" type="noConversion"/>
  </si>
  <si>
    <t>긴급의료보안</t>
    <phoneticPr fontId="3" type="noConversion"/>
  </si>
  <si>
    <t>단기(1~30일)</t>
    <phoneticPr fontId="3" type="noConversion"/>
  </si>
  <si>
    <t>장기(31일~)</t>
    <phoneticPr fontId="3" type="noConversion"/>
  </si>
  <si>
    <t>긴급의료
보안지원</t>
    <phoneticPr fontId="3" type="noConversion"/>
  </si>
  <si>
    <t>1~
30일</t>
    <phoneticPr fontId="26" type="noConversion"/>
  </si>
  <si>
    <t>특수지 근무수당 지급 기준</t>
    <phoneticPr fontId="3" type="noConversion"/>
  </si>
  <si>
    <r>
      <t>가. 특수지 근무수당 지역별 구분표</t>
    </r>
    <r>
      <rPr>
        <b/>
        <sz val="12"/>
        <color theme="0"/>
        <rFont val="맑은 고딕"/>
        <family val="3"/>
        <charset val="129"/>
        <scheme val="minor"/>
      </rPr>
      <t>(해외사무소 운영규정 시행세칙 별표2 기준(2026.6.2. 개정))</t>
    </r>
    <r>
      <rPr>
        <b/>
        <sz val="16"/>
        <color theme="0"/>
        <rFont val="맑은 고딕"/>
        <family val="3"/>
        <charset val="129"/>
        <scheme val="minor"/>
      </rPr>
      <t xml:space="preserve"> - </t>
    </r>
    <r>
      <rPr>
        <b/>
        <sz val="8"/>
        <color theme="0"/>
        <rFont val="맑은 고딕"/>
        <family val="3"/>
        <charset val="129"/>
        <scheme val="minor"/>
      </rPr>
      <t>하기 구분표에 누락된 국가 중 특수지 가산금 지급이 필요하다고 판단되는 국가는 가장 인접한 재외공관의 특수지 등급을 적용할 수 있음</t>
    </r>
    <phoneticPr fontId="3" type="noConversion"/>
  </si>
  <si>
    <r>
      <t xml:space="preserve">KOICA 협력 대상국(44국) 및 기타 사업대상국 표준 항공권 단가 </t>
    </r>
    <r>
      <rPr>
        <b/>
        <sz val="16"/>
        <color theme="0"/>
        <rFont val="맑은 고딕"/>
        <family val="3"/>
        <charset val="129"/>
        <scheme val="minor"/>
      </rPr>
      <t>(2025 KOICA 내부조사기준, 일부국가는 기존 정보 유지)</t>
    </r>
    <phoneticPr fontId="3" type="noConversion"/>
  </si>
  <si>
    <t>DIRECT</t>
  </si>
  <si>
    <t>발리</t>
  </si>
  <si>
    <t>싱가폴</t>
  </si>
  <si>
    <t>두바이</t>
  </si>
  <si>
    <t>방콕</t>
  </si>
  <si>
    <t>시드니</t>
  </si>
  <si>
    <t>아디스아바바</t>
  </si>
  <si>
    <t>파리</t>
  </si>
  <si>
    <t>도하/이스탄불/두바이</t>
  </si>
  <si>
    <t>도하</t>
  </si>
  <si>
    <t>아디스아바바/두바이</t>
  </si>
  <si>
    <t>이스탄불</t>
  </si>
  <si>
    <t>LA</t>
  </si>
  <si>
    <t>뉴욕</t>
  </si>
  <si>
    <t>LA, 리마</t>
  </si>
  <si>
    <t>샌프란시스코, LA</t>
  </si>
  <si>
    <t>워싱턴DC, 뉴욕</t>
  </si>
  <si>
    <t>뉴욕, 파나마시티 / 상파울로, 프랑크푸르트</t>
  </si>
  <si>
    <t>아틀란타</t>
  </si>
  <si>
    <t>아틀란다</t>
  </si>
  <si>
    <t>달라스, 상파울로</t>
  </si>
  <si>
    <t>요르단 암만</t>
  </si>
  <si>
    <t>알마티</t>
  </si>
  <si>
    <t>독일</t>
  </si>
  <si>
    <t>바르샤바</t>
  </si>
  <si>
    <t>이스탄불-튀니지</t>
  </si>
  <si>
    <t>(바그다드) 두바이 / (아르빌) 이스탄불 * (참고) 아르빌 3,900,000원</t>
    <phoneticPr fontId="3" type="noConversion"/>
  </si>
  <si>
    <t>미주 // 개정에 따른 등급 변경 (당초 '다')</t>
    <phoneticPr fontId="3" type="noConversion"/>
  </si>
  <si>
    <t>중동 // 개정에 따른 등급 변경 (당초 '다')</t>
    <phoneticPr fontId="3" type="noConversion"/>
  </si>
  <si>
    <t>다</t>
    <phoneticPr fontId="3" type="noConversion"/>
  </si>
  <si>
    <t>아주 // 개정에 따른 등급 변경 (당초 '나')</t>
    <phoneticPr fontId="3" type="noConversion"/>
  </si>
  <si>
    <t>미주 // 개정에 따른 등급 변경 (당초 '나')</t>
    <phoneticPr fontId="3" type="noConversion"/>
  </si>
  <si>
    <t>중동 // 개정에 따른 등급 변경 (당초 '미해당')</t>
    <phoneticPr fontId="3" type="noConversion"/>
  </si>
  <si>
    <t>아주 // 개정에 따른 등급 변경 (당초 '미해당')</t>
    <phoneticPr fontId="3" type="noConversion"/>
  </si>
  <si>
    <t>아주 // 개정에 따른 등급 변경 (당초 '다')</t>
    <phoneticPr fontId="3" type="noConversion"/>
  </si>
  <si>
    <t>쿠바</t>
    <phoneticPr fontId="3" type="noConversion"/>
  </si>
  <si>
    <t>미주 // 개정에 따른 신규 설정 (당초 카리브국가연합 항목에서 교체)</t>
    <phoneticPr fontId="3" type="noConversion"/>
  </si>
  <si>
    <r>
      <t>현지 체재비 기준 및 단가</t>
    </r>
    <r>
      <rPr>
        <b/>
        <sz val="24"/>
        <color theme="3" tint="0.79998168889431442"/>
        <rFont val="맑은 고딕"/>
        <family val="3"/>
        <charset val="129"/>
        <scheme val="minor"/>
      </rPr>
      <t>(국외여비규정 별표2 비고2 기준(2023.04.05 개정본))</t>
    </r>
    <phoneticPr fontId="3" type="noConversion"/>
  </si>
  <si>
    <t>해당없음(규정 해석 후 여기에 등급 입력)</t>
    <phoneticPr fontId="3" type="noConversion"/>
  </si>
  <si>
    <t>PROJECT</t>
  </si>
  <si>
    <t>선택한 사업유형 : [ 국 별 협 력 사 업 ]    (변경불가)</t>
  </si>
  <si>
    <t>몽골 공공의사결정 과정에서 여성과 청년 대표성 증진</t>
    <phoneticPr fontId="3" type="noConversion"/>
  </si>
  <si>
    <t>몽골 여성과 청년을 위한 정치적 참여와 리더십 생태계 강화</t>
    <phoneticPr fontId="3" type="noConversion"/>
  </si>
  <si>
    <t>성과관리</t>
    <phoneticPr fontId="3" type="noConversion"/>
  </si>
  <si>
    <t>몽골 여성과 청년의 정치적 역량 강화</t>
    <phoneticPr fontId="3" type="noConversion"/>
  </si>
  <si>
    <t xml:space="preserve"> 여성과 청년 관련 법 개정 및 이행을 통한 제도적 역량 강화</t>
    <phoneticPr fontId="3" type="noConversion"/>
  </si>
  <si>
    <t>의사 결정에서 여성과 청년의 리더십에 대한 대중 인식 개선</t>
    <phoneticPr fontId="3" type="noConversion"/>
  </si>
  <si>
    <t>당선된 여성지도자의 정책 의제 및 입법 형성 교육훈련</t>
    <phoneticPr fontId="3" type="noConversion"/>
  </si>
  <si>
    <t>모든 수준의 의사 결정에서 동등한 대표성 보장을 위한 법률 개정 지원</t>
    <phoneticPr fontId="3" type="noConversion"/>
  </si>
  <si>
    <t>대중 인식 개선 캠페인 통한 정치영역 내 여성과 청년에 대한 폭력 및 고정관념 해소 환경 조성</t>
    <phoneticPr fontId="3" type="noConversion"/>
  </si>
  <si>
    <t>여성과 청년 대상 맞춤형 리더십 프로그램 실시</t>
    <phoneticPr fontId="3" type="noConversion"/>
  </si>
  <si>
    <t>국회 전략 계획의 성평등 조항 이행 촉진 정책 옹호활동</t>
    <phoneticPr fontId="3" type="noConversion"/>
  </si>
  <si>
    <t>미디어 참여 및 파트너십 강화</t>
  </si>
  <si>
    <t>여성과 청년 대상 아이막, 울란바타르 현장기반 맞춤형 지원금 프로그램 시행</t>
    <phoneticPr fontId="3" type="noConversion"/>
  </si>
  <si>
    <t xml:space="preserve">CSOs 및 NGO 협력 통한 선거 제도 및 정치 맥락에 대한 모니터링 </t>
    <phoneticPr fontId="3" type="noConversion"/>
  </si>
  <si>
    <t xml:space="preserve">대학과 협력 통한 청년의 사회 참여 및 리더십 촉진 </t>
  </si>
  <si>
    <t>여성 리더십 네트워크(WLN) 및 정당 내 청년 리더십 강화 교육훈련</t>
    <phoneticPr fontId="3" type="noConversion"/>
  </si>
  <si>
    <t>정당법 준수를 위한 정당 맞춤형 성평등 보고서(Gender Self-Assessment Tool) 작성 지원</t>
    <phoneticPr fontId="3" type="noConversion"/>
  </si>
  <si>
    <t>몽골 여성과 청년의 정치 참여 및 리더십(WYPPL) 생태계 영향 연구 논문 학술지 게재</t>
  </si>
  <si>
    <t>여성 대표성 및 당내 지도부 지위 접근성 향상을 위한 법 조항 준수 활동 지원</t>
    <phoneticPr fontId="3" type="noConversion"/>
  </si>
  <si>
    <t>자원 동원을 통한 여성 및 청년 후보자 지원 메커니즘 구축</t>
    <phoneticPr fontId="3" type="noConversion"/>
  </si>
  <si>
    <t>1.1.4.</t>
  </si>
  <si>
    <t>1.2.3.</t>
  </si>
  <si>
    <t>1.2.4.</t>
  </si>
  <si>
    <t>1.2.5.</t>
  </si>
  <si>
    <t>1.2.6.</t>
  </si>
  <si>
    <t>1.3.</t>
  </si>
  <si>
    <t>1.3.1.</t>
  </si>
  <si>
    <t>1.3.2.</t>
  </si>
  <si>
    <t>1.3.3.</t>
  </si>
  <si>
    <t>1.3.4.</t>
  </si>
  <si>
    <t>몽골 공공의사결정에서의 양성평등 달성을 위한 여성 권한 강화 2차 사업(UNDP)</t>
  </si>
  <si>
    <t>계약2</t>
  </si>
  <si>
    <t>PMC</t>
    <phoneticPr fontId="3" type="noConversion"/>
  </si>
  <si>
    <t>복제</t>
    <phoneticPr fontId="3" type="noConversion"/>
  </si>
  <si>
    <t>2.1.1.</t>
    <phoneticPr fontId="3" type="noConversion"/>
  </si>
  <si>
    <t>2.1.1. 성과관리</t>
  </si>
  <si>
    <t>생성후</t>
    <phoneticPr fontId="3" type="noConversion"/>
  </si>
  <si>
    <t>성과관리 PMC 투입인력</t>
  </si>
  <si>
    <t>2.1.1.-11</t>
  </si>
  <si>
    <t>2.1.1.-11</t>
    <phoneticPr fontId="3" type="noConversion"/>
  </si>
  <si>
    <t>제경비(일반)</t>
  </si>
  <si>
    <t>기술료</t>
  </si>
  <si>
    <t>성과관리 운영비</t>
    <phoneticPr fontId="3" type="noConversion"/>
  </si>
  <si>
    <t>2.1.1.-12</t>
    <phoneticPr fontId="3" type="noConversion"/>
  </si>
  <si>
    <t>직접경비</t>
  </si>
  <si>
    <t>조사기간 통역비</t>
  </si>
  <si>
    <t>조사기간 차량임차료</t>
  </si>
  <si>
    <t>자료 번역비</t>
  </si>
  <si>
    <t>성과관리 영향연구 과제 수행 자문 회의</t>
  </si>
  <si>
    <t>몽골 여성국회의원 역량 강화 초청연수 1차</t>
    <phoneticPr fontId="3" type="noConversion"/>
  </si>
  <si>
    <t>몽골 여성국회의원 역량 강화 초청연수 2차</t>
    <phoneticPr fontId="3" type="noConversion"/>
  </si>
  <si>
    <t>몽골 성과공유 국제컨퍼런스 개최</t>
    <phoneticPr fontId="3" type="noConversion"/>
  </si>
  <si>
    <t>2.1.1.-21</t>
    <phoneticPr fontId="3" type="noConversion"/>
  </si>
  <si>
    <t>성과공유 국제컨퍼런스</t>
  </si>
  <si>
    <t>국내인건비</t>
  </si>
  <si>
    <t>국외인건비</t>
  </si>
  <si>
    <t>항공료(이코노미 왕복)</t>
  </si>
  <si>
    <t>기타경비</t>
  </si>
  <si>
    <t>2026-00000</t>
  </si>
  <si>
    <t>O</t>
  </si>
  <si>
    <t>2026~2029년 / USD 6,000,000 | KRW 8,280,000,000 / 1,380 / 2개</t>
  </si>
  <si>
    <t>투찰내역서 생성 중</t>
  </si>
  <si>
    <t>인원(명)</t>
  </si>
  <si>
    <t>기간(일)</t>
  </si>
  <si>
    <t>(투찰내역서 변환으로 인해 관련 정보 일체 삭제됨)</t>
  </si>
  <si>
    <t>투찰내역서변환후</t>
    <phoneticPr fontId="3" type="noConversion"/>
  </si>
  <si>
    <t>"투찰내역서"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</si>
</sst>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176" formatCode="_(* #,##0_);_(* \(#,##0\);_(* &quot;-&quot;_);_(@_)"/>
    <numFmt numFmtId="177" formatCode="_(&quot;₩&quot;* #,##0_);_(&quot;₩&quot;* \(#,##0\);_(&quot;₩&quot;* &quot;-&quot;_);_(@_)"/>
    <numFmt numFmtId="178" formatCode="#,##0_ ;[Red]\-#,##0\ "/>
    <numFmt numFmtId="179" formatCode="#,##0_ "/>
    <numFmt numFmtId="182" formatCode="#,##0_);[Red]\(#,##0\)"/>
    <numFmt numFmtId="183" formatCode="&quot;₩&quot;#,##0"/>
    <numFmt numFmtId="184" formatCode="#,##0.0_ "/>
    <numFmt numFmtId="185" formatCode="\$#,##0"/>
    <numFmt numFmtId="186" formatCode="#,##0.00_ ;[Red]\-#,##0.00\ "/>
    <numFmt numFmtId="187" formatCode="#,##0.00_);[Red]\(#,##0.00\)"/>
    <numFmt numFmtId="188" formatCode="#&quot; 일&quot;"/>
    <numFmt numFmtId="189" formatCode="#\ &quot;일&quot;"/>
    <numFmt numFmtId="190" formatCode="0.00000%"/>
    <numFmt numFmtId="191" formatCode="#&quot; 박&quot;"/>
    <numFmt numFmtId="192" formatCode="#\ &quot;회&quot;"/>
    <numFmt numFmtId="193" formatCode="#&quot;급&quot;"/>
    <numFmt numFmtId="194" formatCode="0.0_);[Red]\(0.0\)"/>
    <numFmt numFmtId="195" formatCode="#&quot;일&quot;"/>
    <numFmt numFmtId="196" formatCode="#&quot;회&quot;"/>
    <numFmt numFmtId="197" formatCode="&quot;₩&quot;#,##0.00_);[Red]\(&quot;₩&quot;#,##0.00\)"/>
    <numFmt numFmtId="198" formatCode="_-\$* #,##0_ ;_-\$* \-#,##0\ ;_-\$* &quot;-&quot;_ ;_-@_ "/>
    <numFmt numFmtId="199" formatCode="#,##0&quot;명&quot;"/>
    <numFmt numFmtId="200" formatCode="#,##0&quot;일&quot;"/>
    <numFmt numFmtId="201" formatCode="#,##0;\-#,##0;\-;@"/>
    <numFmt numFmtId="202" formatCode="#,##0.0;\-#,##0.0;\-;@"/>
    <numFmt numFmtId="203" formatCode="###0;\-###0;\-;@"/>
    <numFmt numFmtId="204" formatCode="&quot;₩&quot;#,##0;\-&quot;₩&quot;#,##0;\-;@"/>
    <numFmt numFmtId="205" formatCode="\$#,##0;\-\$#,##0;\-;@"/>
    <numFmt numFmtId="206" formatCode="&quot;₩&quot;\ #,##0;[Red]&quot;₩&quot;\ #,##0;\-;@\ "/>
    <numFmt numFmtId="207" formatCode="#,##0;[Red]\△#,##0;\-;@\ "/>
    <numFmt numFmtId="209" formatCode="#,##0;\△#,##0;\-;@"/>
    <numFmt numFmtId="210" formatCode="###0;\△###0;\-;@"/>
    <numFmt numFmtId="211" formatCode="#,##0.0;\△#,##0.0;\-;@"/>
    <numFmt numFmtId="212" formatCode="_-[$$-409]* #,##0.00_ ;_-[$$-409]* \-#,##0.00\ ;_-[$$-409]* &quot;-&quot;??_ ;_-@_ "/>
    <numFmt numFmtId="213" formatCode="_-[$₩-412]* #,##0_-;\-[$₩-412]* #,##0_-;_-[$₩-412]* &quot;-&quot;??_-;_-@_-"/>
    <numFmt numFmtId="214" formatCode="#,##0;[Red]\-#,##0;\-;@"/>
    <numFmt numFmtId="216" formatCode="#,##0.0000%;\△#,##0.0000%;\-;@"/>
  </numFmts>
  <fonts count="136">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11"/>
      <name val="맑은 고딕"/>
      <family val="2"/>
      <charset val="129"/>
      <scheme val="minor"/>
    </font>
    <font>
      <sz val="9"/>
      <color theme="0"/>
      <name val="맑은 고딕"/>
      <family val="3"/>
      <charset val="129"/>
      <scheme val="minor"/>
    </font>
    <font>
      <sz val="9"/>
      <name val="맑은 고딕"/>
      <family val="3"/>
      <charset val="129"/>
      <scheme val="minor"/>
    </font>
    <font>
      <b/>
      <sz val="11"/>
      <name val="맑은 고딕"/>
      <family val="3"/>
      <charset val="129"/>
      <scheme val="minor"/>
    </font>
    <font>
      <b/>
      <sz val="11"/>
      <color rgb="FFFFFF00"/>
      <name val="맑은 고딕"/>
      <family val="3"/>
      <charset val="129"/>
      <scheme val="minor"/>
    </font>
    <font>
      <sz val="11"/>
      <color theme="0"/>
      <name val="맑은 고딕"/>
      <family val="3"/>
      <charset val="129"/>
      <scheme val="minor"/>
    </font>
    <font>
      <b/>
      <sz val="11"/>
      <color rgb="FF00B050"/>
      <name val="맑은 고딕"/>
      <family val="3"/>
      <charset val="129"/>
      <scheme val="minor"/>
    </font>
    <font>
      <sz val="11"/>
      <color rgb="FFFFFF00"/>
      <name val="맑은 고딕"/>
      <family val="3"/>
      <charset val="129"/>
      <scheme val="minor"/>
    </font>
    <font>
      <b/>
      <sz val="14"/>
      <color rgb="FFFF0000"/>
      <name val="맑은 고딕"/>
      <family val="3"/>
      <charset val="129"/>
      <scheme val="minor"/>
    </font>
    <font>
      <sz val="11"/>
      <color rgb="FF00B050"/>
      <name val="맑은 고딕"/>
      <family val="3"/>
      <charset val="129"/>
      <scheme val="minor"/>
    </font>
    <font>
      <sz val="11"/>
      <color rgb="FFFF0000"/>
      <name val="맑은 고딕"/>
      <family val="3"/>
      <charset val="129"/>
      <scheme val="minor"/>
    </font>
    <font>
      <sz val="11"/>
      <color rgb="FFFF0000"/>
      <name val="맑은 고딕"/>
      <family val="2"/>
      <charset val="129"/>
      <scheme val="minor"/>
    </font>
    <font>
      <sz val="9"/>
      <color rgb="FFFFFF00"/>
      <name val="맑은 고딕"/>
      <family val="2"/>
      <charset val="129"/>
      <scheme val="minor"/>
    </font>
    <font>
      <sz val="10"/>
      <color theme="2" tint="-0.249977111117893"/>
      <name val="맑은 고딕"/>
      <family val="3"/>
      <charset val="129"/>
      <scheme val="minor"/>
    </font>
    <font>
      <sz val="11"/>
      <name val="맑은 고딕"/>
      <family val="3"/>
      <charset val="129"/>
      <scheme val="minor"/>
    </font>
    <font>
      <sz val="10"/>
      <color theme="1"/>
      <name val="맑은 고딕"/>
      <family val="3"/>
      <charset val="129"/>
      <scheme val="minor"/>
    </font>
    <font>
      <sz val="10"/>
      <color rgb="FFFFFF00"/>
      <name val="맑은 고딕"/>
      <family val="3"/>
      <charset val="129"/>
      <scheme val="minor"/>
    </font>
    <font>
      <sz val="10"/>
      <color theme="7" tint="-0.249977111117893"/>
      <name val="맑은 고딕"/>
      <family val="3"/>
      <charset val="129"/>
      <scheme val="minor"/>
    </font>
    <font>
      <sz val="10"/>
      <name val="맑은 고딕"/>
      <family val="3"/>
      <charset val="129"/>
      <scheme val="minor"/>
    </font>
    <font>
      <sz val="11"/>
      <color theme="1"/>
      <name val="맑은 고딕"/>
      <family val="3"/>
      <charset val="129"/>
      <scheme val="minor"/>
    </font>
    <font>
      <sz val="10"/>
      <color rgb="FF000000"/>
      <name val="맑은 고딕"/>
      <family val="3"/>
      <charset val="129"/>
      <scheme val="minor"/>
    </font>
    <font>
      <b/>
      <sz val="10"/>
      <color theme="1"/>
      <name val="맑은 고딕"/>
      <family val="3"/>
      <charset val="129"/>
      <scheme val="minor"/>
    </font>
    <font>
      <sz val="8"/>
      <name val="돋움"/>
      <family val="3"/>
      <charset val="129"/>
    </font>
    <font>
      <sz val="8"/>
      <color theme="1"/>
      <name val="맑은 고딕"/>
      <family val="3"/>
      <charset val="129"/>
      <scheme val="minor"/>
    </font>
    <font>
      <b/>
      <sz val="8"/>
      <color theme="1"/>
      <name val="맑은 고딕"/>
      <family val="3"/>
      <charset val="129"/>
      <scheme val="minor"/>
    </font>
    <font>
      <sz val="8"/>
      <name val="맑은 고딕"/>
      <family val="3"/>
      <charset val="129"/>
      <scheme val="minor"/>
    </font>
    <font>
      <b/>
      <sz val="12"/>
      <color theme="0"/>
      <name val="맑은 고딕"/>
      <family val="3"/>
      <charset val="129"/>
      <scheme val="minor"/>
    </font>
    <font>
      <sz val="9"/>
      <color theme="1"/>
      <name val="맑은 고딕"/>
      <family val="3"/>
      <charset val="129"/>
      <scheme val="minor"/>
    </font>
    <font>
      <sz val="11"/>
      <name val="HY헤드라인M"/>
      <family val="1"/>
      <charset val="129"/>
    </font>
    <font>
      <sz val="8"/>
      <name val="맑은 고딕"/>
      <family val="3"/>
      <charset val="129"/>
    </font>
    <font>
      <sz val="11"/>
      <color theme="0"/>
      <name val="HY헤드라인M"/>
      <family val="1"/>
      <charset val="129"/>
    </font>
    <font>
      <b/>
      <sz val="11"/>
      <color rgb="FFFF0000"/>
      <name val="맑은 고딕"/>
      <family val="3"/>
      <charset val="129"/>
      <scheme val="minor"/>
    </font>
    <font>
      <sz val="9"/>
      <color theme="0"/>
      <name val="맑은 고딕"/>
      <family val="2"/>
      <charset val="129"/>
      <scheme val="minor"/>
    </font>
    <font>
      <sz val="10"/>
      <color rgb="FFFFC000"/>
      <name val="맑은 고딕"/>
      <family val="3"/>
      <charset val="129"/>
      <scheme val="minor"/>
    </font>
    <font>
      <b/>
      <sz val="11"/>
      <color theme="1"/>
      <name val="맑은 고딕"/>
      <family val="3"/>
      <charset val="129"/>
      <scheme val="minor"/>
    </font>
    <font>
      <sz val="11"/>
      <color theme="1"/>
      <name val="맑은 고딕"/>
      <family val="3"/>
      <charset val="129"/>
    </font>
    <font>
      <b/>
      <sz val="12"/>
      <color theme="1"/>
      <name val="맑은 고딕"/>
      <family val="3"/>
      <charset val="129"/>
      <scheme val="minor"/>
    </font>
    <font>
      <sz val="9"/>
      <color theme="2" tint="-0.249977111117893"/>
      <name val="맑은 고딕"/>
      <family val="2"/>
      <charset val="129"/>
      <scheme val="minor"/>
    </font>
    <font>
      <b/>
      <sz val="9"/>
      <name val="맑은 고딕"/>
      <family val="3"/>
      <charset val="129"/>
      <scheme val="minor"/>
    </font>
    <font>
      <b/>
      <sz val="30"/>
      <color theme="0"/>
      <name val="맑은 고딕"/>
      <family val="3"/>
      <charset val="129"/>
      <scheme val="minor"/>
    </font>
    <font>
      <sz val="6"/>
      <color theme="0"/>
      <name val="맑은 고딕"/>
      <family val="2"/>
      <charset val="129"/>
      <scheme val="minor"/>
    </font>
    <font>
      <b/>
      <sz val="16"/>
      <color theme="0"/>
      <name val="맑은 고딕"/>
      <family val="3"/>
      <charset val="129"/>
      <scheme val="minor"/>
    </font>
    <font>
      <b/>
      <sz val="14"/>
      <color theme="0"/>
      <name val="맑은 고딕"/>
      <family val="3"/>
      <charset val="129"/>
      <scheme val="minor"/>
    </font>
    <font>
      <b/>
      <sz val="24"/>
      <color theme="3" tint="0.79998168889431442"/>
      <name val="맑은 고딕"/>
      <family val="3"/>
      <charset val="129"/>
      <scheme val="minor"/>
    </font>
    <font>
      <b/>
      <sz val="16"/>
      <color theme="4" tint="0.59999389629810485"/>
      <name val="맑은 고딕"/>
      <family val="3"/>
      <charset val="129"/>
      <scheme val="minor"/>
    </font>
    <font>
      <sz val="11"/>
      <color theme="4" tint="0.79998168889431442"/>
      <name val="맑은 고딕"/>
      <family val="2"/>
      <charset val="129"/>
      <scheme val="minor"/>
    </font>
    <font>
      <sz val="11"/>
      <color theme="4" tint="0.79998168889431442"/>
      <name val="맑은 고딕"/>
      <family val="3"/>
      <charset val="129"/>
      <scheme val="minor"/>
    </font>
    <font>
      <b/>
      <sz val="28"/>
      <color theme="0"/>
      <name val="맑은 고딕"/>
      <family val="3"/>
      <charset val="129"/>
      <scheme val="minor"/>
    </font>
    <font>
      <b/>
      <sz val="15"/>
      <color rgb="FFFFFF00"/>
      <name val="맑은 고딕"/>
      <family val="3"/>
      <charset val="129"/>
      <scheme val="minor"/>
    </font>
    <font>
      <b/>
      <sz val="16"/>
      <color rgb="FFFFC000"/>
      <name val="맑은 고딕"/>
      <family val="3"/>
      <charset val="129"/>
      <scheme val="minor"/>
    </font>
    <font>
      <b/>
      <sz val="14"/>
      <color rgb="FFFFC000"/>
      <name val="맑은 고딕"/>
      <family val="3"/>
      <charset val="129"/>
      <scheme val="minor"/>
    </font>
    <font>
      <b/>
      <sz val="14"/>
      <color theme="3" tint="0.39997558519241921"/>
      <name val="맑은 고딕"/>
      <family val="3"/>
      <charset val="129"/>
      <scheme val="minor"/>
    </font>
    <font>
      <b/>
      <sz val="14"/>
      <color theme="3" tint="0.59999389629810485"/>
      <name val="맑은 고딕"/>
      <family val="3"/>
      <charset val="129"/>
      <scheme val="minor"/>
    </font>
    <font>
      <b/>
      <sz val="11"/>
      <color theme="0"/>
      <name val="맑은 고딕"/>
      <family val="3"/>
      <charset val="129"/>
      <scheme val="minor"/>
    </font>
    <font>
      <sz val="8"/>
      <color theme="1"/>
      <name val="맑은 고딕"/>
      <family val="2"/>
      <charset val="129"/>
      <scheme val="minor"/>
    </font>
    <font>
      <sz val="11"/>
      <name val="돋움"/>
      <family val="3"/>
      <charset val="129"/>
    </font>
    <font>
      <b/>
      <sz val="12"/>
      <color theme="3" tint="0.59999389629810485"/>
      <name val="맑은 고딕"/>
      <family val="3"/>
      <charset val="129"/>
      <scheme val="minor"/>
    </font>
    <font>
      <b/>
      <sz val="16"/>
      <color theme="3" tint="0.59999389629810485"/>
      <name val="맑은 고딕"/>
      <family val="3"/>
      <charset val="129"/>
      <scheme val="minor"/>
    </font>
    <font>
      <sz val="9"/>
      <color theme="5"/>
      <name val="맑은 고딕"/>
      <family val="3"/>
      <charset val="129"/>
      <scheme val="minor"/>
    </font>
    <font>
      <b/>
      <u/>
      <sz val="9"/>
      <color rgb="FFFFFF00"/>
      <name val="맑은 고딕"/>
      <family val="3"/>
      <charset val="129"/>
      <scheme val="minor"/>
    </font>
    <font>
      <b/>
      <sz val="8"/>
      <color rgb="FFFFFF00"/>
      <name val="맑은 고딕"/>
      <family val="3"/>
      <charset val="129"/>
      <scheme val="minor"/>
    </font>
    <font>
      <b/>
      <sz val="10"/>
      <color theme="0"/>
      <name val="맑은 고딕"/>
      <family val="3"/>
      <charset val="129"/>
      <scheme val="minor"/>
    </font>
    <font>
      <b/>
      <sz val="9"/>
      <color theme="0"/>
      <name val="맑은 고딕"/>
      <family val="3"/>
      <charset val="129"/>
      <scheme val="minor"/>
    </font>
    <font>
      <b/>
      <sz val="9"/>
      <color rgb="FFFFFF00"/>
      <name val="맑은 고딕"/>
      <family val="3"/>
      <charset val="129"/>
      <scheme val="minor"/>
    </font>
    <font>
      <b/>
      <sz val="8"/>
      <color theme="7" tint="0.39997558519241921"/>
      <name val="맑은 고딕"/>
      <family val="3"/>
      <charset val="129"/>
      <scheme val="minor"/>
    </font>
    <font>
      <b/>
      <sz val="8"/>
      <color theme="9" tint="0.39997558519241921"/>
      <name val="맑은 고딕"/>
      <family val="3"/>
      <charset val="129"/>
      <scheme val="minor"/>
    </font>
    <font>
      <b/>
      <sz val="8"/>
      <color theme="0"/>
      <name val="맑은 고딕"/>
      <family val="3"/>
      <charset val="129"/>
      <scheme val="minor"/>
    </font>
    <font>
      <b/>
      <sz val="10"/>
      <name val="맑은 고딕"/>
      <family val="3"/>
      <charset val="129"/>
      <scheme val="minor"/>
    </font>
    <font>
      <b/>
      <sz val="15"/>
      <color rgb="FF0000FF"/>
      <name val="맑은 고딕"/>
      <family val="3"/>
      <charset val="129"/>
      <scheme val="minor"/>
    </font>
    <font>
      <b/>
      <sz val="15"/>
      <color theme="4" tint="0.59999389629810485"/>
      <name val="맑은 고딕"/>
      <family val="3"/>
      <charset val="129"/>
      <scheme val="minor"/>
    </font>
    <font>
      <sz val="9"/>
      <color rgb="FFFFFF00"/>
      <name val="맑은 고딕"/>
      <family val="3"/>
      <charset val="129"/>
      <scheme val="minor"/>
    </font>
    <font>
      <sz val="9"/>
      <color theme="4" tint="-0.499984740745262"/>
      <name val="맑은 고딕"/>
      <family val="3"/>
      <charset val="129"/>
      <scheme val="minor"/>
    </font>
    <font>
      <b/>
      <u/>
      <sz val="14"/>
      <color theme="0"/>
      <name val="맑은 고딕"/>
      <family val="3"/>
      <charset val="129"/>
      <scheme val="minor"/>
    </font>
    <font>
      <b/>
      <u/>
      <sz val="11"/>
      <color theme="0"/>
      <name val="맑은 고딕"/>
      <family val="3"/>
      <charset val="129"/>
      <scheme val="minor"/>
    </font>
    <font>
      <b/>
      <sz val="9"/>
      <color rgb="FF00B050"/>
      <name val="맑은 고딕"/>
      <family val="3"/>
      <charset val="129"/>
      <scheme val="minor"/>
    </font>
    <font>
      <b/>
      <sz val="16"/>
      <color rgb="FF0000FF"/>
      <name val="맑은 고딕"/>
      <family val="3"/>
      <charset val="129"/>
    </font>
    <font>
      <b/>
      <sz val="14"/>
      <color rgb="FF008080"/>
      <name val="맑은 고딕"/>
      <family val="3"/>
      <charset val="129"/>
    </font>
    <font>
      <b/>
      <sz val="14"/>
      <color rgb="FFFF0000"/>
      <name val="맑은 고딕"/>
      <family val="3"/>
      <charset val="129"/>
    </font>
    <font>
      <b/>
      <sz val="8"/>
      <color rgb="FFFF0000"/>
      <name val="맑은 고딕"/>
      <family val="3"/>
      <charset val="129"/>
    </font>
    <font>
      <b/>
      <sz val="8"/>
      <color rgb="FF0000FF"/>
      <name val="맑은 고딕"/>
      <family val="3"/>
      <charset val="129"/>
    </font>
    <font>
      <b/>
      <sz val="11"/>
      <color rgb="FF0000FF"/>
      <name val="맑은 고딕"/>
      <family val="3"/>
      <charset val="129"/>
    </font>
    <font>
      <b/>
      <sz val="11"/>
      <color rgb="FFFF0000"/>
      <name val="맑은 고딕"/>
      <family val="3"/>
      <charset val="129"/>
    </font>
    <font>
      <b/>
      <sz val="10"/>
      <color rgb="FFFFFF00"/>
      <name val="맑은 고딕"/>
      <family val="3"/>
      <charset val="129"/>
      <scheme val="minor"/>
    </font>
    <font>
      <b/>
      <sz val="14"/>
      <color rgb="FF0000FF"/>
      <name val="맑은 고딕"/>
      <family val="3"/>
      <charset val="129"/>
    </font>
    <font>
      <b/>
      <sz val="9"/>
      <color theme="5" tint="0.39997558519241921"/>
      <name val="맑은 고딕"/>
      <family val="3"/>
      <charset val="129"/>
      <scheme val="minor"/>
    </font>
    <font>
      <b/>
      <sz val="9"/>
      <color theme="5" tint="-0.249977111117893"/>
      <name val="맑은 고딕"/>
      <family val="3"/>
      <charset val="129"/>
      <scheme val="minor"/>
    </font>
    <font>
      <sz val="9"/>
      <color theme="5" tint="0.59999389629810485"/>
      <name val="맑은 고딕"/>
      <family val="3"/>
      <charset val="129"/>
      <scheme val="minor"/>
    </font>
    <font>
      <b/>
      <sz val="12"/>
      <color rgb="FF0000FF"/>
      <name val="맑은 고딕"/>
      <family val="3"/>
      <charset val="129"/>
    </font>
    <font>
      <b/>
      <sz val="11"/>
      <color rgb="FFFFC000"/>
      <name val="맑은 고딕"/>
      <family val="3"/>
      <charset val="129"/>
      <scheme val="minor"/>
    </font>
    <font>
      <sz val="8"/>
      <color rgb="FFFFFF00"/>
      <name val="맑은 고딕"/>
      <family val="3"/>
      <charset val="129"/>
      <scheme val="minor"/>
    </font>
    <font>
      <b/>
      <sz val="8"/>
      <color rgb="FFFF0000"/>
      <name val="맑은 고딕"/>
      <family val="3"/>
      <charset val="129"/>
      <scheme val="minor"/>
    </font>
    <font>
      <sz val="9"/>
      <color rgb="FFFFC000"/>
      <name val="맑은 고딕"/>
      <family val="3"/>
      <charset val="129"/>
      <scheme val="minor"/>
    </font>
    <font>
      <b/>
      <sz val="10"/>
      <color rgb="FFFF0000"/>
      <name val="맑은 고딕"/>
      <family val="3"/>
      <charset val="129"/>
    </font>
    <font>
      <sz val="11"/>
      <color rgb="FF9C6500"/>
      <name val="맑은 고딕"/>
      <family val="2"/>
      <charset val="129"/>
      <scheme val="minor"/>
    </font>
    <font>
      <sz val="11"/>
      <color theme="9" tint="0.39997558519241921"/>
      <name val="맑은 고딕"/>
      <family val="2"/>
      <charset val="129"/>
      <scheme val="minor"/>
    </font>
    <font>
      <sz val="11"/>
      <color rgb="FFA9D08E"/>
      <name val="맑은 고딕"/>
      <family val="2"/>
      <charset val="129"/>
      <scheme val="minor"/>
    </font>
    <font>
      <sz val="10"/>
      <color rgb="FFFFFFFF"/>
      <name val="맑은 고딕"/>
      <family val="3"/>
      <charset val="129"/>
      <scheme val="minor"/>
    </font>
    <font>
      <b/>
      <sz val="11"/>
      <color rgb="FF92D050"/>
      <name val="맑은 고딕"/>
      <family val="3"/>
      <charset val="129"/>
      <scheme val="minor"/>
    </font>
    <font>
      <b/>
      <sz val="16"/>
      <color rgb="FF92D050"/>
      <name val="맑은 고딕"/>
      <family val="3"/>
      <charset val="129"/>
      <scheme val="minor"/>
    </font>
    <font>
      <sz val="6"/>
      <color theme="0" tint="-0.34998626667073579"/>
      <name val="맑은 고딕"/>
      <family val="2"/>
      <charset val="129"/>
      <scheme val="minor"/>
    </font>
    <font>
      <sz val="9"/>
      <color rgb="FF000000"/>
      <name val="Malgun Gothic"/>
      <family val="3"/>
      <charset val="129"/>
    </font>
    <font>
      <b/>
      <sz val="9"/>
      <color rgb="FF000000"/>
      <name val="맑은 고딕"/>
      <family val="3"/>
      <charset val="129"/>
    </font>
    <font>
      <sz val="10"/>
      <color theme="0"/>
      <name val="맑은 고딕"/>
      <family val="3"/>
      <charset val="129"/>
      <scheme val="minor"/>
    </font>
    <font>
      <b/>
      <sz val="10"/>
      <color rgb="FF00B0F0"/>
      <name val="맑은 고딕"/>
      <family val="3"/>
      <charset val="129"/>
      <scheme val="minor"/>
    </font>
    <font>
      <b/>
      <sz val="11"/>
      <color rgb="FF3366FF"/>
      <name val="맑은 고딕"/>
      <family val="3"/>
      <charset val="129"/>
    </font>
    <font>
      <b/>
      <sz val="18"/>
      <color rgb="FFFFC000"/>
      <name val="맑은 고딕"/>
      <family val="3"/>
      <charset val="129"/>
      <scheme val="minor"/>
    </font>
    <font>
      <sz val="14"/>
      <color rgb="FFFFFF00"/>
      <name val="맑은 고딕"/>
      <family val="2"/>
      <charset val="129"/>
      <scheme val="minor"/>
    </font>
    <font>
      <b/>
      <sz val="12"/>
      <color theme="3" tint="0.39997558519241921"/>
      <name val="맑은 고딕"/>
      <family val="3"/>
      <charset val="129"/>
      <scheme val="minor"/>
    </font>
    <font>
      <b/>
      <u/>
      <sz val="10"/>
      <color theme="5"/>
      <name val="맑은 고딕"/>
      <family val="3"/>
      <charset val="129"/>
      <scheme val="minor"/>
    </font>
    <font>
      <b/>
      <sz val="11"/>
      <color theme="0" tint="-4.9989318521683403E-2"/>
      <name val="맑은 고딕"/>
      <family val="3"/>
      <charset val="129"/>
      <scheme val="minor"/>
    </font>
    <font>
      <sz val="11"/>
      <color theme="4"/>
      <name val="맑은 고딕"/>
      <family val="2"/>
      <charset val="129"/>
      <scheme val="minor"/>
    </font>
    <font>
      <b/>
      <sz val="11"/>
      <color theme="4"/>
      <name val="맑은 고딕"/>
      <family val="3"/>
      <charset val="129"/>
      <scheme val="minor"/>
    </font>
    <font>
      <i/>
      <sz val="10"/>
      <color theme="4" tint="0.79998168889431442"/>
      <name val="맑은 고딕"/>
      <family val="3"/>
      <charset val="129"/>
      <scheme val="minor"/>
    </font>
    <font>
      <b/>
      <sz val="10"/>
      <color rgb="FF0000FF"/>
      <name val="맑은 고딕"/>
      <family val="3"/>
      <charset val="129"/>
    </font>
    <font>
      <b/>
      <sz val="24"/>
      <color theme="0"/>
      <name val="맑은 고딕"/>
      <family val="3"/>
      <charset val="129"/>
      <scheme val="minor"/>
    </font>
    <font>
      <sz val="6"/>
      <color theme="2" tint="-0.249977111117893"/>
      <name val="맑은 고딕"/>
      <family val="2"/>
      <charset val="129"/>
      <scheme val="minor"/>
    </font>
    <font>
      <sz val="9"/>
      <color theme="0" tint="-4.9989318521683403E-2"/>
      <name val="맑은 고딕"/>
      <family val="2"/>
      <charset val="129"/>
      <scheme val="minor"/>
    </font>
    <font>
      <sz val="6"/>
      <color theme="1"/>
      <name val="맑은 고딕"/>
      <family val="2"/>
      <charset val="129"/>
      <scheme val="minor"/>
    </font>
    <font>
      <sz val="9"/>
      <color theme="0" tint="-0.34998626667073579"/>
      <name val="맑은 고딕"/>
      <family val="3"/>
      <charset val="129"/>
      <scheme val="minor"/>
    </font>
    <font>
      <sz val="8"/>
      <color theme="2" tint="-0.249977111117893"/>
      <name val="맑은 고딕"/>
      <family val="2"/>
      <charset val="129"/>
      <scheme val="minor"/>
    </font>
    <font>
      <sz val="11"/>
      <color theme="1"/>
      <name val="맑은 고딕"/>
      <family val="2"/>
      <charset val="128"/>
      <scheme val="minor"/>
    </font>
    <font>
      <b/>
      <sz val="11"/>
      <color theme="0"/>
      <name val="Yu Gothic"/>
      <family val="3"/>
      <charset val="128"/>
    </font>
    <font>
      <b/>
      <sz val="11"/>
      <color theme="0"/>
      <name val="맑은 고딕"/>
      <family val="3"/>
      <charset val="129"/>
    </font>
    <font>
      <b/>
      <sz val="11"/>
      <color theme="0"/>
      <name val="맑은 고딕"/>
      <family val="3"/>
      <charset val="128"/>
    </font>
    <font>
      <sz val="26"/>
      <name val="맑은 고딕"/>
      <family val="3"/>
      <charset val="129"/>
      <scheme val="minor"/>
    </font>
    <font>
      <b/>
      <u/>
      <sz val="26"/>
      <color rgb="FFFF0000"/>
      <name val="맑은 고딕"/>
      <family val="3"/>
      <charset val="129"/>
      <scheme val="minor"/>
    </font>
    <font>
      <sz val="11"/>
      <color theme="1"/>
      <name val="MS Mincho"/>
      <family val="3"/>
      <charset val="1"/>
    </font>
    <font>
      <sz val="11"/>
      <color theme="1"/>
      <name val="MS Mincho"/>
      <family val="3"/>
      <charset val="128"/>
    </font>
    <font>
      <b/>
      <u/>
      <sz val="11"/>
      <color theme="1"/>
      <name val="맑은 고딕"/>
      <family val="3"/>
      <charset val="129"/>
      <scheme val="minor"/>
    </font>
    <font>
      <sz val="11"/>
      <color theme="1"/>
      <name val="맑은 고딕"/>
      <family val="2"/>
      <charset val="129"/>
    </font>
    <font>
      <sz val="10"/>
      <color rgb="FFEE0000"/>
      <name val="맑은 고딕"/>
      <family val="3"/>
      <charset val="129"/>
      <scheme val="minor"/>
    </font>
    <font>
      <sz val="9"/>
      <color rgb="FFFF0000"/>
      <name val="맑은 고딕"/>
      <family val="3"/>
      <charset val="129"/>
      <scheme val="minor"/>
    </font>
  </fonts>
  <fills count="71">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theme="2" tint="-0.249977111117893"/>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7" tint="-0.49998474074526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rgb="FFFFC000"/>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rgb="FFFFFF99"/>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499984740745262"/>
        <bgColor indexed="64"/>
      </patternFill>
    </fill>
    <fill>
      <patternFill patternType="solid">
        <fgColor rgb="FF00B0F0"/>
        <bgColor indexed="64"/>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theme="7" tint="0.59999389629810485"/>
        <bgColor indexed="64"/>
      </patternFill>
    </fill>
    <fill>
      <patternFill patternType="solid">
        <fgColor theme="2"/>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rgb="FFB8CCE4"/>
        <bgColor indexed="64"/>
      </patternFill>
    </fill>
    <fill>
      <patternFill patternType="solid">
        <fgColor rgb="FFFFFFCC"/>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DDEBF7"/>
        <bgColor indexed="64"/>
      </patternFill>
    </fill>
    <fill>
      <patternFill patternType="solid">
        <fgColor rgb="FFB8D0E4"/>
        <bgColor indexed="64"/>
      </patternFill>
    </fill>
    <fill>
      <patternFill patternType="solid">
        <fgColor rgb="FFFFEB9C"/>
      </patternFill>
    </fill>
    <fill>
      <patternFill patternType="solid">
        <fgColor rgb="FF263C18"/>
        <bgColor indexed="64"/>
      </patternFill>
    </fill>
    <fill>
      <patternFill patternType="solid">
        <fgColor theme="9" tint="0.79998168889431442"/>
        <bgColor indexed="64"/>
      </patternFill>
    </fill>
    <fill>
      <patternFill patternType="solid">
        <fgColor rgb="FFE2EFDA"/>
        <bgColor indexed="64"/>
      </patternFill>
    </fill>
    <fill>
      <patternFill patternType="solid">
        <fgColor rgb="FFFFD966"/>
        <bgColor indexed="64"/>
      </patternFill>
    </fill>
    <fill>
      <patternFill patternType="solid">
        <fgColor rgb="FF2F75B5"/>
        <bgColor indexed="64"/>
      </patternFill>
    </fill>
    <fill>
      <patternFill patternType="solid">
        <fgColor rgb="FF9BC2E6"/>
        <bgColor indexed="64"/>
      </patternFill>
    </fill>
    <fill>
      <patternFill patternType="solid">
        <fgColor theme="8"/>
        <bgColor indexed="64"/>
      </patternFill>
    </fill>
    <fill>
      <patternFill patternType="solid">
        <fgColor rgb="FF4BACC6"/>
        <bgColor indexed="64"/>
      </patternFill>
    </fill>
    <fill>
      <patternFill patternType="solid">
        <fgColor rgb="FFC0000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3" tint="0.39997558519241921"/>
        <bgColor indexed="64"/>
      </patternFill>
    </fill>
    <fill>
      <patternFill patternType="solid">
        <fgColor theme="0"/>
        <bgColor indexed="64"/>
      </patternFill>
    </fill>
    <fill>
      <patternFill patternType="solid">
        <fgColor rgb="FF01010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rgb="FF000000"/>
        <bgColor indexed="64"/>
      </patternFill>
    </fill>
    <fill>
      <patternFill patternType="solid">
        <fgColor rgb="FFC65911"/>
        <bgColor indexed="64"/>
      </patternFill>
    </fill>
    <fill>
      <patternFill patternType="solid">
        <fgColor rgb="FFF4B084"/>
        <bgColor indexed="64"/>
      </patternFill>
    </fill>
    <fill>
      <patternFill patternType="solid">
        <fgColor rgb="FFF8CBAD"/>
        <bgColor indexed="64"/>
      </patternFill>
    </fill>
    <fill>
      <patternFill patternType="solid">
        <fgColor rgb="FFAEAAAA"/>
        <bgColor indexed="64"/>
      </patternFill>
    </fill>
  </fills>
  <borders count="130">
    <border>
      <left/>
      <right/>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8"/>
      </left>
      <right style="thin">
        <color theme="8"/>
      </right>
      <top style="thin">
        <color theme="8"/>
      </top>
      <bottom style="thin">
        <color theme="8"/>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thin">
        <color theme="8"/>
      </left>
      <right/>
      <top/>
      <bottom/>
      <diagonal/>
    </border>
    <border>
      <left/>
      <right style="thin">
        <color theme="8"/>
      </right>
      <top/>
      <bottom/>
      <diagonal/>
    </border>
    <border>
      <left style="thin">
        <color theme="8"/>
      </left>
      <right/>
      <top/>
      <bottom style="thin">
        <color theme="8"/>
      </bottom>
      <diagonal/>
    </border>
    <border>
      <left/>
      <right/>
      <top/>
      <bottom style="thin">
        <color theme="8"/>
      </bottom>
      <diagonal/>
    </border>
    <border>
      <left/>
      <right style="thin">
        <color theme="8"/>
      </right>
      <top/>
      <bottom style="thin">
        <color theme="8"/>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style="medium">
        <color rgb="FF00B0F0"/>
      </right>
      <top style="thin">
        <color theme="8"/>
      </top>
      <bottom style="thin">
        <color theme="8"/>
      </bottom>
      <diagonal/>
    </border>
    <border>
      <left style="medium">
        <color rgb="FF00B0F0"/>
      </left>
      <right/>
      <top style="thin">
        <color theme="8"/>
      </top>
      <bottom style="thin">
        <color theme="8"/>
      </bottom>
      <diagonal/>
    </border>
    <border>
      <left/>
      <right style="medium">
        <color rgb="FF00B0F0"/>
      </right>
      <top style="thin">
        <color theme="8"/>
      </top>
      <bottom/>
      <diagonal/>
    </border>
    <border>
      <left style="medium">
        <color rgb="FF00B0F0"/>
      </left>
      <right/>
      <top style="thin">
        <color theme="8"/>
      </top>
      <bottom/>
      <diagonal/>
    </border>
    <border>
      <left/>
      <right style="medium">
        <color rgb="FF00B0F0"/>
      </right>
      <top/>
      <bottom style="thin">
        <color theme="8"/>
      </bottom>
      <diagonal/>
    </border>
    <border>
      <left style="medium">
        <color rgb="FF00B0F0"/>
      </left>
      <right/>
      <top/>
      <bottom style="thin">
        <color theme="8"/>
      </bottom>
      <diagonal/>
    </border>
    <border>
      <left style="thin">
        <color theme="8"/>
      </left>
      <right style="thin">
        <color theme="8"/>
      </right>
      <top/>
      <bottom style="thin">
        <color theme="8"/>
      </bottom>
      <diagonal/>
    </border>
    <border>
      <left/>
      <right/>
      <top style="medium">
        <color theme="4"/>
      </top>
      <bottom style="medium">
        <color theme="4"/>
      </bottom>
      <diagonal/>
    </border>
    <border>
      <left style="medium">
        <color rgb="FF296F7F"/>
      </left>
      <right/>
      <top style="medium">
        <color rgb="FF296F7F"/>
      </top>
      <bottom style="medium">
        <color theme="4"/>
      </bottom>
      <diagonal/>
    </border>
    <border>
      <left/>
      <right/>
      <top style="medium">
        <color rgb="FF296F7F"/>
      </top>
      <bottom/>
      <diagonal/>
    </border>
    <border>
      <left/>
      <right/>
      <top style="medium">
        <color rgb="FF296F7F"/>
      </top>
      <bottom style="medium">
        <color theme="4"/>
      </bottom>
      <diagonal/>
    </border>
    <border>
      <left/>
      <right style="medium">
        <color rgb="FF296F7F"/>
      </right>
      <top style="medium">
        <color rgb="FF296F7F"/>
      </top>
      <bottom/>
      <diagonal/>
    </border>
    <border>
      <left style="medium">
        <color rgb="FF296F7F"/>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style="medium">
        <color theme="4"/>
      </top>
      <bottom/>
      <diagonal/>
    </border>
    <border>
      <left style="thin">
        <color theme="4"/>
      </left>
      <right style="thin">
        <color theme="4"/>
      </right>
      <top style="medium">
        <color theme="4"/>
      </top>
      <bottom style="thin">
        <color theme="4"/>
      </bottom>
      <diagonal/>
    </border>
    <border>
      <left style="thin">
        <color theme="4"/>
      </left>
      <right/>
      <top style="medium">
        <color theme="4"/>
      </top>
      <bottom style="thin">
        <color theme="4"/>
      </bottom>
      <diagonal/>
    </border>
    <border>
      <left/>
      <right/>
      <top style="medium">
        <color theme="4"/>
      </top>
      <bottom style="thin">
        <color theme="4"/>
      </bottom>
      <diagonal/>
    </border>
    <border>
      <left/>
      <right style="thin">
        <color theme="4"/>
      </right>
      <top style="medium">
        <color theme="4"/>
      </top>
      <bottom style="thin">
        <color theme="4"/>
      </bottom>
      <diagonal/>
    </border>
    <border>
      <left style="thin">
        <color theme="4"/>
      </left>
      <right style="medium">
        <color rgb="FF296F7F"/>
      </right>
      <top style="medium">
        <color theme="4"/>
      </top>
      <bottom style="thin">
        <color theme="4"/>
      </bottom>
      <diagonal/>
    </border>
    <border>
      <left style="medium">
        <color rgb="FF296F7F"/>
      </left>
      <right/>
      <top/>
      <bottom/>
      <diagonal/>
    </border>
    <border>
      <left/>
      <right style="medium">
        <color theme="4"/>
      </right>
      <top/>
      <bottom/>
      <diagonal/>
    </border>
    <border>
      <left style="medium">
        <color theme="4"/>
      </left>
      <right/>
      <top/>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left>
      <right style="medium">
        <color rgb="FF296F7F"/>
      </right>
      <top style="thin">
        <color theme="4"/>
      </top>
      <bottom style="thin">
        <color theme="4"/>
      </bottom>
      <diagonal/>
    </border>
    <border>
      <left style="medium">
        <color rgb="FF296F7F"/>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4"/>
      </left>
      <right/>
      <top/>
      <bottom style="medium">
        <color theme="4"/>
      </bottom>
      <diagonal/>
    </border>
    <border>
      <left style="thin">
        <color theme="4"/>
      </left>
      <right style="thin">
        <color theme="4"/>
      </right>
      <top style="thin">
        <color theme="4"/>
      </top>
      <bottom style="medium">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right>
      <top style="thin">
        <color theme="4"/>
      </top>
      <bottom style="medium">
        <color theme="4"/>
      </bottom>
      <diagonal/>
    </border>
    <border>
      <left style="medium">
        <color rgb="FF296F7F"/>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top style="medium">
        <color theme="4"/>
      </top>
      <bottom style="thin">
        <color theme="4"/>
      </bottom>
      <diagonal/>
    </border>
    <border>
      <left style="thin">
        <color theme="4"/>
      </left>
      <right/>
      <top style="medium">
        <color theme="4"/>
      </top>
      <bottom/>
      <diagonal/>
    </border>
    <border>
      <left/>
      <right style="medium">
        <color rgb="FF296F7F"/>
      </right>
      <top style="medium">
        <color theme="4"/>
      </top>
      <bottom/>
      <diagonal/>
    </border>
    <border>
      <left style="medium">
        <color rgb="FF296F7F"/>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thin">
        <color theme="4"/>
      </bottom>
      <diagonal/>
    </border>
    <border>
      <left style="medium">
        <color theme="4"/>
      </left>
      <right/>
      <top style="thin">
        <color theme="4"/>
      </top>
      <bottom/>
      <diagonal/>
    </border>
    <border>
      <left/>
      <right/>
      <top style="thin">
        <color theme="4"/>
      </top>
      <bottom/>
      <diagonal/>
    </border>
    <border>
      <left/>
      <right style="medium">
        <color theme="4"/>
      </right>
      <top style="thin">
        <color theme="4"/>
      </top>
      <bottom/>
      <diagonal/>
    </border>
    <border>
      <left style="medium">
        <color theme="4"/>
      </left>
      <right/>
      <top style="thin">
        <color theme="4"/>
      </top>
      <bottom style="thin">
        <color theme="4"/>
      </bottom>
      <diagonal/>
    </border>
    <border>
      <left/>
      <right style="medium">
        <color theme="4"/>
      </right>
      <top style="thin">
        <color theme="4"/>
      </top>
      <bottom style="thin">
        <color theme="4"/>
      </bottom>
      <diagonal/>
    </border>
    <border>
      <left style="thin">
        <color theme="4"/>
      </left>
      <right/>
      <top/>
      <bottom/>
      <diagonal/>
    </border>
    <border>
      <left/>
      <right style="medium">
        <color rgb="FF296F7F"/>
      </right>
      <top/>
      <bottom/>
      <diagonal/>
    </border>
    <border>
      <left style="medium">
        <color rgb="FF296F7F"/>
      </left>
      <right style="thin">
        <color theme="4"/>
      </right>
      <top style="thin">
        <color theme="4"/>
      </top>
      <bottom/>
      <diagonal/>
    </border>
    <border>
      <left style="thin">
        <color theme="4"/>
      </left>
      <right style="thin">
        <color theme="4"/>
      </right>
      <top style="thin">
        <color theme="4"/>
      </top>
      <bottom/>
      <diagonal/>
    </border>
    <border>
      <left style="thin">
        <color theme="4"/>
      </left>
      <right style="medium">
        <color theme="4"/>
      </right>
      <top style="thin">
        <color theme="4"/>
      </top>
      <bottom/>
      <diagonal/>
    </border>
    <border>
      <left style="medium">
        <color theme="4"/>
      </left>
      <right style="thin">
        <color theme="4"/>
      </right>
      <top style="thin">
        <color theme="4"/>
      </top>
      <bottom/>
      <diagonal/>
    </border>
    <border>
      <left style="medium">
        <color rgb="FF296F7F"/>
      </left>
      <right style="thin">
        <color theme="4"/>
      </right>
      <top style="thin">
        <color theme="4"/>
      </top>
      <bottom style="medium">
        <color rgb="FF296F7F"/>
      </bottom>
      <diagonal/>
    </border>
    <border>
      <left style="thin">
        <color theme="4"/>
      </left>
      <right style="thin">
        <color theme="4"/>
      </right>
      <top style="thin">
        <color theme="4"/>
      </top>
      <bottom style="medium">
        <color rgb="FF296F7F"/>
      </bottom>
      <diagonal/>
    </border>
    <border>
      <left style="thin">
        <color theme="4"/>
      </left>
      <right style="medium">
        <color theme="4"/>
      </right>
      <top style="thin">
        <color theme="4"/>
      </top>
      <bottom style="medium">
        <color rgb="FF296F7F"/>
      </bottom>
      <diagonal/>
    </border>
    <border>
      <left style="medium">
        <color theme="4"/>
      </left>
      <right style="thin">
        <color theme="4"/>
      </right>
      <top style="thin">
        <color theme="4"/>
      </top>
      <bottom style="medium">
        <color rgb="FF296F7F"/>
      </bottom>
      <diagonal/>
    </border>
    <border>
      <left/>
      <right style="thin">
        <color theme="4"/>
      </right>
      <top style="thin">
        <color theme="4"/>
      </top>
      <bottom style="medium">
        <color rgb="FF296F7F"/>
      </bottom>
      <diagonal/>
    </border>
    <border>
      <left style="medium">
        <color theme="4"/>
      </left>
      <right style="thin">
        <color theme="4"/>
      </right>
      <top/>
      <bottom style="medium">
        <color rgb="FF296F7F"/>
      </bottom>
      <diagonal/>
    </border>
    <border>
      <left style="thin">
        <color theme="4"/>
      </left>
      <right style="thin">
        <color theme="4"/>
      </right>
      <top/>
      <bottom style="medium">
        <color rgb="FF296F7F"/>
      </bottom>
      <diagonal/>
    </border>
    <border>
      <left style="thin">
        <color theme="4"/>
      </left>
      <right style="medium">
        <color theme="4"/>
      </right>
      <top/>
      <bottom style="medium">
        <color rgb="FF296F7F"/>
      </bottom>
      <diagonal/>
    </border>
    <border>
      <left style="thin">
        <color theme="4"/>
      </left>
      <right/>
      <top style="thin">
        <color theme="4"/>
      </top>
      <bottom style="medium">
        <color rgb="FF296F7F"/>
      </bottom>
      <diagonal/>
    </border>
    <border>
      <left style="thin">
        <color rgb="FF296F7F"/>
      </left>
      <right style="thin">
        <color rgb="FF296F7F"/>
      </right>
      <top style="thin">
        <color rgb="FF296F7F"/>
      </top>
      <bottom style="medium">
        <color rgb="FF296F7F"/>
      </bottom>
      <diagonal/>
    </border>
    <border>
      <left/>
      <right style="medium">
        <color rgb="FF296F7F"/>
      </right>
      <top style="thin">
        <color theme="4"/>
      </top>
      <bottom style="medium">
        <color rgb="FF296F7F"/>
      </bottom>
      <diagonal/>
    </border>
    <border>
      <left style="thin">
        <color theme="8"/>
      </left>
      <right/>
      <top style="thin">
        <color theme="8"/>
      </top>
      <bottom style="thin">
        <color rgb="FF00B0F0"/>
      </bottom>
      <diagonal/>
    </border>
    <border>
      <left/>
      <right/>
      <top style="thin">
        <color theme="8"/>
      </top>
      <bottom style="thin">
        <color rgb="FF00B0F0"/>
      </bottom>
      <diagonal/>
    </border>
    <border>
      <left style="thin">
        <color rgb="FF0070C0"/>
      </left>
      <right/>
      <top style="thin">
        <color rgb="FF0070C0"/>
      </top>
      <bottom/>
      <diagonal/>
    </border>
    <border>
      <left/>
      <right/>
      <top style="thin">
        <color rgb="FF0070C0"/>
      </top>
      <bottom/>
      <diagonal/>
    </border>
    <border>
      <left style="thin">
        <color rgb="FF0070C0"/>
      </left>
      <right/>
      <top/>
      <bottom/>
      <diagonal/>
    </border>
    <border>
      <left style="thin">
        <color rgb="FF0070C0"/>
      </left>
      <right/>
      <top/>
      <bottom style="thin">
        <color rgb="FF0070C0"/>
      </bottom>
      <diagonal/>
    </border>
    <border>
      <left/>
      <right/>
      <top/>
      <bottom style="thin">
        <color rgb="FF0070C0"/>
      </bottom>
      <diagonal/>
    </border>
    <border>
      <left/>
      <right/>
      <top style="thin">
        <color rgb="FF0070C0"/>
      </top>
      <bottom style="thin">
        <color theme="8"/>
      </bottom>
      <diagonal/>
    </border>
    <border>
      <left style="thin">
        <color rgb="FF296F7F"/>
      </left>
      <right/>
      <top style="thin">
        <color rgb="FF296F7F"/>
      </top>
      <bottom style="thin">
        <color rgb="FF296F7F"/>
      </bottom>
      <diagonal/>
    </border>
    <border>
      <left/>
      <right/>
      <top style="thin">
        <color rgb="FF296F7F"/>
      </top>
      <bottom style="thin">
        <color rgb="FF296F7F"/>
      </bottom>
      <diagonal/>
    </border>
    <border>
      <left/>
      <right style="thin">
        <color rgb="FF296F7F"/>
      </right>
      <top style="thin">
        <color rgb="FF296F7F"/>
      </top>
      <bottom style="thin">
        <color rgb="FF296F7F"/>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theme="9" tint="0.39997558519241921"/>
      </bottom>
      <diagonal/>
    </border>
    <border>
      <left/>
      <right style="medium">
        <color theme="9" tint="0.39997558519241921"/>
      </right>
      <top/>
      <bottom style="medium">
        <color theme="9" tint="0.39997558519241921"/>
      </bottom>
      <diagonal/>
    </border>
    <border>
      <left/>
      <right style="medium">
        <color theme="9" tint="0.39997558519241921"/>
      </right>
      <top/>
      <bottom/>
      <diagonal/>
    </border>
    <border>
      <left style="medium">
        <color rgb="FF0070C0"/>
      </left>
      <right/>
      <top style="medium">
        <color rgb="FF0070C0"/>
      </top>
      <bottom style="medium">
        <color theme="4"/>
      </bottom>
      <diagonal/>
    </border>
    <border>
      <left/>
      <right/>
      <top style="medium">
        <color rgb="FF0070C0"/>
      </top>
      <bottom style="medium">
        <color theme="4"/>
      </bottom>
      <diagonal/>
    </border>
    <border>
      <left/>
      <right style="medium">
        <color rgb="FF0070C0"/>
      </right>
      <top style="medium">
        <color rgb="FF0070C0"/>
      </top>
      <bottom style="medium">
        <color theme="4"/>
      </bottom>
      <diagonal/>
    </border>
    <border>
      <left style="medium">
        <color rgb="FF0070C0"/>
      </left>
      <right style="thin">
        <color theme="4"/>
      </right>
      <top/>
      <bottom style="medium">
        <color rgb="FF0070C0"/>
      </bottom>
      <diagonal/>
    </border>
    <border>
      <left style="thin">
        <color theme="4"/>
      </left>
      <right style="thin">
        <color theme="4"/>
      </right>
      <top/>
      <bottom style="medium">
        <color rgb="FF0070C0"/>
      </bottom>
      <diagonal/>
    </border>
    <border>
      <left style="thin">
        <color theme="4"/>
      </left>
      <right style="medium">
        <color rgb="FF0070C0"/>
      </right>
      <top/>
      <bottom style="medium">
        <color rgb="FF0070C0"/>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theme="8" tint="-0.249977111117893"/>
      </left>
      <right style="thin">
        <color theme="4"/>
      </right>
      <top style="medium">
        <color theme="8" tint="-0.249977111117893"/>
      </top>
      <bottom style="medium">
        <color theme="8" tint="-0.249977111117893"/>
      </bottom>
      <diagonal/>
    </border>
    <border>
      <left style="thin">
        <color theme="4"/>
      </left>
      <right style="thin">
        <color theme="4"/>
      </right>
      <top style="medium">
        <color theme="8" tint="-0.249977111117893"/>
      </top>
      <bottom style="medium">
        <color theme="8" tint="-0.249977111117893"/>
      </bottom>
      <diagonal/>
    </border>
    <border>
      <left style="thin">
        <color theme="4"/>
      </left>
      <right style="medium">
        <color theme="8" tint="-0.249977111117893"/>
      </right>
      <top style="medium">
        <color theme="8" tint="-0.249977111117893"/>
      </top>
      <bottom style="medium">
        <color theme="8" tint="-0.249977111117893"/>
      </bottom>
      <diagonal/>
    </border>
    <border>
      <left/>
      <right style="medium">
        <color theme="4"/>
      </right>
      <top style="medium">
        <color theme="4"/>
      </top>
      <bottom style="thin">
        <color theme="4"/>
      </bottom>
      <diagonal/>
    </border>
    <border>
      <left style="dotted">
        <color theme="7"/>
      </left>
      <right style="dotted">
        <color theme="7"/>
      </right>
      <top style="dotted">
        <color theme="7"/>
      </top>
      <bottom style="dotted">
        <color theme="7"/>
      </bottom>
      <diagonal/>
    </border>
    <border>
      <left style="dotted">
        <color theme="1" tint="0.499984740745262"/>
      </left>
      <right style="dotted">
        <color theme="1" tint="0.499984740745262"/>
      </right>
      <top style="dotted">
        <color theme="1" tint="0.499984740745262"/>
      </top>
      <bottom style="dotted">
        <color theme="1" tint="0.499984740745262"/>
      </bottom>
      <diagonal/>
    </border>
    <border>
      <left style="medium">
        <color theme="4"/>
      </left>
      <right/>
      <top/>
      <bottom style="medium">
        <color rgb="FF296F7F"/>
      </bottom>
      <diagonal/>
    </border>
    <border>
      <left style="thin">
        <color theme="8" tint="-0.249977111117893"/>
      </left>
      <right style="thin">
        <color theme="4"/>
      </right>
      <top style="thin">
        <color theme="4"/>
      </top>
      <bottom/>
      <diagonal/>
    </border>
    <border>
      <left style="thin">
        <color theme="8" tint="-0.249977111117893"/>
      </left>
      <right style="thin">
        <color theme="4"/>
      </right>
      <top/>
      <bottom style="medium">
        <color rgb="FF296F7F"/>
      </bottom>
      <diagonal/>
    </border>
    <border>
      <left style="thin">
        <color theme="4"/>
      </left>
      <right style="medium">
        <color rgb="FF296F7F"/>
      </right>
      <top style="thin">
        <color theme="4"/>
      </top>
      <bottom style="medium">
        <color theme="4"/>
      </bottom>
      <diagonal/>
    </border>
  </borders>
  <cellStyleXfs count="13">
    <xf numFmtId="0" fontId="0" fillId="0" borderId="0">
      <alignment vertical="center"/>
    </xf>
    <xf numFmtId="176" fontId="1" fillId="0" borderId="0" applyFont="0" applyFill="0" applyBorder="0" applyAlignment="0" applyProtection="0">
      <alignment vertical="center"/>
    </xf>
    <xf numFmtId="0" fontId="1" fillId="0" borderId="0">
      <alignment vertical="center"/>
    </xf>
    <xf numFmtId="0" fontId="59" fillId="0" borderId="0">
      <alignment vertical="center"/>
    </xf>
    <xf numFmtId="0" fontId="97" fillId="47" borderId="0" applyNumberFormat="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59" fillId="0" borderId="0"/>
    <xf numFmtId="9"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796">
    <xf numFmtId="0" fontId="0" fillId="0" borderId="0" xfId="0">
      <alignment vertical="center"/>
    </xf>
    <xf numFmtId="0" fontId="0" fillId="3" borderId="0" xfId="0" applyFill="1">
      <alignment vertical="center"/>
    </xf>
    <xf numFmtId="0" fontId="8" fillId="3" borderId="0" xfId="0" applyFont="1" applyFill="1" applyAlignment="1">
      <alignment horizontal="right" vertical="center"/>
    </xf>
    <xf numFmtId="0" fontId="0" fillId="0" borderId="0" xfId="0" pivotButton="1">
      <alignment vertical="center"/>
    </xf>
    <xf numFmtId="0" fontId="0" fillId="0" borderId="0" xfId="0" applyAlignment="1">
      <alignment horizontal="left" vertical="center"/>
    </xf>
    <xf numFmtId="0" fontId="11" fillId="3" borderId="0" xfId="0" applyFont="1" applyFill="1" applyAlignment="1">
      <alignment horizontal="right" vertical="center"/>
    </xf>
    <xf numFmtId="176" fontId="12" fillId="3" borderId="0" xfId="1" applyFont="1" applyFill="1" applyAlignment="1">
      <alignment vertical="center" shrinkToFit="1"/>
    </xf>
    <xf numFmtId="0" fontId="15" fillId="3" borderId="0" xfId="0" applyFont="1" applyFill="1">
      <alignment vertical="center"/>
    </xf>
    <xf numFmtId="0" fontId="14" fillId="3" borderId="0" xfId="0" applyFont="1" applyFill="1">
      <alignment vertical="center"/>
    </xf>
    <xf numFmtId="0" fontId="8" fillId="3" borderId="0" xfId="0" applyFont="1" applyFill="1">
      <alignment vertical="center"/>
    </xf>
    <xf numFmtId="0" fontId="16" fillId="3" borderId="0" xfId="0" applyFont="1" applyFill="1">
      <alignment vertical="center"/>
    </xf>
    <xf numFmtId="0" fontId="17" fillId="3" borderId="0" xfId="0" applyFont="1" applyFill="1" applyAlignment="1">
      <alignment horizontal="center" shrinkToFit="1"/>
    </xf>
    <xf numFmtId="0" fontId="19" fillId="3" borderId="0" xfId="0" applyFont="1" applyFill="1">
      <alignment vertical="center"/>
    </xf>
    <xf numFmtId="0" fontId="21" fillId="3" borderId="0" xfId="0" applyFont="1" applyFill="1">
      <alignment vertical="center"/>
    </xf>
    <xf numFmtId="0" fontId="19" fillId="0" borderId="0" xfId="0" applyFont="1">
      <alignment vertical="center"/>
    </xf>
    <xf numFmtId="0" fontId="23" fillId="0" borderId="0" xfId="0" applyFont="1">
      <alignment vertical="center"/>
    </xf>
    <xf numFmtId="0" fontId="31" fillId="0" borderId="0" xfId="0" applyFont="1">
      <alignment vertical="center"/>
    </xf>
    <xf numFmtId="0" fontId="32" fillId="31" borderId="0" xfId="0" applyFont="1" applyFill="1" applyAlignment="1">
      <alignment horizontal="center" vertical="center"/>
    </xf>
    <xf numFmtId="0" fontId="34" fillId="32" borderId="3" xfId="0" applyFont="1" applyFill="1" applyBorder="1" applyAlignment="1">
      <alignment horizontal="center" vertical="center"/>
    </xf>
    <xf numFmtId="0" fontId="35" fillId="23" borderId="4" xfId="0" applyFont="1" applyFill="1" applyBorder="1" applyAlignment="1">
      <alignment vertical="center" wrapText="1"/>
    </xf>
    <xf numFmtId="0" fontId="7" fillId="23" borderId="4" xfId="0" applyFont="1" applyFill="1" applyBorder="1" applyAlignment="1">
      <alignment vertical="center" wrapText="1"/>
    </xf>
    <xf numFmtId="0" fontId="35" fillId="23" borderId="4" xfId="0" applyFont="1" applyFill="1" applyBorder="1" applyAlignment="1">
      <alignment horizontal="center" vertical="center" wrapText="1"/>
    </xf>
    <xf numFmtId="0" fontId="35" fillId="23" borderId="5" xfId="0" applyFont="1" applyFill="1" applyBorder="1" applyAlignment="1">
      <alignment vertical="center" wrapText="1"/>
    </xf>
    <xf numFmtId="0" fontId="6" fillId="2" borderId="4" xfId="0" applyFont="1" applyFill="1" applyBorder="1">
      <alignment vertical="center"/>
    </xf>
    <xf numFmtId="0" fontId="35" fillId="0" borderId="0" xfId="0" applyFont="1" applyAlignment="1">
      <alignment vertical="center" wrapText="1"/>
    </xf>
    <xf numFmtId="0" fontId="0" fillId="34" borderId="4" xfId="0" applyFill="1" applyBorder="1">
      <alignment vertical="center"/>
    </xf>
    <xf numFmtId="0" fontId="4" fillId="34" borderId="4" xfId="0" applyFont="1" applyFill="1" applyBorder="1">
      <alignment vertical="center"/>
    </xf>
    <xf numFmtId="0" fontId="0" fillId="34" borderId="5" xfId="0" applyFill="1" applyBorder="1">
      <alignment vertical="center"/>
    </xf>
    <xf numFmtId="0" fontId="36" fillId="3" borderId="4" xfId="0" applyFont="1" applyFill="1" applyBorder="1">
      <alignment vertical="center"/>
    </xf>
    <xf numFmtId="0" fontId="36" fillId="3" borderId="5" xfId="0" applyFont="1" applyFill="1" applyBorder="1">
      <alignment vertical="center"/>
    </xf>
    <xf numFmtId="0" fontId="4" fillId="0" borderId="0" xfId="0" applyFont="1">
      <alignment vertical="center"/>
    </xf>
    <xf numFmtId="0" fontId="0" fillId="0" borderId="0" xfId="0" applyAlignment="1">
      <alignment horizontal="right" vertical="center"/>
    </xf>
    <xf numFmtId="49" fontId="19" fillId="4" borderId="0" xfId="0" applyNumberFormat="1" applyFont="1" applyFill="1" applyAlignment="1">
      <alignment horizontal="left" vertical="center" shrinkToFit="1"/>
    </xf>
    <xf numFmtId="0" fontId="20" fillId="3" borderId="0" xfId="0" applyFont="1" applyFill="1" applyAlignment="1">
      <alignment horizontal="left" vertical="center"/>
    </xf>
    <xf numFmtId="0" fontId="37" fillId="3" borderId="0" xfId="0" applyFont="1" applyFill="1" applyAlignment="1">
      <alignment horizontal="center" shrinkToFit="1"/>
    </xf>
    <xf numFmtId="49" fontId="19" fillId="4" borderId="0" xfId="0" applyNumberFormat="1" applyFont="1" applyFill="1" applyAlignment="1">
      <alignment horizontal="right" vertical="center"/>
    </xf>
    <xf numFmtId="0" fontId="5" fillId="29" borderId="1" xfId="0" applyFont="1" applyFill="1" applyBorder="1" applyAlignment="1">
      <alignment horizontal="center" vertical="center" shrinkToFit="1"/>
    </xf>
    <xf numFmtId="182" fontId="0" fillId="0" borderId="0" xfId="0" applyNumberFormat="1">
      <alignment vertical="center"/>
    </xf>
    <xf numFmtId="0" fontId="0" fillId="0" borderId="0" xfId="0" applyAlignment="1">
      <alignment vertical="top"/>
    </xf>
    <xf numFmtId="182" fontId="0" fillId="3" borderId="0" xfId="0" applyNumberFormat="1" applyFill="1">
      <alignment vertical="center"/>
    </xf>
    <xf numFmtId="0" fontId="2" fillId="0" borderId="0" xfId="0" applyFont="1" applyAlignment="1">
      <alignment horizontal="center" vertical="center"/>
    </xf>
    <xf numFmtId="0" fontId="44" fillId="0" borderId="0" xfId="0" applyFont="1" applyAlignment="1">
      <alignment horizontal="center" vertical="center"/>
    </xf>
    <xf numFmtId="0" fontId="6" fillId="0" borderId="1" xfId="0" applyFont="1" applyBorder="1" applyAlignment="1">
      <alignment horizontal="center" vertical="center" shrinkToFit="1"/>
    </xf>
    <xf numFmtId="186" fontId="31" fillId="13" borderId="1" xfId="0" applyNumberFormat="1" applyFont="1" applyFill="1" applyBorder="1" applyAlignment="1">
      <alignment horizontal="right" vertical="center" indent="1" shrinkToFit="1"/>
    </xf>
    <xf numFmtId="187" fontId="31" fillId="39" borderId="1" xfId="0" applyNumberFormat="1" applyFont="1" applyFill="1" applyBorder="1" applyAlignment="1">
      <alignment horizontal="center" vertical="center" shrinkToFit="1"/>
    </xf>
    <xf numFmtId="0" fontId="27" fillId="26" borderId="1" xfId="0" applyFont="1" applyFill="1" applyBorder="1" applyAlignment="1" applyProtection="1">
      <alignment horizontal="center" vertical="center" shrinkToFit="1"/>
      <protection locked="0"/>
    </xf>
    <xf numFmtId="186" fontId="31" fillId="40" borderId="1" xfId="0" applyNumberFormat="1" applyFont="1" applyFill="1" applyBorder="1" applyAlignment="1" applyProtection="1">
      <alignment horizontal="center" vertical="center" shrinkToFit="1"/>
      <protection locked="0"/>
    </xf>
    <xf numFmtId="0" fontId="58" fillId="27" borderId="1" xfId="0" applyFont="1" applyFill="1" applyBorder="1" applyAlignment="1">
      <alignment horizontal="center" vertical="center" shrinkToFit="1"/>
    </xf>
    <xf numFmtId="0" fontId="27" fillId="40" borderId="1" xfId="0" applyFont="1" applyFill="1" applyBorder="1" applyAlignment="1" applyProtection="1">
      <alignment horizontal="center" vertical="center" shrinkToFit="1"/>
      <protection locked="0"/>
    </xf>
    <xf numFmtId="0" fontId="27" fillId="27" borderId="1" xfId="0" applyFont="1" applyFill="1" applyBorder="1" applyAlignment="1">
      <alignment horizontal="center" vertical="center" shrinkToFit="1"/>
    </xf>
    <xf numFmtId="0" fontId="58" fillId="26" borderId="1" xfId="0" applyFont="1" applyFill="1" applyBorder="1" applyAlignment="1" applyProtection="1">
      <alignment horizontal="left" vertical="center" shrinkToFit="1"/>
      <protection locked="0"/>
    </xf>
    <xf numFmtId="0" fontId="53" fillId="37" borderId="30" xfId="3" applyFont="1" applyFill="1" applyBorder="1" applyAlignment="1">
      <alignment horizontal="center" vertical="center"/>
    </xf>
    <xf numFmtId="0" fontId="60" fillId="37" borderId="30" xfId="3" applyFont="1" applyFill="1" applyBorder="1" applyAlignment="1">
      <alignment horizontal="left" vertical="center"/>
    </xf>
    <xf numFmtId="0" fontId="53" fillId="37" borderId="30" xfId="3" applyFont="1" applyFill="1" applyBorder="1" applyAlignment="1">
      <alignment horizontal="left" vertical="center"/>
    </xf>
    <xf numFmtId="0" fontId="45" fillId="37" borderId="30" xfId="3" applyFont="1" applyFill="1" applyBorder="1">
      <alignment vertical="center"/>
    </xf>
    <xf numFmtId="0" fontId="53" fillId="37" borderId="30" xfId="3" applyFont="1" applyFill="1" applyBorder="1">
      <alignment vertical="center"/>
    </xf>
    <xf numFmtId="0" fontId="45" fillId="37" borderId="29" xfId="3" applyFont="1" applyFill="1" applyBorder="1">
      <alignment vertical="center"/>
    </xf>
    <xf numFmtId="0" fontId="61" fillId="37" borderId="29" xfId="3" applyFont="1" applyFill="1" applyBorder="1">
      <alignment vertical="center"/>
    </xf>
    <xf numFmtId="183" fontId="53" fillId="37" borderId="30" xfId="3" applyNumberFormat="1" applyFont="1" applyFill="1" applyBorder="1">
      <alignment vertical="center"/>
    </xf>
    <xf numFmtId="0" fontId="45" fillId="37" borderId="31" xfId="3" applyFont="1" applyFill="1" applyBorder="1">
      <alignment vertical="center"/>
    </xf>
    <xf numFmtId="0" fontId="22" fillId="0" borderId="0" xfId="3" applyFont="1">
      <alignment vertical="center"/>
    </xf>
    <xf numFmtId="0" fontId="57" fillId="38" borderId="36" xfId="3" applyFont="1" applyFill="1" applyBorder="1" applyAlignment="1">
      <alignment horizontal="center" vertical="center" shrinkToFit="1"/>
    </xf>
    <xf numFmtId="0" fontId="57" fillId="38" borderId="40" xfId="3" applyFont="1" applyFill="1" applyBorder="1" applyAlignment="1">
      <alignment horizontal="center" vertical="center" shrinkToFit="1"/>
    </xf>
    <xf numFmtId="0" fontId="6" fillId="27" borderId="1" xfId="3" applyFont="1" applyFill="1" applyBorder="1" applyAlignment="1">
      <alignment horizontal="center" vertical="center" shrinkToFit="1"/>
    </xf>
    <xf numFmtId="0" fontId="6" fillId="28" borderId="46" xfId="3" applyFont="1" applyFill="1" applyBorder="1" applyAlignment="1">
      <alignment horizontal="center" vertical="center" shrinkToFit="1"/>
    </xf>
    <xf numFmtId="0" fontId="6" fillId="23" borderId="46" xfId="0" applyFont="1" applyFill="1" applyBorder="1" applyAlignment="1" applyProtection="1">
      <alignment horizontal="center" vertical="center" shrinkToFit="1"/>
      <protection locked="0"/>
    </xf>
    <xf numFmtId="0" fontId="70" fillId="37" borderId="78" xfId="3" applyFont="1" applyFill="1" applyBorder="1" applyAlignment="1">
      <alignment horizontal="center" vertical="center" shrinkToFit="1"/>
    </xf>
    <xf numFmtId="0" fontId="70" fillId="37" borderId="75" xfId="3" applyFont="1" applyFill="1" applyBorder="1" applyAlignment="1">
      <alignment horizontal="center" vertical="center" shrinkToFit="1"/>
    </xf>
    <xf numFmtId="0" fontId="70" fillId="37" borderId="76" xfId="3" applyFont="1" applyFill="1" applyBorder="1" applyAlignment="1">
      <alignment horizontal="center" vertical="center" shrinkToFit="1"/>
    </xf>
    <xf numFmtId="0" fontId="29" fillId="13" borderId="80" xfId="3" applyFont="1" applyFill="1" applyBorder="1" applyAlignment="1">
      <alignment horizontal="center" vertical="center" wrapText="1"/>
    </xf>
    <xf numFmtId="0" fontId="29" fillId="13" borderId="81" xfId="3" applyFont="1" applyFill="1" applyBorder="1" applyAlignment="1">
      <alignment horizontal="center" vertical="center" wrapText="1"/>
    </xf>
    <xf numFmtId="0" fontId="66" fillId="38" borderId="77" xfId="3" applyFont="1" applyFill="1" applyBorder="1" applyAlignment="1">
      <alignment horizontal="center" vertical="center" wrapText="1"/>
    </xf>
    <xf numFmtId="0" fontId="29" fillId="13" borderId="75" xfId="3" applyFont="1" applyFill="1" applyBorder="1" applyAlignment="1">
      <alignment horizontal="center" vertical="center" wrapText="1"/>
    </xf>
    <xf numFmtId="0" fontId="29" fillId="13" borderId="82" xfId="3" applyFont="1" applyFill="1" applyBorder="1" applyAlignment="1">
      <alignment horizontal="center" vertical="center" wrapText="1"/>
    </xf>
    <xf numFmtId="0" fontId="57" fillId="37" borderId="84" xfId="3" applyFont="1" applyFill="1" applyBorder="1" applyAlignment="1">
      <alignment horizontal="center" vertical="center" wrapText="1"/>
    </xf>
    <xf numFmtId="0" fontId="29" fillId="0" borderId="0" xfId="3" applyFont="1">
      <alignment vertical="center"/>
    </xf>
    <xf numFmtId="0" fontId="71" fillId="40" borderId="1" xfId="3" applyFont="1" applyFill="1" applyBorder="1" applyAlignment="1" applyProtection="1">
      <alignment horizontal="left" vertical="center" wrapText="1" indent="1" shrinkToFit="1"/>
      <protection locked="0"/>
    </xf>
    <xf numFmtId="193" fontId="71" fillId="40" borderId="1" xfId="3" applyNumberFormat="1" applyFont="1" applyFill="1" applyBorder="1" applyAlignment="1" applyProtection="1">
      <alignment horizontal="center" vertical="center" shrinkToFit="1"/>
      <protection locked="0"/>
    </xf>
    <xf numFmtId="194" fontId="71" fillId="40" borderId="1" xfId="3" applyNumberFormat="1" applyFont="1" applyFill="1" applyBorder="1" applyAlignment="1" applyProtection="1">
      <alignment horizontal="center" vertical="center" shrinkToFit="1"/>
      <protection locked="0"/>
    </xf>
    <xf numFmtId="195" fontId="22" fillId="40" borderId="1" xfId="3" applyNumberFormat="1" applyFont="1" applyFill="1" applyBorder="1" applyAlignment="1" applyProtection="1">
      <alignment horizontal="right" vertical="center" shrinkToFit="1"/>
      <protection locked="0"/>
    </xf>
    <xf numFmtId="196" fontId="29" fillId="40" borderId="1" xfId="3" applyNumberFormat="1" applyFont="1" applyFill="1" applyBorder="1" applyAlignment="1" applyProtection="1">
      <alignment horizontal="right" vertical="center" shrinkToFit="1"/>
      <protection locked="0"/>
    </xf>
    <xf numFmtId="0" fontId="29" fillId="39" borderId="1" xfId="3" applyFont="1" applyFill="1" applyBorder="1" applyAlignment="1">
      <alignment horizontal="center" vertical="center" shrinkToFit="1"/>
    </xf>
    <xf numFmtId="195" fontId="29" fillId="27" borderId="1" xfId="3" quotePrefix="1" applyNumberFormat="1" applyFont="1" applyFill="1" applyBorder="1" applyAlignment="1">
      <alignment horizontal="right" vertical="center" shrinkToFit="1"/>
    </xf>
    <xf numFmtId="195" fontId="29" fillId="28" borderId="1" xfId="3" applyNumberFormat="1" applyFont="1" applyFill="1" applyBorder="1" applyAlignment="1">
      <alignment horizontal="right" vertical="center" shrinkToFit="1"/>
    </xf>
    <xf numFmtId="195" fontId="29" fillId="27" borderId="1" xfId="3" applyNumberFormat="1" applyFont="1" applyFill="1" applyBorder="1" applyAlignment="1">
      <alignment horizontal="right" vertical="center" shrinkToFit="1"/>
    </xf>
    <xf numFmtId="196" fontId="29" fillId="28" borderId="1" xfId="3" applyNumberFormat="1" applyFont="1" applyFill="1" applyBorder="1" applyAlignment="1">
      <alignment horizontal="right" vertical="center" shrinkToFit="1"/>
    </xf>
    <xf numFmtId="0" fontId="6" fillId="23" borderId="45" xfId="3" applyFont="1" applyFill="1" applyBorder="1" applyAlignment="1" applyProtection="1">
      <alignment horizontal="center" vertical="center" shrinkToFit="1"/>
      <protection locked="0"/>
    </xf>
    <xf numFmtId="0" fontId="29" fillId="0" borderId="0" xfId="3" applyFont="1" applyAlignment="1">
      <alignment horizontal="center" vertical="center"/>
    </xf>
    <xf numFmtId="0" fontId="22" fillId="0" borderId="0" xfId="3" applyFont="1" applyAlignment="1">
      <alignment vertical="center" shrinkToFit="1"/>
    </xf>
    <xf numFmtId="0" fontId="6" fillId="36" borderId="1" xfId="0" applyFont="1" applyFill="1" applyBorder="1" applyAlignment="1">
      <alignment horizontal="center" vertical="center" shrinkToFit="1"/>
    </xf>
    <xf numFmtId="3" fontId="31" fillId="40" borderId="1" xfId="0" applyNumberFormat="1" applyFont="1" applyFill="1" applyBorder="1" applyAlignment="1" applyProtection="1">
      <alignment horizontal="center" vertical="center" shrinkToFit="1"/>
      <protection locked="0"/>
    </xf>
    <xf numFmtId="0" fontId="4" fillId="0" borderId="0" xfId="0" applyFont="1" applyAlignment="1">
      <alignment horizontal="center" vertical="center" shrinkToFit="1"/>
    </xf>
    <xf numFmtId="0" fontId="0" fillId="0" borderId="92" xfId="0" applyBorder="1">
      <alignment vertical="center"/>
    </xf>
    <xf numFmtId="0" fontId="10" fillId="3" borderId="0" xfId="0" applyFont="1" applyFill="1" applyAlignment="1">
      <alignment horizontal="center" vertical="center" shrinkToFit="1"/>
    </xf>
    <xf numFmtId="0" fontId="41" fillId="3" borderId="0" xfId="0" applyFont="1" applyFill="1">
      <alignment vertical="center"/>
    </xf>
    <xf numFmtId="0" fontId="41" fillId="3" borderId="0" xfId="0" applyFont="1" applyFill="1" applyAlignment="1">
      <alignment vertical="center" shrinkToFit="1"/>
    </xf>
    <xf numFmtId="0" fontId="11" fillId="3" borderId="0" xfId="0" applyFont="1" applyFill="1">
      <alignment vertical="center"/>
    </xf>
    <xf numFmtId="0" fontId="2" fillId="24" borderId="0" xfId="0" applyFont="1" applyFill="1" applyAlignment="1">
      <alignment horizontal="center" vertical="center" shrinkToFit="1"/>
    </xf>
    <xf numFmtId="0" fontId="9" fillId="24" borderId="0" xfId="0" applyFont="1" applyFill="1" applyAlignment="1">
      <alignment horizontal="center" vertical="center" shrinkToFit="1"/>
    </xf>
    <xf numFmtId="178" fontId="13" fillId="3" borderId="0" xfId="0" applyNumberFormat="1" applyFont="1" applyFill="1" applyAlignment="1" applyProtection="1">
      <alignment horizontal="left" vertical="center" shrinkToFit="1"/>
      <protection locked="0"/>
    </xf>
    <xf numFmtId="0" fontId="5" fillId="5" borderId="8" xfId="0" applyFont="1" applyFill="1" applyBorder="1" applyAlignment="1">
      <alignment horizontal="center" vertical="center" shrinkToFit="1"/>
    </xf>
    <xf numFmtId="0" fontId="6" fillId="6" borderId="8" xfId="0" applyFont="1" applyFill="1" applyBorder="1" applyAlignment="1">
      <alignment horizontal="center" vertical="center" shrinkToFit="1"/>
    </xf>
    <xf numFmtId="0" fontId="6" fillId="7" borderId="8" xfId="0" applyFont="1" applyFill="1" applyBorder="1" applyAlignment="1">
      <alignment horizontal="center" vertical="center" shrinkToFit="1"/>
    </xf>
    <xf numFmtId="0" fontId="5" fillId="10" borderId="8" xfId="0" applyFont="1" applyFill="1" applyBorder="1" applyAlignment="1">
      <alignment horizontal="center" vertical="center" shrinkToFit="1"/>
    </xf>
    <xf numFmtId="0" fontId="6" fillId="11" borderId="8" xfId="0" applyFont="1" applyFill="1" applyBorder="1" applyAlignment="1">
      <alignment horizontal="center" vertical="center" shrinkToFit="1"/>
    </xf>
    <xf numFmtId="0" fontId="6" fillId="12" borderId="8" xfId="0" applyFont="1" applyFill="1" applyBorder="1" applyAlignment="1">
      <alignment horizontal="center" vertical="center" shrinkToFit="1"/>
    </xf>
    <xf numFmtId="0" fontId="6" fillId="26" borderId="8" xfId="0" applyFont="1" applyFill="1" applyBorder="1" applyAlignment="1" applyProtection="1">
      <alignment vertical="center" shrinkToFit="1"/>
      <protection locked="0"/>
    </xf>
    <xf numFmtId="0" fontId="6" fillId="26" borderId="8" xfId="0" applyFont="1" applyFill="1" applyBorder="1" applyAlignment="1" applyProtection="1">
      <alignment horizontal="center" vertical="center" shrinkToFit="1"/>
      <protection locked="0"/>
    </xf>
    <xf numFmtId="0" fontId="5" fillId="29" borderId="8" xfId="0" applyFont="1" applyFill="1" applyBorder="1" applyAlignment="1">
      <alignment horizontal="center" vertical="center" shrinkToFit="1"/>
    </xf>
    <xf numFmtId="0" fontId="5" fillId="36" borderId="8" xfId="0" applyFont="1" applyFill="1" applyBorder="1" applyAlignment="1">
      <alignment horizontal="center" vertical="center" shrinkToFit="1"/>
    </xf>
    <xf numFmtId="0" fontId="6" fillId="4" borderId="8" xfId="0" applyFont="1" applyFill="1" applyBorder="1" applyAlignment="1">
      <alignment horizontal="center" vertical="center" shrinkToFit="1"/>
    </xf>
    <xf numFmtId="0" fontId="5" fillId="14" borderId="8" xfId="0" applyFont="1" applyFill="1" applyBorder="1" applyAlignment="1">
      <alignment horizontal="center" vertical="center" shrinkToFit="1"/>
    </xf>
    <xf numFmtId="0" fontId="5" fillId="15" borderId="8" xfId="0" applyFont="1" applyFill="1" applyBorder="1" applyAlignment="1">
      <alignment horizontal="center" vertical="center" shrinkToFit="1"/>
    </xf>
    <xf numFmtId="0" fontId="6" fillId="16" borderId="8" xfId="0" applyFont="1" applyFill="1" applyBorder="1" applyAlignment="1">
      <alignment horizontal="center" vertical="center" shrinkToFit="1"/>
    </xf>
    <xf numFmtId="0" fontId="5" fillId="17" borderId="8" xfId="0" applyFont="1" applyFill="1" applyBorder="1" applyAlignment="1">
      <alignment horizontal="center" vertical="center" shrinkToFit="1"/>
    </xf>
    <xf numFmtId="0" fontId="5" fillId="18" borderId="8" xfId="0" applyFont="1" applyFill="1" applyBorder="1" applyAlignment="1">
      <alignment horizontal="center" vertical="center" shrinkToFit="1"/>
    </xf>
    <xf numFmtId="0" fontId="6" fillId="19" borderId="8" xfId="0" applyFont="1" applyFill="1" applyBorder="1" applyAlignment="1">
      <alignment horizontal="center" vertical="center" shrinkToFit="1"/>
    </xf>
    <xf numFmtId="0" fontId="5" fillId="20" borderId="8" xfId="0" applyFont="1" applyFill="1" applyBorder="1" applyAlignment="1">
      <alignment horizontal="center" vertical="center" shrinkToFit="1"/>
    </xf>
    <xf numFmtId="0" fontId="6" fillId="21" borderId="8" xfId="0" applyFont="1" applyFill="1" applyBorder="1" applyAlignment="1">
      <alignment horizontal="center" vertical="center" shrinkToFit="1"/>
    </xf>
    <xf numFmtId="0" fontId="6" fillId="22" borderId="8" xfId="0" applyFont="1" applyFill="1" applyBorder="1" applyAlignment="1">
      <alignment horizontal="center" vertical="center" shrinkToFit="1"/>
    </xf>
    <xf numFmtId="0" fontId="74" fillId="3" borderId="0" xfId="0" applyFont="1" applyFill="1" applyAlignment="1">
      <alignment horizontal="right" vertical="center"/>
    </xf>
    <xf numFmtId="0" fontId="5" fillId="24" borderId="0" xfId="0" applyFont="1" applyFill="1" applyAlignment="1">
      <alignment horizontal="center" vertical="center" shrinkToFit="1"/>
    </xf>
    <xf numFmtId="183" fontId="6" fillId="16" borderId="1" xfId="3" applyNumberFormat="1" applyFont="1" applyFill="1" applyBorder="1" applyAlignment="1">
      <alignment horizontal="center" vertical="center" shrinkToFit="1"/>
    </xf>
    <xf numFmtId="0" fontId="75" fillId="37" borderId="29" xfId="3" applyFont="1" applyFill="1" applyBorder="1">
      <alignment vertical="center"/>
    </xf>
    <xf numFmtId="0" fontId="31" fillId="39" borderId="8" xfId="0" applyFont="1" applyFill="1" applyBorder="1" applyAlignment="1">
      <alignment horizontal="center" vertical="center" shrinkToFit="1"/>
    </xf>
    <xf numFmtId="176" fontId="31" fillId="39" borderId="8" xfId="1" applyFont="1" applyFill="1" applyBorder="1" applyAlignment="1" applyProtection="1">
      <alignment vertical="center" shrinkToFit="1"/>
    </xf>
    <xf numFmtId="0" fontId="6" fillId="39" borderId="8" xfId="0" applyFont="1" applyFill="1" applyBorder="1" applyAlignment="1">
      <alignment vertical="center" shrinkToFit="1"/>
    </xf>
    <xf numFmtId="0" fontId="76" fillId="37" borderId="28" xfId="3" applyFont="1" applyFill="1" applyBorder="1" applyAlignment="1">
      <alignment horizontal="center" vertical="center" wrapText="1"/>
    </xf>
    <xf numFmtId="183" fontId="6" fillId="26" borderId="1" xfId="3" applyNumberFormat="1" applyFont="1" applyFill="1" applyBorder="1" applyAlignment="1" applyProtection="1">
      <alignment horizontal="center" vertical="center" shrinkToFit="1"/>
      <protection locked="0"/>
    </xf>
    <xf numFmtId="177" fontId="7" fillId="5" borderId="0" xfId="0" applyNumberFormat="1" applyFont="1" applyFill="1" applyAlignment="1">
      <alignment vertical="center" shrinkToFit="1"/>
    </xf>
    <xf numFmtId="198" fontId="7" fillId="5" borderId="0" xfId="0" applyNumberFormat="1" applyFont="1" applyFill="1" applyAlignment="1">
      <alignment vertical="center" shrinkToFit="1"/>
    </xf>
    <xf numFmtId="177" fontId="4" fillId="42" borderId="0" xfId="0" applyNumberFormat="1" applyFont="1" applyFill="1" applyAlignment="1">
      <alignment vertical="center" shrinkToFit="1"/>
    </xf>
    <xf numFmtId="198" fontId="4" fillId="42" borderId="0" xfId="0" applyNumberFormat="1" applyFont="1" applyFill="1" applyAlignment="1">
      <alignment vertical="center" shrinkToFit="1"/>
    </xf>
    <xf numFmtId="0" fontId="78" fillId="3" borderId="0" xfId="0" applyFont="1" applyFill="1" applyAlignment="1">
      <alignment horizontal="right" vertical="center"/>
    </xf>
    <xf numFmtId="199" fontId="6" fillId="26" borderId="8" xfId="0" applyNumberFormat="1" applyFont="1" applyFill="1" applyBorder="1" applyAlignment="1" applyProtection="1">
      <alignment horizontal="center" vertical="center" shrinkToFit="1"/>
      <protection locked="0"/>
    </xf>
    <xf numFmtId="200" fontId="6" fillId="26" borderId="8" xfId="0" applyNumberFormat="1" applyFont="1" applyFill="1" applyBorder="1" applyAlignment="1" applyProtection="1">
      <alignment horizontal="center" vertical="center" shrinkToFit="1"/>
      <protection locked="0"/>
    </xf>
    <xf numFmtId="0" fontId="5" fillId="25" borderId="0" xfId="0" applyFont="1" applyFill="1" applyAlignment="1">
      <alignment horizontal="center" vertical="top" wrapText="1"/>
    </xf>
    <xf numFmtId="0" fontId="57" fillId="38" borderId="12" xfId="0" applyFont="1" applyFill="1" applyBorder="1">
      <alignment vertical="center"/>
    </xf>
    <xf numFmtId="0" fontId="43" fillId="37" borderId="85" xfId="0" applyFont="1" applyFill="1" applyBorder="1">
      <alignment vertical="center"/>
    </xf>
    <xf numFmtId="0" fontId="43" fillId="37" borderId="86" xfId="0" applyFont="1" applyFill="1" applyBorder="1">
      <alignment vertical="center"/>
    </xf>
    <xf numFmtId="0" fontId="57" fillId="38" borderId="0" xfId="0" applyFont="1" applyFill="1">
      <alignment vertical="center"/>
    </xf>
    <xf numFmtId="0" fontId="86" fillId="3" borderId="0" xfId="0" applyFont="1" applyFill="1" applyAlignment="1">
      <alignment horizontal="right" vertical="center"/>
    </xf>
    <xf numFmtId="182" fontId="2" fillId="0" borderId="0" xfId="0" pivotButton="1" applyNumberFormat="1" applyFont="1">
      <alignment vertical="center"/>
    </xf>
    <xf numFmtId="182" fontId="2" fillId="0" borderId="0" xfId="0" applyNumberFormat="1" applyFont="1">
      <alignment vertical="center"/>
    </xf>
    <xf numFmtId="0" fontId="88" fillId="3" borderId="0" xfId="0" applyFont="1" applyFill="1" applyAlignment="1">
      <alignment horizontal="right" vertical="center"/>
    </xf>
    <xf numFmtId="0" fontId="89" fillId="3" borderId="0" xfId="0" applyFont="1" applyFill="1" applyAlignment="1">
      <alignment horizontal="right" vertical="center"/>
    </xf>
    <xf numFmtId="0" fontId="90" fillId="3" borderId="0" xfId="0" applyFont="1" applyFill="1" applyAlignment="1">
      <alignment horizontal="right" vertical="center"/>
    </xf>
    <xf numFmtId="0" fontId="15" fillId="3" borderId="0" xfId="0" applyFont="1" applyFill="1" applyProtection="1">
      <alignment vertical="center"/>
      <protection locked="0"/>
    </xf>
    <xf numFmtId="178" fontId="18" fillId="26" borderId="8" xfId="0" applyNumberFormat="1" applyFont="1" applyFill="1" applyBorder="1" applyAlignment="1" applyProtection="1">
      <alignment horizontal="center" vertical="center" shrinkToFit="1"/>
      <protection locked="0"/>
    </xf>
    <xf numFmtId="0" fontId="92" fillId="3" borderId="0" xfId="0" applyFont="1" applyFill="1" applyAlignment="1">
      <alignment horizontal="left" vertical="center"/>
    </xf>
    <xf numFmtId="0" fontId="64" fillId="3" borderId="0" xfId="0" applyFont="1" applyFill="1" applyAlignment="1">
      <alignment horizontal="right" vertical="center"/>
    </xf>
    <xf numFmtId="0" fontId="93" fillId="3" borderId="0" xfId="0" applyFont="1" applyFill="1" applyAlignment="1">
      <alignment horizontal="right" vertical="center"/>
    </xf>
    <xf numFmtId="0" fontId="31" fillId="40" borderId="8" xfId="0" applyFont="1" applyFill="1" applyBorder="1" applyAlignment="1" applyProtection="1">
      <alignment horizontal="center" vertical="center" shrinkToFit="1"/>
      <protection locked="0"/>
    </xf>
    <xf numFmtId="176" fontId="31" fillId="40" borderId="8" xfId="1" applyFont="1" applyFill="1" applyBorder="1" applyAlignment="1" applyProtection="1">
      <alignment vertical="center" shrinkToFit="1"/>
      <protection locked="0"/>
    </xf>
    <xf numFmtId="0" fontId="18" fillId="40" borderId="96" xfId="0" applyFont="1" applyFill="1" applyBorder="1" applyAlignment="1" applyProtection="1">
      <alignment horizontal="center" vertical="center"/>
      <protection locked="0"/>
    </xf>
    <xf numFmtId="179" fontId="18" fillId="40" borderId="96" xfId="0" applyNumberFormat="1" applyFont="1" applyFill="1" applyBorder="1" applyAlignment="1" applyProtection="1">
      <alignment horizontal="center" vertical="center" shrinkToFit="1"/>
      <protection locked="0"/>
    </xf>
    <xf numFmtId="0" fontId="7" fillId="26" borderId="96" xfId="0" applyFont="1" applyFill="1" applyBorder="1" applyAlignment="1" applyProtection="1">
      <alignment horizontal="center" vertical="center" shrinkToFit="1"/>
      <protection locked="0"/>
    </xf>
    <xf numFmtId="0" fontId="58" fillId="26" borderId="1" xfId="0" applyFont="1" applyFill="1" applyBorder="1" applyAlignment="1" applyProtection="1">
      <alignment horizontal="left" vertical="center" wrapText="1" shrinkToFit="1"/>
      <protection locked="0"/>
    </xf>
    <xf numFmtId="186" fontId="31" fillId="26" borderId="1" xfId="0" applyNumberFormat="1" applyFont="1" applyFill="1" applyBorder="1" applyAlignment="1" applyProtection="1">
      <alignment horizontal="center" vertical="center" shrinkToFit="1"/>
      <protection locked="0"/>
    </xf>
    <xf numFmtId="3" fontId="31" fillId="26" borderId="1" xfId="0" applyNumberFormat="1" applyFont="1" applyFill="1" applyBorder="1" applyAlignment="1" applyProtection="1">
      <alignment horizontal="center" vertical="center" shrinkToFit="1"/>
      <protection locked="0"/>
    </xf>
    <xf numFmtId="186" fontId="31" fillId="27" borderId="1" xfId="0" applyNumberFormat="1" applyFont="1" applyFill="1" applyBorder="1" applyAlignment="1">
      <alignment horizontal="center" vertical="center" shrinkToFit="1"/>
    </xf>
    <xf numFmtId="3" fontId="31" fillId="27" borderId="1" xfId="0" applyNumberFormat="1" applyFont="1" applyFill="1" applyBorder="1" applyAlignment="1">
      <alignment horizontal="center" vertical="center" shrinkToFit="1"/>
    </xf>
    <xf numFmtId="0" fontId="27" fillId="44" borderId="1" xfId="0" applyFont="1" applyFill="1" applyBorder="1" applyAlignment="1">
      <alignment horizontal="left" vertical="center" wrapText="1" shrinkToFit="1"/>
    </xf>
    <xf numFmtId="0" fontId="95" fillId="3" borderId="0" xfId="0" applyFont="1" applyFill="1" applyAlignment="1">
      <alignment horizontal="right"/>
    </xf>
    <xf numFmtId="0" fontId="95" fillId="3" borderId="0" xfId="0" applyFont="1" applyFill="1" applyAlignment="1">
      <alignment horizontal="right" vertical="top"/>
    </xf>
    <xf numFmtId="0" fontId="95" fillId="3" borderId="0" xfId="0" applyFont="1" applyFill="1" applyAlignment="1">
      <alignment horizontal="left" vertical="top"/>
    </xf>
    <xf numFmtId="0" fontId="0" fillId="2" borderId="0" xfId="0" applyFill="1">
      <alignment vertical="center"/>
    </xf>
    <xf numFmtId="0" fontId="5" fillId="3" borderId="0" xfId="0" applyFont="1" applyFill="1">
      <alignment vertical="center"/>
    </xf>
    <xf numFmtId="0" fontId="30" fillId="33" borderId="3" xfId="0" applyFont="1" applyFill="1" applyBorder="1">
      <alignment vertical="center"/>
    </xf>
    <xf numFmtId="0" fontId="15" fillId="0" borderId="0" xfId="0" applyFont="1">
      <alignment vertical="center"/>
    </xf>
    <xf numFmtId="0" fontId="15" fillId="0" borderId="0" xfId="0" applyFont="1" applyAlignment="1">
      <alignment horizontal="right" vertical="center"/>
    </xf>
    <xf numFmtId="0" fontId="0" fillId="3" borderId="98" xfId="0" applyFill="1" applyBorder="1">
      <alignment vertical="center"/>
    </xf>
    <xf numFmtId="0" fontId="0" fillId="3" borderId="99" xfId="0" applyFill="1" applyBorder="1">
      <alignment vertical="center"/>
    </xf>
    <xf numFmtId="0" fontId="0" fillId="3" borderId="101" xfId="0" applyFill="1" applyBorder="1">
      <alignment vertical="center"/>
    </xf>
    <xf numFmtId="0" fontId="0" fillId="3" borderId="106" xfId="0" applyFill="1" applyBorder="1">
      <alignment vertical="center"/>
    </xf>
    <xf numFmtId="0" fontId="0" fillId="3" borderId="100" xfId="0" applyFill="1" applyBorder="1">
      <alignment vertical="center"/>
    </xf>
    <xf numFmtId="0" fontId="0" fillId="9" borderId="100" xfId="0" applyFill="1" applyBorder="1">
      <alignment vertical="center"/>
    </xf>
    <xf numFmtId="0" fontId="0" fillId="9" borderId="101" xfId="0" applyFill="1" applyBorder="1">
      <alignment vertical="center"/>
    </xf>
    <xf numFmtId="0" fontId="38" fillId="9" borderId="100" xfId="0" applyFont="1" applyFill="1" applyBorder="1">
      <alignment vertical="center"/>
    </xf>
    <xf numFmtId="0" fontId="0" fillId="9" borderId="102" xfId="0" applyFill="1" applyBorder="1">
      <alignment vertical="center"/>
    </xf>
    <xf numFmtId="0" fontId="0" fillId="9" borderId="103" xfId="0" applyFill="1" applyBorder="1">
      <alignment vertical="center"/>
    </xf>
    <xf numFmtId="0" fontId="0" fillId="9" borderId="104" xfId="0" applyFill="1" applyBorder="1">
      <alignment vertical="center"/>
    </xf>
    <xf numFmtId="0" fontId="58" fillId="9" borderId="103" xfId="0" applyFont="1" applyFill="1" applyBorder="1">
      <alignment vertical="center"/>
    </xf>
    <xf numFmtId="0" fontId="7" fillId="9" borderId="100" xfId="0" applyFont="1" applyFill="1" applyBorder="1">
      <alignment vertical="center"/>
    </xf>
    <xf numFmtId="0" fontId="0" fillId="28" borderId="0" xfId="0" applyFill="1" applyAlignment="1" applyProtection="1">
      <alignment horizontal="center" vertical="center"/>
      <protection locked="0"/>
    </xf>
    <xf numFmtId="0" fontId="0" fillId="9" borderId="4" xfId="0" applyFill="1" applyBorder="1" applyAlignment="1" applyProtection="1">
      <alignment horizontal="center" vertical="center"/>
      <protection locked="0"/>
    </xf>
    <xf numFmtId="0" fontId="19" fillId="52" borderId="0" xfId="0" applyFont="1" applyFill="1">
      <alignment vertical="center"/>
    </xf>
    <xf numFmtId="0" fontId="19" fillId="53" borderId="0" xfId="0" applyFont="1" applyFill="1">
      <alignment vertical="center"/>
    </xf>
    <xf numFmtId="0" fontId="19" fillId="53" borderId="0" xfId="0" applyFont="1" applyFill="1" applyAlignment="1">
      <alignment horizontal="left" vertical="center"/>
    </xf>
    <xf numFmtId="0" fontId="19" fillId="45" borderId="0" xfId="0" applyFont="1" applyFill="1">
      <alignment vertical="center"/>
    </xf>
    <xf numFmtId="0" fontId="19" fillId="45" borderId="0" xfId="0" applyFont="1" applyFill="1" applyAlignment="1">
      <alignment horizontal="left" vertical="center"/>
    </xf>
    <xf numFmtId="0" fontId="24" fillId="45" borderId="0" xfId="0" applyFont="1" applyFill="1">
      <alignment vertical="center"/>
    </xf>
    <xf numFmtId="49" fontId="100" fillId="52" borderId="0" xfId="0" applyNumberFormat="1" applyFont="1" applyFill="1" applyAlignment="1">
      <alignment horizontal="left" vertical="center"/>
    </xf>
    <xf numFmtId="0" fontId="0" fillId="42" borderId="0" xfId="0" applyFill="1" applyAlignment="1" applyProtection="1">
      <alignment horizontal="center" vertical="center"/>
      <protection locked="0"/>
    </xf>
    <xf numFmtId="49" fontId="19" fillId="13" borderId="0" xfId="0" applyNumberFormat="1" applyFont="1" applyFill="1" applyAlignment="1">
      <alignment horizontal="left" vertical="center" shrinkToFit="1"/>
    </xf>
    <xf numFmtId="49" fontId="19" fillId="13" borderId="0" xfId="0" applyNumberFormat="1" applyFont="1" applyFill="1" applyAlignment="1">
      <alignment horizontal="right" vertical="center" shrinkToFit="1"/>
    </xf>
    <xf numFmtId="0" fontId="0" fillId="49" borderId="0" xfId="0" applyFill="1">
      <alignment vertical="center"/>
    </xf>
    <xf numFmtId="0" fontId="0" fillId="49" borderId="108" xfId="0" applyFill="1" applyBorder="1">
      <alignment vertical="center"/>
    </xf>
    <xf numFmtId="0" fontId="0" fillId="49" borderId="110" xfId="0" applyFill="1" applyBorder="1">
      <alignment vertical="center"/>
    </xf>
    <xf numFmtId="0" fontId="0" fillId="49" borderId="109" xfId="0" applyFill="1" applyBorder="1">
      <alignment vertical="center"/>
    </xf>
    <xf numFmtId="0" fontId="0" fillId="0" borderId="110" xfId="0" applyBorder="1">
      <alignment vertical="center"/>
    </xf>
    <xf numFmtId="0" fontId="35" fillId="0" borderId="0" xfId="0" applyFont="1">
      <alignment vertical="center"/>
    </xf>
    <xf numFmtId="0" fontId="35" fillId="49" borderId="0" xfId="0" applyFont="1" applyFill="1">
      <alignment vertical="center"/>
    </xf>
    <xf numFmtId="0" fontId="57" fillId="37" borderId="29" xfId="3" applyFont="1" applyFill="1" applyBorder="1">
      <alignment vertical="center"/>
    </xf>
    <xf numFmtId="0" fontId="101" fillId="37" borderId="29" xfId="3" applyFont="1" applyFill="1" applyBorder="1" applyAlignment="1">
      <alignment horizontal="right" vertical="center"/>
    </xf>
    <xf numFmtId="0" fontId="101" fillId="37" borderId="29" xfId="3" applyFont="1" applyFill="1" applyBorder="1">
      <alignment vertical="center"/>
    </xf>
    <xf numFmtId="0" fontId="102" fillId="37" borderId="29" xfId="3" applyFont="1" applyFill="1" applyBorder="1">
      <alignment vertical="center"/>
    </xf>
    <xf numFmtId="0" fontId="101" fillId="37" borderId="29" xfId="3" applyFont="1" applyFill="1" applyBorder="1" applyAlignment="1" applyProtection="1">
      <alignment vertical="center" shrinkToFit="1"/>
      <protection locked="0"/>
    </xf>
    <xf numFmtId="0" fontId="101" fillId="37" borderId="29" xfId="3" applyFont="1" applyFill="1" applyBorder="1" applyProtection="1">
      <alignment vertical="center"/>
      <protection locked="0"/>
    </xf>
    <xf numFmtId="0" fontId="103" fillId="3" borderId="0" xfId="0" applyFont="1" applyFill="1" applyAlignment="1">
      <alignment horizontal="right" vertical="center" shrinkToFit="1"/>
    </xf>
    <xf numFmtId="0" fontId="76" fillId="37" borderId="111" xfId="0" applyFont="1" applyFill="1" applyBorder="1">
      <alignment vertical="center"/>
    </xf>
    <xf numFmtId="0" fontId="43" fillId="37" borderId="112" xfId="0" applyFont="1" applyFill="1" applyBorder="1">
      <alignment vertical="center"/>
    </xf>
    <xf numFmtId="0" fontId="48" fillId="37" borderId="112" xfId="0" applyFont="1" applyFill="1" applyBorder="1">
      <alignment vertical="center"/>
    </xf>
    <xf numFmtId="0" fontId="54" fillId="37" borderId="112" xfId="0" applyFont="1" applyFill="1" applyBorder="1" applyAlignment="1">
      <alignment horizontal="right" vertical="center"/>
    </xf>
    <xf numFmtId="0" fontId="55" fillId="37" borderId="112" xfId="0" applyFont="1" applyFill="1" applyBorder="1" applyAlignment="1">
      <alignment horizontal="right" vertical="center"/>
    </xf>
    <xf numFmtId="0" fontId="57" fillId="38" borderId="114" xfId="0" applyFont="1" applyFill="1" applyBorder="1" applyAlignment="1">
      <alignment horizontal="center" vertical="center" wrapText="1"/>
    </xf>
    <xf numFmtId="0" fontId="57" fillId="38" borderId="115" xfId="0" applyFont="1" applyFill="1" applyBorder="1" applyAlignment="1">
      <alignment horizontal="center" vertical="center" wrapText="1"/>
    </xf>
    <xf numFmtId="0" fontId="38" fillId="27" borderId="115" xfId="0" applyFont="1" applyFill="1" applyBorder="1" applyAlignment="1">
      <alignment horizontal="center" vertical="center" wrapText="1"/>
    </xf>
    <xf numFmtId="0" fontId="28" fillId="27" borderId="115" xfId="0" applyFont="1" applyFill="1" applyBorder="1" applyAlignment="1">
      <alignment horizontal="center" vertical="center" wrapText="1"/>
    </xf>
    <xf numFmtId="0" fontId="38" fillId="13" borderId="116" xfId="0" applyFont="1" applyFill="1" applyBorder="1" applyAlignment="1">
      <alignment horizontal="center" vertical="center" wrapText="1"/>
    </xf>
    <xf numFmtId="183" fontId="56" fillId="37" borderId="112" xfId="0" applyNumberFormat="1" applyFont="1" applyFill="1" applyBorder="1" applyAlignment="1">
      <alignment vertical="center" shrinkToFit="1"/>
    </xf>
    <xf numFmtId="0" fontId="6" fillId="0" borderId="8" xfId="0" applyFont="1" applyBorder="1" applyAlignment="1" applyProtection="1">
      <alignment horizontal="center" vertical="center" shrinkToFit="1"/>
      <protection locked="0"/>
    </xf>
    <xf numFmtId="0" fontId="30" fillId="24" borderId="0" xfId="0" applyFont="1" applyFill="1" applyAlignment="1">
      <alignment horizontal="center" vertical="center" shrinkToFit="1"/>
    </xf>
    <xf numFmtId="0" fontId="7" fillId="3" borderId="0" xfId="0" applyFont="1" applyFill="1" applyAlignment="1" applyProtection="1">
      <alignment horizontal="center" vertical="center" shrinkToFit="1"/>
      <protection locked="0"/>
    </xf>
    <xf numFmtId="0" fontId="24" fillId="45" borderId="0" xfId="0" applyFont="1" applyFill="1" applyAlignment="1">
      <alignment vertical="center" shrinkToFit="1"/>
    </xf>
    <xf numFmtId="0" fontId="19" fillId="45" borderId="0" xfId="0" applyFont="1" applyFill="1" applyAlignment="1" applyProtection="1">
      <alignment horizontal="center" vertical="center" shrinkToFit="1"/>
      <protection locked="0"/>
    </xf>
    <xf numFmtId="0" fontId="24" fillId="45" borderId="0" xfId="0" applyFont="1" applyFill="1" applyAlignment="1" applyProtection="1">
      <alignment horizontal="center" vertical="center" shrinkToFit="1"/>
      <protection locked="0"/>
    </xf>
    <xf numFmtId="0" fontId="18" fillId="27" borderId="8" xfId="0" applyFont="1" applyFill="1" applyBorder="1" applyAlignment="1" applyProtection="1">
      <alignment horizontal="center" vertical="center" shrinkToFit="1"/>
      <protection locked="0"/>
    </xf>
    <xf numFmtId="0" fontId="18" fillId="27" borderId="8" xfId="0" applyFont="1" applyFill="1" applyBorder="1" applyAlignment="1">
      <alignment horizontal="center" vertical="center" shrinkToFit="1"/>
    </xf>
    <xf numFmtId="0" fontId="20" fillId="3" borderId="0" xfId="0" applyFont="1" applyFill="1">
      <alignment vertical="center"/>
    </xf>
    <xf numFmtId="0" fontId="8" fillId="3" borderId="0" xfId="0" applyFont="1" applyFill="1" applyAlignment="1">
      <alignment horizontal="left" vertical="center"/>
    </xf>
    <xf numFmtId="0" fontId="67" fillId="3" borderId="0" xfId="0" applyFont="1" applyFill="1" applyAlignment="1">
      <alignment horizontal="right" vertical="center"/>
    </xf>
    <xf numFmtId="0" fontId="18" fillId="3" borderId="0" xfId="0" applyFont="1" applyFill="1" applyAlignment="1">
      <alignment horizontal="right" vertical="center"/>
    </xf>
    <xf numFmtId="0" fontId="95" fillId="3" borderId="0" xfId="0" applyFont="1" applyFill="1" applyAlignment="1">
      <alignment horizontal="left"/>
    </xf>
    <xf numFmtId="0" fontId="8" fillId="3" borderId="0" xfId="0" applyFont="1" applyFill="1" applyAlignment="1" applyProtection="1">
      <alignment horizontal="right" vertical="center"/>
      <protection locked="0"/>
    </xf>
    <xf numFmtId="0" fontId="0" fillId="0" borderId="0" xfId="0" applyAlignment="1">
      <alignment vertical="center" shrinkToFit="1"/>
    </xf>
    <xf numFmtId="0" fontId="0" fillId="0" borderId="0" xfId="0" applyAlignment="1">
      <alignment vertical="center" wrapText="1"/>
    </xf>
    <xf numFmtId="0" fontId="24" fillId="45" borderId="0" xfId="0" applyFont="1" applyFill="1" applyAlignment="1" applyProtection="1">
      <alignment horizontal="left" vertical="center"/>
      <protection locked="0"/>
    </xf>
    <xf numFmtId="0" fontId="86" fillId="3" borderId="0" xfId="0" applyFont="1" applyFill="1" applyAlignment="1">
      <alignment horizontal="left" vertical="center"/>
    </xf>
    <xf numFmtId="0" fontId="86" fillId="3" borderId="98" xfId="0" applyFont="1" applyFill="1" applyBorder="1">
      <alignment vertical="center"/>
    </xf>
    <xf numFmtId="0" fontId="86" fillId="3" borderId="97" xfId="0" applyFont="1" applyFill="1" applyBorder="1">
      <alignment vertical="center"/>
    </xf>
    <xf numFmtId="0" fontId="0" fillId="9" borderId="0" xfId="0" applyFill="1">
      <alignment vertical="center"/>
    </xf>
    <xf numFmtId="0" fontId="14" fillId="3" borderId="0" xfId="0" applyFont="1" applyFill="1" applyProtection="1">
      <alignment vertical="center"/>
      <protection locked="0"/>
    </xf>
    <xf numFmtId="202" fontId="0" fillId="0" borderId="0" xfId="1" applyNumberFormat="1" applyFont="1">
      <alignment vertical="center"/>
    </xf>
    <xf numFmtId="202" fontId="0" fillId="0" borderId="0" xfId="0" applyNumberFormat="1">
      <alignment vertical="center"/>
    </xf>
    <xf numFmtId="202" fontId="0" fillId="0" borderId="0" xfId="0" applyNumberFormat="1" applyAlignment="1">
      <alignment vertical="center" shrinkToFit="1"/>
    </xf>
    <xf numFmtId="201" fontId="0" fillId="0" borderId="0" xfId="0" applyNumberFormat="1">
      <alignment vertical="center"/>
    </xf>
    <xf numFmtId="201" fontId="0" fillId="0" borderId="0" xfId="1" applyNumberFormat="1" applyFont="1">
      <alignment vertical="center"/>
    </xf>
    <xf numFmtId="203" fontId="0" fillId="0" borderId="0" xfId="0" applyNumberFormat="1">
      <alignment vertical="center"/>
    </xf>
    <xf numFmtId="203" fontId="0" fillId="0" borderId="0" xfId="1" applyNumberFormat="1" applyFont="1">
      <alignment vertical="center"/>
    </xf>
    <xf numFmtId="203" fontId="0" fillId="0" borderId="0" xfId="0" applyNumberFormat="1" applyAlignment="1">
      <alignment horizontal="right" vertical="center"/>
    </xf>
    <xf numFmtId="0" fontId="110" fillId="3" borderId="0" xfId="0" applyFont="1" applyFill="1">
      <alignment vertical="center"/>
    </xf>
    <xf numFmtId="201" fontId="7" fillId="6" borderId="0" xfId="0" applyNumberFormat="1" applyFont="1" applyFill="1" applyAlignment="1">
      <alignment horizontal="right" vertical="center" shrinkToFit="1"/>
    </xf>
    <xf numFmtId="201" fontId="7" fillId="7" borderId="0" xfId="0" applyNumberFormat="1" applyFont="1" applyFill="1" applyAlignment="1">
      <alignment horizontal="right" vertical="center" shrinkToFit="1"/>
    </xf>
    <xf numFmtId="0" fontId="54" fillId="37" borderId="27" xfId="0" applyFont="1" applyFill="1" applyBorder="1" applyAlignment="1">
      <alignment horizontal="left" vertical="center"/>
    </xf>
    <xf numFmtId="0" fontId="27" fillId="55" borderId="1" xfId="0" applyFont="1" applyFill="1" applyBorder="1" applyAlignment="1">
      <alignment horizontal="center" vertical="center" shrinkToFit="1"/>
    </xf>
    <xf numFmtId="0" fontId="111" fillId="37" borderId="112" xfId="0" quotePrefix="1" applyFont="1" applyFill="1" applyBorder="1" applyAlignment="1">
      <alignment horizontal="right" vertical="center"/>
    </xf>
    <xf numFmtId="0" fontId="111" fillId="37" borderId="27" xfId="0" quotePrefix="1" applyFont="1" applyFill="1" applyBorder="1" applyAlignment="1">
      <alignment horizontal="right" vertical="center"/>
    </xf>
    <xf numFmtId="0" fontId="55" fillId="37" borderId="30" xfId="3" applyFont="1" applyFill="1" applyBorder="1" applyAlignment="1">
      <alignment horizontal="right" vertical="center"/>
    </xf>
    <xf numFmtId="206" fontId="53" fillId="37" borderId="112" xfId="0" applyNumberFormat="1" applyFont="1" applyFill="1" applyBorder="1" applyAlignment="1">
      <alignment horizontal="right" vertical="center" shrinkToFit="1"/>
    </xf>
    <xf numFmtId="0" fontId="54" fillId="37" borderId="112" xfId="0" applyFont="1" applyFill="1" applyBorder="1" applyAlignment="1">
      <alignment horizontal="left" vertical="center" shrinkToFit="1"/>
    </xf>
    <xf numFmtId="0" fontId="101" fillId="37" borderId="29" xfId="3" applyFont="1" applyFill="1" applyBorder="1" applyAlignment="1">
      <alignment horizontal="left" vertical="center"/>
    </xf>
    <xf numFmtId="0" fontId="76" fillId="37" borderId="117" xfId="0" applyFont="1" applyFill="1" applyBorder="1">
      <alignment vertical="center"/>
    </xf>
    <xf numFmtId="0" fontId="43" fillId="37" borderId="118" xfId="0" applyFont="1" applyFill="1" applyBorder="1">
      <alignment vertical="center"/>
    </xf>
    <xf numFmtId="0" fontId="111" fillId="37" borderId="118" xfId="0" quotePrefix="1" applyFont="1" applyFill="1" applyBorder="1" applyAlignment="1">
      <alignment horizontal="right" vertical="center"/>
    </xf>
    <xf numFmtId="183" fontId="54" fillId="37" borderId="118" xfId="0" applyNumberFormat="1" applyFont="1" applyFill="1" applyBorder="1" applyAlignment="1">
      <alignment horizontal="left" vertical="center" shrinkToFit="1"/>
    </xf>
    <xf numFmtId="0" fontId="48" fillId="37" borderId="118" xfId="0" applyFont="1" applyFill="1" applyBorder="1">
      <alignment vertical="center"/>
    </xf>
    <xf numFmtId="0" fontId="54" fillId="37" borderId="118" xfId="0" applyFont="1" applyFill="1" applyBorder="1" applyAlignment="1">
      <alignment horizontal="right" vertical="center"/>
    </xf>
    <xf numFmtId="183" fontId="56" fillId="37" borderId="118" xfId="0" applyNumberFormat="1" applyFont="1" applyFill="1" applyBorder="1" applyAlignment="1">
      <alignment vertical="center" shrinkToFit="1"/>
    </xf>
    <xf numFmtId="0" fontId="55" fillId="37" borderId="118" xfId="0" applyFont="1" applyFill="1" applyBorder="1" applyAlignment="1">
      <alignment horizontal="right" vertical="center"/>
    </xf>
    <xf numFmtId="0" fontId="57" fillId="38" borderId="120" xfId="0" applyFont="1" applyFill="1" applyBorder="1" applyAlignment="1">
      <alignment horizontal="center" vertical="center" wrapText="1"/>
    </xf>
    <xf numFmtId="0" fontId="57" fillId="38" borderId="121" xfId="0" applyFont="1" applyFill="1" applyBorder="1" applyAlignment="1">
      <alignment horizontal="center" vertical="center" wrapText="1"/>
    </xf>
    <xf numFmtId="0" fontId="38" fillId="27" borderId="121" xfId="0" applyFont="1" applyFill="1" applyBorder="1" applyAlignment="1">
      <alignment horizontal="center" vertical="center" wrapText="1"/>
    </xf>
    <xf numFmtId="0" fontId="28" fillId="27" borderId="121" xfId="0" applyFont="1" applyFill="1" applyBorder="1" applyAlignment="1">
      <alignment horizontal="center" vertical="center" wrapText="1"/>
    </xf>
    <xf numFmtId="0" fontId="38" fillId="13" borderId="122" xfId="0" applyFont="1" applyFill="1" applyBorder="1" applyAlignment="1">
      <alignment horizontal="center" vertical="center" wrapText="1"/>
    </xf>
    <xf numFmtId="203" fontId="50" fillId="3" borderId="0" xfId="0" applyNumberFormat="1" applyFont="1" applyFill="1" applyAlignment="1">
      <alignment wrapText="1"/>
    </xf>
    <xf numFmtId="0" fontId="20" fillId="3" borderId="0" xfId="0" applyFont="1" applyFill="1" applyProtection="1">
      <alignment vertical="center"/>
      <protection locked="0"/>
    </xf>
    <xf numFmtId="0" fontId="113" fillId="3" borderId="105" xfId="0" applyFont="1" applyFill="1" applyBorder="1">
      <alignment vertical="center"/>
    </xf>
    <xf numFmtId="0" fontId="114" fillId="9" borderId="103" xfId="0" applyFont="1" applyFill="1" applyBorder="1">
      <alignment vertical="center"/>
    </xf>
    <xf numFmtId="0" fontId="116" fillId="3" borderId="0" xfId="0" applyFont="1" applyFill="1">
      <alignment vertical="center"/>
    </xf>
    <xf numFmtId="0" fontId="31" fillId="23" borderId="8" xfId="0" applyFont="1" applyFill="1" applyBorder="1">
      <alignment vertical="center"/>
    </xf>
    <xf numFmtId="0" fontId="31" fillId="30" borderId="8" xfId="0" applyFont="1" applyFill="1" applyBorder="1">
      <alignment vertical="center"/>
    </xf>
    <xf numFmtId="0" fontId="31" fillId="56" borderId="8" xfId="0" applyFont="1" applyFill="1" applyBorder="1">
      <alignment vertical="center"/>
    </xf>
    <xf numFmtId="0" fontId="23" fillId="3" borderId="0" xfId="0" applyFont="1" applyFill="1">
      <alignment vertical="center"/>
    </xf>
    <xf numFmtId="0" fontId="0" fillId="12" borderId="0" xfId="0" applyFill="1">
      <alignment vertical="center"/>
    </xf>
    <xf numFmtId="0" fontId="0" fillId="12" borderId="0" xfId="0" applyFill="1" applyAlignment="1">
      <alignment horizontal="center" vertical="center" wrapText="1"/>
    </xf>
    <xf numFmtId="0" fontId="38" fillId="49" borderId="4" xfId="0" applyFont="1" applyFill="1" applyBorder="1" applyAlignment="1">
      <alignment horizontal="center" vertical="center" wrapText="1"/>
    </xf>
    <xf numFmtId="0" fontId="0" fillId="12" borderId="0" xfId="0" applyFill="1" applyAlignment="1">
      <alignment horizontal="center" vertical="center"/>
    </xf>
    <xf numFmtId="0" fontId="38" fillId="16" borderId="4" xfId="0" applyFont="1" applyFill="1" applyBorder="1" applyAlignment="1">
      <alignment horizontal="center" vertical="center" wrapText="1"/>
    </xf>
    <xf numFmtId="0" fontId="0" fillId="0" borderId="0" xfId="0" applyAlignment="1">
      <alignment horizontal="center" vertical="center"/>
    </xf>
    <xf numFmtId="0" fontId="38" fillId="44" borderId="4" xfId="0" applyFont="1" applyFill="1" applyBorder="1" applyAlignment="1">
      <alignment horizontal="center" vertical="center" wrapText="1"/>
    </xf>
    <xf numFmtId="0" fontId="2" fillId="0" borderId="0" xfId="0" applyFont="1">
      <alignment vertical="center"/>
    </xf>
    <xf numFmtId="0" fontId="38" fillId="41" borderId="4" xfId="0" applyFont="1" applyFill="1" applyBorder="1" applyAlignment="1">
      <alignment horizontal="center" vertical="center" wrapText="1"/>
    </xf>
    <xf numFmtId="0" fontId="98" fillId="12" borderId="0" xfId="0" applyFont="1" applyFill="1" applyAlignment="1">
      <alignment horizontal="center" vertical="center"/>
    </xf>
    <xf numFmtId="0" fontId="9" fillId="0" borderId="0" xfId="0" applyFont="1">
      <alignment vertical="center"/>
    </xf>
    <xf numFmtId="0" fontId="119" fillId="3" borderId="0" xfId="0" applyFont="1" applyFill="1">
      <alignment vertical="center"/>
    </xf>
    <xf numFmtId="0" fontId="120" fillId="57" borderId="0" xfId="0" quotePrefix="1" applyFont="1" applyFill="1" applyAlignment="1" applyProtection="1">
      <alignment horizontal="center" vertical="center" shrinkToFit="1"/>
      <protection locked="0"/>
    </xf>
    <xf numFmtId="0" fontId="121" fillId="0" borderId="0" xfId="0" applyFont="1" applyAlignment="1" applyProtection="1">
      <alignment vertical="center" shrinkToFit="1"/>
      <protection locked="0"/>
    </xf>
    <xf numFmtId="0" fontId="0" fillId="6" borderId="0" xfId="0" applyFill="1">
      <alignment vertical="center"/>
    </xf>
    <xf numFmtId="0" fontId="23" fillId="6" borderId="0" xfId="0" applyFont="1" applyFill="1">
      <alignment vertical="center"/>
    </xf>
    <xf numFmtId="0" fontId="0" fillId="33" borderId="0" xfId="0" applyFill="1">
      <alignment vertical="center"/>
    </xf>
    <xf numFmtId="0" fontId="6" fillId="6" borderId="4" xfId="0" applyFont="1" applyFill="1" applyBorder="1" applyAlignment="1">
      <alignment vertical="center" wrapText="1"/>
    </xf>
    <xf numFmtId="0" fontId="6" fillId="6" borderId="4" xfId="0" applyFont="1" applyFill="1" applyBorder="1">
      <alignment vertical="center"/>
    </xf>
    <xf numFmtId="0" fontId="122" fillId="0" borderId="0" xfId="0" applyFont="1">
      <alignment vertical="center"/>
    </xf>
    <xf numFmtId="0" fontId="123" fillId="3" borderId="0" xfId="0" quotePrefix="1" applyFont="1" applyFill="1" applyAlignment="1">
      <alignment horizontal="center" vertical="top" shrinkToFit="1"/>
    </xf>
    <xf numFmtId="0" fontId="6" fillId="58" borderId="1" xfId="0" applyFont="1" applyFill="1" applyBorder="1" applyAlignment="1">
      <alignment horizontal="center" vertical="center" shrinkToFit="1"/>
    </xf>
    <xf numFmtId="210" fontId="0" fillId="0" borderId="0" xfId="1" applyNumberFormat="1" applyFont="1">
      <alignment vertical="center"/>
    </xf>
    <xf numFmtId="211" fontId="0" fillId="0" borderId="0" xfId="1" applyNumberFormat="1" applyFont="1">
      <alignment vertical="center"/>
    </xf>
    <xf numFmtId="203" fontId="9" fillId="37" borderId="0" xfId="0" applyNumberFormat="1" applyFont="1" applyFill="1" applyAlignment="1">
      <alignment horizontal="right" vertical="center"/>
    </xf>
    <xf numFmtId="0" fontId="124" fillId="2" borderId="0" xfId="0" applyFont="1" applyFill="1">
      <alignment vertical="center"/>
    </xf>
    <xf numFmtId="0" fontId="127" fillId="38" borderId="0" xfId="0" applyFont="1" applyFill="1">
      <alignment vertical="center"/>
    </xf>
    <xf numFmtId="209" fontId="0" fillId="0" borderId="0" xfId="0" applyNumberFormat="1">
      <alignment vertical="center"/>
    </xf>
    <xf numFmtId="210" fontId="0" fillId="0" borderId="0" xfId="0" applyNumberFormat="1">
      <alignment vertical="center"/>
    </xf>
    <xf numFmtId="210" fontId="0" fillId="0" borderId="0" xfId="0" applyNumberFormat="1" applyAlignment="1">
      <alignment vertical="center" shrinkToFit="1"/>
    </xf>
    <xf numFmtId="210" fontId="50" fillId="3" borderId="0" xfId="0" applyNumberFormat="1" applyFont="1" applyFill="1" applyAlignment="1">
      <alignment wrapText="1"/>
    </xf>
    <xf numFmtId="210" fontId="0" fillId="0" borderId="0" xfId="0" pivotButton="1" applyNumberFormat="1">
      <alignment vertical="center"/>
    </xf>
    <xf numFmtId="210" fontId="0" fillId="0" borderId="0" xfId="0" applyNumberFormat="1" applyAlignment="1">
      <alignment horizontal="right" vertical="center"/>
    </xf>
    <xf numFmtId="211" fontId="0" fillId="0" borderId="0" xfId="0" applyNumberFormat="1">
      <alignment vertical="center"/>
    </xf>
    <xf numFmtId="211" fontId="0" fillId="0" borderId="0" xfId="0" applyNumberFormat="1" applyAlignment="1">
      <alignment vertical="center" shrinkToFit="1"/>
    </xf>
    <xf numFmtId="209" fontId="9" fillId="37" borderId="0" xfId="0" applyNumberFormat="1" applyFont="1" applyFill="1">
      <alignment vertical="center"/>
    </xf>
    <xf numFmtId="209" fontId="57" fillId="33" borderId="0" xfId="0" applyNumberFormat="1" applyFont="1" applyFill="1">
      <alignment vertical="center"/>
    </xf>
    <xf numFmtId="209" fontId="0" fillId="59" borderId="0" xfId="0" applyNumberFormat="1" applyFill="1">
      <alignment vertical="center"/>
    </xf>
    <xf numFmtId="209" fontId="0" fillId="27" borderId="0" xfId="0" applyNumberFormat="1" applyFill="1">
      <alignment vertical="center"/>
    </xf>
    <xf numFmtId="209" fontId="0" fillId="28" borderId="0" xfId="0" applyNumberFormat="1" applyFill="1">
      <alignment vertical="center"/>
    </xf>
    <xf numFmtId="209" fontId="0" fillId="13" borderId="0" xfId="0" applyNumberFormat="1" applyFill="1">
      <alignment vertical="center"/>
    </xf>
    <xf numFmtId="0" fontId="22" fillId="3" borderId="0" xfId="0" applyFont="1" applyFill="1" applyAlignment="1" applyProtection="1">
      <alignment horizontal="left" vertical="center"/>
      <protection locked="0"/>
    </xf>
    <xf numFmtId="0" fontId="8" fillId="57" borderId="0" xfId="0" applyFont="1" applyFill="1" applyAlignment="1" applyProtection="1">
      <alignment horizontal="center" vertical="center"/>
      <protection locked="0"/>
    </xf>
    <xf numFmtId="0" fontId="86" fillId="57" borderId="0" xfId="0" applyFont="1" applyFill="1" applyAlignment="1" applyProtection="1">
      <alignment horizontal="center" vertical="center"/>
      <protection locked="0"/>
    </xf>
    <xf numFmtId="209" fontId="18" fillId="60" borderId="0" xfId="0" applyNumberFormat="1" applyFont="1" applyFill="1">
      <alignment vertical="center"/>
    </xf>
    <xf numFmtId="176" fontId="46" fillId="3" borderId="0" xfId="1" applyFont="1" applyFill="1" applyAlignment="1">
      <alignment vertical="center" shrinkToFit="1"/>
    </xf>
    <xf numFmtId="0" fontId="57" fillId="3" borderId="0" xfId="0" applyFont="1" applyFill="1" applyAlignment="1">
      <alignment horizontal="left" vertical="center"/>
    </xf>
    <xf numFmtId="211" fontId="0" fillId="0" borderId="0" xfId="0" applyNumberFormat="1" applyAlignment="1">
      <alignment horizontal="left" vertical="center"/>
    </xf>
    <xf numFmtId="211" fontId="0" fillId="0" borderId="0" xfId="0" applyNumberFormat="1" applyAlignment="1">
      <alignment horizontal="left" vertical="center" indent="1"/>
    </xf>
    <xf numFmtId="211" fontId="0" fillId="0" borderId="0" xfId="0" applyNumberFormat="1" applyAlignment="1">
      <alignment horizontal="left" vertical="center" indent="2"/>
    </xf>
    <xf numFmtId="209" fontId="0" fillId="0" borderId="0" xfId="0" applyNumberFormat="1" applyAlignment="1">
      <alignment horizontal="left" vertical="center"/>
    </xf>
    <xf numFmtId="0" fontId="8" fillId="61" borderId="0" xfId="0" applyFont="1" applyFill="1">
      <alignment vertical="center"/>
    </xf>
    <xf numFmtId="0" fontId="15" fillId="3" borderId="0" xfId="0" applyFont="1" applyFill="1" applyAlignment="1">
      <alignment horizontal="left" vertical="center"/>
    </xf>
    <xf numFmtId="203" fontId="0" fillId="0" borderId="0" xfId="1" applyNumberFormat="1" applyFont="1" applyAlignment="1">
      <alignment vertical="center" wrapText="1"/>
    </xf>
    <xf numFmtId="0" fontId="9" fillId="37" borderId="0" xfId="0" applyFont="1" applyFill="1" applyAlignment="1">
      <alignment vertical="center" wrapText="1"/>
    </xf>
    <xf numFmtId="0" fontId="0" fillId="60" borderId="0" xfId="0" applyFill="1" applyAlignment="1">
      <alignment horizontal="left" vertical="center" wrapText="1"/>
    </xf>
    <xf numFmtId="0" fontId="38" fillId="2" borderId="0" xfId="0" applyFont="1" applyFill="1">
      <alignment vertical="center"/>
    </xf>
    <xf numFmtId="203" fontId="9" fillId="37" borderId="0" xfId="0" applyNumberFormat="1" applyFont="1" applyFill="1" applyAlignment="1">
      <alignment horizontal="left" vertical="center"/>
    </xf>
    <xf numFmtId="0" fontId="18" fillId="60" borderId="0" xfId="0" applyFont="1" applyFill="1" applyAlignment="1">
      <alignment horizontal="left" vertical="center" indent="5"/>
    </xf>
    <xf numFmtId="0" fontId="132" fillId="2" borderId="0" xfId="0" applyFont="1" applyFill="1">
      <alignment vertical="center"/>
    </xf>
    <xf numFmtId="0" fontId="0" fillId="37" borderId="0" xfId="0" applyFill="1" applyAlignment="1">
      <alignment horizontal="left" vertical="center"/>
    </xf>
    <xf numFmtId="0" fontId="0" fillId="37" borderId="0" xfId="0" applyFill="1">
      <alignment vertical="center"/>
    </xf>
    <xf numFmtId="211" fontId="0" fillId="37" borderId="0" xfId="0" applyNumberFormat="1" applyFill="1">
      <alignment vertical="center"/>
    </xf>
    <xf numFmtId="0" fontId="0" fillId="13" borderId="0" xfId="0" applyFill="1" applyAlignment="1">
      <alignment horizontal="left" vertical="center" indent="1"/>
    </xf>
    <xf numFmtId="0" fontId="0" fillId="13" borderId="0" xfId="0" applyFill="1">
      <alignment vertical="center"/>
    </xf>
    <xf numFmtId="211" fontId="0" fillId="13" borderId="0" xfId="0" applyNumberFormat="1" applyFill="1">
      <alignment vertical="center"/>
    </xf>
    <xf numFmtId="0" fontId="9" fillId="37" borderId="0" xfId="0" applyFont="1" applyFill="1" applyAlignment="1">
      <alignment horizontal="left" vertical="center"/>
    </xf>
    <xf numFmtId="203" fontId="57" fillId="33" borderId="0" xfId="0" applyNumberFormat="1" applyFont="1" applyFill="1" applyAlignment="1">
      <alignment horizontal="left" vertical="center"/>
    </xf>
    <xf numFmtId="0" fontId="0" fillId="4" borderId="0" xfId="0" applyFill="1">
      <alignment vertical="center"/>
    </xf>
    <xf numFmtId="209" fontId="0" fillId="4" borderId="0" xfId="0" applyNumberFormat="1" applyFill="1">
      <alignment vertical="center"/>
    </xf>
    <xf numFmtId="203" fontId="0" fillId="59" borderId="0" xfId="0" applyNumberFormat="1" applyFill="1" applyAlignment="1">
      <alignment horizontal="left" vertical="center" indent="1"/>
    </xf>
    <xf numFmtId="0" fontId="0" fillId="27" borderId="0" xfId="0" applyFill="1" applyAlignment="1">
      <alignment horizontal="left" vertical="center" indent="3"/>
    </xf>
    <xf numFmtId="0" fontId="0" fillId="13" borderId="0" xfId="0" applyFill="1" applyAlignment="1">
      <alignment horizontal="left" vertical="center" indent="2"/>
    </xf>
    <xf numFmtId="211" fontId="18" fillId="62" borderId="0" xfId="0" applyNumberFormat="1" applyFont="1" applyFill="1">
      <alignment vertical="center"/>
    </xf>
    <xf numFmtId="0" fontId="0" fillId="24" borderId="0" xfId="0" applyFill="1" applyAlignment="1">
      <alignment horizontal="left" vertical="center"/>
    </xf>
    <xf numFmtId="0" fontId="0" fillId="24" borderId="0" xfId="0" applyFill="1">
      <alignment vertical="center"/>
    </xf>
    <xf numFmtId="211" fontId="0" fillId="24" borderId="0" xfId="0" applyNumberFormat="1" applyFill="1">
      <alignment vertical="center"/>
    </xf>
    <xf numFmtId="209" fontId="0" fillId="24" borderId="0" xfId="0" applyNumberFormat="1" applyFill="1">
      <alignment vertical="center"/>
    </xf>
    <xf numFmtId="0" fontId="0" fillId="4" borderId="0" xfId="0" applyFill="1" applyAlignment="1">
      <alignment horizontal="left" vertical="center" indent="1"/>
    </xf>
    <xf numFmtId="211" fontId="0" fillId="4" borderId="0" xfId="0" applyNumberFormat="1" applyFill="1">
      <alignment vertical="center"/>
    </xf>
    <xf numFmtId="0" fontId="0" fillId="8" borderId="0" xfId="0" applyFill="1" applyAlignment="1">
      <alignment horizontal="left" vertical="center" indent="2"/>
    </xf>
    <xf numFmtId="211" fontId="0" fillId="8" borderId="0" xfId="0" applyNumberFormat="1" applyFill="1">
      <alignment vertical="center"/>
    </xf>
    <xf numFmtId="209" fontId="0" fillId="8" borderId="0" xfId="0" applyNumberFormat="1" applyFill="1">
      <alignment vertical="center"/>
    </xf>
    <xf numFmtId="0" fontId="38" fillId="63" borderId="0" xfId="0" applyFont="1" applyFill="1" applyAlignment="1">
      <alignment horizontal="right" vertical="center"/>
    </xf>
    <xf numFmtId="0" fontId="0" fillId="63" borderId="0" xfId="0" applyFill="1" applyAlignment="1">
      <alignment horizontal="right" vertical="center"/>
    </xf>
    <xf numFmtId="0" fontId="57" fillId="25" borderId="103" xfId="0" applyFont="1" applyFill="1" applyBorder="1" applyAlignment="1">
      <alignment horizontal="right" vertical="center"/>
    </xf>
    <xf numFmtId="0" fontId="7" fillId="4" borderId="103" xfId="0" applyFont="1" applyFill="1" applyBorder="1">
      <alignment vertical="center"/>
    </xf>
    <xf numFmtId="0" fontId="38" fillId="64" borderId="103" xfId="0" applyFont="1" applyFill="1" applyBorder="1">
      <alignment vertical="center"/>
    </xf>
    <xf numFmtId="0" fontId="38" fillId="2" borderId="103" xfId="0" applyFont="1" applyFill="1" applyBorder="1">
      <alignment vertical="center"/>
    </xf>
    <xf numFmtId="0" fontId="133" fillId="0" borderId="0" xfId="0" applyFont="1" applyProtection="1">
      <alignment vertical="center"/>
      <protection locked="0"/>
    </xf>
    <xf numFmtId="0" fontId="8" fillId="0" borderId="0" xfId="0" applyFont="1">
      <alignment vertical="center"/>
    </xf>
    <xf numFmtId="214" fontId="23" fillId="63" borderId="0" xfId="0" applyNumberFormat="1" applyFont="1" applyFill="1" applyAlignment="1">
      <alignment horizontal="center" vertical="center"/>
    </xf>
    <xf numFmtId="214" fontId="0" fillId="2" borderId="0" xfId="1" applyNumberFormat="1" applyFont="1" applyFill="1" applyAlignment="1">
      <alignment horizontal="center" vertical="center"/>
    </xf>
    <xf numFmtId="0" fontId="23" fillId="63" borderId="0" xfId="0" applyFont="1" applyFill="1" applyAlignment="1">
      <alignment horizontal="center" vertical="center" shrinkToFit="1"/>
    </xf>
    <xf numFmtId="0" fontId="38" fillId="63" borderId="0" xfId="0" applyFont="1" applyFill="1" applyAlignment="1">
      <alignment horizontal="right" vertical="center" shrinkToFit="1"/>
    </xf>
    <xf numFmtId="0" fontId="0" fillId="63" borderId="0" xfId="0" applyFill="1" applyAlignment="1">
      <alignment horizontal="left" vertical="center" shrinkToFit="1"/>
    </xf>
    <xf numFmtId="212" fontId="0" fillId="2" borderId="124" xfId="1" applyNumberFormat="1" applyFont="1" applyFill="1" applyBorder="1" applyAlignment="1">
      <alignment horizontal="left" vertical="center" shrinkToFit="1"/>
    </xf>
    <xf numFmtId="213" fontId="0" fillId="2" borderId="124" xfId="1" applyNumberFormat="1" applyFont="1" applyFill="1" applyBorder="1" applyAlignment="1">
      <alignment horizontal="center" vertical="center" shrinkToFit="1"/>
    </xf>
    <xf numFmtId="0" fontId="0" fillId="2" borderId="124" xfId="0" applyFill="1" applyBorder="1" applyAlignment="1">
      <alignment horizontal="center" vertical="center" shrinkToFit="1"/>
    </xf>
    <xf numFmtId="9" fontId="0" fillId="2" borderId="124" xfId="12" applyFont="1" applyFill="1" applyBorder="1" applyAlignment="1">
      <alignment horizontal="center" vertical="center" shrinkToFit="1"/>
    </xf>
    <xf numFmtId="0" fontId="0" fillId="65" borderId="124" xfId="0" applyFill="1" applyBorder="1" applyAlignment="1">
      <alignment horizontal="center" vertical="center" shrinkToFit="1"/>
    </xf>
    <xf numFmtId="0" fontId="23" fillId="2" borderId="0" xfId="0" applyFont="1" applyFill="1">
      <alignment vertical="center"/>
    </xf>
    <xf numFmtId="49" fontId="25" fillId="4" borderId="0" xfId="0" applyNumberFormat="1" applyFont="1" applyFill="1" applyAlignment="1">
      <alignment horizontal="right" vertical="center" shrinkToFit="1"/>
    </xf>
    <xf numFmtId="0" fontId="106" fillId="3" borderId="0" xfId="0" applyFont="1" applyFill="1">
      <alignment vertical="center"/>
    </xf>
    <xf numFmtId="49" fontId="25" fillId="4" borderId="0" xfId="0" applyNumberFormat="1" applyFont="1" applyFill="1" applyAlignment="1">
      <alignment horizontal="center" vertical="center" shrinkToFit="1"/>
    </xf>
    <xf numFmtId="190" fontId="28" fillId="40" borderId="125" xfId="12" applyNumberFormat="1" applyFont="1" applyFill="1" applyBorder="1" applyAlignment="1" applyProtection="1">
      <alignment vertical="center" shrinkToFit="1"/>
      <protection locked="0"/>
    </xf>
    <xf numFmtId="0" fontId="134" fillId="3" borderId="0" xfId="0" applyFont="1" applyFill="1">
      <alignment vertical="center"/>
    </xf>
    <xf numFmtId="204" fontId="106" fillId="22" borderId="0" xfId="0" applyNumberFormat="1" applyFont="1" applyFill="1" applyAlignment="1">
      <alignment horizontal="center" vertical="center" shrinkToFit="1"/>
    </xf>
    <xf numFmtId="205" fontId="106" fillId="22" borderId="0" xfId="0" applyNumberFormat="1" applyFont="1" applyFill="1" applyAlignment="1">
      <alignment horizontal="center" vertical="center" shrinkToFit="1"/>
    </xf>
    <xf numFmtId="183" fontId="6" fillId="27" borderId="1" xfId="3" applyNumberFormat="1" applyFont="1" applyFill="1" applyBorder="1" applyAlignment="1">
      <alignment horizontal="center" vertical="center" shrinkToFit="1"/>
    </xf>
    <xf numFmtId="0" fontId="6" fillId="27" borderId="1" xfId="3" applyFont="1" applyFill="1" applyBorder="1" applyAlignment="1">
      <alignment vertical="center" shrinkToFit="1"/>
    </xf>
    <xf numFmtId="192" fontId="6" fillId="27" borderId="1" xfId="3" applyNumberFormat="1" applyFont="1" applyFill="1" applyBorder="1" applyAlignment="1">
      <alignment vertical="center" shrinkToFit="1"/>
    </xf>
    <xf numFmtId="0" fontId="135" fillId="28" borderId="46" xfId="3" applyFont="1" applyFill="1" applyBorder="1" applyAlignment="1">
      <alignment horizontal="right" vertical="center"/>
    </xf>
    <xf numFmtId="186" fontId="6" fillId="27" borderId="1" xfId="3" applyNumberFormat="1" applyFont="1" applyFill="1" applyBorder="1" applyAlignment="1">
      <alignment vertical="center" shrinkToFit="1"/>
    </xf>
    <xf numFmtId="0" fontId="18" fillId="62" borderId="0" xfId="0" applyFont="1" applyFill="1" applyAlignment="1">
      <alignment horizontal="left" vertical="center" indent="2"/>
    </xf>
    <xf numFmtId="183" fontId="6" fillId="16" borderId="51" xfId="3" applyNumberFormat="1" applyFont="1" applyFill="1" applyBorder="1" applyAlignment="1">
      <alignment horizontal="center" vertical="center" shrinkToFit="1"/>
    </xf>
    <xf numFmtId="0" fontId="6" fillId="27" borderId="51" xfId="3" applyFont="1" applyFill="1" applyBorder="1" applyAlignment="1">
      <alignment horizontal="center" vertical="center" shrinkToFit="1"/>
    </xf>
    <xf numFmtId="0" fontId="6" fillId="28" borderId="129" xfId="3" applyFont="1" applyFill="1" applyBorder="1" applyAlignment="1">
      <alignment horizontal="center" vertical="center" shrinkToFit="1"/>
    </xf>
    <xf numFmtId="0" fontId="23" fillId="28" borderId="17" xfId="0" applyFont="1" applyFill="1" applyBorder="1" applyAlignment="1">
      <alignment vertical="center"/>
    </xf>
    <xf numFmtId="0" fontId="23" fillId="28" borderId="18" xfId="0" applyFont="1" applyFill="1" applyBorder="1" applyAlignment="1">
      <alignment vertical="center"/>
    </xf>
    <xf numFmtId="0" fontId="23" fillId="28" borderId="19" xfId="0" applyFont="1" applyFill="1" applyBorder="1" applyAlignment="1">
      <alignment vertical="center"/>
    </xf>
    <xf numFmtId="0" fontId="0" fillId="28" borderId="17" xfId="0" applyFill="1" applyBorder="1" applyAlignment="1">
      <alignment vertical="center"/>
    </xf>
    <xf numFmtId="0" fontId="0" fillId="28" borderId="18" xfId="0" applyFill="1" applyBorder="1" applyAlignment="1">
      <alignment vertical="center"/>
    </xf>
    <xf numFmtId="0" fontId="0" fillId="28" borderId="19" xfId="0" applyFill="1" applyBorder="1" applyAlignment="1">
      <alignment vertical="center"/>
    </xf>
    <xf numFmtId="0" fontId="9" fillId="24" borderId="0" xfId="0" applyFont="1" applyFill="1" applyAlignment="1">
      <alignment horizontal="center" vertical="center" shrinkToFit="1"/>
    </xf>
    <xf numFmtId="0" fontId="6" fillId="27" borderId="51" xfId="3" applyFont="1" applyFill="1" applyBorder="1" applyAlignment="1">
      <alignment horizontal="center" vertical="center" shrinkToFit="1"/>
    </xf>
    <xf numFmtId="0" fontId="29" fillId="13" borderId="80" xfId="3" applyFont="1" applyFill="1" applyBorder="1" applyAlignment="1">
      <alignment horizontal="center" vertical="center" wrapText="1"/>
    </xf>
    <xf numFmtId="0" fontId="29" fillId="13" borderId="81" xfId="3" applyFont="1" applyFill="1" applyBorder="1" applyAlignment="1">
      <alignment horizontal="center" vertical="center" wrapText="1"/>
    </xf>
    <xf numFmtId="0" fontId="6" fillId="27" borderId="1" xfId="3" applyFont="1" applyFill="1" applyBorder="1" applyAlignment="1">
      <alignment horizontal="center" vertical="center" shrinkToFit="1"/>
    </xf>
    <xf numFmtId="0" fontId="57" fillId="38" borderId="36" xfId="3" applyFont="1" applyFill="1" applyBorder="1" applyAlignment="1">
      <alignment horizontal="center" vertical="center" shrinkToFit="1"/>
    </xf>
    <xf numFmtId="0" fontId="0" fillId="12" borderId="0" xfId="0" applyFill="1" applyProtection="1">
      <alignment vertical="center"/>
    </xf>
    <xf numFmtId="0" fontId="99" fillId="12" borderId="0" xfId="0" applyFont="1" applyFill="1" applyAlignment="1" applyProtection="1">
      <alignment horizontal="center" vertical="center"/>
    </xf>
    <xf numFmtId="0" fontId="99" fillId="12" borderId="0" xfId="0" applyFont="1" applyFill="1" applyProtection="1">
      <alignment vertical="center"/>
    </xf>
    <xf numFmtId="0" fontId="0" fillId="12" borderId="0" xfId="0" applyFill="1" applyAlignment="1" applyProtection="1">
      <alignment horizontal="center" vertical="center"/>
    </xf>
    <xf numFmtId="0" fontId="98" fillId="12" borderId="0" xfId="0" applyFont="1" applyFill="1" applyAlignment="1" applyProtection="1">
      <alignment horizontal="center" vertical="center"/>
    </xf>
    <xf numFmtId="0" fontId="0" fillId="0" borderId="0" xfId="0" applyProtection="1">
      <alignment vertical="center"/>
    </xf>
    <xf numFmtId="0" fontId="0" fillId="0" borderId="0" xfId="0" applyAlignment="1" applyProtection="1">
      <alignment horizontal="center" vertical="center"/>
    </xf>
    <xf numFmtId="0" fontId="2" fillId="0" borderId="0" xfId="0" applyFont="1" applyProtection="1">
      <alignment vertical="center"/>
    </xf>
    <xf numFmtId="0" fontId="9" fillId="0" borderId="0" xfId="0" applyFont="1" applyProtection="1">
      <alignment vertical="center"/>
    </xf>
    <xf numFmtId="0" fontId="100" fillId="52" borderId="0" xfId="0" applyFont="1" applyFill="1" applyAlignment="1">
      <alignment vertical="center" shrinkToFit="1"/>
    </xf>
    <xf numFmtId="0" fontId="23" fillId="52" borderId="0" xfId="0" applyFont="1" applyFill="1">
      <alignment vertical="center"/>
    </xf>
    <xf numFmtId="0" fontId="24" fillId="53" borderId="0" xfId="0" applyFont="1" applyFill="1" applyAlignment="1">
      <alignment vertical="center" shrinkToFit="1"/>
    </xf>
    <xf numFmtId="0" fontId="23" fillId="53" borderId="0" xfId="0" applyFont="1" applyFill="1">
      <alignment vertical="center"/>
    </xf>
    <xf numFmtId="0" fontId="18" fillId="27" borderId="8" xfId="0" applyFont="1" applyFill="1" applyBorder="1" applyAlignment="1" applyProtection="1">
      <alignment horizontal="center" vertical="center" shrinkToFit="1"/>
    </xf>
    <xf numFmtId="0" fontId="5" fillId="3" borderId="0" xfId="0" applyFont="1" applyFill="1" applyProtection="1">
      <alignment vertical="center"/>
    </xf>
    <xf numFmtId="0" fontId="9" fillId="25" borderId="0" xfId="0" applyNumberFormat="1" applyFont="1" applyFill="1" applyAlignment="1">
      <alignment horizontal="right" vertical="center"/>
    </xf>
    <xf numFmtId="0" fontId="18" fillId="4" borderId="0" xfId="0" applyNumberFormat="1" applyFont="1" applyFill="1">
      <alignment vertical="center"/>
    </xf>
    <xf numFmtId="0" fontId="23" fillId="64" borderId="0" xfId="0" applyNumberFormat="1" applyFont="1" applyFill="1">
      <alignment vertical="center"/>
    </xf>
    <xf numFmtId="0" fontId="23" fillId="2" borderId="0" xfId="0" applyNumberFormat="1" applyFont="1" applyFill="1">
      <alignment vertical="center"/>
    </xf>
    <xf numFmtId="0" fontId="2" fillId="25" borderId="0" xfId="0" applyNumberFormat="1" applyFont="1" applyFill="1" applyAlignment="1">
      <alignment horizontal="right" vertical="center"/>
    </xf>
    <xf numFmtId="0" fontId="4" fillId="4" borderId="0" xfId="0" applyNumberFormat="1" applyFont="1" applyFill="1">
      <alignment vertical="center"/>
    </xf>
    <xf numFmtId="0" fontId="0" fillId="64" borderId="0" xfId="0" applyNumberFormat="1" applyFill="1">
      <alignment vertical="center"/>
    </xf>
    <xf numFmtId="0" fontId="0" fillId="2" borderId="0" xfId="0" applyNumberFormat="1" applyFill="1">
      <alignment vertical="center"/>
    </xf>
    <xf numFmtId="0" fontId="15" fillId="66" borderId="0" xfId="0" applyFont="1" applyFill="1">
      <alignment vertical="center"/>
    </xf>
    <xf numFmtId="0" fontId="31" fillId="39" borderId="8" xfId="0" applyFont="1" applyFill="1" applyBorder="1" applyAlignment="1" applyProtection="1">
      <alignment horizontal="center" vertical="center" shrinkToFit="1"/>
    </xf>
    <xf numFmtId="216" fontId="23" fillId="2" borderId="0" xfId="0" applyNumberFormat="1" applyFont="1" applyFill="1">
      <alignment vertical="center"/>
    </xf>
    <xf numFmtId="187" fontId="31" fillId="40" borderId="1" xfId="0" applyNumberFormat="1" applyFont="1" applyFill="1" applyBorder="1" applyAlignment="1" applyProtection="1">
      <alignment horizontal="center" vertical="center" shrinkToFit="1"/>
      <protection locked="0"/>
    </xf>
    <xf numFmtId="187" fontId="31" fillId="39" borderId="1" xfId="0" applyNumberFormat="1" applyFont="1" applyFill="1" applyBorder="1" applyAlignment="1" applyProtection="1">
      <alignment horizontal="center" vertical="center" shrinkToFit="1"/>
    </xf>
    <xf numFmtId="0" fontId="0" fillId="0" borderId="0" xfId="0" applyFill="1" applyAlignment="1">
      <alignment horizontal="left" vertical="center"/>
    </xf>
    <xf numFmtId="210" fontId="0" fillId="0" borderId="0" xfId="0" pivotButton="1" applyNumberFormat="1" applyAlignment="1">
      <alignment vertical="center"/>
    </xf>
    <xf numFmtId="0" fontId="0" fillId="28" borderId="0" xfId="0" applyFont="1" applyFill="1" applyAlignment="1">
      <alignment horizontal="left" vertical="center" indent="4"/>
    </xf>
    <xf numFmtId="203" fontId="57" fillId="33" borderId="0" xfId="0" applyNumberFormat="1" applyFont="1" applyFill="1" applyAlignment="1">
      <alignment vertical="center"/>
    </xf>
    <xf numFmtId="0" fontId="9" fillId="37" borderId="0" xfId="0" applyFont="1" applyFill="1" applyAlignment="1">
      <alignment vertical="center"/>
    </xf>
    <xf numFmtId="203" fontId="0" fillId="59" borderId="0" xfId="0" applyNumberFormat="1" applyFill="1" applyAlignment="1">
      <alignment vertical="center"/>
    </xf>
    <xf numFmtId="0" fontId="0" fillId="13" borderId="0" xfId="0" applyFill="1" applyAlignment="1">
      <alignment vertical="center"/>
    </xf>
    <xf numFmtId="0" fontId="0" fillId="27" borderId="0" xfId="0" applyFill="1" applyAlignment="1">
      <alignment vertical="center"/>
    </xf>
    <xf numFmtId="0" fontId="0" fillId="28" borderId="0" xfId="0" applyFont="1" applyFill="1" applyAlignment="1">
      <alignment vertical="center"/>
    </xf>
    <xf numFmtId="0" fontId="0" fillId="0" borderId="0" xfId="0" applyAlignment="1">
      <alignment vertical="center"/>
    </xf>
    <xf numFmtId="0" fontId="6" fillId="26" borderId="8" xfId="0" applyFont="1" applyFill="1" applyBorder="1" applyAlignment="1" applyProtection="1">
      <alignment horizontal="left" vertical="center" shrinkToFit="1"/>
      <protection locked="0"/>
    </xf>
    <xf numFmtId="0" fontId="6" fillId="26" borderId="17" xfId="0" applyFont="1" applyFill="1" applyBorder="1" applyAlignment="1" applyProtection="1">
      <alignment horizontal="left" vertical="center" shrinkToFit="1"/>
      <protection locked="0"/>
    </xf>
    <xf numFmtId="0" fontId="6" fillId="26" borderId="18" xfId="0" applyFont="1" applyFill="1" applyBorder="1" applyAlignment="1" applyProtection="1">
      <alignment horizontal="left" vertical="center" shrinkToFit="1"/>
      <protection locked="0"/>
    </xf>
    <xf numFmtId="0" fontId="6" fillId="26" borderId="19" xfId="0" applyFont="1" applyFill="1" applyBorder="1" applyAlignment="1" applyProtection="1">
      <alignment horizontal="left" vertical="center" shrinkToFit="1"/>
      <protection locked="0"/>
    </xf>
    <xf numFmtId="0" fontId="18" fillId="46" borderId="17" xfId="0" applyFont="1" applyFill="1" applyBorder="1" applyAlignment="1">
      <alignment horizontal="center" vertical="center" shrinkToFit="1"/>
    </xf>
    <xf numFmtId="0" fontId="18" fillId="46" borderId="19" xfId="0" applyFont="1" applyFill="1" applyBorder="1" applyAlignment="1">
      <alignment horizontal="center" vertical="center" shrinkToFit="1"/>
    </xf>
    <xf numFmtId="178" fontId="18" fillId="27" borderId="17" xfId="0" applyNumberFormat="1" applyFont="1" applyFill="1" applyBorder="1" applyAlignment="1" applyProtection="1">
      <alignment horizontal="left" vertical="center" shrinkToFit="1"/>
      <protection locked="0"/>
    </xf>
    <xf numFmtId="178" fontId="18" fillId="27" borderId="18" xfId="0" applyNumberFormat="1" applyFont="1" applyFill="1" applyBorder="1" applyAlignment="1" applyProtection="1">
      <alignment horizontal="left" vertical="center" shrinkToFit="1"/>
      <protection locked="0"/>
    </xf>
    <xf numFmtId="178" fontId="18" fillId="27" borderId="19" xfId="0" applyNumberFormat="1" applyFont="1" applyFill="1" applyBorder="1" applyAlignment="1" applyProtection="1">
      <alignment horizontal="left" vertical="center" shrinkToFit="1"/>
      <protection locked="0"/>
    </xf>
    <xf numFmtId="0" fontId="9" fillId="24" borderId="0" xfId="0" applyFont="1" applyFill="1" applyAlignment="1">
      <alignment horizontal="center" vertical="center" shrinkToFit="1"/>
    </xf>
    <xf numFmtId="207" fontId="53" fillId="37" borderId="112" xfId="0" applyNumberFormat="1" applyFont="1" applyFill="1" applyBorder="1" applyAlignment="1">
      <alignment horizontal="center" vertical="center" shrinkToFit="1"/>
    </xf>
    <xf numFmtId="207" fontId="53" fillId="37" borderId="113" xfId="0" applyNumberFormat="1" applyFont="1" applyFill="1" applyBorder="1" applyAlignment="1">
      <alignment horizontal="center" vertical="center" shrinkToFit="1"/>
    </xf>
    <xf numFmtId="189" fontId="6" fillId="27" borderId="1" xfId="3" applyNumberFormat="1" applyFont="1" applyFill="1" applyBorder="1" applyAlignment="1">
      <alignment horizontal="center" vertical="center" shrinkToFit="1"/>
    </xf>
    <xf numFmtId="0" fontId="6" fillId="27" borderId="1" xfId="3" applyFont="1" applyFill="1" applyBorder="1" applyAlignment="1">
      <alignment horizontal="center" vertical="center" shrinkToFit="1"/>
    </xf>
    <xf numFmtId="0" fontId="6" fillId="13" borderId="1" xfId="3" applyFont="1" applyFill="1" applyBorder="1" applyAlignment="1">
      <alignment horizontal="center" vertical="center" shrinkToFit="1"/>
    </xf>
    <xf numFmtId="186" fontId="6" fillId="13" borderId="2" xfId="3" applyNumberFormat="1" applyFont="1" applyFill="1" applyBorder="1" applyAlignment="1">
      <alignment horizontal="right" vertical="center" indent="1" shrinkToFit="1"/>
    </xf>
    <xf numFmtId="186" fontId="6" fillId="13" borderId="45" xfId="3" applyNumberFormat="1" applyFont="1" applyFill="1" applyBorder="1" applyAlignment="1">
      <alignment horizontal="right" vertical="center" indent="1" shrinkToFit="1"/>
    </xf>
    <xf numFmtId="186" fontId="6" fillId="26" borderId="2" xfId="3" applyNumberFormat="1" applyFont="1" applyFill="1" applyBorder="1" applyAlignment="1" applyProtection="1">
      <alignment horizontal="center" vertical="center" shrinkToFit="1"/>
      <protection locked="0"/>
    </xf>
    <xf numFmtId="186" fontId="6" fillId="26" borderId="45" xfId="3" applyNumberFormat="1" applyFont="1" applyFill="1" applyBorder="1" applyAlignment="1" applyProtection="1">
      <alignment horizontal="center" vertical="center" shrinkToFit="1"/>
      <protection locked="0"/>
    </xf>
    <xf numFmtId="186" fontId="6" fillId="27" borderId="1" xfId="3" applyNumberFormat="1" applyFont="1" applyFill="1" applyBorder="1" applyAlignment="1">
      <alignment horizontal="center" vertical="center" shrinkToFit="1"/>
    </xf>
    <xf numFmtId="186" fontId="6" fillId="40" borderId="1" xfId="3" applyNumberFormat="1" applyFont="1" applyFill="1" applyBorder="1" applyAlignment="1" applyProtection="1">
      <alignment horizontal="center" vertical="center" shrinkToFit="1"/>
      <protection locked="0"/>
    </xf>
    <xf numFmtId="188" fontId="6" fillId="27" borderId="2" xfId="3" applyNumberFormat="1" applyFont="1" applyFill="1" applyBorder="1" applyAlignment="1" applyProtection="1">
      <alignment horizontal="center" vertical="center" shrinkToFit="1"/>
      <protection locked="0"/>
    </xf>
    <xf numFmtId="188" fontId="6" fillId="27" borderId="45" xfId="3" applyNumberFormat="1" applyFont="1" applyFill="1" applyBorder="1" applyAlignment="1" applyProtection="1">
      <alignment horizontal="center" vertical="center" shrinkToFit="1"/>
      <protection locked="0"/>
    </xf>
    <xf numFmtId="190" fontId="6" fillId="16" borderId="1" xfId="3" applyNumberFormat="1" applyFont="1" applyFill="1" applyBorder="1" applyAlignment="1">
      <alignment horizontal="center" vertical="center" shrinkToFit="1"/>
    </xf>
    <xf numFmtId="186" fontId="6" fillId="16" borderId="1" xfId="3" applyNumberFormat="1" applyFont="1" applyFill="1" applyBorder="1" applyAlignment="1">
      <alignment horizontal="center" vertical="center" shrinkToFit="1"/>
    </xf>
    <xf numFmtId="0" fontId="6" fillId="54" borderId="1" xfId="3" applyFont="1" applyFill="1" applyBorder="1" applyAlignment="1">
      <alignment horizontal="center" vertical="center" shrinkToFit="1"/>
    </xf>
    <xf numFmtId="0" fontId="6" fillId="54" borderId="2" xfId="3" applyFont="1" applyFill="1" applyBorder="1" applyAlignment="1">
      <alignment horizontal="center" vertical="center" shrinkToFit="1"/>
    </xf>
    <xf numFmtId="0" fontId="6" fillId="54" borderId="44" xfId="3" applyFont="1" applyFill="1" applyBorder="1" applyAlignment="1">
      <alignment horizontal="center" vertical="center" shrinkToFit="1"/>
    </xf>
    <xf numFmtId="0" fontId="6" fillId="54" borderId="45" xfId="3" applyFont="1" applyFill="1" applyBorder="1" applyAlignment="1">
      <alignment horizontal="center" vertical="center" shrinkToFit="1"/>
    </xf>
    <xf numFmtId="206" fontId="53" fillId="37" borderId="30" xfId="3" applyNumberFormat="1" applyFont="1" applyFill="1" applyBorder="1" applyAlignment="1">
      <alignment horizontal="center" vertical="center"/>
    </xf>
    <xf numFmtId="0" fontId="6" fillId="13" borderId="32" xfId="3" applyFont="1" applyFill="1" applyBorder="1" applyAlignment="1">
      <alignment horizontal="left" vertical="center" wrapText="1"/>
    </xf>
    <xf numFmtId="0" fontId="6" fillId="13" borderId="0" xfId="3" applyFont="1" applyFill="1" applyAlignment="1">
      <alignment horizontal="left" vertical="center" wrapText="1"/>
    </xf>
    <xf numFmtId="0" fontId="6" fillId="13" borderId="33" xfId="3" applyFont="1" applyFill="1" applyBorder="1" applyAlignment="1">
      <alignment horizontal="left" vertical="center" wrapText="1"/>
    </xf>
    <xf numFmtId="0" fontId="6" fillId="13" borderId="34" xfId="3" applyFont="1" applyFill="1" applyBorder="1" applyAlignment="1">
      <alignment horizontal="left" vertical="center" wrapText="1"/>
    </xf>
    <xf numFmtId="0" fontId="6" fillId="13" borderId="41" xfId="3" applyFont="1" applyFill="1" applyBorder="1" applyAlignment="1">
      <alignment horizontal="left" vertical="center" wrapText="1"/>
    </xf>
    <xf numFmtId="0" fontId="6" fillId="13" borderId="42" xfId="3" applyFont="1" applyFill="1" applyBorder="1" applyAlignment="1">
      <alignment horizontal="left" vertical="center" wrapText="1"/>
    </xf>
    <xf numFmtId="0" fontId="6" fillId="13" borderId="47" xfId="3" applyFont="1" applyFill="1" applyBorder="1" applyAlignment="1">
      <alignment horizontal="left" vertical="center" wrapText="1"/>
    </xf>
    <xf numFmtId="0" fontId="6" fillId="13" borderId="48" xfId="3" applyFont="1" applyFill="1" applyBorder="1" applyAlignment="1">
      <alignment horizontal="left" vertical="center" wrapText="1"/>
    </xf>
    <xf numFmtId="0" fontId="6" fillId="13" borderId="49" xfId="3" applyFont="1" applyFill="1" applyBorder="1" applyAlignment="1">
      <alignment horizontal="left" vertical="center" wrapText="1"/>
    </xf>
    <xf numFmtId="0" fontId="30" fillId="37" borderId="35" xfId="3" applyFont="1" applyFill="1" applyBorder="1" applyAlignment="1">
      <alignment horizontal="center" vertical="center" wrapText="1"/>
    </xf>
    <xf numFmtId="0" fontId="30" fillId="37" borderId="33" xfId="3" applyFont="1" applyFill="1" applyBorder="1" applyAlignment="1">
      <alignment horizontal="center" vertical="center" wrapText="1"/>
    </xf>
    <xf numFmtId="0" fontId="30" fillId="37" borderId="43" xfId="3" applyFont="1" applyFill="1" applyBorder="1" applyAlignment="1">
      <alignment horizontal="center" vertical="center" wrapText="1"/>
    </xf>
    <xf numFmtId="0" fontId="30" fillId="37" borderId="0" xfId="3" applyFont="1" applyFill="1" applyAlignment="1">
      <alignment horizontal="center" vertical="center" wrapText="1"/>
    </xf>
    <xf numFmtId="0" fontId="30" fillId="37" borderId="50" xfId="3" applyFont="1" applyFill="1" applyBorder="1" applyAlignment="1">
      <alignment horizontal="center" vertical="center" wrapText="1"/>
    </xf>
    <xf numFmtId="0" fontId="30" fillId="37" borderId="48" xfId="3" applyFont="1" applyFill="1" applyBorder="1" applyAlignment="1">
      <alignment horizontal="center" vertical="center" wrapText="1"/>
    </xf>
    <xf numFmtId="0" fontId="57" fillId="38" borderId="36" xfId="3" applyFont="1" applyFill="1" applyBorder="1" applyAlignment="1">
      <alignment horizontal="center" vertical="center" shrinkToFit="1"/>
    </xf>
    <xf numFmtId="0" fontId="57" fillId="38" borderId="37" xfId="3" applyFont="1" applyFill="1" applyBorder="1" applyAlignment="1">
      <alignment horizontal="center" vertical="center" shrinkToFit="1"/>
    </xf>
    <xf numFmtId="0" fontId="57" fillId="38" borderId="38" xfId="3" applyFont="1" applyFill="1" applyBorder="1" applyAlignment="1">
      <alignment horizontal="center" vertical="center" shrinkToFit="1"/>
    </xf>
    <xf numFmtId="0" fontId="57" fillId="38" borderId="39" xfId="3" applyFont="1" applyFill="1" applyBorder="1" applyAlignment="1">
      <alignment horizontal="center" vertical="center" shrinkToFit="1"/>
    </xf>
    <xf numFmtId="186" fontId="6" fillId="39" borderId="1" xfId="3" applyNumberFormat="1" applyFont="1" applyFill="1" applyBorder="1" applyAlignment="1">
      <alignment horizontal="center" vertical="center" shrinkToFit="1"/>
    </xf>
    <xf numFmtId="188" fontId="6" fillId="16" borderId="2" xfId="3" applyNumberFormat="1" applyFont="1" applyFill="1" applyBorder="1" applyAlignment="1">
      <alignment horizontal="center" vertical="center" shrinkToFit="1"/>
    </xf>
    <xf numFmtId="188" fontId="6" fillId="16" borderId="45" xfId="3" applyNumberFormat="1" applyFont="1" applyFill="1" applyBorder="1" applyAlignment="1">
      <alignment horizontal="center" vertical="center" shrinkToFit="1"/>
    </xf>
    <xf numFmtId="186" fontId="6" fillId="16" borderId="2" xfId="3" applyNumberFormat="1" applyFont="1" applyFill="1" applyBorder="1" applyAlignment="1">
      <alignment horizontal="center" vertical="center" shrinkToFit="1"/>
    </xf>
    <xf numFmtId="186" fontId="6" fillId="16" borderId="45" xfId="3" applyNumberFormat="1" applyFont="1" applyFill="1" applyBorder="1" applyAlignment="1">
      <alignment horizontal="center" vertical="center" shrinkToFit="1"/>
    </xf>
    <xf numFmtId="191" fontId="6" fillId="16" borderId="2" xfId="3" applyNumberFormat="1" applyFont="1" applyFill="1" applyBorder="1" applyAlignment="1">
      <alignment horizontal="center" vertical="center" shrinkToFit="1"/>
    </xf>
    <xf numFmtId="191" fontId="6" fillId="16" borderId="45" xfId="3" applyNumberFormat="1" applyFont="1" applyFill="1" applyBorder="1" applyAlignment="1">
      <alignment horizontal="center" vertical="center" shrinkToFit="1"/>
    </xf>
    <xf numFmtId="191" fontId="6" fillId="16" borderId="1" xfId="3" applyNumberFormat="1" applyFont="1" applyFill="1" applyBorder="1" applyAlignment="1">
      <alignment horizontal="center" vertical="center" shrinkToFit="1"/>
    </xf>
    <xf numFmtId="189" fontId="6" fillId="16" borderId="2" xfId="3" applyNumberFormat="1" applyFont="1" applyFill="1" applyBorder="1" applyAlignment="1">
      <alignment horizontal="center" vertical="center" shrinkToFit="1"/>
    </xf>
    <xf numFmtId="189" fontId="6" fillId="16" borderId="45" xfId="3" applyNumberFormat="1" applyFont="1" applyFill="1" applyBorder="1" applyAlignment="1">
      <alignment horizontal="center" vertical="center" shrinkToFit="1"/>
    </xf>
    <xf numFmtId="9" fontId="6" fillId="16" borderId="1" xfId="3" applyNumberFormat="1" applyFont="1" applyFill="1" applyBorder="1" applyAlignment="1">
      <alignment horizontal="center" vertical="center" shrinkToFit="1"/>
    </xf>
    <xf numFmtId="192" fontId="6" fillId="26" borderId="1" xfId="3" applyNumberFormat="1" applyFont="1" applyFill="1" applyBorder="1" applyAlignment="1" applyProtection="1">
      <alignment horizontal="center" vertical="center" shrinkToFit="1"/>
      <protection locked="0"/>
    </xf>
    <xf numFmtId="0" fontId="6" fillId="13" borderId="2" xfId="3" applyFont="1" applyFill="1" applyBorder="1" applyAlignment="1">
      <alignment horizontal="center" vertical="center" shrinkToFit="1"/>
    </xf>
    <xf numFmtId="0" fontId="6" fillId="13" borderId="44" xfId="3" applyFont="1" applyFill="1" applyBorder="1" applyAlignment="1">
      <alignment horizontal="center" vertical="center" shrinkToFit="1"/>
    </xf>
    <xf numFmtId="0" fontId="6" fillId="13" borderId="45" xfId="3" applyFont="1" applyFill="1" applyBorder="1" applyAlignment="1">
      <alignment horizontal="center" vertical="center" shrinkToFit="1"/>
    </xf>
    <xf numFmtId="186" fontId="6" fillId="26" borderId="1" xfId="3" applyNumberFormat="1" applyFont="1" applyFill="1" applyBorder="1" applyAlignment="1" applyProtection="1">
      <alignment horizontal="center" vertical="center" shrinkToFit="1"/>
      <protection locked="0"/>
    </xf>
    <xf numFmtId="189" fontId="6" fillId="16" borderId="1" xfId="3" applyNumberFormat="1" applyFont="1" applyFill="1" applyBorder="1" applyAlignment="1">
      <alignment horizontal="center" vertical="center" shrinkToFit="1"/>
    </xf>
    <xf numFmtId="0" fontId="6" fillId="54" borderId="51" xfId="3" applyFont="1" applyFill="1" applyBorder="1" applyAlignment="1">
      <alignment horizontal="center" vertical="center" shrinkToFit="1"/>
    </xf>
    <xf numFmtId="0" fontId="6" fillId="54" borderId="52" xfId="3" applyFont="1" applyFill="1" applyBorder="1" applyAlignment="1">
      <alignment horizontal="center" vertical="center" shrinkToFit="1"/>
    </xf>
    <xf numFmtId="0" fontId="6" fillId="54" borderId="53" xfId="3" applyFont="1" applyFill="1" applyBorder="1" applyAlignment="1">
      <alignment horizontal="center" vertical="center" shrinkToFit="1"/>
    </xf>
    <xf numFmtId="0" fontId="6" fillId="54" borderId="54" xfId="3" applyFont="1" applyFill="1" applyBorder="1" applyAlignment="1">
      <alignment horizontal="center" vertical="center" shrinkToFit="1"/>
    </xf>
    <xf numFmtId="0" fontId="6" fillId="13" borderId="51" xfId="3" applyFont="1" applyFill="1" applyBorder="1" applyAlignment="1">
      <alignment horizontal="center" vertical="center" shrinkToFit="1"/>
    </xf>
    <xf numFmtId="186" fontId="6" fillId="39" borderId="51" xfId="3" applyNumberFormat="1" applyFont="1" applyFill="1" applyBorder="1" applyAlignment="1">
      <alignment horizontal="center" vertical="center" shrinkToFit="1"/>
    </xf>
    <xf numFmtId="186" fontId="6" fillId="40" borderId="51" xfId="3" applyNumberFormat="1" applyFont="1" applyFill="1" applyBorder="1" applyAlignment="1" applyProtection="1">
      <alignment horizontal="center" vertical="center" shrinkToFit="1"/>
      <protection locked="0"/>
    </xf>
    <xf numFmtId="0" fontId="57" fillId="37" borderId="55" xfId="3" applyFont="1" applyFill="1" applyBorder="1" applyAlignment="1">
      <alignment horizontal="center" vertical="center" wrapText="1"/>
    </xf>
    <xf numFmtId="0" fontId="57" fillId="37" borderId="36" xfId="3" applyFont="1" applyFill="1" applyBorder="1" applyAlignment="1">
      <alignment horizontal="center" vertical="center" wrapText="1"/>
    </xf>
    <xf numFmtId="0" fontId="57" fillId="37" borderId="56" xfId="3" applyFont="1" applyFill="1" applyBorder="1" applyAlignment="1">
      <alignment horizontal="center" vertical="center" wrapText="1"/>
    </xf>
    <xf numFmtId="0" fontId="57" fillId="37" borderId="57" xfId="3" applyFont="1" applyFill="1" applyBorder="1" applyAlignment="1">
      <alignment horizontal="center" vertical="center" wrapText="1"/>
    </xf>
    <xf numFmtId="0" fontId="57" fillId="37" borderId="38" xfId="3" applyFont="1" applyFill="1" applyBorder="1" applyAlignment="1">
      <alignment horizontal="center" vertical="center" wrapText="1"/>
    </xf>
    <xf numFmtId="0" fontId="57" fillId="37" borderId="58" xfId="3" applyFont="1" applyFill="1" applyBorder="1" applyAlignment="1">
      <alignment horizontal="center" vertical="center" wrapText="1"/>
    </xf>
    <xf numFmtId="0" fontId="57" fillId="37" borderId="33" xfId="3" applyFont="1" applyFill="1" applyBorder="1" applyAlignment="1">
      <alignment horizontal="center" vertical="center" wrapText="1"/>
    </xf>
    <xf numFmtId="0" fontId="57" fillId="37" borderId="59" xfId="3" applyFont="1" applyFill="1" applyBorder="1" applyAlignment="1">
      <alignment horizontal="center" vertical="center" wrapText="1"/>
    </xf>
    <xf numFmtId="0" fontId="57" fillId="37" borderId="68" xfId="3" applyFont="1" applyFill="1" applyBorder="1" applyAlignment="1">
      <alignment horizontal="center" vertical="center" wrapText="1"/>
    </xf>
    <xf numFmtId="0" fontId="57" fillId="37" borderId="0" xfId="3" applyFont="1" applyFill="1" applyAlignment="1">
      <alignment horizontal="center" vertical="center" wrapText="1"/>
    </xf>
    <xf numFmtId="0" fontId="57" fillId="37" borderId="69" xfId="3" applyFont="1" applyFill="1" applyBorder="1" applyAlignment="1">
      <alignment horizontal="center" vertical="center" wrapText="1"/>
    </xf>
    <xf numFmtId="0" fontId="65" fillId="38" borderId="60" xfId="3" applyFont="1" applyFill="1" applyBorder="1" applyAlignment="1">
      <alignment horizontal="center" vertical="center" wrapText="1"/>
    </xf>
    <xf numFmtId="0" fontId="65" fillId="38" borderId="70" xfId="3" applyFont="1" applyFill="1" applyBorder="1" applyAlignment="1">
      <alignment horizontal="center" vertical="center" wrapText="1"/>
    </xf>
    <xf numFmtId="0" fontId="65" fillId="38" borderId="74" xfId="3" applyFont="1" applyFill="1" applyBorder="1" applyAlignment="1">
      <alignment horizontal="center" vertical="center" wrapText="1"/>
    </xf>
    <xf numFmtId="0" fontId="65" fillId="38" borderId="1" xfId="3" applyFont="1" applyFill="1" applyBorder="1" applyAlignment="1">
      <alignment horizontal="center" vertical="center" wrapText="1"/>
    </xf>
    <xf numFmtId="0" fontId="65" fillId="38" borderId="71" xfId="3" applyFont="1" applyFill="1" applyBorder="1" applyAlignment="1">
      <alignment horizontal="center" vertical="center" wrapText="1"/>
    </xf>
    <xf numFmtId="0" fontId="66" fillId="38" borderId="75" xfId="3" applyFont="1" applyFill="1" applyBorder="1" applyAlignment="1">
      <alignment horizontal="center" vertical="center" wrapText="1"/>
    </xf>
    <xf numFmtId="0" fontId="65" fillId="38" borderId="61" xfId="3" applyFont="1" applyFill="1" applyBorder="1" applyAlignment="1">
      <alignment horizontal="center" vertical="center" wrapText="1"/>
    </xf>
    <xf numFmtId="0" fontId="65" fillId="38" borderId="72" xfId="3" applyFont="1" applyFill="1" applyBorder="1" applyAlignment="1">
      <alignment horizontal="center" vertical="center" wrapText="1"/>
    </xf>
    <xf numFmtId="0" fontId="65" fillId="38" borderId="76" xfId="3" applyFont="1" applyFill="1" applyBorder="1" applyAlignment="1">
      <alignment horizontal="center" vertical="center" wrapText="1"/>
    </xf>
    <xf numFmtId="0" fontId="65" fillId="38" borderId="62" xfId="3" applyFont="1" applyFill="1" applyBorder="1" applyAlignment="1">
      <alignment horizontal="center" vertical="center" wrapText="1"/>
    </xf>
    <xf numFmtId="0" fontId="65" fillId="38" borderId="73" xfId="3" applyFont="1" applyFill="1" applyBorder="1" applyAlignment="1">
      <alignment horizontal="center" vertical="center" wrapText="1"/>
    </xf>
    <xf numFmtId="0" fontId="65" fillId="38" borderId="77" xfId="3" applyFont="1" applyFill="1" applyBorder="1" applyAlignment="1">
      <alignment horizontal="center" vertical="center" wrapText="1"/>
    </xf>
    <xf numFmtId="0" fontId="68" fillId="38" borderId="63" xfId="3" applyFont="1" applyFill="1" applyBorder="1" applyAlignment="1">
      <alignment horizontal="center" vertical="center" wrapText="1"/>
    </xf>
    <xf numFmtId="0" fontId="68" fillId="38" borderId="64" xfId="3" applyFont="1" applyFill="1" applyBorder="1" applyAlignment="1">
      <alignment horizontal="center" vertical="center" wrapText="1"/>
    </xf>
    <xf numFmtId="0" fontId="68" fillId="38" borderId="65" xfId="3" applyFont="1" applyFill="1" applyBorder="1" applyAlignment="1">
      <alignment horizontal="center" vertical="center" wrapText="1"/>
    </xf>
    <xf numFmtId="0" fontId="68" fillId="38" borderId="50" xfId="3" applyFont="1" applyFill="1" applyBorder="1" applyAlignment="1">
      <alignment horizontal="center" vertical="center" wrapText="1"/>
    </xf>
    <xf numFmtId="0" fontId="68" fillId="38" borderId="48" xfId="3" applyFont="1" applyFill="1" applyBorder="1" applyAlignment="1">
      <alignment horizontal="center" vertical="center" wrapText="1"/>
    </xf>
    <xf numFmtId="0" fontId="68" fillId="38" borderId="49" xfId="3" applyFont="1" applyFill="1" applyBorder="1" applyAlignment="1">
      <alignment horizontal="center" vertical="center" wrapText="1"/>
    </xf>
    <xf numFmtId="0" fontId="65" fillId="38" borderId="79" xfId="3" applyFont="1" applyFill="1" applyBorder="1" applyAlignment="1">
      <alignment horizontal="center" vertical="center" wrapText="1"/>
    </xf>
    <xf numFmtId="0" fontId="29" fillId="13" borderId="71" xfId="3" applyFont="1" applyFill="1" applyBorder="1" applyAlignment="1">
      <alignment horizontal="center" vertical="center" wrapText="1"/>
    </xf>
    <xf numFmtId="0" fontId="29" fillId="13" borderId="80" xfId="3" applyFont="1" applyFill="1" applyBorder="1" applyAlignment="1">
      <alignment horizontal="center" vertical="center" wrapText="1"/>
    </xf>
    <xf numFmtId="0" fontId="29" fillId="13" borderId="72" xfId="3" applyFont="1" applyFill="1" applyBorder="1" applyAlignment="1">
      <alignment horizontal="center" vertical="center" wrapText="1"/>
    </xf>
    <xf numFmtId="0" fontId="29" fillId="13" borderId="81" xfId="3" applyFont="1" applyFill="1" applyBorder="1" applyAlignment="1">
      <alignment horizontal="center" vertical="center" wrapText="1"/>
    </xf>
    <xf numFmtId="0" fontId="29" fillId="13" borderId="63" xfId="3" applyFont="1" applyFill="1" applyBorder="1" applyAlignment="1">
      <alignment horizontal="center" vertical="center" wrapText="1"/>
    </xf>
    <xf numFmtId="0" fontId="29" fillId="13" borderId="64" xfId="3" applyFont="1" applyFill="1" applyBorder="1" applyAlignment="1">
      <alignment horizontal="center" vertical="center" wrapText="1"/>
    </xf>
    <xf numFmtId="0" fontId="29" fillId="13" borderId="2" xfId="3" applyFont="1" applyFill="1" applyBorder="1" applyAlignment="1">
      <alignment horizontal="center" vertical="center" wrapText="1"/>
    </xf>
    <xf numFmtId="0" fontId="29" fillId="13" borderId="44" xfId="3" applyFont="1" applyFill="1" applyBorder="1" applyAlignment="1">
      <alignment horizontal="center" vertical="center" wrapText="1"/>
    </xf>
    <xf numFmtId="0" fontId="29" fillId="13" borderId="67" xfId="3" applyFont="1" applyFill="1" applyBorder="1" applyAlignment="1">
      <alignment horizontal="center" vertical="center" wrapText="1"/>
    </xf>
    <xf numFmtId="0" fontId="29" fillId="13" borderId="126" xfId="3" applyFont="1" applyFill="1" applyBorder="1" applyAlignment="1">
      <alignment horizontal="center" vertical="center" wrapText="1"/>
    </xf>
    <xf numFmtId="0" fontId="29" fillId="13" borderId="127" xfId="3" applyFont="1" applyFill="1" applyBorder="1" applyAlignment="1">
      <alignment horizontal="center" vertical="center" wrapText="1"/>
    </xf>
    <xf numFmtId="0" fontId="29" fillId="13" borderId="128" xfId="3" applyFont="1" applyFill="1" applyBorder="1" applyAlignment="1">
      <alignment horizontal="center" vertical="center" wrapText="1"/>
    </xf>
    <xf numFmtId="0" fontId="57" fillId="37" borderId="83" xfId="3" applyFont="1" applyFill="1" applyBorder="1" applyAlignment="1">
      <alignment horizontal="center" vertical="center" wrapText="1"/>
    </xf>
    <xf numFmtId="0" fontId="57" fillId="37" borderId="57" xfId="3" applyFont="1" applyFill="1" applyBorder="1" applyAlignment="1">
      <alignment horizontal="left" vertical="center" wrapText="1" indent="15"/>
    </xf>
    <xf numFmtId="0" fontId="57" fillId="37" borderId="38" xfId="3" applyFont="1" applyFill="1" applyBorder="1" applyAlignment="1">
      <alignment horizontal="left" vertical="center" wrapText="1" indent="15"/>
    </xf>
    <xf numFmtId="0" fontId="57" fillId="37" borderId="123" xfId="3" applyFont="1" applyFill="1" applyBorder="1" applyAlignment="1">
      <alignment horizontal="left" vertical="center" wrapText="1" indent="15"/>
    </xf>
    <xf numFmtId="197" fontId="22" fillId="28" borderId="93" xfId="3" applyNumberFormat="1" applyFont="1" applyFill="1" applyBorder="1" applyAlignment="1">
      <alignment horizontal="center" vertical="center" shrinkToFit="1"/>
    </xf>
    <xf numFmtId="197" fontId="22" fillId="28" borderId="94" xfId="3" applyNumberFormat="1" applyFont="1" applyFill="1" applyBorder="1" applyAlignment="1">
      <alignment horizontal="center" vertical="center" shrinkToFit="1"/>
    </xf>
    <xf numFmtId="197" fontId="22" fillId="28" borderId="95" xfId="3" applyNumberFormat="1" applyFont="1" applyFill="1" applyBorder="1" applyAlignment="1">
      <alignment horizontal="center" vertical="center" shrinkToFit="1"/>
    </xf>
    <xf numFmtId="189" fontId="6" fillId="16" borderId="51" xfId="3" applyNumberFormat="1" applyFont="1" applyFill="1" applyBorder="1" applyAlignment="1">
      <alignment horizontal="center" vertical="center" shrinkToFit="1"/>
    </xf>
    <xf numFmtId="0" fontId="65" fillId="38" borderId="66" xfId="3" applyFont="1" applyFill="1" applyBorder="1" applyAlignment="1">
      <alignment horizontal="center" vertical="center" wrapText="1"/>
    </xf>
    <xf numFmtId="0" fontId="65" fillId="38" borderId="44" xfId="3" applyFont="1" applyFill="1" applyBorder="1" applyAlignment="1">
      <alignment horizontal="center" vertical="center" wrapText="1"/>
    </xf>
    <xf numFmtId="0" fontId="65" fillId="38" borderId="67" xfId="3" applyFont="1" applyFill="1" applyBorder="1" applyAlignment="1">
      <alignment horizontal="center" vertical="center" wrapText="1"/>
    </xf>
    <xf numFmtId="0" fontId="6" fillId="27" borderId="51" xfId="3" applyFont="1" applyFill="1" applyBorder="1" applyAlignment="1">
      <alignment horizontal="center" vertical="center" shrinkToFit="1"/>
    </xf>
    <xf numFmtId="206" fontId="53" fillId="37" borderId="118" xfId="0" applyNumberFormat="1" applyFont="1" applyFill="1" applyBorder="1" applyAlignment="1">
      <alignment horizontal="center" vertical="center" shrinkToFit="1"/>
    </xf>
    <xf numFmtId="206" fontId="53" fillId="37" borderId="119" xfId="0" applyNumberFormat="1" applyFont="1" applyFill="1" applyBorder="1" applyAlignment="1">
      <alignment horizontal="center" vertical="center" shrinkToFit="1"/>
    </xf>
    <xf numFmtId="0" fontId="0" fillId="41" borderId="5" xfId="0" applyFill="1" applyBorder="1" applyAlignment="1" applyProtection="1">
      <alignment horizontal="center" vertical="center" wrapText="1"/>
      <protection locked="0"/>
    </xf>
    <xf numFmtId="0" fontId="0" fillId="41" borderId="6" xfId="0" applyFill="1" applyBorder="1" applyAlignment="1" applyProtection="1">
      <alignment horizontal="center" vertical="center" wrapText="1"/>
      <protection locked="0"/>
    </xf>
    <xf numFmtId="0" fontId="0" fillId="41" borderId="7" xfId="0" applyFill="1" applyBorder="1" applyAlignment="1" applyProtection="1">
      <alignment horizontal="center" vertical="center" wrapText="1"/>
      <protection locked="0"/>
    </xf>
    <xf numFmtId="0" fontId="23" fillId="16" borderId="5" xfId="0" applyFont="1" applyFill="1" applyBorder="1" applyAlignment="1" applyProtection="1">
      <alignment horizontal="center" vertical="center" wrapText="1"/>
      <protection locked="0"/>
    </xf>
    <xf numFmtId="0" fontId="23" fillId="16" borderId="6" xfId="0" applyFont="1" applyFill="1" applyBorder="1" applyAlignment="1" applyProtection="1">
      <alignment horizontal="center" vertical="center" wrapText="1"/>
      <protection locked="0"/>
    </xf>
    <xf numFmtId="0" fontId="23" fillId="16" borderId="7" xfId="0" applyFont="1" applyFill="1" applyBorder="1" applyAlignment="1" applyProtection="1">
      <alignment horizontal="center" vertical="center" wrapText="1"/>
      <protection locked="0"/>
    </xf>
    <xf numFmtId="0" fontId="0" fillId="44" borderId="5" xfId="0" applyFill="1" applyBorder="1" applyAlignment="1" applyProtection="1">
      <alignment horizontal="center" vertical="center" wrapText="1"/>
      <protection locked="0"/>
    </xf>
    <xf numFmtId="0" fontId="0" fillId="44" borderId="6" xfId="0" applyFill="1" applyBorder="1" applyAlignment="1" applyProtection="1">
      <alignment horizontal="center" vertical="center" wrapText="1"/>
      <protection locked="0"/>
    </xf>
    <xf numFmtId="0" fontId="0" fillId="44" borderId="7" xfId="0" applyFill="1" applyBorder="1" applyAlignment="1" applyProtection="1">
      <alignment horizontal="center" vertical="center" wrapText="1"/>
      <protection locked="0"/>
    </xf>
    <xf numFmtId="0" fontId="57" fillId="48" borderId="0" xfId="0" applyFont="1" applyFill="1" applyAlignment="1" applyProtection="1">
      <alignment horizontal="center" vertical="center" wrapText="1"/>
      <protection locked="0"/>
    </xf>
    <xf numFmtId="0" fontId="32" fillId="2" borderId="3" xfId="0" applyFont="1" applyFill="1" applyBorder="1" applyAlignment="1">
      <alignment horizontal="center" vertical="center"/>
    </xf>
    <xf numFmtId="0" fontId="32" fillId="31" borderId="0" xfId="0" applyFont="1" applyFill="1" applyAlignment="1">
      <alignment horizontal="center" vertical="center"/>
    </xf>
    <xf numFmtId="0" fontId="35" fillId="23" borderId="4" xfId="0" applyFont="1" applyFill="1" applyBorder="1" applyAlignment="1">
      <alignment horizontal="center" vertical="center" wrapText="1"/>
    </xf>
    <xf numFmtId="179" fontId="50" fillId="28" borderId="13" xfId="0" applyNumberFormat="1" applyFont="1" applyFill="1" applyBorder="1" applyAlignment="1">
      <alignment horizontal="center" vertical="center"/>
    </xf>
    <xf numFmtId="0" fontId="0" fillId="28" borderId="8" xfId="0" applyFill="1" applyBorder="1" applyAlignment="1">
      <alignment horizontal="center" vertical="center"/>
    </xf>
    <xf numFmtId="179" fontId="0" fillId="28" borderId="9" xfId="0" applyNumberFormat="1" applyFill="1" applyBorder="1" applyAlignment="1">
      <alignment horizontal="center" vertical="center" wrapText="1"/>
    </xf>
    <xf numFmtId="179" fontId="0" fillId="28" borderId="10" xfId="0" applyNumberFormat="1" applyFill="1" applyBorder="1" applyAlignment="1">
      <alignment horizontal="center" vertical="center" wrapText="1"/>
    </xf>
    <xf numFmtId="179" fontId="0" fillId="28" borderId="11" xfId="0" applyNumberFormat="1" applyFill="1" applyBorder="1" applyAlignment="1">
      <alignment horizontal="center" vertical="center" wrapText="1"/>
    </xf>
    <xf numFmtId="179" fontId="0" fillId="28" borderId="14" xfId="0" applyNumberFormat="1" applyFill="1" applyBorder="1" applyAlignment="1">
      <alignment horizontal="center" vertical="center" wrapText="1"/>
    </xf>
    <xf numFmtId="179" fontId="0" fillId="28" borderId="15" xfId="0" applyNumberFormat="1" applyFill="1" applyBorder="1" applyAlignment="1">
      <alignment horizontal="center" vertical="center" wrapText="1"/>
    </xf>
    <xf numFmtId="179" fontId="0" fillId="28" borderId="16" xfId="0" applyNumberFormat="1" applyFill="1" applyBorder="1" applyAlignment="1">
      <alignment horizontal="center" vertical="center" wrapText="1"/>
    </xf>
    <xf numFmtId="9" fontId="0" fillId="28" borderId="8" xfId="0" applyNumberFormat="1" applyFill="1" applyBorder="1" applyAlignment="1">
      <alignment horizontal="center" vertical="center" wrapText="1"/>
    </xf>
    <xf numFmtId="9" fontId="0" fillId="28" borderId="8" xfId="0" applyNumberFormat="1" applyFill="1" applyBorder="1" applyAlignment="1">
      <alignment horizontal="center" vertical="center"/>
    </xf>
    <xf numFmtId="0" fontId="0" fillId="27" borderId="8" xfId="0" applyFill="1" applyBorder="1" applyAlignment="1">
      <alignment horizontal="center" vertical="center"/>
    </xf>
    <xf numFmtId="0" fontId="45" fillId="38" borderId="8" xfId="0" applyFont="1" applyFill="1" applyBorder="1" applyAlignment="1">
      <alignment horizontal="center" vertical="center"/>
    </xf>
    <xf numFmtId="0" fontId="38" fillId="13" borderId="8" xfId="0" applyFont="1" applyFill="1" applyBorder="1" applyAlignment="1">
      <alignment horizontal="center" vertical="center"/>
    </xf>
    <xf numFmtId="179" fontId="4" fillId="26" borderId="8" xfId="0" applyNumberFormat="1" applyFont="1" applyFill="1" applyBorder="1" applyAlignment="1" applyProtection="1">
      <alignment horizontal="center" vertical="center" wrapText="1"/>
      <protection locked="0"/>
    </xf>
    <xf numFmtId="179" fontId="4" fillId="26" borderId="8" xfId="0" applyNumberFormat="1" applyFont="1" applyFill="1" applyBorder="1" applyAlignment="1" applyProtection="1">
      <alignment horizontal="center" vertical="center"/>
      <protection locked="0"/>
    </xf>
    <xf numFmtId="0" fontId="18" fillId="28" borderId="8" xfId="0" applyFont="1" applyFill="1" applyBorder="1" applyAlignment="1">
      <alignment horizontal="left" vertical="center" wrapText="1" indent="3"/>
    </xf>
    <xf numFmtId="0" fontId="18" fillId="28" borderId="8" xfId="0" applyFont="1" applyFill="1" applyBorder="1" applyAlignment="1">
      <alignment horizontal="left" vertical="center" indent="3"/>
    </xf>
    <xf numFmtId="0" fontId="128" fillId="28" borderId="8" xfId="0" applyFont="1" applyFill="1" applyBorder="1" applyAlignment="1">
      <alignment horizontal="left" vertical="center" wrapText="1" indent="5"/>
    </xf>
    <xf numFmtId="0" fontId="128" fillId="28" borderId="8" xfId="0" applyFont="1" applyFill="1" applyBorder="1" applyAlignment="1">
      <alignment horizontal="left" vertical="center" indent="5"/>
    </xf>
    <xf numFmtId="0" fontId="45" fillId="38" borderId="8" xfId="0" applyFont="1" applyFill="1" applyBorder="1" applyAlignment="1">
      <alignment horizontal="left" vertical="center" indent="1"/>
    </xf>
    <xf numFmtId="0" fontId="18" fillId="28" borderId="8" xfId="0" applyFont="1" applyFill="1" applyBorder="1" applyAlignment="1">
      <alignment horizontal="left" vertical="center" wrapText="1" indent="5"/>
    </xf>
    <xf numFmtId="0" fontId="18" fillId="28" borderId="8" xfId="0" applyFont="1" applyFill="1" applyBorder="1" applyAlignment="1">
      <alignment horizontal="left" vertical="center" indent="5"/>
    </xf>
    <xf numFmtId="179" fontId="4" fillId="26" borderId="9" xfId="0" applyNumberFormat="1" applyFont="1" applyFill="1" applyBorder="1" applyAlignment="1" applyProtection="1">
      <alignment horizontal="center" vertical="center" wrapText="1"/>
      <protection locked="0"/>
    </xf>
    <xf numFmtId="179" fontId="4" fillId="26" borderId="10" xfId="0" applyNumberFormat="1" applyFont="1" applyFill="1" applyBorder="1" applyAlignment="1" applyProtection="1">
      <alignment horizontal="center" vertical="center"/>
      <protection locked="0"/>
    </xf>
    <xf numFmtId="179" fontId="4" fillId="26" borderId="11" xfId="0" applyNumberFormat="1" applyFont="1" applyFill="1" applyBorder="1" applyAlignment="1" applyProtection="1">
      <alignment horizontal="center" vertical="center"/>
      <protection locked="0"/>
    </xf>
    <xf numFmtId="179" fontId="4" fillId="26" borderId="12" xfId="0" applyNumberFormat="1" applyFont="1" applyFill="1" applyBorder="1" applyAlignment="1" applyProtection="1">
      <alignment horizontal="center" vertical="center"/>
      <protection locked="0"/>
    </xf>
    <xf numFmtId="179" fontId="4" fillId="26" borderId="0" xfId="0" applyNumberFormat="1" applyFont="1" applyFill="1" applyAlignment="1" applyProtection="1">
      <alignment horizontal="center" vertical="center"/>
      <protection locked="0"/>
    </xf>
    <xf numFmtId="179" fontId="4" fillId="26" borderId="13" xfId="0" applyNumberFormat="1" applyFont="1" applyFill="1" applyBorder="1" applyAlignment="1" applyProtection="1">
      <alignment horizontal="center" vertical="center"/>
      <protection locked="0"/>
    </xf>
    <xf numFmtId="179" fontId="4" fillId="26" borderId="14" xfId="0" applyNumberFormat="1" applyFont="1" applyFill="1" applyBorder="1" applyAlignment="1" applyProtection="1">
      <alignment horizontal="center" vertical="center"/>
      <protection locked="0"/>
    </xf>
    <xf numFmtId="179" fontId="4" fillId="26" borderId="15" xfId="0" applyNumberFormat="1" applyFont="1" applyFill="1" applyBorder="1" applyAlignment="1" applyProtection="1">
      <alignment horizontal="center" vertical="center"/>
      <protection locked="0"/>
    </xf>
    <xf numFmtId="179" fontId="4" fillId="26" borderId="16" xfId="0" applyNumberFormat="1" applyFont="1" applyFill="1" applyBorder="1" applyAlignment="1" applyProtection="1">
      <alignment horizontal="center" vertical="center"/>
      <protection locked="0"/>
    </xf>
    <xf numFmtId="0" fontId="0" fillId="13" borderId="8" xfId="0" applyFill="1" applyBorder="1" applyAlignment="1">
      <alignment horizontal="center" vertical="center"/>
    </xf>
    <xf numFmtId="0" fontId="0" fillId="13" borderId="17" xfId="0" applyFill="1" applyBorder="1" applyAlignment="1">
      <alignment horizontal="center" vertical="center"/>
    </xf>
    <xf numFmtId="0" fontId="0" fillId="13" borderId="18" xfId="0" applyFill="1" applyBorder="1" applyAlignment="1">
      <alignment horizontal="center" vertical="center"/>
    </xf>
    <xf numFmtId="0" fontId="0" fillId="13" borderId="19" xfId="0" applyFill="1" applyBorder="1" applyAlignment="1">
      <alignment horizontal="center" vertical="center"/>
    </xf>
    <xf numFmtId="0" fontId="23" fillId="28" borderId="17" xfId="0" applyFont="1" applyFill="1" applyBorder="1" applyAlignment="1">
      <alignment horizontal="left" vertical="center" indent="3"/>
    </xf>
    <xf numFmtId="0" fontId="23" fillId="28" borderId="18" xfId="0" applyFont="1" applyFill="1" applyBorder="1" applyAlignment="1">
      <alignment horizontal="left" vertical="center" indent="3"/>
    </xf>
    <xf numFmtId="0" fontId="23" fillId="28" borderId="19" xfId="0" applyFont="1" applyFill="1" applyBorder="1" applyAlignment="1">
      <alignment horizontal="left" vertical="center" indent="3"/>
    </xf>
    <xf numFmtId="0" fontId="23" fillId="28" borderId="17" xfId="0" applyFont="1" applyFill="1" applyBorder="1" applyAlignment="1">
      <alignment horizontal="center" vertical="center"/>
    </xf>
    <xf numFmtId="0" fontId="23" fillId="28" borderId="18" xfId="0" applyFont="1" applyFill="1" applyBorder="1" applyAlignment="1">
      <alignment horizontal="center" vertical="center"/>
    </xf>
    <xf numFmtId="0" fontId="23" fillId="28" borderId="19" xfId="0" applyFont="1" applyFill="1" applyBorder="1" applyAlignment="1">
      <alignment horizontal="center" vertical="center"/>
    </xf>
    <xf numFmtId="0" fontId="0" fillId="28" borderId="17" xfId="0" applyFill="1" applyBorder="1" applyAlignment="1">
      <alignment horizontal="center" vertical="center"/>
    </xf>
    <xf numFmtId="0" fontId="0" fillId="28" borderId="18" xfId="0" applyFill="1" applyBorder="1" applyAlignment="1">
      <alignment horizontal="center" vertical="center"/>
    </xf>
    <xf numFmtId="0" fontId="0" fillId="28" borderId="19" xfId="0" applyFill="1" applyBorder="1" applyAlignment="1">
      <alignment horizontal="center" vertical="center"/>
    </xf>
    <xf numFmtId="0" fontId="43" fillId="37" borderId="8" xfId="0" applyFont="1" applyFill="1" applyBorder="1" applyAlignment="1">
      <alignment horizontal="left" vertical="center"/>
    </xf>
    <xf numFmtId="183" fontId="18" fillId="28" borderId="9" xfId="0" applyNumberFormat="1" applyFont="1" applyFill="1" applyBorder="1" applyAlignment="1">
      <alignment horizontal="center" vertical="center"/>
    </xf>
    <xf numFmtId="183" fontId="18" fillId="28" borderId="10" xfId="0" applyNumberFormat="1" applyFont="1" applyFill="1" applyBorder="1" applyAlignment="1">
      <alignment horizontal="center" vertical="center"/>
    </xf>
    <xf numFmtId="183" fontId="18" fillId="28" borderId="11" xfId="0" applyNumberFormat="1" applyFont="1" applyFill="1" applyBorder="1" applyAlignment="1">
      <alignment horizontal="center" vertical="center"/>
    </xf>
    <xf numFmtId="183" fontId="18" fillId="28" borderId="14" xfId="0" applyNumberFormat="1" applyFont="1" applyFill="1" applyBorder="1" applyAlignment="1">
      <alignment horizontal="center" vertical="center"/>
    </xf>
    <xf numFmtId="183" fontId="18" fillId="28" borderId="15" xfId="0" applyNumberFormat="1" applyFont="1" applyFill="1" applyBorder="1" applyAlignment="1">
      <alignment horizontal="center" vertical="center"/>
    </xf>
    <xf numFmtId="183" fontId="18" fillId="28" borderId="16" xfId="0" applyNumberFormat="1" applyFont="1" applyFill="1" applyBorder="1" applyAlignment="1">
      <alignment horizontal="center" vertical="center"/>
    </xf>
    <xf numFmtId="0" fontId="0" fillId="28" borderId="9" xfId="0" applyFill="1" applyBorder="1" applyAlignment="1">
      <alignment horizontal="center" vertical="center"/>
    </xf>
    <xf numFmtId="0" fontId="0" fillId="28" borderId="10" xfId="0" applyFill="1" applyBorder="1" applyAlignment="1">
      <alignment horizontal="center" vertical="center"/>
    </xf>
    <xf numFmtId="0" fontId="0" fillId="28" borderId="11" xfId="0" applyFill="1" applyBorder="1" applyAlignment="1">
      <alignment horizontal="center" vertical="center"/>
    </xf>
    <xf numFmtId="0" fontId="0" fillId="28" borderId="14" xfId="0" applyFill="1" applyBorder="1" applyAlignment="1">
      <alignment horizontal="center" vertical="center"/>
    </xf>
    <xf numFmtId="0" fontId="0" fillId="28" borderId="15" xfId="0" applyFill="1" applyBorder="1" applyAlignment="1">
      <alignment horizontal="center" vertical="center"/>
    </xf>
    <xf numFmtId="0" fontId="0" fillId="28" borderId="16" xfId="0" applyFill="1" applyBorder="1" applyAlignment="1">
      <alignment horizontal="center" vertical="center"/>
    </xf>
    <xf numFmtId="179" fontId="0" fillId="28" borderId="9" xfId="0" applyNumberFormat="1" applyFill="1" applyBorder="1" applyAlignment="1">
      <alignment horizontal="center" vertical="center"/>
    </xf>
    <xf numFmtId="179" fontId="0" fillId="28" borderId="10" xfId="0" applyNumberFormat="1" applyFill="1" applyBorder="1" applyAlignment="1">
      <alignment horizontal="center" vertical="center"/>
    </xf>
    <xf numFmtId="179" fontId="0" fillId="28" borderId="12" xfId="0" applyNumberFormat="1" applyFill="1" applyBorder="1" applyAlignment="1">
      <alignment horizontal="center" vertical="center"/>
    </xf>
    <xf numFmtId="179" fontId="0" fillId="28" borderId="0" xfId="0" applyNumberFormat="1" applyFill="1" applyAlignment="1">
      <alignment horizontal="center" vertical="center"/>
    </xf>
    <xf numFmtId="49" fontId="18" fillId="28" borderId="9" xfId="0" applyNumberFormat="1" applyFont="1" applyFill="1" applyBorder="1" applyAlignment="1">
      <alignment horizontal="center" vertical="center"/>
    </xf>
    <xf numFmtId="49" fontId="18" fillId="28" borderId="10" xfId="0" applyNumberFormat="1" applyFont="1" applyFill="1" applyBorder="1" applyAlignment="1">
      <alignment horizontal="center" vertical="center"/>
    </xf>
    <xf numFmtId="49" fontId="18" fillId="28" borderId="11" xfId="0" applyNumberFormat="1" applyFont="1" applyFill="1" applyBorder="1" applyAlignment="1">
      <alignment horizontal="center" vertical="center"/>
    </xf>
    <xf numFmtId="49" fontId="18" fillId="28" borderId="14" xfId="0" applyNumberFormat="1" applyFont="1" applyFill="1" applyBorder="1" applyAlignment="1">
      <alignment horizontal="center" vertical="center"/>
    </xf>
    <xf numFmtId="49" fontId="18" fillId="28" borderId="15" xfId="0" applyNumberFormat="1" applyFont="1" applyFill="1" applyBorder="1" applyAlignment="1">
      <alignment horizontal="center" vertical="center"/>
    </xf>
    <xf numFmtId="49" fontId="18" fillId="28" borderId="16" xfId="0" applyNumberFormat="1" applyFont="1" applyFill="1" applyBorder="1" applyAlignment="1">
      <alignment horizontal="center" vertical="center"/>
    </xf>
    <xf numFmtId="184" fontId="18" fillId="28" borderId="9" xfId="0" applyNumberFormat="1" applyFont="1" applyFill="1" applyBorder="1" applyAlignment="1">
      <alignment horizontal="center" vertical="center"/>
    </xf>
    <xf numFmtId="184" fontId="18" fillId="28" borderId="10" xfId="0" applyNumberFormat="1" applyFont="1" applyFill="1" applyBorder="1" applyAlignment="1">
      <alignment horizontal="center" vertical="center"/>
    </xf>
    <xf numFmtId="184" fontId="18" fillId="28" borderId="11" xfId="0" applyNumberFormat="1" applyFont="1" applyFill="1" applyBorder="1" applyAlignment="1">
      <alignment horizontal="center" vertical="center"/>
    </xf>
    <xf numFmtId="184" fontId="18" fillId="28" borderId="14" xfId="0" applyNumberFormat="1" applyFont="1" applyFill="1" applyBorder="1" applyAlignment="1">
      <alignment horizontal="center" vertical="center"/>
    </xf>
    <xf numFmtId="184" fontId="18" fillId="28" borderId="15" xfId="0" applyNumberFormat="1" applyFont="1" applyFill="1" applyBorder="1" applyAlignment="1">
      <alignment horizontal="center" vertical="center"/>
    </xf>
    <xf numFmtId="184" fontId="18" fillId="28" borderId="16" xfId="0" applyNumberFormat="1" applyFont="1" applyFill="1" applyBorder="1" applyAlignment="1">
      <alignment horizontal="center" vertical="center"/>
    </xf>
    <xf numFmtId="184" fontId="18" fillId="28" borderId="22" xfId="0" applyNumberFormat="1" applyFont="1" applyFill="1" applyBorder="1" applyAlignment="1">
      <alignment horizontal="center" vertical="center"/>
    </xf>
    <xf numFmtId="184" fontId="18" fillId="28" borderId="24" xfId="0" applyNumberFormat="1" applyFont="1" applyFill="1" applyBorder="1" applyAlignment="1">
      <alignment horizontal="center" vertical="center"/>
    </xf>
    <xf numFmtId="184" fontId="18" fillId="28" borderId="23" xfId="0" applyNumberFormat="1" applyFont="1" applyFill="1" applyBorder="1" applyAlignment="1">
      <alignment horizontal="center" vertical="center"/>
    </xf>
    <xf numFmtId="184" fontId="18" fillId="28" borderId="25" xfId="0" applyNumberFormat="1" applyFont="1" applyFill="1" applyBorder="1" applyAlignment="1">
      <alignment horizontal="center" vertical="center"/>
    </xf>
    <xf numFmtId="179" fontId="0" fillId="28" borderId="14" xfId="0" applyNumberFormat="1" applyFill="1" applyBorder="1" applyAlignment="1">
      <alignment horizontal="center" vertical="center"/>
    </xf>
    <xf numFmtId="179" fontId="0" fillId="28" borderId="15" xfId="0" applyNumberFormat="1" applyFill="1" applyBorder="1" applyAlignment="1">
      <alignment horizontal="center" vertical="center"/>
    </xf>
    <xf numFmtId="0" fontId="43" fillId="37" borderId="9" xfId="0" applyFont="1" applyFill="1" applyBorder="1" applyAlignment="1">
      <alignment horizontal="left" vertical="center" wrapText="1"/>
    </xf>
    <xf numFmtId="0" fontId="43" fillId="37" borderId="10" xfId="0" applyFont="1" applyFill="1" applyBorder="1" applyAlignment="1">
      <alignment horizontal="left" vertical="center" wrapText="1"/>
    </xf>
    <xf numFmtId="0" fontId="43" fillId="37" borderId="11" xfId="0" applyFont="1" applyFill="1" applyBorder="1" applyAlignment="1">
      <alignment horizontal="left" vertical="center" wrapText="1"/>
    </xf>
    <xf numFmtId="0" fontId="43" fillId="37" borderId="12" xfId="0" applyFont="1" applyFill="1" applyBorder="1" applyAlignment="1">
      <alignment horizontal="left" vertical="center" wrapText="1"/>
    </xf>
    <xf numFmtId="0" fontId="43" fillId="37" borderId="0" xfId="0" applyFont="1" applyFill="1" applyAlignment="1">
      <alignment horizontal="left" vertical="center" wrapText="1"/>
    </xf>
    <xf numFmtId="0" fontId="43" fillId="37" borderId="13" xfId="0" applyFont="1" applyFill="1" applyBorder="1" applyAlignment="1">
      <alignment horizontal="left" vertical="center" wrapText="1"/>
    </xf>
    <xf numFmtId="0" fontId="43" fillId="37" borderId="14" xfId="0" applyFont="1" applyFill="1" applyBorder="1" applyAlignment="1">
      <alignment horizontal="left" vertical="center" wrapText="1"/>
    </xf>
    <xf numFmtId="0" fontId="43" fillId="37" borderId="15" xfId="0" applyFont="1" applyFill="1" applyBorder="1" applyAlignment="1">
      <alignment horizontal="left" vertical="center" wrapText="1"/>
    </xf>
    <xf numFmtId="0" fontId="43" fillId="37" borderId="16" xfId="0" applyFont="1" applyFill="1" applyBorder="1" applyAlignment="1">
      <alignment horizontal="left" vertical="center" wrapText="1"/>
    </xf>
    <xf numFmtId="185" fontId="0" fillId="28" borderId="9" xfId="0" applyNumberFormat="1" applyFill="1" applyBorder="1" applyAlignment="1">
      <alignment horizontal="center" vertical="center"/>
    </xf>
    <xf numFmtId="185" fontId="0" fillId="28" borderId="10" xfId="0" applyNumberFormat="1" applyFill="1" applyBorder="1" applyAlignment="1">
      <alignment horizontal="center" vertical="center"/>
    </xf>
    <xf numFmtId="185" fontId="0" fillId="28" borderId="11" xfId="0" applyNumberFormat="1" applyFill="1" applyBorder="1" applyAlignment="1">
      <alignment horizontal="center" vertical="center"/>
    </xf>
    <xf numFmtId="185" fontId="0" fillId="28" borderId="14" xfId="0" applyNumberFormat="1" applyFill="1" applyBorder="1" applyAlignment="1">
      <alignment horizontal="center" vertical="center"/>
    </xf>
    <xf numFmtId="185" fontId="0" fillId="28" borderId="15" xfId="0" applyNumberFormat="1" applyFill="1" applyBorder="1" applyAlignment="1">
      <alignment horizontal="center" vertical="center"/>
    </xf>
    <xf numFmtId="185" fontId="0" fillId="28" borderId="16" xfId="0" applyNumberFormat="1" applyFill="1" applyBorder="1" applyAlignment="1">
      <alignment horizontal="center" vertical="center"/>
    </xf>
    <xf numFmtId="9" fontId="0" fillId="28" borderId="9" xfId="0" applyNumberFormat="1" applyFill="1" applyBorder="1" applyAlignment="1">
      <alignment horizontal="center" vertical="center"/>
    </xf>
    <xf numFmtId="9" fontId="0" fillId="28" borderId="10" xfId="0" applyNumberFormat="1" applyFill="1" applyBorder="1" applyAlignment="1">
      <alignment horizontal="center" vertical="center"/>
    </xf>
    <xf numFmtId="9" fontId="0" fillId="28" borderId="11" xfId="0" applyNumberFormat="1" applyFill="1" applyBorder="1" applyAlignment="1">
      <alignment horizontal="center" vertical="center"/>
    </xf>
    <xf numFmtId="9" fontId="0" fillId="28" borderId="14" xfId="0" applyNumberFormat="1" applyFill="1" applyBorder="1" applyAlignment="1">
      <alignment horizontal="center" vertical="center"/>
    </xf>
    <xf numFmtId="9" fontId="0" fillId="28" borderId="15" xfId="0" applyNumberFormat="1" applyFill="1" applyBorder="1" applyAlignment="1">
      <alignment horizontal="center" vertical="center"/>
    </xf>
    <xf numFmtId="9" fontId="0" fillId="28" borderId="16" xfId="0" applyNumberFormat="1" applyFill="1" applyBorder="1" applyAlignment="1">
      <alignment horizontal="center" vertical="center"/>
    </xf>
    <xf numFmtId="179" fontId="0" fillId="28" borderId="87" xfId="0" applyNumberFormat="1" applyFill="1" applyBorder="1" applyAlignment="1">
      <alignment horizontal="center" vertical="center"/>
    </xf>
    <xf numFmtId="179" fontId="0" fillId="28" borderId="88" xfId="0" applyNumberFormat="1" applyFill="1" applyBorder="1" applyAlignment="1">
      <alignment horizontal="center" vertical="center"/>
    </xf>
    <xf numFmtId="179" fontId="0" fillId="28" borderId="89" xfId="0" applyNumberFormat="1" applyFill="1" applyBorder="1" applyAlignment="1">
      <alignment horizontal="center" vertical="center"/>
    </xf>
    <xf numFmtId="179" fontId="0" fillId="28" borderId="90" xfId="0" applyNumberFormat="1" applyFill="1" applyBorder="1" applyAlignment="1">
      <alignment horizontal="center" vertical="center"/>
    </xf>
    <xf numFmtId="179" fontId="0" fillId="28" borderId="91" xfId="0" applyNumberFormat="1" applyFill="1" applyBorder="1" applyAlignment="1">
      <alignment horizontal="center" vertical="center"/>
    </xf>
    <xf numFmtId="179" fontId="49" fillId="28" borderId="11" xfId="0" applyNumberFormat="1" applyFont="1" applyFill="1" applyBorder="1" applyAlignment="1">
      <alignment horizontal="center" vertical="center"/>
    </xf>
    <xf numFmtId="9" fontId="0" fillId="13" borderId="17" xfId="0" applyNumberFormat="1" applyFill="1" applyBorder="1" applyAlignment="1">
      <alignment horizontal="center" vertical="center"/>
    </xf>
    <xf numFmtId="9" fontId="0" fillId="13" borderId="18" xfId="0" applyNumberFormat="1" applyFill="1" applyBorder="1" applyAlignment="1">
      <alignment horizontal="center" vertical="center"/>
    </xf>
    <xf numFmtId="9" fontId="0" fillId="13" borderId="19" xfId="0" applyNumberFormat="1" applyFill="1" applyBorder="1" applyAlignment="1">
      <alignment horizontal="center" vertical="center"/>
    </xf>
    <xf numFmtId="9" fontId="0" fillId="13" borderId="20" xfId="0" applyNumberFormat="1" applyFill="1" applyBorder="1" applyAlignment="1">
      <alignment horizontal="center" vertical="center"/>
    </xf>
    <xf numFmtId="9" fontId="0" fillId="13" borderId="21" xfId="0" applyNumberFormat="1" applyFill="1" applyBorder="1" applyAlignment="1">
      <alignment horizontal="center" vertical="center"/>
    </xf>
    <xf numFmtId="0" fontId="0" fillId="28" borderId="17" xfId="0" applyFill="1" applyBorder="1" applyAlignment="1">
      <alignment horizontal="left" vertical="center" indent="5"/>
    </xf>
    <xf numFmtId="0" fontId="0" fillId="28" borderId="18" xfId="0" applyFill="1" applyBorder="1" applyAlignment="1">
      <alignment horizontal="left" vertical="center" indent="5"/>
    </xf>
    <xf numFmtId="0" fontId="0" fillId="28" borderId="19" xfId="0" applyFill="1" applyBorder="1" applyAlignment="1">
      <alignment horizontal="left" vertical="center" indent="5"/>
    </xf>
    <xf numFmtId="0" fontId="45" fillId="38" borderId="26" xfId="0" applyFont="1" applyFill="1" applyBorder="1" applyAlignment="1">
      <alignment horizontal="left" vertical="center" indent="1"/>
    </xf>
    <xf numFmtId="0" fontId="0" fillId="13" borderId="9" xfId="0" applyFill="1" applyBorder="1" applyAlignment="1">
      <alignment horizontal="center" vertical="center"/>
    </xf>
    <xf numFmtId="0" fontId="0" fillId="13" borderId="10" xfId="0" applyFill="1" applyBorder="1" applyAlignment="1">
      <alignment horizontal="center" vertical="center"/>
    </xf>
    <xf numFmtId="0" fontId="0" fillId="13" borderId="11" xfId="0" applyFill="1" applyBorder="1" applyAlignment="1">
      <alignment horizontal="center" vertical="center"/>
    </xf>
    <xf numFmtId="0" fontId="0" fillId="13" borderId="14" xfId="0" applyFill="1" applyBorder="1" applyAlignment="1">
      <alignment horizontal="center" vertical="center"/>
    </xf>
    <xf numFmtId="0" fontId="0" fillId="13" borderId="15" xfId="0" applyFill="1" applyBorder="1" applyAlignment="1">
      <alignment horizontal="center" vertical="center"/>
    </xf>
    <xf numFmtId="0" fontId="0" fillId="13" borderId="16" xfId="0" applyFill="1" applyBorder="1" applyAlignment="1">
      <alignment horizontal="center" vertical="center"/>
    </xf>
    <xf numFmtId="0" fontId="0" fillId="13" borderId="20" xfId="0" applyFill="1" applyBorder="1" applyAlignment="1">
      <alignment horizontal="center" vertical="center"/>
    </xf>
    <xf numFmtId="0" fontId="0" fillId="13" borderId="21" xfId="0" applyFill="1" applyBorder="1" applyAlignment="1">
      <alignment horizontal="center" vertical="center"/>
    </xf>
    <xf numFmtId="0" fontId="18" fillId="28" borderId="17" xfId="0" applyFont="1" applyFill="1" applyBorder="1" applyAlignment="1">
      <alignment horizontal="left" vertical="center" indent="5"/>
    </xf>
    <xf numFmtId="0" fontId="18" fillId="28" borderId="18" xfId="0" applyFont="1" applyFill="1" applyBorder="1" applyAlignment="1">
      <alignment horizontal="left" vertical="center" indent="5"/>
    </xf>
    <xf numFmtId="0" fontId="18" fillId="28" borderId="19" xfId="0" applyFont="1" applyFill="1" applyBorder="1" applyAlignment="1">
      <alignment horizontal="left" vertical="center" indent="5"/>
    </xf>
    <xf numFmtId="0" fontId="0" fillId="26" borderId="17" xfId="0" applyFill="1" applyBorder="1" applyAlignment="1" applyProtection="1">
      <alignment horizontal="center" vertical="center"/>
      <protection locked="0"/>
    </xf>
    <xf numFmtId="0" fontId="0" fillId="26" borderId="18" xfId="0" applyFill="1" applyBorder="1" applyAlignment="1" applyProtection="1">
      <alignment horizontal="center" vertical="center"/>
      <protection locked="0"/>
    </xf>
    <xf numFmtId="0" fontId="0" fillId="26" borderId="19" xfId="0" applyFill="1" applyBorder="1" applyAlignment="1" applyProtection="1">
      <alignment horizontal="center" vertical="center"/>
      <protection locked="0"/>
    </xf>
    <xf numFmtId="0" fontId="0" fillId="26" borderId="17" xfId="0" applyFill="1" applyBorder="1" applyAlignment="1" applyProtection="1">
      <alignment horizontal="left" vertical="center" indent="5"/>
      <protection locked="0"/>
    </xf>
    <xf numFmtId="0" fontId="0" fillId="26" borderId="18" xfId="0" applyFill="1" applyBorder="1" applyAlignment="1" applyProtection="1">
      <alignment horizontal="left" vertical="center" indent="5"/>
      <protection locked="0"/>
    </xf>
    <xf numFmtId="0" fontId="0" fillId="26" borderId="19" xfId="0" applyFill="1" applyBorder="1" applyAlignment="1" applyProtection="1">
      <alignment horizontal="left" vertical="center" indent="5"/>
      <protection locked="0"/>
    </xf>
    <xf numFmtId="183" fontId="23" fillId="28" borderId="17" xfId="0" applyNumberFormat="1" applyFont="1" applyFill="1" applyBorder="1" applyAlignment="1">
      <alignment horizontal="center" vertical="center"/>
    </xf>
    <xf numFmtId="183" fontId="23" fillId="28" borderId="18" xfId="0" applyNumberFormat="1" applyFont="1" applyFill="1" applyBorder="1" applyAlignment="1">
      <alignment horizontal="center" vertical="center"/>
    </xf>
    <xf numFmtId="183" fontId="23" fillId="28" borderId="19" xfId="0" applyNumberFormat="1" applyFont="1" applyFill="1" applyBorder="1" applyAlignment="1">
      <alignment horizontal="center" vertical="center"/>
    </xf>
    <xf numFmtId="0" fontId="0" fillId="28" borderId="12" xfId="0" applyFill="1" applyBorder="1" applyAlignment="1">
      <alignment horizontal="center" vertical="center"/>
    </xf>
    <xf numFmtId="0" fontId="0" fillId="28" borderId="0" xfId="0" applyFill="1" applyBorder="1" applyAlignment="1">
      <alignment horizontal="center" vertical="center"/>
    </xf>
    <xf numFmtId="0" fontId="0" fillId="28" borderId="13" xfId="0" applyFill="1" applyBorder="1" applyAlignment="1">
      <alignment horizontal="center" vertical="center"/>
    </xf>
    <xf numFmtId="0" fontId="0" fillId="28" borderId="17" xfId="0" applyFill="1" applyBorder="1" applyAlignment="1">
      <alignment horizontal="center" vertical="center" shrinkToFit="1"/>
    </xf>
    <xf numFmtId="0" fontId="0" fillId="28" borderId="18" xfId="0" applyFill="1" applyBorder="1" applyAlignment="1">
      <alignment horizontal="center" vertical="center" shrinkToFit="1"/>
    </xf>
    <xf numFmtId="0" fontId="0" fillId="28" borderId="19" xfId="0" applyFill="1" applyBorder="1" applyAlignment="1">
      <alignment horizontal="center" vertical="center" shrinkToFit="1"/>
    </xf>
    <xf numFmtId="0" fontId="118" fillId="37" borderId="8" xfId="0" applyFont="1" applyFill="1" applyBorder="1" applyAlignment="1">
      <alignment horizontal="left" vertical="center"/>
    </xf>
    <xf numFmtId="0" fontId="46" fillId="38" borderId="8" xfId="0" applyFont="1" applyFill="1" applyBorder="1" applyAlignment="1">
      <alignment horizontal="left" vertical="center" wrapText="1" indent="1"/>
    </xf>
    <xf numFmtId="0" fontId="46" fillId="38" borderId="8" xfId="0" applyFont="1" applyFill="1" applyBorder="1" applyAlignment="1">
      <alignment horizontal="left" vertical="center" indent="1"/>
    </xf>
    <xf numFmtId="0" fontId="0" fillId="28" borderId="17" xfId="0" applyFill="1" applyBorder="1" applyAlignment="1">
      <alignment horizontal="left" vertical="center" indent="3"/>
    </xf>
    <xf numFmtId="0" fontId="0" fillId="28" borderId="18" xfId="0" applyFill="1" applyBorder="1" applyAlignment="1">
      <alignment horizontal="left" vertical="center" indent="3"/>
    </xf>
    <xf numFmtId="0" fontId="0" fillId="28" borderId="19" xfId="0" applyFill="1" applyBorder="1" applyAlignment="1">
      <alignment horizontal="left" vertical="center" indent="3"/>
    </xf>
    <xf numFmtId="183" fontId="0" fillId="26" borderId="17" xfId="0" applyNumberFormat="1" applyFill="1" applyBorder="1" applyAlignment="1" applyProtection="1">
      <alignment horizontal="center" vertical="center"/>
      <protection locked="0"/>
    </xf>
    <xf numFmtId="183" fontId="0" fillId="26" borderId="18" xfId="0" applyNumberFormat="1" applyFill="1" applyBorder="1" applyAlignment="1" applyProtection="1">
      <alignment horizontal="center" vertical="center"/>
      <protection locked="0"/>
    </xf>
    <xf numFmtId="183" fontId="0" fillId="26" borderId="19" xfId="0" applyNumberFormat="1" applyFill="1" applyBorder="1" applyAlignment="1" applyProtection="1">
      <alignment horizontal="center" vertical="center"/>
      <protection locked="0"/>
    </xf>
    <xf numFmtId="0" fontId="23" fillId="28" borderId="9" xfId="0" applyFont="1" applyFill="1" applyBorder="1" applyAlignment="1">
      <alignment horizontal="center" vertical="center"/>
    </xf>
    <xf numFmtId="0" fontId="23" fillId="28" borderId="10" xfId="0" applyFont="1" applyFill="1" applyBorder="1" applyAlignment="1">
      <alignment horizontal="center" vertical="center"/>
    </xf>
    <xf numFmtId="0" fontId="23" fillId="28" borderId="11" xfId="0" applyFont="1" applyFill="1" applyBorder="1" applyAlignment="1">
      <alignment horizontal="center" vertical="center"/>
    </xf>
    <xf numFmtId="0" fontId="23" fillId="28" borderId="12" xfId="0" applyFont="1" applyFill="1" applyBorder="1" applyAlignment="1">
      <alignment horizontal="center" vertical="center"/>
    </xf>
    <xf numFmtId="0" fontId="23" fillId="28" borderId="0" xfId="0" applyFont="1" applyFill="1" applyBorder="1" applyAlignment="1">
      <alignment horizontal="center" vertical="center"/>
    </xf>
    <xf numFmtId="0" fontId="23" fillId="28" borderId="13" xfId="0" applyFont="1" applyFill="1" applyBorder="1" applyAlignment="1">
      <alignment horizontal="center" vertical="center"/>
    </xf>
    <xf numFmtId="0" fontId="23" fillId="28" borderId="14" xfId="0" applyFont="1" applyFill="1" applyBorder="1" applyAlignment="1">
      <alignment horizontal="center" vertical="center"/>
    </xf>
    <xf numFmtId="0" fontId="23" fillId="28" borderId="15" xfId="0" applyFont="1" applyFill="1" applyBorder="1" applyAlignment="1">
      <alignment horizontal="center" vertical="center"/>
    </xf>
    <xf numFmtId="0" fontId="23" fillId="28" borderId="16" xfId="0" applyFont="1" applyFill="1" applyBorder="1" applyAlignment="1">
      <alignment horizontal="center" vertical="center"/>
    </xf>
    <xf numFmtId="0" fontId="109" fillId="3" borderId="106" xfId="0" quotePrefix="1" applyFont="1" applyFill="1" applyBorder="1" applyAlignment="1">
      <alignment horizontal="center"/>
    </xf>
    <xf numFmtId="0" fontId="109" fillId="3" borderId="107" xfId="0" applyFont="1" applyFill="1" applyBorder="1" applyAlignment="1">
      <alignment horizontal="center"/>
    </xf>
    <xf numFmtId="0" fontId="40" fillId="50" borderId="5" xfId="0" applyFont="1" applyFill="1" applyBorder="1" applyAlignment="1" applyProtection="1">
      <alignment horizontal="center" vertical="center"/>
      <protection locked="0"/>
    </xf>
    <xf numFmtId="0" fontId="40" fillId="50" borderId="6" xfId="0" applyFont="1" applyFill="1" applyBorder="1" applyAlignment="1" applyProtection="1">
      <alignment horizontal="center" vertical="center"/>
      <protection locked="0"/>
    </xf>
    <xf numFmtId="0" fontId="40" fillId="50" borderId="7" xfId="0" applyFont="1" applyFill="1" applyBorder="1" applyAlignment="1" applyProtection="1">
      <alignment horizontal="center" vertical="center"/>
      <protection locked="0"/>
    </xf>
    <xf numFmtId="0" fontId="23" fillId="51" borderId="5" xfId="0" applyFont="1" applyFill="1" applyBorder="1" applyAlignment="1" applyProtection="1">
      <alignment horizontal="center" vertical="center"/>
      <protection locked="0"/>
    </xf>
    <xf numFmtId="0" fontId="23" fillId="51" borderId="6" xfId="0" applyFont="1" applyFill="1" applyBorder="1" applyAlignment="1" applyProtection="1">
      <alignment horizontal="center" vertical="center"/>
      <protection locked="0"/>
    </xf>
    <xf numFmtId="0" fontId="23" fillId="51" borderId="7" xfId="0" applyFont="1" applyFill="1" applyBorder="1" applyAlignment="1" applyProtection="1">
      <alignment horizontal="center" vertical="center"/>
      <protection locked="0"/>
    </xf>
    <xf numFmtId="0" fontId="25" fillId="43" borderId="0" xfId="0" applyFont="1" applyFill="1" applyAlignment="1">
      <alignment horizontal="left" vertical="center" wrapText="1"/>
    </xf>
    <xf numFmtId="0" fontId="30" fillId="24" borderId="0" xfId="0" applyFont="1" applyFill="1" applyAlignment="1">
      <alignment horizontal="center" vertical="center" shrinkToFit="1"/>
    </xf>
    <xf numFmtId="0" fontId="19" fillId="35" borderId="0" xfId="0" applyFont="1" applyFill="1" applyAlignment="1" applyProtection="1">
      <alignment horizontal="left" vertical="center" shrinkToFit="1"/>
      <protection locked="0"/>
    </xf>
    <xf numFmtId="0" fontId="19" fillId="35" borderId="0" xfId="0" applyFont="1" applyFill="1" applyAlignment="1" applyProtection="1">
      <alignment horizontal="left" vertical="center"/>
      <protection locked="0"/>
    </xf>
    <xf numFmtId="179" fontId="19" fillId="35" borderId="0" xfId="0" applyNumberFormat="1" applyFont="1" applyFill="1" applyAlignment="1" applyProtection="1">
      <alignment horizontal="left" vertical="center"/>
      <protection locked="0"/>
    </xf>
    <xf numFmtId="178" fontId="18" fillId="27" borderId="17" xfId="0" applyNumberFormat="1" applyFont="1" applyFill="1" applyBorder="1" applyAlignment="1" applyProtection="1">
      <alignment horizontal="left" vertical="center" shrinkToFit="1"/>
    </xf>
    <xf numFmtId="178" fontId="18" fillId="27" borderId="18" xfId="0" applyNumberFormat="1" applyFont="1" applyFill="1" applyBorder="1" applyAlignment="1" applyProtection="1">
      <alignment horizontal="left" vertical="center" shrinkToFit="1"/>
    </xf>
    <xf numFmtId="178" fontId="18" fillId="27" borderId="19" xfId="0" applyNumberFormat="1" applyFont="1" applyFill="1" applyBorder="1" applyAlignment="1" applyProtection="1">
      <alignment horizontal="left" vertical="center" shrinkToFit="1"/>
    </xf>
    <xf numFmtId="0" fontId="6" fillId="67" borderId="1" xfId="3" applyFont="1" applyFill="1" applyBorder="1" applyAlignment="1">
      <alignment horizontal="center" vertical="center" shrinkToFit="1"/>
    </xf>
    <xf numFmtId="0" fontId="6" fillId="68" borderId="2" xfId="3" applyFont="1" applyFill="1" applyBorder="1" applyAlignment="1">
      <alignment horizontal="center" vertical="center" shrinkToFit="1"/>
    </xf>
    <xf numFmtId="0" fontId="6" fillId="68" borderId="44" xfId="3" applyFont="1" applyFill="1" applyBorder="1" applyAlignment="1">
      <alignment horizontal="center" vertical="center" shrinkToFit="1"/>
    </xf>
    <xf numFmtId="0" fontId="6" fillId="68" borderId="45" xfId="3" applyFont="1" applyFill="1" applyBorder="1" applyAlignment="1">
      <alignment horizontal="center" vertical="center" shrinkToFit="1"/>
    </xf>
    <xf numFmtId="0" fontId="6" fillId="69" borderId="1" xfId="3" applyFont="1" applyFill="1" applyBorder="1" applyAlignment="1">
      <alignment horizontal="center" vertical="center" shrinkToFit="1"/>
    </xf>
    <xf numFmtId="0" fontId="6" fillId="67" borderId="2" xfId="3" applyFont="1" applyFill="1" applyBorder="1" applyAlignment="1">
      <alignment horizontal="center" vertical="center" shrinkToFit="1"/>
    </xf>
    <xf numFmtId="0" fontId="6" fillId="67" borderId="44" xfId="3" applyFont="1" applyFill="1" applyBorder="1" applyAlignment="1">
      <alignment horizontal="center" vertical="center" shrinkToFit="1"/>
    </xf>
    <xf numFmtId="0" fontId="6" fillId="67" borderId="45" xfId="3" applyFont="1" applyFill="1" applyBorder="1" applyAlignment="1">
      <alignment horizontal="center" vertical="center" shrinkToFit="1"/>
    </xf>
    <xf numFmtId="0" fontId="6" fillId="69" borderId="2" xfId="3" applyFont="1" applyFill="1" applyBorder="1" applyAlignment="1">
      <alignment horizontal="center" vertical="center" shrinkToFit="1"/>
    </xf>
    <xf numFmtId="0" fontId="6" fillId="69" borderId="44" xfId="3" applyFont="1" applyFill="1" applyBorder="1" applyAlignment="1">
      <alignment horizontal="center" vertical="center" shrinkToFit="1"/>
    </xf>
    <xf numFmtId="0" fontId="6" fillId="69" borderId="45" xfId="3" applyFont="1" applyFill="1" applyBorder="1" applyAlignment="1">
      <alignment horizontal="center" vertical="center" shrinkToFit="1"/>
    </xf>
    <xf numFmtId="0" fontId="6" fillId="67" borderId="51" xfId="3" applyFont="1" applyFill="1" applyBorder="1" applyAlignment="1">
      <alignment horizontal="center" vertical="center" shrinkToFit="1"/>
    </xf>
    <xf numFmtId="0" fontId="6" fillId="68" borderId="52" xfId="3" applyFont="1" applyFill="1" applyBorder="1" applyAlignment="1">
      <alignment horizontal="center" vertical="center" shrinkToFit="1"/>
    </xf>
    <xf numFmtId="0" fontId="6" fillId="68" borderId="53" xfId="3" applyFont="1" applyFill="1" applyBorder="1" applyAlignment="1">
      <alignment horizontal="center" vertical="center" shrinkToFit="1"/>
    </xf>
    <xf numFmtId="0" fontId="6" fillId="68" borderId="54" xfId="3" applyFont="1" applyFill="1" applyBorder="1" applyAlignment="1">
      <alignment horizontal="center" vertical="center" shrinkToFit="1"/>
    </xf>
    <xf numFmtId="0" fontId="6" fillId="69" borderId="51" xfId="3" applyFont="1" applyFill="1" applyBorder="1" applyAlignment="1">
      <alignment horizontal="center" vertical="center" shrinkToFit="1"/>
    </xf>
    <xf numFmtId="0" fontId="29" fillId="39" borderId="1" xfId="3" applyFont="1" applyFill="1" applyBorder="1" applyAlignment="1" applyProtection="1">
      <alignment horizontal="center" vertical="center" shrinkToFit="1"/>
    </xf>
    <xf numFmtId="0" fontId="24" fillId="70" borderId="0" xfId="0" applyFont="1" applyFill="1" applyAlignment="1">
      <alignment vertical="center" shrinkToFit="1"/>
    </xf>
    <xf numFmtId="0" fontId="24" fillId="70" borderId="0" xfId="0" applyFont="1" applyFill="1">
      <alignment vertical="center"/>
    </xf>
    <xf numFmtId="0" fontId="24" fillId="70" borderId="0" xfId="0" applyFont="1" applyFill="1" applyAlignment="1" applyProtection="1">
      <alignment horizontal="center" vertical="center" shrinkToFit="1"/>
      <protection locked="0"/>
    </xf>
    <xf numFmtId="0" fontId="19" fillId="70" borderId="0" xfId="0" applyFont="1" applyFill="1" applyAlignment="1" applyProtection="1">
      <alignment horizontal="center" vertical="center" shrinkToFit="1"/>
      <protection locked="0"/>
    </xf>
    <xf numFmtId="0" fontId="24" fillId="70" borderId="0" xfId="0" applyFont="1" applyFill="1" applyAlignment="1" applyProtection="1">
      <alignment horizontal="left" vertical="center"/>
      <protection locked="0"/>
    </xf>
    <xf numFmtId="204" fontId="106" fillId="70" borderId="0" xfId="0" applyNumberFormat="1" applyFont="1" applyFill="1" applyAlignment="1" applyProtection="1">
      <alignment horizontal="center" vertical="center" shrinkToFit="1"/>
    </xf>
    <xf numFmtId="205" fontId="106" fillId="70" borderId="0" xfId="0" applyNumberFormat="1" applyFont="1" applyFill="1" applyAlignment="1" applyProtection="1">
      <alignment horizontal="center" vertical="center" shrinkToFit="1"/>
    </xf>
    <xf numFmtId="0" fontId="18" fillId="70" borderId="96" xfId="0" applyFont="1" applyFill="1" applyBorder="1" applyAlignment="1" applyProtection="1">
      <alignment horizontal="center" vertical="center"/>
    </xf>
    <xf numFmtId="179" fontId="18" fillId="70" borderId="96" xfId="0" applyNumberFormat="1" applyFont="1" applyFill="1" applyBorder="1" applyAlignment="1" applyProtection="1">
      <alignment horizontal="center" vertical="center" shrinkToFit="1"/>
    </xf>
    <xf numFmtId="190" fontId="28" fillId="70" borderId="125" xfId="12" applyNumberFormat="1" applyFont="1" applyFill="1" applyBorder="1" applyAlignment="1" applyProtection="1">
      <alignment vertical="center" shrinkToFit="1"/>
    </xf>
  </cellXfs>
  <cellStyles count="13">
    <cellStyle name="백분율" xfId="12" builtinId="5"/>
    <cellStyle name="백분율 2" xfId="8" xr:uid="{00000000-0005-0000-0000-000000000000}"/>
    <cellStyle name="보통 2" xfId="4" xr:uid="{00000000-0005-0000-0000-000001000000}"/>
    <cellStyle name="쉼표 [0]" xfId="1" builtinId="6"/>
    <cellStyle name="쉼표 [0] 2" xfId="5" xr:uid="{00000000-0005-0000-0000-000003000000}"/>
    <cellStyle name="쉼표 [0] 2 2" xfId="6" xr:uid="{00000000-0005-0000-0000-000004000000}"/>
    <cellStyle name="쉼표 [0] 2 2 2" xfId="11" xr:uid="{E689E6F0-5D6A-4D7E-8D3D-ADCF60FDE3B7}"/>
    <cellStyle name="쉼표 [0] 2 3" xfId="10" xr:uid="{B2C5C4BF-E4A8-4E0A-BA3C-2977AED72EC3}"/>
    <cellStyle name="쉼표 [0] 3" xfId="9" xr:uid="{BC6151E1-54D1-4117-8B54-29CBF051B173}"/>
    <cellStyle name="표준" xfId="0" builtinId="0"/>
    <cellStyle name="표준 2" xfId="7" xr:uid="{00000000-0005-0000-0000-000006000000}"/>
    <cellStyle name="표준 2 3" xfId="3" xr:uid="{00000000-0005-0000-0000-000007000000}"/>
    <cellStyle name="표준 4" xfId="2" xr:uid="{00000000-0005-0000-0000-000008000000}"/>
  </cellStyles>
  <dxfs count="431">
    <dxf>
      <font>
        <color rgb="FF9C5700"/>
      </font>
      <fill>
        <patternFill>
          <bgColor rgb="FFFFEB9C"/>
        </patternFill>
      </fill>
    </dxf>
    <dxf>
      <font>
        <color rgb="FF006100"/>
      </font>
      <fill>
        <patternFill>
          <bgColor rgb="FFC6EFCE"/>
        </patternFill>
      </fill>
    </dxf>
    <dxf>
      <numFmt numFmtId="217" formatCode="#,##0.##"/>
    </dxf>
    <dxf>
      <numFmt numFmtId="3" formatCode="#,##0"/>
    </dxf>
    <dxf>
      <numFmt numFmtId="217" formatCode="#,##0.##"/>
    </dxf>
    <dxf>
      <numFmt numFmtId="3" formatCode="#,##0"/>
    </dxf>
    <dxf>
      <numFmt numFmtId="217" formatCode="#,##0.##"/>
    </dxf>
    <dxf>
      <numFmt numFmtId="218" formatCode="#,###"/>
    </dxf>
    <dxf>
      <numFmt numFmtId="217" formatCode="#,##0.##"/>
    </dxf>
    <dxf>
      <numFmt numFmtId="218" formatCode="#,###"/>
    </dxf>
    <dxf>
      <numFmt numFmtId="217" formatCode="#,##0.##"/>
    </dxf>
    <dxf>
      <numFmt numFmtId="218" formatCode="#,###"/>
    </dxf>
    <dxf>
      <numFmt numFmtId="217" formatCode="#,##0.##"/>
    </dxf>
    <dxf>
      <numFmt numFmtId="218" formatCode="#,###"/>
    </dxf>
    <dxf>
      <numFmt numFmtId="218" formatCode="#,###"/>
    </dxf>
    <dxf>
      <numFmt numFmtId="217" formatCode="#,##0.##"/>
    </dxf>
    <dxf>
      <font>
        <color rgb="FF9C5700"/>
      </font>
      <fill>
        <patternFill>
          <bgColor rgb="FFFFEB9C"/>
        </patternFill>
      </fill>
    </dxf>
    <dxf>
      <font>
        <color rgb="FF006100"/>
      </font>
      <fill>
        <patternFill>
          <bgColor rgb="FFC6EFCE"/>
        </patternFill>
      </fill>
    </dxf>
    <dxf>
      <numFmt numFmtId="217" formatCode="#,##0.##"/>
    </dxf>
    <dxf>
      <numFmt numFmtId="3" formatCode="#,##0"/>
    </dxf>
    <dxf>
      <numFmt numFmtId="217" formatCode="#,##0.##"/>
    </dxf>
    <dxf>
      <numFmt numFmtId="3" formatCode="#,##0"/>
    </dxf>
    <dxf>
      <numFmt numFmtId="217" formatCode="#,##0.##"/>
    </dxf>
    <dxf>
      <numFmt numFmtId="218" formatCode="#,###"/>
    </dxf>
    <dxf>
      <numFmt numFmtId="217" formatCode="#,##0.##"/>
    </dxf>
    <dxf>
      <numFmt numFmtId="218" formatCode="#,###"/>
    </dxf>
    <dxf>
      <numFmt numFmtId="217" formatCode="#,##0.##"/>
    </dxf>
    <dxf>
      <numFmt numFmtId="218" formatCode="#,###"/>
    </dxf>
    <dxf>
      <numFmt numFmtId="217" formatCode="#,##0.##"/>
    </dxf>
    <dxf>
      <numFmt numFmtId="218" formatCode="#,###"/>
    </dxf>
    <dxf>
      <numFmt numFmtId="218" formatCode="#,###"/>
    </dxf>
    <dxf>
      <numFmt numFmtId="217" formatCode="#,##0.##"/>
    </dxf>
    <dxf>
      <numFmt numFmtId="217" formatCode="#,##0.##"/>
    </dxf>
    <dxf>
      <numFmt numFmtId="3" formatCode="#,##0"/>
    </dxf>
    <dxf>
      <numFmt numFmtId="217" formatCode="#,##0.##"/>
    </dxf>
    <dxf>
      <numFmt numFmtId="218" formatCode="#,###"/>
    </dxf>
    <dxf>
      <numFmt numFmtId="217"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font>
        <color theme="0"/>
        <family val="3"/>
      </font>
    </dxf>
    <dxf>
      <fill>
        <patternFill patternType="solid">
          <bgColor rgb="FFFF0000"/>
        </patternFill>
      </fill>
    </dxf>
    <dxf>
      <font>
        <color theme="0"/>
      </font>
    </dxf>
    <dxf>
      <font>
        <color theme="0"/>
      </font>
    </dxf>
    <dxf>
      <numFmt numFmtId="182" formatCode="#,##0_);[Red]\(#,##0\)"/>
    </dxf>
    <dxf>
      <numFmt numFmtId="182" formatCode="#,##0_);[Red]\(#,##0\)"/>
    </dxf>
    <dxf>
      <numFmt numFmtId="182" formatCode="#,##0_);[Red]\(#,##0\)"/>
    </dxf>
    <dxf>
      <numFmt numFmtId="182" formatCode="#,##0_);[Red]\(#,##0\)"/>
    </dxf>
    <dxf>
      <numFmt numFmtId="209" formatCode="#,##0;\△#,##0;\-;@"/>
    </dxf>
    <dxf>
      <numFmt numFmtId="209" formatCode="#,##0;\△#,##0;\-;@"/>
    </dxf>
    <dxf>
      <font>
        <color theme="0"/>
        <family val="3"/>
      </font>
    </dxf>
    <dxf>
      <fill>
        <patternFill patternType="solid">
          <bgColor rgb="FFFF0000"/>
        </patternFill>
      </fill>
    </dxf>
    <dxf>
      <font>
        <color theme="0"/>
      </font>
    </dxf>
    <dxf>
      <font>
        <color theme="0"/>
      </font>
    </dxf>
    <dxf>
      <numFmt numFmtId="182" formatCode="#,##0_);[Red]\(#,##0\)"/>
    </dxf>
    <dxf>
      <numFmt numFmtId="182" formatCode="#,##0_);[Red]\(#,##0\)"/>
    </dxf>
    <dxf>
      <numFmt numFmtId="182" formatCode="#,##0_);[Red]\(#,##0\)"/>
    </dxf>
    <dxf>
      <numFmt numFmtId="182" formatCode="#,##0_);[Red]\(#,##0\)"/>
    </dxf>
    <dxf>
      <numFmt numFmtId="209" formatCode="#,##0;\△#,##0;\-;@"/>
    </dxf>
    <dxf>
      <numFmt numFmtId="209" formatCode="#,##0;\△#,##0;\-;@"/>
    </dxf>
    <dxf>
      <font>
        <color theme="0"/>
      </font>
    </dxf>
    <dxf>
      <font>
        <color theme="0"/>
      </font>
    </dxf>
    <dxf>
      <numFmt numFmtId="182" formatCode="#,##0_);[Red]\(#,##0\)"/>
    </dxf>
    <dxf>
      <numFmt numFmtId="182" formatCode="#,##0_);[Red]\(#,##0\)"/>
    </dxf>
    <dxf>
      <numFmt numFmtId="182" formatCode="#,##0_);[Red]\(#,##0\)"/>
    </dxf>
    <dxf>
      <numFmt numFmtId="182" formatCode="#,##0_);[Red]\(#,##0\)"/>
    </dxf>
    <dxf>
      <fill>
        <patternFill patternType="solid">
          <bgColor theme="0" tint="-0.14999847407452621"/>
        </patternFill>
      </fill>
    </dxf>
    <dxf>
      <fill>
        <patternFill patternType="solid">
          <bgColor theme="2" tint="-0.249977111117893"/>
        </patternFill>
      </fill>
    </dxf>
    <dxf>
      <fill>
        <patternFill patternType="solid">
          <bgColor theme="1" tint="0.249977111117893"/>
        </patternFill>
      </fill>
    </dxf>
    <dxf>
      <numFmt numFmtId="211" formatCode="#,##0.0;\△#,##0.0;\-;@"/>
    </dxf>
    <dxf>
      <numFmt numFmtId="209" formatCode="#,##0;\△#,##0;\-;@"/>
    </dxf>
    <dxf>
      <font>
        <color theme="0"/>
      </font>
    </dxf>
    <dxf>
      <numFmt numFmtId="182" formatCode="#,##0_);[Red]\(#,##0\)"/>
    </dxf>
    <dxf>
      <numFmt numFmtId="182" formatCode="#,##0_);[Red]\(#,##0\)"/>
    </dxf>
    <dxf>
      <numFmt numFmtId="215" formatCode="#,##0.0"/>
    </dxf>
    <dxf>
      <numFmt numFmtId="211" formatCode="#,##0.0;\△#,##0.0;\-;@"/>
    </dxf>
    <dxf>
      <numFmt numFmtId="211" formatCode="#,##0.0;\△#,##0.0;\-;@"/>
    </dxf>
    <dxf>
      <numFmt numFmtId="211" formatCode="#,##0.0;\△#,##0.0;\-;@"/>
    </dxf>
    <dxf>
      <numFmt numFmtId="211" formatCode="#,##0.0;\△#,##0.0;\-;@"/>
    </dxf>
    <dxf>
      <numFmt numFmtId="211" formatCode="#,##0.0;\△#,##0.0;\-;@"/>
    </dxf>
    <dxf>
      <font>
        <color theme="0"/>
      </font>
    </dxf>
    <dxf>
      <numFmt numFmtId="182" formatCode="#,##0_);[Red]\(#,##0\)"/>
    </dxf>
    <dxf>
      <numFmt numFmtId="182" formatCode="#,##0_);[Red]\(#,##0\)"/>
    </dxf>
    <dxf>
      <border>
        <left style="medium">
          <color rgb="FFC00000"/>
        </left>
        <right style="medium">
          <color rgb="FFC00000"/>
        </right>
        <top style="medium">
          <color rgb="FFC00000"/>
        </top>
        <bottom style="medium">
          <color rgb="FFC00000"/>
        </bottom>
      </border>
    </dxf>
    <dxf>
      <numFmt numFmtId="209" formatCode="#,##0;\△#,##0;\-;@"/>
    </dxf>
    <dxf>
      <numFmt numFmtId="209" formatCode="#,##0;\△#,##0;\-;@"/>
    </dxf>
    <dxf>
      <numFmt numFmtId="209" formatCode="#,##0;\△#,##0;\-;@"/>
    </dxf>
    <dxf>
      <numFmt numFmtId="209" formatCode="#,##0;\△#,##0;\-;@"/>
    </dxf>
    <dxf>
      <numFmt numFmtId="209" formatCode="#,##0;\△#,##0;\-;@"/>
    </dxf>
    <dxf>
      <numFmt numFmtId="209" formatCode="#,##0;\△#,##0;\-;@"/>
    </dxf>
    <dxf>
      <fill>
        <patternFill patternType="solid">
          <bgColor rgb="FFFFFF00"/>
        </patternFill>
      </fill>
    </dxf>
    <dxf>
      <font>
        <color theme="0"/>
        <family val="3"/>
      </font>
    </dxf>
    <dxf>
      <fill>
        <patternFill patternType="solid">
          <bgColor rgb="FFFF0000"/>
        </patternFill>
      </fill>
    </dxf>
    <dxf>
      <font>
        <color theme="0"/>
      </font>
    </dxf>
    <dxf>
      <font>
        <color theme="0"/>
      </font>
    </dxf>
    <dxf>
      <numFmt numFmtId="182" formatCode="#,##0_);[Red]\(#,##0\)"/>
    </dxf>
    <dxf>
      <numFmt numFmtId="182" formatCode="#,##0_);[Red]\(#,##0\)"/>
    </dxf>
    <dxf>
      <numFmt numFmtId="182" formatCode="#,##0_);[Red]\(#,##0\)"/>
    </dxf>
    <dxf>
      <alignment wrapText="0"/>
    </dxf>
    <dxf>
      <alignment wrapText="0"/>
    </dxf>
    <dxf>
      <alignment wrapText="0"/>
    </dxf>
    <dxf>
      <alignment wrapText="0"/>
    </dxf>
    <dxf>
      <alignment wrapText="0"/>
    </dxf>
    <dxf>
      <alignment wrapText="0"/>
    </dxf>
    <dxf>
      <alignment wrapText="0"/>
    </dxf>
    <dxf>
      <alignment wrapText="0"/>
    </dxf>
    <dxf>
      <alignment wrapText="1"/>
    </dxf>
    <dxf>
      <alignment wrapText="1"/>
    </dxf>
    <dxf>
      <alignment wrapText="1"/>
    </dxf>
    <dxf>
      <alignment wrapText="1"/>
    </dxf>
    <dxf>
      <alignment wrapText="1"/>
    </dxf>
    <dxf>
      <alignment wrapText="1"/>
    </dxf>
    <dxf>
      <alignment wrapText="1"/>
    </dxf>
    <dxf>
      <alignment wrapText="1"/>
    </dxf>
    <dxf>
      <font>
        <color auto="1"/>
        <family val="3"/>
      </font>
    </dxf>
    <dxf>
      <fill>
        <patternFill>
          <bgColor theme="4" tint="0.39997558519241921"/>
        </patternFill>
      </fill>
    </dxf>
    <dxf>
      <fill>
        <patternFill>
          <bgColor theme="0"/>
        </patternFill>
      </fill>
    </dxf>
    <dxf>
      <fill>
        <patternFill patternType="solid">
          <bgColor theme="0"/>
        </patternFill>
      </fill>
    </dxf>
    <dxf>
      <fill>
        <patternFill patternType="solid">
          <bgColor theme="4" tint="0.79998168889431442"/>
        </patternFill>
      </fill>
    </dxf>
    <dxf>
      <fill>
        <patternFill patternType="solid">
          <bgColor theme="4" tint="0.59999389629810485"/>
        </patternFill>
      </fill>
    </dxf>
    <dxf>
      <fill>
        <patternFill patternType="solid">
          <bgColor theme="3" tint="0.59999389629810485"/>
        </patternFill>
      </fill>
    </dxf>
    <dxf>
      <fill>
        <patternFill patternType="solid">
          <bgColor theme="3" tint="0.39997558519241921"/>
        </patternFill>
      </fill>
    </dxf>
    <dxf>
      <font>
        <b/>
        <family val="3"/>
      </font>
    </dxf>
    <dxf>
      <fill>
        <patternFill patternType="solid">
          <bgColor rgb="FFFF0000"/>
        </patternFill>
      </fill>
    </dxf>
    <dxf>
      <font>
        <color theme="0"/>
        <family val="3"/>
      </font>
    </dxf>
    <dxf>
      <font>
        <color theme="0"/>
        <family val="3"/>
      </font>
    </dxf>
    <dxf>
      <font>
        <color theme="0"/>
        <family val="3"/>
      </font>
    </dxf>
    <dxf>
      <font>
        <color theme="0"/>
        <family val="3"/>
      </font>
    </dxf>
    <dxf>
      <font>
        <color theme="0"/>
        <family val="3"/>
      </font>
    </dxf>
    <dxf>
      <font>
        <color theme="0"/>
        <family val="3"/>
      </font>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numFmt numFmtId="209" formatCode="#,##0;\△#,##0;\-;@"/>
    </dxf>
    <dxf>
      <numFmt numFmtId="201" formatCode="#,##0;\-#,##0;\-;@"/>
    </dxf>
    <dxf>
      <numFmt numFmtId="201" formatCode="#,##0;\-#,##0;\-;@"/>
    </dxf>
    <dxf>
      <numFmt numFmtId="201" formatCode="#,##0;\-#,##0;\-;@"/>
    </dxf>
    <dxf>
      <numFmt numFmtId="201" formatCode="#,##0;\-#,##0;\-;@"/>
    </dxf>
    <dxf>
      <numFmt numFmtId="203" formatCode="###0;\-###0;\-;@"/>
    </dxf>
    <dxf>
      <numFmt numFmtId="203" formatCode="###0;\-###0;\-;@"/>
    </dxf>
    <dxf>
      <numFmt numFmtId="203" formatCode="###0;\-###0;\-;@"/>
    </dxf>
    <dxf>
      <numFmt numFmtId="203" formatCode="###0;\-###0;\-;@"/>
    </dxf>
    <dxf>
      <numFmt numFmtId="203" formatCode="###0;\-###0;\-;@"/>
    </dxf>
    <dxf>
      <numFmt numFmtId="203" formatCode="###0;\-###0;\-;@"/>
    </dxf>
    <dxf>
      <numFmt numFmtId="203" formatCode="###0;\-###0;\-;@"/>
    </dxf>
    <dxf>
      <numFmt numFmtId="203" formatCode="###0;\-###0;\-;@"/>
    </dxf>
    <dxf>
      <numFmt numFmtId="201" formatCode="#,##0;\-#,##0;\-;@"/>
    </dxf>
    <dxf>
      <numFmt numFmtId="203" formatCode="###0;\-###0;\-;@"/>
    </dxf>
    <dxf>
      <numFmt numFmtId="203" formatCode="###0;\-###0;\-;@"/>
    </dxf>
    <dxf>
      <numFmt numFmtId="203" formatCode="###0;\-###0;\-;@"/>
    </dxf>
    <dxf>
      <numFmt numFmtId="203" formatCode="###0;\-###0;\-;@"/>
    </dxf>
    <dxf>
      <numFmt numFmtId="203" formatCode="###0;\-###0;\-;@"/>
    </dxf>
    <dxf>
      <numFmt numFmtId="203" formatCode="###0;\-###0;\-;@"/>
    </dxf>
    <dxf>
      <numFmt numFmtId="201" formatCode="#,##0;\-#,##0;\-;@"/>
    </dxf>
    <dxf>
      <numFmt numFmtId="201" formatCode="#,##0;\-#,##0;\-;@"/>
    </dxf>
    <dxf>
      <numFmt numFmtId="201" formatCode="#,##0;\-#,##0;\-;@"/>
    </dxf>
    <dxf>
      <numFmt numFmtId="201" formatCode="#,##0;\-#,##0;\-;@"/>
    </dxf>
    <dxf>
      <numFmt numFmtId="201" formatCode="#,##0;\-#,##0;\-;@"/>
    </dxf>
    <dxf>
      <numFmt numFmtId="201" formatCode="#,##0;\-#,##0;\-;@"/>
    </dxf>
    <dxf>
      <numFmt numFmtId="202" formatCode="#,##0.0;\-#,##0.0;\-;@"/>
    </dxf>
    <dxf>
      <numFmt numFmtId="202" formatCode="#,##0.0;\-#,##0.0;\-;@"/>
    </dxf>
    <dxf>
      <numFmt numFmtId="202" formatCode="#,##0.0;\-#,##0.0;\-;@"/>
    </dxf>
    <dxf>
      <numFmt numFmtId="202" formatCode="#,##0.0;\-#,##0.0;\-;@"/>
    </dxf>
    <dxf>
      <fill>
        <patternFill patternType="none">
          <bgColor auto="1"/>
        </patternFill>
      </fill>
    </dxf>
    <dxf>
      <font>
        <b val="0"/>
      </font>
    </dxf>
    <dxf>
      <alignment horizontal="left"/>
    </dxf>
    <dxf>
      <alignment horizontal="left"/>
    </dxf>
    <dxf>
      <alignment horizontal="left"/>
    </dxf>
    <dxf>
      <alignment horizontal="left"/>
    </dxf>
    <dxf>
      <alignment horizontal="left"/>
    </dxf>
    <dxf>
      <alignment horizontal="left"/>
    </dxf>
    <dxf>
      <alignment horizontal="right"/>
    </dxf>
    <dxf>
      <fill>
        <patternFill patternType="solid">
          <bgColor theme="0" tint="-0.249977111117893"/>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3" formatCode="#,##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font>
        <color auto="1"/>
        <family val="3"/>
      </font>
    </dxf>
    <dxf>
      <fill>
        <patternFill>
          <bgColor theme="8" tint="0.79998168889431442"/>
        </patternFill>
      </fill>
    </dxf>
    <dxf>
      <fill>
        <patternFill patternType="solid">
          <bgColor theme="6" tint="0.79998168889431442"/>
        </patternFill>
      </fill>
    </dxf>
    <dxf>
      <fill>
        <patternFill patternType="solid">
          <bgColor theme="4" tint="0.39997558519241921"/>
        </patternFill>
      </fill>
    </dxf>
    <dxf>
      <fill>
        <patternFill patternType="solid">
          <bgColor theme="4" tint="-0.499984740745262"/>
        </patternFill>
      </fill>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03" formatCode="###0;\-###0;\-;@"/>
    </dxf>
    <dxf>
      <numFmt numFmtId="203" formatCode="###0;\-###0;\-;@"/>
    </dxf>
    <dxf>
      <numFmt numFmtId="203" formatCode="###0;\-###0;\-;@"/>
    </dxf>
    <dxf>
      <numFmt numFmtId="203" formatCode="###0;\-###0;\-;@"/>
    </dxf>
    <dxf>
      <numFmt numFmtId="203" formatCode="###0;\-###0;\-;@"/>
    </dxf>
    <dxf>
      <numFmt numFmtId="203" formatCode="###0;\-###0;\-;@"/>
    </dxf>
    <dxf>
      <numFmt numFmtId="203" formatCode="###0;\-###0;\-;@"/>
    </dxf>
    <dxf>
      <numFmt numFmtId="203" formatCode="###0;\-###0;\-;@"/>
    </dxf>
    <dxf>
      <numFmt numFmtId="201" formatCode="#,##0;\-#,##0;\-;@"/>
    </dxf>
    <dxf>
      <numFmt numFmtId="201" formatCode="#,##0;\-#,##0;\-;@"/>
    </dxf>
    <dxf>
      <numFmt numFmtId="201" formatCode="#,##0;\-#,##0;\-;@"/>
    </dxf>
    <dxf>
      <numFmt numFmtId="201" formatCode="#,##0;\-#,##0;\-;@"/>
    </dxf>
    <dxf>
      <numFmt numFmtId="201" formatCode="#,##0;\-#,##0;\-;@"/>
    </dxf>
    <dxf>
      <numFmt numFmtId="201" formatCode="#,##0;\-#,##0;\-;@"/>
    </dxf>
    <dxf>
      <numFmt numFmtId="201" formatCode="#,##0;\-#,##0;\-;@"/>
    </dxf>
    <dxf>
      <numFmt numFmtId="201" formatCode="#,##0;\-#,##0;\-;@"/>
    </dxf>
    <dxf>
      <numFmt numFmtId="202" formatCode="#,##0.0;\-#,##0.0;\-;@"/>
    </dxf>
    <dxf>
      <numFmt numFmtId="202" formatCode="#,##0.0;\-#,##0.0;\-;@"/>
    </dxf>
    <dxf>
      <numFmt numFmtId="202" formatCode="#,##0.0;\-#,##0.0;\-;@"/>
    </dxf>
    <dxf>
      <numFmt numFmtId="202" formatCode="#,##0.0;\-#,##0.0;\-;@"/>
    </dxf>
    <dxf>
      <numFmt numFmtId="202" formatCode="#,##0.0;\-#,##0.0;\-;@"/>
    </dxf>
    <dxf>
      <numFmt numFmtId="202" formatCode="#,##0.0;\-#,##0.0;\-;@"/>
    </dxf>
    <dxf>
      <fill>
        <patternFill patternType="none">
          <bgColor auto="1"/>
        </patternFill>
      </fill>
    </dxf>
    <dxf>
      <alignment horizontal="general"/>
    </dxf>
    <dxf>
      <alignment horizontal="general"/>
    </dxf>
    <dxf>
      <alignment horizontal="general"/>
    </dxf>
    <dxf>
      <alignment horizontal="general"/>
    </dxf>
    <dxf>
      <alignment horizontal="general"/>
    </dxf>
    <dxf>
      <alignment horizontal="general"/>
    </dxf>
    <dxf>
      <alignment horizontal="right"/>
    </dxf>
    <dxf>
      <alignment horizontal="right"/>
    </dxf>
    <dxf>
      <border>
        <left style="medium">
          <color indexed="64"/>
        </left>
        <right style="medium">
          <color indexed="64"/>
        </right>
        <top style="medium">
          <color indexed="64"/>
        </top>
        <bottom style="medium">
          <color indexed="64"/>
        </bottom>
      </border>
    </dxf>
    <dxf>
      <fill>
        <patternFill patternType="none">
          <bgColor auto="1"/>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15" formatCode="#,##0.0"/>
    </dxf>
    <dxf>
      <numFmt numFmtId="215" formatCode="#,##0.0"/>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006100"/>
      </font>
      <fill>
        <patternFill>
          <bgColor rgb="FFC6EF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217" formatCode="#,##0.##"/>
    </dxf>
    <dxf>
      <numFmt numFmtId="218" formatCode="#,###"/>
    </dxf>
    <dxf>
      <numFmt numFmtId="217" formatCode="#,##0.##"/>
    </dxf>
    <dxf>
      <numFmt numFmtId="218" formatCode="#,###"/>
    </dxf>
    <dxf>
      <numFmt numFmtId="217" formatCode="#,##0.##"/>
    </dxf>
    <dxf>
      <numFmt numFmtId="218" formatCode="#,###"/>
    </dxf>
    <dxf>
      <numFmt numFmtId="217" formatCode="#,##0.##"/>
    </dxf>
    <dxf>
      <numFmt numFmtId="3" formatCode="#,##0"/>
    </dxf>
    <dxf>
      <numFmt numFmtId="217" formatCode="#,##0.##"/>
    </dxf>
    <dxf>
      <numFmt numFmtId="218" formatCode="#,###"/>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3" formatCode="#,##0"/>
    </dxf>
    <dxf>
      <numFmt numFmtId="217" formatCode="#,##0.##"/>
    </dxf>
    <dxf>
      <numFmt numFmtId="218" formatCode="#,###"/>
    </dxf>
    <dxf>
      <numFmt numFmtId="217" formatCode="#,##0.##"/>
    </dxf>
    <dxf>
      <numFmt numFmtId="218" formatCode="#,###"/>
    </dxf>
    <dxf>
      <numFmt numFmtId="217" formatCode="#,##0.##"/>
    </dxf>
    <dxf>
      <numFmt numFmtId="218" formatCode="#,###"/>
    </dxf>
    <dxf>
      <numFmt numFmtId="218" formatCode="#,###"/>
    </dxf>
    <dxf>
      <numFmt numFmtId="217" formatCode="#,##0.##"/>
    </dxf>
    <dxf>
      <numFmt numFmtId="217" formatCode="#,##0.##"/>
    </dxf>
    <dxf>
      <numFmt numFmtId="3" formatCode="#,##0"/>
    </dxf>
    <dxf>
      <numFmt numFmtId="217" formatCode="#,##0.##"/>
    </dxf>
    <dxf>
      <numFmt numFmtId="218" formatCode="#,###"/>
    </dxf>
    <dxf>
      <numFmt numFmtId="217"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numFmt numFmtId="217" formatCode="#,##0.##"/>
    </dxf>
    <dxf>
      <numFmt numFmtId="3" formatCode="#,##0"/>
    </dxf>
    <dxf>
      <numFmt numFmtId="217" formatCode="#,##0.##"/>
    </dxf>
    <dxf>
      <numFmt numFmtId="3" formatCode="#,##0"/>
    </dxf>
    <dxf>
      <numFmt numFmtId="217" formatCode="#,##0.##"/>
    </dxf>
    <dxf>
      <numFmt numFmtId="218" formatCode="#,###"/>
    </dxf>
    <dxf>
      <numFmt numFmtId="217" formatCode="#,##0.##"/>
    </dxf>
    <dxf>
      <numFmt numFmtId="218" formatCode="#,###"/>
    </dxf>
    <dxf>
      <numFmt numFmtId="217" formatCode="#,##0.##"/>
    </dxf>
    <dxf>
      <numFmt numFmtId="218" formatCode="#,###"/>
    </dxf>
    <dxf>
      <numFmt numFmtId="217" formatCode="#,##0.##"/>
    </dxf>
    <dxf>
      <numFmt numFmtId="218" formatCode="#,###"/>
    </dxf>
    <dxf>
      <numFmt numFmtId="218" formatCode="#,###"/>
    </dxf>
    <dxf>
      <numFmt numFmtId="217" formatCode="#,##0.##"/>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s>
  <tableStyles count="0" defaultTableStyle="TableStyleMedium2" defaultPivotStyle="PivotStyleLight16"/>
  <colors>
    <mruColors>
      <color rgb="FFFFFF99"/>
      <color rgb="FFFFFFCC"/>
      <color rgb="FFEFF6EA"/>
      <color rgb="FFE2EFDA"/>
      <color rgb="FFE2EFBA"/>
      <color rgb="FF010101"/>
      <color rgb="FFBDD7EE"/>
      <color rgb="FFFFF2CC"/>
      <color rgb="FF131E0C"/>
      <color rgb="FF1A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7.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5.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4.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3.xml"/><Relationship Id="rId27" Type="http://schemas.openxmlformats.org/officeDocument/2006/relationships/pivotCacheDefinition" Target="pivotCache/pivotCacheDefinition8.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H$8"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CheckBox" fmlaLink="$H$8"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95250</xdr:colOff>
          <xdr:row>2</xdr:row>
          <xdr:rowOff>19050</xdr:rowOff>
        </xdr:from>
        <xdr:to>
          <xdr:col>6</xdr:col>
          <xdr:colOff>260350</xdr:colOff>
          <xdr:row>3</xdr:row>
          <xdr:rowOff>57150</xdr:rowOff>
        </xdr:to>
        <xdr:sp macro="" textlink="">
          <xdr:nvSpPr>
            <xdr:cNvPr id="80903" name="Button 7" hidden="1">
              <a:extLst>
                <a:ext uri="{63B3BB69-23CF-44E3-9099-C40C66FF867C}">
                  <a14:compatExt spid="_x0000_s80903"/>
                </a:ext>
                <a:ext uri="{FF2B5EF4-FFF2-40B4-BE49-F238E27FC236}">
                  <a16:creationId xmlns:a16="http://schemas.microsoft.com/office/drawing/2014/main" id="{00000000-0008-0000-0000-000007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80906" name="Check Box 10" hidden="1">
              <a:extLst>
                <a:ext uri="{63B3BB69-23CF-44E3-9099-C40C66FF867C}">
                  <a14:compatExt spid="_x0000_s80906"/>
                </a:ext>
                <a:ext uri="{FF2B5EF4-FFF2-40B4-BE49-F238E27FC236}">
                  <a16:creationId xmlns:a16="http://schemas.microsoft.com/office/drawing/2014/main" id="{00000000-0008-0000-0000-00000A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80907" name="Button 11" hidden="1">
              <a:extLst>
                <a:ext uri="{63B3BB69-23CF-44E3-9099-C40C66FF867C}">
                  <a14:compatExt spid="_x0000_s80907"/>
                </a:ext>
                <a:ext uri="{FF2B5EF4-FFF2-40B4-BE49-F238E27FC236}">
                  <a16:creationId xmlns:a16="http://schemas.microsoft.com/office/drawing/2014/main" id="{00000000-0008-0000-0000-00000B3C01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1047750</xdr:colOff>
          <xdr:row>7</xdr:row>
          <xdr:rowOff>203200</xdr:rowOff>
        </xdr:to>
        <xdr:sp macro="" textlink="">
          <xdr:nvSpPr>
            <xdr:cNvPr id="80908" name="Button 12" hidden="1">
              <a:extLst>
                <a:ext uri="{63B3BB69-23CF-44E3-9099-C40C66FF867C}">
                  <a14:compatExt spid="_x0000_s80908"/>
                </a:ext>
                <a:ext uri="{FF2B5EF4-FFF2-40B4-BE49-F238E27FC236}">
                  <a16:creationId xmlns:a16="http://schemas.microsoft.com/office/drawing/2014/main" id="{00000000-0008-0000-0000-00000C3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666750</xdr:colOff>
          <xdr:row>0</xdr:row>
          <xdr:rowOff>107950</xdr:rowOff>
        </xdr:from>
        <xdr:to>
          <xdr:col>9</xdr:col>
          <xdr:colOff>209550</xdr:colOff>
          <xdr:row>0</xdr:row>
          <xdr:rowOff>552450</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0100-000001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107950</xdr:rowOff>
        </xdr:from>
        <xdr:to>
          <xdr:col>11</xdr:col>
          <xdr:colOff>266700</xdr:colOff>
          <xdr:row>0</xdr:row>
          <xdr:rowOff>552450</xdr:rowOff>
        </xdr:to>
        <xdr:sp macro="" textlink="">
          <xdr:nvSpPr>
            <xdr:cNvPr id="70658" name="Button 2" hidden="1">
              <a:extLst>
                <a:ext uri="{63B3BB69-23CF-44E3-9099-C40C66FF867C}">
                  <a14:compatExt spid="_x0000_s70658"/>
                </a:ext>
                <a:ext uri="{FF2B5EF4-FFF2-40B4-BE49-F238E27FC236}">
                  <a16:creationId xmlns:a16="http://schemas.microsoft.com/office/drawing/2014/main" id="{00000000-0008-0000-0100-000002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552450</xdr:colOff>
          <xdr:row>0</xdr:row>
          <xdr:rowOff>552450</xdr:rowOff>
        </xdr:to>
        <xdr:sp macro="" textlink="">
          <xdr:nvSpPr>
            <xdr:cNvPr id="70661" name="Button 5" hidden="1">
              <a:extLst>
                <a:ext uri="{63B3BB69-23CF-44E3-9099-C40C66FF867C}">
                  <a14:compatExt spid="_x0000_s70661"/>
                </a:ext>
                <a:ext uri="{FF2B5EF4-FFF2-40B4-BE49-F238E27FC236}">
                  <a16:creationId xmlns:a16="http://schemas.microsoft.com/office/drawing/2014/main" id="{00000000-0008-0000-0100-000005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0200-000001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171450</xdr:colOff>
          <xdr:row>48</xdr:row>
          <xdr:rowOff>107950</xdr:rowOff>
        </xdr:to>
        <xdr:sp macro="" textlink="">
          <xdr:nvSpPr>
            <xdr:cNvPr id="71682" name="Button 2" hidden="1">
              <a:extLst>
                <a:ext uri="{63B3BB69-23CF-44E3-9099-C40C66FF867C}">
                  <a14:compatExt spid="_x0000_s71682"/>
                </a:ext>
                <a:ext uri="{FF2B5EF4-FFF2-40B4-BE49-F238E27FC236}">
                  <a16:creationId xmlns:a16="http://schemas.microsoft.com/office/drawing/2014/main" id="{00000000-0008-0000-0200-000002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57150</xdr:colOff>
          <xdr:row>0</xdr:row>
          <xdr:rowOff>107950</xdr:rowOff>
        </xdr:from>
        <xdr:to>
          <xdr:col>52</xdr:col>
          <xdr:colOff>209550</xdr:colOff>
          <xdr:row>0</xdr:row>
          <xdr:rowOff>552450</xdr:rowOff>
        </xdr:to>
        <xdr:sp macro="" textlink="">
          <xdr:nvSpPr>
            <xdr:cNvPr id="71683" name="Button 3" hidden="1">
              <a:extLst>
                <a:ext uri="{63B3BB69-23CF-44E3-9099-C40C66FF867C}">
                  <a14:compatExt spid="_x0000_s71683"/>
                </a:ext>
                <a:ext uri="{FF2B5EF4-FFF2-40B4-BE49-F238E27FC236}">
                  <a16:creationId xmlns:a16="http://schemas.microsoft.com/office/drawing/2014/main" id="{00000000-0008-0000-0200-000003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552450</xdr:rowOff>
        </xdr:to>
        <xdr:sp macro="" textlink="">
          <xdr:nvSpPr>
            <xdr:cNvPr id="71684" name="Button 4" hidden="1">
              <a:extLst>
                <a:ext uri="{63B3BB69-23CF-44E3-9099-C40C66FF867C}">
                  <a14:compatExt spid="_x0000_s71684"/>
                </a:ext>
                <a:ext uri="{FF2B5EF4-FFF2-40B4-BE49-F238E27FC236}">
                  <a16:creationId xmlns:a16="http://schemas.microsoft.com/office/drawing/2014/main" id="{00000000-0008-0000-0200-000004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285750</xdr:rowOff>
        </xdr:to>
        <xdr:sp macro="" textlink="">
          <xdr:nvSpPr>
            <xdr:cNvPr id="71685" name="Button 5" hidden="1">
              <a:extLst>
                <a:ext uri="{63B3BB69-23CF-44E3-9099-C40C66FF867C}">
                  <a14:compatExt spid="_x0000_s71685"/>
                </a:ext>
                <a:ext uri="{FF2B5EF4-FFF2-40B4-BE49-F238E27FC236}">
                  <a16:creationId xmlns:a16="http://schemas.microsoft.com/office/drawing/2014/main" id="{00000000-0008-0000-0200-000005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95250</xdr:rowOff>
        </xdr:to>
        <xdr:sp macro="" textlink="">
          <xdr:nvSpPr>
            <xdr:cNvPr id="71686" name="Button 6" hidden="1">
              <a:extLst>
                <a:ext uri="{63B3BB69-23CF-44E3-9099-C40C66FF867C}">
                  <a14:compatExt spid="_x0000_s71686"/>
                </a:ext>
                <a:ext uri="{FF2B5EF4-FFF2-40B4-BE49-F238E27FC236}">
                  <a16:creationId xmlns:a16="http://schemas.microsoft.com/office/drawing/2014/main" id="{00000000-0008-0000-0200-000006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133350</xdr:colOff>
          <xdr:row>0</xdr:row>
          <xdr:rowOff>95250</xdr:rowOff>
        </xdr:from>
        <xdr:to>
          <xdr:col>6</xdr:col>
          <xdr:colOff>438150</xdr:colOff>
          <xdr:row>0</xdr:row>
          <xdr:rowOff>552450</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0300-0000019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552450</xdr:colOff>
          <xdr:row>0</xdr:row>
          <xdr:rowOff>95250</xdr:rowOff>
        </xdr:from>
        <xdr:to>
          <xdr:col>7</xdr:col>
          <xdr:colOff>209550</xdr:colOff>
          <xdr:row>0</xdr:row>
          <xdr:rowOff>552450</xdr:rowOff>
        </xdr:to>
        <xdr:sp macro="" textlink="">
          <xdr:nvSpPr>
            <xdr:cNvPr id="105474" name="Button 2" hidden="1">
              <a:extLst>
                <a:ext uri="{63B3BB69-23CF-44E3-9099-C40C66FF867C}">
                  <a14:compatExt spid="_x0000_s105474"/>
                </a:ext>
                <a:ext uri="{FF2B5EF4-FFF2-40B4-BE49-F238E27FC236}">
                  <a16:creationId xmlns:a16="http://schemas.microsoft.com/office/drawing/2014/main" id="{00000000-0008-0000-0300-0000029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20</xdr:col>
      <xdr:colOff>167387</xdr:colOff>
      <xdr:row>1</xdr:row>
      <xdr:rowOff>40603</xdr:rowOff>
    </xdr:from>
    <xdr:to>
      <xdr:col>24</xdr:col>
      <xdr:colOff>643636</xdr:colOff>
      <xdr:row>3</xdr:row>
      <xdr:rowOff>85050</xdr:rowOff>
    </xdr:to>
    <xdr:pic>
      <xdr:nvPicPr>
        <xdr:cNvPr id="2" name="그림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3838563" y="264721"/>
          <a:ext cx="3210485" cy="470270"/>
        </a:xfrm>
        <a:prstGeom prst="rect">
          <a:avLst/>
        </a:prstGeom>
        <a:ln>
          <a:solidFill>
            <a:schemeClr val="bg1"/>
          </a:solidFill>
        </a:ln>
        <a:effectLst>
          <a:outerShdw blurRad="190500" algn="tl" rotWithShape="0">
            <a:srgbClr val="000000">
              <a:alpha val="70000"/>
            </a:srgbClr>
          </a:outerShdw>
        </a:effectLst>
      </xdr:spPr>
    </xdr:pic>
    <xdr:clientData/>
  </xdr:twoCellAnchor>
  <xdr:twoCellAnchor editAs="oneCell">
    <xdr:from>
      <xdr:col>0</xdr:col>
      <xdr:colOff>359936</xdr:colOff>
      <xdr:row>0</xdr:row>
      <xdr:rowOff>134421</xdr:rowOff>
    </xdr:from>
    <xdr:to>
      <xdr:col>12</xdr:col>
      <xdr:colOff>300404</xdr:colOff>
      <xdr:row>19</xdr:row>
      <xdr:rowOff>189367</xdr:rowOff>
    </xdr:to>
    <xdr:pic>
      <xdr:nvPicPr>
        <xdr:cNvPr id="3" name="그림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359936" y="134421"/>
          <a:ext cx="8205237" cy="4238619"/>
        </a:xfrm>
        <a:prstGeom prst="rect">
          <a:avLst/>
        </a:prstGeom>
      </xdr:spPr>
    </xdr:pic>
    <xdr:clientData/>
  </xdr:twoCellAnchor>
  <mc:AlternateContent xmlns:mc="http://schemas.openxmlformats.org/markup-compatibility/2006">
    <mc:Choice xmlns:a14="http://schemas.microsoft.com/office/drawing/2010/main" Requires="a14">
      <xdr:twoCellAnchor>
        <xdr:from>
          <xdr:col>23</xdr:col>
          <xdr:colOff>50800</xdr:colOff>
          <xdr:row>23</xdr:row>
          <xdr:rowOff>19050</xdr:rowOff>
        </xdr:from>
        <xdr:to>
          <xdr:col>24</xdr:col>
          <xdr:colOff>628650</xdr:colOff>
          <xdr:row>23</xdr:row>
          <xdr:rowOff>190500</xdr:rowOff>
        </xdr:to>
        <xdr:sp macro="" textlink="">
          <xdr:nvSpPr>
            <xdr:cNvPr id="106502" name="btn_lang" hidden="1">
              <a:extLst>
                <a:ext uri="{63B3BB69-23CF-44E3-9099-C40C66FF867C}">
                  <a14:compatExt spid="_x0000_s106502"/>
                </a:ext>
                <a:ext uri="{FF2B5EF4-FFF2-40B4-BE49-F238E27FC236}">
                  <a16:creationId xmlns:a16="http://schemas.microsoft.com/office/drawing/2014/main" id="{00000000-0008-0000-0700-000006A001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ko-KR" altLang="en-US" sz="1000" b="1" i="0" u="none" strike="noStrike" baseline="0">
                  <a:solidFill>
                    <a:srgbClr val="FF0000"/>
                  </a:solidFill>
                  <a:latin typeface="맑은 고딕"/>
                  <a:ea typeface="맑은 고딕"/>
                </a:rPr>
                <a:t>메뉴 언어 변경</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50800</xdr:colOff>
          <xdr:row>23</xdr:row>
          <xdr:rowOff>19050</xdr:rowOff>
        </xdr:from>
        <xdr:to>
          <xdr:col>14</xdr:col>
          <xdr:colOff>628650</xdr:colOff>
          <xdr:row>23</xdr:row>
          <xdr:rowOff>190500</xdr:rowOff>
        </xdr:to>
        <xdr:sp macro="" textlink="">
          <xdr:nvSpPr>
            <xdr:cNvPr id="106504" name="btn_wage" hidden="1">
              <a:extLst>
                <a:ext uri="{63B3BB69-23CF-44E3-9099-C40C66FF867C}">
                  <a14:compatExt spid="_x0000_s106504"/>
                </a:ext>
                <a:ext uri="{FF2B5EF4-FFF2-40B4-BE49-F238E27FC236}">
                  <a16:creationId xmlns:a16="http://schemas.microsoft.com/office/drawing/2014/main" id="{00000000-0008-0000-0700-000008A001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ko-KR" altLang="en-US" sz="1000" b="1" i="0" u="none" strike="noStrike" baseline="0">
                  <a:solidFill>
                    <a:srgbClr val="0000FF"/>
                  </a:solidFill>
                  <a:latin typeface="맑은 고딕"/>
                  <a:ea typeface="맑은 고딕"/>
                </a:rPr>
                <a:t>직접인건비 단가표</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0</xdr:row>
          <xdr:rowOff>190500</xdr:rowOff>
        </xdr:from>
        <xdr:to>
          <xdr:col>1</xdr:col>
          <xdr:colOff>1143000</xdr:colOff>
          <xdr:row>4</xdr:row>
          <xdr:rowOff>31750</xdr:rowOff>
        </xdr:to>
        <xdr:sp macro="" textlink="">
          <xdr:nvSpPr>
            <xdr:cNvPr id="120836" name="Button 4" hidden="1">
              <a:extLst>
                <a:ext uri="{63B3BB69-23CF-44E3-9099-C40C66FF867C}">
                  <a14:compatExt spid="_x0000_s120836"/>
                </a:ext>
                <a:ext uri="{FF2B5EF4-FFF2-40B4-BE49-F238E27FC236}">
                  <a16:creationId xmlns:a16="http://schemas.microsoft.com/office/drawing/2014/main" id="{00000000-0008-0000-0800-000004D8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다음단계</a:t>
              </a:r>
            </a:p>
            <a:p>
              <a:pPr algn="ctr" rtl="0">
                <a:defRPr sz="1000"/>
              </a:pPr>
              <a:r>
                <a:rPr lang="ko-KR" altLang="en-US" sz="1100" b="1" i="0" u="none" strike="noStrike" baseline="0">
                  <a:solidFill>
                    <a:srgbClr val="0000FF"/>
                  </a:solidFill>
                  <a:latin typeface="맑은 고딕"/>
                  <a:ea typeface="맑은 고딕"/>
                </a:rPr>
                <a:t>(Next)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57150</xdr:rowOff>
        </xdr:from>
        <xdr:to>
          <xdr:col>2</xdr:col>
          <xdr:colOff>285750</xdr:colOff>
          <xdr:row>3</xdr:row>
          <xdr:rowOff>171450</xdr:rowOff>
        </xdr:to>
        <xdr:sp macro="" textlink="">
          <xdr:nvSpPr>
            <xdr:cNvPr id="54276" name="Button 4" hidden="1">
              <a:extLst>
                <a:ext uri="{63B3BB69-23CF-44E3-9099-C40C66FF867C}">
                  <a14:compatExt spid="_x0000_s54276"/>
                </a:ext>
                <a:ext uri="{FF2B5EF4-FFF2-40B4-BE49-F238E27FC236}">
                  <a16:creationId xmlns:a16="http://schemas.microsoft.com/office/drawing/2014/main" id="{00000000-0008-0000-0900-000004D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다음단계</a:t>
              </a:r>
            </a:p>
            <a:p>
              <a:pPr algn="ctr" rtl="0">
                <a:defRPr sz="1000"/>
              </a:pPr>
              <a:r>
                <a:rPr lang="ko-KR" altLang="en-US" sz="1100" b="1" i="0" u="none" strike="noStrike" baseline="0">
                  <a:solidFill>
                    <a:srgbClr val="0000FF"/>
                  </a:solidFill>
                  <a:latin typeface="맑은 고딕"/>
                  <a:ea typeface="맑은 고딕"/>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133350</xdr:colOff>
          <xdr:row>1</xdr:row>
          <xdr:rowOff>0</xdr:rowOff>
        </xdr:from>
        <xdr:to>
          <xdr:col>7</xdr:col>
          <xdr:colOff>609600</xdr:colOff>
          <xdr:row>1</xdr:row>
          <xdr:rowOff>190500</xdr:rowOff>
        </xdr:to>
        <xdr:sp macro="" textlink="">
          <xdr:nvSpPr>
            <xdr:cNvPr id="54278" name="Button 6" hidden="1">
              <a:extLst>
                <a:ext uri="{63B3BB69-23CF-44E3-9099-C40C66FF867C}">
                  <a14:compatExt spid="_x0000_s54278"/>
                </a:ext>
                <a:ext uri="{FF2B5EF4-FFF2-40B4-BE49-F238E27FC236}">
                  <a16:creationId xmlns:a16="http://schemas.microsoft.com/office/drawing/2014/main" id="{00000000-0008-0000-0900-000006D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0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95250</xdr:colOff>
          <xdr:row>4</xdr:row>
          <xdr:rowOff>495300</xdr:rowOff>
        </xdr:from>
        <xdr:to>
          <xdr:col>15</xdr:col>
          <xdr:colOff>533400</xdr:colOff>
          <xdr:row>6</xdr:row>
          <xdr:rowOff>31750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A00-0000015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3. 활동(Activity) 예산 데이터 취합/갱신 (클릭)</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285750</xdr:colOff>
          <xdr:row>4</xdr:row>
          <xdr:rowOff>38100</xdr:rowOff>
        </xdr:from>
        <xdr:to>
          <xdr:col>26</xdr:col>
          <xdr:colOff>152400</xdr:colOff>
          <xdr:row>5</xdr:row>
          <xdr:rowOff>260350</xdr:rowOff>
        </xdr:to>
        <xdr:sp macro="" textlink="">
          <xdr:nvSpPr>
            <xdr:cNvPr id="21506" name="Button 2" hidden="1">
              <a:extLst>
                <a:ext uri="{63B3BB69-23CF-44E3-9099-C40C66FF867C}">
                  <a14:compatExt spid="_x0000_s21506"/>
                </a:ext>
                <a:ext uri="{FF2B5EF4-FFF2-40B4-BE49-F238E27FC236}">
                  <a16:creationId xmlns:a16="http://schemas.microsoft.com/office/drawing/2014/main" id="{00000000-0008-0000-0A00-0000025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 단계</a:t>
              </a:r>
            </a:p>
            <a:p>
              <a:pPr algn="ctr" rtl="0">
                <a:defRPr sz="1000"/>
              </a:pPr>
              <a:r>
                <a:rPr lang="ko-KR" altLang="en-US" sz="1100" b="1" i="0" u="none" strike="noStrike" baseline="0">
                  <a:solidFill>
                    <a:srgbClr val="0000FF"/>
                  </a:solidFill>
                  <a:latin typeface="맑은 고딕"/>
                  <a:ea typeface="맑은 고딕"/>
                </a:rPr>
                <a:t>(PES 작성)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679450</xdr:colOff>
          <xdr:row>3</xdr:row>
          <xdr:rowOff>361950</xdr:rowOff>
        </xdr:from>
        <xdr:to>
          <xdr:col>15</xdr:col>
          <xdr:colOff>533400</xdr:colOff>
          <xdr:row>4</xdr:row>
          <xdr:rowOff>400050</xdr:rowOff>
        </xdr:to>
        <xdr:sp macro="" textlink="">
          <xdr:nvSpPr>
            <xdr:cNvPr id="21509" name="Button 5" hidden="1">
              <a:extLst>
                <a:ext uri="{63B3BB69-23CF-44E3-9099-C40C66FF867C}">
                  <a14:compatExt spid="_x0000_s21509"/>
                </a:ext>
                <a:ext uri="{FF2B5EF4-FFF2-40B4-BE49-F238E27FC236}">
                  <a16:creationId xmlns:a16="http://schemas.microsoft.com/office/drawing/2014/main" id="{00000000-0008-0000-0A00-0000055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2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69850</xdr:rowOff>
        </xdr:from>
        <xdr:to>
          <xdr:col>0</xdr:col>
          <xdr:colOff>2247900</xdr:colOff>
          <xdr:row>1</xdr:row>
          <xdr:rowOff>323850</xdr:rowOff>
        </xdr:to>
        <xdr:sp macro="" textlink="">
          <xdr:nvSpPr>
            <xdr:cNvPr id="161793" name="Button 1" hidden="1">
              <a:extLst>
                <a:ext uri="{63B3BB69-23CF-44E3-9099-C40C66FF867C}">
                  <a14:compatExt spid="_x0000_s161793"/>
                </a:ext>
                <a:ext uri="{FF2B5EF4-FFF2-40B4-BE49-F238E27FC236}">
                  <a16:creationId xmlns:a16="http://schemas.microsoft.com/office/drawing/2014/main" id="{00000000-0008-0000-0C00-00000178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FF0000"/>
                  </a:solidFill>
                  <a:latin typeface="맑은 고딕"/>
                  <a:ea typeface="맑은 고딕"/>
                </a:rPr>
                <a:t>예산총괄표(미화) 한글문서 생성</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88900</xdr:colOff>
          <xdr:row>1</xdr:row>
          <xdr:rowOff>50800</xdr:rowOff>
        </xdr:from>
        <xdr:to>
          <xdr:col>0</xdr:col>
          <xdr:colOff>2260600</xdr:colOff>
          <xdr:row>1</xdr:row>
          <xdr:rowOff>298450</xdr:rowOff>
        </xdr:to>
        <xdr:sp macro="" textlink="">
          <xdr:nvSpPr>
            <xdr:cNvPr id="96257" name="Button 1" hidden="1">
              <a:extLst>
                <a:ext uri="{63B3BB69-23CF-44E3-9099-C40C66FF867C}">
                  <a14:compatExt spid="_x0000_s96257"/>
                </a:ext>
                <a:ext uri="{FF2B5EF4-FFF2-40B4-BE49-F238E27FC236}">
                  <a16:creationId xmlns:a16="http://schemas.microsoft.com/office/drawing/2014/main" id="{00000000-0008-0000-0D00-00000178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3366FF"/>
                  </a:solidFill>
                  <a:latin typeface="맑은 고딕"/>
                  <a:ea typeface="맑은 고딕"/>
                </a:rPr>
                <a:t>투찰내역서 변환 (1개 or 전체)</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260350</xdr:colOff>
          <xdr:row>0</xdr:row>
          <xdr:rowOff>152400</xdr:rowOff>
        </xdr:from>
        <xdr:to>
          <xdr:col>3</xdr:col>
          <xdr:colOff>666750</xdr:colOff>
          <xdr:row>0</xdr:row>
          <xdr:rowOff>603250</xdr:rowOff>
        </xdr:to>
        <xdr:sp macro="" textlink="">
          <xdr:nvSpPr>
            <xdr:cNvPr id="68609" name="Button 1" hidden="1">
              <a:extLst>
                <a:ext uri="{63B3BB69-23CF-44E3-9099-C40C66FF867C}">
                  <a14:compatExt spid="_x0000_s68609"/>
                </a:ext>
                <a:ext uri="{FF2B5EF4-FFF2-40B4-BE49-F238E27FC236}">
                  <a16:creationId xmlns:a16="http://schemas.microsoft.com/office/drawing/2014/main" id="{00000000-0008-0000-1100-0000010C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데이터 갱신</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95250</xdr:colOff>
          <xdr:row>2</xdr:row>
          <xdr:rowOff>19050</xdr:rowOff>
        </xdr:from>
        <xdr:to>
          <xdr:col>6</xdr:col>
          <xdr:colOff>260350</xdr:colOff>
          <xdr:row>3</xdr:row>
          <xdr:rowOff>57150</xdr:rowOff>
        </xdr:to>
        <xdr:sp macro="" textlink="">
          <xdr:nvSpPr>
            <xdr:cNvPr id="187393" name="Button 1" hidden="1">
              <a:extLst>
                <a:ext uri="{63B3BB69-23CF-44E3-9099-C40C66FF867C}">
                  <a14:compatExt spid="_x0000_s187393"/>
                </a:ext>
                <a:ext uri="{FF2B5EF4-FFF2-40B4-BE49-F238E27FC236}">
                  <a16:creationId xmlns:a16="http://schemas.microsoft.com/office/drawing/2014/main" id="{00000000-0008-0000-2100-000001DC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1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7395" name="Button 3" hidden="1">
              <a:extLst>
                <a:ext uri="{63B3BB69-23CF-44E3-9099-C40C66FF867C}">
                  <a14:compatExt spid="_x0000_s187395"/>
                </a:ext>
                <a:ext uri="{FF2B5EF4-FFF2-40B4-BE49-F238E27FC236}">
                  <a16:creationId xmlns:a16="http://schemas.microsoft.com/office/drawing/2014/main" id="{00000000-0008-0000-2100-000003DC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1047750</xdr:colOff>
          <xdr:row>7</xdr:row>
          <xdr:rowOff>203200</xdr:rowOff>
        </xdr:to>
        <xdr:sp macro="" textlink="">
          <xdr:nvSpPr>
            <xdr:cNvPr id="187396" name="Button 4" hidden="1">
              <a:extLst>
                <a:ext uri="{63B3BB69-23CF-44E3-9099-C40C66FF867C}">
                  <a14:compatExt spid="_x0000_s187396"/>
                </a:ext>
                <a:ext uri="{FF2B5EF4-FFF2-40B4-BE49-F238E27FC236}">
                  <a16:creationId xmlns:a16="http://schemas.microsoft.com/office/drawing/2014/main" id="{00000000-0008-0000-2100-000004DC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188417" name="Button 1" hidden="1">
              <a:extLst>
                <a:ext uri="{63B3BB69-23CF-44E3-9099-C40C66FF867C}">
                  <a14:compatExt spid="_x0000_s188417"/>
                </a:ext>
                <a:ext uri="{FF2B5EF4-FFF2-40B4-BE49-F238E27FC236}">
                  <a16:creationId xmlns:a16="http://schemas.microsoft.com/office/drawing/2014/main" id="{00000000-0008-0000-2200-000001E002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171450</xdr:colOff>
          <xdr:row>48</xdr:row>
          <xdr:rowOff>107950</xdr:rowOff>
        </xdr:to>
        <xdr:sp macro="" textlink="">
          <xdr:nvSpPr>
            <xdr:cNvPr id="188418" name="Button 2" hidden="1">
              <a:extLst>
                <a:ext uri="{63B3BB69-23CF-44E3-9099-C40C66FF867C}">
                  <a14:compatExt spid="_x0000_s188418"/>
                </a:ext>
                <a:ext uri="{FF2B5EF4-FFF2-40B4-BE49-F238E27FC236}">
                  <a16:creationId xmlns:a16="http://schemas.microsoft.com/office/drawing/2014/main" id="{00000000-0008-0000-2200-000002E002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57150</xdr:colOff>
          <xdr:row>0</xdr:row>
          <xdr:rowOff>107950</xdr:rowOff>
        </xdr:from>
        <xdr:to>
          <xdr:col>52</xdr:col>
          <xdr:colOff>209550</xdr:colOff>
          <xdr:row>0</xdr:row>
          <xdr:rowOff>552450</xdr:rowOff>
        </xdr:to>
        <xdr:sp macro="" textlink="">
          <xdr:nvSpPr>
            <xdr:cNvPr id="188419" name="Button 3" hidden="1">
              <a:extLst>
                <a:ext uri="{63B3BB69-23CF-44E3-9099-C40C66FF867C}">
                  <a14:compatExt spid="_x0000_s188419"/>
                </a:ext>
                <a:ext uri="{FF2B5EF4-FFF2-40B4-BE49-F238E27FC236}">
                  <a16:creationId xmlns:a16="http://schemas.microsoft.com/office/drawing/2014/main" id="{00000000-0008-0000-2200-000003E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552450</xdr:rowOff>
        </xdr:to>
        <xdr:sp macro="" textlink="">
          <xdr:nvSpPr>
            <xdr:cNvPr id="188420" name="Button 4" hidden="1">
              <a:extLst>
                <a:ext uri="{63B3BB69-23CF-44E3-9099-C40C66FF867C}">
                  <a14:compatExt spid="_x0000_s188420"/>
                </a:ext>
                <a:ext uri="{FF2B5EF4-FFF2-40B4-BE49-F238E27FC236}">
                  <a16:creationId xmlns:a16="http://schemas.microsoft.com/office/drawing/2014/main" id="{00000000-0008-0000-2200-000004E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285750</xdr:rowOff>
        </xdr:to>
        <xdr:sp macro="" textlink="">
          <xdr:nvSpPr>
            <xdr:cNvPr id="188421" name="Button 5" hidden="1">
              <a:extLst>
                <a:ext uri="{63B3BB69-23CF-44E3-9099-C40C66FF867C}">
                  <a14:compatExt spid="_x0000_s188421"/>
                </a:ext>
                <a:ext uri="{FF2B5EF4-FFF2-40B4-BE49-F238E27FC236}">
                  <a16:creationId xmlns:a16="http://schemas.microsoft.com/office/drawing/2014/main" id="{00000000-0008-0000-2200-000005E002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95250</xdr:rowOff>
        </xdr:to>
        <xdr:sp macro="" textlink="">
          <xdr:nvSpPr>
            <xdr:cNvPr id="188422" name="Button 6" hidden="1">
              <a:extLst>
                <a:ext uri="{63B3BB69-23CF-44E3-9099-C40C66FF867C}">
                  <a14:compatExt spid="_x0000_s188422"/>
                </a:ext>
                <a:ext uri="{FF2B5EF4-FFF2-40B4-BE49-F238E27FC236}">
                  <a16:creationId xmlns:a16="http://schemas.microsoft.com/office/drawing/2014/main" id="{00000000-0008-0000-2200-000006E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666750</xdr:colOff>
          <xdr:row>0</xdr:row>
          <xdr:rowOff>107950</xdr:rowOff>
        </xdr:from>
        <xdr:to>
          <xdr:col>9</xdr:col>
          <xdr:colOff>209550</xdr:colOff>
          <xdr:row>0</xdr:row>
          <xdr:rowOff>552450</xdr:rowOff>
        </xdr:to>
        <xdr:sp macro="" textlink="">
          <xdr:nvSpPr>
            <xdr:cNvPr id="189441" name="Button 1" hidden="1">
              <a:extLst>
                <a:ext uri="{63B3BB69-23CF-44E3-9099-C40C66FF867C}">
                  <a14:compatExt spid="_x0000_s189441"/>
                </a:ext>
                <a:ext uri="{FF2B5EF4-FFF2-40B4-BE49-F238E27FC236}">
                  <a16:creationId xmlns:a16="http://schemas.microsoft.com/office/drawing/2014/main" id="{00000000-0008-0000-2300-000001E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107950</xdr:rowOff>
        </xdr:from>
        <xdr:to>
          <xdr:col>11</xdr:col>
          <xdr:colOff>266700</xdr:colOff>
          <xdr:row>0</xdr:row>
          <xdr:rowOff>552450</xdr:rowOff>
        </xdr:to>
        <xdr:sp macro="" textlink="">
          <xdr:nvSpPr>
            <xdr:cNvPr id="189442" name="Button 2" hidden="1">
              <a:extLst>
                <a:ext uri="{63B3BB69-23CF-44E3-9099-C40C66FF867C}">
                  <a14:compatExt spid="_x0000_s189442"/>
                </a:ext>
                <a:ext uri="{FF2B5EF4-FFF2-40B4-BE49-F238E27FC236}">
                  <a16:creationId xmlns:a16="http://schemas.microsoft.com/office/drawing/2014/main" id="{00000000-0008-0000-2300-000002E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552450</xdr:colOff>
          <xdr:row>0</xdr:row>
          <xdr:rowOff>552450</xdr:rowOff>
        </xdr:to>
        <xdr:sp macro="" textlink="">
          <xdr:nvSpPr>
            <xdr:cNvPr id="189443" name="Button 3" hidden="1">
              <a:extLst>
                <a:ext uri="{63B3BB69-23CF-44E3-9099-C40C66FF867C}">
                  <a14:compatExt spid="_x0000_s189443"/>
                </a:ext>
                <a:ext uri="{FF2B5EF4-FFF2-40B4-BE49-F238E27FC236}">
                  <a16:creationId xmlns:a16="http://schemas.microsoft.com/office/drawing/2014/main" id="{00000000-0008-0000-2300-000003E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666750</xdr:colOff>
          <xdr:row>0</xdr:row>
          <xdr:rowOff>107950</xdr:rowOff>
        </xdr:from>
        <xdr:to>
          <xdr:col>9</xdr:col>
          <xdr:colOff>209550</xdr:colOff>
          <xdr:row>0</xdr:row>
          <xdr:rowOff>552450</xdr:rowOff>
        </xdr:to>
        <xdr:sp macro="" textlink="">
          <xdr:nvSpPr>
            <xdr:cNvPr id="192513" name="Button 1" hidden="1">
              <a:extLst>
                <a:ext uri="{63B3BB69-23CF-44E3-9099-C40C66FF867C}">
                  <a14:compatExt spid="_x0000_s192513"/>
                </a:ext>
                <a:ext uri="{FF2B5EF4-FFF2-40B4-BE49-F238E27FC236}">
                  <a16:creationId xmlns:a16="http://schemas.microsoft.com/office/drawing/2014/main" id="{00000000-0008-0000-2600-000001F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107950</xdr:rowOff>
        </xdr:from>
        <xdr:to>
          <xdr:col>11</xdr:col>
          <xdr:colOff>266700</xdr:colOff>
          <xdr:row>0</xdr:row>
          <xdr:rowOff>552450</xdr:rowOff>
        </xdr:to>
        <xdr:sp macro="" textlink="">
          <xdr:nvSpPr>
            <xdr:cNvPr id="192514" name="Button 2" hidden="1">
              <a:extLst>
                <a:ext uri="{63B3BB69-23CF-44E3-9099-C40C66FF867C}">
                  <a14:compatExt spid="_x0000_s192514"/>
                </a:ext>
                <a:ext uri="{FF2B5EF4-FFF2-40B4-BE49-F238E27FC236}">
                  <a16:creationId xmlns:a16="http://schemas.microsoft.com/office/drawing/2014/main" id="{00000000-0008-0000-2600-000002F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552450</xdr:colOff>
          <xdr:row>0</xdr:row>
          <xdr:rowOff>552450</xdr:rowOff>
        </xdr:to>
        <xdr:sp macro="" textlink="">
          <xdr:nvSpPr>
            <xdr:cNvPr id="192515" name="Button 3" hidden="1">
              <a:extLst>
                <a:ext uri="{63B3BB69-23CF-44E3-9099-C40C66FF867C}">
                  <a14:compatExt spid="_x0000_s192515"/>
                </a:ext>
                <a:ext uri="{FF2B5EF4-FFF2-40B4-BE49-F238E27FC236}">
                  <a16:creationId xmlns:a16="http://schemas.microsoft.com/office/drawing/2014/main" id="{00000000-0008-0000-2600-000003F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5462961" createdVersion="3" refreshedVersion="6" minRefreshableVersion="3" recordCount="1809" xr:uid="{37C3415A-0A6B-4339-976C-AB29B33D3A63}">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성과관리예산 계상"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4">
        <m/>
        <s v="계약1" u="1"/>
        <s v="계약2" u="1"/>
        <s v="사업관리비" u="1"/>
      </sharedItems>
    </cacheField>
    <cacheField name="대분류" numFmtId="0">
      <sharedItems containsNonDate="0" containsString="0" containsBlank="1"/>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8">
        <m/>
        <s v="(외부전문가) 연구보조원" u="1"/>
        <s v="성평등 전문가(부PM)" u="1"/>
        <s v="정치 전문가" u="1"/>
        <s v="성과관리 전문가" u="1"/>
        <s v="PAO" u="1"/>
        <s v="시민교육 전문가" u="1"/>
        <s v="PMC 총괄(성과관리 전문가)" u="1"/>
      </sharedItems>
    </cacheField>
    <cacheField name="(전문가투입) KOICA 전문가 등급" numFmtId="0">
      <sharedItems containsNonDate="0" containsBlank="1" count="5">
        <m/>
        <s v="3급" u="1"/>
        <s v="5급" u="1"/>
        <s v="1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5694446" createdVersion="3" refreshedVersion="6" minRefreshableVersion="3" recordCount="1809" xr:uid="{F7228BA0-CA1A-4538-AD15-26F036A3D686}">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성과관리예산 계상"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4">
        <m/>
        <s v="계약1" u="1"/>
        <s v="계약2" u="1"/>
        <s v="사업관리비" u="1"/>
      </sharedItems>
    </cacheField>
    <cacheField name="대분류" numFmtId="0">
      <sharedItems containsNonDate="0" containsString="0" containsBlank="1"/>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8">
        <m/>
        <s v="(외부전문가) 연구보조원" u="1"/>
        <s v="성평등 전문가(부PM)" u="1"/>
        <s v="정치 전문가" u="1"/>
        <s v="성과관리 전문가" u="1"/>
        <s v="PAO" u="1"/>
        <s v="시민교육 전문가" u="1"/>
        <s v="PMC 총괄(성과관리 전문가)" u="1"/>
      </sharedItems>
    </cacheField>
    <cacheField name="(전문가투입) KOICA 전문가 등급" numFmtId="0">
      <sharedItems containsNonDate="0" containsBlank="1" count="5">
        <m/>
        <s v="3급" u="1"/>
        <s v="5급" u="1"/>
        <s v="1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6">
        <m/>
        <s v="국외(4회차)" u="1"/>
        <s v="국외(3회차)" u="1"/>
        <s v="국외(2회차)" u="1"/>
        <s v="국외(1회차)" u="1"/>
        <s v="국내"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6041669" createdVersion="3" refreshedVersion="6" minRefreshableVersion="3" recordCount="1809" xr:uid="{F3C10617-7F2D-45B5-9418-BA85F252DDD6}">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4">
        <m/>
        <s v="계약1" u="1"/>
        <s v="계약2" u="1"/>
        <s v="사업관리비" u="1"/>
      </sharedItems>
    </cacheField>
    <cacheField name="대분류" numFmtId="0">
      <sharedItems containsNonDate="0" containsString="0" containsBlank="1"/>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8">
        <m/>
        <s v="(외부전문가) 연구보조원" u="1"/>
        <s v="성평등 전문가(부PM)" u="1"/>
        <s v="정치 전문가" u="1"/>
        <s v="성과관리 전문가" u="1"/>
        <s v="PAO" u="1"/>
        <s v="시민교육 전문가" u="1"/>
        <s v="PMC 총괄(성과관리 전문가)" u="1"/>
      </sharedItems>
    </cacheField>
    <cacheField name="(전문가투입) KOICA 전문가 등급" numFmtId="0">
      <sharedItems containsNonDate="0" containsBlank="1" count="5">
        <m/>
        <s v="3급" u="1"/>
        <s v="5급" u="1"/>
        <s v="1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6">
        <m/>
        <s v="국외(4회차)" u="1"/>
        <s v="국외(3회차)" u="1"/>
        <s v="국외(2회차)" u="1"/>
        <s v="국외(1회차)" u="1"/>
        <s v="국내"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6273146" createdVersion="3" refreshedVersion="6" minRefreshableVersion="3" recordCount="1809" xr:uid="{56526BFA-5397-4DF8-A0A0-44972F512617}">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성과관리예산 계상"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String="0" containsBlank="1"/>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8">
        <m/>
        <s v="(외부전문가) 연구보조원" u="1"/>
        <s v="성평등 전문가(부PM)" u="1"/>
        <s v="정치 전문가" u="1"/>
        <s v="성과관리 전문가" u="1"/>
        <s v="PAO" u="1"/>
        <s v="시민교육 전문가" u="1"/>
        <s v="PMC 총괄(성과관리 전문가)" u="1"/>
      </sharedItems>
    </cacheField>
    <cacheField name="(전문가투입) KOICA 전문가 등급" numFmtId="0">
      <sharedItems containsNonDate="0" containsBlank="1" count="5">
        <m/>
        <s v="3급" u="1"/>
        <s v="5급" u="1"/>
        <s v="1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6">
        <m/>
        <s v="국외(4회차)" u="1"/>
        <s v="국외(3회차)" u="1"/>
        <s v="국외(2회차)" u="1"/>
        <s v="국외(1회차)" u="1"/>
        <s v="국내"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6504631" createdVersion="3" refreshedVersion="6" minRefreshableVersion="3" recordCount="1809" xr:uid="{EABFCE33-2507-46A2-9B8B-8474FB2740B8}">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Blank="1" count="5">
        <m/>
        <s v="역량강화" u="1"/>
        <s v="사업관리비 등" u="1"/>
        <s v="전문가 파견" u="1"/>
        <s v="직접지원-프로그램" u="1"/>
      </sharedItems>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6851854" createdVersion="3" refreshedVersion="6" minRefreshableVersion="3" recordCount="1809" xr:uid="{0EC4F3E4-6829-40C1-82CC-2A4CEFC627FA}">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Blank="1" count="4">
        <m/>
        <s v="99. 사업관리비 등" u="1"/>
        <s v="2. 성과관리" u="1"/>
        <s v="1. 몽골 여성과 청년을 위한 정치적 참여와 리더십 생태계 강화" u="1"/>
      </sharedItems>
    </cacheField>
    <cacheField name="산출물(Output) - 성과관리예산 계상"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성과관리예산 계상"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String="0" containsBlank="1"/>
    </cacheField>
    <cacheField name="중분류" numFmtId="0">
      <sharedItems containsNonDate="0" containsString="0" containsBlank="1"/>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6" maxValue="2027" count="3">
        <m/>
        <n v="2026" u="1"/>
        <n v="2027" u="1"/>
      </sharedItems>
    </cacheField>
    <cacheField name="시작분기" numFmtId="0">
      <sharedItems containsNonDate="0" containsBlank="1" count="4">
        <m/>
        <s v="Q1" u="1"/>
        <s v="Q3" u="1"/>
        <s v="Q2" u="1"/>
      </sharedItems>
    </cacheField>
    <cacheField name="종료연도" numFmtId="0">
      <sharedItems containsNonDate="0" containsString="0" containsBlank="1" containsNumber="1" containsInteger="1" minValue="2027" maxValue="2029" count="4">
        <m/>
        <n v="2027" u="1"/>
        <n v="2028" u="1"/>
        <n v="2029" u="1"/>
      </sharedItems>
    </cacheField>
    <cacheField name="종료분기" numFmtId="0">
      <sharedItems containsNonDate="0" containsBlank="1" count="3">
        <m/>
        <s v="Q3" u="1"/>
        <s v="Q4" u="1"/>
      </sharedItems>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7199077" createdVersion="3" refreshedVersion="6" minRefreshableVersion="3" recordCount="1809" xr:uid="{F7DCFBEB-40B2-4D06-B93C-06560ADD7148}">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Blank="1" count="4">
        <m/>
        <s v="99. 사업관리비 등" u="1"/>
        <s v="2. 성과관리" u="1"/>
        <s v="1. 몽골 여성과 청년을 위한 정치적 참여와 리더십 생태계 강화" u="1"/>
      </sharedItems>
    </cacheField>
    <cacheField name="산출물(Output) - 원본"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원본"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원본" numFmtId="0">
      <sharedItems containsNonDate="0" containsBlank="1" count="4">
        <m/>
        <s v="계약1" u="1"/>
        <s v="계약2" u="1"/>
        <s v="사업관리비" u="1"/>
      </sharedItems>
    </cacheField>
    <cacheField name="대분류" numFmtId="0">
      <sharedItems containsNonDate="0" containsBlank="1" count="5">
        <m/>
        <s v="역량강화" u="1"/>
        <s v="사업관리비 등" u="1"/>
        <s v="전문가 파견" u="1"/>
        <s v="직접지원-프로그램" u="1"/>
      </sharedItems>
    </cacheField>
    <cacheField name="중분류" numFmtId="0">
      <sharedItems containsNonDate="0" containsBlank="1" count="4">
        <m/>
        <s v="초청연수" u="1"/>
        <s v="그 외" u="1"/>
        <s v="인건비관련"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6" maxValue="2027" count="3">
        <m/>
        <n v="2026" u="1"/>
        <n v="2027" u="1"/>
      </sharedItems>
    </cacheField>
    <cacheField name="시작분기" numFmtId="0">
      <sharedItems containsNonDate="0" containsBlank="1" count="4">
        <m/>
        <s v="Q1" u="1"/>
        <s v="Q3" u="1"/>
        <s v="Q2" u="1"/>
      </sharedItems>
    </cacheField>
    <cacheField name="종료연도" numFmtId="0">
      <sharedItems containsNonDate="0" containsString="0" containsBlank="1" containsNumber="1" containsInteger="1" minValue="2027" maxValue="2029" count="4">
        <m/>
        <n v="2027" u="1"/>
        <n v="2028" u="1"/>
        <n v="2029" u="1"/>
      </sharedItems>
    </cacheField>
    <cacheField name="종료분기" numFmtId="0">
      <sharedItems containsNonDate="0" containsBlank="1" count="3">
        <m/>
        <s v="Q3" u="1"/>
        <s v="Q4" u="1"/>
      </sharedItems>
    </cacheField>
    <cacheField name="해당연도" numFmtId="0">
      <sharedItems containsNonDate="0" containsString="0" containsBlank="1" containsNumber="1" containsInteger="1" minValue="2026" maxValue="2029" count="5">
        <m/>
        <n v="2026" u="1"/>
        <n v="2027" u="1"/>
        <n v="2028" u="1"/>
        <n v="2029" u="1"/>
      </sharedItems>
    </cacheField>
    <cacheField name="해당분기" numFmtId="0">
      <sharedItems containsNonDate="0" containsBlank="1" count="5">
        <m/>
        <s v="Q1" u="1"/>
        <s v="Q3" u="1"/>
        <s v="Q2" u="1"/>
        <s v="Q4" u="1"/>
      </sharedItems>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Blank="1" count="112" longText="1">
        <m/>
        <s v="성과관리 PMC 투입인력 ｜ 성평등 전문가(부PM) ｜ 2급 ｜ 주요 ｜ 국외 ｜ 20 ｜ 국외(3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성평등 전문가(부PM) ｜ 2급 ｜ 주요 ｜ 국외 ｜ 20 ｜ 국외(4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공유 국제컨퍼런스 ｜ 국내인건비 ｜ 몽골 성과공유 국제컨퍼런스 개최 ｜  [KRW(1)] 460,000.0x5.0명x2.0일" u="1"/>
        <s v="직업인건비 ｜ 보조인력 (5급)_준비 및 사후관리  ｜ 몽골 여성국회의원 역량 강화 초청연수 1차/12명/5일 ｜  [KRW(1)] 240,000.0x66.0일x0.2배율x1.0명" u="1"/>
        <s v="직업인건비 ｜ 보조인력 (5급)_준비 및 사후관리  ｜ 몽골 여성국회의원 역량 강화 초청연수 2차/20명/5일 ｜  [KRW(1)] 240,000.0x66.0일x0.2배율x1.0명" u="1"/>
        <s v="직접경비_연수지원경비 ｜ 체재비_식비_연수생  ｜ 몽골 여성국회의원 역량 강화 초청연수 2차/20명/5일 ｜  [KRW(1)] 80,000.0x20.0명x5.0일" u="1"/>
        <s v="성과관리 PMC 투입인력 ｜ 정치 전문가 ｜ 2급 ｜ 일반 ｜ 국내 ｜ 90 ｜ 국내 ｜  [KRW(1)] 95,256,000.0x1.0식 ※세부내역 : ■전문가 파견/직접인건비/국내인건비/KOICA 전문가/2급/32,400,000.0=[KRW(1)] 360,000.0x90.0, ■전문가 파견/제경비/일반/35,640,000.0=[KRW(1)] 32,400,000.0x1.1, ■전문가 파견/기술료/27,216,000.0=[KRW(1)] 68,040,000.0x0.4" u="1"/>
        <s v="성과공유 국제컨퍼런스 ｜ 국외인건비 ｜ 몽골 성과공유 국제컨퍼런스 개최 ｜  [KRW(1)] 460,000.0x5.0명x3.0일" u="1"/>
        <s v="직접경비_연수지원경비 ｜ 여비_연수생지원경비_일비  ｜ 몽골 여성국회의원 역량 강화 초청연수 1차/12명/5일 ｜  [KRW(1)] 22,000.0x12.0명x5.0일" u="1"/>
        <s v="직접경비 ｜ 자료 번역비 ｜ 성과관리 운영비 ｜  [USD(1,380)] 200.0x7.0일x2.0회" u="1"/>
        <s v="성과공유 국제컨퍼런스 ｜ 기타경비 ｜ 몽골 성과공유 국제컨퍼런스 개최 ｜  [USD(1,380)] 500.0x3.0일" u="1"/>
        <s v="성과관리 PMC 투입인력 ｜ PMC 총괄(성과관리 전문가) ｜ 1급 ｜ 주요 ｜ 국외 ｜ 20 ｜ 국외(3회차) ｜  [KRW(1)] 32,830,240.0x1.0식 ※세부내역 : ■전문가 파견/직접인건비/국외인건비/KOICA 전문가/1급/9,200,000.0=[KRW(1)] 460,000.0x20.0, ■전문가 파견/제경비/일반/10,120,000.0=[KRW(1)] 9,200,000.0x1.1, ■전문가 파견/기술료/7,728,000.0=[KRW(1)] 19,320,000.0x0.4, ■전문가 파견/직접경비/파견경비/체재비/30일 이하/1급/4,206,240.0=[USD(1,380)] 84.0x20.0+72.0x19.0([숙박비증액가능]), ■전문가 파견/직접경비/파견경비/특수지수당/다/1급/460,000.0=[KRW(1)] 4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PMC 총괄(성과관리 전문가) ｜ 1급 ｜ 주요 ｜ 국외 ｜ 20 ｜ 국외(4회차) ｜  [KRW(1)] 32,830,240.0x1.0식 ※세부내역 : ■전문가 파견/직접인건비/국외인건비/KOICA 전문가/1급/9,200,000.0=[KRW(1)] 460,000.0x20.0, ■전문가 파견/제경비/일반/10,120,000.0=[KRW(1)] 9,200,000.0x1.1, ■전문가 파견/기술료/7,728,000.0=[KRW(1)] 19,320,000.0x0.4, ■전문가 파견/직접경비/파견경비/체재비/30일 이하/1급/4,206,240.0=[USD(1,380)] 84.0x20.0+72.0x19.0([숙박비증액가능]), ■전문가 파견/직접경비/파견경비/특수지수당/다/1급/460,000.0=[KRW(1)] 4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협력국 직접 조달의 경우 ｜  [USD(1,380)] 140,000.0x1.0식" u="1"/>
        <s v="협력국 직접 조달의 경우 ｜  [USD(1,380)] 150,000.0x1.0식" u="1"/>
        <s v="협력국 직접 조달의 경우 ｜  [USD(1,380)] 160,000.0x1.0식" u="1"/>
        <s v="협력국 직접 조달의 경우 ｜  [USD(1,380)] 170,000.0x1.0식" u="1"/>
        <s v="협력국 직접 조달의 경우 ｜  [USD(1,380)] 254,000.0x1.0식" u="1"/>
        <s v="협력국 직접 조달의 경우 ｜  [USD(1,380)] 260,000.0x1.0식" u="1"/>
        <s v="협력국 직접 조달의 경우 ｜  [USD(1,380)] 330,000.0x1.0식" u="1"/>
        <s v="협력국 직접 조달의 경우 ｜  [USD(1,380)] 420,000.0x1.0식" u="1"/>
        <s v="협력국 직접 조달의 경우 ｜  [USD(1,380)] 600,000.0x1.0식" u="1"/>
        <s v="협력국 직접 조달의 경우 ｜  [USD(1,380)] 694,000.0x1.0식" u="1"/>
        <s v="제경비 ｜ 제경비  ｜ 몽골 여성국회의원 역량 강화 초청연수 1차/12명/5일 ｜  [KRW(1)] 12,200,000.0x1.0배율" u="1"/>
        <s v="제경비 ｜ 제경비  ｜ 몽골 여성국회의원 역량 강화 초청연수 2차/20명/5일 ｜  [KRW(1)] 12,200,000.0x1.0배율" u="1"/>
        <s v="직접경비_연수지원경비 ｜ 여비_연수생지원경비_일비  ｜ 몽골 여성국회의원 역량 강화 초청연수 2차/20명/5일 ｜  [KRW(1)] 22,000.0x20.0명x5.0일" u="1"/>
        <s v="직접경비_연수실시경비 ｜ 교육경비_교통비  ｜ 몽골 여성국회의원 역량 강화 초청연수 1차/12명/5일 ｜  [KRW(1)] 550,000.0x3.0일" u="1"/>
        <s v="직접경비_연수실시경비 ｜ 교육경비_교통비  ｜ 몽골 여성국회의원 역량 강화 초청연수 2차/20명/5일 ｜  [KRW(1)] 550,000.0x3.0일" u="1"/>
        <s v="직접경비_연수실시경비 ｜ 교육경비_시설임차료  ｜ 몽골 여성국회의원 역량 강화 초청연수 1차/12명/5일 ｜  [KRW(1)] 5,000,000.0x2.0일" u="1"/>
        <s v="직접경비_연수실시경비 ｜ 교육경비_시설임차료  ｜ 몽골 여성국회의원 역량 강화 초청연수 2차/20명/5일 ｜  [KRW(1)] 5,000,000.0x2.0일" u="1"/>
        <s v="직접경비_연수지원경비 ｜ 체재비_숙박비_담당자  ｜ 몽골 여성국회의원 역량 강화 초청연수 1차/12명/5일 ｜  [KRW(1)] 200,000.0x2.0명x4.0박" u="1"/>
        <s v="직접경비_연수지원경비 ｜ 체재비_숙박비_담당자  ｜ 몽골 여성국회의원 역량 강화 초청연수 2차/20명/5일 ｜  [KRW(1)] 200,000.0x2.0명x4.0박" u="1"/>
        <s v="직접경비_연수실시경비 ｜ 과정성과경비_과정성과경비  ｜ 몽골 여성국회의원 역량 강화 초청연수 1차/12명/5일 ｜  [KRW(1)] 1,000,000.0x1.0회" u="1"/>
        <s v="직접경비_연수실시경비 ｜ 과정성과경비_과정성과경비  ｜ 몽골 여성국회의원 역량 강화 초청연수 2차/20명/5일 ｜  [KRW(1)] 1,000,000.0x1.0회" u="1"/>
        <s v="성과관리 PMC 투입인력 ｜ 성과관리 전문가 ｜ 3급 ｜ 일반 ｜ 국외 ｜ 20 ｜ 국외(3회차) ｜  [KRW(1)] 23,312,380.0x1.0식 ※세부내역 : ■전문가 파견/직접인건비/국외인건비/KOICA 전문가/3급/6,200,000.0=[KRW(1)] 310,000.0x20.0, ■전문가 파견/제경비/일반/6,820,000.0=[KRW(1)] 6,200,000.0x1.1, ■전문가 파견/기술료/5,208,000.0=[KRW(1)] 13,020,000.0x0.4, ■전문가 파견/직접경비/파견경비/체재비/30일 이하/3급/3,658,380.0=[USD(1,380)] 67.0x20.0+69.0x19.0([숙박비증액가능]), ■전문가 파견/직접경비/파견경비/특수지수당/다/3급/310,000.0=[KRW(1)] 31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성과관리 전문가 ｜ 3급 ｜ 일반 ｜ 국외 ｜ 20 ｜ 국외(4회차) ｜  [KRW(1)] 23,312,380.0x1.0식 ※세부내역 : ■전문가 파견/직접인건비/국외인건비/KOICA 전문가/3급/6,200,000.0=[KRW(1)] 310,000.0x20.0, ■전문가 파견/제경비/일반/6,820,000.0=[KRW(1)] 6,200,000.0x1.1, ■전문가 파견/기술료/5,208,000.0=[KRW(1)] 13,020,000.0x0.4, ■전문가 파견/직접경비/파견경비/체재비/30일 이하/3급/3,658,380.0=[USD(1,380)] 67.0x20.0+69.0x19.0([숙박비증액가능]), ■전문가 파견/직접경비/파견경비/특수지수당/다/3급/310,000.0=[KRW(1)] 31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시민교육 전문가 ｜ 2급 ｜ 일반 ｜ 국외 ｜ 20 ｜ 국외(3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시민교육 전문가 ｜ 2급 ｜ 일반 ｜ 국외 ｜ 20 ｜ 국외(4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직접경비_연수실시경비 ｜ 교육경비_강의료_2급  ｜ 몽골 여성국회의원 역량 강화 초청연수 1차/12명/5일 ｜  [KRW(1)] 300,000.0x1.0명x4.0시간" u="1"/>
        <s v="직접경비_연수실시경비 ｜ 교육경비_강의료_2급  ｜ 몽골 여성국회의원 역량 강화 초청연수 2차/20명/5일 ｜  [KRW(1)] 300,000.0x1.0명x4.0시간" u="1"/>
        <s v="성과관리 PMC 투입인력 ｜ 성평등 전문가(부PM) ｜ 2급 ｜ 주요 ｜ 국외 ｜ 15 ｜ 국외(1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성평등 전문가(부PM) ｜ 2급 ｜ 주요 ｜ 국외 ｜ 15 ｜ 국외(2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직접경비 ｜ 자료 번역비 ｜ 성과관리 운영비 ｜  [USD(1,380)] 200.0x10.0일x2.0회" u="1"/>
        <s v="직접경비_연수실시경비 ｜ 교육경비_통역비  ｜ 몽골 여성국회의원 역량 강화 초청연수 1차/12명/5일 ｜  [KRW(1)] 160,000.0x8.0시간x3.0일" u="1"/>
        <s v="직접경비_연수실시경비 ｜ 교육경비_통역비  ｜ 몽골 여성국회의원 역량 강화 초청연수 2차/20명/5일 ｜  [KRW(1)] 160,000.0x8.0시간x3.0일" u="1"/>
        <s v="직접경비 ｜ 조사기간 차량임차료 ｜ 성과관리 운영비 ｜  [USD(1,380)] 200.0x20.0일x2.0회" u="1"/>
        <s v="직접경비_연수실시경비 ｜ 친교행사경비_환영행사비  ｜ 몽골 여성국회의원 역량 강화 초청연수 1차/12명/5일 ｜  [KRW(1)] 60,000.0x22.0명x2.0회" u="1"/>
        <s v="직접경비_연수지원경비 ｜ 체재비_식비_기타  ｜ 몽골 여성국회의원 역량 강화 초청연수 1차/12명/5일 ｜  [KRW(1)] 80,000.0x1.0명x3.0일" u="1"/>
        <s v="직접경비_연수지원경비 ｜ 체재비_식비_기타  ｜ 몽골 여성국회의원 역량 강화 초청연수 2차/20명/5일 ｜  [KRW(1)] 80,000.0x1.0명x3.0일" u="1"/>
        <s v="직접경비 ｜ 성과관리 영향연구 과제 수행 자문 회의 ｜ 성과관리 운영비 ｜  [KRW(1)] 460,000.0x5.0명x2.0일x2.0회" u="1"/>
        <s v="성과공유 국제컨퍼런스 ｜ 항공료(이코노미 왕복) ｜ 몽골 성과공유 국제컨퍼런스 개최 ｜  [KRW(1)] 940,000.0x5.0명" u="1"/>
        <s v="직접경비_연수지원경비 ｜ 체재비_식비_담당자  ｜ 몽골 여성국회의원 역량 강화 초청연수 1차/12명/5일 ｜  [KRW(1)] 80,000.0x2.0명x5.0일" u="1"/>
        <s v="직접경비_연수지원경비 ｜ 체재비_식비_담당자  ｜ 몽골 여성국회의원 역량 강화 초청연수 2차/20명/5일 ｜  [KRW(1)] 80,000.0x2.0명x5.0일" u="1"/>
        <s v="직접경비_연수지원경비 ｜ 체재비_식비_연수생  ｜ 몽골 여성국회의원 역량 강화 초청연수 1차/12명/5일 ｜  [KRW(1)] 80,000.0x12.0명x5.0일" u="1"/>
        <s v="성과관리 PMC 투입인력 ｜ PAO ｜ 5급 ｜ 일반 ｜ 국외 ｜ 20 ｜ 국외(3회차) ｜  [KRW(1)] 19,126,380.0x1.0식 ※세부내역 : ■전문가 파견/직접인건비/국외인건비/KOICA 전문가/5급/4,800,000.0=[KRW(1)] 240,000.0x20.0, ■전문가 파견/제경비/일반/5,280,000.0=[KRW(1)] 4,800,000.0x1.1, ■전문가 파견/기술료/4,032,000.0=[KRW(1)] 10,080,000.0x0.4, ■전문가 파견/직접경비/파견경비/체재비/30일 이하/5급/3,658,380.0=[USD(1,380)] 67.0x20.0+69.0x19.0([숙박비증액가능]), ■전문가 파견/직접경비/파견경비/특수지수당/다/5급/240,000.0=[KRW(1)] 24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PAO ｜ 5급 ｜ 일반 ｜ 국외 ｜ 20 ｜ 국외(4회차) ｜  [KRW(1)] 19,126,380.0x1.0식 ※세부내역 : ■전문가 파견/직접인건비/국외인건비/KOICA 전문가/5급/4,800,000.0=[KRW(1)] 240,000.0x20.0, ■전문가 파견/제경비/일반/5,280,000.0=[KRW(1)] 4,800,000.0x1.1, ■전문가 파견/기술료/4,032,000.0=[KRW(1)] 10,080,000.0x0.4, ■전문가 파견/직접경비/파견경비/체재비/30일 이하/5급/3,658,380.0=[USD(1,380)] 67.0x20.0+69.0x19.0([숙박비증액가능]), ■전문가 파견/직접경비/파견경비/특수지수당/다/5급/240,000.0=[KRW(1)] 24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직업인건비 ｜ 사업(연수)관리자 (2급)_연수기간  ｜ 몽골 여성국회의원 역량 강화 초청연수 1차/12명/5일 ｜  [KRW(1)] 360,000.0x5.0일x0.2배율x1.0명" u="1"/>
        <s v="직업인건비 ｜ 사업(연수)관리자 (2급)_연수기간  ｜ 몽골 여성국회의원 역량 강화 초청연수 2차/20명/5일 ｜  [KRW(1)] 360,000.0x5.0일x0.2배율x1.0명" u="1"/>
        <s v="직접경비 ｜ 조사기간 통역비 ｜ 성과관리 운영비 ｜  [USD(1,380)] 200.0x15.0일x2.0회" u="1"/>
        <s v="성과관리 PMC 투입인력 ｜ PAO ｜ 5급 ｜ 일반 ｜ 국내 ｜ 110 ｜ 국내 ｜  [KRW(1)] 77,616,000.0x1.0식 ※세부내역 : ■전문가 파견/직접인건비/국내인건비/KOICA 전문가/5급/26,400,000.0=[KRW(1)] 240,000.0x110.0, ■전문가 파견/제경비/일반/29,040,000.0=[KRW(1)] 26,400,000.0x1.1, ■전문가 파견/기술료/22,176,000.0=[KRW(1)] 55,440,000.0x0.4" u="1"/>
        <s v="직접경비_연수지원경비 ｜ 체재비_숙박비_연수생  ｜ 몽골 여성국회의원 역량 강화 초청연수 1차/12명/5일 ｜  [KRW(1)] 200,000.0x12.0명x4.0박" u="1"/>
        <s v="직접경비 ｜ 조사기간 차량임차료 ｜ 성과관리 운영비 ｜  [USD(1,380)] 200.0x15.0일x2.0회" u="1"/>
        <s v="예비비 ｜ 예비비  ｜ 몽골 여성국회의원 역량 강화 초청연수 1차/12명/5일 ｜  [KRW(1)] 102,270,000.0x0.0배율" u="1"/>
        <s v="예비비 ｜ 예비비  ｜ 몽골 여성국회의원 역량 강화 초청연수 2차/20명/5일 ｜  [KRW(1)] 126,830,000.0x0.0배율" u="1"/>
        <s v="성과관리 PMC 투입인력 ｜ 성과관리 전문가 ｜ 3급 ｜ 일반 ｜ 국외 ｜ 15 ｜ 국외(1회차) ｜  [KRW(1)] 17,695,480.0x1.0식 ※세부내역 : ■전문가 파견/직접인건비/국외인건비/KOICA 전문가/3급/4,650,000.0=[KRW(1)] 310,000.0x15.0, ■전문가 파견/제경비/일반/5,115,000.0=[KRW(1)] 4,650,000.0x1.1, ■전문가 파견/기술료/3,906,000.0=[KRW(1)] 9,765,000.0x0.4, ■전문가 파견/직접경비/파견경비/체재비/30일 이하/3급/2,719,980.0=[USD(1,380)] 67.0x15.0+69.0x14.0([숙박비증액가능]), ■전문가 파견/직접경비/파견경비/특수지수당/다/3급/232,500.0=[KRW(1)] 31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성과관리 전문가 ｜ 3급 ｜ 일반 ｜ 국외 ｜ 15 ｜ 국외(2회차) ｜  [KRW(1)] 17,695,480.0x1.0식 ※세부내역 : ■전문가 파견/직접인건비/국외인건비/KOICA 전문가/3급/4,650,000.0=[KRW(1)] 310,000.0x15.0, ■전문가 파견/제경비/일반/5,115,000.0=[KRW(1)] 4,650,000.0x1.1, ■전문가 파견/기술료/3,906,000.0=[KRW(1)] 9,765,000.0x0.4, ■전문가 파견/직접경비/파견경비/체재비/30일 이하/3급/2,719,980.0=[USD(1,380)] 67.0x15.0+69.0x14.0([숙박비증액가능]), ■전문가 파견/직접경비/파견경비/특수지수당/다/3급/232,500.0=[KRW(1)] 31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성과관리 전문가 ｜ 3급 ｜ 일반 ｜ 국내 ｜ 110 ｜ 국내 ｜  [KRW(1)] 100,254,000.0x1.0식 ※세부내역 : ■전문가 파견/직접인건비/국내인건비/KOICA 전문가/3급/34,100,000.0=[KRW(1)] 310,000.0x110.0, ■전문가 파견/제경비/일반/37,510,000.0=[KRW(1)] 34,100,000.0x1.1, ■전문가 파견/기술료/28,644,000.0=[KRW(1)] 71,610,000.0x0.4" u="1"/>
        <s v="성과관리 PMC 투입인력 ｜ PMC 총괄(성과관리 전문가) ｜ 1급 ｜ 주요 ｜ 국외 ｜ 15 ｜ 국외(1회차) ｜  [KRW(1)] 24,832,840.0x1.0식 ※세부내역 : ■전문가 파견/직접인건비/국외인건비/KOICA 전문가/1급/6,900,000.0=[KRW(1)] 460,000.0x15.0, ■전문가 파견/제경비/일반/7,590,000.0=[KRW(1)] 6,900,000.0x1.1, ■전문가 파견/기술료/5,796,000.0=[KRW(1)] 14,490,000.0x0.4, ■전문가 파견/직접경비/파견경비/체재비/30일 이하/1급/3,129,840.0=[USD(1,380)] 84.0x15.0+72.0x14.0([숙박비증액가능]), ■전문가 파견/직접경비/파견경비/특수지수당/다/1급/345,000.0=[KRW(1)] 4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PMC 총괄(성과관리 전문가) ｜ 1급 ｜ 주요 ｜ 국외 ｜ 15 ｜ 국외(2회차) ｜  [KRW(1)] 24,832,840.0x1.0식 ※세부내역 : ■전문가 파견/직접인건비/국외인건비/KOICA 전문가/1급/6,900,000.0=[KRW(1)] 460,000.0x15.0, ■전문가 파견/제경비/일반/7,590,000.0=[KRW(1)] 6,900,000.0x1.1, ■전문가 파견/기술료/5,796,000.0=[KRW(1)] 14,490,000.0x0.4, ■전문가 파견/직접경비/파견경비/체재비/30일 이하/1급/3,129,840.0=[USD(1,380)] 84.0x15.0+72.0x14.0([숙박비증액가능]), ■전문가 파견/직접경비/파견경비/특수지수당/다/1급/345,000.0=[KRW(1)] 4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직업인건비 ｜ 보조인력 (5급)_연수기간  ｜ 몽골 여성국회의원 역량 강화 초청연수 1차/12명/5일 ｜  [KRW(1)] 240,000.0x5.0일x1.0배율x1.0명" u="1"/>
        <s v="직업인건비 ｜ 보조인력 (5급)_연수기간  ｜ 몽골 여성국회의원 역량 강화 초청연수 2차/20명/5일 ｜  [KRW(1)] 240,000.0x5.0일x1.0배율x1.0명" u="1"/>
        <s v="직접경비_연수실시경비 ｜ 교육경비_강의료_1급  ｜ 몽골 여성국회의원 역량 강화 초청연수 1차/12명/5일 ｜  [KRW(1)] 350,000.0x1.0명x6.0시간" u="1"/>
        <s v="직접경비_연수실시경비 ｜ 교육경비_강의료_1급  ｜ 몽골 여성국회의원 역량 강화 초청연수 2차/20명/5일 ｜  [KRW(1)] 350,000.0x1.0명x6.0시간" u="1"/>
        <s v="직접경비_연수실시경비 ｜ 교육활동경비  ｜ 몽골 여성국회의원 역량 강화 초청연수 1차/12명/5일 ｜  [KRW(1)] 120,000.0x12.0명+1,000,000.0KRW" u="1"/>
        <s v="직접경비_연수실시경비 ｜ 교육활동경비  ｜ 몽골 여성국회의원 역량 강화 초청연수 2차/20명/5일 ｜  [KRW(1)] 120,000.0x20.0명+1,000,000.0KRW" u="1"/>
        <s v="직접경비_연수지원경비 ｜ 체재비_숙박비_기타  ｜ 몽골 여성국회의원 역량 강화 초청연수 1차/12명/5일 ｜  [KRW(1)] 200,000.0x1.0명x2.0박" u="1"/>
        <s v="직접경비_연수지원경비 ｜ 체재비_숙박비_기타  ｜ 몽골 여성국회의원 역량 강화 초청연수 2차/20명/5일 ｜  [KRW(1)] 200,000.0x1.0명x2.0박" u="1"/>
        <s v="협력국 직접 조달의 경우 ｜  [USD(1,380)] 913,560.0x1.0식" u="1"/>
        <s v="성과공유 국제컨퍼런스 ｜ 체재비 ｜ 몽골 성과공유 국제컨퍼런스 개최 ｜  [USD(1,380)] 500.0x5.0명x3.0일" u="1"/>
        <s v="직접경비_연수지원경비 ｜ 여비_연수생지원경비_기타 경비  ｜ 몽골 여성국회의원 역량 강화 초청연수 2차/20명/5일 ｜  [KRW(1)] 220,000.0x20.0명" u="1"/>
        <s v="직접경비_연수실시경비 ｜ 친교행사경비_환영행사비  ｜ 몽골 여성국회의원 역량 강화 초청연수 2차/20명/5일 ｜  [KRW(1)] 60,000.0x30.0명x2.0회" u="1"/>
        <s v="성과관리 PMC 투입인력 ｜ 시민교육 전문가 ｜ 2급 ｜ 일반 ｜ 국내 ｜ 90 ｜ 국내 ｜  [KRW(1)] 95,256,000.0x1.0식 ※세부내역 : ■전문가 파견/직접인건비/국내인건비/KOICA 전문가/2급/32,400,000.0=[KRW(1)] 360,000.0x90.0, ■전문가 파견/제경비/일반/35,640,000.0=[KRW(1)] 32,400,000.0x1.1, ■전문가 파견/기술료/27,216,000.0=[KRW(1)] 68,040,000.0x0.4" u="1"/>
        <s v="성과관리 PMC 투입인력 ｜ (외부전문가) 연구보조원 ｜ 5급 ｜ 일반 ｜ 국내 ｜ 66 ｜ 국내 ｜  [KRW(1)] 46,569,600.0x1.0식 ※세부내역 : ■전문가 파견/직접인건비/국내인건비/KOICA 전문가/5급/15,840,000.0=[KRW(1)] 240,000.0x66.0, ■전문가 파견/제경비/일반/17,424,000.0=[KRW(1)] 15,840,000.0x1.1, ■전문가 파견/기술료/13,305,600.0=[KRW(1)] 33,264,000.0x0.4" u="1"/>
        <s v="직접경비 ｜ 조사기간 통역비 ｜ 성과관리 운영비 ｜  [USD(1,380)] 200.0x20.0일x2.0회" u="1"/>
        <s v="직접경비_연수실시경비 ｜ 친교행사경비_친교행사지원비  ｜ 몽골 여성국회의원 역량 강화 초청연수 1차/12명/5일 ｜  [KRW(1)] 50,000.0x22.0명x2.0회" u="1"/>
        <s v="성과관리 PMC 투입인력 ｜ 정치 전문가 ｜ 2급 ｜ 일반 ｜ 국외 ｜ 20 ｜ 국외(3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성과관리 PMC 투입인력 ｜ 정치 전문가 ｜ 2급 ｜ 일반 ｜ 국외 ｜ 20 ｜ 국외(4회차) ｜  [KRW(1)] 26,850,240.0x1.0식 ※세부내역 : ■전문가 파견/직접인건비/국외인건비/KOICA 전문가/2급/7,200,000.0=[KRW(1)] 360,000.0x20.0, ■전문가 파견/제경비/일반/7,920,000.0=[KRW(1)] 7,200,000.0x1.1, ■전문가 파견/기술료/6,048,000.0=[KRW(1)] 15,120,000.0x0.4, ■전문가 파견/직접경비/파견경비/체재비/30일 이하/2급/4,206,240.0=[USD(1,380)] 84.0x20.0+72.0x19.0([숙박비증액가능]), ■전문가 파견/직접경비/파견경비/특수지수당/다/2급/360,000.0=[KRW(1)] 360,000.0x20.0x0.1, ■전문가 파견/직접경비/파견경비/항공료/이코노미석/등급 공통/940,000.0=[KRW(1)] 940,000.0x1.0, ■전문가 파견/직접경비/파견경비/보험료/긴급의료보안/단기(1~30일)/109,600.0=[KRW(1)] 5,480.0x20.0, ■전문가 파견/직접경비/파견경비/보험료/여행자보험/등급 공통/66,400.0=[KRW(1)] 3,320.0x20.0" u="1"/>
        <s v="직업인건비 ｜ 사업(연수)실무자 (4급)_연수기간  ｜ 몽골 여성국회의원 역량 강화 초청연수 1차/12명/5일 ｜  [KRW(1)] 280,000.0x5.0일x1.0배율x1.0명" u="1"/>
        <s v="직업인건비 ｜ 사업(연수)실무자 (4급)_연수기간  ｜ 몽골 여성국회의원 역량 강화 초청연수 2차/20명/5일 ｜  [KRW(1)] 280,000.0x5.0일x1.0배율x1.0명" u="1"/>
        <s v="협력국 직접 조달의 경우 ｜  [USD(1,380)] 298,440.0x1.0식" u="1"/>
        <s v="성과관리 PMC 투입인력 ｜ 정치 전문가 ｜ 2급 ｜ 일반 ｜ 국외 ｜ 15 ｜ 국외(1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정치 전문가 ｜ 2급 ｜ 일반 ｜ 국외 ｜ 15 ｜ 국외(2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PMC 총괄(성과관리 전문가) ｜ 1급 ｜ 주요 ｜ 국내 ｜ 110 ｜ 국내 ｜  [KRW(1)] 148,764,000.0x1.0식 ※세부내역 : ■전문가 파견/직접인건비/국내인건비/KOICA 전문가/1급/50,600,000.0=[KRW(1)] 460,000.0x110.0, ■전문가 파견/제경비/일반/55,660,000.0=[KRW(1)] 50,600,000.0x1.1, ■전문가 파견/기술료/42,504,000.0=[KRW(1)] 106,260,000.0x0.4" u="1"/>
        <s v="직업인건비 ｜ 사업(연수)관리자 (2급)_준비 및 사후관리  ｜ 몽골 여성국회의원 역량 강화 초청연수 1차/12명/5일 ｜  [KRW(1)] 360,000.0x66.0일x0.1배율x1.0명" u="1"/>
        <s v="직업인건비 ｜ 사업(연수)관리자 (2급)_준비 및 사후관리  ｜ 몽골 여성국회의원 역량 강화 초청연수 2차/20명/5일 ｜  [KRW(1)] 360,000.0x66.0일x0.1배율x1.0명" u="1"/>
        <s v="직업인건비 ｜ 사업(연수)실무자 (4급)_준비 및 사후관리  ｜ 몽골 여성국회의원 역량 강화 초청연수 1차/12명/5일 ｜  [KRW(1)] 280,000.0x66.0일x0.2배율x1.0명" u="1"/>
        <s v="직업인건비 ｜ 사업(연수)실무자 (4급)_준비 및 사후관리  ｜ 몽골 여성국회의원 역량 강화 초청연수 2차/20명/5일 ｜  [KRW(1)] 280,000.0x66.0일x0.2배율x1.0명" u="1"/>
        <s v="직접경비_연수지원경비 ｜ 항공료  ｜ 몽골 여성국회의원 역량 강화 초청연수 1차/12명/5일 ｜  [KRW(1)] 1,200,000.0x12.0명" u="1"/>
        <s v="직접경비_연수지원경비 ｜ 체재비_숙박비_연수생  ｜ 몽골 여성국회의원 역량 강화 초청연수 2차/20명/5일 ｜  [KRW(1)] 200,000.0x20.0명x4.0박" u="1"/>
        <s v="성과관리 PMC 투입인력 ｜ PAO ｜ 5급 ｜ 일반 ｜ 국외 ｜ 15 ｜ 국외(1회차) ｜  [KRW(1)] 14,555,980.0x1.0식 ※세부내역 : ■전문가 파견/직접인건비/국외인건비/KOICA 전문가/5급/3,600,000.0=[KRW(1)] 240,000.0x15.0, ■전문가 파견/제경비/일반/3,960,000.0=[KRW(1)] 3,600,000.0x1.1, ■전문가 파견/기술료/3,024,000.0=[KRW(1)] 7,560,000.0x0.4, ■전문가 파견/직접경비/파견경비/체재비/30일 이하/5급/2,719,980.0=[USD(1,380)] 67.0x15.0+69.0x14.0([숙박비증액가능]), ■전문가 파견/직접경비/파견경비/특수지수당/다/5급/180,000.0=[KRW(1)] 24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PAO ｜ 5급 ｜ 일반 ｜ 국외 ｜ 15 ｜ 국외(2회차) ｜  [KRW(1)] 14,555,980.0x1.0식 ※세부내역 : ■전문가 파견/직접인건비/국외인건비/KOICA 전문가/5급/3,600,000.0=[KRW(1)] 240,000.0x15.0, ■전문가 파견/제경비/일반/3,960,000.0=[KRW(1)] 3,600,000.0x1.1, ■전문가 파견/기술료/3,024,000.0=[KRW(1)] 7,560,000.0x0.4, ■전문가 파견/직접경비/파견경비/체재비/30일 이하/5급/2,719,980.0=[USD(1,380)] 67.0x15.0+69.0x14.0([숙박비증액가능]), ■전문가 파견/직접경비/파견경비/특수지수당/다/5급/180,000.0=[KRW(1)] 24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직접경비_연수지원경비 ｜ 항공료  ｜ 몽골 여성국회의원 역량 강화 초청연수 2차/20명/5일 ｜  [KRW(1)] 1,200,000.0x20.0명" u="1"/>
        <s v="직접경비_연수지원경비 ｜ 여비_연수생지원경비_기타 경비  ｜ 몽골 여성국회의원 역량 강화 초청연수 1차/12명/5일 ｜  [KRW(1)] 220,000.0x12.0명" u="1"/>
        <s v="성과관리 PMC 투입인력 ｜ 시민교육 전문가 ｜ 2급 ｜ 일반 ｜ 국외 ｜ 15 ｜ 국외(1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성과관리 PMC 투입인력 ｜ 시민교육 전문가 ｜ 2급 ｜ 일반 ｜ 국외 ｜ 15 ｜ 국외(2회차) ｜  [KRW(1)] 20,347,840.0x1.0식 ※세부내역 : ■전문가 파견/직접인건비/국외인건비/KOICA 전문가/2급/5,400,000.0=[KRW(1)] 360,000.0x15.0, ■전문가 파견/제경비/일반/5,940,000.0=[KRW(1)] 5,400,000.0x1.1, ■전문가 파견/기술료/4,536,000.0=[KRW(1)] 11,340,000.0x0.4, ■전문가 파견/직접경비/파견경비/체재비/30일 이하/2급/3,129,840.0=[USD(1,380)] 84.0x15.0+72.0x14.0([숙박비증액가능]), ■전문가 파견/직접경비/파견경비/특수지수당/다/2급/270,000.0=[KRW(1)] 360,000.0x15.0x0.1, ■전문가 파견/직접경비/파견경비/항공료/이코노미석/등급 공통/940,000.0=[KRW(1)] 940,000.0x1.0, ■전문가 파견/직접경비/파견경비/보험료/긴급의료보안/단기(1~30일)/82,200.0=[KRW(1)] 5,480.0x15.0, ■전문가 파견/직접경비/파견경비/보험료/여행자보험/등급 공통/49,800.0=[KRW(1)] 3,320.0x15.0" u="1"/>
        <s v="직접경비_연수실시경비 ｜ 친교행사경비_친교행사지원비  ｜ 몽골 여성국회의원 역량 강화 초청연수 2차/20명/5일 ｜  [KRW(1)] 50,000.0x30.0명x2.0회" u="1"/>
        <s v="성과관리 PMC 투입인력 ｜ 성평등 전문가(부PM) ｜ 2급 ｜ 주요 ｜ 국내 ｜ 90 ｜ 국내 ｜  [KRW(1)] 95,256,000.0x1.0식 ※세부내역 : ■전문가 파견/직접인건비/국내인건비/KOICA 전문가/2급/32,400,000.0=[KRW(1)] 360,000.0x90.0, ■전문가 파견/제경비/일반/35,640,000.0=[KRW(1)] 32,400,000.0x1.1, ■전문가 파견/기술료/27,216,000.0=[KRW(1)] 68,040,000.0x0.4" u="1"/>
        <s v="직접경비_연수실시경비 ｜ 교육경비_강사료_3급  ｜ 몽골 여성국회의원 역량 강화 초청연수 1차/12명/5일 ｜  [KRW(1)] 250,000.0x1.0명x10.0시간" u="1"/>
        <s v="직접경비_연수실시경비 ｜ 교육경비_강사료_3급  ｜ 몽골 여성국회의원 역량 강화 초청연수 2차/20명/5일 ｜  [KRW(1)] 250,000.0x1.0명x10.0시간" u="1"/>
        <s v="직접경비_연수실시경비 ｜ 교육경비_번역비  ｜ 몽골 여성국회의원 역량 강화 초청연수 1차/12명/5일 ｜  [KRW(1)] 25,000.0x100.0자x5.0건" u="1"/>
        <s v="직접경비_연수실시경비 ｜ 교육경비_번역비  ｜ 몽골 여성국회의원 역량 강화 초청연수 2차/20명/5일 ｜  [KRW(1)] 25,000.0x100.0자x5.0건" u="1"/>
      </sharedItems>
    </cacheField>
  </cacheFields>
  <extLst>
    <ext xmlns:x14="http://schemas.microsoft.com/office/spreadsheetml/2009/9/main" uri="{725AE2AE-9491-48be-B2B4-4EB974FC3084}">
      <x14:pivotCacheDefinition/>
    </ext>
  </extLst>
</pivotCacheDefinition>
</file>

<file path=xl/pivotCache/pivotCacheDefinition8.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617477546293" createdVersion="3" refreshedVersion="6" minRefreshableVersion="3" recordCount="1809" xr:uid="{D8E72B4A-4CF1-4E19-8CF6-FA22D5050B01}">
  <cacheSource type="worksheet">
    <worksheetSource ref="A8:AV1817"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Blank="1" count="4">
        <m/>
        <s v="99. 사업관리비 등" u="1"/>
        <s v="2. 성과관리" u="1"/>
        <s v="1. 몽골 여성과 청년을 위한 정치적 참여와 리더십 생태계 강화" u="1"/>
      </sharedItems>
    </cacheField>
    <cacheField name="산출물(Output) - 원본" numFmtId="0">
      <sharedItems containsNonDate="0" containsBlank="1" count="7">
        <m/>
        <s v="1.1. 몽골 여성과 청년의 정치적 역량 강화" u="1"/>
        <s v="2.1. 성과관리" u="1"/>
        <s v="사업관리비" u="1"/>
        <s v="계약별예비비" u="1"/>
        <s v="1.3. 의사 결정에서 여성과 청년의 리더십에 대한 대중 인식 개선" u="1"/>
        <s v="1.2.  여성과 청년 관련 법 개정 및 이행을 통한 제도적 역량 강화" u="1"/>
      </sharedItems>
    </cacheField>
    <cacheField name="활동(Activity) - 원본" numFmtId="0">
      <sharedItems containsNonDate="0" containsBlank="1" count="18">
        <m/>
        <s v="1.2.5. 여성 대표성 및 당내 지도부 지위 접근성 향상을 위한 법 조항 준수 활동 지원" u="1"/>
        <s v="1.1.2. 여성과 청년 대상 맞춤형 리더십 프로그램 실시" u="1"/>
        <s v="1.3.2. 미디어 참여 및 파트너십 강화" u="1"/>
        <s v="계약별예비비" u="1"/>
        <s v="사업관리비" u="1"/>
        <s v="1.2.3. CSOs 및 NGO 협력 통한 선거 제도 및 정치 맥락에 대한 모니터링 " u="1"/>
        <s v="1.1.4. 여성 리더십 네트워크(WLN) 및 정당 내 청년 리더십 강화 교육훈련" u="1"/>
        <s v="1.3.3. 대학과 협력 통한 청년의 사회 참여 및 리더십 촉진 " u="1"/>
        <s v="1.1.3. 여성과 청년 대상 아이막, 울란바타르 현장기반 맞춤형 지원금 프로그램 시행" u="1"/>
        <s v="1.1.1. 당선된 여성지도자의 정책 의제 및 입법 형성 교육훈련" u="1"/>
        <s v="2.1.1. 성과관리" u="1"/>
        <s v="1.2.1. 모든 수준의 의사 결정에서 동등한 대표성 보장을 위한 법률 개정 지원" u="1"/>
        <s v="1.3.1. 대중 인식 개선 캠페인 통한 정치영역 내 여성과 청년에 대한 폭력 및 고정관념 해소 환경 조성" u="1"/>
        <s v="1.2.2. 국회 전략 계획의 성평등 조항 이행 촉진 정책 옹호활동" u="1"/>
        <s v="1.3.4. 몽골 여성과 청년의 정치 참여 및 리더십(WYPPL) 생태계 영향 연구 논문 학술지 게재" u="1"/>
        <s v="1.2.4. 정당법 준수를 위한 정당 맞춤형 성평등 보고서(Gender Self-Assessment Tool) 작성 지원" u="1"/>
        <s v="1.2.6. 자원 동원을 통한 여성 및 청년 후보자 지원 메커니즘 구축" u="1"/>
      </sharedItems>
    </cacheField>
    <cacheField name="계약 - 원본" numFmtId="0">
      <sharedItems containsNonDate="0" containsString="0" containsBlank="1"/>
    </cacheField>
    <cacheField name="대분류" numFmtId="0">
      <sharedItems containsNonDate="0" containsBlank="1" count="5">
        <m/>
        <s v="역량강화" u="1"/>
        <s v="사업관리비 등" u="1"/>
        <s v="전문가 파견" u="1"/>
        <s v="직접지원-프로그램" u="1"/>
      </sharedItems>
    </cacheField>
    <cacheField name="중분류" numFmtId="0">
      <sharedItems containsNonDate="0" containsString="0" containsBlank="1"/>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6" maxValue="2027" count="3">
        <m/>
        <n v="2026" u="1"/>
        <n v="2027" u="1"/>
      </sharedItems>
    </cacheField>
    <cacheField name="시작분기" numFmtId="0">
      <sharedItems containsNonDate="0" containsBlank="1" count="4">
        <m/>
        <s v="Q1" u="1"/>
        <s v="Q3" u="1"/>
        <s v="Q2" u="1"/>
      </sharedItems>
    </cacheField>
    <cacheField name="종료연도" numFmtId="0">
      <sharedItems containsNonDate="0" containsString="0" containsBlank="1" containsNumber="1" containsInteger="1" minValue="2027" maxValue="2029" count="4">
        <m/>
        <n v="2027" u="1"/>
        <n v="2028" u="1"/>
        <n v="2029" u="1"/>
      </sharedItems>
    </cacheField>
    <cacheField name="종료분기" numFmtId="0">
      <sharedItems containsNonDate="0" containsBlank="1" count="3">
        <m/>
        <s v="Q3" u="1"/>
        <s v="Q4" u="1"/>
      </sharedItems>
    </cacheField>
    <cacheField name="해당연도" numFmtId="0">
      <sharedItems containsNonDate="0" containsString="0" containsBlank="1" containsNumber="1" containsInteger="1" minValue="2026" maxValue="2029" count="5">
        <m/>
        <n v="2026" u="1"/>
        <n v="2027" u="1"/>
        <n v="2028" u="1"/>
        <n v="2029" u="1"/>
      </sharedItems>
    </cacheField>
    <cacheField name="해당분기" numFmtId="0">
      <sharedItems containsNonDate="0" containsBlank="1" count="5">
        <m/>
        <s v="Q1" u="1"/>
        <s v="Q3" u="1"/>
        <s v="Q2" u="1"/>
        <s v="Q4" u="1"/>
      </sharedItems>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8.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43814AD-0BB4-4138-B7E7-D1001C41DD48}" name="예산총괄미화" cacheId="364" applyNumberFormats="0" applyBorderFormats="0" applyFontFormats="0" applyPatternFormats="0" applyAlignmentFormats="0" applyWidthHeightFormats="1" dataCaption="값" updatedVersion="6" minRefreshableVersion="3" useAutoFormatting="1" itemPrintTitles="1" createdVersion="8" indent="0" outline="1" outlineData="1" multipleFieldFilters="0">
  <location ref="A3:D9" firstHeaderRow="1" firstDataRow="3" firstDataCol="2"/>
  <pivotFields count="48">
    <pivotField showAll="0"/>
    <pivotField showAll="0"/>
    <pivotField showAll="0"/>
    <pivotField showAll="0"/>
    <pivotField showAll="0"/>
    <pivotField axis="axisRow" showAll="0">
      <items count="5">
        <item m="1" x="3"/>
        <item m="1" x="2"/>
        <item m="1" x="1"/>
        <item x="0"/>
        <item t="default"/>
      </items>
    </pivotField>
    <pivotField axis="axisRow" showAll="0">
      <items count="8">
        <item m="1" x="1"/>
        <item m="1" x="6"/>
        <item m="1" x="5"/>
        <item m="1" x="2"/>
        <item m="1" x="4"/>
        <item m="1" x="3"/>
        <item x="0"/>
        <item t="default"/>
      </items>
    </pivotField>
    <pivotField axis="axisRow" outline="0" showAll="0" defaultSubtotal="0">
      <items count="18">
        <item m="1" x="10"/>
        <item m="1" x="2"/>
        <item m="1" x="9"/>
        <item m="1" x="7"/>
        <item m="1" x="12"/>
        <item m="1" x="14"/>
        <item m="1" x="6"/>
        <item m="1" x="16"/>
        <item m="1" x="1"/>
        <item m="1" x="17"/>
        <item m="1" x="13"/>
        <item m="1" x="3"/>
        <item m="1" x="8"/>
        <item m="1" x="15"/>
        <item m="1" x="11"/>
        <item m="1" x="4"/>
        <item m="1" x="5"/>
        <item x="0"/>
      </items>
    </pivotField>
    <pivotField showAll="0"/>
    <pivotField axis="axisRow" showAll="0" sortType="ascending">
      <items count="6">
        <item m="1" x="2"/>
        <item m="1" x="1"/>
        <item m="1" x="3"/>
        <item m="1" x="4"/>
        <item x="0"/>
        <item t="default" sd="0"/>
      </items>
    </pivotField>
    <pivotField showAll="0"/>
    <pivotField showAll="0"/>
    <pivotField showAll="0"/>
    <pivotField showAll="0"/>
    <pivotField outline="0" showAll="0" defaultSubtotal="0">
      <items count="3">
        <item m="1" x="1"/>
        <item m="1" x="2"/>
        <item x="0"/>
      </items>
    </pivotField>
    <pivotField outline="0" showAll="0" defaultSubtotal="0">
      <items count="4">
        <item m="1" x="3"/>
        <item m="1" x="1"/>
        <item m="1" x="2"/>
        <item x="0"/>
      </items>
    </pivotField>
    <pivotField outline="0" showAll="0" defaultSubtotal="0">
      <items count="4">
        <item m="1" x="3"/>
        <item m="1" x="1"/>
        <item m="1" x="2"/>
        <item x="0"/>
      </items>
    </pivotField>
    <pivotField outline="0" showAll="0" defaultSubtotal="0">
      <items count="3">
        <item m="1" x="2"/>
        <item m="1" x="1"/>
        <item x="0"/>
      </items>
    </pivotField>
    <pivotField axis="axisCol" showAll="0" defaultSubtotal="0">
      <items count="5">
        <item m="1" x="1"/>
        <item m="1" x="2"/>
        <item m="1" x="3"/>
        <item m="1" x="4"/>
        <item x="0"/>
      </items>
    </pivotField>
    <pivotField axis="axisCol" showAll="0" sortType="ascending">
      <items count="6">
        <item m="1" x="1"/>
        <item m="1" x="3"/>
        <item m="1" x="2"/>
        <item m="1" x="4"/>
        <item x="0"/>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4">
    <field x="5"/>
    <field x="6"/>
    <field x="7"/>
    <field x="9"/>
  </rowFields>
  <rowItems count="4">
    <i>
      <x v="3"/>
    </i>
    <i r="1">
      <x v="6"/>
    </i>
    <i r="2">
      <x v="17"/>
      <x v="4"/>
    </i>
    <i t="grand">
      <x/>
    </i>
  </rowItems>
  <colFields count="2">
    <field x="18"/>
    <field x="19"/>
  </colFields>
  <colItems count="2">
    <i>
      <x v="4"/>
      <x v="4"/>
    </i>
    <i t="grand">
      <x/>
    </i>
  </colItems>
  <dataFields count="1">
    <dataField name="합계 : 해당분기 소요액 (USD, 1만)" fld="22" baseField="0" baseItem="0" numFmtId="211"/>
  </dataFields>
  <formats count="73">
    <format dxfId="278">
      <pivotArea dataOnly="0" labelOnly="1" fieldPosition="0">
        <references count="2">
          <reference field="18" count="0" selected="0"/>
          <reference field="19" count="0"/>
        </references>
      </pivotArea>
    </format>
    <format dxfId="277">
      <pivotArea outline="0" collapsedLevelsAreSubtotals="1" fieldPosition="0"/>
    </format>
    <format dxfId="276">
      <pivotArea type="origin" dataOnly="0" labelOnly="1" outline="0" fieldPosition="0"/>
    </format>
    <format dxfId="275">
      <pivotArea field="18" type="button" dataOnly="0" labelOnly="1" outline="0" axis="axisCol" fieldPosition="0"/>
    </format>
    <format dxfId="274">
      <pivotArea field="19" type="button" dataOnly="0" labelOnly="1" outline="0" axis="axisCol" fieldPosition="1"/>
    </format>
    <format dxfId="273">
      <pivotArea type="topRight" dataOnly="0" labelOnly="1" outline="0" fieldPosition="0"/>
    </format>
    <format dxfId="272">
      <pivotArea field="14" type="button" dataOnly="0" labelOnly="1" outline="0"/>
    </format>
    <format dxfId="271">
      <pivotArea field="15" type="button" dataOnly="0" labelOnly="1" outline="0"/>
    </format>
    <format dxfId="270">
      <pivotArea field="16" type="button" dataOnly="0" labelOnly="1" outline="0"/>
    </format>
    <format dxfId="269">
      <pivotArea field="17" type="button" dataOnly="0" labelOnly="1" outline="0"/>
    </format>
    <format dxfId="268">
      <pivotArea field="9" type="button" dataOnly="0" labelOnly="1" outline="0" axis="axisRow" fieldPosition="3"/>
    </format>
    <format dxfId="267">
      <pivotArea dataOnly="0" labelOnly="1" fieldPosition="0">
        <references count="1">
          <reference field="18" count="0"/>
        </references>
      </pivotArea>
    </format>
    <format dxfId="266">
      <pivotArea dataOnly="0" labelOnly="1" fieldPosition="0">
        <references count="1">
          <reference field="18" count="0" defaultSubtotal="1"/>
        </references>
      </pivotArea>
    </format>
    <format dxfId="265">
      <pivotArea dataOnly="0" labelOnly="1" grandCol="1" outline="0" fieldPosition="0"/>
    </format>
    <format dxfId="264">
      <pivotArea dataOnly="0" outline="0" fieldPosition="0">
        <references count="1">
          <reference field="18" count="0" defaultSubtotal="1"/>
        </references>
      </pivotArea>
    </format>
    <format dxfId="263">
      <pivotArea dataOnly="0" outline="0" fieldPosition="0">
        <references count="1">
          <reference field="18" count="0" defaultSubtotal="1"/>
        </references>
      </pivotArea>
    </format>
    <format dxfId="262">
      <pivotArea dataOnly="0" labelOnly="1" grandCol="1" outline="0" fieldPosition="0"/>
    </format>
    <format dxfId="261">
      <pivotArea dataOnly="0" labelOnly="1" fieldPosition="0">
        <references count="2">
          <reference field="18" count="0" selected="0"/>
          <reference field="19" count="0"/>
        </references>
      </pivotArea>
    </format>
    <format dxfId="260">
      <pivotArea field="5" type="button" dataOnly="0" labelOnly="1" outline="0" axis="axisRow" fieldPosition="0"/>
    </format>
    <format dxfId="259">
      <pivotArea field="14" type="button" dataOnly="0" labelOnly="1" outline="0"/>
    </format>
    <format dxfId="258">
      <pivotArea field="15" type="button" dataOnly="0" labelOnly="1" outline="0"/>
    </format>
    <format dxfId="257">
      <pivotArea field="16" type="button" dataOnly="0" labelOnly="1" outline="0"/>
    </format>
    <format dxfId="256">
      <pivotArea field="17" type="button" dataOnly="0" labelOnly="1" outline="0"/>
    </format>
    <format dxfId="255">
      <pivotArea field="9" type="button" dataOnly="0" labelOnly="1" outline="0" axis="axisRow" fieldPosition="3"/>
    </format>
    <format dxfId="254">
      <pivotArea dataOnly="0" fieldPosition="0">
        <references count="1">
          <reference field="9" count="0"/>
        </references>
      </pivotArea>
    </format>
    <format dxfId="253">
      <pivotArea outline="0" collapsedLevelsAreSubtotals="1" fieldPosition="0"/>
    </format>
    <format dxfId="252">
      <pivotArea field="18" type="button" dataOnly="0" labelOnly="1" outline="0" axis="axisCol" fieldPosition="0"/>
    </format>
    <format dxfId="251">
      <pivotArea field="19" type="button" dataOnly="0" labelOnly="1" outline="0" axis="axisCol" fieldPosition="1"/>
    </format>
    <format dxfId="250">
      <pivotArea dataOnly="0" labelOnly="1" fieldPosition="0">
        <references count="1">
          <reference field="18" count="0"/>
        </references>
      </pivotArea>
    </format>
    <format dxfId="249">
      <pivotArea dataOnly="0" labelOnly="1" grandCol="1" outline="0" fieldPosition="0"/>
    </format>
    <format dxfId="248">
      <pivotArea dataOnly="0" labelOnly="1" fieldPosition="0">
        <references count="2">
          <reference field="18" count="0" selected="0"/>
          <reference field="19" count="0"/>
        </references>
      </pivotArea>
    </format>
    <format dxfId="247">
      <pivotArea type="origin" dataOnly="0" labelOnly="1" outline="0" fieldPosition="0"/>
    </format>
    <format dxfId="246">
      <pivotArea field="18" type="button" dataOnly="0" labelOnly="1" outline="0" axis="axisCol" fieldPosition="0"/>
    </format>
    <format dxfId="245">
      <pivotArea field="19" type="button" dataOnly="0" labelOnly="1" outline="0" axis="axisCol" fieldPosition="1"/>
    </format>
    <format dxfId="244">
      <pivotArea field="5" type="button" dataOnly="0" labelOnly="1" outline="0" axis="axisRow" fieldPosition="0"/>
    </format>
    <format dxfId="243">
      <pivotArea field="9" type="button" dataOnly="0" labelOnly="1" outline="0" axis="axisRow" fieldPosition="3"/>
    </format>
    <format dxfId="242">
      <pivotArea dataOnly="0" labelOnly="1" fieldPosition="0">
        <references count="1">
          <reference field="18" count="0"/>
        </references>
      </pivotArea>
    </format>
    <format dxfId="241">
      <pivotArea dataOnly="0" labelOnly="1" grandCol="1" outline="0" fieldPosition="0"/>
    </format>
    <format dxfId="240">
      <pivotArea dataOnly="0" labelOnly="1" fieldPosition="0">
        <references count="2">
          <reference field="18" count="0" selected="0"/>
          <reference field="19" count="0"/>
        </references>
      </pivotArea>
    </format>
    <format dxfId="239">
      <pivotArea type="origin" dataOnly="0" labelOnly="1" outline="0" fieldPosition="0"/>
    </format>
    <format dxfId="238">
      <pivotArea field="18" type="button" dataOnly="0" labelOnly="1" outline="0" axis="axisCol" fieldPosition="0"/>
    </format>
    <format dxfId="237">
      <pivotArea field="19" type="button" dataOnly="0" labelOnly="1" outline="0" axis="axisCol" fieldPosition="1"/>
    </format>
    <format dxfId="236">
      <pivotArea field="5" type="button" dataOnly="0" labelOnly="1" outline="0" axis="axisRow" fieldPosition="0"/>
    </format>
    <format dxfId="235">
      <pivotArea field="9" type="button" dataOnly="0" labelOnly="1" outline="0" axis="axisRow" fieldPosition="3"/>
    </format>
    <format dxfId="234">
      <pivotArea dataOnly="0" labelOnly="1" fieldPosition="0">
        <references count="1">
          <reference field="18" count="0"/>
        </references>
      </pivotArea>
    </format>
    <format dxfId="233">
      <pivotArea dataOnly="0" labelOnly="1" grandCol="1" outline="0" fieldPosition="0"/>
    </format>
    <format dxfId="232">
      <pivotArea dataOnly="0" labelOnly="1" fieldPosition="0">
        <references count="2">
          <reference field="18" count="0" selected="0"/>
          <reference field="19" count="0"/>
        </references>
      </pivotArea>
    </format>
    <format dxfId="231">
      <pivotArea type="origin" dataOnly="0" labelOnly="1" outline="0" fieldPosition="0"/>
    </format>
    <format dxfId="230">
      <pivotArea field="18" type="button" dataOnly="0" labelOnly="1" outline="0" axis="axisCol" fieldPosition="0"/>
    </format>
    <format dxfId="229">
      <pivotArea field="19" type="button" dataOnly="0" labelOnly="1" outline="0" axis="axisCol" fieldPosition="1"/>
    </format>
    <format dxfId="228">
      <pivotArea field="5" type="button" dataOnly="0" labelOnly="1" outline="0" axis="axisRow" fieldPosition="0"/>
    </format>
    <format dxfId="227">
      <pivotArea field="9" type="button" dataOnly="0" labelOnly="1" outline="0" axis="axisRow" fieldPosition="3"/>
    </format>
    <format dxfId="226">
      <pivotArea dataOnly="0" labelOnly="1" fieldPosition="0">
        <references count="1">
          <reference field="18" count="0"/>
        </references>
      </pivotArea>
    </format>
    <format dxfId="225">
      <pivotArea dataOnly="0" labelOnly="1" grandCol="1" outline="0" fieldPosition="0"/>
    </format>
    <format dxfId="224">
      <pivotArea dataOnly="0" labelOnly="1" fieldPosition="0">
        <references count="2">
          <reference field="18" count="0" selected="0"/>
          <reference field="19" count="0"/>
        </references>
      </pivotArea>
    </format>
    <format dxfId="223">
      <pivotArea outline="0" collapsedLevelsAreSubtotals="1" fieldPosition="0"/>
    </format>
    <format dxfId="222">
      <pivotArea dataOnly="0" fieldPosition="0">
        <references count="1">
          <reference field="5" count="0"/>
        </references>
      </pivotArea>
    </format>
    <format dxfId="221">
      <pivotArea dataOnly="0" fieldPosition="0">
        <references count="1">
          <reference field="6" count="0"/>
        </references>
      </pivotArea>
    </format>
    <format dxfId="220">
      <pivotArea dataOnly="0" fieldPosition="0">
        <references count="1">
          <reference field="7" count="0"/>
        </references>
      </pivotArea>
    </format>
    <format dxfId="219">
      <pivotArea dataOnly="0" fieldPosition="0">
        <references count="1">
          <reference field="7" count="0"/>
        </references>
      </pivotArea>
    </format>
    <format dxfId="218">
      <pivotArea dataOnly="0" fieldPosition="0">
        <references count="1">
          <reference field="7" count="0"/>
        </references>
      </pivotArea>
    </format>
    <format dxfId="217">
      <pivotArea type="origin" dataOnly="0" labelOnly="1" outline="0" fieldPosition="0"/>
    </format>
    <format dxfId="216">
      <pivotArea field="18" type="button" dataOnly="0" labelOnly="1" outline="0" axis="axisCol" fieldPosition="0"/>
    </format>
    <format dxfId="215">
      <pivotArea field="19" type="button" dataOnly="0" labelOnly="1" outline="0" axis="axisCol" fieldPosition="1"/>
    </format>
    <format dxfId="214">
      <pivotArea type="topRight" dataOnly="0" labelOnly="1" outline="0" fieldPosition="0"/>
    </format>
    <format dxfId="213">
      <pivotArea field="5" type="button" dataOnly="0" labelOnly="1" outline="0" axis="axisRow" fieldPosition="0"/>
    </format>
    <format dxfId="212">
      <pivotArea field="9" type="button" dataOnly="0" labelOnly="1" outline="0" axis="axisRow" fieldPosition="3"/>
    </format>
    <format dxfId="211">
      <pivotArea dataOnly="0" labelOnly="1" fieldPosition="0">
        <references count="1">
          <reference field="18" count="0"/>
        </references>
      </pivotArea>
    </format>
    <format dxfId="210">
      <pivotArea dataOnly="0" labelOnly="1" grandCol="1" outline="0" fieldPosition="0"/>
    </format>
    <format dxfId="209">
      <pivotArea dataOnly="0" labelOnly="1" fieldPosition="0">
        <references count="2">
          <reference field="18" count="1" selected="0">
            <x v="0"/>
          </reference>
          <reference field="19" count="0"/>
        </references>
      </pivotArea>
    </format>
    <format dxfId="208">
      <pivotArea dataOnly="0" labelOnly="1" fieldPosition="0">
        <references count="2">
          <reference field="18" count="1" selected="0">
            <x v="1"/>
          </reference>
          <reference field="19" count="0"/>
        </references>
      </pivotArea>
    </format>
    <format dxfId="207">
      <pivotArea dataOnly="0" labelOnly="1" fieldPosition="0">
        <references count="2">
          <reference field="18" count="1" selected="0">
            <x v="2"/>
          </reference>
          <reference field="19" count="0"/>
        </references>
      </pivotArea>
    </format>
    <format dxfId="206">
      <pivotArea dataOnly="0" labelOnly="1" fieldPosition="0">
        <references count="2">
          <reference field="18" count="1" selected="0">
            <x v="3"/>
          </reference>
          <reference field="19" count="0"/>
        </references>
      </pivotArea>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634A4E1E-7453-40EB-9757-6D1B514B98AD}" name="예산총괄원화" cacheId="352" applyNumberFormats="0" applyBorderFormats="0" applyFontFormats="0" applyPatternFormats="0" applyAlignmentFormats="0" applyWidthHeightFormats="1" dataCaption="값" updatedVersion="6" minRefreshableVersion="3" useAutoFormatting="1" itemPrintTitles="1" createdVersion="8" indent="0" outline="1" outlineData="1" multipleFieldFilters="0">
  <location ref="A3:C10" firstHeaderRow="1" firstDataRow="1" firstDataCol="2"/>
  <pivotFields count="48">
    <pivotField showAll="0"/>
    <pivotField showAll="0"/>
    <pivotField showAll="0"/>
    <pivotField showAll="0"/>
    <pivotField showAll="0"/>
    <pivotField axis="axisRow" showAll="0">
      <items count="5">
        <item m="1" x="3"/>
        <item m="1" x="2"/>
        <item m="1" x="1"/>
        <item x="0"/>
        <item t="default"/>
      </items>
    </pivotField>
    <pivotField axis="axisRow" showAll="0">
      <items count="8">
        <item m="1" x="1"/>
        <item m="1" x="6"/>
        <item m="1" x="5"/>
        <item m="1" x="2"/>
        <item m="1" x="4"/>
        <item m="1" x="3"/>
        <item x="0"/>
        <item t="default"/>
      </items>
    </pivotField>
    <pivotField axis="axisRow" showAll="0">
      <items count="19">
        <item m="1" x="10"/>
        <item m="1" x="2"/>
        <item m="1" x="9"/>
        <item m="1" x="7"/>
        <item m="1" x="12"/>
        <item m="1" x="14"/>
        <item m="1" x="6"/>
        <item m="1" x="16"/>
        <item m="1" x="1"/>
        <item m="1" x="17"/>
        <item m="1" x="13"/>
        <item m="1" x="3"/>
        <item m="1" x="8"/>
        <item m="1" x="15"/>
        <item m="1" x="11"/>
        <item m="1" x="4"/>
        <item m="1" x="5"/>
        <item x="0"/>
        <item t="default"/>
      </items>
    </pivotField>
    <pivotField axis="axisRow" showAll="0">
      <items count="5">
        <item m="1" x="1"/>
        <item m="1" x="2"/>
        <item m="1" x="3"/>
        <item x="0"/>
        <item t="default"/>
      </items>
    </pivotField>
    <pivotField axis="axisRow" showAll="0" sortType="ascending">
      <items count="6">
        <item m="1" x="2"/>
        <item m="1" x="1"/>
        <item m="1" x="3"/>
        <item m="1" x="4"/>
        <item x="0"/>
        <item t="default"/>
      </items>
    </pivotField>
    <pivotField axis="axisRow" outline="0" showAll="0" defaultSubtotal="0">
      <items count="4">
        <item x="0"/>
        <item m="1" x="3"/>
        <item m="1" x="2"/>
        <item m="1" x="1"/>
      </items>
    </pivotField>
    <pivotField showAll="0"/>
    <pivotField showAll="0"/>
    <pivotField showAll="0"/>
    <pivotField outline="0" showAll="0" defaultSubtotal="0">
      <items count="3">
        <item m="1" x="1"/>
        <item m="1" x="2"/>
        <item x="0"/>
      </items>
    </pivotField>
    <pivotField outline="0" showAll="0" defaultSubtotal="0">
      <items count="4">
        <item m="1" x="3"/>
        <item m="1" x="1"/>
        <item m="1" x="2"/>
        <item x="0"/>
      </items>
    </pivotField>
    <pivotField outline="0" showAll="0" defaultSubtotal="0">
      <items count="4">
        <item m="1" x="3"/>
        <item m="1" x="1"/>
        <item m="1" x="2"/>
        <item x="0"/>
      </items>
    </pivotField>
    <pivotField outline="0" showAll="0" defaultSubtotal="0">
      <items count="3">
        <item m="1" x="2"/>
        <item m="1" x="1"/>
        <item x="0"/>
      </items>
    </pivotField>
    <pivotField showAll="0" defaultSubtotal="0">
      <items count="5">
        <item m="1" x="1"/>
        <item m="1" x="2"/>
        <item m="1" x="3"/>
        <item m="1" x="4"/>
        <item x="0"/>
      </items>
    </pivotField>
    <pivotField showAll="0">
      <items count="6">
        <item m="1" x="3"/>
        <item m="1" x="2"/>
        <item m="1" x="4"/>
        <item m="1" x="1"/>
        <item x="0"/>
        <item t="default"/>
      </items>
    </pivotField>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113">
        <item m="1" x="17"/>
        <item m="1" x="19"/>
        <item m="1" x="90"/>
        <item m="1" x="23"/>
        <item m="1" x="15"/>
        <item m="1" x="14"/>
        <item m="1" x="20"/>
        <item m="1" x="18"/>
        <item m="1" x="22"/>
        <item m="1" x="21"/>
        <item m="1" x="16"/>
        <item m="1" x="78"/>
        <item m="1" x="93"/>
        <item m="1" x="68"/>
        <item m="1" x="69"/>
        <item m="1" x="12"/>
        <item m="1" x="13"/>
        <item m="1" x="107"/>
        <item m="1" x="41"/>
        <item m="1" x="42"/>
        <item m="1" x="1"/>
        <item m="1" x="2"/>
        <item m="1" x="7"/>
        <item m="1" x="91"/>
        <item m="1" x="92"/>
        <item m="1" x="86"/>
        <item m="1" x="87"/>
        <item m="1" x="82"/>
        <item m="1" x="104"/>
        <item m="1" x="105"/>
        <item m="1" x="37"/>
        <item m="1" x="38"/>
        <item m="1" x="67"/>
        <item m="1" x="65"/>
        <item m="1" x="66"/>
        <item m="1" x="35"/>
        <item m="1" x="36"/>
        <item m="1" x="60"/>
        <item m="1" x="100"/>
        <item m="1" x="101"/>
        <item m="1" x="55"/>
        <item m="1" x="56"/>
        <item m="1" x="83"/>
        <item m="1" x="84"/>
        <item m="1" x="46"/>
        <item m="1" x="43"/>
        <item m="1" x="59"/>
        <item m="1" x="62"/>
        <item m="1" x="10"/>
        <item m="1" x="50"/>
        <item m="1" x="57"/>
        <item m="1" x="94"/>
        <item m="1" x="88"/>
        <item m="1" x="96"/>
        <item m="1" x="70"/>
        <item m="1" x="4"/>
        <item m="1" x="24"/>
        <item m="1" x="98"/>
        <item m="1" x="9"/>
        <item m="1" x="103"/>
        <item m="1" x="61"/>
        <item m="1" x="31"/>
        <item m="1" x="76"/>
        <item m="1" x="54"/>
        <item m="1" x="52"/>
        <item m="1" x="48"/>
        <item m="1" x="72"/>
        <item m="1" x="39"/>
        <item m="1" x="108"/>
        <item m="1" x="44"/>
        <item m="1" x="110"/>
        <item m="1" x="29"/>
        <item m="1" x="27"/>
        <item m="1" x="74"/>
        <item m="1" x="85"/>
        <item m="1" x="47"/>
        <item m="1" x="33"/>
        <item m="1" x="63"/>
        <item m="1" x="58"/>
        <item m="1" x="95"/>
        <item m="1" x="89"/>
        <item m="1" x="97"/>
        <item m="1" x="71"/>
        <item m="1" x="5"/>
        <item m="1" x="25"/>
        <item m="1" x="102"/>
        <item m="1" x="26"/>
        <item m="1" x="80"/>
        <item m="1" x="99"/>
        <item m="1" x="32"/>
        <item m="1" x="77"/>
        <item m="1" x="6"/>
        <item m="1" x="53"/>
        <item m="1" x="49"/>
        <item m="1" x="73"/>
        <item m="1" x="40"/>
        <item m="1" x="109"/>
        <item m="1" x="45"/>
        <item m="1" x="111"/>
        <item m="1" x="30"/>
        <item m="1" x="28"/>
        <item m="1" x="75"/>
        <item m="1" x="106"/>
        <item m="1" x="81"/>
        <item m="1" x="34"/>
        <item m="1" x="64"/>
        <item m="1" x="3"/>
        <item m="1" x="8"/>
        <item m="1" x="51"/>
        <item m="1" x="79"/>
        <item m="1" x="11"/>
        <item x="0"/>
        <item t="default"/>
      </items>
    </pivotField>
  </pivotFields>
  <rowFields count="7">
    <field x="8"/>
    <field x="5"/>
    <field x="6"/>
    <field x="7"/>
    <field x="9"/>
    <field x="10"/>
    <field x="47"/>
  </rowFields>
  <rowItems count="7">
    <i>
      <x v="3"/>
    </i>
    <i r="1">
      <x v="3"/>
    </i>
    <i r="2">
      <x v="6"/>
    </i>
    <i r="3">
      <x v="17"/>
    </i>
    <i r="4">
      <x v="4"/>
    </i>
    <i r="5">
      <x/>
      <x v="111"/>
    </i>
    <i t="grand">
      <x/>
    </i>
  </rowItems>
  <colItems count="1">
    <i/>
  </colItems>
  <dataFields count="1">
    <dataField name="산출예산(원)" fld="21" baseField="0" baseItem="0" numFmtId="209"/>
  </dataFields>
  <formats count="88">
    <format dxfId="205">
      <pivotArea outline="0" collapsedLevelsAreSubtotals="1" fieldPosition="0"/>
    </format>
    <format dxfId="204">
      <pivotArea type="origin" dataOnly="0" labelOnly="1" outline="0" fieldPosition="0"/>
    </format>
    <format dxfId="203">
      <pivotArea field="18" type="button" dataOnly="0" labelOnly="1" outline="0"/>
    </format>
    <format dxfId="202">
      <pivotArea field="19" type="button" dataOnly="0" labelOnly="1" outline="0"/>
    </format>
    <format dxfId="201">
      <pivotArea type="topRight" dataOnly="0" labelOnly="1" outline="0" fieldPosition="0"/>
    </format>
    <format dxfId="200">
      <pivotArea field="14" type="button" dataOnly="0" labelOnly="1" outline="0"/>
    </format>
    <format dxfId="199">
      <pivotArea field="15" type="button" dataOnly="0" labelOnly="1" outline="0"/>
    </format>
    <format dxfId="198">
      <pivotArea field="16" type="button" dataOnly="0" labelOnly="1" outline="0"/>
    </format>
    <format dxfId="197">
      <pivotArea field="17" type="button" dataOnly="0" labelOnly="1" outline="0"/>
    </format>
    <format dxfId="196">
      <pivotArea field="9" type="button" dataOnly="0" labelOnly="1" outline="0" axis="axisRow" fieldPosition="4"/>
    </format>
    <format dxfId="195">
      <pivotArea dataOnly="0" labelOnly="1" grandCol="1" outline="0" fieldPosition="0"/>
    </format>
    <format dxfId="194">
      <pivotArea dataOnly="0" labelOnly="1" fieldPosition="0">
        <references count="1">
          <reference field="9" count="0"/>
        </references>
      </pivotArea>
    </format>
    <format dxfId="193">
      <pivotArea dataOnly="0" labelOnly="1" grandCol="1" outline="0" fieldPosition="0"/>
    </format>
    <format dxfId="192">
      <pivotArea field="8" type="button" dataOnly="0" labelOnly="1" outline="0" axis="axisRow" fieldPosition="0"/>
    </format>
    <format dxfId="191">
      <pivotArea field="14" type="button" dataOnly="0" labelOnly="1" outline="0"/>
    </format>
    <format dxfId="190">
      <pivotArea field="15" type="button" dataOnly="0" labelOnly="1" outline="0"/>
    </format>
    <format dxfId="189">
      <pivotArea field="16" type="button" dataOnly="0" labelOnly="1" outline="0"/>
    </format>
    <format dxfId="188">
      <pivotArea field="17" type="button" dataOnly="0" labelOnly="1" outline="0"/>
    </format>
    <format dxfId="187">
      <pivotArea field="9" type="button" dataOnly="0" labelOnly="1" outline="0" axis="axisRow" fieldPosition="4"/>
    </format>
    <format dxfId="186">
      <pivotArea dataOnly="0" labelOnly="1" fieldPosition="0">
        <references count="1">
          <reference field="9" count="0"/>
        </references>
      </pivotArea>
    </format>
    <format dxfId="185">
      <pivotArea dataOnly="0" fieldPosition="0">
        <references count="1">
          <reference field="9" count="0"/>
        </references>
      </pivotArea>
    </format>
    <format dxfId="184">
      <pivotArea outline="0" collapsedLevelsAreSubtotals="1" fieldPosition="0"/>
    </format>
    <format dxfId="183">
      <pivotArea field="18" type="button" dataOnly="0" labelOnly="1" outline="0"/>
    </format>
    <format dxfId="182">
      <pivotArea field="19" type="button" dataOnly="0" labelOnly="1" outline="0"/>
    </format>
    <format dxfId="181">
      <pivotArea dataOnly="0" labelOnly="1" grandCol="1" outline="0" fieldPosition="0"/>
    </format>
    <format dxfId="180">
      <pivotArea type="origin" dataOnly="0" labelOnly="1" outline="0" fieldPosition="0"/>
    </format>
    <format dxfId="179">
      <pivotArea field="18" type="button" dataOnly="0" labelOnly="1" outline="0"/>
    </format>
    <format dxfId="178">
      <pivotArea field="19" type="button" dataOnly="0" labelOnly="1" outline="0"/>
    </format>
    <format dxfId="177">
      <pivotArea field="8" type="button" dataOnly="0" labelOnly="1" outline="0" axis="axisRow" fieldPosition="0"/>
    </format>
    <format dxfId="176">
      <pivotArea field="9" type="button" dataOnly="0" labelOnly="1" outline="0" axis="axisRow" fieldPosition="4"/>
    </format>
    <format dxfId="175">
      <pivotArea dataOnly="0" labelOnly="1" grandCol="1" outline="0" fieldPosition="0"/>
    </format>
    <format dxfId="174">
      <pivotArea type="origin" dataOnly="0" labelOnly="1" outline="0" fieldPosition="0"/>
    </format>
    <format dxfId="173">
      <pivotArea field="18" type="button" dataOnly="0" labelOnly="1" outline="0"/>
    </format>
    <format dxfId="172">
      <pivotArea field="19" type="button" dataOnly="0" labelOnly="1" outline="0"/>
    </format>
    <format dxfId="171">
      <pivotArea field="8" type="button" dataOnly="0" labelOnly="1" outline="0" axis="axisRow" fieldPosition="0"/>
    </format>
    <format dxfId="170">
      <pivotArea field="9" type="button" dataOnly="0" labelOnly="1" outline="0" axis="axisRow" fieldPosition="4"/>
    </format>
    <format dxfId="169">
      <pivotArea dataOnly="0" labelOnly="1" grandCol="1" outline="0" fieldPosition="0"/>
    </format>
    <format dxfId="168">
      <pivotArea outline="0" collapsedLevelsAreSubtotals="1" fieldPosition="0"/>
    </format>
    <format dxfId="167">
      <pivotArea collapsedLevelsAreSubtotals="1" fieldPosition="0">
        <references count="1">
          <reference field="8" count="0"/>
        </references>
      </pivotArea>
    </format>
    <format dxfId="166">
      <pivotArea collapsedLevelsAreSubtotals="1" fieldPosition="0">
        <references count="2">
          <reference field="5" count="0"/>
          <reference field="8" count="0" selected="0"/>
        </references>
      </pivotArea>
    </format>
    <format dxfId="165">
      <pivotArea field="8" type="button" dataOnly="0" labelOnly="1" outline="0" axis="axisRow" fieldPosition="0"/>
    </format>
    <format dxfId="164">
      <pivotArea field="9" type="button" dataOnly="0" labelOnly="1" outline="0" axis="axisRow" fieldPosition="4"/>
    </format>
    <format dxfId="163">
      <pivotArea dataOnly="0" labelOnly="1" outline="0" axis="axisValues" fieldPosition="0"/>
    </format>
    <format dxfId="162">
      <pivotArea dataOnly="0" labelOnly="1" fieldPosition="0">
        <references count="1">
          <reference field="8" count="0"/>
        </references>
      </pivotArea>
    </format>
    <format dxfId="161">
      <pivotArea dataOnly="0" labelOnly="1" fieldPosition="0">
        <references count="2">
          <reference field="5" count="0"/>
          <reference field="8" count="0" selected="0"/>
        </references>
      </pivotArea>
    </format>
    <format dxfId="160">
      <pivotArea dataOnly="0" labelOnly="1" outline="0" axis="axisValues" fieldPosition="0"/>
    </format>
    <format dxfId="159">
      <pivotArea collapsedLevelsAreSubtotals="1" fieldPosition="0">
        <references count="3">
          <reference field="5" count="0" selected="0"/>
          <reference field="6" count="0"/>
          <reference field="8" count="0" selected="0"/>
        </references>
      </pivotArea>
    </format>
    <format dxfId="158">
      <pivotArea collapsedLevelsAreSubtotals="1" fieldPosition="0">
        <references count="5">
          <reference field="5" count="0" selected="0"/>
          <reference field="6" count="0" selected="0"/>
          <reference field="7" count="0" selected="0"/>
          <reference field="8" count="0" selected="0"/>
          <reference field="9" count="0"/>
        </references>
      </pivotArea>
    </format>
    <format dxfId="157">
      <pivotArea collapsedLevelsAreSubtotals="1" fieldPosition="0">
        <references count="6">
          <reference field="5" count="0" selected="0"/>
          <reference field="6" count="0" selected="0"/>
          <reference field="7" count="0" selected="0"/>
          <reference field="8" count="0" selected="0"/>
          <reference field="9" count="0" selected="0"/>
          <reference field="10" count="0"/>
        </references>
      </pivotArea>
    </format>
    <format dxfId="156">
      <pivotArea grandRow="1" outline="0" collapsedLevelsAreSubtotals="1" fieldPosition="0"/>
    </format>
    <format dxfId="155">
      <pivotArea outline="0" collapsedLevelsAreSubtotals="1" fieldPosition="0"/>
    </format>
    <format dxfId="154">
      <pivotArea field="8" type="button" dataOnly="0" labelOnly="1" outline="0" axis="axisRow" fieldPosition="0"/>
    </format>
    <format dxfId="153">
      <pivotArea field="47" type="button" dataOnly="0" labelOnly="1" outline="0" axis="axisRow" fieldPosition="6"/>
    </format>
    <format dxfId="152">
      <pivotArea dataOnly="0" labelOnly="1" outline="0" axis="axisValues" fieldPosition="0"/>
    </format>
    <format dxfId="151">
      <pivotArea grandRow="1" outline="0" collapsedLevelsAreSubtotals="1" fieldPosition="0"/>
    </format>
    <format dxfId="150">
      <pivotArea dataOnly="0" labelOnly="1" grandRow="1" outline="0" fieldPosition="0"/>
    </format>
    <format dxfId="149">
      <pivotArea field="8" type="button" dataOnly="0" labelOnly="1" outline="0" axis="axisRow" fieldPosition="0"/>
    </format>
    <format dxfId="148">
      <pivotArea field="47" type="button" dataOnly="0" labelOnly="1" outline="0" axis="axisRow" fieldPosition="6"/>
    </format>
    <format dxfId="147">
      <pivotArea dataOnly="0" labelOnly="1" outline="0" axis="axisValues" fieldPosition="0"/>
    </format>
    <format dxfId="146">
      <pivotArea grandRow="1" outline="0" collapsedLevelsAreSubtotals="1" fieldPosition="0"/>
    </format>
    <format dxfId="145">
      <pivotArea dataOnly="0" labelOnly="1" grandRow="1" outline="0" fieldPosition="0"/>
    </format>
    <format dxfId="144">
      <pivotArea dataOnly="0" fieldPosition="0">
        <references count="1">
          <reference field="8" count="0"/>
        </references>
      </pivotArea>
    </format>
    <format dxfId="143">
      <pivotArea dataOnly="0" fieldPosition="0">
        <references count="1">
          <reference field="8" count="0"/>
        </references>
      </pivotArea>
    </format>
    <format dxfId="142">
      <pivotArea dataOnly="0" fieldPosition="0">
        <references count="1">
          <reference field="8" count="0"/>
        </references>
      </pivotArea>
    </format>
    <format dxfId="141">
      <pivotArea dataOnly="0" fieldPosition="0">
        <references count="1">
          <reference field="5" count="0"/>
        </references>
      </pivotArea>
    </format>
    <format dxfId="140">
      <pivotArea dataOnly="0" fieldPosition="0">
        <references count="1">
          <reference field="6" count="0"/>
        </references>
      </pivotArea>
    </format>
    <format dxfId="139">
      <pivotArea dataOnly="0" fieldPosition="0">
        <references count="1">
          <reference field="7" count="0"/>
        </references>
      </pivotArea>
    </format>
    <format dxfId="138">
      <pivotArea dataOnly="0" fieldPosition="0">
        <references count="1">
          <reference field="9" count="0"/>
        </references>
      </pivotArea>
    </format>
    <format dxfId="137">
      <pivotArea dataOnly="0" fieldPosition="0">
        <references count="1">
          <reference field="10" count="0"/>
        </references>
      </pivotArea>
    </format>
    <format dxfId="136">
      <pivotArea dataOnly="0" fieldPosition="0">
        <references count="1">
          <reference field="47" count="0"/>
        </references>
      </pivotArea>
    </format>
    <format dxfId="135">
      <pivotArea dataOnly="0" fieldPosition="0">
        <references count="1">
          <reference field="6" count="0"/>
        </references>
      </pivotArea>
    </format>
    <format dxfId="134">
      <pivotArea dataOnly="0" fieldPosition="0">
        <references count="1">
          <reference field="10" count="0"/>
        </references>
      </pivotArea>
    </format>
    <format dxfId="133">
      <pivotArea field="47" type="button" dataOnly="0" labelOnly="1" outline="0" axis="axisRow" fieldPosition="6"/>
    </format>
    <format dxfId="132">
      <pivotArea dataOnly="0" labelOnly="1" fieldPosition="0">
        <references count="1">
          <reference field="8" count="0"/>
        </references>
      </pivotArea>
    </format>
    <format dxfId="131">
      <pivotArea dataOnly="0" labelOnly="1" grandRow="1" outline="0" fieldPosition="0"/>
    </format>
    <format dxfId="130">
      <pivotArea dataOnly="0" labelOnly="1" fieldPosition="0">
        <references count="2">
          <reference field="5" count="0"/>
          <reference field="8" count="0" selected="0"/>
        </references>
      </pivotArea>
    </format>
    <format dxfId="129">
      <pivotArea dataOnly="0" labelOnly="1" fieldPosition="0">
        <references count="3">
          <reference field="5" count="0" selected="0"/>
          <reference field="6" count="0"/>
          <reference field="8" count="0" selected="0"/>
        </references>
      </pivotArea>
    </format>
    <format dxfId="128">
      <pivotArea dataOnly="0" labelOnly="1" fieldPosition="0">
        <references count="4">
          <reference field="5" count="0" selected="0"/>
          <reference field="6" count="0" selected="0"/>
          <reference field="7" count="0"/>
          <reference field="8" count="0" selected="0"/>
        </references>
      </pivotArea>
    </format>
    <format dxfId="127">
      <pivotArea dataOnly="0" labelOnly="1" fieldPosition="0">
        <references count="5">
          <reference field="5" count="0" selected="0"/>
          <reference field="6" count="0" selected="0"/>
          <reference field="7" count="0" selected="0"/>
          <reference field="8" count="0" selected="0"/>
          <reference field="9" count="0"/>
        </references>
      </pivotArea>
    </format>
    <format dxfId="126">
      <pivotArea dataOnly="0" labelOnly="1" fieldPosition="0">
        <references count="7">
          <reference field="5" count="0" selected="0"/>
          <reference field="6" count="0" selected="0"/>
          <reference field="7" count="0" selected="0"/>
          <reference field="8" count="0" selected="0"/>
          <reference field="9" count="0" selected="0"/>
          <reference field="10" count="0" selected="0"/>
          <reference field="47" count="0"/>
        </references>
      </pivotArea>
    </format>
    <format dxfId="125">
      <pivotArea field="8" type="button" dataOnly="0" labelOnly="1" outline="0" axis="axisRow" fieldPosition="0"/>
    </format>
    <format dxfId="124">
      <pivotArea dataOnly="0" labelOnly="1" fieldPosition="0">
        <references count="1">
          <reference field="8" count="0"/>
        </references>
      </pivotArea>
    </format>
    <format dxfId="123">
      <pivotArea dataOnly="0" labelOnly="1" grandRow="1" outline="0" fieldPosition="0"/>
    </format>
    <format dxfId="122">
      <pivotArea dataOnly="0" labelOnly="1" fieldPosition="0">
        <references count="2">
          <reference field="5" count="0"/>
          <reference field="8" count="0" selected="0"/>
        </references>
      </pivotArea>
    </format>
    <format dxfId="121">
      <pivotArea dataOnly="0" labelOnly="1" fieldPosition="0">
        <references count="3">
          <reference field="5" count="0" selected="0"/>
          <reference field="6" count="0"/>
          <reference field="8" count="0" selected="0"/>
        </references>
      </pivotArea>
    </format>
    <format dxfId="120">
      <pivotArea dataOnly="0" labelOnly="1" fieldPosition="0">
        <references count="4">
          <reference field="5" count="0" selected="0"/>
          <reference field="6" count="0" selected="0"/>
          <reference field="7" count="0"/>
          <reference field="8" count="0" selected="0"/>
        </references>
      </pivotArea>
    </format>
    <format dxfId="119">
      <pivotArea dataOnly="0" labelOnly="1" fieldPosition="0">
        <references count="5">
          <reference field="5" count="0" selected="0"/>
          <reference field="6" count="0" selected="0"/>
          <reference field="7" count="0" selected="0"/>
          <reference field="8" count="0" selected="0"/>
          <reference field="9" count="0"/>
        </references>
      </pivotArea>
    </format>
    <format dxfId="118">
      <pivotArea dataOnly="0" labelOnly="1" fieldPosition="0">
        <references count="6">
          <reference field="5" count="0" selected="0"/>
          <reference field="6" count="0" selected="0"/>
          <reference field="7" count="0" selected="0"/>
          <reference field="8" count="0" selected="0"/>
          <reference field="9" count="0" selected="0"/>
          <reference field="10" count="0"/>
        </references>
      </pivotArea>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C02EC2E-E2D2-48DD-8D67-026112E2D43E}" name="OD통계공수추정치계약산출물" cacheId="306"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D3:AE5" firstHeaderRow="1" firstDataRow="2" firstDataCol="1"/>
  <pivotFields count="48">
    <pivotField showAll="0"/>
    <pivotField showAll="0"/>
    <pivotField axis="axisRow" showAll="0">
      <items count="8">
        <item m="1" x="1"/>
        <item m="1" x="6"/>
        <item m="1" x="5"/>
        <item m="1" x="2"/>
        <item m="1" x="4"/>
        <item m="1" x="3"/>
        <item x="0"/>
        <item t="default"/>
      </items>
    </pivotField>
    <pivotField axis="axisRow" showAll="0">
      <items count="19">
        <item m="1" x="10"/>
        <item m="1" x="2"/>
        <item m="1" x="9"/>
        <item m="1" x="7"/>
        <item m="1" x="12"/>
        <item m="1" x="14"/>
        <item m="1" x="6"/>
        <item m="1" x="16"/>
        <item m="1" x="1"/>
        <item m="1" x="17"/>
        <item m="1" x="13"/>
        <item m="1" x="3"/>
        <item m="1" x="8"/>
        <item m="1" x="15"/>
        <item m="1" x="11"/>
        <item m="1" x="4"/>
        <item m="1" x="5"/>
        <item x="0"/>
        <item t="default"/>
      </items>
    </pivotField>
    <pivotField showAll="0"/>
    <pivotField showAll="0"/>
    <pivotField showAll="0"/>
    <pivotField showAll="0"/>
    <pivotField axis="axisRow" showAll="0">
      <items count="5">
        <item m="1" x="2"/>
        <item m="1" x="1"/>
        <item m="1" x="3"/>
        <item x="0"/>
        <item t="default"/>
      </items>
    </pivotField>
    <pivotField multipleItemSelectionAllowed="1" showAll="0"/>
    <pivotField multipleItemSelectionAllowed="1"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x="0"/>
        <item m="1" x="7"/>
        <item m="1" x="2"/>
        <item m="1" x="3"/>
        <item m="1" x="6"/>
        <item m="1" x="4"/>
        <item m="1" x="5"/>
        <item m="1" x="1"/>
        <item t="default"/>
      </items>
    </pivotField>
    <pivotField axis="axisRow" showAll="0">
      <items count="6">
        <item x="0"/>
        <item m="1" x="3"/>
        <item m="1" x="4"/>
        <item m="1" x="1"/>
        <item m="1" x="2"/>
        <item t="default"/>
      </items>
    </pivotField>
    <pivotField showAll="0"/>
    <pivotField axis="axisCol" showAll="0">
      <items count="4">
        <item m="1" x="2"/>
        <item m="1" x="1"/>
        <item h="1" x="0"/>
        <item t="default"/>
      </items>
    </pivotField>
    <pivotField showAll="0"/>
    <pivotField dataField="1" showAll="0"/>
    <pivotField axis="axisRow" showAll="0">
      <items count="7">
        <item x="0"/>
        <item m="1" x="5"/>
        <item m="1" x="4"/>
        <item m="1" x="3"/>
        <item m="1" x="2"/>
        <item m="1" x="1"/>
        <item t="default"/>
      </items>
    </pivotField>
    <pivotField showAll="0"/>
  </pivotFields>
  <rowFields count="6">
    <field x="8"/>
    <field x="2"/>
    <field x="3"/>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21">
    <format dxfId="67">
      <pivotArea outline="0" collapsedLevelsAreSubtotals="1" fieldPosition="0"/>
    </format>
    <format dxfId="66">
      <pivotArea field="10" type="button" dataOnly="0" labelOnly="1" outline="0"/>
    </format>
    <format dxfId="65">
      <pivotArea type="topRight" dataOnly="0" labelOnly="1" outline="0" fieldPosition="0"/>
    </format>
    <format dxfId="64">
      <pivotArea dataOnly="0" labelOnly="1" grandCol="1" outline="0" fieldPosition="0"/>
    </format>
    <format dxfId="63">
      <pivotArea field="10" type="button" dataOnly="0" labelOnly="1" outline="0"/>
    </format>
    <format dxfId="62">
      <pivotArea dataOnly="0" labelOnly="1" grandCol="1" outline="0" fieldPosition="0"/>
    </format>
    <format dxfId="61">
      <pivotArea dataOnly="0" fieldPosition="0">
        <references count="1">
          <reference field="8" count="0"/>
        </references>
      </pivotArea>
    </format>
    <format dxfId="60">
      <pivotArea dataOnly="0" fieldPosition="0">
        <references count="1">
          <reference field="8" count="0"/>
        </references>
      </pivotArea>
    </format>
    <format dxfId="59">
      <pivotArea outline="0" collapsedLevelsAreSubtotals="1" fieldPosition="0"/>
    </format>
    <format dxfId="58">
      <pivotArea collapsedLevelsAreSubtotals="1" fieldPosition="0">
        <references count="2">
          <reference field="2" count="0"/>
          <reference field="8" count="0" selected="0"/>
        </references>
      </pivotArea>
    </format>
    <format dxfId="57">
      <pivotArea collapsedLevelsAreSubtotals="1" fieldPosition="0">
        <references count="3">
          <reference field="2" count="0" selected="0"/>
          <reference field="3" count="0"/>
          <reference field="8" count="0" selected="0"/>
        </references>
      </pivotArea>
    </format>
    <format dxfId="56">
      <pivotArea collapsedLevelsAreSubtotals="1" fieldPosition="0">
        <references count="4">
          <reference field="2" count="0" selected="0"/>
          <reference field="3" count="0" selected="0"/>
          <reference field="8" count="0" selected="0"/>
          <reference field="41" count="0"/>
        </references>
      </pivotArea>
    </format>
    <format dxfId="55">
      <pivotArea collapsedLevelsAreSubtotals="1" fieldPosition="0">
        <references count="5">
          <reference field="2" count="0" selected="0"/>
          <reference field="3" count="0" selected="0"/>
          <reference field="8" count="0" selected="0"/>
          <reference field="40" count="0"/>
          <reference field="41" count="0" selected="0"/>
        </references>
      </pivotArea>
    </format>
    <format dxfId="54">
      <pivotArea collapsedLevelsAreSubtotals="1" fieldPosition="0">
        <references count="6">
          <reference field="2" count="0" selected="0"/>
          <reference field="3" count="0" selected="0"/>
          <reference field="8" count="0" selected="0"/>
          <reference field="40" count="0" selected="0"/>
          <reference field="41" count="0" selected="0"/>
          <reference field="46" count="0"/>
        </references>
      </pivotArea>
    </format>
    <format dxfId="53">
      <pivotArea grandRow="1" outline="0" collapsedLevelsAreSubtotals="1" fieldPosition="0"/>
    </format>
    <format dxfId="52">
      <pivotArea dataOnly="0" labelOnly="1" grandRow="1" outline="0" fieldPosition="0"/>
    </format>
    <format dxfId="51">
      <pivotArea dataOnly="0" labelOnly="1" fieldPosition="0">
        <references count="2">
          <reference field="2" count="0"/>
          <reference field="8" count="0" selected="0"/>
        </references>
      </pivotArea>
    </format>
    <format dxfId="50">
      <pivotArea dataOnly="0" labelOnly="1" fieldPosition="0">
        <references count="3">
          <reference field="2" count="0" selected="0"/>
          <reference field="3" count="0"/>
          <reference field="8" count="0" selected="0"/>
        </references>
      </pivotArea>
    </format>
    <format dxfId="49">
      <pivotArea dataOnly="0" labelOnly="1" fieldPosition="0">
        <references count="4">
          <reference field="2" count="0" selected="0"/>
          <reference field="3" count="0" selected="0"/>
          <reference field="8" count="0" selected="0"/>
          <reference field="41" count="0"/>
        </references>
      </pivotArea>
    </format>
    <format dxfId="48">
      <pivotArea dataOnly="0" labelOnly="1" fieldPosition="0">
        <references count="5">
          <reference field="2" count="0" selected="0"/>
          <reference field="3" count="0" selected="0"/>
          <reference field="8" count="0" selected="0"/>
          <reference field="40" count="0"/>
          <reference field="41" count="0" selected="0"/>
        </references>
      </pivotArea>
    </format>
    <format dxfId="47">
      <pivotArea dataOnly="0" labelOnly="1" fieldPosition="0">
        <references count="6">
          <reference field="2" count="0" selected="0"/>
          <reference field="3" count="0" selected="0"/>
          <reference field="8" count="0" selected="0"/>
          <reference field="40" count="0" selected="0"/>
          <reference field="41" count="0" selected="0"/>
          <reference field="46" count="0"/>
        </references>
      </pivotArea>
    </format>
  </formats>
  <pivotTableStyleInfo name="PivotStyleDark3"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AE9D1A5-A292-4E09-8746-D601B1A3672A}" name="OD통계공수추정치계약" cacheId="314"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W3:X5" firstHeaderRow="1" firstDataRow="2" firstDataCol="1"/>
  <pivotFields count="48">
    <pivotField showAll="0"/>
    <pivotField showAll="0"/>
    <pivotField showAll="0"/>
    <pivotField showAll="0"/>
    <pivotField showAll="0"/>
    <pivotField showAll="0"/>
    <pivotField showAll="0"/>
    <pivotField showAll="0"/>
    <pivotField axis="axisRow" showAll="0">
      <items count="5">
        <item m="1" x="2"/>
        <item m="1" x="1"/>
        <item m="1" x="3"/>
        <item x="0"/>
        <item t="default"/>
      </items>
    </pivotField>
    <pivotField multipleItemSelectionAllowed="1" showAll="0"/>
    <pivotField multipleItemSelectionAllowed="1"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x="0"/>
        <item m="1" x="7"/>
        <item m="1" x="2"/>
        <item m="1" x="3"/>
        <item m="1" x="6"/>
        <item m="1" x="4"/>
        <item m="1" x="5"/>
        <item m="1" x="1"/>
        <item t="default"/>
      </items>
    </pivotField>
    <pivotField axis="axisRow" showAll="0">
      <items count="6">
        <item x="0"/>
        <item m="1" x="3"/>
        <item m="1" x="4"/>
        <item m="1" x="1"/>
        <item m="1" x="2"/>
        <item t="default"/>
      </items>
    </pivotField>
    <pivotField showAll="0"/>
    <pivotField axis="axisCol" showAll="0">
      <items count="4">
        <item m="1" x="2"/>
        <item m="1" x="1"/>
        <item h="1" x="0"/>
        <item t="default"/>
      </items>
    </pivotField>
    <pivotField showAll="0"/>
    <pivotField dataField="1" showAll="0"/>
    <pivotField axis="axisRow" showAll="0">
      <items count="7">
        <item x="0"/>
        <item m="1" x="5"/>
        <item m="1" x="4"/>
        <item m="1" x="3"/>
        <item m="1" x="2"/>
        <item m="1" x="1"/>
        <item t="default"/>
      </items>
    </pivotField>
    <pivotField showAll="0"/>
  </pivotFields>
  <rowFields count="4">
    <field x="8"/>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10">
    <format dxfId="77">
      <pivotArea outline="0" collapsedLevelsAreSubtotals="1" fieldPosition="0"/>
    </format>
    <format dxfId="76">
      <pivotArea field="10" type="button" dataOnly="0" labelOnly="1" outline="0"/>
    </format>
    <format dxfId="75">
      <pivotArea type="topRight" dataOnly="0" labelOnly="1" outline="0" fieldPosition="0"/>
    </format>
    <format dxfId="74">
      <pivotArea dataOnly="0" labelOnly="1" grandCol="1" outline="0" fieldPosition="0"/>
    </format>
    <format dxfId="73">
      <pivotArea field="10" type="button" dataOnly="0" labelOnly="1" outline="0"/>
    </format>
    <format dxfId="72">
      <pivotArea dataOnly="0" labelOnly="1" grandCol="1" outline="0" fieldPosition="0"/>
    </format>
    <format dxfId="71">
      <pivotArea dataOnly="0" fieldPosition="0">
        <references count="1">
          <reference field="8" count="0"/>
        </references>
      </pivotArea>
    </format>
    <format dxfId="70">
      <pivotArea dataOnly="0" fieldPosition="0">
        <references count="1">
          <reference field="8" count="0"/>
        </references>
      </pivotArea>
    </format>
    <format dxfId="69">
      <pivotArea outline="0" collapsedLevelsAreSubtotals="1" fieldPosition="0"/>
    </format>
    <format dxfId="68">
      <pivotArea grandCol="1" outline="0" collapsedLevelsAreSubtotals="1" fieldPosition="0"/>
    </format>
  </formats>
  <pivotTableStyleInfo name="PivotStyleDark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67FD7E5-B6DF-4049-9A3F-C0A87218B86A}" name="OD통계공수추정치산출물" cacheId="323"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P3:Q5" firstHeaderRow="1" firstDataRow="2" firstDataCol="1"/>
  <pivotFields count="48">
    <pivotField showAll="0"/>
    <pivotField showAll="0"/>
    <pivotField axis="axisRow" showAll="0">
      <items count="8">
        <item m="1" x="2"/>
        <item m="1" x="1"/>
        <item m="1" x="6"/>
        <item m="1" x="5"/>
        <item m="1" x="4"/>
        <item m="1" x="3"/>
        <item x="0"/>
        <item t="default"/>
      </items>
    </pivotField>
    <pivotField axis="axisRow" showAll="0">
      <items count="19">
        <item m="1" x="10"/>
        <item m="1" x="2"/>
        <item m="1" x="9"/>
        <item m="1" x="7"/>
        <item m="1" x="12"/>
        <item m="1" x="14"/>
        <item m="1" x="6"/>
        <item m="1" x="16"/>
        <item m="1" x="1"/>
        <item m="1" x="17"/>
        <item m="1" x="13"/>
        <item m="1" x="3"/>
        <item m="1" x="8"/>
        <item m="1" x="15"/>
        <item m="1" x="11"/>
        <item m="1" x="4"/>
        <item m="1" x="5"/>
        <item x="0"/>
        <item t="default"/>
      </items>
    </pivotField>
    <pivotField showAll="0"/>
    <pivotField showAll="0"/>
    <pivotField showAll="0"/>
    <pivotField showAll="0"/>
    <pivotField showAll="0"/>
    <pivotField multipleItemSelectionAllowed="1" showAll="0"/>
    <pivotField multipleItemSelectionAllowed="1"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x="0"/>
        <item m="1" x="7"/>
        <item m="1" x="2"/>
        <item m="1" x="3"/>
        <item m="1" x="6"/>
        <item m="1" x="4"/>
        <item m="1" x="5"/>
        <item m="1" x="1"/>
        <item t="default"/>
      </items>
    </pivotField>
    <pivotField axis="axisRow" showAll="0">
      <items count="6">
        <item x="0"/>
        <item m="1" x="3"/>
        <item m="1" x="4"/>
        <item m="1" x="1"/>
        <item m="1" x="2"/>
        <item t="default"/>
      </items>
    </pivotField>
    <pivotField showAll="0"/>
    <pivotField axis="axisCol" showAll="0">
      <items count="4">
        <item m="1" x="2"/>
        <item m="1" x="1"/>
        <item h="1" x="0"/>
        <item t="default"/>
      </items>
    </pivotField>
    <pivotField showAll="0"/>
    <pivotField dataField="1" showAll="0"/>
    <pivotField axis="axisRow" showAll="0">
      <items count="7">
        <item x="0"/>
        <item m="1" x="5"/>
        <item m="1" x="4"/>
        <item m="1" x="3"/>
        <item m="1" x="2"/>
        <item m="1" x="1"/>
        <item t="default"/>
      </items>
    </pivotField>
    <pivotField showAll="0"/>
  </pivotFields>
  <rowFields count="5">
    <field x="2"/>
    <field x="3"/>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8">
    <format dxfId="85">
      <pivotArea outline="0" collapsedLevelsAreSubtotals="1" fieldPosition="0"/>
    </format>
    <format dxfId="84">
      <pivotArea field="10" type="button" dataOnly="0" labelOnly="1" outline="0"/>
    </format>
    <format dxfId="83">
      <pivotArea type="topRight" dataOnly="0" labelOnly="1" outline="0" fieldPosition="0"/>
    </format>
    <format dxfId="82">
      <pivotArea dataOnly="0" labelOnly="1" grandCol="1" outline="0" fieldPosition="0"/>
    </format>
    <format dxfId="81">
      <pivotArea field="10" type="button" dataOnly="0" labelOnly="1" outline="0"/>
    </format>
    <format dxfId="80">
      <pivotArea dataOnly="0" labelOnly="1" grandCol="1" outline="0" fieldPosition="0"/>
    </format>
    <format dxfId="79">
      <pivotArea outline="0" collapsedLevelsAreSubtotals="1" fieldPosition="0"/>
    </format>
    <format dxfId="78">
      <pivotArea dataOnly="0" labelOnly="1" grandRow="1" outline="0" fieldPosition="0"/>
    </format>
  </formats>
  <pivotTableStyleInfo name="PivotStyleDark5"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1100-000005000000}" name="OD통계액티비티" cacheId="337"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3:G8" firstHeaderRow="1" firstDataRow="2" firstDataCol="5"/>
  <pivotFields count="48">
    <pivotField showAll="0"/>
    <pivotField axis="axisRow" showAll="0">
      <items count="5">
        <item m="1" x="3"/>
        <item m="1" x="2"/>
        <item m="1" x="1"/>
        <item x="0"/>
        <item t="default"/>
      </items>
    </pivotField>
    <pivotField axis="axisRow" showAll="0">
      <items count="8">
        <item m="1" x="1"/>
        <item m="1" x="6"/>
        <item m="1" x="5"/>
        <item m="1" x="2"/>
        <item m="1" x="4"/>
        <item m="1" x="3"/>
        <item x="0"/>
        <item t="default"/>
      </items>
    </pivotField>
    <pivotField axis="axisRow" outline="0" showAll="0" defaultSubtotal="0">
      <items count="18">
        <item m="1" x="10"/>
        <item m="1" x="2"/>
        <item m="1" x="9"/>
        <item m="1" x="7"/>
        <item m="1" x="12"/>
        <item m="1" x="14"/>
        <item m="1" x="6"/>
        <item m="1" x="16"/>
        <item m="1" x="1"/>
        <item m="1" x="17"/>
        <item m="1" x="13"/>
        <item m="1" x="3"/>
        <item m="1" x="8"/>
        <item m="1" x="15"/>
        <item m="1" x="11"/>
        <item m="1" x="4"/>
        <item m="1" x="5"/>
        <item x="0"/>
      </items>
    </pivotField>
    <pivotField showAll="0"/>
    <pivotField showAll="0"/>
    <pivotField showAll="0"/>
    <pivotField showAll="0"/>
    <pivotField showAll="0"/>
    <pivotField showAll="0"/>
    <pivotField showAll="0"/>
    <pivotField showAll="0"/>
    <pivotField showAll="0"/>
    <pivotField showAll="0"/>
    <pivotField axis="axisRow" outline="0" showAll="0" defaultSubtotal="0">
      <items count="3">
        <item m="1" x="1"/>
        <item m="1" x="2"/>
        <item x="0"/>
      </items>
    </pivotField>
    <pivotField axis="axisRow" outline="0" showAll="0" defaultSubtotal="0">
      <items count="4">
        <item m="1" x="3"/>
        <item m="1" x="1"/>
        <item m="1" x="2"/>
        <item x="0"/>
      </items>
    </pivotField>
    <pivotField axis="axisRow" outline="0" showAll="0" defaultSubtotal="0">
      <items count="4">
        <item m="1" x="3"/>
        <item m="1" x="1"/>
        <item m="1" x="2"/>
        <item x="0"/>
      </items>
    </pivotField>
    <pivotField axis="axisRow" showAll="0">
      <items count="4">
        <item m="1" x="2"/>
        <item m="1" x="1"/>
        <item x="0"/>
        <item t="default"/>
      </items>
    </pivotField>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7">
    <field x="1"/>
    <field x="2"/>
    <field x="3"/>
    <field x="14"/>
    <field x="15"/>
    <field x="16"/>
    <field x="17"/>
  </rowFields>
  <rowItems count="4">
    <i>
      <x v="3"/>
    </i>
    <i r="1">
      <x v="6"/>
    </i>
    <i r="2">
      <x v="17"/>
      <x v="2"/>
      <x v="3"/>
      <x v="3"/>
      <x v="2"/>
    </i>
    <i t="grand">
      <x/>
    </i>
  </rowItems>
  <colFields count="1">
    <field x="-2"/>
  </colFields>
  <colItems count="2">
    <i>
      <x/>
    </i>
    <i i="1">
      <x v="1"/>
    </i>
  </colItems>
  <dataFields count="2">
    <dataField name="합계 : 해당분기 소요액 (USD, 1만)" fld="22" baseField="0" baseItem="0" numFmtId="211"/>
    <dataField name="합계 : 해당분기 소요액 (KRW, 1백만)" fld="23" baseField="0" baseItem="0"/>
  </dataFields>
  <formats count="9">
    <format dxfId="94">
      <pivotArea dataOnly="0" labelOnly="1" outline="0" axis="axisValues" fieldPosition="0"/>
    </format>
    <format dxfId="93">
      <pivotArea field="-2" type="button" dataOnly="0" labelOnly="1" outline="0" axis="axisCol" fieldPosition="0"/>
    </format>
    <format dxfId="92">
      <pivotArea type="topRight" dataOnly="0" labelOnly="1" outline="0" fieldPosition="0"/>
    </format>
    <format dxfId="91">
      <pivotArea field="-2" type="button" dataOnly="0" labelOnly="1" outline="0" axis="axisCol" fieldPosition="0"/>
    </format>
    <format dxfId="90">
      <pivotArea outline="0" collapsedLevelsAreSubtotals="1" fieldPosition="0"/>
    </format>
    <format dxfId="89">
      <pivotArea outline="0" collapsedLevelsAreSubtotals="1" fieldPosition="0">
        <references count="1">
          <reference field="4294967294" count="1" selected="0">
            <x v="0"/>
          </reference>
        </references>
      </pivotArea>
    </format>
    <format dxfId="88">
      <pivotArea dataOnly="0" fieldPosition="0">
        <references count="1">
          <reference field="1" count="0"/>
        </references>
      </pivotArea>
    </format>
    <format dxfId="87">
      <pivotArea dataOnly="0" fieldPosition="0">
        <references count="1">
          <reference field="2" count="0"/>
        </references>
      </pivotArea>
    </format>
    <format dxfId="86">
      <pivotArea dataOnly="0" fieldPosition="0">
        <references count="1">
          <reference field="3" count="0"/>
        </references>
      </pivotArea>
    </format>
  </formats>
  <pivotTableStyleInfo name="PivotStyleMedium1"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1100-000004000000}" name="OD통계구성요소" cacheId="328"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K3:L7" firstHeaderRow="1" firstDataRow="1" firstDataCol="1"/>
  <pivotFields count="48">
    <pivotField showAll="0"/>
    <pivotField showAll="0"/>
    <pivotField axis="axisRow" showAll="0">
      <items count="8">
        <item m="1" x="1"/>
        <item m="1" x="6"/>
        <item m="1" x="5"/>
        <item m="1" x="2"/>
        <item m="1" x="4"/>
        <item m="1" x="3"/>
        <item x="0"/>
        <item t="default"/>
      </items>
    </pivotField>
    <pivotField showAll="0"/>
    <pivotField showAll="0"/>
    <pivotField showAll="0"/>
    <pivotField showAll="0"/>
    <pivotField showAll="0"/>
    <pivotField showAll="0"/>
    <pivotField axis="axisRow" multipleItemSelectionAllowed="1" showAll="0">
      <items count="6">
        <item m="1" x="4"/>
        <item m="1" x="3"/>
        <item m="1" x="1"/>
        <item m="1" x="2"/>
        <item x="0"/>
        <item t="default"/>
      </items>
    </pivotField>
    <pivotField axis="axisRow"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3">
    <field x="2"/>
    <field x="9"/>
    <field x="10"/>
  </rowFields>
  <rowItems count="4">
    <i>
      <x v="6"/>
    </i>
    <i r="1">
      <x v="4"/>
    </i>
    <i r="2">
      <x/>
    </i>
    <i t="grand">
      <x/>
    </i>
  </rowItems>
  <colItems count="1">
    <i/>
  </colItems>
  <dataFields count="1">
    <dataField name="합계 : 해당분기 소요액 (USD, 1만)" fld="22" baseField="0" baseItem="0" numFmtId="211"/>
  </dataFields>
  <formats count="8">
    <format dxfId="102">
      <pivotArea outline="0" collapsedLevelsAreSubtotals="1" fieldPosition="0"/>
    </format>
    <format dxfId="101">
      <pivotArea dataOnly="0" labelOnly="1" outline="0" axis="axisValues" fieldPosition="0"/>
    </format>
    <format dxfId="100">
      <pivotArea dataOnly="0" labelOnly="1" outline="0" axis="axisValues" fieldPosition="0"/>
    </format>
    <format dxfId="99">
      <pivotArea outline="0" collapsedLevelsAreSubtotals="1" fieldPosition="0"/>
    </format>
    <format dxfId="98">
      <pivotArea dataOnly="0" labelOnly="1" fieldPosition="0">
        <references count="1">
          <reference field="2" count="0"/>
        </references>
      </pivotArea>
    </format>
    <format dxfId="97">
      <pivotArea dataOnly="0" labelOnly="1" grandRow="1" outline="0" fieldPosition="0"/>
    </format>
    <format dxfId="96">
      <pivotArea dataOnly="0" labelOnly="1" fieldPosition="0">
        <references count="2">
          <reference field="2" count="0" selected="0"/>
          <reference field="9" count="0"/>
        </references>
      </pivotArea>
    </format>
    <format dxfId="95">
      <pivotArea dataOnly="0" labelOnly="1" fieldPosition="0">
        <references count="3">
          <reference field="2" count="0" selected="0"/>
          <reference field="9" count="0" selected="0"/>
          <reference field="10" count="0"/>
        </references>
      </pivotArea>
    </format>
  </formats>
  <pivotTableStyleInfo name="PivotStyleMedium13"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AE867DB6-77EC-4715-ADBD-C7D6F2088573}" name="OD통계공수추정치전문가" cacheId="296"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K3:AL6" firstHeaderRow="1" firstDataRow="3" firstDataCol="1"/>
  <pivotFields count="48">
    <pivotField showAll="0"/>
    <pivotField showAll="0"/>
    <pivotField axis="axisRow" showAll="0">
      <items count="8">
        <item m="1" x="1"/>
        <item m="1" x="6"/>
        <item m="1" x="5"/>
        <item m="1" x="2"/>
        <item m="1" x="4"/>
        <item m="1" x="3"/>
        <item x="0"/>
        <item t="default"/>
      </items>
    </pivotField>
    <pivotField axis="axisRow" showAll="0">
      <items count="19">
        <item m="1" x="10"/>
        <item m="1" x="2"/>
        <item m="1" x="9"/>
        <item m="1" x="7"/>
        <item m="1" x="12"/>
        <item m="1" x="14"/>
        <item m="1" x="6"/>
        <item m="1" x="16"/>
        <item m="1" x="1"/>
        <item m="1" x="17"/>
        <item m="1" x="13"/>
        <item m="1" x="3"/>
        <item m="1" x="8"/>
        <item m="1" x="15"/>
        <item m="1" x="11"/>
        <item m="1" x="4"/>
        <item m="1" x="5"/>
        <item x="0"/>
        <item t="default"/>
      </items>
    </pivotField>
    <pivotField showAll="0"/>
    <pivotField showAll="0"/>
    <pivotField showAll="0"/>
    <pivotField showAll="0"/>
    <pivotField axis="axisRow" showAll="0">
      <items count="5">
        <item m="1" x="1"/>
        <item m="1" x="2"/>
        <item m="1" x="3"/>
        <item x="0"/>
        <item t="default"/>
      </items>
    </pivotField>
    <pivotField multipleItemSelectionAllowed="1" showAll="0"/>
    <pivotField multipleItemSelectionAllowed="1"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m="1" x="1"/>
        <item m="1" x="5"/>
        <item m="1" x="7"/>
        <item m="1" x="4"/>
        <item m="1" x="2"/>
        <item m="1" x="6"/>
        <item m="1" x="3"/>
        <item x="0"/>
        <item t="default"/>
      </items>
    </pivotField>
    <pivotField axis="axisCol" showAll="0">
      <items count="6">
        <item m="1" x="3"/>
        <item m="1" x="4"/>
        <item m="1" x="1"/>
        <item m="1" x="2"/>
        <item x="0"/>
        <item t="default"/>
      </items>
    </pivotField>
    <pivotField showAll="0"/>
    <pivotField axis="axisCol" showAll="0">
      <items count="4">
        <item m="1" x="2"/>
        <item m="1" x="1"/>
        <item h="1" x="0"/>
        <item t="default"/>
      </items>
    </pivotField>
    <pivotField showAll="0"/>
    <pivotField dataField="1" showAll="0"/>
    <pivotField showAll="0"/>
    <pivotField showAll="0"/>
  </pivotFields>
  <rowFields count="4">
    <field x="40"/>
    <field x="8"/>
    <field x="2"/>
    <field x="3"/>
  </rowFields>
  <rowItems count="1">
    <i t="grand">
      <x/>
    </i>
  </rowItems>
  <colFields count="2">
    <field x="41"/>
    <field x="43"/>
  </colFields>
  <colItems count="1">
    <i t="grand">
      <x/>
    </i>
  </colItems>
  <dataFields count="1">
    <dataField name="합계 : (전문가투입) 투입일수통계용" fld="45" baseField="0" baseItem="0" numFmtId="209"/>
  </dataFields>
  <formats count="15">
    <format dxfId="117">
      <pivotArea field="10" type="button" dataOnly="0" labelOnly="1" outline="0"/>
    </format>
    <format dxfId="116">
      <pivotArea type="topRight" dataOnly="0" labelOnly="1" outline="0" fieldPosition="0"/>
    </format>
    <format dxfId="115">
      <pivotArea dataOnly="0" labelOnly="1" grandCol="1" outline="0" fieldPosition="0"/>
    </format>
    <format dxfId="114">
      <pivotArea field="10" type="button" dataOnly="0" labelOnly="1" outline="0"/>
    </format>
    <format dxfId="113">
      <pivotArea dataOnly="0" labelOnly="1" grandCol="1" outline="0" fieldPosition="0"/>
    </format>
    <format dxfId="112">
      <pivotArea dataOnly="0" fieldPosition="0">
        <references count="1">
          <reference field="8" count="0"/>
        </references>
      </pivotArea>
    </format>
    <format dxfId="111">
      <pivotArea dataOnly="0" fieldPosition="0">
        <references count="1">
          <reference field="8" count="0"/>
        </references>
      </pivotArea>
    </format>
    <format dxfId="110">
      <pivotArea dataOnly="0" fieldPosition="0">
        <references count="1">
          <reference field="40" count="0"/>
        </references>
      </pivotArea>
    </format>
    <format dxfId="109">
      <pivotArea outline="0" collapsedLevelsAreSubtotals="1" fieldPosition="0"/>
    </format>
    <format dxfId="108">
      <pivotArea dataOnly="0" labelOnly="1" fieldPosition="0">
        <references count="1">
          <reference field="40" count="0"/>
        </references>
      </pivotArea>
    </format>
    <format dxfId="107">
      <pivotArea dataOnly="0" labelOnly="1" grandRow="1" outline="0" fieldPosition="0"/>
    </format>
    <format dxfId="106">
      <pivotArea dataOnly="0" labelOnly="1" fieldPosition="0">
        <references count="2">
          <reference field="8" count="0"/>
          <reference field="40" count="0" selected="0"/>
        </references>
      </pivotArea>
    </format>
    <format dxfId="105">
      <pivotArea dataOnly="0" labelOnly="1" fieldPosition="0">
        <references count="3">
          <reference field="2" count="0"/>
          <reference field="8" count="0" selected="0"/>
          <reference field="40" count="0" selected="0"/>
        </references>
      </pivotArea>
    </format>
    <format dxfId="104">
      <pivotArea dataOnly="0" labelOnly="1" fieldPosition="0">
        <references count="4">
          <reference field="2" count="0" selected="0"/>
          <reference field="3" count="0"/>
          <reference field="8" count="0" selected="0"/>
          <reference field="40" count="0" selected="0"/>
        </references>
      </pivotArea>
    </format>
    <format dxfId="103">
      <pivotArea dataOnly="0" outline="0" fieldPosition="0">
        <references count="1">
          <reference field="41" count="0" defaultSubtotal="1"/>
        </references>
      </pivotArea>
    </format>
  </formats>
  <pivotTableStyleInfo name="PivotStyleDark4"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3.vml"/><Relationship Id="rId7"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trlProp" Target="../ctrlProps/ctrlProp1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1.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2.bin"/><Relationship Id="rId1" Type="http://schemas.openxmlformats.org/officeDocument/2006/relationships/pivotTable" Target="../pivotTables/pivotTable1.xml"/><Relationship Id="rId5" Type="http://schemas.openxmlformats.org/officeDocument/2006/relationships/ctrlProp" Target="../ctrlProps/ctrlProp24.xml"/><Relationship Id="rId4"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3.bin"/><Relationship Id="rId1" Type="http://schemas.openxmlformats.org/officeDocument/2006/relationships/pivotTable" Target="../pivotTables/pivotTable2.xml"/><Relationship Id="rId5" Type="http://schemas.openxmlformats.org/officeDocument/2006/relationships/ctrlProp" Target="../ctrlProps/ctrlProp25.xml"/><Relationship Id="rId4"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pivotTable" Target="../pivotTables/pivotTable5.xml"/><Relationship Id="rId7" Type="http://schemas.openxmlformats.org/officeDocument/2006/relationships/drawing" Target="../drawings/drawing11.xml"/><Relationship Id="rId2" Type="http://schemas.openxmlformats.org/officeDocument/2006/relationships/pivotTable" Target="../pivotTables/pivotTable4.xml"/><Relationship Id="rId1" Type="http://schemas.openxmlformats.org/officeDocument/2006/relationships/pivotTable" Target="../pivotTables/pivotTable3.xml"/><Relationship Id="rId6" Type="http://schemas.openxmlformats.org/officeDocument/2006/relationships/pivotTable" Target="../pivotTables/pivotTable8.xml"/><Relationship Id="rId5" Type="http://schemas.openxmlformats.org/officeDocument/2006/relationships/pivotTable" Target="../pivotTables/pivotTable7.xml"/><Relationship Id="rId4" Type="http://schemas.openxmlformats.org/officeDocument/2006/relationships/pivotTable" Target="../pivotTables/pivotTable6.xml"/><Relationship Id="rId9" Type="http://schemas.openxmlformats.org/officeDocument/2006/relationships/ctrlProp" Target="../ctrlProps/ctrlProp26.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30.x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13.vml"/><Relationship Id="rId7" Type="http://schemas.openxmlformats.org/officeDocument/2006/relationships/ctrlProp" Target="../ctrlProps/ctrlProp34.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39.xml"/><Relationship Id="rId5" Type="http://schemas.openxmlformats.org/officeDocument/2006/relationships/ctrlProp" Target="../ctrlProps/ctrlProp38.xml"/><Relationship Id="rId4" Type="http://schemas.openxmlformats.org/officeDocument/2006/relationships/ctrlProp" Target="../ctrlProps/ctrlProp3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7.bin"/><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rm_0_Activity">
    <tabColor rgb="FF7030A0"/>
  </sheetPr>
  <dimension ref="A1:Z48"/>
  <sheetViews>
    <sheetView zoomScale="80" zoomScaleNormal="80" workbookViewId="0">
      <pane ySplit="10" topLeftCell="A11" activePane="bottomLeft" state="frozen"/>
      <selection pane="bottomLeft"/>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25" hidden="1" customWidth="1"/>
    <col min="12" max="16" width="5.08203125" hidden="1" customWidth="1"/>
    <col min="23" max="26" width="9" hidden="1" customWidth="1"/>
  </cols>
  <sheetData>
    <row r="1" spans="1:26">
      <c r="A1" s="120"/>
      <c r="B1" s="120" t="s">
        <v>724</v>
      </c>
      <c r="C1" s="456"/>
      <c r="D1" s="457"/>
      <c r="E1" s="296" t="s">
        <v>1847</v>
      </c>
      <c r="F1" s="151"/>
      <c r="G1" s="228"/>
      <c r="H1" s="93"/>
      <c r="I1" s="145" t="s">
        <v>1301</v>
      </c>
      <c r="J1" s="129">
        <v>0</v>
      </c>
      <c r="K1" s="16" t="s">
        <v>1274</v>
      </c>
      <c r="L1" s="16" t="s">
        <v>1274</v>
      </c>
      <c r="M1" s="16" t="s">
        <v>1274</v>
      </c>
      <c r="N1" s="16" t="s">
        <v>1274</v>
      </c>
      <c r="O1" s="16" t="s">
        <v>1274</v>
      </c>
      <c r="P1" s="16" t="s">
        <v>1274</v>
      </c>
      <c r="W1" s="297"/>
      <c r="X1" t="s">
        <v>1303</v>
      </c>
      <c r="Y1" t="s">
        <v>1297</v>
      </c>
      <c r="Z1" t="s">
        <v>1318</v>
      </c>
    </row>
    <row r="2" spans="1:26">
      <c r="A2" s="120"/>
      <c r="B2" s="120" t="s">
        <v>1254</v>
      </c>
      <c r="C2" s="148"/>
      <c r="D2" s="295" t="s">
        <v>1845</v>
      </c>
      <c r="E2" s="304" t="s">
        <v>1846</v>
      </c>
      <c r="F2" s="95"/>
      <c r="G2" s="10" t="s">
        <v>1944</v>
      </c>
      <c r="H2" s="93"/>
      <c r="I2" s="133"/>
      <c r="J2" s="130">
        <v>0</v>
      </c>
      <c r="K2" s="16"/>
      <c r="L2" s="16"/>
      <c r="M2" s="16"/>
      <c r="N2" s="16"/>
      <c r="W2" s="16" t="s">
        <v>1274</v>
      </c>
      <c r="X2" s="16" t="s">
        <v>1274</v>
      </c>
      <c r="Y2" s="16" t="s">
        <v>1274</v>
      </c>
      <c r="Z2" s="16" t="s">
        <v>1274</v>
      </c>
    </row>
    <row r="3" spans="1:26">
      <c r="A3" s="120"/>
      <c r="B3" s="120" t="s">
        <v>1364</v>
      </c>
      <c r="C3" s="458"/>
      <c r="D3" s="459"/>
      <c r="E3" s="460"/>
      <c r="F3" s="99"/>
      <c r="G3" s="99"/>
      <c r="H3" s="93"/>
      <c r="I3" s="144" t="s">
        <v>1328</v>
      </c>
      <c r="J3" s="252">
        <v>0</v>
      </c>
      <c r="K3" s="16"/>
      <c r="L3" s="16"/>
      <c r="M3" s="16"/>
      <c r="N3" s="16"/>
    </row>
    <row r="4" spans="1:26">
      <c r="A4" s="120"/>
      <c r="B4" s="120" t="s">
        <v>1365</v>
      </c>
      <c r="C4" s="458"/>
      <c r="D4" s="459"/>
      <c r="E4" s="460"/>
      <c r="F4" s="99"/>
      <c r="G4" s="99"/>
      <c r="H4" s="93"/>
      <c r="I4" s="133" t="s">
        <v>1437</v>
      </c>
      <c r="J4" s="252">
        <v>0</v>
      </c>
      <c r="K4" s="16"/>
      <c r="L4" s="16"/>
      <c r="M4" s="16"/>
      <c r="N4" s="16"/>
    </row>
    <row r="5" spans="1:26">
      <c r="A5" s="120"/>
      <c r="B5" s="120" t="s">
        <v>1366</v>
      </c>
      <c r="C5" s="458"/>
      <c r="D5" s="459"/>
      <c r="E5" s="460"/>
      <c r="F5" s="99"/>
      <c r="G5" s="99"/>
      <c r="H5" s="93"/>
      <c r="I5" s="146" t="s">
        <v>1426</v>
      </c>
      <c r="J5" s="253">
        <f>IFERROR(SUM(J7,J8*$B$2),0)</f>
        <v>0</v>
      </c>
      <c r="K5" s="16"/>
      <c r="L5" s="16"/>
      <c r="M5" s="16"/>
      <c r="N5" s="16"/>
    </row>
    <row r="6" spans="1:26">
      <c r="A6" s="120"/>
      <c r="B6" s="120" t="s">
        <v>1367</v>
      </c>
      <c r="C6" s="227"/>
      <c r="D6" s="227"/>
      <c r="E6" s="209" t="s">
        <v>1421</v>
      </c>
      <c r="F6" s="96"/>
      <c r="G6" s="96"/>
      <c r="H6" s="93"/>
      <c r="I6" s="133" t="s">
        <v>1438</v>
      </c>
      <c r="J6" s="253">
        <f>IFERROR(SUM(J8,J7/$B$2),0)</f>
        <v>0</v>
      </c>
      <c r="K6" s="16"/>
      <c r="L6" s="16"/>
      <c r="M6" s="16"/>
      <c r="N6" s="16"/>
    </row>
    <row r="7" spans="1:26">
      <c r="A7" s="120"/>
      <c r="B7" s="120" t="s">
        <v>151</v>
      </c>
      <c r="C7" s="227"/>
      <c r="D7" s="227"/>
      <c r="E7" s="209" t="s">
        <v>1775</v>
      </c>
      <c r="F7" s="96"/>
      <c r="G7" s="96"/>
      <c r="H7" s="93"/>
      <c r="I7" s="146" t="s">
        <v>1425</v>
      </c>
      <c r="J7" s="131">
        <f>IFERROR(SUM(SUMIFS(I:I,H:H,"KRW"), SUMIFS(I:I,H:H,"USD")*$C$2), 0)</f>
        <v>0</v>
      </c>
      <c r="K7" s="16"/>
      <c r="L7" s="16"/>
      <c r="M7" s="16"/>
      <c r="N7" s="16"/>
    </row>
    <row r="8" spans="1:26">
      <c r="A8" s="120"/>
      <c r="B8" s="120" t="s">
        <v>188</v>
      </c>
      <c r="C8" s="228"/>
      <c r="D8" s="167"/>
      <c r="E8" s="96"/>
      <c r="F8" s="96"/>
      <c r="G8" s="151" t="s">
        <v>1409</v>
      </c>
      <c r="H8" s="223" t="b">
        <v>0</v>
      </c>
      <c r="I8" s="133"/>
      <c r="J8" s="132">
        <f>IFERROR(SUM(SUMIFS(I:I,H:H,"USD"),SUMIFS(I:I,H:H,"KRW")/$C$2), 0)</f>
        <v>0</v>
      </c>
      <c r="K8" s="16"/>
      <c r="L8" s="16"/>
      <c r="M8" s="16"/>
      <c r="N8" s="16"/>
    </row>
    <row r="9" spans="1:26" ht="7.5" customHeight="1">
      <c r="K9" s="16"/>
      <c r="L9" s="16"/>
      <c r="M9" s="16"/>
      <c r="N9" s="16"/>
    </row>
    <row r="10" spans="1:26">
      <c r="A10" s="98" t="s">
        <v>125</v>
      </c>
      <c r="B10" s="98" t="s">
        <v>126</v>
      </c>
      <c r="C10" s="98" t="s">
        <v>127</v>
      </c>
      <c r="D10" s="97" t="s">
        <v>1405</v>
      </c>
      <c r="E10" s="461" t="s">
        <v>175</v>
      </c>
      <c r="F10" s="461"/>
      <c r="G10" s="461"/>
      <c r="H10" s="98" t="s">
        <v>178</v>
      </c>
      <c r="I10" s="98" t="s">
        <v>128</v>
      </c>
      <c r="J10" s="98" t="s">
        <v>176</v>
      </c>
      <c r="K10" s="121" t="s">
        <v>1270</v>
      </c>
      <c r="L10" s="121" t="s">
        <v>1271</v>
      </c>
      <c r="M10" s="121" t="s">
        <v>1272</v>
      </c>
      <c r="N10" s="121" t="s">
        <v>1273</v>
      </c>
      <c r="O10" s="121" t="s">
        <v>1298</v>
      </c>
      <c r="P10" s="121" t="s">
        <v>1299</v>
      </c>
    </row>
    <row r="11" spans="1:26">
      <c r="A11" s="100" t="s">
        <v>120</v>
      </c>
      <c r="B11" s="101" t="s">
        <v>1215</v>
      </c>
      <c r="C11" s="102"/>
      <c r="D11" s="221" t="s">
        <v>1407</v>
      </c>
      <c r="E11" s="452"/>
      <c r="F11" s="452"/>
      <c r="G11" s="452"/>
      <c r="H11" s="124" t="s">
        <v>129</v>
      </c>
      <c r="I11" s="125">
        <v>0</v>
      </c>
      <c r="J11" s="126" t="s">
        <v>1308</v>
      </c>
      <c r="K11" s="281" t="s">
        <v>1265</v>
      </c>
      <c r="L11" s="452"/>
      <c r="M11" s="452"/>
      <c r="N11" s="452"/>
      <c r="O11" s="124" t="s">
        <v>129</v>
      </c>
      <c r="P11" s="125">
        <v>0</v>
      </c>
    </row>
    <row r="12" spans="1:26">
      <c r="A12" s="100" t="s">
        <v>120</v>
      </c>
      <c r="B12" s="101" t="s">
        <v>711</v>
      </c>
      <c r="C12" s="102"/>
      <c r="D12" s="221" t="s">
        <v>1407</v>
      </c>
      <c r="E12" s="452" t="s">
        <v>1433</v>
      </c>
      <c r="F12" s="452"/>
      <c r="G12" s="452"/>
      <c r="H12" s="124" t="s">
        <v>129</v>
      </c>
      <c r="I12" s="125">
        <v>0</v>
      </c>
      <c r="J12" s="126" t="s">
        <v>1228</v>
      </c>
      <c r="K12" s="280" t="s">
        <v>1264</v>
      </c>
      <c r="L12" s="452"/>
      <c r="M12" s="452"/>
      <c r="N12" s="452"/>
      <c r="O12" s="124" t="s">
        <v>129</v>
      </c>
      <c r="P12" s="125">
        <v>0</v>
      </c>
    </row>
    <row r="13" spans="1:26">
      <c r="A13" s="103" t="s">
        <v>121</v>
      </c>
      <c r="B13" s="104" t="s">
        <v>997</v>
      </c>
      <c r="C13" s="105" t="s">
        <v>1218</v>
      </c>
      <c r="D13" s="221" t="s">
        <v>1407</v>
      </c>
      <c r="E13" s="106" t="s">
        <v>1269</v>
      </c>
      <c r="F13" s="134" t="s">
        <v>1268</v>
      </c>
      <c r="G13" s="135" t="s">
        <v>1267</v>
      </c>
      <c r="H13" s="124" t="s">
        <v>129</v>
      </c>
      <c r="I13" s="125">
        <v>0</v>
      </c>
      <c r="J13" s="126" t="s">
        <v>1228</v>
      </c>
      <c r="K13" s="282" t="s">
        <v>1266</v>
      </c>
      <c r="L13" s="106" t="s">
        <v>1269</v>
      </c>
      <c r="M13" s="107" t="s">
        <v>1268</v>
      </c>
      <c r="N13" s="107" t="s">
        <v>1267</v>
      </c>
      <c r="O13" s="124" t="s">
        <v>129</v>
      </c>
      <c r="P13" s="125">
        <v>0</v>
      </c>
    </row>
    <row r="14" spans="1:26">
      <c r="A14" s="103" t="s">
        <v>121</v>
      </c>
      <c r="B14" s="104" t="s">
        <v>997</v>
      </c>
      <c r="C14" s="105" t="s">
        <v>1220</v>
      </c>
      <c r="D14" s="221" t="s">
        <v>1407</v>
      </c>
      <c r="E14" s="106" t="s">
        <v>1269</v>
      </c>
      <c r="F14" s="134" t="s">
        <v>1268</v>
      </c>
      <c r="G14" s="135" t="s">
        <v>1267</v>
      </c>
      <c r="H14" s="124" t="s">
        <v>129</v>
      </c>
      <c r="I14" s="125">
        <v>0</v>
      </c>
      <c r="J14" s="126" t="s">
        <v>1228</v>
      </c>
      <c r="K14" s="282" t="s">
        <v>1266</v>
      </c>
      <c r="L14" s="106" t="s">
        <v>1269</v>
      </c>
      <c r="M14" s="107" t="s">
        <v>1268</v>
      </c>
      <c r="N14" s="107" t="s">
        <v>1267</v>
      </c>
      <c r="O14" s="124" t="s">
        <v>129</v>
      </c>
      <c r="P14" s="125">
        <v>0</v>
      </c>
    </row>
    <row r="15" spans="1:26">
      <c r="A15" s="103" t="s">
        <v>121</v>
      </c>
      <c r="B15" s="104" t="s">
        <v>997</v>
      </c>
      <c r="C15" s="105" t="s">
        <v>1222</v>
      </c>
      <c r="D15" s="221" t="s">
        <v>1407</v>
      </c>
      <c r="E15" s="106" t="s">
        <v>1269</v>
      </c>
      <c r="F15" s="134" t="s">
        <v>1268</v>
      </c>
      <c r="G15" s="135" t="s">
        <v>1267</v>
      </c>
      <c r="H15" s="124" t="s">
        <v>129</v>
      </c>
      <c r="I15" s="125">
        <v>0</v>
      </c>
      <c r="J15" s="126" t="s">
        <v>1228</v>
      </c>
      <c r="K15" s="282" t="s">
        <v>1266</v>
      </c>
      <c r="L15" s="106" t="s">
        <v>1269</v>
      </c>
      <c r="M15" s="107" t="s">
        <v>1268</v>
      </c>
      <c r="N15" s="107" t="s">
        <v>1267</v>
      </c>
      <c r="O15" s="124" t="s">
        <v>129</v>
      </c>
      <c r="P15" s="125">
        <v>0</v>
      </c>
    </row>
    <row r="16" spans="1:26">
      <c r="A16" s="103" t="s">
        <v>121</v>
      </c>
      <c r="B16" s="104" t="s">
        <v>997</v>
      </c>
      <c r="C16" s="105" t="s">
        <v>1224</v>
      </c>
      <c r="D16" s="221" t="s">
        <v>1407</v>
      </c>
      <c r="E16" s="106" t="s">
        <v>1269</v>
      </c>
      <c r="F16" s="134" t="s">
        <v>1268</v>
      </c>
      <c r="G16" s="135" t="s">
        <v>1267</v>
      </c>
      <c r="H16" s="124" t="s">
        <v>129</v>
      </c>
      <c r="I16" s="125">
        <v>0</v>
      </c>
      <c r="J16" s="126" t="s">
        <v>1228</v>
      </c>
      <c r="K16" s="282" t="s">
        <v>1266</v>
      </c>
      <c r="L16" s="106" t="s">
        <v>1269</v>
      </c>
      <c r="M16" s="107" t="s">
        <v>1268</v>
      </c>
      <c r="N16" s="107" t="s">
        <v>1267</v>
      </c>
      <c r="O16" s="124" t="s">
        <v>129</v>
      </c>
      <c r="P16" s="125">
        <v>0</v>
      </c>
    </row>
    <row r="17" spans="1:16">
      <c r="A17" s="103" t="s">
        <v>121</v>
      </c>
      <c r="B17" s="104" t="s">
        <v>997</v>
      </c>
      <c r="C17" s="105" t="s">
        <v>1226</v>
      </c>
      <c r="D17" s="221" t="s">
        <v>1407</v>
      </c>
      <c r="E17" s="106" t="s">
        <v>1269</v>
      </c>
      <c r="F17" s="134" t="s">
        <v>1268</v>
      </c>
      <c r="G17" s="135" t="s">
        <v>1267</v>
      </c>
      <c r="H17" s="124" t="s">
        <v>129</v>
      </c>
      <c r="I17" s="125">
        <v>0</v>
      </c>
      <c r="J17" s="126" t="s">
        <v>1228</v>
      </c>
      <c r="K17" s="282" t="s">
        <v>1266</v>
      </c>
      <c r="L17" s="106" t="s">
        <v>1269</v>
      </c>
      <c r="M17" s="107" t="s">
        <v>1268</v>
      </c>
      <c r="N17" s="107" t="s">
        <v>1267</v>
      </c>
      <c r="O17" s="124" t="s">
        <v>129</v>
      </c>
      <c r="P17" s="125">
        <v>0</v>
      </c>
    </row>
    <row r="18" spans="1:16">
      <c r="A18" s="103" t="s">
        <v>121</v>
      </c>
      <c r="B18" s="104" t="s">
        <v>1216</v>
      </c>
      <c r="C18" s="105" t="s">
        <v>1218</v>
      </c>
      <c r="D18" s="221" t="s">
        <v>1407</v>
      </c>
      <c r="E18" s="452"/>
      <c r="F18" s="452"/>
      <c r="G18" s="452"/>
      <c r="H18" s="124" t="s">
        <v>129</v>
      </c>
      <c r="I18" s="125">
        <v>0</v>
      </c>
      <c r="J18" s="126" t="s">
        <v>1228</v>
      </c>
      <c r="K18" s="281" t="s">
        <v>1265</v>
      </c>
      <c r="L18" s="452"/>
      <c r="M18" s="452"/>
      <c r="N18" s="452"/>
      <c r="O18" s="124" t="s">
        <v>129</v>
      </c>
      <c r="P18" s="125">
        <v>0</v>
      </c>
    </row>
    <row r="19" spans="1:16">
      <c r="A19" s="103" t="s">
        <v>121</v>
      </c>
      <c r="B19" s="104" t="s">
        <v>1216</v>
      </c>
      <c r="C19" s="105" t="s">
        <v>1220</v>
      </c>
      <c r="D19" s="221" t="s">
        <v>1407</v>
      </c>
      <c r="E19" s="452"/>
      <c r="F19" s="452"/>
      <c r="G19" s="452"/>
      <c r="H19" s="124" t="s">
        <v>129</v>
      </c>
      <c r="I19" s="125">
        <v>0</v>
      </c>
      <c r="J19" s="126" t="s">
        <v>1228</v>
      </c>
      <c r="K19" s="281" t="s">
        <v>1265</v>
      </c>
      <c r="L19" s="452"/>
      <c r="M19" s="452"/>
      <c r="N19" s="452"/>
      <c r="O19" s="124" t="s">
        <v>129</v>
      </c>
      <c r="P19" s="125">
        <v>0</v>
      </c>
    </row>
    <row r="20" spans="1:16">
      <c r="A20" s="103" t="s">
        <v>121</v>
      </c>
      <c r="B20" s="104" t="s">
        <v>1216</v>
      </c>
      <c r="C20" s="105" t="s">
        <v>1222</v>
      </c>
      <c r="D20" s="221" t="s">
        <v>1407</v>
      </c>
      <c r="E20" s="452"/>
      <c r="F20" s="452"/>
      <c r="G20" s="452"/>
      <c r="H20" s="124" t="s">
        <v>129</v>
      </c>
      <c r="I20" s="125">
        <v>0</v>
      </c>
      <c r="J20" s="126" t="s">
        <v>1228</v>
      </c>
      <c r="K20" s="281" t="s">
        <v>1265</v>
      </c>
      <c r="L20" s="452"/>
      <c r="M20" s="452"/>
      <c r="N20" s="452"/>
      <c r="O20" s="124" t="s">
        <v>129</v>
      </c>
      <c r="P20" s="125">
        <v>0</v>
      </c>
    </row>
    <row r="21" spans="1:16">
      <c r="A21" s="103" t="s">
        <v>121</v>
      </c>
      <c r="B21" s="104" t="s">
        <v>711</v>
      </c>
      <c r="C21" s="105"/>
      <c r="D21" s="221" t="s">
        <v>1407</v>
      </c>
      <c r="E21" s="452" t="s">
        <v>1432</v>
      </c>
      <c r="F21" s="452"/>
      <c r="G21" s="452"/>
      <c r="H21" s="124" t="s">
        <v>129</v>
      </c>
      <c r="I21" s="125">
        <v>0</v>
      </c>
      <c r="J21" s="126" t="s">
        <v>1228</v>
      </c>
      <c r="K21" s="280" t="s">
        <v>1264</v>
      </c>
      <c r="L21" s="452"/>
      <c r="M21" s="452"/>
      <c r="N21" s="452"/>
      <c r="O21" s="124" t="s">
        <v>129</v>
      </c>
      <c r="P21" s="125">
        <v>0</v>
      </c>
    </row>
    <row r="22" spans="1:16">
      <c r="A22" s="108" t="s">
        <v>132</v>
      </c>
      <c r="B22" s="109" t="s">
        <v>133</v>
      </c>
      <c r="C22" s="110"/>
      <c r="D22" s="221" t="s">
        <v>1407</v>
      </c>
      <c r="E22" s="452"/>
      <c r="F22" s="452"/>
      <c r="G22" s="452"/>
      <c r="H22" s="152"/>
      <c r="I22" s="153">
        <v>0</v>
      </c>
      <c r="J22" s="126" t="s">
        <v>1294</v>
      </c>
      <c r="K22" s="280" t="s">
        <v>1264</v>
      </c>
      <c r="L22" s="452"/>
      <c r="M22" s="452"/>
      <c r="N22" s="452"/>
      <c r="O22" s="152"/>
      <c r="P22" s="153">
        <v>0</v>
      </c>
    </row>
    <row r="23" spans="1:16">
      <c r="A23" s="108" t="s">
        <v>132</v>
      </c>
      <c r="B23" s="109" t="s">
        <v>134</v>
      </c>
      <c r="C23" s="110"/>
      <c r="D23" s="221" t="s">
        <v>1407</v>
      </c>
      <c r="E23" s="452" t="s">
        <v>1434</v>
      </c>
      <c r="F23" s="452"/>
      <c r="G23" s="452"/>
      <c r="H23" s="152"/>
      <c r="I23" s="153">
        <v>0</v>
      </c>
      <c r="J23" s="126" t="s">
        <v>1294</v>
      </c>
      <c r="K23" s="280" t="s">
        <v>1264</v>
      </c>
      <c r="L23" s="452"/>
      <c r="M23" s="452"/>
      <c r="N23" s="452"/>
      <c r="O23" s="152"/>
      <c r="P23" s="153">
        <v>0</v>
      </c>
    </row>
    <row r="24" spans="1:16">
      <c r="A24" s="108" t="s">
        <v>132</v>
      </c>
      <c r="B24" s="109" t="s">
        <v>1215</v>
      </c>
      <c r="C24" s="110"/>
      <c r="D24" s="221" t="s">
        <v>1407</v>
      </c>
      <c r="E24" s="452" t="s">
        <v>2405</v>
      </c>
      <c r="F24" s="452"/>
      <c r="G24" s="452"/>
      <c r="H24" s="124" t="s">
        <v>129</v>
      </c>
      <c r="I24" s="125">
        <v>0</v>
      </c>
      <c r="J24" s="126" t="s">
        <v>1228</v>
      </c>
      <c r="K24" s="281" t="s">
        <v>1265</v>
      </c>
      <c r="L24" s="452"/>
      <c r="M24" s="452"/>
      <c r="N24" s="452"/>
      <c r="O24" s="124" t="s">
        <v>129</v>
      </c>
      <c r="P24" s="125">
        <v>0</v>
      </c>
    </row>
    <row r="25" spans="1:16">
      <c r="A25" s="108" t="s">
        <v>132</v>
      </c>
      <c r="B25" s="109" t="s">
        <v>1215</v>
      </c>
      <c r="C25" s="110"/>
      <c r="D25" s="221" t="s">
        <v>1407</v>
      </c>
      <c r="E25" s="452" t="s">
        <v>2405</v>
      </c>
      <c r="F25" s="452"/>
      <c r="G25" s="452"/>
      <c r="H25" s="124" t="s">
        <v>129</v>
      </c>
      <c r="I25" s="125">
        <v>0</v>
      </c>
      <c r="J25" s="126" t="s">
        <v>1228</v>
      </c>
      <c r="K25" s="281" t="s">
        <v>1265</v>
      </c>
      <c r="L25" s="452"/>
      <c r="M25" s="452"/>
      <c r="N25" s="452"/>
      <c r="O25" s="124" t="s">
        <v>129</v>
      </c>
      <c r="P25" s="125">
        <v>0</v>
      </c>
    </row>
    <row r="26" spans="1:16">
      <c r="A26" s="108" t="s">
        <v>132</v>
      </c>
      <c r="B26" s="109" t="s">
        <v>1801</v>
      </c>
      <c r="C26" s="110"/>
      <c r="D26" s="221" t="s">
        <v>1407</v>
      </c>
      <c r="E26" s="452" t="s">
        <v>1827</v>
      </c>
      <c r="F26" s="452"/>
      <c r="G26" s="452"/>
      <c r="H26" s="152"/>
      <c r="I26" s="153">
        <v>0</v>
      </c>
      <c r="J26" s="126" t="s">
        <v>1294</v>
      </c>
      <c r="K26" s="281" t="s">
        <v>1265</v>
      </c>
      <c r="L26" s="452"/>
      <c r="M26" s="452"/>
      <c r="N26" s="452"/>
      <c r="O26" s="152"/>
      <c r="P26" s="153">
        <v>0</v>
      </c>
    </row>
    <row r="27" spans="1:16">
      <c r="A27" s="108" t="s">
        <v>132</v>
      </c>
      <c r="B27" s="109" t="s">
        <v>711</v>
      </c>
      <c r="C27" s="110"/>
      <c r="D27" s="221" t="s">
        <v>1407</v>
      </c>
      <c r="E27" s="453" t="s">
        <v>1431</v>
      </c>
      <c r="F27" s="454"/>
      <c r="G27" s="455"/>
      <c r="H27" s="124" t="s">
        <v>129</v>
      </c>
      <c r="I27" s="125">
        <v>0</v>
      </c>
      <c r="J27" s="126" t="s">
        <v>1228</v>
      </c>
      <c r="K27" s="280" t="s">
        <v>1264</v>
      </c>
      <c r="L27" s="452"/>
      <c r="M27" s="452"/>
      <c r="N27" s="452"/>
      <c r="O27" s="124" t="s">
        <v>129</v>
      </c>
      <c r="P27" s="125">
        <v>0</v>
      </c>
    </row>
    <row r="28" spans="1:16">
      <c r="A28" s="111" t="s">
        <v>139</v>
      </c>
      <c r="B28" s="112" t="s">
        <v>140</v>
      </c>
      <c r="C28" s="113"/>
      <c r="D28" s="221" t="s">
        <v>1407</v>
      </c>
      <c r="E28" s="452"/>
      <c r="F28" s="452"/>
      <c r="G28" s="452"/>
      <c r="H28" s="124" t="s">
        <v>129</v>
      </c>
      <c r="I28" s="125">
        <v>0</v>
      </c>
      <c r="J28" s="126" t="s">
        <v>1228</v>
      </c>
      <c r="K28" s="280" t="s">
        <v>1264</v>
      </c>
      <c r="L28" s="452"/>
      <c r="M28" s="452"/>
      <c r="N28" s="452"/>
      <c r="O28" s="124" t="s">
        <v>129</v>
      </c>
      <c r="P28" s="125">
        <v>0</v>
      </c>
    </row>
    <row r="29" spans="1:16">
      <c r="A29" s="111" t="s">
        <v>139</v>
      </c>
      <c r="B29" s="112" t="s">
        <v>1215</v>
      </c>
      <c r="C29" s="113"/>
      <c r="D29" s="221" t="s">
        <v>1407</v>
      </c>
      <c r="E29" s="452"/>
      <c r="F29" s="452"/>
      <c r="G29" s="452"/>
      <c r="H29" s="124" t="s">
        <v>129</v>
      </c>
      <c r="I29" s="125">
        <v>0</v>
      </c>
      <c r="J29" s="126" t="s">
        <v>1228</v>
      </c>
      <c r="K29" s="281" t="s">
        <v>1265</v>
      </c>
      <c r="L29" s="452"/>
      <c r="M29" s="452"/>
      <c r="N29" s="452"/>
      <c r="O29" s="124" t="s">
        <v>129</v>
      </c>
      <c r="P29" s="125">
        <v>0</v>
      </c>
    </row>
    <row r="30" spans="1:16">
      <c r="A30" s="111" t="s">
        <v>139</v>
      </c>
      <c r="B30" s="112" t="s">
        <v>711</v>
      </c>
      <c r="C30" s="113"/>
      <c r="D30" s="221" t="s">
        <v>1407</v>
      </c>
      <c r="E30" s="452" t="s">
        <v>1430</v>
      </c>
      <c r="F30" s="452"/>
      <c r="G30" s="452"/>
      <c r="H30" s="124" t="s">
        <v>129</v>
      </c>
      <c r="I30" s="125">
        <v>0</v>
      </c>
      <c r="J30" s="126" t="s">
        <v>1228</v>
      </c>
      <c r="K30" s="280" t="s">
        <v>1264</v>
      </c>
      <c r="L30" s="452"/>
      <c r="M30" s="452"/>
      <c r="N30" s="452"/>
      <c r="O30" s="124" t="s">
        <v>129</v>
      </c>
      <c r="P30" s="125">
        <v>0</v>
      </c>
    </row>
    <row r="31" spans="1:16">
      <c r="A31" s="114" t="s">
        <v>141</v>
      </c>
      <c r="B31" s="115" t="s">
        <v>134</v>
      </c>
      <c r="C31" s="116"/>
      <c r="D31" s="221" t="s">
        <v>1407</v>
      </c>
      <c r="E31" s="452" t="s">
        <v>1427</v>
      </c>
      <c r="F31" s="452"/>
      <c r="G31" s="452"/>
      <c r="H31" s="152"/>
      <c r="I31" s="153">
        <v>0</v>
      </c>
      <c r="J31" s="126" t="s">
        <v>1294</v>
      </c>
      <c r="K31" s="280" t="s">
        <v>1264</v>
      </c>
      <c r="L31" s="452"/>
      <c r="M31" s="452"/>
      <c r="N31" s="452"/>
      <c r="O31" s="152"/>
      <c r="P31" s="153">
        <v>0</v>
      </c>
    </row>
    <row r="32" spans="1:16">
      <c r="A32" s="114" t="s">
        <v>141</v>
      </c>
      <c r="B32" s="115" t="s">
        <v>1369</v>
      </c>
      <c r="C32" s="116"/>
      <c r="D32" s="221" t="s">
        <v>1407</v>
      </c>
      <c r="E32" s="452" t="s">
        <v>1427</v>
      </c>
      <c r="F32" s="452"/>
      <c r="G32" s="452"/>
      <c r="H32" s="152"/>
      <c r="I32" s="153">
        <v>0</v>
      </c>
      <c r="J32" s="126" t="s">
        <v>1294</v>
      </c>
      <c r="K32" s="280" t="s">
        <v>1264</v>
      </c>
      <c r="L32" s="452"/>
      <c r="M32" s="452"/>
      <c r="N32" s="452"/>
      <c r="O32" s="152"/>
      <c r="P32" s="153">
        <v>0</v>
      </c>
    </row>
    <row r="33" spans="1:16">
      <c r="A33" s="114" t="s">
        <v>141</v>
      </c>
      <c r="B33" s="115" t="s">
        <v>1368</v>
      </c>
      <c r="C33" s="116"/>
      <c r="D33" s="221" t="s">
        <v>1407</v>
      </c>
      <c r="E33" s="452" t="s">
        <v>1427</v>
      </c>
      <c r="F33" s="452"/>
      <c r="G33" s="452"/>
      <c r="H33" s="152"/>
      <c r="I33" s="153">
        <v>0</v>
      </c>
      <c r="J33" s="126" t="s">
        <v>1294</v>
      </c>
      <c r="K33" s="280" t="s">
        <v>1264</v>
      </c>
      <c r="L33" s="452"/>
      <c r="M33" s="452"/>
      <c r="N33" s="452"/>
      <c r="O33" s="152"/>
      <c r="P33" s="153">
        <v>0</v>
      </c>
    </row>
    <row r="34" spans="1:16">
      <c r="A34" s="114" t="s">
        <v>141</v>
      </c>
      <c r="B34" s="115" t="s">
        <v>1801</v>
      </c>
      <c r="C34" s="116"/>
      <c r="D34" s="221" t="s">
        <v>1407</v>
      </c>
      <c r="E34" s="452" t="s">
        <v>1827</v>
      </c>
      <c r="F34" s="452"/>
      <c r="G34" s="452"/>
      <c r="H34" s="152"/>
      <c r="I34" s="153">
        <v>0</v>
      </c>
      <c r="J34" s="126" t="s">
        <v>1294</v>
      </c>
      <c r="K34" s="281" t="s">
        <v>1265</v>
      </c>
      <c r="L34" s="452"/>
      <c r="M34" s="452"/>
      <c r="N34" s="452"/>
      <c r="O34" s="152"/>
      <c r="P34" s="153">
        <v>0</v>
      </c>
    </row>
    <row r="35" spans="1:16">
      <c r="A35" s="114" t="s">
        <v>141</v>
      </c>
      <c r="B35" s="115" t="s">
        <v>1215</v>
      </c>
      <c r="C35" s="116"/>
      <c r="D35" s="221" t="s">
        <v>1407</v>
      </c>
      <c r="E35" s="452" t="s">
        <v>2405</v>
      </c>
      <c r="F35" s="452"/>
      <c r="G35" s="452"/>
      <c r="H35" s="124" t="s">
        <v>129</v>
      </c>
      <c r="I35" s="125">
        <v>0</v>
      </c>
      <c r="J35" s="126" t="s">
        <v>1228</v>
      </c>
      <c r="K35" s="281" t="s">
        <v>1265</v>
      </c>
      <c r="L35" s="452"/>
      <c r="M35" s="452"/>
      <c r="N35" s="452"/>
      <c r="O35" s="124" t="s">
        <v>129</v>
      </c>
      <c r="P35" s="125">
        <v>0</v>
      </c>
    </row>
    <row r="36" spans="1:16">
      <c r="A36" s="114" t="s">
        <v>141</v>
      </c>
      <c r="B36" s="115" t="s">
        <v>1215</v>
      </c>
      <c r="C36" s="116"/>
      <c r="D36" s="221" t="s">
        <v>1407</v>
      </c>
      <c r="E36" s="452" t="s">
        <v>2405</v>
      </c>
      <c r="F36" s="452"/>
      <c r="G36" s="452"/>
      <c r="H36" s="124" t="s">
        <v>129</v>
      </c>
      <c r="I36" s="125">
        <v>0</v>
      </c>
      <c r="J36" s="126" t="s">
        <v>1228</v>
      </c>
      <c r="K36" s="281" t="s">
        <v>1265</v>
      </c>
      <c r="L36" s="452"/>
      <c r="M36" s="452"/>
      <c r="N36" s="452"/>
      <c r="O36" s="124" t="s">
        <v>129</v>
      </c>
      <c r="P36" s="125">
        <v>0</v>
      </c>
    </row>
    <row r="37" spans="1:16">
      <c r="A37" s="114" t="s">
        <v>141</v>
      </c>
      <c r="B37" s="115" t="s">
        <v>997</v>
      </c>
      <c r="C37" s="116" t="s">
        <v>1217</v>
      </c>
      <c r="D37" s="221" t="s">
        <v>1407</v>
      </c>
      <c r="E37" s="106" t="s">
        <v>1269</v>
      </c>
      <c r="F37" s="134" t="s">
        <v>1268</v>
      </c>
      <c r="G37" s="135" t="s">
        <v>1267</v>
      </c>
      <c r="H37" s="124" t="s">
        <v>129</v>
      </c>
      <c r="I37" s="125">
        <v>0</v>
      </c>
      <c r="J37" s="126" t="s">
        <v>1228</v>
      </c>
      <c r="K37" s="282" t="s">
        <v>1266</v>
      </c>
      <c r="L37" s="106" t="s">
        <v>1269</v>
      </c>
      <c r="M37" s="107" t="s">
        <v>1268</v>
      </c>
      <c r="N37" s="107" t="s">
        <v>1267</v>
      </c>
      <c r="O37" s="124" t="s">
        <v>129</v>
      </c>
      <c r="P37" s="125">
        <v>0</v>
      </c>
    </row>
    <row r="38" spans="1:16">
      <c r="A38" s="114" t="s">
        <v>141</v>
      </c>
      <c r="B38" s="115" t="s">
        <v>997</v>
      </c>
      <c r="C38" s="116" t="s">
        <v>1219</v>
      </c>
      <c r="D38" s="221" t="s">
        <v>1407</v>
      </c>
      <c r="E38" s="106" t="s">
        <v>1269</v>
      </c>
      <c r="F38" s="134" t="s">
        <v>1268</v>
      </c>
      <c r="G38" s="135" t="s">
        <v>1267</v>
      </c>
      <c r="H38" s="124" t="s">
        <v>129</v>
      </c>
      <c r="I38" s="125">
        <v>0</v>
      </c>
      <c r="J38" s="126" t="s">
        <v>1228</v>
      </c>
      <c r="K38" s="282" t="s">
        <v>1266</v>
      </c>
      <c r="L38" s="106" t="s">
        <v>1269</v>
      </c>
      <c r="M38" s="107" t="s">
        <v>1268</v>
      </c>
      <c r="N38" s="107" t="s">
        <v>1267</v>
      </c>
      <c r="O38" s="124" t="s">
        <v>129</v>
      </c>
      <c r="P38" s="125">
        <v>0</v>
      </c>
    </row>
    <row r="39" spans="1:16">
      <c r="A39" s="114" t="s">
        <v>141</v>
      </c>
      <c r="B39" s="115" t="s">
        <v>997</v>
      </c>
      <c r="C39" s="116" t="s">
        <v>1221</v>
      </c>
      <c r="D39" s="221" t="s">
        <v>1407</v>
      </c>
      <c r="E39" s="106" t="s">
        <v>1269</v>
      </c>
      <c r="F39" s="134" t="s">
        <v>1268</v>
      </c>
      <c r="G39" s="135" t="s">
        <v>1267</v>
      </c>
      <c r="H39" s="124" t="s">
        <v>129</v>
      </c>
      <c r="I39" s="125">
        <v>0</v>
      </c>
      <c r="J39" s="126" t="s">
        <v>1228</v>
      </c>
      <c r="K39" s="282" t="s">
        <v>1266</v>
      </c>
      <c r="L39" s="106" t="s">
        <v>1269</v>
      </c>
      <c r="M39" s="107" t="s">
        <v>1268</v>
      </c>
      <c r="N39" s="107" t="s">
        <v>1267</v>
      </c>
      <c r="O39" s="124" t="s">
        <v>129</v>
      </c>
      <c r="P39" s="125">
        <v>0</v>
      </c>
    </row>
    <row r="40" spans="1:16">
      <c r="A40" s="114" t="s">
        <v>141</v>
      </c>
      <c r="B40" s="115" t="s">
        <v>997</v>
      </c>
      <c r="C40" s="116" t="s">
        <v>1223</v>
      </c>
      <c r="D40" s="221" t="s">
        <v>1407</v>
      </c>
      <c r="E40" s="106" t="s">
        <v>1269</v>
      </c>
      <c r="F40" s="134" t="s">
        <v>1268</v>
      </c>
      <c r="G40" s="135" t="s">
        <v>1267</v>
      </c>
      <c r="H40" s="124" t="s">
        <v>129</v>
      </c>
      <c r="I40" s="125">
        <v>0</v>
      </c>
      <c r="J40" s="126" t="s">
        <v>1228</v>
      </c>
      <c r="K40" s="282" t="s">
        <v>1266</v>
      </c>
      <c r="L40" s="106" t="s">
        <v>1269</v>
      </c>
      <c r="M40" s="107" t="s">
        <v>1268</v>
      </c>
      <c r="N40" s="107" t="s">
        <v>1267</v>
      </c>
      <c r="O40" s="124" t="s">
        <v>129</v>
      </c>
      <c r="P40" s="125">
        <v>0</v>
      </c>
    </row>
    <row r="41" spans="1:16">
      <c r="A41" s="114" t="s">
        <v>141</v>
      </c>
      <c r="B41" s="115" t="s">
        <v>997</v>
      </c>
      <c r="C41" s="116" t="s">
        <v>1225</v>
      </c>
      <c r="D41" s="221" t="s">
        <v>1407</v>
      </c>
      <c r="E41" s="106" t="s">
        <v>1269</v>
      </c>
      <c r="F41" s="134" t="s">
        <v>1268</v>
      </c>
      <c r="G41" s="135" t="s">
        <v>1267</v>
      </c>
      <c r="H41" s="124" t="s">
        <v>129</v>
      </c>
      <c r="I41" s="125">
        <v>0</v>
      </c>
      <c r="J41" s="126" t="s">
        <v>1228</v>
      </c>
      <c r="K41" s="282" t="s">
        <v>1266</v>
      </c>
      <c r="L41" s="106" t="s">
        <v>1269</v>
      </c>
      <c r="M41" s="107" t="s">
        <v>1268</v>
      </c>
      <c r="N41" s="107" t="s">
        <v>1267</v>
      </c>
      <c r="O41" s="124" t="s">
        <v>129</v>
      </c>
      <c r="P41" s="125">
        <v>0</v>
      </c>
    </row>
    <row r="42" spans="1:16">
      <c r="A42" s="114" t="s">
        <v>141</v>
      </c>
      <c r="B42" s="115" t="s">
        <v>1216</v>
      </c>
      <c r="C42" s="116" t="s">
        <v>1217</v>
      </c>
      <c r="D42" s="221" t="s">
        <v>1407</v>
      </c>
      <c r="E42" s="452"/>
      <c r="F42" s="452"/>
      <c r="G42" s="452"/>
      <c r="H42" s="124" t="s">
        <v>129</v>
      </c>
      <c r="I42" s="125">
        <v>0</v>
      </c>
      <c r="J42" s="126" t="s">
        <v>1228</v>
      </c>
      <c r="K42" s="281" t="s">
        <v>1265</v>
      </c>
      <c r="L42" s="452"/>
      <c r="M42" s="452"/>
      <c r="N42" s="452"/>
      <c r="O42" s="124" t="s">
        <v>129</v>
      </c>
      <c r="P42" s="125">
        <v>0</v>
      </c>
    </row>
    <row r="43" spans="1:16">
      <c r="A43" s="114" t="s">
        <v>141</v>
      </c>
      <c r="B43" s="115" t="s">
        <v>1216</v>
      </c>
      <c r="C43" s="116" t="s">
        <v>1219</v>
      </c>
      <c r="D43" s="221" t="s">
        <v>1407</v>
      </c>
      <c r="E43" s="452"/>
      <c r="F43" s="452"/>
      <c r="G43" s="452"/>
      <c r="H43" s="124" t="s">
        <v>129</v>
      </c>
      <c r="I43" s="125">
        <v>0</v>
      </c>
      <c r="J43" s="126" t="s">
        <v>1228</v>
      </c>
      <c r="K43" s="281" t="s">
        <v>1265</v>
      </c>
      <c r="L43" s="452"/>
      <c r="M43" s="452"/>
      <c r="N43" s="452"/>
      <c r="O43" s="124" t="s">
        <v>129</v>
      </c>
      <c r="P43" s="125">
        <v>0</v>
      </c>
    </row>
    <row r="44" spans="1:16">
      <c r="A44" s="114" t="s">
        <v>141</v>
      </c>
      <c r="B44" s="115" t="s">
        <v>1216</v>
      </c>
      <c r="C44" s="116" t="s">
        <v>1221</v>
      </c>
      <c r="D44" s="221" t="s">
        <v>1407</v>
      </c>
      <c r="E44" s="452"/>
      <c r="F44" s="452"/>
      <c r="G44" s="452"/>
      <c r="H44" s="124" t="s">
        <v>129</v>
      </c>
      <c r="I44" s="125">
        <v>0</v>
      </c>
      <c r="J44" s="126" t="s">
        <v>1228</v>
      </c>
      <c r="K44" s="281" t="s">
        <v>1265</v>
      </c>
      <c r="L44" s="452"/>
      <c r="M44" s="452"/>
      <c r="N44" s="452"/>
      <c r="O44" s="124" t="s">
        <v>129</v>
      </c>
      <c r="P44" s="125">
        <v>0</v>
      </c>
    </row>
    <row r="45" spans="1:16">
      <c r="A45" s="114" t="s">
        <v>141</v>
      </c>
      <c r="B45" s="115" t="s">
        <v>140</v>
      </c>
      <c r="C45" s="116"/>
      <c r="D45" s="221" t="s">
        <v>1407</v>
      </c>
      <c r="E45" s="452"/>
      <c r="F45" s="452"/>
      <c r="G45" s="452"/>
      <c r="H45" s="124" t="s">
        <v>129</v>
      </c>
      <c r="I45" s="125">
        <v>0</v>
      </c>
      <c r="J45" s="126" t="s">
        <v>1228</v>
      </c>
      <c r="K45" s="280" t="s">
        <v>1264</v>
      </c>
      <c r="L45" s="452"/>
      <c r="M45" s="452"/>
      <c r="N45" s="452"/>
      <c r="O45" s="124" t="s">
        <v>129</v>
      </c>
      <c r="P45" s="125">
        <v>0</v>
      </c>
    </row>
    <row r="46" spans="1:16">
      <c r="A46" s="114" t="s">
        <v>141</v>
      </c>
      <c r="B46" s="115" t="s">
        <v>140</v>
      </c>
      <c r="C46" s="116" t="s">
        <v>1215</v>
      </c>
      <c r="D46" s="221" t="s">
        <v>1407</v>
      </c>
      <c r="E46" s="452" t="s">
        <v>1300</v>
      </c>
      <c r="F46" s="452"/>
      <c r="G46" s="452"/>
      <c r="H46" s="124" t="s">
        <v>129</v>
      </c>
      <c r="I46" s="125">
        <v>0</v>
      </c>
      <c r="J46" s="126" t="s">
        <v>1228</v>
      </c>
      <c r="K46" s="281" t="s">
        <v>1295</v>
      </c>
      <c r="L46" s="452"/>
      <c r="M46" s="452"/>
      <c r="N46" s="452"/>
      <c r="O46" s="124" t="s">
        <v>129</v>
      </c>
      <c r="P46" s="125">
        <v>0</v>
      </c>
    </row>
    <row r="47" spans="1:16">
      <c r="A47" s="114" t="s">
        <v>141</v>
      </c>
      <c r="B47" s="115" t="s">
        <v>711</v>
      </c>
      <c r="C47" s="116"/>
      <c r="D47" s="221" t="s">
        <v>1407</v>
      </c>
      <c r="E47" s="452" t="s">
        <v>1429</v>
      </c>
      <c r="F47" s="452"/>
      <c r="G47" s="452"/>
      <c r="H47" s="124" t="s">
        <v>129</v>
      </c>
      <c r="I47" s="125">
        <v>0</v>
      </c>
      <c r="J47" s="126" t="s">
        <v>1228</v>
      </c>
      <c r="K47" s="280" t="s">
        <v>1264</v>
      </c>
      <c r="L47" s="452"/>
      <c r="M47" s="452"/>
      <c r="N47" s="452"/>
      <c r="O47" s="124" t="s">
        <v>129</v>
      </c>
      <c r="P47" s="125">
        <v>0</v>
      </c>
    </row>
    <row r="48" spans="1:16">
      <c r="A48" s="117" t="s">
        <v>142</v>
      </c>
      <c r="B48" s="118"/>
      <c r="C48" s="119"/>
      <c r="D48" s="221" t="s">
        <v>1407</v>
      </c>
      <c r="E48" s="452" t="s">
        <v>1428</v>
      </c>
      <c r="F48" s="452"/>
      <c r="G48" s="452"/>
      <c r="H48" s="124" t="s">
        <v>144</v>
      </c>
      <c r="I48" s="153">
        <v>0</v>
      </c>
      <c r="J48" s="126" t="s">
        <v>1294</v>
      </c>
      <c r="K48" s="280" t="s">
        <v>1264</v>
      </c>
      <c r="L48" s="452"/>
      <c r="M48" s="452"/>
      <c r="N48" s="452"/>
      <c r="O48" s="124" t="s">
        <v>144</v>
      </c>
      <c r="P48" s="153">
        <v>0</v>
      </c>
    </row>
  </sheetData>
  <sheetProtection algorithmName="SHA-512" hashValue="WwTaN4D94eaDbsyM0MlMxdbdjSrg55Uzko4Xkk9Z4bS+YAlluNkN9ZLfMlk5eIx3dJS3qzn2N2WcWFkWhZuX/w==" saltValue="9rsITkAh3fnyLobI/V1pCA==" spinCount="100000" sheet="1" scenarios="1" formatRows="0" autoFilter="0"/>
  <mergeCells count="61">
    <mergeCell ref="C1:D1"/>
    <mergeCell ref="C3:E3"/>
    <mergeCell ref="C4:E4"/>
    <mergeCell ref="C5:E5"/>
    <mergeCell ref="L31:N31"/>
    <mergeCell ref="L12:N12"/>
    <mergeCell ref="L18:N18"/>
    <mergeCell ref="L19:N19"/>
    <mergeCell ref="L20:N20"/>
    <mergeCell ref="E10:G10"/>
    <mergeCell ref="E30:G30"/>
    <mergeCell ref="E11:G11"/>
    <mergeCell ref="E12:G12"/>
    <mergeCell ref="E21:G21"/>
    <mergeCell ref="E22:G22"/>
    <mergeCell ref="E23:G23"/>
    <mergeCell ref="E48:G48"/>
    <mergeCell ref="E35:G35"/>
    <mergeCell ref="E42:G42"/>
    <mergeCell ref="E43:G43"/>
    <mergeCell ref="E46:G46"/>
    <mergeCell ref="E44:G44"/>
    <mergeCell ref="E45:G45"/>
    <mergeCell ref="E47:G47"/>
    <mergeCell ref="E36:G36"/>
    <mergeCell ref="L48:N48"/>
    <mergeCell ref="L35:N35"/>
    <mergeCell ref="L42:N42"/>
    <mergeCell ref="L43:N43"/>
    <mergeCell ref="L44:N44"/>
    <mergeCell ref="L45:N45"/>
    <mergeCell ref="L46:N46"/>
    <mergeCell ref="L47:N47"/>
    <mergeCell ref="L36:N36"/>
    <mergeCell ref="E31:G31"/>
    <mergeCell ref="L11:N11"/>
    <mergeCell ref="L21:N21"/>
    <mergeCell ref="L22:N22"/>
    <mergeCell ref="L23:N23"/>
    <mergeCell ref="L24:N24"/>
    <mergeCell ref="E25:G25"/>
    <mergeCell ref="E18:G18"/>
    <mergeCell ref="E19:G19"/>
    <mergeCell ref="E20:G20"/>
    <mergeCell ref="E24:G24"/>
    <mergeCell ref="E32:G32"/>
    <mergeCell ref="L27:N27"/>
    <mergeCell ref="L25:N25"/>
    <mergeCell ref="E34:G34"/>
    <mergeCell ref="L34:N34"/>
    <mergeCell ref="E26:G26"/>
    <mergeCell ref="L26:N26"/>
    <mergeCell ref="E33:G33"/>
    <mergeCell ref="E27:G27"/>
    <mergeCell ref="E28:G28"/>
    <mergeCell ref="E29:G29"/>
    <mergeCell ref="L28:N28"/>
    <mergeCell ref="L29:N29"/>
    <mergeCell ref="L30:N30"/>
    <mergeCell ref="L32:N32"/>
    <mergeCell ref="L33:N33"/>
  </mergeCells>
  <phoneticPr fontId="3" type="noConversion"/>
  <conditionalFormatting sqref="B2:C2">
    <cfRule type="containsBlanks" dxfId="430" priority="28">
      <formula>LEN(TRIM(B2))=0</formula>
    </cfRule>
  </conditionalFormatting>
  <conditionalFormatting sqref="B11:B48">
    <cfRule type="containsText" dxfId="429" priority="23" operator="containsText" text="국내">
      <formula>NOT(ISERROR(SEARCH("국내",B11)))</formula>
    </cfRule>
    <cfRule type="containsText" dxfId="428" priority="24" operator="containsText" text="국외">
      <formula>NOT(ISERROR(SEARCH("국외",B11)))</formula>
    </cfRule>
  </conditionalFormatting>
  <conditionalFormatting sqref="B6:B7">
    <cfRule type="containsBlanks" dxfId="427" priority="13">
      <formula>LEN(TRIM(B6))=0</formula>
    </cfRule>
  </conditionalFormatting>
  <conditionalFormatting sqref="D11:D48">
    <cfRule type="containsText" dxfId="426" priority="7" operator="containsText" text="[생성가능]">
      <formula>NOT(ISERROR(SEARCH("[생성가능]",D11)))</formula>
    </cfRule>
  </conditionalFormatting>
  <conditionalFormatting sqref="D11:D48">
    <cfRule type="containsText" dxfId="425" priority="6" operator="containsText" text="[이동/삭제]">
      <formula>NOT(ISERROR(SEARCH("[이동/삭제]",D11)))</formula>
    </cfRule>
  </conditionalFormatting>
  <dataValidations count="1">
    <dataValidation type="list" allowBlank="1" showInputMessage="1" showErrorMessage="1" sqref="H11:H47 O11:O47" xr:uid="{00000000-0002-0000-0000-000000000000}">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903" r:id="rId4" name="Button 7">
              <controlPr defaultSize="0" print="0" autoFill="0" autoPict="0" macro="[0]!Functions_Public_Cell_Reservation">
                <anchor moveWithCells="1" sizeWithCells="1">
                  <from>
                    <xdr:col>5</xdr:col>
                    <xdr:colOff>95250</xdr:colOff>
                    <xdr:row>2</xdr:row>
                    <xdr:rowOff>19050</xdr:rowOff>
                  </from>
                  <to>
                    <xdr:col>6</xdr:col>
                    <xdr:colOff>260350</xdr:colOff>
                    <xdr:row>3</xdr:row>
                    <xdr:rowOff>57150</xdr:rowOff>
                  </to>
                </anchor>
              </controlPr>
            </control>
          </mc:Choice>
        </mc:AlternateContent>
        <mc:AlternateContent xmlns:mc="http://schemas.openxmlformats.org/markup-compatibility/2006">
          <mc:Choice Requires="x14">
            <control shapeId="80906" r:id="rId5" name="Check Box 10">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80907" r:id="rId6" name="Button 11">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80908" r:id="rId7" name="Button 12">
              <controlPr defaultSize="0" print="0" autoFill="0" autoPict="0" macro="[0]!Functions_Form_0_Expansion">
                <anchor moveWithCells="1" sizeWithCells="1">
                  <from>
                    <xdr:col>8</xdr:col>
                    <xdr:colOff>127000</xdr:colOff>
                    <xdr:row>7</xdr:row>
                    <xdr:rowOff>31750</xdr:rowOff>
                  </from>
                  <to>
                    <xdr:col>8</xdr:col>
                    <xdr:colOff>1047750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1000000}">
          <x14:formula1>
            <xm:f>'기준(양식)'!$M$3:$M$23</xm:f>
          </x14:formula1>
          <xm:sqref>C6:C7</xm:sqref>
        </x14:dataValidation>
        <x14:dataValidation type="list" allowBlank="1" showInputMessage="1" showErrorMessage="1" xr:uid="{00000000-0002-0000-0000-000002000000}">
          <x14:formula1>
            <xm:f>'기준(양식)'!$B$3:$B$4</xm:f>
          </x14:formula1>
          <xm:sqref>D11:D48</xm:sqref>
        </x14:dataValidation>
        <x14:dataValidation type="list" allowBlank="1" showInputMessage="1" showErrorMessage="1" xr:uid="{00000000-0002-0000-0000-000003000000}">
          <x14:formula1>
            <xm:f>'기준(양식)'!$Q$3:$Q$12</xm:f>
          </x14:formula1>
          <xm:sqref>C8</xm:sqref>
        </x14:dataValidation>
        <x14:dataValidation type="list" allowBlank="1" showInputMessage="1" showErrorMessage="1" xr:uid="{00000000-0002-0000-0000-000004000000}">
          <x14:formula1>
            <xm:f>'기준(양식)'!$N$3:$N$6</xm:f>
          </x14:formula1>
          <xm:sqref>D6:D7</xm:sqref>
        </x14:dataValidation>
        <x14:dataValidation type="list" allowBlank="1" showInputMessage="1" showErrorMessage="1" xr:uid="{00000000-0002-0000-0000-000005000000}">
          <x14:formula1>
            <xm:f>'기준(전문가파견)'!$G$93:$G$223</xm:f>
          </x14:formula1>
          <xm:sqref>C1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rm_1_Basic">
    <tabColor rgb="FF7030A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0" t="s">
        <v>899</v>
      </c>
      <c r="B1" s="211"/>
      <c r="C1" s="256" t="s">
        <v>1307</v>
      </c>
      <c r="D1" s="260"/>
      <c r="E1" s="212"/>
      <c r="F1" s="212"/>
      <c r="G1" s="213"/>
      <c r="H1" s="213"/>
      <c r="I1" s="214"/>
      <c r="J1" s="220"/>
      <c r="K1" s="220"/>
      <c r="L1" s="220"/>
      <c r="M1" s="220"/>
      <c r="N1" s="214" t="s">
        <v>900</v>
      </c>
      <c r="O1" s="259" t="s">
        <v>1783</v>
      </c>
      <c r="P1" s="462">
        <f>SUM($Q:$Q)</f>
        <v>0</v>
      </c>
      <c r="Q1" s="463"/>
      <c r="X1" t="s">
        <v>1303</v>
      </c>
      <c r="Y1" t="s">
        <v>1297</v>
      </c>
      <c r="Z1" t="s">
        <v>1296</v>
      </c>
    </row>
    <row r="2" spans="1:26" ht="30" customHeight="1" thickBot="1">
      <c r="A2" s="215" t="s">
        <v>125</v>
      </c>
      <c r="B2" s="216" t="s">
        <v>126</v>
      </c>
      <c r="C2" s="216" t="s">
        <v>127</v>
      </c>
      <c r="D2" s="216" t="s">
        <v>909</v>
      </c>
      <c r="E2" s="217" t="s">
        <v>742</v>
      </c>
      <c r="F2" s="217" t="s">
        <v>902</v>
      </c>
      <c r="G2" s="217" t="s">
        <v>177</v>
      </c>
      <c r="H2" s="218" t="s">
        <v>903</v>
      </c>
      <c r="I2" s="217" t="s">
        <v>904</v>
      </c>
      <c r="J2" s="218" t="s">
        <v>179</v>
      </c>
      <c r="K2" s="218" t="s">
        <v>905</v>
      </c>
      <c r="L2" s="217" t="s">
        <v>906</v>
      </c>
      <c r="M2" s="218" t="s">
        <v>180</v>
      </c>
      <c r="N2" s="218" t="s">
        <v>907</v>
      </c>
      <c r="O2" s="217" t="s">
        <v>908</v>
      </c>
      <c r="P2" s="218" t="s">
        <v>181</v>
      </c>
      <c r="Q2" s="219" t="s">
        <v>901</v>
      </c>
      <c r="X2" t="s">
        <v>1274</v>
      </c>
      <c r="Y2" t="s">
        <v>1274</v>
      </c>
      <c r="Z2" t="s">
        <v>1274</v>
      </c>
    </row>
    <row r="3" spans="1:26" ht="5.15" customHeight="1"/>
    <row r="4" spans="1:26">
      <c r="A4" s="42"/>
      <c r="B4" s="42"/>
      <c r="C4" s="42"/>
      <c r="D4" s="50"/>
      <c r="E4" s="44"/>
      <c r="F4" s="45"/>
      <c r="G4" s="46"/>
      <c r="H4" s="47" t="s">
        <v>802</v>
      </c>
      <c r="I4" s="46"/>
      <c r="J4" s="48"/>
      <c r="K4" s="49" t="s">
        <v>802</v>
      </c>
      <c r="L4" s="46"/>
      <c r="M4" s="48"/>
      <c r="N4" s="49" t="s">
        <v>802</v>
      </c>
      <c r="O4" s="46"/>
      <c r="P4" s="48"/>
      <c r="Q4" s="43" t="str">
        <f t="shared" ref="Q4:Q35" si="0">IF(OR(E4="", G4=""), "", PRODUCT(E4, G4, I4, L4, O4))</f>
        <v/>
      </c>
    </row>
    <row r="5" spans="1:26">
      <c r="A5" s="42"/>
      <c r="B5" s="42"/>
      <c r="C5" s="42"/>
      <c r="D5" s="50"/>
      <c r="E5" s="44"/>
      <c r="F5" s="45"/>
      <c r="G5" s="46"/>
      <c r="H5" s="47" t="s">
        <v>802</v>
      </c>
      <c r="I5" s="46"/>
      <c r="J5" s="48"/>
      <c r="K5" s="49" t="s">
        <v>802</v>
      </c>
      <c r="L5" s="46"/>
      <c r="M5" s="48"/>
      <c r="N5" s="49" t="s">
        <v>802</v>
      </c>
      <c r="O5" s="46"/>
      <c r="P5" s="48"/>
      <c r="Q5" s="43" t="str">
        <f t="shared" si="0"/>
        <v/>
      </c>
    </row>
    <row r="6" spans="1:26">
      <c r="A6" s="42"/>
      <c r="B6" s="42"/>
      <c r="C6" s="42"/>
      <c r="D6" s="50"/>
      <c r="E6" s="44"/>
      <c r="F6" s="45"/>
      <c r="G6" s="46"/>
      <c r="H6" s="47" t="s">
        <v>802</v>
      </c>
      <c r="I6" s="46"/>
      <c r="J6" s="48"/>
      <c r="K6" s="49" t="s">
        <v>802</v>
      </c>
      <c r="L6" s="46"/>
      <c r="M6" s="48"/>
      <c r="N6" s="49" t="s">
        <v>802</v>
      </c>
      <c r="O6" s="46"/>
      <c r="P6" s="48"/>
      <c r="Q6" s="43" t="str">
        <f t="shared" si="0"/>
        <v/>
      </c>
    </row>
    <row r="7" spans="1:26">
      <c r="A7" s="42"/>
      <c r="B7" s="42"/>
      <c r="C7" s="42"/>
      <c r="D7" s="50"/>
      <c r="E7" s="44"/>
      <c r="F7" s="45"/>
      <c r="G7" s="46"/>
      <c r="H7" s="47" t="s">
        <v>802</v>
      </c>
      <c r="I7" s="46"/>
      <c r="J7" s="48"/>
      <c r="K7" s="49" t="s">
        <v>802</v>
      </c>
      <c r="L7" s="46"/>
      <c r="M7" s="48"/>
      <c r="N7" s="49" t="s">
        <v>802</v>
      </c>
      <c r="O7" s="46"/>
      <c r="P7" s="48"/>
      <c r="Q7" s="43" t="str">
        <f t="shared" si="0"/>
        <v/>
      </c>
    </row>
    <row r="8" spans="1:26">
      <c r="A8" s="42"/>
      <c r="B8" s="42"/>
      <c r="C8" s="42"/>
      <c r="D8" s="50"/>
      <c r="E8" s="44"/>
      <c r="F8" s="45"/>
      <c r="G8" s="46"/>
      <c r="H8" s="47" t="s">
        <v>802</v>
      </c>
      <c r="I8" s="46"/>
      <c r="J8" s="48"/>
      <c r="K8" s="49" t="s">
        <v>802</v>
      </c>
      <c r="L8" s="46"/>
      <c r="M8" s="48"/>
      <c r="N8" s="49" t="s">
        <v>802</v>
      </c>
      <c r="O8" s="46"/>
      <c r="P8" s="48"/>
      <c r="Q8" s="43" t="str">
        <f t="shared" si="0"/>
        <v/>
      </c>
    </row>
    <row r="9" spans="1:26">
      <c r="A9" s="42"/>
      <c r="B9" s="42"/>
      <c r="C9" s="42"/>
      <c r="D9" s="50"/>
      <c r="E9" s="44"/>
      <c r="F9" s="45"/>
      <c r="G9" s="46"/>
      <c r="H9" s="47" t="s">
        <v>802</v>
      </c>
      <c r="I9" s="46"/>
      <c r="J9" s="48"/>
      <c r="K9" s="49" t="s">
        <v>802</v>
      </c>
      <c r="L9" s="46"/>
      <c r="M9" s="48"/>
      <c r="N9" s="49" t="s">
        <v>802</v>
      </c>
      <c r="O9" s="46"/>
      <c r="P9" s="48"/>
      <c r="Q9" s="43" t="str">
        <f t="shared" si="0"/>
        <v/>
      </c>
    </row>
    <row r="10" spans="1:26">
      <c r="A10" s="42"/>
      <c r="B10" s="42"/>
      <c r="C10" s="42"/>
      <c r="D10" s="50"/>
      <c r="E10" s="44"/>
      <c r="F10" s="45"/>
      <c r="G10" s="46"/>
      <c r="H10" s="47" t="s">
        <v>802</v>
      </c>
      <c r="I10" s="46"/>
      <c r="J10" s="48"/>
      <c r="K10" s="49" t="s">
        <v>802</v>
      </c>
      <c r="L10" s="46"/>
      <c r="M10" s="48"/>
      <c r="N10" s="49" t="s">
        <v>802</v>
      </c>
      <c r="O10" s="46"/>
      <c r="P10" s="48"/>
      <c r="Q10" s="43" t="str">
        <f t="shared" si="0"/>
        <v/>
      </c>
    </row>
    <row r="11" spans="1:26">
      <c r="A11" s="42"/>
      <c r="B11" s="42"/>
      <c r="C11" s="42"/>
      <c r="D11" s="50"/>
      <c r="E11" s="44"/>
      <c r="F11" s="45"/>
      <c r="G11" s="46"/>
      <c r="H11" s="47" t="s">
        <v>802</v>
      </c>
      <c r="I11" s="46"/>
      <c r="J11" s="48"/>
      <c r="K11" s="49" t="s">
        <v>802</v>
      </c>
      <c r="L11" s="46"/>
      <c r="M11" s="48"/>
      <c r="N11" s="49" t="s">
        <v>802</v>
      </c>
      <c r="O11" s="46"/>
      <c r="P11" s="48"/>
      <c r="Q11" s="43" t="str">
        <f t="shared" si="0"/>
        <v/>
      </c>
    </row>
    <row r="12" spans="1:26">
      <c r="A12" s="42"/>
      <c r="B12" s="42"/>
      <c r="C12" s="42"/>
      <c r="D12" s="50"/>
      <c r="E12" s="44"/>
      <c r="F12" s="45"/>
      <c r="G12" s="46"/>
      <c r="H12" s="47" t="s">
        <v>802</v>
      </c>
      <c r="I12" s="46"/>
      <c r="J12" s="48"/>
      <c r="K12" s="49" t="s">
        <v>802</v>
      </c>
      <c r="L12" s="46"/>
      <c r="M12" s="48"/>
      <c r="N12" s="49" t="s">
        <v>802</v>
      </c>
      <c r="O12" s="46"/>
      <c r="P12" s="48"/>
      <c r="Q12" s="43" t="str">
        <f t="shared" si="0"/>
        <v/>
      </c>
    </row>
    <row r="13" spans="1:26">
      <c r="A13" s="42"/>
      <c r="B13" s="42"/>
      <c r="C13" s="42"/>
      <c r="D13" s="50"/>
      <c r="E13" s="44"/>
      <c r="F13" s="45"/>
      <c r="G13" s="46"/>
      <c r="H13" s="47" t="s">
        <v>802</v>
      </c>
      <c r="I13" s="46"/>
      <c r="J13" s="48"/>
      <c r="K13" s="49" t="s">
        <v>802</v>
      </c>
      <c r="L13" s="46"/>
      <c r="M13" s="48"/>
      <c r="N13" s="49" t="s">
        <v>802</v>
      </c>
      <c r="O13" s="46"/>
      <c r="P13" s="48"/>
      <c r="Q13" s="43" t="str">
        <f t="shared" si="0"/>
        <v/>
      </c>
    </row>
    <row r="14" spans="1:26">
      <c r="A14" s="42"/>
      <c r="B14" s="42"/>
      <c r="C14" s="42"/>
      <c r="D14" s="50"/>
      <c r="E14" s="44"/>
      <c r="F14" s="45"/>
      <c r="G14" s="46"/>
      <c r="H14" s="47" t="s">
        <v>802</v>
      </c>
      <c r="I14" s="46"/>
      <c r="J14" s="48"/>
      <c r="K14" s="49" t="s">
        <v>802</v>
      </c>
      <c r="L14" s="46"/>
      <c r="M14" s="48"/>
      <c r="N14" s="49" t="s">
        <v>802</v>
      </c>
      <c r="O14" s="46"/>
      <c r="P14" s="48"/>
      <c r="Q14" s="43" t="str">
        <f t="shared" si="0"/>
        <v/>
      </c>
    </row>
    <row r="15" spans="1:26">
      <c r="A15" s="42"/>
      <c r="B15" s="42"/>
      <c r="C15" s="42"/>
      <c r="D15" s="50"/>
      <c r="E15" s="44"/>
      <c r="F15" s="45"/>
      <c r="G15" s="46"/>
      <c r="H15" s="47" t="s">
        <v>802</v>
      </c>
      <c r="I15" s="46"/>
      <c r="J15" s="48"/>
      <c r="K15" s="49" t="s">
        <v>802</v>
      </c>
      <c r="L15" s="46"/>
      <c r="M15" s="48"/>
      <c r="N15" s="49" t="s">
        <v>802</v>
      </c>
      <c r="O15" s="46"/>
      <c r="P15" s="48"/>
      <c r="Q15" s="43" t="str">
        <f t="shared" si="0"/>
        <v/>
      </c>
    </row>
    <row r="16" spans="1:26">
      <c r="A16" s="42"/>
      <c r="B16" s="42"/>
      <c r="C16" s="42"/>
      <c r="D16" s="50"/>
      <c r="E16" s="44"/>
      <c r="F16" s="45"/>
      <c r="G16" s="46"/>
      <c r="H16" s="47" t="s">
        <v>802</v>
      </c>
      <c r="I16" s="46"/>
      <c r="J16" s="48"/>
      <c r="K16" s="49" t="s">
        <v>802</v>
      </c>
      <c r="L16" s="46"/>
      <c r="M16" s="48"/>
      <c r="N16" s="49" t="s">
        <v>802</v>
      </c>
      <c r="O16" s="46"/>
      <c r="P16" s="48"/>
      <c r="Q16" s="43" t="str">
        <f t="shared" si="0"/>
        <v/>
      </c>
    </row>
    <row r="17" spans="1:17">
      <c r="A17" s="42"/>
      <c r="B17" s="42"/>
      <c r="C17" s="42"/>
      <c r="D17" s="50"/>
      <c r="E17" s="44"/>
      <c r="F17" s="45"/>
      <c r="G17" s="46"/>
      <c r="H17" s="47" t="s">
        <v>802</v>
      </c>
      <c r="I17" s="46"/>
      <c r="J17" s="48"/>
      <c r="K17" s="49" t="s">
        <v>802</v>
      </c>
      <c r="L17" s="46"/>
      <c r="M17" s="48"/>
      <c r="N17" s="49" t="s">
        <v>802</v>
      </c>
      <c r="O17" s="46"/>
      <c r="P17" s="48"/>
      <c r="Q17" s="43" t="str">
        <f t="shared" si="0"/>
        <v/>
      </c>
    </row>
    <row r="18" spans="1:17">
      <c r="A18" s="42"/>
      <c r="B18" s="42"/>
      <c r="C18" s="42"/>
      <c r="D18" s="50"/>
      <c r="E18" s="44"/>
      <c r="F18" s="45"/>
      <c r="G18" s="46"/>
      <c r="H18" s="47" t="s">
        <v>802</v>
      </c>
      <c r="I18" s="46"/>
      <c r="J18" s="48"/>
      <c r="K18" s="49" t="s">
        <v>802</v>
      </c>
      <c r="L18" s="46"/>
      <c r="M18" s="48"/>
      <c r="N18" s="49" t="s">
        <v>802</v>
      </c>
      <c r="O18" s="46"/>
      <c r="P18" s="48"/>
      <c r="Q18" s="43" t="str">
        <f t="shared" si="0"/>
        <v/>
      </c>
    </row>
    <row r="19" spans="1:17">
      <c r="A19" s="42"/>
      <c r="B19" s="42"/>
      <c r="C19" s="42"/>
      <c r="D19" s="50"/>
      <c r="E19" s="44"/>
      <c r="F19" s="45"/>
      <c r="G19" s="46"/>
      <c r="H19" s="47" t="s">
        <v>802</v>
      </c>
      <c r="I19" s="46"/>
      <c r="J19" s="48"/>
      <c r="K19" s="49" t="s">
        <v>802</v>
      </c>
      <c r="L19" s="46"/>
      <c r="M19" s="48"/>
      <c r="N19" s="49" t="s">
        <v>802</v>
      </c>
      <c r="O19" s="46"/>
      <c r="P19" s="48"/>
      <c r="Q19" s="43" t="str">
        <f t="shared" si="0"/>
        <v/>
      </c>
    </row>
    <row r="20" spans="1:17">
      <c r="A20" s="42"/>
      <c r="B20" s="42"/>
      <c r="C20" s="42"/>
      <c r="D20" s="50"/>
      <c r="E20" s="44"/>
      <c r="F20" s="45"/>
      <c r="G20" s="46"/>
      <c r="H20" s="47" t="s">
        <v>802</v>
      </c>
      <c r="I20" s="46"/>
      <c r="J20" s="48"/>
      <c r="K20" s="49" t="s">
        <v>802</v>
      </c>
      <c r="L20" s="46"/>
      <c r="M20" s="48"/>
      <c r="N20" s="49" t="s">
        <v>802</v>
      </c>
      <c r="O20" s="46"/>
      <c r="P20" s="48"/>
      <c r="Q20" s="43" t="str">
        <f t="shared" si="0"/>
        <v/>
      </c>
    </row>
    <row r="21" spans="1:17">
      <c r="A21" s="42"/>
      <c r="B21" s="42"/>
      <c r="C21" s="42"/>
      <c r="D21" s="50"/>
      <c r="E21" s="44"/>
      <c r="F21" s="45"/>
      <c r="G21" s="46"/>
      <c r="H21" s="47" t="s">
        <v>802</v>
      </c>
      <c r="I21" s="46"/>
      <c r="J21" s="48"/>
      <c r="K21" s="49" t="s">
        <v>802</v>
      </c>
      <c r="L21" s="46"/>
      <c r="M21" s="48"/>
      <c r="N21" s="49" t="s">
        <v>802</v>
      </c>
      <c r="O21" s="46"/>
      <c r="P21" s="48"/>
      <c r="Q21" s="43" t="str">
        <f t="shared" si="0"/>
        <v/>
      </c>
    </row>
    <row r="22" spans="1:17">
      <c r="A22" s="42"/>
      <c r="B22" s="42"/>
      <c r="C22" s="42"/>
      <c r="D22" s="50"/>
      <c r="E22" s="44"/>
      <c r="F22" s="45"/>
      <c r="G22" s="46"/>
      <c r="H22" s="47" t="s">
        <v>802</v>
      </c>
      <c r="I22" s="46"/>
      <c r="J22" s="48"/>
      <c r="K22" s="49" t="s">
        <v>802</v>
      </c>
      <c r="L22" s="46"/>
      <c r="M22" s="48"/>
      <c r="N22" s="49" t="s">
        <v>802</v>
      </c>
      <c r="O22" s="46"/>
      <c r="P22" s="48"/>
      <c r="Q22" s="43" t="str">
        <f t="shared" si="0"/>
        <v/>
      </c>
    </row>
    <row r="23" spans="1:17">
      <c r="A23" s="42"/>
      <c r="B23" s="42"/>
      <c r="C23" s="42"/>
      <c r="D23" s="50"/>
      <c r="E23" s="44"/>
      <c r="F23" s="45"/>
      <c r="G23" s="46"/>
      <c r="H23" s="47" t="s">
        <v>802</v>
      </c>
      <c r="I23" s="46"/>
      <c r="J23" s="48"/>
      <c r="K23" s="49" t="s">
        <v>802</v>
      </c>
      <c r="L23" s="46"/>
      <c r="M23" s="48"/>
      <c r="N23" s="49" t="s">
        <v>802</v>
      </c>
      <c r="O23" s="46"/>
      <c r="P23" s="48"/>
      <c r="Q23" s="43" t="str">
        <f t="shared" si="0"/>
        <v/>
      </c>
    </row>
    <row r="24" spans="1:17">
      <c r="A24" s="42"/>
      <c r="B24" s="42"/>
      <c r="C24" s="42"/>
      <c r="D24" s="50"/>
      <c r="E24" s="44"/>
      <c r="F24" s="45"/>
      <c r="G24" s="46"/>
      <c r="H24" s="47" t="s">
        <v>802</v>
      </c>
      <c r="I24" s="46"/>
      <c r="J24" s="48"/>
      <c r="K24" s="49" t="s">
        <v>802</v>
      </c>
      <c r="L24" s="46"/>
      <c r="M24" s="48"/>
      <c r="N24" s="49" t="s">
        <v>802</v>
      </c>
      <c r="O24" s="46"/>
      <c r="P24" s="48"/>
      <c r="Q24" s="43" t="str">
        <f t="shared" si="0"/>
        <v/>
      </c>
    </row>
    <row r="25" spans="1:17">
      <c r="A25" s="42"/>
      <c r="B25" s="42"/>
      <c r="C25" s="42"/>
      <c r="D25" s="50"/>
      <c r="E25" s="44"/>
      <c r="F25" s="45"/>
      <c r="G25" s="46"/>
      <c r="H25" s="47" t="s">
        <v>802</v>
      </c>
      <c r="I25" s="46"/>
      <c r="J25" s="48"/>
      <c r="K25" s="49" t="s">
        <v>802</v>
      </c>
      <c r="L25" s="46"/>
      <c r="M25" s="48"/>
      <c r="N25" s="49" t="s">
        <v>802</v>
      </c>
      <c r="O25" s="46"/>
      <c r="P25" s="48"/>
      <c r="Q25" s="43" t="str">
        <f t="shared" si="0"/>
        <v/>
      </c>
    </row>
    <row r="26" spans="1:17">
      <c r="A26" s="42"/>
      <c r="B26" s="42"/>
      <c r="C26" s="42"/>
      <c r="D26" s="50"/>
      <c r="E26" s="44"/>
      <c r="F26" s="45"/>
      <c r="G26" s="46"/>
      <c r="H26" s="47" t="s">
        <v>802</v>
      </c>
      <c r="I26" s="46"/>
      <c r="J26" s="48"/>
      <c r="K26" s="49" t="s">
        <v>802</v>
      </c>
      <c r="L26" s="46"/>
      <c r="M26" s="48"/>
      <c r="N26" s="49" t="s">
        <v>802</v>
      </c>
      <c r="O26" s="46"/>
      <c r="P26" s="48"/>
      <c r="Q26" s="43" t="str">
        <f t="shared" si="0"/>
        <v/>
      </c>
    </row>
    <row r="27" spans="1:17">
      <c r="A27" s="42"/>
      <c r="B27" s="42"/>
      <c r="C27" s="42"/>
      <c r="D27" s="50"/>
      <c r="E27" s="44"/>
      <c r="F27" s="45"/>
      <c r="G27" s="46"/>
      <c r="H27" s="47" t="s">
        <v>802</v>
      </c>
      <c r="I27" s="46"/>
      <c r="J27" s="48"/>
      <c r="K27" s="49" t="s">
        <v>802</v>
      </c>
      <c r="L27" s="46"/>
      <c r="M27" s="48"/>
      <c r="N27" s="49" t="s">
        <v>802</v>
      </c>
      <c r="O27" s="46"/>
      <c r="P27" s="48"/>
      <c r="Q27" s="43" t="str">
        <f t="shared" si="0"/>
        <v/>
      </c>
    </row>
    <row r="28" spans="1:17">
      <c r="A28" s="42"/>
      <c r="B28" s="42"/>
      <c r="C28" s="42"/>
      <c r="D28" s="50"/>
      <c r="E28" s="44"/>
      <c r="F28" s="45"/>
      <c r="G28" s="46"/>
      <c r="H28" s="47" t="s">
        <v>802</v>
      </c>
      <c r="I28" s="46"/>
      <c r="J28" s="48"/>
      <c r="K28" s="49" t="s">
        <v>802</v>
      </c>
      <c r="L28" s="46"/>
      <c r="M28" s="48"/>
      <c r="N28" s="49" t="s">
        <v>802</v>
      </c>
      <c r="O28" s="46"/>
      <c r="P28" s="48"/>
      <c r="Q28" s="43" t="str">
        <f t="shared" si="0"/>
        <v/>
      </c>
    </row>
    <row r="29" spans="1:17">
      <c r="A29" s="42"/>
      <c r="B29" s="42"/>
      <c r="C29" s="42"/>
      <c r="D29" s="50"/>
      <c r="E29" s="44"/>
      <c r="F29" s="45"/>
      <c r="G29" s="46"/>
      <c r="H29" s="47" t="s">
        <v>802</v>
      </c>
      <c r="I29" s="46"/>
      <c r="J29" s="48"/>
      <c r="K29" s="49" t="s">
        <v>802</v>
      </c>
      <c r="L29" s="46"/>
      <c r="M29" s="48"/>
      <c r="N29" s="49" t="s">
        <v>802</v>
      </c>
      <c r="O29" s="46"/>
      <c r="P29" s="48"/>
      <c r="Q29" s="43" t="str">
        <f t="shared" si="0"/>
        <v/>
      </c>
    </row>
    <row r="30" spans="1:17">
      <c r="A30" s="42"/>
      <c r="B30" s="42"/>
      <c r="C30" s="42"/>
      <c r="D30" s="50"/>
      <c r="E30" s="44"/>
      <c r="F30" s="45"/>
      <c r="G30" s="46"/>
      <c r="H30" s="47" t="s">
        <v>802</v>
      </c>
      <c r="I30" s="46"/>
      <c r="J30" s="48"/>
      <c r="K30" s="49" t="s">
        <v>802</v>
      </c>
      <c r="L30" s="46"/>
      <c r="M30" s="48"/>
      <c r="N30" s="49" t="s">
        <v>802</v>
      </c>
      <c r="O30" s="46"/>
      <c r="P30" s="48"/>
      <c r="Q30" s="43" t="str">
        <f t="shared" si="0"/>
        <v/>
      </c>
    </row>
    <row r="31" spans="1:17">
      <c r="A31" s="42"/>
      <c r="B31" s="42"/>
      <c r="C31" s="42"/>
      <c r="D31" s="50"/>
      <c r="E31" s="44"/>
      <c r="F31" s="45"/>
      <c r="G31" s="46"/>
      <c r="H31" s="47" t="s">
        <v>802</v>
      </c>
      <c r="I31" s="46"/>
      <c r="J31" s="48"/>
      <c r="K31" s="49" t="s">
        <v>802</v>
      </c>
      <c r="L31" s="46"/>
      <c r="M31" s="48"/>
      <c r="N31" s="49" t="s">
        <v>802</v>
      </c>
      <c r="O31" s="46"/>
      <c r="P31" s="48"/>
      <c r="Q31" s="43" t="str">
        <f t="shared" si="0"/>
        <v/>
      </c>
    </row>
    <row r="32" spans="1:17">
      <c r="A32" s="42"/>
      <c r="B32" s="42"/>
      <c r="C32" s="42"/>
      <c r="D32" s="50"/>
      <c r="E32" s="44"/>
      <c r="F32" s="45"/>
      <c r="G32" s="46"/>
      <c r="H32" s="47" t="s">
        <v>802</v>
      </c>
      <c r="I32" s="46"/>
      <c r="J32" s="48"/>
      <c r="K32" s="49" t="s">
        <v>802</v>
      </c>
      <c r="L32" s="46"/>
      <c r="M32" s="48"/>
      <c r="N32" s="49" t="s">
        <v>802</v>
      </c>
      <c r="O32" s="46"/>
      <c r="P32" s="48"/>
      <c r="Q32" s="43" t="str">
        <f t="shared" si="0"/>
        <v/>
      </c>
    </row>
    <row r="33" spans="1:17">
      <c r="A33" s="42"/>
      <c r="B33" s="42"/>
      <c r="C33" s="42"/>
      <c r="D33" s="50"/>
      <c r="E33" s="44"/>
      <c r="F33" s="45"/>
      <c r="G33" s="46"/>
      <c r="H33" s="47" t="s">
        <v>802</v>
      </c>
      <c r="I33" s="46"/>
      <c r="J33" s="48"/>
      <c r="K33" s="49" t="s">
        <v>802</v>
      </c>
      <c r="L33" s="46"/>
      <c r="M33" s="48"/>
      <c r="N33" s="49" t="s">
        <v>802</v>
      </c>
      <c r="O33" s="46"/>
      <c r="P33" s="48"/>
      <c r="Q33" s="43" t="str">
        <f t="shared" si="0"/>
        <v/>
      </c>
    </row>
    <row r="34" spans="1:17">
      <c r="A34" s="42"/>
      <c r="B34" s="42"/>
      <c r="C34" s="42"/>
      <c r="D34" s="50"/>
      <c r="E34" s="44"/>
      <c r="F34" s="45"/>
      <c r="G34" s="46"/>
      <c r="H34" s="47" t="s">
        <v>802</v>
      </c>
      <c r="I34" s="46"/>
      <c r="J34" s="48"/>
      <c r="K34" s="49" t="s">
        <v>802</v>
      </c>
      <c r="L34" s="46"/>
      <c r="M34" s="48"/>
      <c r="N34" s="49" t="s">
        <v>802</v>
      </c>
      <c r="O34" s="46"/>
      <c r="P34" s="48"/>
      <c r="Q34" s="43" t="str">
        <f t="shared" si="0"/>
        <v/>
      </c>
    </row>
    <row r="35" spans="1:17">
      <c r="A35" s="42"/>
      <c r="B35" s="42"/>
      <c r="C35" s="42"/>
      <c r="D35" s="50"/>
      <c r="E35" s="44"/>
      <c r="F35" s="45"/>
      <c r="G35" s="46"/>
      <c r="H35" s="47" t="s">
        <v>802</v>
      </c>
      <c r="I35" s="46"/>
      <c r="J35" s="48"/>
      <c r="K35" s="49" t="s">
        <v>802</v>
      </c>
      <c r="L35" s="46"/>
      <c r="M35" s="48"/>
      <c r="N35" s="49" t="s">
        <v>802</v>
      </c>
      <c r="O35" s="46"/>
      <c r="P35" s="48"/>
      <c r="Q35" s="43" t="str">
        <f t="shared" si="0"/>
        <v/>
      </c>
    </row>
    <row r="36" spans="1:17">
      <c r="A36" s="42"/>
      <c r="B36" s="42"/>
      <c r="C36" s="42"/>
      <c r="D36" s="50"/>
      <c r="E36" s="44"/>
      <c r="F36" s="45"/>
      <c r="G36" s="46"/>
      <c r="H36" s="47" t="s">
        <v>802</v>
      </c>
      <c r="I36" s="46"/>
      <c r="J36" s="48"/>
      <c r="K36" s="49" t="s">
        <v>802</v>
      </c>
      <c r="L36" s="46"/>
      <c r="M36" s="48"/>
      <c r="N36" s="49" t="s">
        <v>802</v>
      </c>
      <c r="O36" s="46"/>
      <c r="P36" s="48"/>
      <c r="Q36" s="43" t="str">
        <f t="shared" ref="Q36:Q67" si="1">IF(OR(E36="", G36=""), "", PRODUCT(E36, G36, I36, L36, O36))</f>
        <v/>
      </c>
    </row>
    <row r="37" spans="1:17">
      <c r="A37" s="42"/>
      <c r="B37" s="42"/>
      <c r="C37" s="42"/>
      <c r="D37" s="50"/>
      <c r="E37" s="44"/>
      <c r="F37" s="45"/>
      <c r="G37" s="46"/>
      <c r="H37" s="47" t="s">
        <v>802</v>
      </c>
      <c r="I37" s="46"/>
      <c r="J37" s="48"/>
      <c r="K37" s="49" t="s">
        <v>802</v>
      </c>
      <c r="L37" s="46"/>
      <c r="M37" s="48"/>
      <c r="N37" s="49" t="s">
        <v>802</v>
      </c>
      <c r="O37" s="46"/>
      <c r="P37" s="48"/>
      <c r="Q37" s="43" t="str">
        <f t="shared" si="1"/>
        <v/>
      </c>
    </row>
    <row r="38" spans="1:17">
      <c r="A38" s="42"/>
      <c r="B38" s="42"/>
      <c r="C38" s="42"/>
      <c r="D38" s="50"/>
      <c r="E38" s="44"/>
      <c r="F38" s="45"/>
      <c r="G38" s="46"/>
      <c r="H38" s="47" t="s">
        <v>802</v>
      </c>
      <c r="I38" s="46"/>
      <c r="J38" s="48"/>
      <c r="K38" s="49" t="s">
        <v>802</v>
      </c>
      <c r="L38" s="46"/>
      <c r="M38" s="48"/>
      <c r="N38" s="49" t="s">
        <v>802</v>
      </c>
      <c r="O38" s="46"/>
      <c r="P38" s="48"/>
      <c r="Q38" s="43" t="str">
        <f t="shared" si="1"/>
        <v/>
      </c>
    </row>
    <row r="39" spans="1:17">
      <c r="A39" s="42"/>
      <c r="B39" s="42"/>
      <c r="C39" s="42"/>
      <c r="D39" s="50"/>
      <c r="E39" s="44"/>
      <c r="F39" s="45"/>
      <c r="G39" s="46"/>
      <c r="H39" s="47" t="s">
        <v>802</v>
      </c>
      <c r="I39" s="46"/>
      <c r="J39" s="48"/>
      <c r="K39" s="49" t="s">
        <v>802</v>
      </c>
      <c r="L39" s="46"/>
      <c r="M39" s="48"/>
      <c r="N39" s="49" t="s">
        <v>802</v>
      </c>
      <c r="O39" s="46"/>
      <c r="P39" s="48"/>
      <c r="Q39" s="43" t="str">
        <f t="shared" si="1"/>
        <v/>
      </c>
    </row>
    <row r="40" spans="1:17">
      <c r="A40" s="42"/>
      <c r="B40" s="42"/>
      <c r="C40" s="42"/>
      <c r="D40" s="50"/>
      <c r="E40" s="44"/>
      <c r="F40" s="45"/>
      <c r="G40" s="46"/>
      <c r="H40" s="47" t="s">
        <v>802</v>
      </c>
      <c r="I40" s="46"/>
      <c r="J40" s="48"/>
      <c r="K40" s="49" t="s">
        <v>802</v>
      </c>
      <c r="L40" s="46"/>
      <c r="M40" s="48"/>
      <c r="N40" s="49" t="s">
        <v>802</v>
      </c>
      <c r="O40" s="46"/>
      <c r="P40" s="48"/>
      <c r="Q40" s="43" t="str">
        <f t="shared" si="1"/>
        <v/>
      </c>
    </row>
    <row r="41" spans="1:17">
      <c r="A41" s="42"/>
      <c r="B41" s="42"/>
      <c r="C41" s="42"/>
      <c r="D41" s="50"/>
      <c r="E41" s="44"/>
      <c r="F41" s="45"/>
      <c r="G41" s="46"/>
      <c r="H41" s="47" t="s">
        <v>802</v>
      </c>
      <c r="I41" s="46"/>
      <c r="J41" s="48"/>
      <c r="K41" s="49" t="s">
        <v>802</v>
      </c>
      <c r="L41" s="46"/>
      <c r="M41" s="48"/>
      <c r="N41" s="49" t="s">
        <v>802</v>
      </c>
      <c r="O41" s="46"/>
      <c r="P41" s="48"/>
      <c r="Q41" s="43" t="str">
        <f t="shared" si="1"/>
        <v/>
      </c>
    </row>
    <row r="42" spans="1:17">
      <c r="A42" s="42"/>
      <c r="B42" s="42"/>
      <c r="C42" s="42"/>
      <c r="D42" s="50"/>
      <c r="E42" s="44"/>
      <c r="F42" s="45"/>
      <c r="G42" s="46"/>
      <c r="H42" s="47" t="s">
        <v>802</v>
      </c>
      <c r="I42" s="46"/>
      <c r="J42" s="48"/>
      <c r="K42" s="49" t="s">
        <v>802</v>
      </c>
      <c r="L42" s="46"/>
      <c r="M42" s="48"/>
      <c r="N42" s="49" t="s">
        <v>802</v>
      </c>
      <c r="O42" s="46"/>
      <c r="P42" s="48"/>
      <c r="Q42" s="43" t="str">
        <f t="shared" si="1"/>
        <v/>
      </c>
    </row>
    <row r="43" spans="1:17">
      <c r="A43" s="42"/>
      <c r="B43" s="42"/>
      <c r="C43" s="42"/>
      <c r="D43" s="50"/>
      <c r="E43" s="44"/>
      <c r="F43" s="45"/>
      <c r="G43" s="46"/>
      <c r="H43" s="47" t="s">
        <v>802</v>
      </c>
      <c r="I43" s="46"/>
      <c r="J43" s="48"/>
      <c r="K43" s="49" t="s">
        <v>802</v>
      </c>
      <c r="L43" s="46"/>
      <c r="M43" s="48"/>
      <c r="N43" s="49" t="s">
        <v>802</v>
      </c>
      <c r="O43" s="46"/>
      <c r="P43" s="48"/>
      <c r="Q43" s="43" t="str">
        <f t="shared" si="1"/>
        <v/>
      </c>
    </row>
    <row r="44" spans="1:17">
      <c r="A44" s="42"/>
      <c r="B44" s="42"/>
      <c r="C44" s="42"/>
      <c r="D44" s="50"/>
      <c r="E44" s="44"/>
      <c r="F44" s="45"/>
      <c r="G44" s="46"/>
      <c r="H44" s="47" t="s">
        <v>802</v>
      </c>
      <c r="I44" s="46"/>
      <c r="J44" s="48"/>
      <c r="K44" s="49" t="s">
        <v>802</v>
      </c>
      <c r="L44" s="46"/>
      <c r="M44" s="48"/>
      <c r="N44" s="49" t="s">
        <v>802</v>
      </c>
      <c r="O44" s="46"/>
      <c r="P44" s="48"/>
      <c r="Q44" s="43" t="str">
        <f t="shared" si="1"/>
        <v/>
      </c>
    </row>
    <row r="45" spans="1:17">
      <c r="A45" s="42"/>
      <c r="B45" s="42"/>
      <c r="C45" s="42"/>
      <c r="D45" s="50"/>
      <c r="E45" s="44"/>
      <c r="F45" s="45"/>
      <c r="G45" s="46"/>
      <c r="H45" s="47" t="s">
        <v>802</v>
      </c>
      <c r="I45" s="46"/>
      <c r="J45" s="48"/>
      <c r="K45" s="49" t="s">
        <v>802</v>
      </c>
      <c r="L45" s="46"/>
      <c r="M45" s="48"/>
      <c r="N45" s="49" t="s">
        <v>802</v>
      </c>
      <c r="O45" s="46"/>
      <c r="P45" s="48"/>
      <c r="Q45" s="43" t="str">
        <f t="shared" si="1"/>
        <v/>
      </c>
    </row>
    <row r="46" spans="1:17">
      <c r="A46" s="42"/>
      <c r="B46" s="42"/>
      <c r="C46" s="42"/>
      <c r="D46" s="50"/>
      <c r="E46" s="44"/>
      <c r="F46" s="45"/>
      <c r="G46" s="46"/>
      <c r="H46" s="47" t="s">
        <v>802</v>
      </c>
      <c r="I46" s="46"/>
      <c r="J46" s="48"/>
      <c r="K46" s="49" t="s">
        <v>802</v>
      </c>
      <c r="L46" s="46"/>
      <c r="M46" s="48"/>
      <c r="N46" s="49" t="s">
        <v>802</v>
      </c>
      <c r="O46" s="46"/>
      <c r="P46" s="48"/>
      <c r="Q46" s="43" t="str">
        <f t="shared" si="1"/>
        <v/>
      </c>
    </row>
    <row r="47" spans="1:17">
      <c r="A47" s="42"/>
      <c r="B47" s="42"/>
      <c r="C47" s="42"/>
      <c r="D47" s="50"/>
      <c r="E47" s="44"/>
      <c r="F47" s="45"/>
      <c r="G47" s="46"/>
      <c r="H47" s="47" t="s">
        <v>802</v>
      </c>
      <c r="I47" s="46"/>
      <c r="J47" s="48"/>
      <c r="K47" s="49" t="s">
        <v>802</v>
      </c>
      <c r="L47" s="46"/>
      <c r="M47" s="48"/>
      <c r="N47" s="49" t="s">
        <v>802</v>
      </c>
      <c r="O47" s="46"/>
      <c r="P47" s="48"/>
      <c r="Q47" s="43" t="str">
        <f t="shared" si="1"/>
        <v/>
      </c>
    </row>
    <row r="48" spans="1:17">
      <c r="A48" s="42"/>
      <c r="B48" s="42"/>
      <c r="C48" s="42"/>
      <c r="D48" s="50"/>
      <c r="E48" s="44"/>
      <c r="F48" s="45"/>
      <c r="G48" s="46"/>
      <c r="H48" s="47" t="s">
        <v>802</v>
      </c>
      <c r="I48" s="46"/>
      <c r="J48" s="48"/>
      <c r="K48" s="49" t="s">
        <v>802</v>
      </c>
      <c r="L48" s="46"/>
      <c r="M48" s="48"/>
      <c r="N48" s="49" t="s">
        <v>802</v>
      </c>
      <c r="O48" s="46"/>
      <c r="P48" s="48"/>
      <c r="Q48" s="43" t="str">
        <f t="shared" si="1"/>
        <v/>
      </c>
    </row>
    <row r="49" spans="1:17">
      <c r="A49" s="42"/>
      <c r="B49" s="42"/>
      <c r="C49" s="42"/>
      <c r="D49" s="50"/>
      <c r="E49" s="44"/>
      <c r="F49" s="45"/>
      <c r="G49" s="46"/>
      <c r="H49" s="47" t="s">
        <v>802</v>
      </c>
      <c r="I49" s="46"/>
      <c r="J49" s="48"/>
      <c r="K49" s="49" t="s">
        <v>802</v>
      </c>
      <c r="L49" s="46"/>
      <c r="M49" s="48"/>
      <c r="N49" s="49" t="s">
        <v>802</v>
      </c>
      <c r="O49" s="46"/>
      <c r="P49" s="48"/>
      <c r="Q49" s="43" t="str">
        <f t="shared" si="1"/>
        <v/>
      </c>
    </row>
    <row r="50" spans="1:17">
      <c r="A50" s="42"/>
      <c r="B50" s="42"/>
      <c r="C50" s="42"/>
      <c r="D50" s="50"/>
      <c r="E50" s="44"/>
      <c r="F50" s="45"/>
      <c r="G50" s="46"/>
      <c r="H50" s="47" t="s">
        <v>802</v>
      </c>
      <c r="I50" s="46"/>
      <c r="J50" s="48"/>
      <c r="K50" s="49" t="s">
        <v>802</v>
      </c>
      <c r="L50" s="46"/>
      <c r="M50" s="48"/>
      <c r="N50" s="49" t="s">
        <v>802</v>
      </c>
      <c r="O50" s="46"/>
      <c r="P50" s="48"/>
      <c r="Q50" s="43" t="str">
        <f t="shared" si="1"/>
        <v/>
      </c>
    </row>
    <row r="51" spans="1:17">
      <c r="A51" s="42"/>
      <c r="B51" s="42"/>
      <c r="C51" s="42"/>
      <c r="D51" s="50"/>
      <c r="E51" s="44"/>
      <c r="F51" s="45"/>
      <c r="G51" s="46"/>
      <c r="H51" s="47" t="s">
        <v>802</v>
      </c>
      <c r="I51" s="46"/>
      <c r="J51" s="48"/>
      <c r="K51" s="49" t="s">
        <v>802</v>
      </c>
      <c r="L51" s="46"/>
      <c r="M51" s="48"/>
      <c r="N51" s="49" t="s">
        <v>802</v>
      </c>
      <c r="O51" s="46"/>
      <c r="P51" s="48"/>
      <c r="Q51" s="43" t="str">
        <f t="shared" si="1"/>
        <v/>
      </c>
    </row>
    <row r="52" spans="1:17">
      <c r="A52" s="42"/>
      <c r="B52" s="42"/>
      <c r="C52" s="42"/>
      <c r="D52" s="50"/>
      <c r="E52" s="44"/>
      <c r="F52" s="45"/>
      <c r="G52" s="46"/>
      <c r="H52" s="47" t="s">
        <v>802</v>
      </c>
      <c r="I52" s="46"/>
      <c r="J52" s="48"/>
      <c r="K52" s="49" t="s">
        <v>802</v>
      </c>
      <c r="L52" s="46"/>
      <c r="M52" s="48"/>
      <c r="N52" s="49" t="s">
        <v>802</v>
      </c>
      <c r="O52" s="46"/>
      <c r="P52" s="48"/>
      <c r="Q52" s="43" t="str">
        <f t="shared" si="1"/>
        <v/>
      </c>
    </row>
    <row r="53" spans="1:17">
      <c r="A53" s="42"/>
      <c r="B53" s="42"/>
      <c r="C53" s="42"/>
      <c r="D53" s="50"/>
      <c r="E53" s="44"/>
      <c r="F53" s="45"/>
      <c r="G53" s="46"/>
      <c r="H53" s="47" t="s">
        <v>802</v>
      </c>
      <c r="I53" s="46"/>
      <c r="J53" s="48"/>
      <c r="K53" s="49" t="s">
        <v>802</v>
      </c>
      <c r="L53" s="46"/>
      <c r="M53" s="48"/>
      <c r="N53" s="49" t="s">
        <v>802</v>
      </c>
      <c r="O53" s="46"/>
      <c r="P53" s="48"/>
      <c r="Q53" s="43" t="str">
        <f t="shared" si="1"/>
        <v/>
      </c>
    </row>
    <row r="54" spans="1:17">
      <c r="A54" s="42"/>
      <c r="B54" s="42"/>
      <c r="C54" s="42"/>
      <c r="D54" s="50"/>
      <c r="E54" s="44"/>
      <c r="F54" s="45"/>
      <c r="G54" s="46"/>
      <c r="H54" s="47" t="s">
        <v>802</v>
      </c>
      <c r="I54" s="46"/>
      <c r="J54" s="48"/>
      <c r="K54" s="49" t="s">
        <v>802</v>
      </c>
      <c r="L54" s="46"/>
      <c r="M54" s="48"/>
      <c r="N54" s="49" t="s">
        <v>802</v>
      </c>
      <c r="O54" s="46"/>
      <c r="P54" s="48"/>
      <c r="Q54" s="43" t="str">
        <f t="shared" si="1"/>
        <v/>
      </c>
    </row>
    <row r="55" spans="1:17">
      <c r="A55" s="42"/>
      <c r="B55" s="42"/>
      <c r="C55" s="42"/>
      <c r="D55" s="50"/>
      <c r="E55" s="44"/>
      <c r="F55" s="45"/>
      <c r="G55" s="46"/>
      <c r="H55" s="47" t="s">
        <v>802</v>
      </c>
      <c r="I55" s="46"/>
      <c r="J55" s="48"/>
      <c r="K55" s="49" t="s">
        <v>802</v>
      </c>
      <c r="L55" s="46"/>
      <c r="M55" s="48"/>
      <c r="N55" s="49" t="s">
        <v>802</v>
      </c>
      <c r="O55" s="46"/>
      <c r="P55" s="48"/>
      <c r="Q55" s="43" t="str">
        <f t="shared" si="1"/>
        <v/>
      </c>
    </row>
    <row r="56" spans="1:17">
      <c r="A56" s="42"/>
      <c r="B56" s="42"/>
      <c r="C56" s="42"/>
      <c r="D56" s="50"/>
      <c r="E56" s="44"/>
      <c r="F56" s="45"/>
      <c r="G56" s="46"/>
      <c r="H56" s="47" t="s">
        <v>802</v>
      </c>
      <c r="I56" s="46"/>
      <c r="J56" s="48"/>
      <c r="K56" s="49" t="s">
        <v>802</v>
      </c>
      <c r="L56" s="46"/>
      <c r="M56" s="48"/>
      <c r="N56" s="49" t="s">
        <v>802</v>
      </c>
      <c r="O56" s="46"/>
      <c r="P56" s="48"/>
      <c r="Q56" s="43" t="str">
        <f t="shared" si="1"/>
        <v/>
      </c>
    </row>
    <row r="57" spans="1:17">
      <c r="A57" s="42"/>
      <c r="B57" s="42"/>
      <c r="C57" s="42"/>
      <c r="D57" s="50"/>
      <c r="E57" s="44"/>
      <c r="F57" s="45"/>
      <c r="G57" s="46"/>
      <c r="H57" s="47" t="s">
        <v>802</v>
      </c>
      <c r="I57" s="46"/>
      <c r="J57" s="48"/>
      <c r="K57" s="49" t="s">
        <v>802</v>
      </c>
      <c r="L57" s="46"/>
      <c r="M57" s="48"/>
      <c r="N57" s="49" t="s">
        <v>802</v>
      </c>
      <c r="O57" s="46"/>
      <c r="P57" s="48"/>
      <c r="Q57" s="43" t="str">
        <f t="shared" si="1"/>
        <v/>
      </c>
    </row>
    <row r="58" spans="1:17">
      <c r="A58" s="42"/>
      <c r="B58" s="42"/>
      <c r="C58" s="42"/>
      <c r="D58" s="50"/>
      <c r="E58" s="44"/>
      <c r="F58" s="45"/>
      <c r="G58" s="46"/>
      <c r="H58" s="47" t="s">
        <v>802</v>
      </c>
      <c r="I58" s="46"/>
      <c r="J58" s="48"/>
      <c r="K58" s="49" t="s">
        <v>802</v>
      </c>
      <c r="L58" s="46"/>
      <c r="M58" s="48"/>
      <c r="N58" s="49" t="s">
        <v>802</v>
      </c>
      <c r="O58" s="46"/>
      <c r="P58" s="48"/>
      <c r="Q58" s="43" t="str">
        <f t="shared" si="1"/>
        <v/>
      </c>
    </row>
    <row r="59" spans="1:17">
      <c r="A59" s="42"/>
      <c r="B59" s="42"/>
      <c r="C59" s="42"/>
      <c r="D59" s="50"/>
      <c r="E59" s="44"/>
      <c r="F59" s="45"/>
      <c r="G59" s="46"/>
      <c r="H59" s="47" t="s">
        <v>802</v>
      </c>
      <c r="I59" s="46"/>
      <c r="J59" s="48"/>
      <c r="K59" s="49" t="s">
        <v>802</v>
      </c>
      <c r="L59" s="46"/>
      <c r="M59" s="48"/>
      <c r="N59" s="49" t="s">
        <v>802</v>
      </c>
      <c r="O59" s="46"/>
      <c r="P59" s="48"/>
      <c r="Q59" s="43" t="str">
        <f t="shared" si="1"/>
        <v/>
      </c>
    </row>
    <row r="60" spans="1:17">
      <c r="A60" s="42"/>
      <c r="B60" s="42"/>
      <c r="C60" s="42"/>
      <c r="D60" s="50"/>
      <c r="E60" s="44"/>
      <c r="F60" s="45"/>
      <c r="G60" s="46"/>
      <c r="H60" s="47" t="s">
        <v>802</v>
      </c>
      <c r="I60" s="46"/>
      <c r="J60" s="48"/>
      <c r="K60" s="49" t="s">
        <v>802</v>
      </c>
      <c r="L60" s="46"/>
      <c r="M60" s="48"/>
      <c r="N60" s="49" t="s">
        <v>802</v>
      </c>
      <c r="O60" s="46"/>
      <c r="P60" s="48"/>
      <c r="Q60" s="43" t="str">
        <f t="shared" si="1"/>
        <v/>
      </c>
    </row>
    <row r="61" spans="1:17">
      <c r="A61" s="42"/>
      <c r="B61" s="42"/>
      <c r="C61" s="42"/>
      <c r="D61" s="50"/>
      <c r="E61" s="44"/>
      <c r="F61" s="45"/>
      <c r="G61" s="46"/>
      <c r="H61" s="47" t="s">
        <v>802</v>
      </c>
      <c r="I61" s="46"/>
      <c r="J61" s="48"/>
      <c r="K61" s="49" t="s">
        <v>802</v>
      </c>
      <c r="L61" s="46"/>
      <c r="M61" s="48"/>
      <c r="N61" s="49" t="s">
        <v>802</v>
      </c>
      <c r="O61" s="46"/>
      <c r="P61" s="48"/>
      <c r="Q61" s="43" t="str">
        <f t="shared" si="1"/>
        <v/>
      </c>
    </row>
    <row r="62" spans="1:17">
      <c r="A62" s="42"/>
      <c r="B62" s="42"/>
      <c r="C62" s="42"/>
      <c r="D62" s="50"/>
      <c r="E62" s="44"/>
      <c r="F62" s="45"/>
      <c r="G62" s="46"/>
      <c r="H62" s="47" t="s">
        <v>802</v>
      </c>
      <c r="I62" s="46"/>
      <c r="J62" s="48"/>
      <c r="K62" s="49" t="s">
        <v>802</v>
      </c>
      <c r="L62" s="46"/>
      <c r="M62" s="48"/>
      <c r="N62" s="49" t="s">
        <v>802</v>
      </c>
      <c r="O62" s="46"/>
      <c r="P62" s="48"/>
      <c r="Q62" s="43" t="str">
        <f t="shared" si="1"/>
        <v/>
      </c>
    </row>
    <row r="63" spans="1:17">
      <c r="A63" s="42"/>
      <c r="B63" s="42"/>
      <c r="C63" s="42"/>
      <c r="D63" s="50"/>
      <c r="E63" s="44"/>
      <c r="F63" s="45"/>
      <c r="G63" s="46"/>
      <c r="H63" s="47" t="s">
        <v>802</v>
      </c>
      <c r="I63" s="46"/>
      <c r="J63" s="48"/>
      <c r="K63" s="49" t="s">
        <v>802</v>
      </c>
      <c r="L63" s="46"/>
      <c r="M63" s="48"/>
      <c r="N63" s="49" t="s">
        <v>802</v>
      </c>
      <c r="O63" s="46"/>
      <c r="P63" s="48"/>
      <c r="Q63" s="43" t="str">
        <f t="shared" si="1"/>
        <v/>
      </c>
    </row>
    <row r="64" spans="1:17">
      <c r="A64" s="42"/>
      <c r="B64" s="42"/>
      <c r="C64" s="42"/>
      <c r="D64" s="50"/>
      <c r="E64" s="44"/>
      <c r="F64" s="45"/>
      <c r="G64" s="46"/>
      <c r="H64" s="47" t="s">
        <v>802</v>
      </c>
      <c r="I64" s="46"/>
      <c r="J64" s="48"/>
      <c r="K64" s="49" t="s">
        <v>802</v>
      </c>
      <c r="L64" s="46"/>
      <c r="M64" s="48"/>
      <c r="N64" s="49" t="s">
        <v>802</v>
      </c>
      <c r="O64" s="46"/>
      <c r="P64" s="48"/>
      <c r="Q64" s="43" t="str">
        <f t="shared" si="1"/>
        <v/>
      </c>
    </row>
    <row r="65" spans="1:17">
      <c r="A65" s="42"/>
      <c r="B65" s="42"/>
      <c r="C65" s="42"/>
      <c r="D65" s="50"/>
      <c r="E65" s="44"/>
      <c r="F65" s="45"/>
      <c r="G65" s="46"/>
      <c r="H65" s="47" t="s">
        <v>802</v>
      </c>
      <c r="I65" s="46"/>
      <c r="J65" s="48"/>
      <c r="K65" s="49" t="s">
        <v>802</v>
      </c>
      <c r="L65" s="46"/>
      <c r="M65" s="48"/>
      <c r="N65" s="49" t="s">
        <v>802</v>
      </c>
      <c r="O65" s="46"/>
      <c r="P65" s="48"/>
      <c r="Q65" s="43" t="str">
        <f t="shared" si="1"/>
        <v/>
      </c>
    </row>
    <row r="66" spans="1:17">
      <c r="A66" s="42"/>
      <c r="B66" s="42"/>
      <c r="C66" s="42"/>
      <c r="D66" s="50"/>
      <c r="E66" s="44"/>
      <c r="F66" s="45"/>
      <c r="G66" s="46"/>
      <c r="H66" s="47" t="s">
        <v>802</v>
      </c>
      <c r="I66" s="46"/>
      <c r="J66" s="48"/>
      <c r="K66" s="49" t="s">
        <v>802</v>
      </c>
      <c r="L66" s="46"/>
      <c r="M66" s="48"/>
      <c r="N66" s="49" t="s">
        <v>802</v>
      </c>
      <c r="O66" s="46"/>
      <c r="P66" s="48"/>
      <c r="Q66" s="43" t="str">
        <f t="shared" si="1"/>
        <v/>
      </c>
    </row>
    <row r="67" spans="1:17">
      <c r="A67" s="42"/>
      <c r="B67" s="42"/>
      <c r="C67" s="42"/>
      <c r="D67" s="50"/>
      <c r="E67" s="44"/>
      <c r="F67" s="45"/>
      <c r="G67" s="46"/>
      <c r="H67" s="47" t="s">
        <v>802</v>
      </c>
      <c r="I67" s="46"/>
      <c r="J67" s="48"/>
      <c r="K67" s="49" t="s">
        <v>802</v>
      </c>
      <c r="L67" s="46"/>
      <c r="M67" s="48"/>
      <c r="N67" s="49" t="s">
        <v>802</v>
      </c>
      <c r="O67" s="46"/>
      <c r="P67" s="48"/>
      <c r="Q67" s="43" t="str">
        <f t="shared" si="1"/>
        <v/>
      </c>
    </row>
    <row r="68" spans="1:17">
      <c r="A68" s="42"/>
      <c r="B68" s="42"/>
      <c r="C68" s="42"/>
      <c r="D68" s="50"/>
      <c r="E68" s="44"/>
      <c r="F68" s="45"/>
      <c r="G68" s="46"/>
      <c r="H68" s="47" t="s">
        <v>802</v>
      </c>
      <c r="I68" s="46"/>
      <c r="J68" s="48"/>
      <c r="K68" s="49" t="s">
        <v>802</v>
      </c>
      <c r="L68" s="46"/>
      <c r="M68" s="48"/>
      <c r="N68" s="49" t="s">
        <v>802</v>
      </c>
      <c r="O68" s="46"/>
      <c r="P68" s="48"/>
      <c r="Q68" s="43" t="str">
        <f t="shared" ref="Q68:Q100" si="2">IF(OR(E68="", G68=""), "", PRODUCT(E68, G68, I68, L68, O68))</f>
        <v/>
      </c>
    </row>
    <row r="69" spans="1:17">
      <c r="A69" s="42"/>
      <c r="B69" s="42"/>
      <c r="C69" s="42"/>
      <c r="D69" s="50"/>
      <c r="E69" s="44"/>
      <c r="F69" s="45"/>
      <c r="G69" s="46"/>
      <c r="H69" s="47" t="s">
        <v>802</v>
      </c>
      <c r="I69" s="46"/>
      <c r="J69" s="48"/>
      <c r="K69" s="49" t="s">
        <v>802</v>
      </c>
      <c r="L69" s="46"/>
      <c r="M69" s="48"/>
      <c r="N69" s="49" t="s">
        <v>802</v>
      </c>
      <c r="O69" s="46"/>
      <c r="P69" s="48"/>
      <c r="Q69" s="43" t="str">
        <f t="shared" si="2"/>
        <v/>
      </c>
    </row>
    <row r="70" spans="1:17">
      <c r="A70" s="42"/>
      <c r="B70" s="42"/>
      <c r="C70" s="42"/>
      <c r="D70" s="50"/>
      <c r="E70" s="44"/>
      <c r="F70" s="45"/>
      <c r="G70" s="46"/>
      <c r="H70" s="47" t="s">
        <v>802</v>
      </c>
      <c r="I70" s="46"/>
      <c r="J70" s="48"/>
      <c r="K70" s="49" t="s">
        <v>802</v>
      </c>
      <c r="L70" s="46"/>
      <c r="M70" s="48"/>
      <c r="N70" s="49" t="s">
        <v>802</v>
      </c>
      <c r="O70" s="46"/>
      <c r="P70" s="48"/>
      <c r="Q70" s="43" t="str">
        <f t="shared" si="2"/>
        <v/>
      </c>
    </row>
    <row r="71" spans="1:17">
      <c r="A71" s="42"/>
      <c r="B71" s="42"/>
      <c r="C71" s="42"/>
      <c r="D71" s="50"/>
      <c r="E71" s="44"/>
      <c r="F71" s="45"/>
      <c r="G71" s="46"/>
      <c r="H71" s="47" t="s">
        <v>802</v>
      </c>
      <c r="I71" s="46"/>
      <c r="J71" s="48"/>
      <c r="K71" s="49" t="s">
        <v>802</v>
      </c>
      <c r="L71" s="46"/>
      <c r="M71" s="48"/>
      <c r="N71" s="49" t="s">
        <v>802</v>
      </c>
      <c r="O71" s="46"/>
      <c r="P71" s="48"/>
      <c r="Q71" s="43" t="str">
        <f t="shared" si="2"/>
        <v/>
      </c>
    </row>
    <row r="72" spans="1:17">
      <c r="A72" s="42"/>
      <c r="B72" s="42"/>
      <c r="C72" s="42"/>
      <c r="D72" s="50"/>
      <c r="E72" s="44"/>
      <c r="F72" s="45"/>
      <c r="G72" s="46"/>
      <c r="H72" s="47" t="s">
        <v>802</v>
      </c>
      <c r="I72" s="46"/>
      <c r="J72" s="48"/>
      <c r="K72" s="49" t="s">
        <v>802</v>
      </c>
      <c r="L72" s="46"/>
      <c r="M72" s="48"/>
      <c r="N72" s="49" t="s">
        <v>802</v>
      </c>
      <c r="O72" s="46"/>
      <c r="P72" s="48"/>
      <c r="Q72" s="43" t="str">
        <f t="shared" si="2"/>
        <v/>
      </c>
    </row>
    <row r="73" spans="1:17">
      <c r="A73" s="42"/>
      <c r="B73" s="42"/>
      <c r="C73" s="42"/>
      <c r="D73" s="50"/>
      <c r="E73" s="44"/>
      <c r="F73" s="45"/>
      <c r="G73" s="46"/>
      <c r="H73" s="47" t="s">
        <v>802</v>
      </c>
      <c r="I73" s="46"/>
      <c r="J73" s="48"/>
      <c r="K73" s="49" t="s">
        <v>802</v>
      </c>
      <c r="L73" s="46"/>
      <c r="M73" s="48"/>
      <c r="N73" s="49" t="s">
        <v>802</v>
      </c>
      <c r="O73" s="46"/>
      <c r="P73" s="48"/>
      <c r="Q73" s="43" t="str">
        <f t="shared" si="2"/>
        <v/>
      </c>
    </row>
    <row r="74" spans="1:17">
      <c r="A74" s="42"/>
      <c r="B74" s="42"/>
      <c r="C74" s="42"/>
      <c r="D74" s="50"/>
      <c r="E74" s="44"/>
      <c r="F74" s="45"/>
      <c r="G74" s="46"/>
      <c r="H74" s="47" t="s">
        <v>802</v>
      </c>
      <c r="I74" s="46"/>
      <c r="J74" s="48"/>
      <c r="K74" s="49" t="s">
        <v>802</v>
      </c>
      <c r="L74" s="46"/>
      <c r="M74" s="48"/>
      <c r="N74" s="49" t="s">
        <v>802</v>
      </c>
      <c r="O74" s="46"/>
      <c r="P74" s="48"/>
      <c r="Q74" s="43" t="str">
        <f t="shared" si="2"/>
        <v/>
      </c>
    </row>
    <row r="75" spans="1:17">
      <c r="A75" s="42"/>
      <c r="B75" s="42"/>
      <c r="C75" s="42"/>
      <c r="D75" s="50"/>
      <c r="E75" s="44"/>
      <c r="F75" s="45"/>
      <c r="G75" s="46"/>
      <c r="H75" s="47" t="s">
        <v>802</v>
      </c>
      <c r="I75" s="46"/>
      <c r="J75" s="48"/>
      <c r="K75" s="49" t="s">
        <v>802</v>
      </c>
      <c r="L75" s="46"/>
      <c r="M75" s="48"/>
      <c r="N75" s="49" t="s">
        <v>802</v>
      </c>
      <c r="O75" s="46"/>
      <c r="P75" s="48"/>
      <c r="Q75" s="43" t="str">
        <f t="shared" si="2"/>
        <v/>
      </c>
    </row>
    <row r="76" spans="1:17">
      <c r="A76" s="42"/>
      <c r="B76" s="42"/>
      <c r="C76" s="42"/>
      <c r="D76" s="50"/>
      <c r="E76" s="44"/>
      <c r="F76" s="45"/>
      <c r="G76" s="46"/>
      <c r="H76" s="47" t="s">
        <v>802</v>
      </c>
      <c r="I76" s="46"/>
      <c r="J76" s="48"/>
      <c r="K76" s="49" t="s">
        <v>802</v>
      </c>
      <c r="L76" s="46"/>
      <c r="M76" s="48"/>
      <c r="N76" s="49" t="s">
        <v>802</v>
      </c>
      <c r="O76" s="46"/>
      <c r="P76" s="48"/>
      <c r="Q76" s="43" t="str">
        <f t="shared" si="2"/>
        <v/>
      </c>
    </row>
    <row r="77" spans="1:17">
      <c r="A77" s="42"/>
      <c r="B77" s="42"/>
      <c r="C77" s="42"/>
      <c r="D77" s="50"/>
      <c r="E77" s="44"/>
      <c r="F77" s="45"/>
      <c r="G77" s="46"/>
      <c r="H77" s="47" t="s">
        <v>802</v>
      </c>
      <c r="I77" s="46"/>
      <c r="J77" s="48"/>
      <c r="K77" s="49" t="s">
        <v>802</v>
      </c>
      <c r="L77" s="46"/>
      <c r="M77" s="48"/>
      <c r="N77" s="49" t="s">
        <v>802</v>
      </c>
      <c r="O77" s="46"/>
      <c r="P77" s="48"/>
      <c r="Q77" s="43" t="str">
        <f t="shared" si="2"/>
        <v/>
      </c>
    </row>
    <row r="78" spans="1:17">
      <c r="A78" s="42"/>
      <c r="B78" s="42"/>
      <c r="C78" s="42"/>
      <c r="D78" s="50"/>
      <c r="E78" s="44"/>
      <c r="F78" s="45"/>
      <c r="G78" s="46"/>
      <c r="H78" s="47" t="s">
        <v>802</v>
      </c>
      <c r="I78" s="46"/>
      <c r="J78" s="48"/>
      <c r="K78" s="49" t="s">
        <v>802</v>
      </c>
      <c r="L78" s="46"/>
      <c r="M78" s="48"/>
      <c r="N78" s="49" t="s">
        <v>802</v>
      </c>
      <c r="O78" s="46"/>
      <c r="P78" s="48"/>
      <c r="Q78" s="43" t="str">
        <f t="shared" si="2"/>
        <v/>
      </c>
    </row>
    <row r="79" spans="1:17">
      <c r="A79" s="42"/>
      <c r="B79" s="42"/>
      <c r="C79" s="42"/>
      <c r="D79" s="50"/>
      <c r="E79" s="44"/>
      <c r="F79" s="45"/>
      <c r="G79" s="46"/>
      <c r="H79" s="47" t="s">
        <v>802</v>
      </c>
      <c r="I79" s="46"/>
      <c r="J79" s="48"/>
      <c r="K79" s="49" t="s">
        <v>802</v>
      </c>
      <c r="L79" s="46"/>
      <c r="M79" s="48"/>
      <c r="N79" s="49" t="s">
        <v>802</v>
      </c>
      <c r="O79" s="46"/>
      <c r="P79" s="48"/>
      <c r="Q79" s="43" t="str">
        <f t="shared" si="2"/>
        <v/>
      </c>
    </row>
    <row r="80" spans="1:17">
      <c r="A80" s="42"/>
      <c r="B80" s="42"/>
      <c r="C80" s="42"/>
      <c r="D80" s="50"/>
      <c r="E80" s="44"/>
      <c r="F80" s="45"/>
      <c r="G80" s="46"/>
      <c r="H80" s="47" t="s">
        <v>802</v>
      </c>
      <c r="I80" s="46"/>
      <c r="J80" s="48"/>
      <c r="K80" s="49" t="s">
        <v>802</v>
      </c>
      <c r="L80" s="46"/>
      <c r="M80" s="48"/>
      <c r="N80" s="49" t="s">
        <v>802</v>
      </c>
      <c r="O80" s="46"/>
      <c r="P80" s="48"/>
      <c r="Q80" s="43" t="str">
        <f t="shared" si="2"/>
        <v/>
      </c>
    </row>
    <row r="81" spans="1:17">
      <c r="A81" s="42"/>
      <c r="B81" s="42"/>
      <c r="C81" s="42"/>
      <c r="D81" s="50"/>
      <c r="E81" s="44"/>
      <c r="F81" s="45"/>
      <c r="G81" s="46"/>
      <c r="H81" s="47" t="s">
        <v>802</v>
      </c>
      <c r="I81" s="46"/>
      <c r="J81" s="48"/>
      <c r="K81" s="49" t="s">
        <v>802</v>
      </c>
      <c r="L81" s="46"/>
      <c r="M81" s="48"/>
      <c r="N81" s="49" t="s">
        <v>802</v>
      </c>
      <c r="O81" s="46"/>
      <c r="P81" s="48"/>
      <c r="Q81" s="43" t="str">
        <f t="shared" si="2"/>
        <v/>
      </c>
    </row>
    <row r="82" spans="1:17">
      <c r="A82" s="42"/>
      <c r="B82" s="42"/>
      <c r="C82" s="42"/>
      <c r="D82" s="50"/>
      <c r="E82" s="44"/>
      <c r="F82" s="45"/>
      <c r="G82" s="46"/>
      <c r="H82" s="47" t="s">
        <v>802</v>
      </c>
      <c r="I82" s="46"/>
      <c r="J82" s="48"/>
      <c r="K82" s="49" t="s">
        <v>802</v>
      </c>
      <c r="L82" s="46"/>
      <c r="M82" s="48"/>
      <c r="N82" s="49" t="s">
        <v>802</v>
      </c>
      <c r="O82" s="46"/>
      <c r="P82" s="48"/>
      <c r="Q82" s="43" t="str">
        <f t="shared" si="2"/>
        <v/>
      </c>
    </row>
    <row r="83" spans="1:17">
      <c r="A83" s="42"/>
      <c r="B83" s="42"/>
      <c r="C83" s="42"/>
      <c r="D83" s="50"/>
      <c r="E83" s="44"/>
      <c r="F83" s="45"/>
      <c r="G83" s="46"/>
      <c r="H83" s="47" t="s">
        <v>802</v>
      </c>
      <c r="I83" s="46"/>
      <c r="J83" s="48"/>
      <c r="K83" s="49" t="s">
        <v>802</v>
      </c>
      <c r="L83" s="46"/>
      <c r="M83" s="48"/>
      <c r="N83" s="49" t="s">
        <v>802</v>
      </c>
      <c r="O83" s="46"/>
      <c r="P83" s="48"/>
      <c r="Q83" s="43" t="str">
        <f t="shared" si="2"/>
        <v/>
      </c>
    </row>
    <row r="84" spans="1:17">
      <c r="A84" s="42"/>
      <c r="B84" s="42"/>
      <c r="C84" s="42"/>
      <c r="D84" s="50"/>
      <c r="E84" s="44"/>
      <c r="F84" s="45"/>
      <c r="G84" s="46"/>
      <c r="H84" s="47" t="s">
        <v>802</v>
      </c>
      <c r="I84" s="46"/>
      <c r="J84" s="48"/>
      <c r="K84" s="49" t="s">
        <v>802</v>
      </c>
      <c r="L84" s="46"/>
      <c r="M84" s="48"/>
      <c r="N84" s="49" t="s">
        <v>802</v>
      </c>
      <c r="O84" s="46"/>
      <c r="P84" s="48"/>
      <c r="Q84" s="43" t="str">
        <f t="shared" si="2"/>
        <v/>
      </c>
    </row>
    <row r="85" spans="1:17">
      <c r="A85" s="42"/>
      <c r="B85" s="42"/>
      <c r="C85" s="42"/>
      <c r="D85" s="50"/>
      <c r="E85" s="44"/>
      <c r="F85" s="45"/>
      <c r="G85" s="46"/>
      <c r="H85" s="47" t="s">
        <v>802</v>
      </c>
      <c r="I85" s="46"/>
      <c r="J85" s="48"/>
      <c r="K85" s="49" t="s">
        <v>802</v>
      </c>
      <c r="L85" s="46"/>
      <c r="M85" s="48"/>
      <c r="N85" s="49" t="s">
        <v>802</v>
      </c>
      <c r="O85" s="46"/>
      <c r="P85" s="48"/>
      <c r="Q85" s="43" t="str">
        <f t="shared" si="2"/>
        <v/>
      </c>
    </row>
    <row r="86" spans="1:17">
      <c r="A86" s="42"/>
      <c r="B86" s="42"/>
      <c r="C86" s="42"/>
      <c r="D86" s="50"/>
      <c r="E86" s="44"/>
      <c r="F86" s="45"/>
      <c r="G86" s="46"/>
      <c r="H86" s="47" t="s">
        <v>802</v>
      </c>
      <c r="I86" s="46"/>
      <c r="J86" s="48"/>
      <c r="K86" s="49" t="s">
        <v>802</v>
      </c>
      <c r="L86" s="46"/>
      <c r="M86" s="48"/>
      <c r="N86" s="49" t="s">
        <v>802</v>
      </c>
      <c r="O86" s="46"/>
      <c r="P86" s="48"/>
      <c r="Q86" s="43" t="str">
        <f t="shared" si="2"/>
        <v/>
      </c>
    </row>
    <row r="87" spans="1:17">
      <c r="A87" s="42"/>
      <c r="B87" s="42"/>
      <c r="C87" s="42"/>
      <c r="D87" s="50"/>
      <c r="E87" s="44"/>
      <c r="F87" s="45"/>
      <c r="G87" s="46"/>
      <c r="H87" s="47" t="s">
        <v>802</v>
      </c>
      <c r="I87" s="46"/>
      <c r="J87" s="48"/>
      <c r="K87" s="49" t="s">
        <v>802</v>
      </c>
      <c r="L87" s="46"/>
      <c r="M87" s="48"/>
      <c r="N87" s="49" t="s">
        <v>802</v>
      </c>
      <c r="O87" s="46"/>
      <c r="P87" s="48"/>
      <c r="Q87" s="43" t="str">
        <f t="shared" si="2"/>
        <v/>
      </c>
    </row>
    <row r="88" spans="1:17">
      <c r="A88" s="42"/>
      <c r="B88" s="42"/>
      <c r="C88" s="42"/>
      <c r="D88" s="50"/>
      <c r="E88" s="44"/>
      <c r="F88" s="45"/>
      <c r="G88" s="46"/>
      <c r="H88" s="47" t="s">
        <v>802</v>
      </c>
      <c r="I88" s="46"/>
      <c r="J88" s="48"/>
      <c r="K88" s="49" t="s">
        <v>802</v>
      </c>
      <c r="L88" s="46"/>
      <c r="M88" s="48"/>
      <c r="N88" s="49" t="s">
        <v>802</v>
      </c>
      <c r="O88" s="46"/>
      <c r="P88" s="48"/>
      <c r="Q88" s="43" t="str">
        <f t="shared" si="2"/>
        <v/>
      </c>
    </row>
    <row r="89" spans="1:17">
      <c r="A89" s="42"/>
      <c r="B89" s="42"/>
      <c r="C89" s="42"/>
      <c r="D89" s="50"/>
      <c r="E89" s="44"/>
      <c r="F89" s="45"/>
      <c r="G89" s="46"/>
      <c r="H89" s="47" t="s">
        <v>802</v>
      </c>
      <c r="I89" s="46"/>
      <c r="J89" s="48"/>
      <c r="K89" s="49" t="s">
        <v>802</v>
      </c>
      <c r="L89" s="46"/>
      <c r="M89" s="48"/>
      <c r="N89" s="49" t="s">
        <v>802</v>
      </c>
      <c r="O89" s="46"/>
      <c r="P89" s="48"/>
      <c r="Q89" s="43" t="str">
        <f t="shared" si="2"/>
        <v/>
      </c>
    </row>
    <row r="90" spans="1:17">
      <c r="A90" s="42"/>
      <c r="B90" s="42"/>
      <c r="C90" s="42"/>
      <c r="D90" s="50"/>
      <c r="E90" s="44"/>
      <c r="F90" s="45"/>
      <c r="G90" s="46"/>
      <c r="H90" s="47" t="s">
        <v>802</v>
      </c>
      <c r="I90" s="46"/>
      <c r="J90" s="48"/>
      <c r="K90" s="49" t="s">
        <v>802</v>
      </c>
      <c r="L90" s="46"/>
      <c r="M90" s="48"/>
      <c r="N90" s="49" t="s">
        <v>802</v>
      </c>
      <c r="O90" s="46"/>
      <c r="P90" s="48"/>
      <c r="Q90" s="43" t="str">
        <f t="shared" si="2"/>
        <v/>
      </c>
    </row>
    <row r="91" spans="1:17">
      <c r="A91" s="42"/>
      <c r="B91" s="42"/>
      <c r="C91" s="42"/>
      <c r="D91" s="50"/>
      <c r="E91" s="44"/>
      <c r="F91" s="45"/>
      <c r="G91" s="46"/>
      <c r="H91" s="47" t="s">
        <v>802</v>
      </c>
      <c r="I91" s="46"/>
      <c r="J91" s="48"/>
      <c r="K91" s="49" t="s">
        <v>802</v>
      </c>
      <c r="L91" s="46"/>
      <c r="M91" s="48"/>
      <c r="N91" s="49" t="s">
        <v>802</v>
      </c>
      <c r="O91" s="46"/>
      <c r="P91" s="48"/>
      <c r="Q91" s="43" t="str">
        <f t="shared" si="2"/>
        <v/>
      </c>
    </row>
    <row r="92" spans="1:17">
      <c r="A92" s="42"/>
      <c r="B92" s="42"/>
      <c r="C92" s="42"/>
      <c r="D92" s="50"/>
      <c r="E92" s="44"/>
      <c r="F92" s="45"/>
      <c r="G92" s="46"/>
      <c r="H92" s="47" t="s">
        <v>802</v>
      </c>
      <c r="I92" s="46"/>
      <c r="J92" s="48"/>
      <c r="K92" s="49" t="s">
        <v>802</v>
      </c>
      <c r="L92" s="46"/>
      <c r="M92" s="48"/>
      <c r="N92" s="49" t="s">
        <v>802</v>
      </c>
      <c r="O92" s="46"/>
      <c r="P92" s="48"/>
      <c r="Q92" s="43" t="str">
        <f t="shared" si="2"/>
        <v/>
      </c>
    </row>
    <row r="93" spans="1:17">
      <c r="A93" s="42"/>
      <c r="B93" s="42"/>
      <c r="C93" s="42"/>
      <c r="D93" s="50"/>
      <c r="E93" s="44"/>
      <c r="F93" s="45"/>
      <c r="G93" s="46"/>
      <c r="H93" s="47" t="s">
        <v>802</v>
      </c>
      <c r="I93" s="46"/>
      <c r="J93" s="48"/>
      <c r="K93" s="49" t="s">
        <v>802</v>
      </c>
      <c r="L93" s="46"/>
      <c r="M93" s="48"/>
      <c r="N93" s="49" t="s">
        <v>802</v>
      </c>
      <c r="O93" s="46"/>
      <c r="P93" s="48"/>
      <c r="Q93" s="43" t="str">
        <f t="shared" si="2"/>
        <v/>
      </c>
    </row>
    <row r="94" spans="1:17">
      <c r="A94" s="42"/>
      <c r="B94" s="42"/>
      <c r="C94" s="42"/>
      <c r="D94" s="50"/>
      <c r="E94" s="44"/>
      <c r="F94" s="45"/>
      <c r="G94" s="46"/>
      <c r="H94" s="47" t="s">
        <v>802</v>
      </c>
      <c r="I94" s="46"/>
      <c r="J94" s="48"/>
      <c r="K94" s="49" t="s">
        <v>802</v>
      </c>
      <c r="L94" s="46"/>
      <c r="M94" s="48"/>
      <c r="N94" s="49" t="s">
        <v>802</v>
      </c>
      <c r="O94" s="46"/>
      <c r="P94" s="48"/>
      <c r="Q94" s="43" t="str">
        <f t="shared" si="2"/>
        <v/>
      </c>
    </row>
    <row r="95" spans="1:17">
      <c r="A95" s="42"/>
      <c r="B95" s="42"/>
      <c r="C95" s="42"/>
      <c r="D95" s="50"/>
      <c r="E95" s="44"/>
      <c r="F95" s="45"/>
      <c r="G95" s="46"/>
      <c r="H95" s="47" t="s">
        <v>802</v>
      </c>
      <c r="I95" s="46"/>
      <c r="J95" s="48"/>
      <c r="K95" s="49" t="s">
        <v>802</v>
      </c>
      <c r="L95" s="46"/>
      <c r="M95" s="48"/>
      <c r="N95" s="49" t="s">
        <v>802</v>
      </c>
      <c r="O95" s="46"/>
      <c r="P95" s="48"/>
      <c r="Q95" s="43" t="str">
        <f t="shared" si="2"/>
        <v/>
      </c>
    </row>
    <row r="96" spans="1:17">
      <c r="A96" s="42"/>
      <c r="B96" s="42"/>
      <c r="C96" s="42"/>
      <c r="D96" s="50"/>
      <c r="E96" s="44"/>
      <c r="F96" s="45"/>
      <c r="G96" s="46"/>
      <c r="H96" s="47" t="s">
        <v>802</v>
      </c>
      <c r="I96" s="46"/>
      <c r="J96" s="48"/>
      <c r="K96" s="49" t="s">
        <v>802</v>
      </c>
      <c r="L96" s="46"/>
      <c r="M96" s="48"/>
      <c r="N96" s="49" t="s">
        <v>802</v>
      </c>
      <c r="O96" s="46"/>
      <c r="P96" s="48"/>
      <c r="Q96" s="43" t="str">
        <f t="shared" si="2"/>
        <v/>
      </c>
    </row>
    <row r="97" spans="1:17">
      <c r="A97" s="42"/>
      <c r="B97" s="42"/>
      <c r="C97" s="42"/>
      <c r="D97" s="50"/>
      <c r="E97" s="44"/>
      <c r="F97" s="45"/>
      <c r="G97" s="46"/>
      <c r="H97" s="47" t="s">
        <v>802</v>
      </c>
      <c r="I97" s="46"/>
      <c r="J97" s="48"/>
      <c r="K97" s="49" t="s">
        <v>802</v>
      </c>
      <c r="L97" s="46"/>
      <c r="M97" s="48"/>
      <c r="N97" s="49" t="s">
        <v>802</v>
      </c>
      <c r="O97" s="46"/>
      <c r="P97" s="48"/>
      <c r="Q97" s="43" t="str">
        <f t="shared" si="2"/>
        <v/>
      </c>
    </row>
    <row r="98" spans="1:17">
      <c r="A98" s="42"/>
      <c r="B98" s="42"/>
      <c r="C98" s="42"/>
      <c r="D98" s="50"/>
      <c r="E98" s="44"/>
      <c r="F98" s="45"/>
      <c r="G98" s="46"/>
      <c r="H98" s="47" t="s">
        <v>802</v>
      </c>
      <c r="I98" s="46"/>
      <c r="J98" s="48"/>
      <c r="K98" s="49" t="s">
        <v>802</v>
      </c>
      <c r="L98" s="46"/>
      <c r="M98" s="48"/>
      <c r="N98" s="49" t="s">
        <v>802</v>
      </c>
      <c r="O98" s="46"/>
      <c r="P98" s="48"/>
      <c r="Q98" s="43" t="str">
        <f t="shared" si="2"/>
        <v/>
      </c>
    </row>
    <row r="99" spans="1:17">
      <c r="A99" s="42"/>
      <c r="B99" s="42"/>
      <c r="C99" s="42"/>
      <c r="D99" s="50"/>
      <c r="E99" s="44"/>
      <c r="F99" s="45"/>
      <c r="G99" s="46"/>
      <c r="H99" s="47" t="s">
        <v>802</v>
      </c>
      <c r="I99" s="46"/>
      <c r="J99" s="48"/>
      <c r="K99" s="49" t="s">
        <v>802</v>
      </c>
      <c r="L99" s="46"/>
      <c r="M99" s="48"/>
      <c r="N99" s="49" t="s">
        <v>802</v>
      </c>
      <c r="O99" s="46"/>
      <c r="P99" s="48"/>
      <c r="Q99" s="43" t="str">
        <f t="shared" si="2"/>
        <v/>
      </c>
    </row>
    <row r="100" spans="1:17">
      <c r="A100" s="42"/>
      <c r="B100" s="42"/>
      <c r="C100" s="42"/>
      <c r="D100" s="50"/>
      <c r="E100" s="44"/>
      <c r="F100" s="45"/>
      <c r="G100" s="46"/>
      <c r="H100" s="47" t="s">
        <v>802</v>
      </c>
      <c r="I100" s="46"/>
      <c r="J100" s="48"/>
      <c r="K100" s="49" t="s">
        <v>802</v>
      </c>
      <c r="L100" s="46"/>
      <c r="M100" s="48"/>
      <c r="N100" s="49" t="s">
        <v>802</v>
      </c>
      <c r="O100" s="46"/>
      <c r="P100" s="48"/>
      <c r="Q100" s="43" t="str">
        <f t="shared" si="2"/>
        <v/>
      </c>
    </row>
  </sheetData>
  <sheetProtection algorithmName="SHA-512" hashValue="VCJXjsif/EiAxblGFQYTer1o8sIzo9UMAsUPmh+eyyfxSzjGFQzKXSGwG0jB5sf2/yN3OlVinegoSYEUyF0LqQ==" saltValue="Ip2ZmYaPd3kKxoJeNxz8Bw==" spinCount="100000" sheet="1" scenarios="1" formatRows="0" autoFilter="0"/>
  <mergeCells count="1">
    <mergeCell ref="P1:Q1"/>
  </mergeCells>
  <phoneticPr fontId="3" type="noConversion"/>
  <conditionalFormatting sqref="E4:E100">
    <cfRule type="expression" dxfId="424" priority="18">
      <formula>E4-TRUNC(E4)&lt;&gt;0</formula>
    </cfRule>
  </conditionalFormatting>
  <conditionalFormatting sqref="E4:E100">
    <cfRule type="expression" dxfId="423" priority="17">
      <formula>E4-TRUNC(E4)=0</formula>
    </cfRule>
  </conditionalFormatting>
  <conditionalFormatting sqref="G4:G100">
    <cfRule type="expression" dxfId="422" priority="15">
      <formula>G4-TRUNC(G4)=0</formula>
    </cfRule>
    <cfRule type="expression" dxfId="421" priority="16">
      <formula>G4-TRUNC(G4)&lt;&gt;0</formula>
    </cfRule>
  </conditionalFormatting>
  <conditionalFormatting sqref="I4:I100">
    <cfRule type="expression" dxfId="420" priority="13">
      <formula>I4-TRUNC(I4)=0</formula>
    </cfRule>
    <cfRule type="expression" dxfId="419" priority="14">
      <formula>I4-TRUNC(I4)&lt;&gt;0</formula>
    </cfRule>
  </conditionalFormatting>
  <conditionalFormatting sqref="L4:L100">
    <cfRule type="expression" dxfId="418" priority="11">
      <formula>L4-TRUNC(L4)=0</formula>
    </cfRule>
    <cfRule type="expression" dxfId="417" priority="12">
      <formula>L4-TRUNC(L4)&lt;&gt;0</formula>
    </cfRule>
  </conditionalFormatting>
  <conditionalFormatting sqref="O4:O100">
    <cfRule type="expression" dxfId="416" priority="9">
      <formula>O4-TRUNC(O4)=0</formula>
    </cfRule>
    <cfRule type="expression" dxfId="415" priority="10">
      <formula>O4-TRUNC(O4)&lt;&gt;0</formula>
    </cfRule>
  </conditionalFormatting>
  <conditionalFormatting sqref="Q4:Q100">
    <cfRule type="expression" dxfId="414" priority="7">
      <formula>Q4-TRUNC(Q4)=0</formula>
    </cfRule>
    <cfRule type="expression" dxfId="413" priority="8">
      <formula>Q4-TRUNC(Q4)&lt;&gt;0</formula>
    </cfRule>
  </conditionalFormatting>
  <conditionalFormatting sqref="Q4:Q100">
    <cfRule type="expression" dxfId="412" priority="5">
      <formula>Q4-TRUNC(Q4)=0</formula>
    </cfRule>
    <cfRule type="expression" dxfId="411" priority="6">
      <formula>Q4-TRUNC(Q4)&lt;&gt;0</formula>
    </cfRule>
  </conditionalFormatting>
  <dataValidations count="2">
    <dataValidation type="decimal" allowBlank="1" showInputMessage="1" showErrorMessage="1" sqref="I4:I100 L4:L100 E4:E100 O4:O100" xr:uid="{00000000-0002-0000-0100-000000000000}">
      <formula1>0</formula1>
      <formula2>999999</formula2>
    </dataValidation>
    <dataValidation type="decimal" allowBlank="1" showInputMessage="1" showErrorMessage="1" sqref="G4:G100" xr:uid="{00000000-0002-0000-0100-000001000000}">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Functions_Public_Go_To_Upper_Sheet">
                <anchor moveWithCells="1" sizeWithCells="1">
                  <from>
                    <xdr:col>6</xdr:col>
                    <xdr:colOff>666750</xdr:colOff>
                    <xdr:row>0</xdr:row>
                    <xdr:rowOff>107950</xdr:rowOff>
                  </from>
                  <to>
                    <xdr:col>9</xdr:col>
                    <xdr:colOff>209550</xdr:colOff>
                    <xdr:row>0</xdr:row>
                    <xdr:rowOff>552450</xdr:rowOff>
                  </to>
                </anchor>
              </controlPr>
            </control>
          </mc:Choice>
        </mc:AlternateContent>
        <mc:AlternateContent xmlns:mc="http://schemas.openxmlformats.org/markup-compatibility/2006">
          <mc:Choice Requires="x14">
            <control shapeId="70658" r:id="rId5" name="Button 2">
              <controlPr defaultSize="0" print="0" autoFill="0" autoPict="0" macro="[0]!Functions_Public_Cell_Reservation">
                <anchor moveWithCells="1" sizeWithCells="1">
                  <from>
                    <xdr:col>9</xdr:col>
                    <xdr:colOff>323850</xdr:colOff>
                    <xdr:row>0</xdr:row>
                    <xdr:rowOff>107950</xdr:rowOff>
                  </from>
                  <to>
                    <xdr:col>11</xdr:col>
                    <xdr:colOff>266700</xdr:colOff>
                    <xdr:row>0</xdr:row>
                    <xdr:rowOff>552450</xdr:rowOff>
                  </to>
                </anchor>
              </controlPr>
            </control>
          </mc:Choice>
        </mc:AlternateContent>
        <mc:AlternateContent xmlns:mc="http://schemas.openxmlformats.org/markup-compatibility/2006">
          <mc:Choice Requires="x14">
            <control shapeId="70661" r:id="rId6" name="Button 5">
              <controlPr defaultSize="0" print="0" autoFill="0" autoPict="0" macro="[0]!Functions_Form_1_Row_100">
                <anchor moveWithCells="1" sizeWithCells="1">
                  <from>
                    <xdr:col>4</xdr:col>
                    <xdr:colOff>419100</xdr:colOff>
                    <xdr:row>0</xdr:row>
                    <xdr:rowOff>107950</xdr:rowOff>
                  </from>
                  <to>
                    <xdr:col>6</xdr:col>
                    <xdr:colOff>552450</xdr:colOff>
                    <xdr:row>0</xdr:row>
                    <xdr:rowOff>552450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'기준(양식)'!$J$3:$J$94</xm:f>
          </x14:formula1>
          <xm:sqref>M4:M100 J4:J100 P4:P100</xm:sqref>
        </x14:dataValidation>
        <x14:dataValidation type="list" allowBlank="1" showInputMessage="1" showErrorMessage="1" xr:uid="{00000000-0002-0000-0100-000003000000}">
          <x14:formula1>
            <xm:f>'기준(양식)'!$K$3:$K$163</xm:f>
          </x14:formula1>
          <xm:sqref>F4:F100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rm_2_HR">
    <tabColor rgb="FF7030A0"/>
    <pageSetUpPr fitToPage="1"/>
  </sheetPr>
  <dimension ref="A1:BG115"/>
  <sheetViews>
    <sheetView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5" customWidth="1"/>
    <col min="37" max="39" width="4.58203125" style="75" customWidth="1"/>
    <col min="40" max="40" width="7.58203125" style="75" customWidth="1"/>
    <col min="41" max="52" width="4.58203125" style="75" customWidth="1"/>
    <col min="53" max="53" width="12.58203125" style="75" customWidth="1"/>
    <col min="54" max="59" width="9" style="60" hidden="1" customWidth="1"/>
    <col min="60" max="100" width="9" style="60" customWidth="1"/>
    <col min="101" max="16384" width="9" style="60"/>
  </cols>
  <sheetData>
    <row r="1" spans="1:59" ht="50.15" customHeight="1" thickBot="1">
      <c r="A1" s="127" t="s">
        <v>2404</v>
      </c>
      <c r="B1" s="52"/>
      <c r="C1" s="257" t="s">
        <v>1307</v>
      </c>
      <c r="D1" s="254"/>
      <c r="E1" s="52"/>
      <c r="F1" s="52"/>
      <c r="G1" s="53"/>
      <c r="H1" s="54"/>
      <c r="I1" s="55"/>
      <c r="J1" s="55"/>
      <c r="K1" s="54"/>
      <c r="L1" s="54"/>
      <c r="M1" s="54"/>
      <c r="N1" s="54"/>
      <c r="O1" s="56"/>
      <c r="P1" s="56"/>
      <c r="Q1" s="56"/>
      <c r="R1" s="56"/>
      <c r="S1" s="56"/>
      <c r="T1" s="56"/>
      <c r="U1" s="56"/>
      <c r="V1" s="56"/>
      <c r="W1" s="56"/>
      <c r="X1" s="123" t="s">
        <v>1304</v>
      </c>
      <c r="Y1" s="123" t="s">
        <v>1297</v>
      </c>
      <c r="Z1" s="123" t="s">
        <v>1295</v>
      </c>
      <c r="AA1" s="123"/>
      <c r="AB1" s="56"/>
      <c r="AC1" s="56"/>
      <c r="AD1" s="203"/>
      <c r="AE1" s="204" t="s">
        <v>1403</v>
      </c>
      <c r="AF1" s="208" t="str">
        <f>사업시행구조!$E$7</f>
        <v>몽골</v>
      </c>
      <c r="AG1" s="205"/>
      <c r="AH1" s="206"/>
      <c r="AI1" s="206"/>
      <c r="AJ1" s="205"/>
      <c r="AK1" s="204" t="s">
        <v>1404</v>
      </c>
      <c r="AL1" s="207">
        <v>0</v>
      </c>
      <c r="AM1" s="56"/>
      <c r="AN1" s="57"/>
      <c r="AO1" s="56"/>
      <c r="AP1" s="51"/>
      <c r="AQ1" s="258" t="s">
        <v>910</v>
      </c>
      <c r="AR1" s="481">
        <f>_xlfn.AGGREGATE(9,6,AJ3:AK46)</f>
        <v>0</v>
      </c>
      <c r="AS1" s="481"/>
      <c r="AT1" s="481"/>
      <c r="AU1" s="481"/>
      <c r="AV1" s="481"/>
      <c r="AW1" s="58"/>
      <c r="AX1" s="56"/>
      <c r="AY1" s="56"/>
      <c r="AZ1" s="56"/>
      <c r="BA1" s="59"/>
      <c r="BB1" s="60" t="s">
        <v>1274</v>
      </c>
      <c r="BC1" s="60" t="s">
        <v>1274</v>
      </c>
      <c r="BD1" s="60" t="s">
        <v>1274</v>
      </c>
      <c r="BE1" s="60" t="s">
        <v>1274</v>
      </c>
      <c r="BF1" s="60" t="s">
        <v>1274</v>
      </c>
      <c r="BG1" s="60" t="s">
        <v>1274</v>
      </c>
    </row>
    <row r="2" spans="1:59" ht="25.5" customHeight="1">
      <c r="A2" s="482" t="s">
        <v>2403</v>
      </c>
      <c r="B2" s="483"/>
      <c r="C2" s="484"/>
      <c r="D2" s="484"/>
      <c r="E2" s="484"/>
      <c r="F2" s="484"/>
      <c r="G2" s="484"/>
      <c r="H2" s="484"/>
      <c r="I2" s="484"/>
      <c r="J2" s="484"/>
      <c r="K2" s="484"/>
      <c r="L2" s="484"/>
      <c r="M2" s="484"/>
      <c r="N2" s="485"/>
      <c r="O2" s="491" t="s">
        <v>911</v>
      </c>
      <c r="P2" s="492"/>
      <c r="Q2" s="492"/>
      <c r="R2" s="497" t="s">
        <v>125</v>
      </c>
      <c r="S2" s="497"/>
      <c r="T2" s="497"/>
      <c r="U2" s="498" t="s">
        <v>126</v>
      </c>
      <c r="V2" s="499"/>
      <c r="W2" s="500"/>
      <c r="X2" s="497" t="s">
        <v>127</v>
      </c>
      <c r="Y2" s="497"/>
      <c r="Z2" s="497"/>
      <c r="AA2" s="497" t="s">
        <v>912</v>
      </c>
      <c r="AB2" s="497"/>
      <c r="AC2" s="497"/>
      <c r="AD2" s="497" t="s">
        <v>913</v>
      </c>
      <c r="AE2" s="497"/>
      <c r="AF2" s="497"/>
      <c r="AG2" s="497" t="s">
        <v>914</v>
      </c>
      <c r="AH2" s="497"/>
      <c r="AI2" s="497"/>
      <c r="AJ2" s="497" t="s">
        <v>915</v>
      </c>
      <c r="AK2" s="497"/>
      <c r="AL2" s="497" t="s">
        <v>742</v>
      </c>
      <c r="AM2" s="497"/>
      <c r="AN2" s="61" t="s">
        <v>902</v>
      </c>
      <c r="AO2" s="61" t="s">
        <v>903</v>
      </c>
      <c r="AP2" s="497" t="s">
        <v>177</v>
      </c>
      <c r="AQ2" s="497"/>
      <c r="AR2" s="61" t="s">
        <v>905</v>
      </c>
      <c r="AS2" s="498" t="s">
        <v>906</v>
      </c>
      <c r="AT2" s="500"/>
      <c r="AU2" s="61" t="s">
        <v>907</v>
      </c>
      <c r="AV2" s="497" t="s">
        <v>908</v>
      </c>
      <c r="AW2" s="497"/>
      <c r="AX2" s="61" t="s">
        <v>916</v>
      </c>
      <c r="AY2" s="497" t="s">
        <v>917</v>
      </c>
      <c r="AZ2" s="497"/>
      <c r="BA2" s="62" t="s">
        <v>918</v>
      </c>
    </row>
    <row r="3" spans="1:59" ht="11.25" customHeight="1">
      <c r="A3" s="486"/>
      <c r="B3" s="483"/>
      <c r="C3" s="483"/>
      <c r="D3" s="483"/>
      <c r="E3" s="483"/>
      <c r="F3" s="483"/>
      <c r="G3" s="483"/>
      <c r="H3" s="483"/>
      <c r="I3" s="483"/>
      <c r="J3" s="483"/>
      <c r="K3" s="483"/>
      <c r="L3" s="483"/>
      <c r="M3" s="483"/>
      <c r="N3" s="487"/>
      <c r="O3" s="493"/>
      <c r="P3" s="494"/>
      <c r="Q3" s="494"/>
      <c r="R3" s="477" t="s">
        <v>120</v>
      </c>
      <c r="S3" s="477"/>
      <c r="T3" s="477"/>
      <c r="U3" s="478" t="s">
        <v>122</v>
      </c>
      <c r="V3" s="479"/>
      <c r="W3" s="480"/>
      <c r="X3" s="477"/>
      <c r="Y3" s="477"/>
      <c r="Z3" s="477"/>
      <c r="AA3" s="466" t="s">
        <v>919</v>
      </c>
      <c r="AB3" s="466"/>
      <c r="AC3" s="466"/>
      <c r="AD3" s="466" t="s">
        <v>920</v>
      </c>
      <c r="AE3" s="466"/>
      <c r="AF3" s="466"/>
      <c r="AG3" s="466" t="s">
        <v>115</v>
      </c>
      <c r="AH3" s="466"/>
      <c r="AI3" s="466"/>
      <c r="AJ3" s="467">
        <f>IF(OR(AN3=""), "", PRODUCT(AL3, AP3, AS3, AV3, AY3))</f>
        <v>0</v>
      </c>
      <c r="AK3" s="468"/>
      <c r="AL3" s="501">
        <v>1</v>
      </c>
      <c r="AM3" s="501"/>
      <c r="AN3" s="128" t="s">
        <v>129</v>
      </c>
      <c r="AO3" s="63" t="s">
        <v>802</v>
      </c>
      <c r="AP3" s="476">
        <f>'기준(전문가파견)'!$L$449</f>
        <v>460000</v>
      </c>
      <c r="AQ3" s="476"/>
      <c r="AR3" s="63" t="s">
        <v>802</v>
      </c>
      <c r="AS3" s="502">
        <f t="shared" ref="AS3:AS8" si="0">SUMIFS($D:$D,$B:$B, AG3)</f>
        <v>0</v>
      </c>
      <c r="AT3" s="503"/>
      <c r="AU3" s="63"/>
      <c r="AV3" s="464"/>
      <c r="AW3" s="464"/>
      <c r="AX3" s="63"/>
      <c r="AY3" s="465"/>
      <c r="AZ3" s="465"/>
      <c r="BA3" s="64"/>
    </row>
    <row r="4" spans="1:59" ht="11.25" customHeight="1">
      <c r="A4" s="486"/>
      <c r="B4" s="483"/>
      <c r="C4" s="483"/>
      <c r="D4" s="483"/>
      <c r="E4" s="483"/>
      <c r="F4" s="483"/>
      <c r="G4" s="483"/>
      <c r="H4" s="483"/>
      <c r="I4" s="483"/>
      <c r="J4" s="483"/>
      <c r="K4" s="483"/>
      <c r="L4" s="483"/>
      <c r="M4" s="483"/>
      <c r="N4" s="487"/>
      <c r="O4" s="493"/>
      <c r="P4" s="494"/>
      <c r="Q4" s="494"/>
      <c r="R4" s="477" t="s">
        <v>120</v>
      </c>
      <c r="S4" s="477"/>
      <c r="T4" s="477"/>
      <c r="U4" s="478" t="s">
        <v>122</v>
      </c>
      <c r="V4" s="479"/>
      <c r="W4" s="480"/>
      <c r="X4" s="477"/>
      <c r="Y4" s="477"/>
      <c r="Z4" s="477"/>
      <c r="AA4" s="466" t="s">
        <v>919</v>
      </c>
      <c r="AB4" s="466"/>
      <c r="AC4" s="466"/>
      <c r="AD4" s="466" t="s">
        <v>920</v>
      </c>
      <c r="AE4" s="466"/>
      <c r="AF4" s="466"/>
      <c r="AG4" s="466" t="s">
        <v>116</v>
      </c>
      <c r="AH4" s="466"/>
      <c r="AI4" s="466"/>
      <c r="AJ4" s="467">
        <f t="shared" ref="AJ4:AJ14" si="1">IF(OR(AN4=""), "", PRODUCT(AL4, AP4, AS4, AV4, AY4))</f>
        <v>0</v>
      </c>
      <c r="AK4" s="468"/>
      <c r="AL4" s="471">
        <v>1</v>
      </c>
      <c r="AM4" s="471"/>
      <c r="AN4" s="128" t="s">
        <v>129</v>
      </c>
      <c r="AO4" s="63" t="s">
        <v>802</v>
      </c>
      <c r="AP4" s="476">
        <f>'기준(전문가파견)'!$L$454</f>
        <v>360000</v>
      </c>
      <c r="AQ4" s="476"/>
      <c r="AR4" s="63" t="s">
        <v>802</v>
      </c>
      <c r="AS4" s="502">
        <f t="shared" si="0"/>
        <v>0</v>
      </c>
      <c r="AT4" s="503"/>
      <c r="AU4" s="63"/>
      <c r="AV4" s="464"/>
      <c r="AW4" s="464"/>
      <c r="AX4" s="63"/>
      <c r="AY4" s="465"/>
      <c r="AZ4" s="465"/>
      <c r="BA4" s="64"/>
    </row>
    <row r="5" spans="1:59" ht="11.25" customHeight="1">
      <c r="A5" s="486"/>
      <c r="B5" s="483"/>
      <c r="C5" s="483"/>
      <c r="D5" s="483"/>
      <c r="E5" s="483"/>
      <c r="F5" s="483"/>
      <c r="G5" s="483"/>
      <c r="H5" s="483"/>
      <c r="I5" s="483"/>
      <c r="J5" s="483"/>
      <c r="K5" s="483"/>
      <c r="L5" s="483"/>
      <c r="M5" s="483"/>
      <c r="N5" s="487"/>
      <c r="O5" s="493"/>
      <c r="P5" s="494"/>
      <c r="Q5" s="494"/>
      <c r="R5" s="477" t="s">
        <v>120</v>
      </c>
      <c r="S5" s="477"/>
      <c r="T5" s="477"/>
      <c r="U5" s="478" t="s">
        <v>122</v>
      </c>
      <c r="V5" s="479"/>
      <c r="W5" s="480"/>
      <c r="X5" s="477"/>
      <c r="Y5" s="477"/>
      <c r="Z5" s="477"/>
      <c r="AA5" s="466" t="s">
        <v>919</v>
      </c>
      <c r="AB5" s="466"/>
      <c r="AC5" s="466"/>
      <c r="AD5" s="466" t="s">
        <v>920</v>
      </c>
      <c r="AE5" s="466"/>
      <c r="AF5" s="466"/>
      <c r="AG5" s="466" t="s">
        <v>135</v>
      </c>
      <c r="AH5" s="466"/>
      <c r="AI5" s="466"/>
      <c r="AJ5" s="467">
        <f t="shared" si="1"/>
        <v>0</v>
      </c>
      <c r="AK5" s="468"/>
      <c r="AL5" s="471">
        <v>1</v>
      </c>
      <c r="AM5" s="471"/>
      <c r="AN5" s="128" t="s">
        <v>129</v>
      </c>
      <c r="AO5" s="63" t="s">
        <v>802</v>
      </c>
      <c r="AP5" s="476">
        <f>'기준(전문가파견)'!$L$459</f>
        <v>310000</v>
      </c>
      <c r="AQ5" s="476"/>
      <c r="AR5" s="63" t="s">
        <v>802</v>
      </c>
      <c r="AS5" s="502">
        <f t="shared" si="0"/>
        <v>0</v>
      </c>
      <c r="AT5" s="503"/>
      <c r="AU5" s="63"/>
      <c r="AV5" s="464"/>
      <c r="AW5" s="464"/>
      <c r="AX5" s="63"/>
      <c r="AY5" s="465"/>
      <c r="AZ5" s="465"/>
      <c r="BA5" s="64"/>
    </row>
    <row r="6" spans="1:59" ht="11.25" customHeight="1">
      <c r="A6" s="486"/>
      <c r="B6" s="483"/>
      <c r="C6" s="483"/>
      <c r="D6" s="483"/>
      <c r="E6" s="483"/>
      <c r="F6" s="483"/>
      <c r="G6" s="483"/>
      <c r="H6" s="483"/>
      <c r="I6" s="483"/>
      <c r="J6" s="483"/>
      <c r="K6" s="483"/>
      <c r="L6" s="483"/>
      <c r="M6" s="483"/>
      <c r="N6" s="487"/>
      <c r="O6" s="493"/>
      <c r="P6" s="494"/>
      <c r="Q6" s="494"/>
      <c r="R6" s="477" t="s">
        <v>120</v>
      </c>
      <c r="S6" s="477"/>
      <c r="T6" s="477"/>
      <c r="U6" s="478" t="s">
        <v>122</v>
      </c>
      <c r="V6" s="479"/>
      <c r="W6" s="480"/>
      <c r="X6" s="477"/>
      <c r="Y6" s="477"/>
      <c r="Z6" s="477"/>
      <c r="AA6" s="466" t="s">
        <v>919</v>
      </c>
      <c r="AB6" s="466"/>
      <c r="AC6" s="466"/>
      <c r="AD6" s="466" t="s">
        <v>920</v>
      </c>
      <c r="AE6" s="466"/>
      <c r="AF6" s="466"/>
      <c r="AG6" s="466" t="s">
        <v>136</v>
      </c>
      <c r="AH6" s="466"/>
      <c r="AI6" s="466"/>
      <c r="AJ6" s="467">
        <f t="shared" si="1"/>
        <v>0</v>
      </c>
      <c r="AK6" s="468"/>
      <c r="AL6" s="471">
        <v>1</v>
      </c>
      <c r="AM6" s="471"/>
      <c r="AN6" s="128" t="s">
        <v>129</v>
      </c>
      <c r="AO6" s="63" t="s">
        <v>802</v>
      </c>
      <c r="AP6" s="476">
        <f>'기준(전문가파견)'!$L$464</f>
        <v>280000</v>
      </c>
      <c r="AQ6" s="476"/>
      <c r="AR6" s="63" t="s">
        <v>802</v>
      </c>
      <c r="AS6" s="502">
        <f t="shared" si="0"/>
        <v>0</v>
      </c>
      <c r="AT6" s="503"/>
      <c r="AU6" s="63"/>
      <c r="AV6" s="464"/>
      <c r="AW6" s="464"/>
      <c r="AX6" s="63"/>
      <c r="AY6" s="465"/>
      <c r="AZ6" s="465"/>
      <c r="BA6" s="64"/>
    </row>
    <row r="7" spans="1:59" ht="11.25" customHeight="1">
      <c r="A7" s="486"/>
      <c r="B7" s="483"/>
      <c r="C7" s="483"/>
      <c r="D7" s="483"/>
      <c r="E7" s="483"/>
      <c r="F7" s="483"/>
      <c r="G7" s="483"/>
      <c r="H7" s="483"/>
      <c r="I7" s="483"/>
      <c r="J7" s="483"/>
      <c r="K7" s="483"/>
      <c r="L7" s="483"/>
      <c r="M7" s="483"/>
      <c r="N7" s="487"/>
      <c r="O7" s="493"/>
      <c r="P7" s="494"/>
      <c r="Q7" s="494"/>
      <c r="R7" s="477" t="s">
        <v>120</v>
      </c>
      <c r="S7" s="477"/>
      <c r="T7" s="477"/>
      <c r="U7" s="478" t="s">
        <v>122</v>
      </c>
      <c r="V7" s="479"/>
      <c r="W7" s="480"/>
      <c r="X7" s="477"/>
      <c r="Y7" s="477"/>
      <c r="Z7" s="477"/>
      <c r="AA7" s="466" t="s">
        <v>919</v>
      </c>
      <c r="AB7" s="466"/>
      <c r="AC7" s="466"/>
      <c r="AD7" s="466" t="s">
        <v>920</v>
      </c>
      <c r="AE7" s="466"/>
      <c r="AF7" s="466"/>
      <c r="AG7" s="466" t="s">
        <v>137</v>
      </c>
      <c r="AH7" s="466"/>
      <c r="AI7" s="466"/>
      <c r="AJ7" s="467">
        <f t="shared" si="1"/>
        <v>0</v>
      </c>
      <c r="AK7" s="468"/>
      <c r="AL7" s="471">
        <v>1</v>
      </c>
      <c r="AM7" s="471"/>
      <c r="AN7" s="128" t="s">
        <v>129</v>
      </c>
      <c r="AO7" s="63" t="s">
        <v>802</v>
      </c>
      <c r="AP7" s="476">
        <f>'기준(전문가파견)'!$L$469</f>
        <v>240000</v>
      </c>
      <c r="AQ7" s="476"/>
      <c r="AR7" s="63" t="s">
        <v>802</v>
      </c>
      <c r="AS7" s="502">
        <f t="shared" si="0"/>
        <v>0</v>
      </c>
      <c r="AT7" s="503"/>
      <c r="AU7" s="63"/>
      <c r="AV7" s="464"/>
      <c r="AW7" s="464"/>
      <c r="AX7" s="63"/>
      <c r="AY7" s="465"/>
      <c r="AZ7" s="465"/>
      <c r="BA7" s="64"/>
    </row>
    <row r="8" spans="1:59" ht="11.25" customHeight="1">
      <c r="A8" s="486"/>
      <c r="B8" s="483"/>
      <c r="C8" s="483"/>
      <c r="D8" s="483"/>
      <c r="E8" s="483"/>
      <c r="F8" s="483"/>
      <c r="G8" s="483"/>
      <c r="H8" s="483"/>
      <c r="I8" s="483"/>
      <c r="J8" s="483"/>
      <c r="K8" s="483"/>
      <c r="L8" s="483"/>
      <c r="M8" s="483"/>
      <c r="N8" s="487"/>
      <c r="O8" s="493"/>
      <c r="P8" s="494"/>
      <c r="Q8" s="494"/>
      <c r="R8" s="477" t="s">
        <v>120</v>
      </c>
      <c r="S8" s="477"/>
      <c r="T8" s="477"/>
      <c r="U8" s="478" t="s">
        <v>122</v>
      </c>
      <c r="V8" s="479"/>
      <c r="W8" s="480"/>
      <c r="X8" s="477"/>
      <c r="Y8" s="477"/>
      <c r="Z8" s="477"/>
      <c r="AA8" s="466" t="s">
        <v>919</v>
      </c>
      <c r="AB8" s="466"/>
      <c r="AC8" s="466"/>
      <c r="AD8" s="466" t="s">
        <v>920</v>
      </c>
      <c r="AE8" s="466"/>
      <c r="AF8" s="466"/>
      <c r="AG8" s="466" t="s">
        <v>138</v>
      </c>
      <c r="AH8" s="466"/>
      <c r="AI8" s="466"/>
      <c r="AJ8" s="467">
        <f t="shared" si="1"/>
        <v>0</v>
      </c>
      <c r="AK8" s="468"/>
      <c r="AL8" s="471">
        <v>1</v>
      </c>
      <c r="AM8" s="471"/>
      <c r="AN8" s="128" t="s">
        <v>129</v>
      </c>
      <c r="AO8" s="63" t="s">
        <v>802</v>
      </c>
      <c r="AP8" s="476">
        <f>'기준(전문가파견)'!$L$474</f>
        <v>190000</v>
      </c>
      <c r="AQ8" s="476"/>
      <c r="AR8" s="63" t="s">
        <v>802</v>
      </c>
      <c r="AS8" s="502">
        <f t="shared" si="0"/>
        <v>0</v>
      </c>
      <c r="AT8" s="503"/>
      <c r="AU8" s="63"/>
      <c r="AV8" s="464"/>
      <c r="AW8" s="464"/>
      <c r="AX8" s="63"/>
      <c r="AY8" s="465"/>
      <c r="AZ8" s="465"/>
      <c r="BA8" s="64"/>
    </row>
    <row r="9" spans="1:59" ht="11.25" customHeight="1">
      <c r="A9" s="486"/>
      <c r="B9" s="483"/>
      <c r="C9" s="483"/>
      <c r="D9" s="483"/>
      <c r="E9" s="483"/>
      <c r="F9" s="483"/>
      <c r="G9" s="483"/>
      <c r="H9" s="483"/>
      <c r="I9" s="483"/>
      <c r="J9" s="483"/>
      <c r="K9" s="483"/>
      <c r="L9" s="483"/>
      <c r="M9" s="483"/>
      <c r="N9" s="487"/>
      <c r="O9" s="493"/>
      <c r="P9" s="494"/>
      <c r="Q9" s="494"/>
      <c r="R9" s="477" t="s">
        <v>120</v>
      </c>
      <c r="S9" s="477"/>
      <c r="T9" s="477"/>
      <c r="U9" s="478" t="s">
        <v>122</v>
      </c>
      <c r="V9" s="479"/>
      <c r="W9" s="480"/>
      <c r="X9" s="477"/>
      <c r="Y9" s="477"/>
      <c r="Z9" s="477"/>
      <c r="AA9" s="466" t="s">
        <v>922</v>
      </c>
      <c r="AB9" s="466"/>
      <c r="AC9" s="466"/>
      <c r="AD9" s="466" t="s">
        <v>920</v>
      </c>
      <c r="AE9" s="466"/>
      <c r="AF9" s="466"/>
      <c r="AG9" s="466" t="s">
        <v>115</v>
      </c>
      <c r="AH9" s="466"/>
      <c r="AI9" s="466"/>
      <c r="AJ9" s="467">
        <f t="shared" si="1"/>
        <v>0</v>
      </c>
      <c r="AK9" s="468"/>
      <c r="AL9" s="471">
        <v>1</v>
      </c>
      <c r="AM9" s="471"/>
      <c r="AN9" s="128" t="s">
        <v>129</v>
      </c>
      <c r="AO9" s="63" t="s">
        <v>802</v>
      </c>
      <c r="AP9" s="476">
        <f>'기준(전문가파견)'!$L$449</f>
        <v>460000</v>
      </c>
      <c r="AQ9" s="476"/>
      <c r="AR9" s="63" t="s">
        <v>802</v>
      </c>
      <c r="AS9" s="502">
        <f t="shared" ref="AS9:AS14" si="2">SUMIFS($AJ:$AJ,$B:$B, AG9)</f>
        <v>0</v>
      </c>
      <c r="AT9" s="503"/>
      <c r="AU9" s="63"/>
      <c r="AV9" s="464"/>
      <c r="AW9" s="464"/>
      <c r="AX9" s="63"/>
      <c r="AY9" s="465"/>
      <c r="AZ9" s="465"/>
      <c r="BA9" s="64"/>
    </row>
    <row r="10" spans="1:59" ht="11.25" customHeight="1">
      <c r="A10" s="486"/>
      <c r="B10" s="483"/>
      <c r="C10" s="483"/>
      <c r="D10" s="483"/>
      <c r="E10" s="483"/>
      <c r="F10" s="483"/>
      <c r="G10" s="483"/>
      <c r="H10" s="483"/>
      <c r="I10" s="483"/>
      <c r="J10" s="483"/>
      <c r="K10" s="483"/>
      <c r="L10" s="483"/>
      <c r="M10" s="483"/>
      <c r="N10" s="487"/>
      <c r="O10" s="493"/>
      <c r="P10" s="494"/>
      <c r="Q10" s="494"/>
      <c r="R10" s="477" t="s">
        <v>120</v>
      </c>
      <c r="S10" s="477"/>
      <c r="T10" s="477"/>
      <c r="U10" s="478" t="s">
        <v>122</v>
      </c>
      <c r="V10" s="479"/>
      <c r="W10" s="480"/>
      <c r="X10" s="477"/>
      <c r="Y10" s="477"/>
      <c r="Z10" s="477"/>
      <c r="AA10" s="466" t="s">
        <v>922</v>
      </c>
      <c r="AB10" s="466"/>
      <c r="AC10" s="466"/>
      <c r="AD10" s="466" t="s">
        <v>920</v>
      </c>
      <c r="AE10" s="466"/>
      <c r="AF10" s="466"/>
      <c r="AG10" s="466" t="s">
        <v>116</v>
      </c>
      <c r="AH10" s="466"/>
      <c r="AI10" s="466"/>
      <c r="AJ10" s="467">
        <f t="shared" si="1"/>
        <v>0</v>
      </c>
      <c r="AK10" s="468"/>
      <c r="AL10" s="471">
        <v>1</v>
      </c>
      <c r="AM10" s="471"/>
      <c r="AN10" s="128" t="s">
        <v>129</v>
      </c>
      <c r="AO10" s="63" t="s">
        <v>802</v>
      </c>
      <c r="AP10" s="476">
        <f>'기준(전문가파견)'!$L$454</f>
        <v>360000</v>
      </c>
      <c r="AQ10" s="476"/>
      <c r="AR10" s="63" t="s">
        <v>802</v>
      </c>
      <c r="AS10" s="502">
        <f t="shared" si="2"/>
        <v>0</v>
      </c>
      <c r="AT10" s="503"/>
      <c r="AU10" s="63"/>
      <c r="AV10" s="464"/>
      <c r="AW10" s="464"/>
      <c r="AX10" s="63"/>
      <c r="AY10" s="465"/>
      <c r="AZ10" s="465"/>
      <c r="BA10" s="64"/>
    </row>
    <row r="11" spans="1:59" ht="11.25" customHeight="1">
      <c r="A11" s="486"/>
      <c r="B11" s="483"/>
      <c r="C11" s="483"/>
      <c r="D11" s="483"/>
      <c r="E11" s="483"/>
      <c r="F11" s="483"/>
      <c r="G11" s="483"/>
      <c r="H11" s="483"/>
      <c r="I11" s="483"/>
      <c r="J11" s="483"/>
      <c r="K11" s="483"/>
      <c r="L11" s="483"/>
      <c r="M11" s="483"/>
      <c r="N11" s="487"/>
      <c r="O11" s="493"/>
      <c r="P11" s="494"/>
      <c r="Q11" s="494"/>
      <c r="R11" s="477" t="s">
        <v>120</v>
      </c>
      <c r="S11" s="477"/>
      <c r="T11" s="477"/>
      <c r="U11" s="478" t="s">
        <v>122</v>
      </c>
      <c r="V11" s="479"/>
      <c r="W11" s="480"/>
      <c r="X11" s="477"/>
      <c r="Y11" s="477"/>
      <c r="Z11" s="477"/>
      <c r="AA11" s="466" t="s">
        <v>922</v>
      </c>
      <c r="AB11" s="466"/>
      <c r="AC11" s="466"/>
      <c r="AD11" s="466" t="s">
        <v>920</v>
      </c>
      <c r="AE11" s="466"/>
      <c r="AF11" s="466"/>
      <c r="AG11" s="466" t="s">
        <v>135</v>
      </c>
      <c r="AH11" s="466"/>
      <c r="AI11" s="466"/>
      <c r="AJ11" s="467">
        <f t="shared" si="1"/>
        <v>0</v>
      </c>
      <c r="AK11" s="468"/>
      <c r="AL11" s="471">
        <v>1</v>
      </c>
      <c r="AM11" s="471"/>
      <c r="AN11" s="128" t="s">
        <v>129</v>
      </c>
      <c r="AO11" s="63" t="s">
        <v>802</v>
      </c>
      <c r="AP11" s="476">
        <f>'기준(전문가파견)'!$L$459</f>
        <v>310000</v>
      </c>
      <c r="AQ11" s="476"/>
      <c r="AR11" s="63" t="s">
        <v>802</v>
      </c>
      <c r="AS11" s="502">
        <f t="shared" si="2"/>
        <v>0</v>
      </c>
      <c r="AT11" s="503"/>
      <c r="AU11" s="63"/>
      <c r="AV11" s="464"/>
      <c r="AW11" s="464"/>
      <c r="AX11" s="63"/>
      <c r="AY11" s="465"/>
      <c r="AZ11" s="465"/>
      <c r="BA11" s="64"/>
    </row>
    <row r="12" spans="1:59" ht="11.25" customHeight="1">
      <c r="A12" s="486"/>
      <c r="B12" s="483"/>
      <c r="C12" s="483"/>
      <c r="D12" s="483"/>
      <c r="E12" s="483"/>
      <c r="F12" s="483"/>
      <c r="G12" s="483"/>
      <c r="H12" s="483"/>
      <c r="I12" s="483"/>
      <c r="J12" s="483"/>
      <c r="K12" s="483"/>
      <c r="L12" s="483"/>
      <c r="M12" s="483"/>
      <c r="N12" s="487"/>
      <c r="O12" s="493"/>
      <c r="P12" s="494"/>
      <c r="Q12" s="494"/>
      <c r="R12" s="477" t="s">
        <v>120</v>
      </c>
      <c r="S12" s="477"/>
      <c r="T12" s="477"/>
      <c r="U12" s="478" t="s">
        <v>122</v>
      </c>
      <c r="V12" s="479"/>
      <c r="W12" s="480"/>
      <c r="X12" s="477"/>
      <c r="Y12" s="477"/>
      <c r="Z12" s="477"/>
      <c r="AA12" s="466" t="s">
        <v>922</v>
      </c>
      <c r="AB12" s="466"/>
      <c r="AC12" s="466"/>
      <c r="AD12" s="466" t="s">
        <v>920</v>
      </c>
      <c r="AE12" s="466"/>
      <c r="AF12" s="466"/>
      <c r="AG12" s="466" t="s">
        <v>136</v>
      </c>
      <c r="AH12" s="466"/>
      <c r="AI12" s="466"/>
      <c r="AJ12" s="467">
        <f t="shared" si="1"/>
        <v>0</v>
      </c>
      <c r="AK12" s="468"/>
      <c r="AL12" s="471">
        <v>1</v>
      </c>
      <c r="AM12" s="471"/>
      <c r="AN12" s="128" t="s">
        <v>129</v>
      </c>
      <c r="AO12" s="63" t="s">
        <v>802</v>
      </c>
      <c r="AP12" s="476">
        <f>'기준(전문가파견)'!$L$464</f>
        <v>280000</v>
      </c>
      <c r="AQ12" s="476"/>
      <c r="AR12" s="63" t="s">
        <v>802</v>
      </c>
      <c r="AS12" s="502">
        <f t="shared" si="2"/>
        <v>0</v>
      </c>
      <c r="AT12" s="503"/>
      <c r="AU12" s="63"/>
      <c r="AV12" s="464"/>
      <c r="AW12" s="464"/>
      <c r="AX12" s="63"/>
      <c r="AY12" s="465"/>
      <c r="AZ12" s="465"/>
      <c r="BA12" s="64"/>
    </row>
    <row r="13" spans="1:59" ht="11.25" customHeight="1">
      <c r="A13" s="486"/>
      <c r="B13" s="483"/>
      <c r="C13" s="483"/>
      <c r="D13" s="483"/>
      <c r="E13" s="483"/>
      <c r="F13" s="483"/>
      <c r="G13" s="483"/>
      <c r="H13" s="483"/>
      <c r="I13" s="483"/>
      <c r="J13" s="483"/>
      <c r="K13" s="483"/>
      <c r="L13" s="483"/>
      <c r="M13" s="483"/>
      <c r="N13" s="487"/>
      <c r="O13" s="493"/>
      <c r="P13" s="494"/>
      <c r="Q13" s="494"/>
      <c r="R13" s="477" t="s">
        <v>120</v>
      </c>
      <c r="S13" s="477"/>
      <c r="T13" s="477"/>
      <c r="U13" s="478" t="s">
        <v>122</v>
      </c>
      <c r="V13" s="479"/>
      <c r="W13" s="480"/>
      <c r="X13" s="477"/>
      <c r="Y13" s="477"/>
      <c r="Z13" s="477"/>
      <c r="AA13" s="466" t="s">
        <v>922</v>
      </c>
      <c r="AB13" s="466"/>
      <c r="AC13" s="466"/>
      <c r="AD13" s="466" t="s">
        <v>920</v>
      </c>
      <c r="AE13" s="466"/>
      <c r="AF13" s="466"/>
      <c r="AG13" s="466" t="s">
        <v>137</v>
      </c>
      <c r="AH13" s="466"/>
      <c r="AI13" s="466"/>
      <c r="AJ13" s="467">
        <f t="shared" si="1"/>
        <v>0</v>
      </c>
      <c r="AK13" s="468"/>
      <c r="AL13" s="471">
        <v>1</v>
      </c>
      <c r="AM13" s="471"/>
      <c r="AN13" s="128" t="s">
        <v>129</v>
      </c>
      <c r="AO13" s="63" t="s">
        <v>802</v>
      </c>
      <c r="AP13" s="476">
        <f>'기준(전문가파견)'!$L$469</f>
        <v>240000</v>
      </c>
      <c r="AQ13" s="476"/>
      <c r="AR13" s="63" t="s">
        <v>802</v>
      </c>
      <c r="AS13" s="502">
        <f t="shared" si="2"/>
        <v>0</v>
      </c>
      <c r="AT13" s="503"/>
      <c r="AU13" s="63"/>
      <c r="AV13" s="464"/>
      <c r="AW13" s="464"/>
      <c r="AX13" s="63"/>
      <c r="AY13" s="465"/>
      <c r="AZ13" s="465"/>
      <c r="BA13" s="64"/>
    </row>
    <row r="14" spans="1:59" ht="11.25" customHeight="1">
      <c r="A14" s="486"/>
      <c r="B14" s="483"/>
      <c r="C14" s="483"/>
      <c r="D14" s="483"/>
      <c r="E14" s="483"/>
      <c r="F14" s="483"/>
      <c r="G14" s="483"/>
      <c r="H14" s="483"/>
      <c r="I14" s="483"/>
      <c r="J14" s="483"/>
      <c r="K14" s="483"/>
      <c r="L14" s="483"/>
      <c r="M14" s="483"/>
      <c r="N14" s="487"/>
      <c r="O14" s="493"/>
      <c r="P14" s="494"/>
      <c r="Q14" s="494"/>
      <c r="R14" s="477" t="s">
        <v>120</v>
      </c>
      <c r="S14" s="477"/>
      <c r="T14" s="477"/>
      <c r="U14" s="478" t="s">
        <v>122</v>
      </c>
      <c r="V14" s="479"/>
      <c r="W14" s="480"/>
      <c r="X14" s="477"/>
      <c r="Y14" s="477"/>
      <c r="Z14" s="477"/>
      <c r="AA14" s="466" t="s">
        <v>922</v>
      </c>
      <c r="AB14" s="466"/>
      <c r="AC14" s="466"/>
      <c r="AD14" s="466" t="s">
        <v>920</v>
      </c>
      <c r="AE14" s="466"/>
      <c r="AF14" s="466"/>
      <c r="AG14" s="466" t="s">
        <v>138</v>
      </c>
      <c r="AH14" s="466"/>
      <c r="AI14" s="466"/>
      <c r="AJ14" s="467">
        <f t="shared" si="1"/>
        <v>0</v>
      </c>
      <c r="AK14" s="468"/>
      <c r="AL14" s="471">
        <v>1</v>
      </c>
      <c r="AM14" s="471"/>
      <c r="AN14" s="128" t="s">
        <v>129</v>
      </c>
      <c r="AO14" s="63" t="s">
        <v>802</v>
      </c>
      <c r="AP14" s="476">
        <f>'기준(전문가파견)'!$L$474</f>
        <v>190000</v>
      </c>
      <c r="AQ14" s="476"/>
      <c r="AR14" s="63" t="s">
        <v>802</v>
      </c>
      <c r="AS14" s="502">
        <f t="shared" si="2"/>
        <v>0</v>
      </c>
      <c r="AT14" s="503"/>
      <c r="AU14" s="63"/>
      <c r="AV14" s="464"/>
      <c r="AW14" s="464"/>
      <c r="AX14" s="63"/>
      <c r="AY14" s="465"/>
      <c r="AZ14" s="465"/>
      <c r="BA14" s="64"/>
    </row>
    <row r="15" spans="1:59" ht="11.25" customHeight="1">
      <c r="A15" s="486"/>
      <c r="B15" s="483"/>
      <c r="C15" s="483"/>
      <c r="D15" s="483"/>
      <c r="E15" s="483"/>
      <c r="F15" s="483"/>
      <c r="G15" s="483"/>
      <c r="H15" s="483"/>
      <c r="I15" s="483"/>
      <c r="J15" s="483"/>
      <c r="K15" s="483"/>
      <c r="L15" s="483"/>
      <c r="M15" s="483"/>
      <c r="N15" s="487"/>
      <c r="O15" s="493"/>
      <c r="P15" s="494"/>
      <c r="Q15" s="494"/>
      <c r="R15" s="477" t="s">
        <v>120</v>
      </c>
      <c r="S15" s="477"/>
      <c r="T15" s="477"/>
      <c r="U15" s="478" t="s">
        <v>123</v>
      </c>
      <c r="V15" s="479"/>
      <c r="W15" s="480"/>
      <c r="X15" s="477" t="s">
        <v>348</v>
      </c>
      <c r="Y15" s="477"/>
      <c r="Z15" s="477"/>
      <c r="AA15" s="466"/>
      <c r="AB15" s="466"/>
      <c r="AC15" s="466"/>
      <c r="AD15" s="466"/>
      <c r="AE15" s="466"/>
      <c r="AF15" s="466"/>
      <c r="AG15" s="466"/>
      <c r="AH15" s="466"/>
      <c r="AI15" s="466"/>
      <c r="AJ15" s="467" t="e">
        <f t="shared" ref="AJ15:AJ17" si="3">IF(OR(AN15=""), "", PRODUCT(AL15, AP15, AS15, AV15, AY15))</f>
        <v>#N/A</v>
      </c>
      <c r="AK15" s="468"/>
      <c r="AL15" s="471">
        <v>1</v>
      </c>
      <c r="AM15" s="471"/>
      <c r="AN15" s="128" t="s">
        <v>129</v>
      </c>
      <c r="AO15" s="63" t="s">
        <v>802</v>
      </c>
      <c r="AP15" s="476">
        <f>SUM($AJ$3:$AK$14)</f>
        <v>0</v>
      </c>
      <c r="AQ15" s="476"/>
      <c r="AR15" s="63" t="s">
        <v>802</v>
      </c>
      <c r="AS15" s="475" t="e">
        <f>INDEX(사업시행구조!$I$3:$R$4,1,MATCH(양식2!$AA$1,사업시행구조!$I$2:$R$2,0))</f>
        <v>#N/A</v>
      </c>
      <c r="AT15" s="475"/>
      <c r="AU15" s="63"/>
      <c r="AV15" s="464"/>
      <c r="AW15" s="464"/>
      <c r="AX15" s="63"/>
      <c r="AY15" s="465"/>
      <c r="AZ15" s="465"/>
      <c r="BA15" s="64"/>
    </row>
    <row r="16" spans="1:59" ht="11.25" customHeight="1">
      <c r="A16" s="486"/>
      <c r="B16" s="483"/>
      <c r="C16" s="483"/>
      <c r="D16" s="483"/>
      <c r="E16" s="483"/>
      <c r="F16" s="483"/>
      <c r="G16" s="483"/>
      <c r="H16" s="483"/>
      <c r="I16" s="483"/>
      <c r="J16" s="483"/>
      <c r="K16" s="483"/>
      <c r="L16" s="483"/>
      <c r="M16" s="483"/>
      <c r="N16" s="487"/>
      <c r="O16" s="493"/>
      <c r="P16" s="494"/>
      <c r="Q16" s="494"/>
      <c r="R16" s="477" t="s">
        <v>120</v>
      </c>
      <c r="S16" s="477"/>
      <c r="T16" s="477"/>
      <c r="U16" s="478" t="s">
        <v>123</v>
      </c>
      <c r="V16" s="479"/>
      <c r="W16" s="480"/>
      <c r="X16" s="477" t="s">
        <v>1310</v>
      </c>
      <c r="Y16" s="477"/>
      <c r="Z16" s="477"/>
      <c r="AA16" s="466"/>
      <c r="AB16" s="466"/>
      <c r="AC16" s="466"/>
      <c r="AD16" s="466"/>
      <c r="AE16" s="466"/>
      <c r="AF16" s="466"/>
      <c r="AG16" s="466"/>
      <c r="AH16" s="466"/>
      <c r="AI16" s="466"/>
      <c r="AJ16" s="467" t="str">
        <f>IF(OR(AN16="",AP16=""), "", PRODUCT(AL16, AP16, AS16, AV16, AY16))</f>
        <v/>
      </c>
      <c r="AK16" s="468"/>
      <c r="AL16" s="469">
        <f>$AL$1</f>
        <v>0</v>
      </c>
      <c r="AM16" s="470"/>
      <c r="AN16" s="128" t="s">
        <v>144</v>
      </c>
      <c r="AO16" s="63" t="s">
        <v>802</v>
      </c>
      <c r="AP16" s="472"/>
      <c r="AQ16" s="472"/>
      <c r="AR16" s="63"/>
      <c r="AS16" s="473"/>
      <c r="AT16" s="474"/>
      <c r="AU16" s="63"/>
      <c r="AV16" s="464"/>
      <c r="AW16" s="464"/>
      <c r="AX16" s="63"/>
      <c r="AY16" s="465"/>
      <c r="AZ16" s="465"/>
      <c r="BA16" s="64"/>
    </row>
    <row r="17" spans="1:53" ht="11.25" customHeight="1">
      <c r="A17" s="486"/>
      <c r="B17" s="483"/>
      <c r="C17" s="483"/>
      <c r="D17" s="483"/>
      <c r="E17" s="483"/>
      <c r="F17" s="483"/>
      <c r="G17" s="483"/>
      <c r="H17" s="483"/>
      <c r="I17" s="483"/>
      <c r="J17" s="483"/>
      <c r="K17" s="483"/>
      <c r="L17" s="483"/>
      <c r="M17" s="483"/>
      <c r="N17" s="487"/>
      <c r="O17" s="493"/>
      <c r="P17" s="494"/>
      <c r="Q17" s="494"/>
      <c r="R17" s="477" t="s">
        <v>120</v>
      </c>
      <c r="S17" s="477"/>
      <c r="T17" s="477"/>
      <c r="U17" s="478" t="s">
        <v>1309</v>
      </c>
      <c r="V17" s="479"/>
      <c r="W17" s="480"/>
      <c r="X17" s="477"/>
      <c r="Y17" s="477"/>
      <c r="Z17" s="477"/>
      <c r="AA17" s="466"/>
      <c r="AB17" s="466"/>
      <c r="AC17" s="466"/>
      <c r="AD17" s="466"/>
      <c r="AE17" s="466"/>
      <c r="AF17" s="466"/>
      <c r="AG17" s="466"/>
      <c r="AH17" s="466"/>
      <c r="AI17" s="466"/>
      <c r="AJ17" s="467" t="e">
        <f t="shared" si="3"/>
        <v>#N/A</v>
      </c>
      <c r="AK17" s="468"/>
      <c r="AL17" s="471">
        <v>1</v>
      </c>
      <c r="AM17" s="471"/>
      <c r="AN17" s="128" t="s">
        <v>129</v>
      </c>
      <c r="AO17" s="63" t="s">
        <v>802</v>
      </c>
      <c r="AP17" s="476" t="e">
        <f>SUM($AJ$3:$AK$16)</f>
        <v>#N/A</v>
      </c>
      <c r="AQ17" s="476"/>
      <c r="AR17" s="63" t="s">
        <v>802</v>
      </c>
      <c r="AS17" s="475" t="e">
        <f>INDEX(사업시행구조!$I$3:$R$4,2,MATCH(양식2!$AA$1,사업시행구조!$I$2:$R$2,0))</f>
        <v>#N/A</v>
      </c>
      <c r="AT17" s="475"/>
      <c r="AU17" s="63"/>
      <c r="AV17" s="464"/>
      <c r="AW17" s="464"/>
      <c r="AX17" s="63"/>
      <c r="AY17" s="465"/>
      <c r="AZ17" s="465"/>
      <c r="BA17" s="64"/>
    </row>
    <row r="18" spans="1:53" ht="11.25" customHeight="1">
      <c r="A18" s="486"/>
      <c r="B18" s="483"/>
      <c r="C18" s="483"/>
      <c r="D18" s="483"/>
      <c r="E18" s="483"/>
      <c r="F18" s="483"/>
      <c r="G18" s="483"/>
      <c r="H18" s="483"/>
      <c r="I18" s="483"/>
      <c r="J18" s="483"/>
      <c r="K18" s="483"/>
      <c r="L18" s="483"/>
      <c r="M18" s="483"/>
      <c r="N18" s="487"/>
      <c r="O18" s="493"/>
      <c r="P18" s="494"/>
      <c r="Q18" s="494"/>
      <c r="R18" s="477" t="s">
        <v>120</v>
      </c>
      <c r="S18" s="477"/>
      <c r="T18" s="477"/>
      <c r="U18" s="478" t="s">
        <v>124</v>
      </c>
      <c r="V18" s="479"/>
      <c r="W18" s="480"/>
      <c r="X18" s="477" t="s">
        <v>923</v>
      </c>
      <c r="Y18" s="477"/>
      <c r="Z18" s="477"/>
      <c r="AA18" s="466" t="s">
        <v>739</v>
      </c>
      <c r="AB18" s="466"/>
      <c r="AC18" s="466"/>
      <c r="AD18" s="466" t="s">
        <v>924</v>
      </c>
      <c r="AE18" s="466"/>
      <c r="AF18" s="466"/>
      <c r="AG18" s="466" t="s">
        <v>115</v>
      </c>
      <c r="AH18" s="466"/>
      <c r="AI18" s="466"/>
      <c r="AJ18" s="467">
        <f>IF(OR(AL18="",AP18=""),"", 1*SUM(PRODUCT(AL18,AP18,AS18),PRODUCT(AL18,AV18,AY18)*1))</f>
        <v>0</v>
      </c>
      <c r="AK18" s="468"/>
      <c r="AL18" s="469">
        <f t="shared" ref="AL18:AL35" si="4">$AL$1</f>
        <v>0</v>
      </c>
      <c r="AM18" s="470"/>
      <c r="AN18" s="122" t="s">
        <v>925</v>
      </c>
      <c r="AO18" s="63" t="s">
        <v>802</v>
      </c>
      <c r="AP18" s="504">
        <f>INDEX('기준(전문가파견)'!$P$228:$CI$275,MATCH(VLOOKUP($AF$1,'기준(전문가파견)'!$G$93:$BD$223,31)&amp;AG18,INDEX('기준(전문가파견)'!$P$228:$P$275&amp;'기준(전문가파견)'!$Q$228:$Q$275,,),0),19)</f>
        <v>84</v>
      </c>
      <c r="AQ18" s="505"/>
      <c r="AR18" s="63" t="s">
        <v>802</v>
      </c>
      <c r="AS18" s="502">
        <f t="shared" ref="AS18:AS23" si="5">SUMIFS($AO:$AO,$B:$B, AG18)</f>
        <v>0</v>
      </c>
      <c r="AT18" s="503"/>
      <c r="AU18" s="63" t="s">
        <v>926</v>
      </c>
      <c r="AV18" s="504">
        <f>INDEX('기준(전문가파견)'!$P$228:$CI$275,MATCH(VLOOKUP($AF$1,'기준(전문가파견)'!$G$93:$BD$223,31)&amp;AG18,INDEX('기준(전문가파견)'!$P$228:$P$275&amp;'기준(전문가파견)'!$Q$228:$Q$275,,),0),46)</f>
        <v>72</v>
      </c>
      <c r="AW18" s="505"/>
      <c r="AX18" s="63" t="s">
        <v>802</v>
      </c>
      <c r="AY18" s="506">
        <f t="shared" ref="AY18:AY23" si="6">AS18-SUM(SUMIFS($AR:$AR,$B:$B, AG18))</f>
        <v>0</v>
      </c>
      <c r="AZ18" s="507"/>
      <c r="BA18" s="65" t="s">
        <v>927</v>
      </c>
    </row>
    <row r="19" spans="1:53" ht="11.25" customHeight="1">
      <c r="A19" s="486"/>
      <c r="B19" s="483"/>
      <c r="C19" s="483"/>
      <c r="D19" s="483"/>
      <c r="E19" s="483"/>
      <c r="F19" s="483"/>
      <c r="G19" s="483"/>
      <c r="H19" s="483"/>
      <c r="I19" s="483"/>
      <c r="J19" s="483"/>
      <c r="K19" s="483"/>
      <c r="L19" s="483"/>
      <c r="M19" s="483"/>
      <c r="N19" s="487"/>
      <c r="O19" s="493"/>
      <c r="P19" s="494"/>
      <c r="Q19" s="494"/>
      <c r="R19" s="477" t="s">
        <v>120</v>
      </c>
      <c r="S19" s="477"/>
      <c r="T19" s="477"/>
      <c r="U19" s="478" t="s">
        <v>124</v>
      </c>
      <c r="V19" s="479"/>
      <c r="W19" s="480"/>
      <c r="X19" s="477" t="s">
        <v>923</v>
      </c>
      <c r="Y19" s="477"/>
      <c r="Z19" s="477"/>
      <c r="AA19" s="466" t="s">
        <v>739</v>
      </c>
      <c r="AB19" s="466"/>
      <c r="AC19" s="466"/>
      <c r="AD19" s="466" t="s">
        <v>924</v>
      </c>
      <c r="AE19" s="466"/>
      <c r="AF19" s="466"/>
      <c r="AG19" s="466" t="s">
        <v>116</v>
      </c>
      <c r="AH19" s="466"/>
      <c r="AI19" s="466"/>
      <c r="AJ19" s="467">
        <f t="shared" ref="AJ19:AJ23" si="7">IF(OR(AL19="",AP19=""),"", 1*SUM(PRODUCT(AL19,AP19,AS19),PRODUCT(AL19,AV19,AY19)*1))</f>
        <v>0</v>
      </c>
      <c r="AK19" s="468"/>
      <c r="AL19" s="469">
        <f t="shared" si="4"/>
        <v>0</v>
      </c>
      <c r="AM19" s="470"/>
      <c r="AN19" s="122" t="s">
        <v>925</v>
      </c>
      <c r="AO19" s="63" t="s">
        <v>802</v>
      </c>
      <c r="AP19" s="504">
        <f>INDEX('기준(전문가파견)'!$P$228:$CI$275,MATCH(VLOOKUP($AF$1,'기준(전문가파견)'!$G$93:$BD$223,31)&amp;AG19,INDEX('기준(전문가파견)'!$P$228:$P$275&amp;'기준(전문가파견)'!$Q$228:$Q$275,,),0),19)</f>
        <v>84</v>
      </c>
      <c r="AQ19" s="505"/>
      <c r="AR19" s="63" t="s">
        <v>802</v>
      </c>
      <c r="AS19" s="502">
        <f t="shared" si="5"/>
        <v>0</v>
      </c>
      <c r="AT19" s="503"/>
      <c r="AU19" s="63" t="s">
        <v>926</v>
      </c>
      <c r="AV19" s="504">
        <f>INDEX('기준(전문가파견)'!$P$228:$CI$275,MATCH(VLOOKUP($AF$1,'기준(전문가파견)'!$G$93:$BD$223,31)&amp;AG19,INDEX('기준(전문가파견)'!$P$228:$P$275&amp;'기준(전문가파견)'!$Q$228:$Q$275,,),0),46)</f>
        <v>72</v>
      </c>
      <c r="AW19" s="505"/>
      <c r="AX19" s="63" t="s">
        <v>802</v>
      </c>
      <c r="AY19" s="508">
        <f t="shared" si="6"/>
        <v>0</v>
      </c>
      <c r="AZ19" s="508"/>
      <c r="BA19" s="65" t="s">
        <v>927</v>
      </c>
    </row>
    <row r="20" spans="1:53" ht="11.25" customHeight="1">
      <c r="A20" s="486"/>
      <c r="B20" s="483"/>
      <c r="C20" s="483"/>
      <c r="D20" s="483"/>
      <c r="E20" s="483"/>
      <c r="F20" s="483"/>
      <c r="G20" s="483"/>
      <c r="H20" s="483"/>
      <c r="I20" s="483"/>
      <c r="J20" s="483"/>
      <c r="K20" s="483"/>
      <c r="L20" s="483"/>
      <c r="M20" s="483"/>
      <c r="N20" s="487"/>
      <c r="O20" s="493"/>
      <c r="P20" s="494"/>
      <c r="Q20" s="494"/>
      <c r="R20" s="477" t="s">
        <v>120</v>
      </c>
      <c r="S20" s="477"/>
      <c r="T20" s="477"/>
      <c r="U20" s="478" t="s">
        <v>124</v>
      </c>
      <c r="V20" s="479"/>
      <c r="W20" s="480"/>
      <c r="X20" s="477" t="s">
        <v>923</v>
      </c>
      <c r="Y20" s="477"/>
      <c r="Z20" s="477"/>
      <c r="AA20" s="466" t="s">
        <v>739</v>
      </c>
      <c r="AB20" s="466"/>
      <c r="AC20" s="466"/>
      <c r="AD20" s="466" t="s">
        <v>928</v>
      </c>
      <c r="AE20" s="466"/>
      <c r="AF20" s="466"/>
      <c r="AG20" s="466" t="s">
        <v>135</v>
      </c>
      <c r="AH20" s="466"/>
      <c r="AI20" s="466"/>
      <c r="AJ20" s="467">
        <f t="shared" si="7"/>
        <v>0</v>
      </c>
      <c r="AK20" s="468"/>
      <c r="AL20" s="469">
        <f t="shared" si="4"/>
        <v>0</v>
      </c>
      <c r="AM20" s="470"/>
      <c r="AN20" s="122" t="s">
        <v>925</v>
      </c>
      <c r="AO20" s="63" t="s">
        <v>802</v>
      </c>
      <c r="AP20" s="504">
        <f>INDEX('기준(전문가파견)'!$P$228:$CI$275,MATCH(VLOOKUP($AF$1,'기준(전문가파견)'!$G$93:$BD$223,31)&amp;AG20,INDEX('기준(전문가파견)'!$P$228:$P$275&amp;'기준(전문가파견)'!$Q$228:$Q$275,,),0),19)</f>
        <v>67</v>
      </c>
      <c r="AQ20" s="505"/>
      <c r="AR20" s="63" t="s">
        <v>802</v>
      </c>
      <c r="AS20" s="502">
        <f t="shared" si="5"/>
        <v>0</v>
      </c>
      <c r="AT20" s="503"/>
      <c r="AU20" s="63" t="s">
        <v>926</v>
      </c>
      <c r="AV20" s="504">
        <f>INDEX('기준(전문가파견)'!$P$228:$CI$275,MATCH(VLOOKUP($AF$1,'기준(전문가파견)'!$G$93:$BD$223,31)&amp;AG20,INDEX('기준(전문가파견)'!$P$228:$P$275&amp;'기준(전문가파견)'!$Q$228:$Q$275,,),0),46)</f>
        <v>69</v>
      </c>
      <c r="AW20" s="505"/>
      <c r="AX20" s="63" t="s">
        <v>802</v>
      </c>
      <c r="AY20" s="508">
        <f t="shared" si="6"/>
        <v>0</v>
      </c>
      <c r="AZ20" s="508"/>
      <c r="BA20" s="65" t="s">
        <v>927</v>
      </c>
    </row>
    <row r="21" spans="1:53" ht="11.25" customHeight="1">
      <c r="A21" s="486"/>
      <c r="B21" s="483"/>
      <c r="C21" s="483"/>
      <c r="D21" s="483"/>
      <c r="E21" s="483"/>
      <c r="F21" s="483"/>
      <c r="G21" s="483"/>
      <c r="H21" s="483"/>
      <c r="I21" s="483"/>
      <c r="J21" s="483"/>
      <c r="K21" s="483"/>
      <c r="L21" s="483"/>
      <c r="M21" s="483"/>
      <c r="N21" s="487"/>
      <c r="O21" s="493"/>
      <c r="P21" s="494"/>
      <c r="Q21" s="494"/>
      <c r="R21" s="477" t="s">
        <v>120</v>
      </c>
      <c r="S21" s="477"/>
      <c r="T21" s="477"/>
      <c r="U21" s="478" t="s">
        <v>124</v>
      </c>
      <c r="V21" s="479"/>
      <c r="W21" s="480"/>
      <c r="X21" s="477" t="s">
        <v>923</v>
      </c>
      <c r="Y21" s="477"/>
      <c r="Z21" s="477"/>
      <c r="AA21" s="466" t="s">
        <v>739</v>
      </c>
      <c r="AB21" s="466"/>
      <c r="AC21" s="466"/>
      <c r="AD21" s="466" t="s">
        <v>928</v>
      </c>
      <c r="AE21" s="466"/>
      <c r="AF21" s="466"/>
      <c r="AG21" s="466" t="s">
        <v>136</v>
      </c>
      <c r="AH21" s="466"/>
      <c r="AI21" s="466"/>
      <c r="AJ21" s="467">
        <f t="shared" si="7"/>
        <v>0</v>
      </c>
      <c r="AK21" s="468"/>
      <c r="AL21" s="469">
        <f t="shared" si="4"/>
        <v>0</v>
      </c>
      <c r="AM21" s="470"/>
      <c r="AN21" s="122" t="s">
        <v>925</v>
      </c>
      <c r="AO21" s="63" t="s">
        <v>802</v>
      </c>
      <c r="AP21" s="504">
        <f>INDEX('기준(전문가파견)'!$P$228:$CI$275,MATCH(VLOOKUP($AF$1,'기준(전문가파견)'!$G$93:$BD$223,31)&amp;AG21,INDEX('기준(전문가파견)'!$P$228:$P$275&amp;'기준(전문가파견)'!$Q$228:$Q$275,,),0),19)</f>
        <v>67</v>
      </c>
      <c r="AQ21" s="505"/>
      <c r="AR21" s="63" t="s">
        <v>802</v>
      </c>
      <c r="AS21" s="502">
        <f t="shared" si="5"/>
        <v>0</v>
      </c>
      <c r="AT21" s="503"/>
      <c r="AU21" s="63" t="s">
        <v>926</v>
      </c>
      <c r="AV21" s="504">
        <f>INDEX('기준(전문가파견)'!$P$228:$CI$275,MATCH(VLOOKUP($AF$1,'기준(전문가파견)'!$G$93:$BD$223,31)&amp;AG21,INDEX('기준(전문가파견)'!$P$228:$P$275&amp;'기준(전문가파견)'!$Q$228:$Q$275,,),0),46)</f>
        <v>69</v>
      </c>
      <c r="AW21" s="505"/>
      <c r="AX21" s="63" t="s">
        <v>802</v>
      </c>
      <c r="AY21" s="508">
        <f t="shared" si="6"/>
        <v>0</v>
      </c>
      <c r="AZ21" s="508"/>
      <c r="BA21" s="65" t="s">
        <v>927</v>
      </c>
    </row>
    <row r="22" spans="1:53" ht="11.25" customHeight="1">
      <c r="A22" s="486"/>
      <c r="B22" s="483"/>
      <c r="C22" s="483"/>
      <c r="D22" s="483"/>
      <c r="E22" s="483"/>
      <c r="F22" s="483"/>
      <c r="G22" s="483"/>
      <c r="H22" s="483"/>
      <c r="I22" s="483"/>
      <c r="J22" s="483"/>
      <c r="K22" s="483"/>
      <c r="L22" s="483"/>
      <c r="M22" s="483"/>
      <c r="N22" s="487"/>
      <c r="O22" s="493"/>
      <c r="P22" s="494"/>
      <c r="Q22" s="494"/>
      <c r="R22" s="477" t="s">
        <v>120</v>
      </c>
      <c r="S22" s="477"/>
      <c r="T22" s="477"/>
      <c r="U22" s="478" t="s">
        <v>124</v>
      </c>
      <c r="V22" s="479"/>
      <c r="W22" s="480"/>
      <c r="X22" s="477" t="s">
        <v>923</v>
      </c>
      <c r="Y22" s="477"/>
      <c r="Z22" s="477"/>
      <c r="AA22" s="466" t="s">
        <v>739</v>
      </c>
      <c r="AB22" s="466"/>
      <c r="AC22" s="466"/>
      <c r="AD22" s="466" t="s">
        <v>928</v>
      </c>
      <c r="AE22" s="466"/>
      <c r="AF22" s="466"/>
      <c r="AG22" s="466" t="s">
        <v>117</v>
      </c>
      <c r="AH22" s="466"/>
      <c r="AI22" s="466"/>
      <c r="AJ22" s="467">
        <f t="shared" si="7"/>
        <v>0</v>
      </c>
      <c r="AK22" s="468"/>
      <c r="AL22" s="469">
        <f t="shared" si="4"/>
        <v>0</v>
      </c>
      <c r="AM22" s="470"/>
      <c r="AN22" s="122" t="s">
        <v>925</v>
      </c>
      <c r="AO22" s="63" t="s">
        <v>802</v>
      </c>
      <c r="AP22" s="504">
        <f>INDEX('기준(전문가파견)'!$P$228:$CI$275,MATCH(VLOOKUP($AF$1,'기준(전문가파견)'!$G$93:$BD$223,31)&amp;AG22,INDEX('기준(전문가파견)'!$P$228:$P$275&amp;'기준(전문가파견)'!$Q$228:$Q$275,,),0),19)</f>
        <v>67</v>
      </c>
      <c r="AQ22" s="505"/>
      <c r="AR22" s="63" t="s">
        <v>802</v>
      </c>
      <c r="AS22" s="502">
        <f t="shared" si="5"/>
        <v>0</v>
      </c>
      <c r="AT22" s="503"/>
      <c r="AU22" s="63" t="s">
        <v>926</v>
      </c>
      <c r="AV22" s="504">
        <f>INDEX('기준(전문가파견)'!$P$228:$CI$275,MATCH(VLOOKUP($AF$1,'기준(전문가파견)'!$G$93:$BD$223,31)&amp;AG22,INDEX('기준(전문가파견)'!$P$228:$P$275&amp;'기준(전문가파견)'!$Q$228:$Q$275,,),0),46)</f>
        <v>69</v>
      </c>
      <c r="AW22" s="505"/>
      <c r="AX22" s="63" t="s">
        <v>802</v>
      </c>
      <c r="AY22" s="508">
        <f t="shared" si="6"/>
        <v>0</v>
      </c>
      <c r="AZ22" s="508"/>
      <c r="BA22" s="65" t="s">
        <v>927</v>
      </c>
    </row>
    <row r="23" spans="1:53" ht="11.25" customHeight="1">
      <c r="A23" s="486"/>
      <c r="B23" s="483"/>
      <c r="C23" s="483"/>
      <c r="D23" s="483"/>
      <c r="E23" s="483"/>
      <c r="F23" s="483"/>
      <c r="G23" s="483"/>
      <c r="H23" s="483"/>
      <c r="I23" s="483"/>
      <c r="J23" s="483"/>
      <c r="K23" s="483"/>
      <c r="L23" s="483"/>
      <c r="M23" s="483"/>
      <c r="N23" s="487"/>
      <c r="O23" s="493"/>
      <c r="P23" s="494"/>
      <c r="Q23" s="494"/>
      <c r="R23" s="477" t="s">
        <v>120</v>
      </c>
      <c r="S23" s="477"/>
      <c r="T23" s="477"/>
      <c r="U23" s="478" t="s">
        <v>124</v>
      </c>
      <c r="V23" s="479"/>
      <c r="W23" s="480"/>
      <c r="X23" s="477" t="s">
        <v>923</v>
      </c>
      <c r="Y23" s="477"/>
      <c r="Z23" s="477"/>
      <c r="AA23" s="466" t="s">
        <v>739</v>
      </c>
      <c r="AB23" s="466"/>
      <c r="AC23" s="466"/>
      <c r="AD23" s="466" t="s">
        <v>928</v>
      </c>
      <c r="AE23" s="466"/>
      <c r="AF23" s="466"/>
      <c r="AG23" s="466" t="s">
        <v>138</v>
      </c>
      <c r="AH23" s="466"/>
      <c r="AI23" s="466"/>
      <c r="AJ23" s="467">
        <f t="shared" si="7"/>
        <v>0</v>
      </c>
      <c r="AK23" s="468"/>
      <c r="AL23" s="469">
        <f t="shared" si="4"/>
        <v>0</v>
      </c>
      <c r="AM23" s="470"/>
      <c r="AN23" s="122" t="s">
        <v>925</v>
      </c>
      <c r="AO23" s="63" t="s">
        <v>802</v>
      </c>
      <c r="AP23" s="504">
        <f>INDEX('기준(전문가파견)'!$P$228:$CI$275,MATCH(VLOOKUP($AF$1,'기준(전문가파견)'!$G$93:$BD$223,31)&amp;AG23,INDEX('기준(전문가파견)'!$P$228:$P$275&amp;'기준(전문가파견)'!$Q$228:$Q$275,,),0),19)</f>
        <v>67</v>
      </c>
      <c r="AQ23" s="505"/>
      <c r="AR23" s="63" t="s">
        <v>802</v>
      </c>
      <c r="AS23" s="502">
        <f t="shared" si="5"/>
        <v>0</v>
      </c>
      <c r="AT23" s="503"/>
      <c r="AU23" s="63" t="s">
        <v>926</v>
      </c>
      <c r="AV23" s="504">
        <f>INDEX('기준(전문가파견)'!$P$228:$CI$275,MATCH(VLOOKUP($AF$1,'기준(전문가파견)'!$G$93:$BD$223,31)&amp;AG23,INDEX('기준(전문가파견)'!$P$228:$P$275&amp;'기준(전문가파견)'!$Q$228:$Q$275,,),0),46)</f>
        <v>69</v>
      </c>
      <c r="AW23" s="505"/>
      <c r="AX23" s="63" t="s">
        <v>802</v>
      </c>
      <c r="AY23" s="508">
        <f t="shared" si="6"/>
        <v>0</v>
      </c>
      <c r="AZ23" s="508"/>
      <c r="BA23" s="65" t="s">
        <v>927</v>
      </c>
    </row>
    <row r="24" spans="1:53" ht="11.25" customHeight="1">
      <c r="A24" s="486"/>
      <c r="B24" s="483"/>
      <c r="C24" s="483"/>
      <c r="D24" s="483"/>
      <c r="E24" s="483"/>
      <c r="F24" s="483"/>
      <c r="G24" s="483"/>
      <c r="H24" s="483"/>
      <c r="I24" s="483"/>
      <c r="J24" s="483"/>
      <c r="K24" s="483"/>
      <c r="L24" s="483"/>
      <c r="M24" s="483"/>
      <c r="N24" s="487"/>
      <c r="O24" s="493"/>
      <c r="P24" s="494"/>
      <c r="Q24" s="494"/>
      <c r="R24" s="477" t="s">
        <v>120</v>
      </c>
      <c r="S24" s="477"/>
      <c r="T24" s="477"/>
      <c r="U24" s="478" t="s">
        <v>124</v>
      </c>
      <c r="V24" s="479"/>
      <c r="W24" s="480"/>
      <c r="X24" s="477" t="s">
        <v>923</v>
      </c>
      <c r="Y24" s="477"/>
      <c r="Z24" s="477"/>
      <c r="AA24" s="466" t="s">
        <v>739</v>
      </c>
      <c r="AB24" s="466"/>
      <c r="AC24" s="466"/>
      <c r="AD24" s="466" t="s">
        <v>929</v>
      </c>
      <c r="AE24" s="466"/>
      <c r="AF24" s="466"/>
      <c r="AG24" s="466" t="s">
        <v>115</v>
      </c>
      <c r="AH24" s="466"/>
      <c r="AI24" s="466"/>
      <c r="AJ24" s="467">
        <f>IF(OR(AL24="",AP24=""),"", 0.8*SUM(PRODUCT(AL24,AP24,AS24),PRODUCT(AL24,AV24,AY24)*1))</f>
        <v>0</v>
      </c>
      <c r="AK24" s="468"/>
      <c r="AL24" s="469">
        <f t="shared" si="4"/>
        <v>0</v>
      </c>
      <c r="AM24" s="470"/>
      <c r="AN24" s="122" t="s">
        <v>925</v>
      </c>
      <c r="AO24" s="63" t="s">
        <v>802</v>
      </c>
      <c r="AP24" s="504">
        <f>INDEX('기준(전문가파견)'!$P$228:$CI$275,MATCH(VLOOKUP($AF$1,'기준(전문가파견)'!$G$93:$BD$223,31)&amp;AG24,INDEX('기준(전문가파견)'!$P$228:$P$275&amp;'기준(전문가파견)'!$Q$228:$Q$275,,),0),19)</f>
        <v>84</v>
      </c>
      <c r="AQ24" s="505"/>
      <c r="AR24" s="63" t="s">
        <v>802</v>
      </c>
      <c r="AS24" s="502">
        <f t="shared" ref="AS24:AS29" si="8">SUMIFS($AP:$AP,$B:$B, AG24)</f>
        <v>0</v>
      </c>
      <c r="AT24" s="503"/>
      <c r="AU24" s="63" t="s">
        <v>926</v>
      </c>
      <c r="AV24" s="504">
        <f>INDEX('기준(전문가파견)'!$P$228:$CI$275,MATCH(VLOOKUP($AF$1,'기준(전문가파견)'!$G$93:$BD$223,31)&amp;AG24,INDEX('기준(전문가파견)'!$P$228:$P$275&amp;'기준(전문가파견)'!$Q$228:$Q$275,,),0),46)</f>
        <v>72</v>
      </c>
      <c r="AW24" s="505"/>
      <c r="AX24" s="63" t="s">
        <v>802</v>
      </c>
      <c r="AY24" s="508">
        <f t="shared" ref="AY24:AY29" si="9">AS24-SUM(SUMIFS($AS:$AS,$B:$B, AG24))</f>
        <v>0</v>
      </c>
      <c r="AZ24" s="508"/>
      <c r="BA24" s="65" t="s">
        <v>927</v>
      </c>
    </row>
    <row r="25" spans="1:53" ht="11.25" customHeight="1">
      <c r="A25" s="486"/>
      <c r="B25" s="483"/>
      <c r="C25" s="483"/>
      <c r="D25" s="483"/>
      <c r="E25" s="483"/>
      <c r="F25" s="483"/>
      <c r="G25" s="483"/>
      <c r="H25" s="483"/>
      <c r="I25" s="483"/>
      <c r="J25" s="483"/>
      <c r="K25" s="483"/>
      <c r="L25" s="483"/>
      <c r="M25" s="483"/>
      <c r="N25" s="487"/>
      <c r="O25" s="493"/>
      <c r="P25" s="494"/>
      <c r="Q25" s="494"/>
      <c r="R25" s="477" t="s">
        <v>120</v>
      </c>
      <c r="S25" s="477"/>
      <c r="T25" s="477"/>
      <c r="U25" s="478" t="s">
        <v>124</v>
      </c>
      <c r="V25" s="479"/>
      <c r="W25" s="480"/>
      <c r="X25" s="477" t="s">
        <v>923</v>
      </c>
      <c r="Y25" s="477"/>
      <c r="Z25" s="477"/>
      <c r="AA25" s="466" t="s">
        <v>739</v>
      </c>
      <c r="AB25" s="466"/>
      <c r="AC25" s="466"/>
      <c r="AD25" s="466" t="s">
        <v>929</v>
      </c>
      <c r="AE25" s="466"/>
      <c r="AF25" s="466"/>
      <c r="AG25" s="466" t="s">
        <v>116</v>
      </c>
      <c r="AH25" s="466"/>
      <c r="AI25" s="466"/>
      <c r="AJ25" s="467">
        <f t="shared" ref="AJ25:AJ29" si="10">IF(OR(AL25="",AP25=""),"", 0.8*SUM(PRODUCT(AL25,AP25,AS25),PRODUCT(AL25,AV25,AY25)*1))</f>
        <v>0</v>
      </c>
      <c r="AK25" s="468"/>
      <c r="AL25" s="469">
        <f t="shared" si="4"/>
        <v>0</v>
      </c>
      <c r="AM25" s="470"/>
      <c r="AN25" s="122" t="s">
        <v>925</v>
      </c>
      <c r="AO25" s="63" t="s">
        <v>802</v>
      </c>
      <c r="AP25" s="504">
        <f>INDEX('기준(전문가파견)'!$P$228:$CI$275,MATCH(VLOOKUP($AF$1,'기준(전문가파견)'!$G$93:$BD$223,31)&amp;AG25,INDEX('기준(전문가파견)'!$P$228:$P$275&amp;'기준(전문가파견)'!$Q$228:$Q$275,,),0),19)</f>
        <v>84</v>
      </c>
      <c r="AQ25" s="505"/>
      <c r="AR25" s="63" t="s">
        <v>802</v>
      </c>
      <c r="AS25" s="502">
        <f t="shared" si="8"/>
        <v>0</v>
      </c>
      <c r="AT25" s="503"/>
      <c r="AU25" s="63" t="s">
        <v>926</v>
      </c>
      <c r="AV25" s="504">
        <f>INDEX('기준(전문가파견)'!$P$228:$CI$275,MATCH(VLOOKUP($AF$1,'기준(전문가파견)'!$G$93:$BD$223,31)&amp;AG25,INDEX('기준(전문가파견)'!$P$228:$P$275&amp;'기준(전문가파견)'!$Q$228:$Q$275,,),0),46)</f>
        <v>72</v>
      </c>
      <c r="AW25" s="505"/>
      <c r="AX25" s="63" t="s">
        <v>802</v>
      </c>
      <c r="AY25" s="508">
        <f t="shared" si="9"/>
        <v>0</v>
      </c>
      <c r="AZ25" s="508"/>
      <c r="BA25" s="65" t="s">
        <v>927</v>
      </c>
    </row>
    <row r="26" spans="1:53" ht="11.25" customHeight="1">
      <c r="A26" s="486"/>
      <c r="B26" s="483"/>
      <c r="C26" s="483"/>
      <c r="D26" s="483"/>
      <c r="E26" s="483"/>
      <c r="F26" s="483"/>
      <c r="G26" s="483"/>
      <c r="H26" s="483"/>
      <c r="I26" s="483"/>
      <c r="J26" s="483"/>
      <c r="K26" s="483"/>
      <c r="L26" s="483"/>
      <c r="M26" s="483"/>
      <c r="N26" s="487"/>
      <c r="O26" s="493"/>
      <c r="P26" s="494"/>
      <c r="Q26" s="494"/>
      <c r="R26" s="477" t="s">
        <v>120</v>
      </c>
      <c r="S26" s="477"/>
      <c r="T26" s="477"/>
      <c r="U26" s="478" t="s">
        <v>124</v>
      </c>
      <c r="V26" s="479"/>
      <c r="W26" s="480"/>
      <c r="X26" s="477" t="s">
        <v>923</v>
      </c>
      <c r="Y26" s="477"/>
      <c r="Z26" s="477"/>
      <c r="AA26" s="466" t="s">
        <v>739</v>
      </c>
      <c r="AB26" s="466"/>
      <c r="AC26" s="466"/>
      <c r="AD26" s="466" t="s">
        <v>929</v>
      </c>
      <c r="AE26" s="466"/>
      <c r="AF26" s="466"/>
      <c r="AG26" s="466" t="s">
        <v>135</v>
      </c>
      <c r="AH26" s="466"/>
      <c r="AI26" s="466"/>
      <c r="AJ26" s="467">
        <f t="shared" si="10"/>
        <v>0</v>
      </c>
      <c r="AK26" s="468"/>
      <c r="AL26" s="469">
        <f t="shared" si="4"/>
        <v>0</v>
      </c>
      <c r="AM26" s="470"/>
      <c r="AN26" s="122" t="s">
        <v>925</v>
      </c>
      <c r="AO26" s="63" t="s">
        <v>802</v>
      </c>
      <c r="AP26" s="504">
        <f>INDEX('기준(전문가파견)'!$P$228:$CI$275,MATCH(VLOOKUP($AF$1,'기준(전문가파견)'!$G$93:$BD$223,31)&amp;AG26,INDEX('기준(전문가파견)'!$P$228:$P$275&amp;'기준(전문가파견)'!$Q$228:$Q$275,,),0),19)</f>
        <v>67</v>
      </c>
      <c r="AQ26" s="505"/>
      <c r="AR26" s="63" t="s">
        <v>802</v>
      </c>
      <c r="AS26" s="502">
        <f t="shared" si="8"/>
        <v>0</v>
      </c>
      <c r="AT26" s="503"/>
      <c r="AU26" s="63" t="s">
        <v>926</v>
      </c>
      <c r="AV26" s="504">
        <f>INDEX('기준(전문가파견)'!$P$228:$CI$275,MATCH(VLOOKUP($AF$1,'기준(전문가파견)'!$G$93:$BD$223,31)&amp;AG26,INDEX('기준(전문가파견)'!$P$228:$P$275&amp;'기준(전문가파견)'!$Q$228:$Q$275,,),0),46)</f>
        <v>69</v>
      </c>
      <c r="AW26" s="505"/>
      <c r="AX26" s="63" t="s">
        <v>802</v>
      </c>
      <c r="AY26" s="508">
        <f t="shared" si="9"/>
        <v>0</v>
      </c>
      <c r="AZ26" s="508"/>
      <c r="BA26" s="65" t="s">
        <v>927</v>
      </c>
    </row>
    <row r="27" spans="1:53" ht="11.25" customHeight="1">
      <c r="A27" s="486"/>
      <c r="B27" s="483"/>
      <c r="C27" s="483"/>
      <c r="D27" s="483"/>
      <c r="E27" s="483"/>
      <c r="F27" s="483"/>
      <c r="G27" s="483"/>
      <c r="H27" s="483"/>
      <c r="I27" s="483"/>
      <c r="J27" s="483"/>
      <c r="K27" s="483"/>
      <c r="L27" s="483"/>
      <c r="M27" s="483"/>
      <c r="N27" s="487"/>
      <c r="O27" s="493"/>
      <c r="P27" s="494"/>
      <c r="Q27" s="494"/>
      <c r="R27" s="477" t="s">
        <v>120</v>
      </c>
      <c r="S27" s="477"/>
      <c r="T27" s="477"/>
      <c r="U27" s="478" t="s">
        <v>124</v>
      </c>
      <c r="V27" s="479"/>
      <c r="W27" s="480"/>
      <c r="X27" s="477" t="s">
        <v>923</v>
      </c>
      <c r="Y27" s="477"/>
      <c r="Z27" s="477"/>
      <c r="AA27" s="466" t="s">
        <v>739</v>
      </c>
      <c r="AB27" s="466"/>
      <c r="AC27" s="466"/>
      <c r="AD27" s="466" t="s">
        <v>929</v>
      </c>
      <c r="AE27" s="466"/>
      <c r="AF27" s="466"/>
      <c r="AG27" s="466" t="s">
        <v>136</v>
      </c>
      <c r="AH27" s="466"/>
      <c r="AI27" s="466"/>
      <c r="AJ27" s="467">
        <f t="shared" si="10"/>
        <v>0</v>
      </c>
      <c r="AK27" s="468"/>
      <c r="AL27" s="469">
        <f t="shared" si="4"/>
        <v>0</v>
      </c>
      <c r="AM27" s="470"/>
      <c r="AN27" s="122" t="s">
        <v>925</v>
      </c>
      <c r="AO27" s="63" t="s">
        <v>802</v>
      </c>
      <c r="AP27" s="504">
        <f>INDEX('기준(전문가파견)'!$P$228:$CI$275,MATCH(VLOOKUP($AF$1,'기준(전문가파견)'!$G$93:$BD$223,31)&amp;AG27,INDEX('기준(전문가파견)'!$P$228:$P$275&amp;'기준(전문가파견)'!$Q$228:$Q$275,,),0),19)</f>
        <v>67</v>
      </c>
      <c r="AQ27" s="505"/>
      <c r="AR27" s="63" t="s">
        <v>802</v>
      </c>
      <c r="AS27" s="502">
        <f t="shared" si="8"/>
        <v>0</v>
      </c>
      <c r="AT27" s="503"/>
      <c r="AU27" s="63" t="s">
        <v>926</v>
      </c>
      <c r="AV27" s="504">
        <f>INDEX('기준(전문가파견)'!$P$228:$CI$275,MATCH(VLOOKUP($AF$1,'기준(전문가파견)'!$G$93:$BD$223,31)&amp;AG27,INDEX('기준(전문가파견)'!$P$228:$P$275&amp;'기준(전문가파견)'!$Q$228:$Q$275,,),0),46)</f>
        <v>69</v>
      </c>
      <c r="AW27" s="505"/>
      <c r="AX27" s="63" t="s">
        <v>802</v>
      </c>
      <c r="AY27" s="508">
        <f t="shared" si="9"/>
        <v>0</v>
      </c>
      <c r="AZ27" s="508"/>
      <c r="BA27" s="65" t="s">
        <v>927</v>
      </c>
    </row>
    <row r="28" spans="1:53" ht="11.25" customHeight="1">
      <c r="A28" s="486"/>
      <c r="B28" s="483"/>
      <c r="C28" s="483"/>
      <c r="D28" s="483"/>
      <c r="E28" s="483"/>
      <c r="F28" s="483"/>
      <c r="G28" s="483"/>
      <c r="H28" s="483"/>
      <c r="I28" s="483"/>
      <c r="J28" s="483"/>
      <c r="K28" s="483"/>
      <c r="L28" s="483"/>
      <c r="M28" s="483"/>
      <c r="N28" s="487"/>
      <c r="O28" s="493"/>
      <c r="P28" s="494"/>
      <c r="Q28" s="494"/>
      <c r="R28" s="477" t="s">
        <v>120</v>
      </c>
      <c r="S28" s="477"/>
      <c r="T28" s="477"/>
      <c r="U28" s="478" t="s">
        <v>124</v>
      </c>
      <c r="V28" s="479"/>
      <c r="W28" s="480"/>
      <c r="X28" s="477" t="s">
        <v>923</v>
      </c>
      <c r="Y28" s="477"/>
      <c r="Z28" s="477"/>
      <c r="AA28" s="466" t="s">
        <v>739</v>
      </c>
      <c r="AB28" s="466"/>
      <c r="AC28" s="466"/>
      <c r="AD28" s="466" t="s">
        <v>929</v>
      </c>
      <c r="AE28" s="466"/>
      <c r="AF28" s="466"/>
      <c r="AG28" s="466" t="s">
        <v>117</v>
      </c>
      <c r="AH28" s="466"/>
      <c r="AI28" s="466"/>
      <c r="AJ28" s="467">
        <f t="shared" si="10"/>
        <v>0</v>
      </c>
      <c r="AK28" s="468"/>
      <c r="AL28" s="469">
        <f t="shared" si="4"/>
        <v>0</v>
      </c>
      <c r="AM28" s="470"/>
      <c r="AN28" s="122" t="s">
        <v>925</v>
      </c>
      <c r="AO28" s="63" t="s">
        <v>802</v>
      </c>
      <c r="AP28" s="504">
        <f>INDEX('기준(전문가파견)'!$P$228:$CI$275,MATCH(VLOOKUP($AF$1,'기준(전문가파견)'!$G$93:$BD$223,31)&amp;AG28,INDEX('기준(전문가파견)'!$P$228:$P$275&amp;'기준(전문가파견)'!$Q$228:$Q$275,,),0),19)</f>
        <v>67</v>
      </c>
      <c r="AQ28" s="505"/>
      <c r="AR28" s="63" t="s">
        <v>802</v>
      </c>
      <c r="AS28" s="502">
        <f t="shared" si="8"/>
        <v>0</v>
      </c>
      <c r="AT28" s="503"/>
      <c r="AU28" s="63" t="s">
        <v>926</v>
      </c>
      <c r="AV28" s="504">
        <f>INDEX('기준(전문가파견)'!$P$228:$CI$275,MATCH(VLOOKUP($AF$1,'기준(전문가파견)'!$G$93:$BD$223,31)&amp;AG28,INDEX('기준(전문가파견)'!$P$228:$P$275&amp;'기준(전문가파견)'!$Q$228:$Q$275,,),0),46)</f>
        <v>69</v>
      </c>
      <c r="AW28" s="505"/>
      <c r="AX28" s="63" t="s">
        <v>802</v>
      </c>
      <c r="AY28" s="508">
        <f t="shared" si="9"/>
        <v>0</v>
      </c>
      <c r="AZ28" s="508"/>
      <c r="BA28" s="65" t="s">
        <v>927</v>
      </c>
    </row>
    <row r="29" spans="1:53" ht="11.25" customHeight="1">
      <c r="A29" s="486"/>
      <c r="B29" s="483"/>
      <c r="C29" s="483"/>
      <c r="D29" s="483"/>
      <c r="E29" s="483"/>
      <c r="F29" s="483"/>
      <c r="G29" s="483"/>
      <c r="H29" s="483"/>
      <c r="I29" s="483"/>
      <c r="J29" s="483"/>
      <c r="K29" s="483"/>
      <c r="L29" s="483"/>
      <c r="M29" s="483"/>
      <c r="N29" s="487"/>
      <c r="O29" s="493"/>
      <c r="P29" s="494"/>
      <c r="Q29" s="494"/>
      <c r="R29" s="477" t="s">
        <v>120</v>
      </c>
      <c r="S29" s="477"/>
      <c r="T29" s="477"/>
      <c r="U29" s="478" t="s">
        <v>124</v>
      </c>
      <c r="V29" s="479"/>
      <c r="W29" s="480"/>
      <c r="X29" s="477" t="s">
        <v>923</v>
      </c>
      <c r="Y29" s="477"/>
      <c r="Z29" s="477"/>
      <c r="AA29" s="466" t="s">
        <v>739</v>
      </c>
      <c r="AB29" s="466"/>
      <c r="AC29" s="466"/>
      <c r="AD29" s="466" t="s">
        <v>929</v>
      </c>
      <c r="AE29" s="466"/>
      <c r="AF29" s="466"/>
      <c r="AG29" s="466" t="s">
        <v>138</v>
      </c>
      <c r="AH29" s="466"/>
      <c r="AI29" s="466"/>
      <c r="AJ29" s="467">
        <f t="shared" si="10"/>
        <v>0</v>
      </c>
      <c r="AK29" s="468"/>
      <c r="AL29" s="469">
        <f t="shared" si="4"/>
        <v>0</v>
      </c>
      <c r="AM29" s="470"/>
      <c r="AN29" s="122" t="s">
        <v>925</v>
      </c>
      <c r="AO29" s="63" t="s">
        <v>802</v>
      </c>
      <c r="AP29" s="504">
        <f>INDEX('기준(전문가파견)'!$P$228:$CI$275,MATCH(VLOOKUP($AF$1,'기준(전문가파견)'!$G$93:$BD$223,31)&amp;AG29,INDEX('기준(전문가파견)'!$P$228:$P$275&amp;'기준(전문가파견)'!$Q$228:$Q$275,,),0),19)</f>
        <v>67</v>
      </c>
      <c r="AQ29" s="505"/>
      <c r="AR29" s="63" t="s">
        <v>802</v>
      </c>
      <c r="AS29" s="502">
        <f t="shared" si="8"/>
        <v>0</v>
      </c>
      <c r="AT29" s="503"/>
      <c r="AU29" s="63" t="s">
        <v>926</v>
      </c>
      <c r="AV29" s="504">
        <f>INDEX('기준(전문가파견)'!$P$228:$CI$275,MATCH(VLOOKUP($AF$1,'기준(전문가파견)'!$G$93:$BD$223,31)&amp;AG29,INDEX('기준(전문가파견)'!$P$228:$P$275&amp;'기준(전문가파견)'!$Q$228:$Q$275,,),0),46)</f>
        <v>69</v>
      </c>
      <c r="AW29" s="505"/>
      <c r="AX29" s="63" t="s">
        <v>802</v>
      </c>
      <c r="AY29" s="508">
        <f t="shared" si="9"/>
        <v>0</v>
      </c>
      <c r="AZ29" s="508"/>
      <c r="BA29" s="65" t="s">
        <v>927</v>
      </c>
    </row>
    <row r="30" spans="1:53" ht="11.25" customHeight="1">
      <c r="A30" s="486"/>
      <c r="B30" s="483"/>
      <c r="C30" s="483"/>
      <c r="D30" s="483"/>
      <c r="E30" s="483"/>
      <c r="F30" s="483"/>
      <c r="G30" s="483"/>
      <c r="H30" s="483"/>
      <c r="I30" s="483"/>
      <c r="J30" s="483"/>
      <c r="K30" s="483"/>
      <c r="L30" s="483"/>
      <c r="M30" s="483"/>
      <c r="N30" s="487"/>
      <c r="O30" s="493"/>
      <c r="P30" s="494"/>
      <c r="Q30" s="494"/>
      <c r="R30" s="477" t="s">
        <v>120</v>
      </c>
      <c r="S30" s="477"/>
      <c r="T30" s="477"/>
      <c r="U30" s="478" t="s">
        <v>124</v>
      </c>
      <c r="V30" s="479"/>
      <c r="W30" s="480"/>
      <c r="X30" s="477" t="s">
        <v>923</v>
      </c>
      <c r="Y30" s="477"/>
      <c r="Z30" s="477"/>
      <c r="AA30" s="466" t="s">
        <v>739</v>
      </c>
      <c r="AB30" s="466"/>
      <c r="AC30" s="466"/>
      <c r="AD30" s="466" t="s">
        <v>930</v>
      </c>
      <c r="AE30" s="466"/>
      <c r="AF30" s="466"/>
      <c r="AG30" s="466" t="s">
        <v>115</v>
      </c>
      <c r="AH30" s="466"/>
      <c r="AI30" s="466"/>
      <c r="AJ30" s="467">
        <f>IF(OR(AL30="",AP30=""),"", 0.7*SUM(PRODUCT(AL30,AP30,AS30),PRODUCT(AL30,AV30,AY30)*1))</f>
        <v>0</v>
      </c>
      <c r="AK30" s="468"/>
      <c r="AL30" s="469">
        <f t="shared" si="4"/>
        <v>0</v>
      </c>
      <c r="AM30" s="470"/>
      <c r="AN30" s="122" t="s">
        <v>925</v>
      </c>
      <c r="AO30" s="63" t="s">
        <v>802</v>
      </c>
      <c r="AP30" s="504">
        <f>INDEX('기준(전문가파견)'!$P$228:$CI$275,MATCH(VLOOKUP($AF$1,'기준(전문가파견)'!$G$93:$BD$223,31)&amp;AG30,INDEX('기준(전문가파견)'!$P$228:$P$275&amp;'기준(전문가파견)'!$Q$228:$Q$275,,),0),19)</f>
        <v>84</v>
      </c>
      <c r="AQ30" s="505"/>
      <c r="AR30" s="63" t="s">
        <v>802</v>
      </c>
      <c r="AS30" s="502">
        <f t="shared" ref="AS30:AS35" si="11">SUMIFS($AQ:$AQ,$B:$B, AG30)</f>
        <v>0</v>
      </c>
      <c r="AT30" s="503"/>
      <c r="AU30" s="63" t="s">
        <v>926</v>
      </c>
      <c r="AV30" s="504">
        <f>INDEX('기준(전문가파견)'!$P$228:$CI$275,MATCH(VLOOKUP($AF$1,'기준(전문가파견)'!$G$93:$BD$223,31)&amp;AG30,INDEX('기준(전문가파견)'!$P$228:$P$275&amp;'기준(전문가파견)'!$Q$228:$Q$275,,),0),46)</f>
        <v>72</v>
      </c>
      <c r="AW30" s="505"/>
      <c r="AX30" s="63" t="s">
        <v>802</v>
      </c>
      <c r="AY30" s="508">
        <f t="shared" ref="AY30:AY35" si="12">AS30-SUM(SUMIFS($AT:$AT,$B:$B, AG30))</f>
        <v>0</v>
      </c>
      <c r="AZ30" s="508"/>
      <c r="BA30" s="65" t="s">
        <v>927</v>
      </c>
    </row>
    <row r="31" spans="1:53" ht="11.25" customHeight="1">
      <c r="A31" s="486"/>
      <c r="B31" s="483"/>
      <c r="C31" s="483"/>
      <c r="D31" s="483"/>
      <c r="E31" s="483"/>
      <c r="F31" s="483"/>
      <c r="G31" s="483"/>
      <c r="H31" s="483"/>
      <c r="I31" s="483"/>
      <c r="J31" s="483"/>
      <c r="K31" s="483"/>
      <c r="L31" s="483"/>
      <c r="M31" s="483"/>
      <c r="N31" s="487"/>
      <c r="O31" s="493"/>
      <c r="P31" s="494"/>
      <c r="Q31" s="494"/>
      <c r="R31" s="477" t="s">
        <v>120</v>
      </c>
      <c r="S31" s="477"/>
      <c r="T31" s="477"/>
      <c r="U31" s="478" t="s">
        <v>124</v>
      </c>
      <c r="V31" s="479"/>
      <c r="W31" s="480"/>
      <c r="X31" s="477" t="s">
        <v>923</v>
      </c>
      <c r="Y31" s="477"/>
      <c r="Z31" s="477"/>
      <c r="AA31" s="466" t="s">
        <v>739</v>
      </c>
      <c r="AB31" s="466"/>
      <c r="AC31" s="466"/>
      <c r="AD31" s="466" t="s">
        <v>930</v>
      </c>
      <c r="AE31" s="466"/>
      <c r="AF31" s="466"/>
      <c r="AG31" s="466" t="s">
        <v>116</v>
      </c>
      <c r="AH31" s="466"/>
      <c r="AI31" s="466"/>
      <c r="AJ31" s="467">
        <f t="shared" ref="AJ31:AJ35" si="13">IF(OR(AL31="",AP31=""),"", 0.7*SUM(PRODUCT(AL31,AP31,AS31),PRODUCT(AL31,AV31,AY31)*1))</f>
        <v>0</v>
      </c>
      <c r="AK31" s="468"/>
      <c r="AL31" s="469">
        <f t="shared" si="4"/>
        <v>0</v>
      </c>
      <c r="AM31" s="470"/>
      <c r="AN31" s="122" t="s">
        <v>925</v>
      </c>
      <c r="AO31" s="63" t="s">
        <v>802</v>
      </c>
      <c r="AP31" s="504">
        <f>INDEX('기준(전문가파견)'!$P$228:$CI$275,MATCH(VLOOKUP($AF$1,'기준(전문가파견)'!$G$93:$BD$223,31)&amp;AG31,INDEX('기준(전문가파견)'!$P$228:$P$275&amp;'기준(전문가파견)'!$Q$228:$Q$275,,),0),19)</f>
        <v>84</v>
      </c>
      <c r="AQ31" s="505"/>
      <c r="AR31" s="63" t="s">
        <v>802</v>
      </c>
      <c r="AS31" s="502">
        <f t="shared" si="11"/>
        <v>0</v>
      </c>
      <c r="AT31" s="503"/>
      <c r="AU31" s="63" t="s">
        <v>926</v>
      </c>
      <c r="AV31" s="504">
        <f>INDEX('기준(전문가파견)'!$P$228:$CI$275,MATCH(VLOOKUP($AF$1,'기준(전문가파견)'!$G$93:$BD$223,31)&amp;AG31,INDEX('기준(전문가파견)'!$P$228:$P$275&amp;'기준(전문가파견)'!$Q$228:$Q$275,,),0),46)</f>
        <v>72</v>
      </c>
      <c r="AW31" s="505"/>
      <c r="AX31" s="63" t="s">
        <v>802</v>
      </c>
      <c r="AY31" s="508">
        <f t="shared" si="12"/>
        <v>0</v>
      </c>
      <c r="AZ31" s="508"/>
      <c r="BA31" s="65" t="s">
        <v>927</v>
      </c>
    </row>
    <row r="32" spans="1:53" ht="11.25" customHeight="1">
      <c r="A32" s="486"/>
      <c r="B32" s="483"/>
      <c r="C32" s="483"/>
      <c r="D32" s="483"/>
      <c r="E32" s="483"/>
      <c r="F32" s="483"/>
      <c r="G32" s="483"/>
      <c r="H32" s="483"/>
      <c r="I32" s="483"/>
      <c r="J32" s="483"/>
      <c r="K32" s="483"/>
      <c r="L32" s="483"/>
      <c r="M32" s="483"/>
      <c r="N32" s="487"/>
      <c r="O32" s="493"/>
      <c r="P32" s="494"/>
      <c r="Q32" s="494"/>
      <c r="R32" s="477" t="s">
        <v>120</v>
      </c>
      <c r="S32" s="477"/>
      <c r="T32" s="477"/>
      <c r="U32" s="478" t="s">
        <v>124</v>
      </c>
      <c r="V32" s="479"/>
      <c r="W32" s="480"/>
      <c r="X32" s="477" t="s">
        <v>923</v>
      </c>
      <c r="Y32" s="477"/>
      <c r="Z32" s="477"/>
      <c r="AA32" s="466" t="s">
        <v>739</v>
      </c>
      <c r="AB32" s="466"/>
      <c r="AC32" s="466"/>
      <c r="AD32" s="466" t="s">
        <v>931</v>
      </c>
      <c r="AE32" s="466"/>
      <c r="AF32" s="466"/>
      <c r="AG32" s="466" t="s">
        <v>135</v>
      </c>
      <c r="AH32" s="466"/>
      <c r="AI32" s="466"/>
      <c r="AJ32" s="467">
        <f t="shared" si="13"/>
        <v>0</v>
      </c>
      <c r="AK32" s="468"/>
      <c r="AL32" s="469">
        <f t="shared" si="4"/>
        <v>0</v>
      </c>
      <c r="AM32" s="470"/>
      <c r="AN32" s="122" t="s">
        <v>925</v>
      </c>
      <c r="AO32" s="63" t="s">
        <v>802</v>
      </c>
      <c r="AP32" s="504">
        <f>INDEX('기준(전문가파견)'!$P$228:$CI$275,MATCH(VLOOKUP($AF$1,'기준(전문가파견)'!$G$93:$BD$223,31)&amp;AG32,INDEX('기준(전문가파견)'!$P$228:$P$275&amp;'기준(전문가파견)'!$Q$228:$Q$275,,),0),19)</f>
        <v>67</v>
      </c>
      <c r="AQ32" s="505"/>
      <c r="AR32" s="63" t="s">
        <v>802</v>
      </c>
      <c r="AS32" s="502">
        <f t="shared" si="11"/>
        <v>0</v>
      </c>
      <c r="AT32" s="503"/>
      <c r="AU32" s="63" t="s">
        <v>926</v>
      </c>
      <c r="AV32" s="504">
        <f>INDEX('기준(전문가파견)'!$P$228:$CI$275,MATCH(VLOOKUP($AF$1,'기준(전문가파견)'!$G$93:$BD$223,31)&amp;AG32,INDEX('기준(전문가파견)'!$P$228:$P$275&amp;'기준(전문가파견)'!$Q$228:$Q$275,,),0),46)</f>
        <v>69</v>
      </c>
      <c r="AW32" s="505"/>
      <c r="AX32" s="63" t="s">
        <v>802</v>
      </c>
      <c r="AY32" s="508">
        <f t="shared" si="12"/>
        <v>0</v>
      </c>
      <c r="AZ32" s="508"/>
      <c r="BA32" s="65" t="s">
        <v>927</v>
      </c>
    </row>
    <row r="33" spans="1:53" ht="11.25" customHeight="1">
      <c r="A33" s="486"/>
      <c r="B33" s="483"/>
      <c r="C33" s="483"/>
      <c r="D33" s="483"/>
      <c r="E33" s="483"/>
      <c r="F33" s="483"/>
      <c r="G33" s="483"/>
      <c r="H33" s="483"/>
      <c r="I33" s="483"/>
      <c r="J33" s="483"/>
      <c r="K33" s="483"/>
      <c r="L33" s="483"/>
      <c r="M33" s="483"/>
      <c r="N33" s="487"/>
      <c r="O33" s="493"/>
      <c r="P33" s="494"/>
      <c r="Q33" s="494"/>
      <c r="R33" s="477" t="s">
        <v>120</v>
      </c>
      <c r="S33" s="477"/>
      <c r="T33" s="477"/>
      <c r="U33" s="478" t="s">
        <v>124</v>
      </c>
      <c r="V33" s="479"/>
      <c r="W33" s="480"/>
      <c r="X33" s="477" t="s">
        <v>923</v>
      </c>
      <c r="Y33" s="477"/>
      <c r="Z33" s="477"/>
      <c r="AA33" s="466" t="s">
        <v>739</v>
      </c>
      <c r="AB33" s="466"/>
      <c r="AC33" s="466"/>
      <c r="AD33" s="466" t="s">
        <v>931</v>
      </c>
      <c r="AE33" s="466"/>
      <c r="AF33" s="466"/>
      <c r="AG33" s="466" t="s">
        <v>136</v>
      </c>
      <c r="AH33" s="466"/>
      <c r="AI33" s="466"/>
      <c r="AJ33" s="467">
        <f t="shared" si="13"/>
        <v>0</v>
      </c>
      <c r="AK33" s="468"/>
      <c r="AL33" s="469">
        <f t="shared" si="4"/>
        <v>0</v>
      </c>
      <c r="AM33" s="470"/>
      <c r="AN33" s="122" t="s">
        <v>925</v>
      </c>
      <c r="AO33" s="63" t="s">
        <v>802</v>
      </c>
      <c r="AP33" s="504">
        <f>INDEX('기준(전문가파견)'!$P$228:$CI$275,MATCH(VLOOKUP($AF$1,'기준(전문가파견)'!$G$93:$BD$223,31)&amp;AG33,INDEX('기준(전문가파견)'!$P$228:$P$275&amp;'기준(전문가파견)'!$Q$228:$Q$275,,),0),19)</f>
        <v>67</v>
      </c>
      <c r="AQ33" s="505"/>
      <c r="AR33" s="63" t="s">
        <v>802</v>
      </c>
      <c r="AS33" s="502">
        <f t="shared" si="11"/>
        <v>0</v>
      </c>
      <c r="AT33" s="503"/>
      <c r="AU33" s="63" t="s">
        <v>926</v>
      </c>
      <c r="AV33" s="504">
        <f>INDEX('기준(전문가파견)'!$P$228:$CI$275,MATCH(VLOOKUP($AF$1,'기준(전문가파견)'!$G$93:$BD$223,31)&amp;AG33,INDEX('기준(전문가파견)'!$P$228:$P$275&amp;'기준(전문가파견)'!$Q$228:$Q$275,,),0),46)</f>
        <v>69</v>
      </c>
      <c r="AW33" s="505"/>
      <c r="AX33" s="63" t="s">
        <v>802</v>
      </c>
      <c r="AY33" s="508">
        <f t="shared" si="12"/>
        <v>0</v>
      </c>
      <c r="AZ33" s="508"/>
      <c r="BA33" s="65" t="s">
        <v>927</v>
      </c>
    </row>
    <row r="34" spans="1:53" ht="11.25" customHeight="1">
      <c r="A34" s="486"/>
      <c r="B34" s="483"/>
      <c r="C34" s="483"/>
      <c r="D34" s="483"/>
      <c r="E34" s="483"/>
      <c r="F34" s="483"/>
      <c r="G34" s="483"/>
      <c r="H34" s="483"/>
      <c r="I34" s="483"/>
      <c r="J34" s="483"/>
      <c r="K34" s="483"/>
      <c r="L34" s="483"/>
      <c r="M34" s="483"/>
      <c r="N34" s="487"/>
      <c r="O34" s="493"/>
      <c r="P34" s="494"/>
      <c r="Q34" s="494"/>
      <c r="R34" s="477" t="s">
        <v>120</v>
      </c>
      <c r="S34" s="477"/>
      <c r="T34" s="477"/>
      <c r="U34" s="478" t="s">
        <v>124</v>
      </c>
      <c r="V34" s="479"/>
      <c r="W34" s="480"/>
      <c r="X34" s="477" t="s">
        <v>923</v>
      </c>
      <c r="Y34" s="477"/>
      <c r="Z34" s="477"/>
      <c r="AA34" s="466" t="s">
        <v>739</v>
      </c>
      <c r="AB34" s="466"/>
      <c r="AC34" s="466"/>
      <c r="AD34" s="466" t="s">
        <v>931</v>
      </c>
      <c r="AE34" s="466"/>
      <c r="AF34" s="466"/>
      <c r="AG34" s="466" t="s">
        <v>117</v>
      </c>
      <c r="AH34" s="466"/>
      <c r="AI34" s="466"/>
      <c r="AJ34" s="467">
        <f t="shared" si="13"/>
        <v>0</v>
      </c>
      <c r="AK34" s="468"/>
      <c r="AL34" s="469">
        <f t="shared" si="4"/>
        <v>0</v>
      </c>
      <c r="AM34" s="470"/>
      <c r="AN34" s="122" t="s">
        <v>925</v>
      </c>
      <c r="AO34" s="63" t="s">
        <v>802</v>
      </c>
      <c r="AP34" s="504">
        <f>INDEX('기준(전문가파견)'!$P$228:$CI$275,MATCH(VLOOKUP($AF$1,'기준(전문가파견)'!$G$93:$BD$223,31)&amp;AG34,INDEX('기준(전문가파견)'!$P$228:$P$275&amp;'기준(전문가파견)'!$Q$228:$Q$275,,),0),19)</f>
        <v>67</v>
      </c>
      <c r="AQ34" s="505"/>
      <c r="AR34" s="63" t="s">
        <v>802</v>
      </c>
      <c r="AS34" s="502">
        <f t="shared" si="11"/>
        <v>0</v>
      </c>
      <c r="AT34" s="503"/>
      <c r="AU34" s="63" t="s">
        <v>926</v>
      </c>
      <c r="AV34" s="504">
        <f>INDEX('기준(전문가파견)'!$P$228:$CI$275,MATCH(VLOOKUP($AF$1,'기준(전문가파견)'!$G$93:$BD$223,31)&amp;AG34,INDEX('기준(전문가파견)'!$P$228:$P$275&amp;'기준(전문가파견)'!$Q$228:$Q$275,,),0),46)</f>
        <v>69</v>
      </c>
      <c r="AW34" s="505"/>
      <c r="AX34" s="63" t="s">
        <v>802</v>
      </c>
      <c r="AY34" s="508">
        <f t="shared" si="12"/>
        <v>0</v>
      </c>
      <c r="AZ34" s="508"/>
      <c r="BA34" s="65" t="s">
        <v>927</v>
      </c>
    </row>
    <row r="35" spans="1:53" ht="11.25" customHeight="1">
      <c r="A35" s="486"/>
      <c r="B35" s="483"/>
      <c r="C35" s="483"/>
      <c r="D35" s="483"/>
      <c r="E35" s="483"/>
      <c r="F35" s="483"/>
      <c r="G35" s="483"/>
      <c r="H35" s="483"/>
      <c r="I35" s="483"/>
      <c r="J35" s="483"/>
      <c r="K35" s="483"/>
      <c r="L35" s="483"/>
      <c r="M35" s="483"/>
      <c r="N35" s="487"/>
      <c r="O35" s="493"/>
      <c r="P35" s="494"/>
      <c r="Q35" s="494"/>
      <c r="R35" s="477" t="s">
        <v>120</v>
      </c>
      <c r="S35" s="477"/>
      <c r="T35" s="477"/>
      <c r="U35" s="478" t="s">
        <v>124</v>
      </c>
      <c r="V35" s="479"/>
      <c r="W35" s="480"/>
      <c r="X35" s="477" t="s">
        <v>923</v>
      </c>
      <c r="Y35" s="477"/>
      <c r="Z35" s="477"/>
      <c r="AA35" s="466" t="s">
        <v>739</v>
      </c>
      <c r="AB35" s="466"/>
      <c r="AC35" s="466"/>
      <c r="AD35" s="466" t="s">
        <v>931</v>
      </c>
      <c r="AE35" s="466"/>
      <c r="AF35" s="466"/>
      <c r="AG35" s="466" t="s">
        <v>138</v>
      </c>
      <c r="AH35" s="466"/>
      <c r="AI35" s="466"/>
      <c r="AJ35" s="467">
        <f t="shared" si="13"/>
        <v>0</v>
      </c>
      <c r="AK35" s="468"/>
      <c r="AL35" s="469">
        <f t="shared" si="4"/>
        <v>0</v>
      </c>
      <c r="AM35" s="470"/>
      <c r="AN35" s="122" t="s">
        <v>925</v>
      </c>
      <c r="AO35" s="63" t="s">
        <v>802</v>
      </c>
      <c r="AP35" s="504">
        <f>INDEX('기준(전문가파견)'!$P$228:$CI$275,MATCH(VLOOKUP($AF$1,'기준(전문가파견)'!$G$93:$BD$223,31)&amp;AG35,INDEX('기준(전문가파견)'!$P$228:$P$275&amp;'기준(전문가파견)'!$Q$228:$Q$275,,),0),19)</f>
        <v>67</v>
      </c>
      <c r="AQ35" s="505"/>
      <c r="AR35" s="63" t="s">
        <v>802</v>
      </c>
      <c r="AS35" s="502">
        <f t="shared" si="11"/>
        <v>0</v>
      </c>
      <c r="AT35" s="503"/>
      <c r="AU35" s="63" t="s">
        <v>926</v>
      </c>
      <c r="AV35" s="504">
        <f>INDEX('기준(전문가파견)'!$P$228:$CI$275,MATCH(VLOOKUP($AF$1,'기준(전문가파견)'!$G$93:$BD$223,31)&amp;AG35,INDEX('기준(전문가파견)'!$P$228:$P$275&amp;'기준(전문가파견)'!$Q$228:$Q$275,,),0),46)</f>
        <v>69</v>
      </c>
      <c r="AW35" s="505"/>
      <c r="AX35" s="63" t="s">
        <v>802</v>
      </c>
      <c r="AY35" s="508">
        <f t="shared" si="12"/>
        <v>0</v>
      </c>
      <c r="AZ35" s="508"/>
      <c r="BA35" s="65" t="s">
        <v>927</v>
      </c>
    </row>
    <row r="36" spans="1:53" ht="11.25" customHeight="1">
      <c r="A36" s="486"/>
      <c r="B36" s="483"/>
      <c r="C36" s="483"/>
      <c r="D36" s="483"/>
      <c r="E36" s="483"/>
      <c r="F36" s="483"/>
      <c r="G36" s="483"/>
      <c r="H36" s="483"/>
      <c r="I36" s="483"/>
      <c r="J36" s="483"/>
      <c r="K36" s="483"/>
      <c r="L36" s="483"/>
      <c r="M36" s="483"/>
      <c r="N36" s="487"/>
      <c r="O36" s="493"/>
      <c r="P36" s="494"/>
      <c r="Q36" s="494"/>
      <c r="R36" s="477" t="s">
        <v>120</v>
      </c>
      <c r="S36" s="477"/>
      <c r="T36" s="477"/>
      <c r="U36" s="478" t="s">
        <v>124</v>
      </c>
      <c r="V36" s="479"/>
      <c r="W36" s="480"/>
      <c r="X36" s="477" t="s">
        <v>923</v>
      </c>
      <c r="Y36" s="477"/>
      <c r="Z36" s="477"/>
      <c r="AA36" s="466" t="s">
        <v>932</v>
      </c>
      <c r="AB36" s="466"/>
      <c r="AC36" s="466"/>
      <c r="AD36" s="466" t="str">
        <f>INDEX('기준(전문가파견)'!$G$283:$AK$413, MATCH($AF$1, '기준(전문가파견)'!$G$283:$G$413, 0), 31)</f>
        <v>다</v>
      </c>
      <c r="AE36" s="466"/>
      <c r="AF36" s="466"/>
      <c r="AG36" s="466" t="s">
        <v>115</v>
      </c>
      <c r="AH36" s="466"/>
      <c r="AI36" s="466"/>
      <c r="AJ36" s="467">
        <f>IF(OR(AL36="", AP36=""), "", PRODUCT(AL36, AP36, AS36, AV36, AY36))</f>
        <v>0</v>
      </c>
      <c r="AK36" s="468"/>
      <c r="AL36" s="501">
        <v>1</v>
      </c>
      <c r="AM36" s="501"/>
      <c r="AN36" s="122" t="s">
        <v>921</v>
      </c>
      <c r="AO36" s="63" t="s">
        <v>802</v>
      </c>
      <c r="AP36" s="476">
        <f>'기준(전문가파견)'!$L$449</f>
        <v>460000</v>
      </c>
      <c r="AQ36" s="476"/>
      <c r="AR36" s="63" t="s">
        <v>802</v>
      </c>
      <c r="AS36" s="509">
        <f t="shared" ref="AS36:AS41" si="14">SUMIFS($AJ:$AJ,$B:$B, AG36)</f>
        <v>0</v>
      </c>
      <c r="AT36" s="510"/>
      <c r="AU36" s="63" t="s">
        <v>802</v>
      </c>
      <c r="AV36" s="511">
        <f t="shared" ref="AV36:AV41" si="15">IF(AD36="가",15%,IF(AD36="나",10%, IF(AD36="다", 5%, 0%)))</f>
        <v>0.05</v>
      </c>
      <c r="AW36" s="511"/>
      <c r="AX36" s="63"/>
      <c r="AY36" s="465"/>
      <c r="AZ36" s="465"/>
      <c r="BA36" s="64"/>
    </row>
    <row r="37" spans="1:53" ht="11.25" customHeight="1">
      <c r="A37" s="486"/>
      <c r="B37" s="483"/>
      <c r="C37" s="483"/>
      <c r="D37" s="483"/>
      <c r="E37" s="483"/>
      <c r="F37" s="483"/>
      <c r="G37" s="483"/>
      <c r="H37" s="483"/>
      <c r="I37" s="483"/>
      <c r="J37" s="483"/>
      <c r="K37" s="483"/>
      <c r="L37" s="483"/>
      <c r="M37" s="483"/>
      <c r="N37" s="487"/>
      <c r="O37" s="493"/>
      <c r="P37" s="494"/>
      <c r="Q37" s="494"/>
      <c r="R37" s="477" t="s">
        <v>120</v>
      </c>
      <c r="S37" s="477"/>
      <c r="T37" s="477"/>
      <c r="U37" s="478" t="s">
        <v>124</v>
      </c>
      <c r="V37" s="479"/>
      <c r="W37" s="480"/>
      <c r="X37" s="477" t="s">
        <v>923</v>
      </c>
      <c r="Y37" s="477"/>
      <c r="Z37" s="477"/>
      <c r="AA37" s="466" t="s">
        <v>932</v>
      </c>
      <c r="AB37" s="466"/>
      <c r="AC37" s="466"/>
      <c r="AD37" s="466" t="str">
        <f>INDEX('기준(전문가파견)'!$G$283:$AK$413, MATCH($AF$1, '기준(전문가파견)'!$G$283:$G$413, 0), 31)</f>
        <v>다</v>
      </c>
      <c r="AE37" s="466"/>
      <c r="AF37" s="466"/>
      <c r="AG37" s="466" t="s">
        <v>116</v>
      </c>
      <c r="AH37" s="466"/>
      <c r="AI37" s="466"/>
      <c r="AJ37" s="467">
        <f t="shared" ref="AJ37:AJ41" si="16">IF(OR(AL37="", AP37=""), "", PRODUCT(AL37, AP37, AS37, AV37, AY37))</f>
        <v>0</v>
      </c>
      <c r="AK37" s="468"/>
      <c r="AL37" s="471">
        <v>1</v>
      </c>
      <c r="AM37" s="471"/>
      <c r="AN37" s="122" t="s">
        <v>129</v>
      </c>
      <c r="AO37" s="63" t="s">
        <v>802</v>
      </c>
      <c r="AP37" s="476">
        <f>'기준(전문가파견)'!$L$454</f>
        <v>360000</v>
      </c>
      <c r="AQ37" s="476"/>
      <c r="AR37" s="63" t="s">
        <v>802</v>
      </c>
      <c r="AS37" s="509">
        <f t="shared" si="14"/>
        <v>0</v>
      </c>
      <c r="AT37" s="510"/>
      <c r="AU37" s="63" t="s">
        <v>802</v>
      </c>
      <c r="AV37" s="511">
        <f t="shared" si="15"/>
        <v>0.05</v>
      </c>
      <c r="AW37" s="511"/>
      <c r="AX37" s="63"/>
      <c r="AY37" s="465"/>
      <c r="AZ37" s="465"/>
      <c r="BA37" s="64"/>
    </row>
    <row r="38" spans="1:53" ht="11.25" customHeight="1">
      <c r="A38" s="486"/>
      <c r="B38" s="483"/>
      <c r="C38" s="483"/>
      <c r="D38" s="483"/>
      <c r="E38" s="483"/>
      <c r="F38" s="483"/>
      <c r="G38" s="483"/>
      <c r="H38" s="483"/>
      <c r="I38" s="483"/>
      <c r="J38" s="483"/>
      <c r="K38" s="483"/>
      <c r="L38" s="483"/>
      <c r="M38" s="483"/>
      <c r="N38" s="487"/>
      <c r="O38" s="493"/>
      <c r="P38" s="494"/>
      <c r="Q38" s="494"/>
      <c r="R38" s="477" t="s">
        <v>120</v>
      </c>
      <c r="S38" s="477"/>
      <c r="T38" s="477"/>
      <c r="U38" s="478" t="s">
        <v>124</v>
      </c>
      <c r="V38" s="479"/>
      <c r="W38" s="480"/>
      <c r="X38" s="477" t="s">
        <v>923</v>
      </c>
      <c r="Y38" s="477"/>
      <c r="Z38" s="477"/>
      <c r="AA38" s="466" t="s">
        <v>932</v>
      </c>
      <c r="AB38" s="466"/>
      <c r="AC38" s="466"/>
      <c r="AD38" s="466" t="str">
        <f>INDEX('기준(전문가파견)'!$G$283:$AK$413, MATCH($AF$1, '기준(전문가파견)'!$G$283:$G$413, 0), 31)</f>
        <v>다</v>
      </c>
      <c r="AE38" s="466"/>
      <c r="AF38" s="466"/>
      <c r="AG38" s="466" t="s">
        <v>135</v>
      </c>
      <c r="AH38" s="466"/>
      <c r="AI38" s="466"/>
      <c r="AJ38" s="467">
        <f t="shared" si="16"/>
        <v>0</v>
      </c>
      <c r="AK38" s="468"/>
      <c r="AL38" s="471">
        <v>1</v>
      </c>
      <c r="AM38" s="471"/>
      <c r="AN38" s="122" t="s">
        <v>921</v>
      </c>
      <c r="AO38" s="63" t="s">
        <v>802</v>
      </c>
      <c r="AP38" s="476">
        <f>'기준(전문가파견)'!$L$459</f>
        <v>310000</v>
      </c>
      <c r="AQ38" s="476"/>
      <c r="AR38" s="63" t="s">
        <v>802</v>
      </c>
      <c r="AS38" s="509">
        <f t="shared" si="14"/>
        <v>0</v>
      </c>
      <c r="AT38" s="510"/>
      <c r="AU38" s="63" t="s">
        <v>802</v>
      </c>
      <c r="AV38" s="511">
        <f t="shared" si="15"/>
        <v>0.05</v>
      </c>
      <c r="AW38" s="511"/>
      <c r="AX38" s="63"/>
      <c r="AY38" s="465"/>
      <c r="AZ38" s="465"/>
      <c r="BA38" s="64"/>
    </row>
    <row r="39" spans="1:53" ht="11.25" customHeight="1">
      <c r="A39" s="486"/>
      <c r="B39" s="483"/>
      <c r="C39" s="483"/>
      <c r="D39" s="483"/>
      <c r="E39" s="483"/>
      <c r="F39" s="483"/>
      <c r="G39" s="483"/>
      <c r="H39" s="483"/>
      <c r="I39" s="483"/>
      <c r="J39" s="483"/>
      <c r="K39" s="483"/>
      <c r="L39" s="483"/>
      <c r="M39" s="483"/>
      <c r="N39" s="487"/>
      <c r="O39" s="493"/>
      <c r="P39" s="494"/>
      <c r="Q39" s="494"/>
      <c r="R39" s="477" t="s">
        <v>120</v>
      </c>
      <c r="S39" s="477"/>
      <c r="T39" s="477"/>
      <c r="U39" s="478" t="s">
        <v>124</v>
      </c>
      <c r="V39" s="479"/>
      <c r="W39" s="480"/>
      <c r="X39" s="477" t="s">
        <v>923</v>
      </c>
      <c r="Y39" s="477"/>
      <c r="Z39" s="477"/>
      <c r="AA39" s="466" t="s">
        <v>932</v>
      </c>
      <c r="AB39" s="466"/>
      <c r="AC39" s="466"/>
      <c r="AD39" s="466" t="str">
        <f>INDEX('기준(전문가파견)'!$G$283:$AK$413, MATCH($AF$1, '기준(전문가파견)'!$G$283:$G$413, 0), 31)</f>
        <v>다</v>
      </c>
      <c r="AE39" s="466"/>
      <c r="AF39" s="466"/>
      <c r="AG39" s="466" t="s">
        <v>136</v>
      </c>
      <c r="AH39" s="466"/>
      <c r="AI39" s="466"/>
      <c r="AJ39" s="467">
        <f t="shared" si="16"/>
        <v>0</v>
      </c>
      <c r="AK39" s="468"/>
      <c r="AL39" s="471">
        <v>1</v>
      </c>
      <c r="AM39" s="471"/>
      <c r="AN39" s="122" t="s">
        <v>129</v>
      </c>
      <c r="AO39" s="63" t="s">
        <v>802</v>
      </c>
      <c r="AP39" s="476">
        <f>'기준(전문가파견)'!$L$464</f>
        <v>280000</v>
      </c>
      <c r="AQ39" s="476"/>
      <c r="AR39" s="63" t="s">
        <v>802</v>
      </c>
      <c r="AS39" s="509">
        <f t="shared" si="14"/>
        <v>0</v>
      </c>
      <c r="AT39" s="510"/>
      <c r="AU39" s="63" t="s">
        <v>802</v>
      </c>
      <c r="AV39" s="511">
        <f t="shared" si="15"/>
        <v>0.05</v>
      </c>
      <c r="AW39" s="511"/>
      <c r="AX39" s="63"/>
      <c r="AY39" s="465"/>
      <c r="AZ39" s="465"/>
      <c r="BA39" s="64"/>
    </row>
    <row r="40" spans="1:53" ht="11.25" customHeight="1">
      <c r="A40" s="486"/>
      <c r="B40" s="483"/>
      <c r="C40" s="483"/>
      <c r="D40" s="483"/>
      <c r="E40" s="483"/>
      <c r="F40" s="483"/>
      <c r="G40" s="483"/>
      <c r="H40" s="483"/>
      <c r="I40" s="483"/>
      <c r="J40" s="483"/>
      <c r="K40" s="483"/>
      <c r="L40" s="483"/>
      <c r="M40" s="483"/>
      <c r="N40" s="487"/>
      <c r="O40" s="493"/>
      <c r="P40" s="494"/>
      <c r="Q40" s="494"/>
      <c r="R40" s="477" t="s">
        <v>120</v>
      </c>
      <c r="S40" s="477"/>
      <c r="T40" s="477"/>
      <c r="U40" s="478" t="s">
        <v>124</v>
      </c>
      <c r="V40" s="479"/>
      <c r="W40" s="480"/>
      <c r="X40" s="477" t="s">
        <v>923</v>
      </c>
      <c r="Y40" s="477"/>
      <c r="Z40" s="477"/>
      <c r="AA40" s="466" t="s">
        <v>932</v>
      </c>
      <c r="AB40" s="466"/>
      <c r="AC40" s="466"/>
      <c r="AD40" s="466" t="str">
        <f>INDEX('기준(전문가파견)'!$G$283:$AK$413, MATCH($AF$1, '기준(전문가파견)'!$G$283:$G$413, 0), 31)</f>
        <v>다</v>
      </c>
      <c r="AE40" s="466"/>
      <c r="AF40" s="466"/>
      <c r="AG40" s="466" t="s">
        <v>137</v>
      </c>
      <c r="AH40" s="466"/>
      <c r="AI40" s="466"/>
      <c r="AJ40" s="467">
        <f t="shared" si="16"/>
        <v>0</v>
      </c>
      <c r="AK40" s="468"/>
      <c r="AL40" s="471">
        <v>1</v>
      </c>
      <c r="AM40" s="471"/>
      <c r="AN40" s="122" t="s">
        <v>921</v>
      </c>
      <c r="AO40" s="63" t="s">
        <v>802</v>
      </c>
      <c r="AP40" s="476">
        <f>'기준(전문가파견)'!$L$469</f>
        <v>240000</v>
      </c>
      <c r="AQ40" s="476"/>
      <c r="AR40" s="63" t="s">
        <v>802</v>
      </c>
      <c r="AS40" s="509">
        <f t="shared" si="14"/>
        <v>0</v>
      </c>
      <c r="AT40" s="510"/>
      <c r="AU40" s="63" t="s">
        <v>802</v>
      </c>
      <c r="AV40" s="511">
        <f t="shared" si="15"/>
        <v>0.05</v>
      </c>
      <c r="AW40" s="511"/>
      <c r="AX40" s="63"/>
      <c r="AY40" s="465"/>
      <c r="AZ40" s="465"/>
      <c r="BA40" s="64"/>
    </row>
    <row r="41" spans="1:53" ht="11.25" customHeight="1">
      <c r="A41" s="486"/>
      <c r="B41" s="483"/>
      <c r="C41" s="483"/>
      <c r="D41" s="483"/>
      <c r="E41" s="483"/>
      <c r="F41" s="483"/>
      <c r="G41" s="483"/>
      <c r="H41" s="483"/>
      <c r="I41" s="483"/>
      <c r="J41" s="483"/>
      <c r="K41" s="483"/>
      <c r="L41" s="483"/>
      <c r="M41" s="483"/>
      <c r="N41" s="487"/>
      <c r="O41" s="493"/>
      <c r="P41" s="494"/>
      <c r="Q41" s="494"/>
      <c r="R41" s="477" t="s">
        <v>120</v>
      </c>
      <c r="S41" s="477"/>
      <c r="T41" s="477"/>
      <c r="U41" s="478" t="s">
        <v>124</v>
      </c>
      <c r="V41" s="479"/>
      <c r="W41" s="480"/>
      <c r="X41" s="477" t="s">
        <v>923</v>
      </c>
      <c r="Y41" s="477"/>
      <c r="Z41" s="477"/>
      <c r="AA41" s="466" t="s">
        <v>932</v>
      </c>
      <c r="AB41" s="466"/>
      <c r="AC41" s="466"/>
      <c r="AD41" s="466" t="str">
        <f>INDEX('기준(전문가파견)'!$G$283:$AK$413, MATCH($AF$1, '기준(전문가파견)'!$G$283:$G$413, 0), 31)</f>
        <v>다</v>
      </c>
      <c r="AE41" s="466"/>
      <c r="AF41" s="466"/>
      <c r="AG41" s="466" t="s">
        <v>138</v>
      </c>
      <c r="AH41" s="466"/>
      <c r="AI41" s="466"/>
      <c r="AJ41" s="467">
        <f t="shared" si="16"/>
        <v>0</v>
      </c>
      <c r="AK41" s="468"/>
      <c r="AL41" s="471">
        <v>1</v>
      </c>
      <c r="AM41" s="471"/>
      <c r="AN41" s="122" t="s">
        <v>921</v>
      </c>
      <c r="AO41" s="63" t="s">
        <v>802</v>
      </c>
      <c r="AP41" s="476">
        <f>'기준(전문가파견)'!$L$474</f>
        <v>190000</v>
      </c>
      <c r="AQ41" s="476"/>
      <c r="AR41" s="63" t="s">
        <v>802</v>
      </c>
      <c r="AS41" s="509">
        <f t="shared" si="14"/>
        <v>0</v>
      </c>
      <c r="AT41" s="510"/>
      <c r="AU41" s="63" t="s">
        <v>802</v>
      </c>
      <c r="AV41" s="511">
        <f t="shared" si="15"/>
        <v>0.05</v>
      </c>
      <c r="AW41" s="511"/>
      <c r="AX41" s="63"/>
      <c r="AY41" s="465"/>
      <c r="AZ41" s="465"/>
      <c r="BA41" s="64"/>
    </row>
    <row r="42" spans="1:53" ht="11.25" customHeight="1">
      <c r="A42" s="486"/>
      <c r="B42" s="483"/>
      <c r="C42" s="483"/>
      <c r="D42" s="483"/>
      <c r="E42" s="483"/>
      <c r="F42" s="483"/>
      <c r="G42" s="483"/>
      <c r="H42" s="483"/>
      <c r="I42" s="483"/>
      <c r="J42" s="483"/>
      <c r="K42" s="483"/>
      <c r="L42" s="483"/>
      <c r="M42" s="483"/>
      <c r="N42" s="487"/>
      <c r="O42" s="493"/>
      <c r="P42" s="494"/>
      <c r="Q42" s="494"/>
      <c r="R42" s="477" t="s">
        <v>120</v>
      </c>
      <c r="S42" s="477"/>
      <c r="T42" s="477"/>
      <c r="U42" s="478" t="s">
        <v>124</v>
      </c>
      <c r="V42" s="479"/>
      <c r="W42" s="480"/>
      <c r="X42" s="477" t="s">
        <v>923</v>
      </c>
      <c r="Y42" s="477"/>
      <c r="Z42" s="477"/>
      <c r="AA42" s="466" t="s">
        <v>737</v>
      </c>
      <c r="AB42" s="466"/>
      <c r="AC42" s="466"/>
      <c r="AD42" s="466" t="s">
        <v>933</v>
      </c>
      <c r="AE42" s="466"/>
      <c r="AF42" s="466"/>
      <c r="AG42" s="466" t="s">
        <v>934</v>
      </c>
      <c r="AH42" s="466"/>
      <c r="AI42" s="466"/>
      <c r="AJ42" s="467">
        <f>IF(OR(AL42="", AP42=""), "", PRODUCT(AL42, AP42, AS42, AV42, AY42))</f>
        <v>0</v>
      </c>
      <c r="AK42" s="468"/>
      <c r="AL42" s="471">
        <v>1</v>
      </c>
      <c r="AM42" s="471"/>
      <c r="AN42" s="122" t="s">
        <v>129</v>
      </c>
      <c r="AO42" s="63" t="s">
        <v>802</v>
      </c>
      <c r="AP42" s="472">
        <f>VLOOKUP($AF$1,'기준(전문가파견)'!$Q$8:$BD$85,21,)</f>
        <v>940000</v>
      </c>
      <c r="AQ42" s="472"/>
      <c r="AR42" s="63" t="s">
        <v>802</v>
      </c>
      <c r="AS42" s="512">
        <f>SUMIFS($E:$E,$BB:$BB, "V")</f>
        <v>0</v>
      </c>
      <c r="AT42" s="512"/>
      <c r="AU42" s="63"/>
      <c r="AV42" s="465"/>
      <c r="AW42" s="465"/>
      <c r="AX42" s="63"/>
      <c r="AY42" s="465"/>
      <c r="AZ42" s="465"/>
      <c r="BA42" s="64"/>
    </row>
    <row r="43" spans="1:53" ht="11.25" customHeight="1">
      <c r="A43" s="486"/>
      <c r="B43" s="483"/>
      <c r="C43" s="483"/>
      <c r="D43" s="483"/>
      <c r="E43" s="483"/>
      <c r="F43" s="483"/>
      <c r="G43" s="483"/>
      <c r="H43" s="483"/>
      <c r="I43" s="483"/>
      <c r="J43" s="483"/>
      <c r="K43" s="483"/>
      <c r="L43" s="483"/>
      <c r="M43" s="483"/>
      <c r="N43" s="487"/>
      <c r="O43" s="493"/>
      <c r="P43" s="494"/>
      <c r="Q43" s="494"/>
      <c r="R43" s="477" t="s">
        <v>120</v>
      </c>
      <c r="S43" s="477"/>
      <c r="T43" s="477"/>
      <c r="U43" s="478" t="s">
        <v>124</v>
      </c>
      <c r="V43" s="479"/>
      <c r="W43" s="480"/>
      <c r="X43" s="477" t="s">
        <v>923</v>
      </c>
      <c r="Y43" s="477"/>
      <c r="Z43" s="477"/>
      <c r="AA43" s="466" t="s">
        <v>737</v>
      </c>
      <c r="AB43" s="466"/>
      <c r="AC43" s="466"/>
      <c r="AD43" s="466" t="s">
        <v>935</v>
      </c>
      <c r="AE43" s="466"/>
      <c r="AF43" s="466"/>
      <c r="AG43" s="466" t="s">
        <v>934</v>
      </c>
      <c r="AH43" s="466"/>
      <c r="AI43" s="466"/>
      <c r="AJ43" s="467"/>
      <c r="AK43" s="468"/>
      <c r="AL43" s="471"/>
      <c r="AM43" s="471"/>
      <c r="AN43" s="393"/>
      <c r="AO43" s="393"/>
      <c r="AP43" s="397"/>
      <c r="AQ43" s="397"/>
      <c r="AR43" s="393"/>
      <c r="AS43" s="395"/>
      <c r="AT43" s="395"/>
      <c r="AU43" s="63"/>
      <c r="AV43" s="394"/>
      <c r="AW43" s="394"/>
      <c r="AX43" s="63"/>
      <c r="AY43" s="394"/>
      <c r="AZ43" s="394"/>
      <c r="BA43" s="396" t="s">
        <v>2424</v>
      </c>
    </row>
    <row r="44" spans="1:53" ht="11.25" customHeight="1">
      <c r="A44" s="486"/>
      <c r="B44" s="483"/>
      <c r="C44" s="483"/>
      <c r="D44" s="483"/>
      <c r="E44" s="483"/>
      <c r="F44" s="483"/>
      <c r="G44" s="483"/>
      <c r="H44" s="483"/>
      <c r="I44" s="483"/>
      <c r="J44" s="483"/>
      <c r="K44" s="483"/>
      <c r="L44" s="483"/>
      <c r="M44" s="483"/>
      <c r="N44" s="487"/>
      <c r="O44" s="493"/>
      <c r="P44" s="494"/>
      <c r="Q44" s="494"/>
      <c r="R44" s="478" t="s">
        <v>120</v>
      </c>
      <c r="S44" s="479"/>
      <c r="T44" s="480"/>
      <c r="U44" s="478" t="s">
        <v>124</v>
      </c>
      <c r="V44" s="479"/>
      <c r="W44" s="480"/>
      <c r="X44" s="478" t="s">
        <v>923</v>
      </c>
      <c r="Y44" s="479"/>
      <c r="Z44" s="480"/>
      <c r="AA44" s="513" t="s">
        <v>936</v>
      </c>
      <c r="AB44" s="514"/>
      <c r="AC44" s="515"/>
      <c r="AD44" s="513" t="s">
        <v>2431</v>
      </c>
      <c r="AE44" s="514"/>
      <c r="AF44" s="515"/>
      <c r="AG44" s="513" t="s">
        <v>2432</v>
      </c>
      <c r="AH44" s="514"/>
      <c r="AI44" s="515"/>
      <c r="AJ44" s="467">
        <f t="shared" ref="AJ44:AJ46" si="17">IF(OR(AL44="", AP44=""), "", PRODUCT(AL44, AP44, AS44, AV44, AY44))</f>
        <v>0</v>
      </c>
      <c r="AK44" s="468"/>
      <c r="AL44" s="471">
        <v>1</v>
      </c>
      <c r="AM44" s="471"/>
      <c r="AN44" s="122" t="s">
        <v>921</v>
      </c>
      <c r="AO44" s="63" t="s">
        <v>802</v>
      </c>
      <c r="AP44" s="516">
        <f>'기준(전문가파견)'!$V$428</f>
        <v>5480</v>
      </c>
      <c r="AQ44" s="516"/>
      <c r="AR44" s="63" t="s">
        <v>802</v>
      </c>
      <c r="AS44" s="517">
        <f>SUMIFS($AU:$AU,$BB:$BB, "V")</f>
        <v>0</v>
      </c>
      <c r="AT44" s="517"/>
      <c r="AU44" s="63"/>
      <c r="AV44" s="465"/>
      <c r="AW44" s="465"/>
      <c r="AX44" s="63"/>
      <c r="AY44" s="465"/>
      <c r="AZ44" s="465"/>
      <c r="BA44" s="64"/>
    </row>
    <row r="45" spans="1:53" ht="11.25" customHeight="1">
      <c r="A45" s="486"/>
      <c r="B45" s="483"/>
      <c r="C45" s="483"/>
      <c r="D45" s="483"/>
      <c r="E45" s="483"/>
      <c r="F45" s="483"/>
      <c r="G45" s="483"/>
      <c r="H45" s="483"/>
      <c r="I45" s="483"/>
      <c r="J45" s="483"/>
      <c r="K45" s="483"/>
      <c r="L45" s="483"/>
      <c r="M45" s="483"/>
      <c r="N45" s="487"/>
      <c r="O45" s="493"/>
      <c r="P45" s="494"/>
      <c r="Q45" s="494"/>
      <c r="R45" s="478" t="s">
        <v>120</v>
      </c>
      <c r="S45" s="479"/>
      <c r="T45" s="480"/>
      <c r="U45" s="478" t="s">
        <v>124</v>
      </c>
      <c r="V45" s="479"/>
      <c r="W45" s="480"/>
      <c r="X45" s="478" t="s">
        <v>923</v>
      </c>
      <c r="Y45" s="479"/>
      <c r="Z45" s="480"/>
      <c r="AA45" s="513" t="s">
        <v>936</v>
      </c>
      <c r="AB45" s="514"/>
      <c r="AC45" s="515"/>
      <c r="AD45" s="513" t="s">
        <v>2431</v>
      </c>
      <c r="AE45" s="514"/>
      <c r="AF45" s="515"/>
      <c r="AG45" s="513" t="s">
        <v>2433</v>
      </c>
      <c r="AH45" s="514"/>
      <c r="AI45" s="515"/>
      <c r="AJ45" s="467">
        <f t="shared" ref="AJ45" si="18">IF(OR(AL45="", AP45=""), "", PRODUCT(AL45, AP45, AS45, AV45, AY45))</f>
        <v>0</v>
      </c>
      <c r="AK45" s="468"/>
      <c r="AL45" s="471">
        <v>1</v>
      </c>
      <c r="AM45" s="471"/>
      <c r="AN45" s="122" t="s">
        <v>921</v>
      </c>
      <c r="AO45" s="63" t="s">
        <v>802</v>
      </c>
      <c r="AP45" s="516">
        <f>'기준(전문가파견)'!$V$430</f>
        <v>3620</v>
      </c>
      <c r="AQ45" s="516"/>
      <c r="AR45" s="63" t="s">
        <v>802</v>
      </c>
      <c r="AS45" s="517">
        <f>SUMIFS($AV:$AV,$BB:$BB, "V")</f>
        <v>0</v>
      </c>
      <c r="AT45" s="517"/>
      <c r="AU45" s="63"/>
      <c r="AV45" s="465"/>
      <c r="AW45" s="465"/>
      <c r="AX45" s="63"/>
      <c r="AY45" s="465"/>
      <c r="AZ45" s="465"/>
      <c r="BA45" s="64"/>
    </row>
    <row r="46" spans="1:53" ht="11.25" customHeight="1" thickBot="1">
      <c r="A46" s="488"/>
      <c r="B46" s="489"/>
      <c r="C46" s="489"/>
      <c r="D46" s="489"/>
      <c r="E46" s="489"/>
      <c r="F46" s="489"/>
      <c r="G46" s="489"/>
      <c r="H46" s="489"/>
      <c r="I46" s="489"/>
      <c r="J46" s="489"/>
      <c r="K46" s="489"/>
      <c r="L46" s="489"/>
      <c r="M46" s="489"/>
      <c r="N46" s="490"/>
      <c r="O46" s="495"/>
      <c r="P46" s="496"/>
      <c r="Q46" s="496"/>
      <c r="R46" s="518" t="s">
        <v>120</v>
      </c>
      <c r="S46" s="518"/>
      <c r="T46" s="518"/>
      <c r="U46" s="519" t="s">
        <v>124</v>
      </c>
      <c r="V46" s="520"/>
      <c r="W46" s="521"/>
      <c r="X46" s="518" t="s">
        <v>923</v>
      </c>
      <c r="Y46" s="518"/>
      <c r="Z46" s="518"/>
      <c r="AA46" s="522" t="s">
        <v>936</v>
      </c>
      <c r="AB46" s="522"/>
      <c r="AC46" s="522"/>
      <c r="AD46" s="522" t="s">
        <v>937</v>
      </c>
      <c r="AE46" s="522"/>
      <c r="AF46" s="522"/>
      <c r="AG46" s="522" t="s">
        <v>934</v>
      </c>
      <c r="AH46" s="522"/>
      <c r="AI46" s="522"/>
      <c r="AJ46" s="467">
        <f t="shared" si="17"/>
        <v>0</v>
      </c>
      <c r="AK46" s="468"/>
      <c r="AL46" s="523">
        <v>1</v>
      </c>
      <c r="AM46" s="523"/>
      <c r="AN46" s="399" t="s">
        <v>921</v>
      </c>
      <c r="AO46" s="400" t="s">
        <v>802</v>
      </c>
      <c r="AP46" s="524">
        <v>3320</v>
      </c>
      <c r="AQ46" s="524"/>
      <c r="AR46" s="400" t="s">
        <v>802</v>
      </c>
      <c r="AS46" s="574">
        <f>SUMIFS($AN:$AN,$BB:$BB, "V")</f>
        <v>0</v>
      </c>
      <c r="AT46" s="574"/>
      <c r="AU46" s="400"/>
      <c r="AV46" s="578"/>
      <c r="AW46" s="578"/>
      <c r="AX46" s="400"/>
      <c r="AY46" s="578"/>
      <c r="AZ46" s="578"/>
      <c r="BA46" s="401"/>
    </row>
    <row r="47" spans="1:53" ht="25.15" customHeight="1">
      <c r="A47" s="525" t="s">
        <v>938</v>
      </c>
      <c r="B47" s="526"/>
      <c r="C47" s="527"/>
      <c r="D47" s="568" t="s">
        <v>939</v>
      </c>
      <c r="E47" s="569"/>
      <c r="F47" s="569"/>
      <c r="G47" s="569"/>
      <c r="H47" s="569"/>
      <c r="I47" s="569"/>
      <c r="J47" s="569"/>
      <c r="K47" s="569"/>
      <c r="L47" s="569"/>
      <c r="M47" s="569"/>
      <c r="N47" s="569"/>
      <c r="O47" s="569"/>
      <c r="P47" s="569"/>
      <c r="Q47" s="569"/>
      <c r="R47" s="569"/>
      <c r="S47" s="569"/>
      <c r="T47" s="569"/>
      <c r="U47" s="569"/>
      <c r="V47" s="569"/>
      <c r="W47" s="569"/>
      <c r="X47" s="569"/>
      <c r="Y47" s="569"/>
      <c r="Z47" s="569"/>
      <c r="AA47" s="569"/>
      <c r="AB47" s="569"/>
      <c r="AC47" s="569"/>
      <c r="AD47" s="569"/>
      <c r="AE47" s="569"/>
      <c r="AF47" s="569"/>
      <c r="AG47" s="569"/>
      <c r="AH47" s="569"/>
      <c r="AI47" s="570"/>
      <c r="AJ47" s="528" t="s">
        <v>940</v>
      </c>
      <c r="AK47" s="529"/>
      <c r="AL47" s="529"/>
      <c r="AM47" s="529"/>
      <c r="AN47" s="529"/>
      <c r="AO47" s="529"/>
      <c r="AP47" s="529"/>
      <c r="AQ47" s="529"/>
      <c r="AR47" s="529"/>
      <c r="AS47" s="529"/>
      <c r="AT47" s="529"/>
      <c r="AU47" s="529"/>
      <c r="AV47" s="529"/>
      <c r="AW47" s="530" t="s">
        <v>941</v>
      </c>
      <c r="AX47" s="531"/>
      <c r="AY47" s="531"/>
      <c r="AZ47" s="531"/>
      <c r="BA47" s="532"/>
    </row>
    <row r="48" spans="1:53" ht="40.15" customHeight="1">
      <c r="A48" s="536" t="s">
        <v>942</v>
      </c>
      <c r="B48" s="539" t="s">
        <v>794</v>
      </c>
      <c r="C48" s="542" t="s">
        <v>943</v>
      </c>
      <c r="D48" s="545" t="s">
        <v>944</v>
      </c>
      <c r="E48" s="542" t="s">
        <v>945</v>
      </c>
      <c r="F48" s="548" t="s">
        <v>1302</v>
      </c>
      <c r="G48" s="549"/>
      <c r="H48" s="549"/>
      <c r="I48" s="549"/>
      <c r="J48" s="549"/>
      <c r="K48" s="549"/>
      <c r="L48" s="549"/>
      <c r="M48" s="549"/>
      <c r="N48" s="549"/>
      <c r="O48" s="549"/>
      <c r="P48" s="549"/>
      <c r="Q48" s="549"/>
      <c r="R48" s="549"/>
      <c r="S48" s="549"/>
      <c r="T48" s="549"/>
      <c r="U48" s="549"/>
      <c r="V48" s="549"/>
      <c r="W48" s="549"/>
      <c r="X48" s="549"/>
      <c r="Y48" s="549"/>
      <c r="Z48" s="549"/>
      <c r="AA48" s="549"/>
      <c r="AB48" s="549"/>
      <c r="AC48" s="549"/>
      <c r="AD48" s="549"/>
      <c r="AE48" s="549"/>
      <c r="AF48" s="549"/>
      <c r="AG48" s="549"/>
      <c r="AH48" s="549"/>
      <c r="AI48" s="550"/>
      <c r="AJ48" s="545" t="s">
        <v>946</v>
      </c>
      <c r="AK48" s="539"/>
      <c r="AL48" s="539"/>
      <c r="AM48" s="542"/>
      <c r="AN48" s="575" t="s">
        <v>947</v>
      </c>
      <c r="AO48" s="576"/>
      <c r="AP48" s="576"/>
      <c r="AQ48" s="576"/>
      <c r="AR48" s="576"/>
      <c r="AS48" s="576"/>
      <c r="AT48" s="577"/>
      <c r="AU48" s="575" t="s">
        <v>2434</v>
      </c>
      <c r="AV48" s="576"/>
      <c r="AW48" s="533"/>
      <c r="AX48" s="534"/>
      <c r="AY48" s="534"/>
      <c r="AZ48" s="534"/>
      <c r="BA48" s="535"/>
    </row>
    <row r="49" spans="1:59" ht="14.25" customHeight="1" thickBot="1">
      <c r="A49" s="537"/>
      <c r="B49" s="540"/>
      <c r="C49" s="543"/>
      <c r="D49" s="546"/>
      <c r="E49" s="543"/>
      <c r="F49" s="551"/>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c r="AF49" s="552"/>
      <c r="AG49" s="552"/>
      <c r="AH49" s="552"/>
      <c r="AI49" s="553"/>
      <c r="AJ49" s="546" t="s">
        <v>740</v>
      </c>
      <c r="AK49" s="555" t="s">
        <v>948</v>
      </c>
      <c r="AL49" s="555" t="s">
        <v>949</v>
      </c>
      <c r="AM49" s="557" t="s">
        <v>950</v>
      </c>
      <c r="AN49" s="559" t="s">
        <v>951</v>
      </c>
      <c r="AO49" s="560"/>
      <c r="AP49" s="560"/>
      <c r="AQ49" s="560"/>
      <c r="AR49" s="561" t="s">
        <v>952</v>
      </c>
      <c r="AS49" s="562"/>
      <c r="AT49" s="563"/>
      <c r="AU49" s="559" t="s">
        <v>2435</v>
      </c>
      <c r="AV49" s="565" t="s">
        <v>950</v>
      </c>
      <c r="AW49" s="533"/>
      <c r="AX49" s="534"/>
      <c r="AY49" s="534"/>
      <c r="AZ49" s="534"/>
      <c r="BA49" s="535"/>
    </row>
    <row r="50" spans="1:59" ht="33.75" customHeight="1" thickBot="1">
      <c r="A50" s="538"/>
      <c r="B50" s="541"/>
      <c r="C50" s="544"/>
      <c r="D50" s="547"/>
      <c r="E50" s="544"/>
      <c r="F50" s="66">
        <v>1</v>
      </c>
      <c r="G50" s="67">
        <v>2</v>
      </c>
      <c r="H50" s="67">
        <v>3</v>
      </c>
      <c r="I50" s="67">
        <v>4</v>
      </c>
      <c r="J50" s="67">
        <v>5</v>
      </c>
      <c r="K50" s="67">
        <v>6</v>
      </c>
      <c r="L50" s="67">
        <v>7</v>
      </c>
      <c r="M50" s="67">
        <v>8</v>
      </c>
      <c r="N50" s="67">
        <v>9</v>
      </c>
      <c r="O50" s="67">
        <v>10</v>
      </c>
      <c r="P50" s="67">
        <v>11</v>
      </c>
      <c r="Q50" s="67">
        <v>12</v>
      </c>
      <c r="R50" s="67">
        <v>13</v>
      </c>
      <c r="S50" s="67">
        <v>14</v>
      </c>
      <c r="T50" s="67">
        <v>15</v>
      </c>
      <c r="U50" s="67">
        <v>16</v>
      </c>
      <c r="V50" s="67">
        <v>17</v>
      </c>
      <c r="W50" s="67">
        <v>18</v>
      </c>
      <c r="X50" s="67">
        <v>19</v>
      </c>
      <c r="Y50" s="67">
        <v>20</v>
      </c>
      <c r="Z50" s="67">
        <v>21</v>
      </c>
      <c r="AA50" s="67">
        <v>22</v>
      </c>
      <c r="AB50" s="67">
        <v>23</v>
      </c>
      <c r="AC50" s="67">
        <v>24</v>
      </c>
      <c r="AD50" s="67">
        <v>25</v>
      </c>
      <c r="AE50" s="67">
        <v>26</v>
      </c>
      <c r="AF50" s="67">
        <v>27</v>
      </c>
      <c r="AG50" s="67">
        <v>28</v>
      </c>
      <c r="AH50" s="67">
        <v>29</v>
      </c>
      <c r="AI50" s="68">
        <v>30</v>
      </c>
      <c r="AJ50" s="554"/>
      <c r="AK50" s="556"/>
      <c r="AL50" s="556"/>
      <c r="AM50" s="558"/>
      <c r="AN50" s="71" t="s">
        <v>953</v>
      </c>
      <c r="AO50" s="72" t="s">
        <v>954</v>
      </c>
      <c r="AP50" s="72" t="s">
        <v>955</v>
      </c>
      <c r="AQ50" s="73" t="s">
        <v>956</v>
      </c>
      <c r="AR50" s="72" t="s">
        <v>954</v>
      </c>
      <c r="AS50" s="69" t="s">
        <v>955</v>
      </c>
      <c r="AT50" s="70" t="s">
        <v>956</v>
      </c>
      <c r="AU50" s="564"/>
      <c r="AV50" s="566"/>
      <c r="AW50" s="567" t="s">
        <v>957</v>
      </c>
      <c r="AX50" s="567"/>
      <c r="AY50" s="567"/>
      <c r="AZ50" s="567"/>
      <c r="BA50" s="74" t="s">
        <v>194</v>
      </c>
    </row>
    <row r="51" spans="1:59" ht="5.15" customHeight="1">
      <c r="B51"/>
      <c r="AW51" s="60"/>
      <c r="BA51" s="60"/>
    </row>
    <row r="52" spans="1:59" ht="18.75" customHeight="1">
      <c r="A52" s="76"/>
      <c r="B52" s="77"/>
      <c r="C52" s="78"/>
      <c r="D52" s="79"/>
      <c r="E52" s="80"/>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c r="AF52" s="81"/>
      <c r="AG52" s="81"/>
      <c r="AH52" s="81"/>
      <c r="AI52" s="81"/>
      <c r="AJ52" s="82">
        <f t="shared" ref="AJ52:AJ115" si="19">ROUNDDOWN(SUM(AK52, AL52, AM52), 0)</f>
        <v>0</v>
      </c>
      <c r="AK52" s="83"/>
      <c r="AL52" s="83"/>
      <c r="AM52" s="83"/>
      <c r="AN52" s="84">
        <f t="shared" ref="AN52:AN115" si="20">SUM(AO52:AQ52)</f>
        <v>0</v>
      </c>
      <c r="AO52" s="83"/>
      <c r="AP52" s="83"/>
      <c r="AQ52" s="83"/>
      <c r="AR52" s="85">
        <f t="shared" ref="AR52:AR115" si="21">COUNTIFS(F52:AI52, "&lt;31")</f>
        <v>0</v>
      </c>
      <c r="AS52" s="85">
        <f t="shared" ref="AS52:AS115" si="22">COUNTIFS(F52:AI52,"&gt;30", F52:AI52, "&lt;61")</f>
        <v>0</v>
      </c>
      <c r="AT52" s="85">
        <f t="shared" ref="AT52:AT115" si="23">COUNTIFS(F52:AI52, "&gt;60")</f>
        <v>0</v>
      </c>
      <c r="AU52" s="83"/>
      <c r="AV52" s="83"/>
      <c r="AW52" s="571" t="str">
        <f>IF(BA52="[소요액구분]","",IF(BA52="직접인건비",BC52,IF(BA52="체재비",BD52,IF(BA52="특수지수당",BE52,IF(BA52="보험료",BF52,IF(BA52="4개 항목 합",BG52,))))))</f>
        <v/>
      </c>
      <c r="AX52" s="572"/>
      <c r="AY52" s="572"/>
      <c r="AZ52" s="573"/>
      <c r="BA52" s="86" t="s">
        <v>958</v>
      </c>
      <c r="BB52" s="87" t="s">
        <v>959</v>
      </c>
      <c r="BC52" s="87" t="str">
        <f>IF(B52="", "등급입력", SUM((D52*INDEX($AG$3:$AP$8, MATCH(B52, $AG$3:$AG$8, 0),10)),(AJ52*INDEX($AG$3:$AP$8, MATCH(B52, $AG$3:$AG$8, 0),10))))</f>
        <v>등급입력</v>
      </c>
      <c r="BD52" s="87"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7" t="e">
        <f>AJ52*INDEX($AG$36:$AP$41, MATCH(B52, $AG$36:$AG$41,0), 10)*INDEX($AG$36:$AV$41, MATCH(B52, $AG$36:$AG$41,0), 16)</f>
        <v>#N/A</v>
      </c>
      <c r="BF52" s="87">
        <f>SUM(AU52*$AP$44*$AV$44*$AL$44, AV52*$AP$45*$AV$45*$AL$45, AN52*$AP$46)</f>
        <v>0</v>
      </c>
      <c r="BG52" s="88">
        <f t="shared" ref="BG52:BG115" si="24">_xlfn.AGGREGATE(9,6,BC52:BF52)</f>
        <v>0</v>
      </c>
    </row>
    <row r="53" spans="1:59" ht="18.75" customHeight="1">
      <c r="A53" s="76"/>
      <c r="B53" s="77"/>
      <c r="C53" s="78"/>
      <c r="D53" s="79"/>
      <c r="E53" s="80"/>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c r="AH53" s="81"/>
      <c r="AI53" s="81"/>
      <c r="AJ53" s="82">
        <f t="shared" si="19"/>
        <v>0</v>
      </c>
      <c r="AK53" s="83"/>
      <c r="AL53" s="83"/>
      <c r="AM53" s="83"/>
      <c r="AN53" s="84">
        <f t="shared" si="20"/>
        <v>0</v>
      </c>
      <c r="AO53" s="83"/>
      <c r="AP53" s="83"/>
      <c r="AQ53" s="83"/>
      <c r="AR53" s="85">
        <f t="shared" si="21"/>
        <v>0</v>
      </c>
      <c r="AS53" s="85">
        <f t="shared" si="22"/>
        <v>0</v>
      </c>
      <c r="AT53" s="85">
        <f t="shared" si="23"/>
        <v>0</v>
      </c>
      <c r="AU53" s="83"/>
      <c r="AV53" s="83"/>
      <c r="AW53" s="571" t="str">
        <f t="shared" ref="AW53:AW115" si="25">IF(BA53="[소요액구분]","",IF(BA53="직접인건비",BC53,IF(BA53="체재비",BD53,IF(BA53="특수지수당",BE53,IF(BA53="보험료",BF53,IF(BA53="4개 항목 합",BG53,))))))</f>
        <v/>
      </c>
      <c r="AX53" s="572"/>
      <c r="AY53" s="572"/>
      <c r="AZ53" s="573"/>
      <c r="BA53" s="86" t="s">
        <v>958</v>
      </c>
      <c r="BB53" s="87" t="s">
        <v>959</v>
      </c>
      <c r="BC53" s="87" t="str">
        <f t="shared" ref="BC53:BC115" si="26">IF(B53="", "등급입력", SUM((D53*INDEX($AG$3:$AP$8, MATCH(B53, $AG$3:$AG$8, 0),10)),(AJ53*INDEX($AG$3:$AP$8, MATCH(B53, $AG$3:$AG$8, 0),10))))</f>
        <v>등급입력</v>
      </c>
      <c r="BD53" s="87" t="str">
        <f t="shared" ref="BD53:BD115" si="27">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7" t="e">
        <f t="shared" ref="BE53:BE115" si="28">AJ53*INDEX($AG$36:$AP$41, MATCH(B53, $AG$36:$AG$41,0), 10)*INDEX($AG$36:$AV$41, MATCH(B53, $AG$36:$AG$41,0), 16)</f>
        <v>#N/A</v>
      </c>
      <c r="BF53" s="87">
        <f t="shared" ref="BF53:BF115" si="29">SUM(AU53*$AP$44*$AV$44*$AL$44, AV53*$AP$45*$AV$45*$AL$45, AN53*$AP$46)</f>
        <v>0</v>
      </c>
      <c r="BG53" s="88">
        <f t="shared" si="24"/>
        <v>0</v>
      </c>
    </row>
    <row r="54" spans="1:59" ht="18.75" customHeight="1">
      <c r="A54" s="76"/>
      <c r="B54" s="77"/>
      <c r="C54" s="78"/>
      <c r="D54" s="79"/>
      <c r="E54" s="80"/>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c r="AF54" s="81"/>
      <c r="AG54" s="81"/>
      <c r="AH54" s="81"/>
      <c r="AI54" s="81"/>
      <c r="AJ54" s="82">
        <f t="shared" si="19"/>
        <v>0</v>
      </c>
      <c r="AK54" s="83"/>
      <c r="AL54" s="83"/>
      <c r="AM54" s="83"/>
      <c r="AN54" s="84">
        <f t="shared" si="20"/>
        <v>0</v>
      </c>
      <c r="AO54" s="83"/>
      <c r="AP54" s="83"/>
      <c r="AQ54" s="83"/>
      <c r="AR54" s="85">
        <f t="shared" si="21"/>
        <v>0</v>
      </c>
      <c r="AS54" s="85">
        <f t="shared" si="22"/>
        <v>0</v>
      </c>
      <c r="AT54" s="85">
        <f t="shared" si="23"/>
        <v>0</v>
      </c>
      <c r="AU54" s="83"/>
      <c r="AV54" s="83"/>
      <c r="AW54" s="571" t="str">
        <f t="shared" si="25"/>
        <v/>
      </c>
      <c r="AX54" s="572"/>
      <c r="AY54" s="572"/>
      <c r="AZ54" s="573"/>
      <c r="BA54" s="86" t="s">
        <v>958</v>
      </c>
      <c r="BB54" s="87" t="s">
        <v>959</v>
      </c>
      <c r="BC54" s="87" t="str">
        <f t="shared" si="26"/>
        <v>등급입력</v>
      </c>
      <c r="BD54" s="87" t="str">
        <f t="shared" si="27"/>
        <v>등급입력</v>
      </c>
      <c r="BE54" s="87" t="e">
        <f t="shared" si="28"/>
        <v>#N/A</v>
      </c>
      <c r="BF54" s="87">
        <f t="shared" si="29"/>
        <v>0</v>
      </c>
      <c r="BG54" s="88">
        <f t="shared" si="24"/>
        <v>0</v>
      </c>
    </row>
    <row r="55" spans="1:59" ht="18.75" customHeight="1">
      <c r="A55" s="76"/>
      <c r="B55" s="77"/>
      <c r="C55" s="78"/>
      <c r="D55" s="79"/>
      <c r="E55" s="80"/>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c r="AH55" s="81"/>
      <c r="AI55" s="81"/>
      <c r="AJ55" s="82">
        <f t="shared" si="19"/>
        <v>0</v>
      </c>
      <c r="AK55" s="83"/>
      <c r="AL55" s="83"/>
      <c r="AM55" s="83"/>
      <c r="AN55" s="84">
        <f t="shared" si="20"/>
        <v>0</v>
      </c>
      <c r="AO55" s="83"/>
      <c r="AP55" s="83"/>
      <c r="AQ55" s="83"/>
      <c r="AR55" s="85">
        <f t="shared" si="21"/>
        <v>0</v>
      </c>
      <c r="AS55" s="85">
        <f t="shared" si="22"/>
        <v>0</v>
      </c>
      <c r="AT55" s="85">
        <f t="shared" si="23"/>
        <v>0</v>
      </c>
      <c r="AU55" s="83"/>
      <c r="AV55" s="83"/>
      <c r="AW55" s="571" t="str">
        <f t="shared" si="25"/>
        <v/>
      </c>
      <c r="AX55" s="572"/>
      <c r="AY55" s="572"/>
      <c r="AZ55" s="573"/>
      <c r="BA55" s="86" t="s">
        <v>958</v>
      </c>
      <c r="BB55" s="87" t="s">
        <v>959</v>
      </c>
      <c r="BC55" s="87" t="str">
        <f t="shared" si="26"/>
        <v>등급입력</v>
      </c>
      <c r="BD55" s="87" t="str">
        <f t="shared" si="27"/>
        <v>등급입력</v>
      </c>
      <c r="BE55" s="87" t="e">
        <f t="shared" si="28"/>
        <v>#N/A</v>
      </c>
      <c r="BF55" s="87">
        <f t="shared" si="29"/>
        <v>0</v>
      </c>
      <c r="BG55" s="88">
        <f t="shared" si="24"/>
        <v>0</v>
      </c>
    </row>
    <row r="56" spans="1:59" ht="18.75" customHeight="1">
      <c r="A56" s="76"/>
      <c r="B56" s="77"/>
      <c r="C56" s="78"/>
      <c r="D56" s="79"/>
      <c r="E56" s="80"/>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c r="AF56" s="81"/>
      <c r="AG56" s="81"/>
      <c r="AH56" s="81"/>
      <c r="AI56" s="81"/>
      <c r="AJ56" s="82">
        <f t="shared" si="19"/>
        <v>0</v>
      </c>
      <c r="AK56" s="83"/>
      <c r="AL56" s="83"/>
      <c r="AM56" s="83"/>
      <c r="AN56" s="84">
        <f t="shared" si="20"/>
        <v>0</v>
      </c>
      <c r="AO56" s="83"/>
      <c r="AP56" s="83"/>
      <c r="AQ56" s="83"/>
      <c r="AR56" s="85">
        <f t="shared" si="21"/>
        <v>0</v>
      </c>
      <c r="AS56" s="85">
        <f t="shared" si="22"/>
        <v>0</v>
      </c>
      <c r="AT56" s="85">
        <f t="shared" si="23"/>
        <v>0</v>
      </c>
      <c r="AU56" s="83"/>
      <c r="AV56" s="83"/>
      <c r="AW56" s="571" t="str">
        <f t="shared" si="25"/>
        <v/>
      </c>
      <c r="AX56" s="572"/>
      <c r="AY56" s="572"/>
      <c r="AZ56" s="573"/>
      <c r="BA56" s="86" t="s">
        <v>958</v>
      </c>
      <c r="BB56" s="87" t="s">
        <v>959</v>
      </c>
      <c r="BC56" s="87" t="str">
        <f t="shared" si="26"/>
        <v>등급입력</v>
      </c>
      <c r="BD56" s="87" t="str">
        <f t="shared" si="27"/>
        <v>등급입력</v>
      </c>
      <c r="BE56" s="87" t="e">
        <f t="shared" si="28"/>
        <v>#N/A</v>
      </c>
      <c r="BF56" s="87">
        <f t="shared" si="29"/>
        <v>0</v>
      </c>
      <c r="BG56" s="88">
        <f t="shared" si="24"/>
        <v>0</v>
      </c>
    </row>
    <row r="57" spans="1:59" ht="18.75" customHeight="1">
      <c r="A57" s="76"/>
      <c r="B57" s="77"/>
      <c r="C57" s="78"/>
      <c r="D57" s="79"/>
      <c r="E57" s="80"/>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c r="AE57" s="81"/>
      <c r="AF57" s="81"/>
      <c r="AG57" s="81"/>
      <c r="AH57" s="81"/>
      <c r="AI57" s="81"/>
      <c r="AJ57" s="82">
        <f t="shared" si="19"/>
        <v>0</v>
      </c>
      <c r="AK57" s="83"/>
      <c r="AL57" s="83"/>
      <c r="AM57" s="83"/>
      <c r="AN57" s="84">
        <f t="shared" si="20"/>
        <v>0</v>
      </c>
      <c r="AO57" s="83"/>
      <c r="AP57" s="83"/>
      <c r="AQ57" s="83"/>
      <c r="AR57" s="85">
        <f t="shared" si="21"/>
        <v>0</v>
      </c>
      <c r="AS57" s="85">
        <f t="shared" si="22"/>
        <v>0</v>
      </c>
      <c r="AT57" s="85">
        <f t="shared" si="23"/>
        <v>0</v>
      </c>
      <c r="AU57" s="83"/>
      <c r="AV57" s="83"/>
      <c r="AW57" s="571" t="str">
        <f t="shared" si="25"/>
        <v/>
      </c>
      <c r="AX57" s="572"/>
      <c r="AY57" s="572"/>
      <c r="AZ57" s="573"/>
      <c r="BA57" s="86" t="s">
        <v>958</v>
      </c>
      <c r="BB57" s="87" t="s">
        <v>959</v>
      </c>
      <c r="BC57" s="87" t="str">
        <f t="shared" si="26"/>
        <v>등급입력</v>
      </c>
      <c r="BD57" s="87" t="str">
        <f t="shared" si="27"/>
        <v>등급입력</v>
      </c>
      <c r="BE57" s="87" t="e">
        <f t="shared" si="28"/>
        <v>#N/A</v>
      </c>
      <c r="BF57" s="87">
        <f t="shared" si="29"/>
        <v>0</v>
      </c>
      <c r="BG57" s="88">
        <f t="shared" si="24"/>
        <v>0</v>
      </c>
    </row>
    <row r="58" spans="1:59" ht="18.75" customHeight="1">
      <c r="A58" s="76"/>
      <c r="B58" s="77"/>
      <c r="C58" s="78"/>
      <c r="D58" s="79"/>
      <c r="E58" s="80"/>
      <c r="F58" s="81"/>
      <c r="G58" s="81"/>
      <c r="H58" s="81"/>
      <c r="I58" s="81"/>
      <c r="J58" s="81"/>
      <c r="K58" s="81"/>
      <c r="L58" s="81"/>
      <c r="M58" s="81"/>
      <c r="N58" s="81"/>
      <c r="O58" s="81"/>
      <c r="P58" s="81"/>
      <c r="Q58" s="81"/>
      <c r="R58" s="81"/>
      <c r="S58" s="81"/>
      <c r="T58" s="81"/>
      <c r="U58" s="81"/>
      <c r="V58" s="81"/>
      <c r="W58" s="81"/>
      <c r="X58" s="81"/>
      <c r="Y58" s="81"/>
      <c r="Z58" s="81"/>
      <c r="AA58" s="81"/>
      <c r="AB58" s="81"/>
      <c r="AC58" s="81"/>
      <c r="AD58" s="81"/>
      <c r="AE58" s="81"/>
      <c r="AF58" s="81"/>
      <c r="AG58" s="81"/>
      <c r="AH58" s="81"/>
      <c r="AI58" s="81"/>
      <c r="AJ58" s="82">
        <f t="shared" si="19"/>
        <v>0</v>
      </c>
      <c r="AK58" s="83"/>
      <c r="AL58" s="83"/>
      <c r="AM58" s="83"/>
      <c r="AN58" s="84">
        <f t="shared" si="20"/>
        <v>0</v>
      </c>
      <c r="AO58" s="83"/>
      <c r="AP58" s="83"/>
      <c r="AQ58" s="83"/>
      <c r="AR58" s="85">
        <f t="shared" si="21"/>
        <v>0</v>
      </c>
      <c r="AS58" s="85">
        <f t="shared" si="22"/>
        <v>0</v>
      </c>
      <c r="AT58" s="85">
        <f t="shared" si="23"/>
        <v>0</v>
      </c>
      <c r="AU58" s="83"/>
      <c r="AV58" s="83"/>
      <c r="AW58" s="571" t="str">
        <f t="shared" si="25"/>
        <v/>
      </c>
      <c r="AX58" s="572"/>
      <c r="AY58" s="572"/>
      <c r="AZ58" s="573"/>
      <c r="BA58" s="86" t="s">
        <v>958</v>
      </c>
      <c r="BB58" s="87" t="s">
        <v>959</v>
      </c>
      <c r="BC58" s="87" t="str">
        <f t="shared" si="26"/>
        <v>등급입력</v>
      </c>
      <c r="BD58" s="87" t="str">
        <f t="shared" si="27"/>
        <v>등급입력</v>
      </c>
      <c r="BE58" s="87" t="e">
        <f t="shared" si="28"/>
        <v>#N/A</v>
      </c>
      <c r="BF58" s="87">
        <f t="shared" si="29"/>
        <v>0</v>
      </c>
      <c r="BG58" s="88">
        <f t="shared" si="24"/>
        <v>0</v>
      </c>
    </row>
    <row r="59" spans="1:59" ht="18.75" customHeight="1">
      <c r="A59" s="76"/>
      <c r="B59" s="77"/>
      <c r="C59" s="78"/>
      <c r="D59" s="79"/>
      <c r="E59" s="80"/>
      <c r="F59" s="81"/>
      <c r="G59" s="81"/>
      <c r="H59" s="81"/>
      <c r="I59" s="81"/>
      <c r="J59" s="81"/>
      <c r="K59" s="81"/>
      <c r="L59" s="81"/>
      <c r="M59" s="81"/>
      <c r="N59" s="81"/>
      <c r="O59" s="81"/>
      <c r="P59" s="81"/>
      <c r="Q59" s="81"/>
      <c r="R59" s="81"/>
      <c r="S59" s="81"/>
      <c r="T59" s="81"/>
      <c r="U59" s="81"/>
      <c r="V59" s="81"/>
      <c r="W59" s="81"/>
      <c r="X59" s="81"/>
      <c r="Y59" s="81"/>
      <c r="Z59" s="81"/>
      <c r="AA59" s="81"/>
      <c r="AB59" s="81"/>
      <c r="AC59" s="81"/>
      <c r="AD59" s="81"/>
      <c r="AE59" s="81"/>
      <c r="AF59" s="81"/>
      <c r="AG59" s="81"/>
      <c r="AH59" s="81"/>
      <c r="AI59" s="81"/>
      <c r="AJ59" s="82">
        <f t="shared" si="19"/>
        <v>0</v>
      </c>
      <c r="AK59" s="83"/>
      <c r="AL59" s="83"/>
      <c r="AM59" s="83"/>
      <c r="AN59" s="84">
        <f t="shared" si="20"/>
        <v>0</v>
      </c>
      <c r="AO59" s="83"/>
      <c r="AP59" s="83"/>
      <c r="AQ59" s="83"/>
      <c r="AR59" s="85">
        <f t="shared" si="21"/>
        <v>0</v>
      </c>
      <c r="AS59" s="85">
        <f t="shared" si="22"/>
        <v>0</v>
      </c>
      <c r="AT59" s="85">
        <f t="shared" si="23"/>
        <v>0</v>
      </c>
      <c r="AU59" s="83"/>
      <c r="AV59" s="83"/>
      <c r="AW59" s="571" t="str">
        <f t="shared" si="25"/>
        <v/>
      </c>
      <c r="AX59" s="572"/>
      <c r="AY59" s="572"/>
      <c r="AZ59" s="573"/>
      <c r="BA59" s="86" t="s">
        <v>958</v>
      </c>
      <c r="BB59" s="87" t="s">
        <v>959</v>
      </c>
      <c r="BC59" s="87" t="str">
        <f t="shared" si="26"/>
        <v>등급입력</v>
      </c>
      <c r="BD59" s="87" t="str">
        <f t="shared" si="27"/>
        <v>등급입력</v>
      </c>
      <c r="BE59" s="87" t="e">
        <f t="shared" si="28"/>
        <v>#N/A</v>
      </c>
      <c r="BF59" s="87">
        <f t="shared" si="29"/>
        <v>0</v>
      </c>
      <c r="BG59" s="88">
        <f t="shared" si="24"/>
        <v>0</v>
      </c>
    </row>
    <row r="60" spans="1:59" ht="18.75" customHeight="1">
      <c r="A60" s="76"/>
      <c r="B60" s="77"/>
      <c r="C60" s="78"/>
      <c r="D60" s="79"/>
      <c r="E60" s="80"/>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2">
        <f t="shared" si="19"/>
        <v>0</v>
      </c>
      <c r="AK60" s="83"/>
      <c r="AL60" s="83"/>
      <c r="AM60" s="83"/>
      <c r="AN60" s="84">
        <f t="shared" si="20"/>
        <v>0</v>
      </c>
      <c r="AO60" s="83"/>
      <c r="AP60" s="83"/>
      <c r="AQ60" s="83"/>
      <c r="AR60" s="85">
        <f t="shared" si="21"/>
        <v>0</v>
      </c>
      <c r="AS60" s="85">
        <f t="shared" si="22"/>
        <v>0</v>
      </c>
      <c r="AT60" s="85">
        <f t="shared" si="23"/>
        <v>0</v>
      </c>
      <c r="AU60" s="83"/>
      <c r="AV60" s="83"/>
      <c r="AW60" s="571" t="str">
        <f t="shared" si="25"/>
        <v/>
      </c>
      <c r="AX60" s="572"/>
      <c r="AY60" s="572"/>
      <c r="AZ60" s="573"/>
      <c r="BA60" s="86" t="s">
        <v>958</v>
      </c>
      <c r="BB60" s="87" t="s">
        <v>959</v>
      </c>
      <c r="BC60" s="87" t="str">
        <f t="shared" si="26"/>
        <v>등급입력</v>
      </c>
      <c r="BD60" s="87" t="str">
        <f t="shared" si="27"/>
        <v>등급입력</v>
      </c>
      <c r="BE60" s="87" t="e">
        <f t="shared" si="28"/>
        <v>#N/A</v>
      </c>
      <c r="BF60" s="87">
        <f t="shared" si="29"/>
        <v>0</v>
      </c>
      <c r="BG60" s="88">
        <f t="shared" si="24"/>
        <v>0</v>
      </c>
    </row>
    <row r="61" spans="1:59" ht="18.75" customHeight="1">
      <c r="A61" s="76"/>
      <c r="B61" s="77"/>
      <c r="C61" s="78"/>
      <c r="D61" s="79"/>
      <c r="E61" s="80"/>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81"/>
      <c r="AF61" s="81"/>
      <c r="AG61" s="81"/>
      <c r="AH61" s="81"/>
      <c r="AI61" s="81"/>
      <c r="AJ61" s="82">
        <f t="shared" si="19"/>
        <v>0</v>
      </c>
      <c r="AK61" s="83"/>
      <c r="AL61" s="83"/>
      <c r="AM61" s="83"/>
      <c r="AN61" s="84">
        <f t="shared" si="20"/>
        <v>0</v>
      </c>
      <c r="AO61" s="83"/>
      <c r="AP61" s="83"/>
      <c r="AQ61" s="83"/>
      <c r="AR61" s="85">
        <f t="shared" si="21"/>
        <v>0</v>
      </c>
      <c r="AS61" s="85">
        <f t="shared" si="22"/>
        <v>0</v>
      </c>
      <c r="AT61" s="85">
        <f t="shared" si="23"/>
        <v>0</v>
      </c>
      <c r="AU61" s="83"/>
      <c r="AV61" s="83"/>
      <c r="AW61" s="571" t="str">
        <f t="shared" si="25"/>
        <v/>
      </c>
      <c r="AX61" s="572"/>
      <c r="AY61" s="572"/>
      <c r="AZ61" s="573"/>
      <c r="BA61" s="86" t="s">
        <v>958</v>
      </c>
      <c r="BB61" s="87" t="s">
        <v>959</v>
      </c>
      <c r="BC61" s="87" t="str">
        <f t="shared" si="26"/>
        <v>등급입력</v>
      </c>
      <c r="BD61" s="87" t="str">
        <f t="shared" si="27"/>
        <v>등급입력</v>
      </c>
      <c r="BE61" s="87" t="e">
        <f t="shared" si="28"/>
        <v>#N/A</v>
      </c>
      <c r="BF61" s="87">
        <f t="shared" si="29"/>
        <v>0</v>
      </c>
      <c r="BG61" s="88">
        <f t="shared" si="24"/>
        <v>0</v>
      </c>
    </row>
    <row r="62" spans="1:59" ht="18.75" customHeight="1">
      <c r="A62" s="76"/>
      <c r="B62" s="77"/>
      <c r="C62" s="78"/>
      <c r="D62" s="79"/>
      <c r="E62" s="80"/>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81"/>
      <c r="AI62" s="81"/>
      <c r="AJ62" s="82">
        <f t="shared" si="19"/>
        <v>0</v>
      </c>
      <c r="AK62" s="83"/>
      <c r="AL62" s="83"/>
      <c r="AM62" s="83"/>
      <c r="AN62" s="84">
        <f t="shared" si="20"/>
        <v>0</v>
      </c>
      <c r="AO62" s="83"/>
      <c r="AP62" s="83"/>
      <c r="AQ62" s="83"/>
      <c r="AR62" s="85">
        <f t="shared" si="21"/>
        <v>0</v>
      </c>
      <c r="AS62" s="85">
        <f t="shared" si="22"/>
        <v>0</v>
      </c>
      <c r="AT62" s="85">
        <f t="shared" si="23"/>
        <v>0</v>
      </c>
      <c r="AU62" s="83"/>
      <c r="AV62" s="83"/>
      <c r="AW62" s="571" t="str">
        <f t="shared" si="25"/>
        <v/>
      </c>
      <c r="AX62" s="572"/>
      <c r="AY62" s="572"/>
      <c r="AZ62" s="573"/>
      <c r="BA62" s="86" t="s">
        <v>958</v>
      </c>
      <c r="BB62" s="87" t="s">
        <v>959</v>
      </c>
      <c r="BC62" s="87" t="str">
        <f t="shared" si="26"/>
        <v>등급입력</v>
      </c>
      <c r="BD62" s="87" t="str">
        <f t="shared" si="27"/>
        <v>등급입력</v>
      </c>
      <c r="BE62" s="87" t="e">
        <f t="shared" si="28"/>
        <v>#N/A</v>
      </c>
      <c r="BF62" s="87">
        <f t="shared" si="29"/>
        <v>0</v>
      </c>
      <c r="BG62" s="88">
        <f t="shared" si="24"/>
        <v>0</v>
      </c>
    </row>
    <row r="63" spans="1:59" ht="18.75" customHeight="1">
      <c r="A63" s="76"/>
      <c r="B63" s="77"/>
      <c r="C63" s="78"/>
      <c r="D63" s="79"/>
      <c r="E63" s="80"/>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2">
        <f t="shared" si="19"/>
        <v>0</v>
      </c>
      <c r="AK63" s="83"/>
      <c r="AL63" s="83"/>
      <c r="AM63" s="83"/>
      <c r="AN63" s="84">
        <f t="shared" si="20"/>
        <v>0</v>
      </c>
      <c r="AO63" s="83"/>
      <c r="AP63" s="83"/>
      <c r="AQ63" s="83"/>
      <c r="AR63" s="85">
        <f t="shared" si="21"/>
        <v>0</v>
      </c>
      <c r="AS63" s="85">
        <f t="shared" si="22"/>
        <v>0</v>
      </c>
      <c r="AT63" s="85">
        <f t="shared" si="23"/>
        <v>0</v>
      </c>
      <c r="AU63" s="83"/>
      <c r="AV63" s="83"/>
      <c r="AW63" s="571" t="str">
        <f t="shared" si="25"/>
        <v/>
      </c>
      <c r="AX63" s="572"/>
      <c r="AY63" s="572"/>
      <c r="AZ63" s="573"/>
      <c r="BA63" s="86" t="s">
        <v>958</v>
      </c>
      <c r="BB63" s="87" t="s">
        <v>959</v>
      </c>
      <c r="BC63" s="87" t="str">
        <f t="shared" si="26"/>
        <v>등급입력</v>
      </c>
      <c r="BD63" s="87" t="str">
        <f t="shared" si="27"/>
        <v>등급입력</v>
      </c>
      <c r="BE63" s="87" t="e">
        <f t="shared" si="28"/>
        <v>#N/A</v>
      </c>
      <c r="BF63" s="87">
        <f t="shared" si="29"/>
        <v>0</v>
      </c>
      <c r="BG63" s="88">
        <f t="shared" si="24"/>
        <v>0</v>
      </c>
    </row>
    <row r="64" spans="1:59" ht="18.75" customHeight="1">
      <c r="A64" s="76"/>
      <c r="B64" s="77"/>
      <c r="C64" s="78"/>
      <c r="D64" s="79"/>
      <c r="E64" s="80"/>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c r="AF64" s="81"/>
      <c r="AG64" s="81"/>
      <c r="AH64" s="81"/>
      <c r="AI64" s="81"/>
      <c r="AJ64" s="82">
        <f t="shared" si="19"/>
        <v>0</v>
      </c>
      <c r="AK64" s="83"/>
      <c r="AL64" s="83"/>
      <c r="AM64" s="83"/>
      <c r="AN64" s="84">
        <f t="shared" si="20"/>
        <v>0</v>
      </c>
      <c r="AO64" s="83"/>
      <c r="AP64" s="83"/>
      <c r="AQ64" s="83"/>
      <c r="AR64" s="85">
        <f t="shared" si="21"/>
        <v>0</v>
      </c>
      <c r="AS64" s="85">
        <f t="shared" si="22"/>
        <v>0</v>
      </c>
      <c r="AT64" s="85">
        <f t="shared" si="23"/>
        <v>0</v>
      </c>
      <c r="AU64" s="83"/>
      <c r="AV64" s="83"/>
      <c r="AW64" s="571" t="str">
        <f t="shared" si="25"/>
        <v/>
      </c>
      <c r="AX64" s="572"/>
      <c r="AY64" s="572"/>
      <c r="AZ64" s="573"/>
      <c r="BA64" s="86" t="s">
        <v>958</v>
      </c>
      <c r="BB64" s="87" t="s">
        <v>959</v>
      </c>
      <c r="BC64" s="87" t="str">
        <f t="shared" si="26"/>
        <v>등급입력</v>
      </c>
      <c r="BD64" s="87" t="str">
        <f t="shared" si="27"/>
        <v>등급입력</v>
      </c>
      <c r="BE64" s="87" t="e">
        <f t="shared" si="28"/>
        <v>#N/A</v>
      </c>
      <c r="BF64" s="87">
        <f t="shared" si="29"/>
        <v>0</v>
      </c>
      <c r="BG64" s="88">
        <f t="shared" si="24"/>
        <v>0</v>
      </c>
    </row>
    <row r="65" spans="1:59" ht="18.75" customHeight="1">
      <c r="A65" s="76"/>
      <c r="B65" s="77"/>
      <c r="C65" s="78"/>
      <c r="D65" s="79"/>
      <c r="E65" s="80"/>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c r="AF65" s="81"/>
      <c r="AG65" s="81"/>
      <c r="AH65" s="81"/>
      <c r="AI65" s="81"/>
      <c r="AJ65" s="82">
        <f t="shared" si="19"/>
        <v>0</v>
      </c>
      <c r="AK65" s="83"/>
      <c r="AL65" s="83"/>
      <c r="AM65" s="83"/>
      <c r="AN65" s="84">
        <f t="shared" si="20"/>
        <v>0</v>
      </c>
      <c r="AO65" s="83"/>
      <c r="AP65" s="83"/>
      <c r="AQ65" s="83"/>
      <c r="AR65" s="85">
        <f t="shared" si="21"/>
        <v>0</v>
      </c>
      <c r="AS65" s="85">
        <f t="shared" si="22"/>
        <v>0</v>
      </c>
      <c r="AT65" s="85">
        <f t="shared" si="23"/>
        <v>0</v>
      </c>
      <c r="AU65" s="83"/>
      <c r="AV65" s="83"/>
      <c r="AW65" s="571" t="str">
        <f t="shared" si="25"/>
        <v/>
      </c>
      <c r="AX65" s="572"/>
      <c r="AY65" s="572"/>
      <c r="AZ65" s="573"/>
      <c r="BA65" s="86" t="s">
        <v>958</v>
      </c>
      <c r="BB65" s="87" t="s">
        <v>959</v>
      </c>
      <c r="BC65" s="87" t="str">
        <f t="shared" si="26"/>
        <v>등급입력</v>
      </c>
      <c r="BD65" s="87" t="str">
        <f t="shared" si="27"/>
        <v>등급입력</v>
      </c>
      <c r="BE65" s="87" t="e">
        <f t="shared" si="28"/>
        <v>#N/A</v>
      </c>
      <c r="BF65" s="87">
        <f t="shared" si="29"/>
        <v>0</v>
      </c>
      <c r="BG65" s="88">
        <f t="shared" si="24"/>
        <v>0</v>
      </c>
    </row>
    <row r="66" spans="1:59" ht="18.75" customHeight="1">
      <c r="A66" s="76"/>
      <c r="B66" s="77"/>
      <c r="C66" s="78"/>
      <c r="D66" s="79"/>
      <c r="E66" s="80"/>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c r="AF66" s="81"/>
      <c r="AG66" s="81"/>
      <c r="AH66" s="81"/>
      <c r="AI66" s="81"/>
      <c r="AJ66" s="82">
        <f t="shared" si="19"/>
        <v>0</v>
      </c>
      <c r="AK66" s="83"/>
      <c r="AL66" s="83"/>
      <c r="AM66" s="83"/>
      <c r="AN66" s="84">
        <f t="shared" si="20"/>
        <v>0</v>
      </c>
      <c r="AO66" s="83"/>
      <c r="AP66" s="83"/>
      <c r="AQ66" s="83"/>
      <c r="AR66" s="85">
        <f t="shared" si="21"/>
        <v>0</v>
      </c>
      <c r="AS66" s="85">
        <f t="shared" si="22"/>
        <v>0</v>
      </c>
      <c r="AT66" s="85">
        <f t="shared" si="23"/>
        <v>0</v>
      </c>
      <c r="AU66" s="83"/>
      <c r="AV66" s="83"/>
      <c r="AW66" s="571" t="str">
        <f t="shared" si="25"/>
        <v/>
      </c>
      <c r="AX66" s="572"/>
      <c r="AY66" s="572"/>
      <c r="AZ66" s="573"/>
      <c r="BA66" s="86" t="s">
        <v>958</v>
      </c>
      <c r="BB66" s="87" t="s">
        <v>959</v>
      </c>
      <c r="BC66" s="87" t="str">
        <f t="shared" si="26"/>
        <v>등급입력</v>
      </c>
      <c r="BD66" s="87" t="str">
        <f t="shared" si="27"/>
        <v>등급입력</v>
      </c>
      <c r="BE66" s="87" t="e">
        <f t="shared" si="28"/>
        <v>#N/A</v>
      </c>
      <c r="BF66" s="87">
        <f t="shared" si="29"/>
        <v>0</v>
      </c>
      <c r="BG66" s="88">
        <f t="shared" si="24"/>
        <v>0</v>
      </c>
    </row>
    <row r="67" spans="1:59" ht="18.75" customHeight="1">
      <c r="A67" s="76"/>
      <c r="B67" s="77"/>
      <c r="C67" s="78"/>
      <c r="D67" s="79"/>
      <c r="E67" s="80"/>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c r="AE67" s="81"/>
      <c r="AF67" s="81"/>
      <c r="AG67" s="81"/>
      <c r="AH67" s="81"/>
      <c r="AI67" s="81"/>
      <c r="AJ67" s="82">
        <f t="shared" si="19"/>
        <v>0</v>
      </c>
      <c r="AK67" s="83"/>
      <c r="AL67" s="83"/>
      <c r="AM67" s="83"/>
      <c r="AN67" s="84">
        <f t="shared" si="20"/>
        <v>0</v>
      </c>
      <c r="AO67" s="83"/>
      <c r="AP67" s="83"/>
      <c r="AQ67" s="83"/>
      <c r="AR67" s="85">
        <f t="shared" si="21"/>
        <v>0</v>
      </c>
      <c r="AS67" s="85">
        <f t="shared" si="22"/>
        <v>0</v>
      </c>
      <c r="AT67" s="85">
        <f t="shared" si="23"/>
        <v>0</v>
      </c>
      <c r="AU67" s="83"/>
      <c r="AV67" s="83"/>
      <c r="AW67" s="571" t="str">
        <f t="shared" si="25"/>
        <v/>
      </c>
      <c r="AX67" s="572"/>
      <c r="AY67" s="572"/>
      <c r="AZ67" s="573"/>
      <c r="BA67" s="86" t="s">
        <v>958</v>
      </c>
      <c r="BB67" s="87" t="s">
        <v>959</v>
      </c>
      <c r="BC67" s="87" t="str">
        <f t="shared" si="26"/>
        <v>등급입력</v>
      </c>
      <c r="BD67" s="87" t="str">
        <f t="shared" si="27"/>
        <v>등급입력</v>
      </c>
      <c r="BE67" s="87" t="e">
        <f t="shared" si="28"/>
        <v>#N/A</v>
      </c>
      <c r="BF67" s="87">
        <f t="shared" si="29"/>
        <v>0</v>
      </c>
      <c r="BG67" s="88">
        <f t="shared" si="24"/>
        <v>0</v>
      </c>
    </row>
    <row r="68" spans="1:59" ht="18.75" customHeight="1">
      <c r="A68" s="76"/>
      <c r="B68" s="77"/>
      <c r="C68" s="78"/>
      <c r="D68" s="79"/>
      <c r="E68" s="80"/>
      <c r="F68" s="81"/>
      <c r="G68" s="81"/>
      <c r="H68" s="81"/>
      <c r="I68" s="81"/>
      <c r="J68" s="81"/>
      <c r="K68" s="81"/>
      <c r="L68" s="81"/>
      <c r="M68" s="81"/>
      <c r="N68" s="81"/>
      <c r="O68" s="81"/>
      <c r="P68" s="81"/>
      <c r="Q68" s="81"/>
      <c r="R68" s="81"/>
      <c r="S68" s="81"/>
      <c r="T68" s="81"/>
      <c r="U68" s="81"/>
      <c r="V68" s="81"/>
      <c r="W68" s="81"/>
      <c r="X68" s="81"/>
      <c r="Y68" s="81"/>
      <c r="Z68" s="81"/>
      <c r="AA68" s="81"/>
      <c r="AB68" s="81"/>
      <c r="AC68" s="81"/>
      <c r="AD68" s="81"/>
      <c r="AE68" s="81"/>
      <c r="AF68" s="81"/>
      <c r="AG68" s="81"/>
      <c r="AH68" s="81"/>
      <c r="AI68" s="81"/>
      <c r="AJ68" s="82">
        <f t="shared" si="19"/>
        <v>0</v>
      </c>
      <c r="AK68" s="83"/>
      <c r="AL68" s="83"/>
      <c r="AM68" s="83"/>
      <c r="AN68" s="84">
        <f t="shared" si="20"/>
        <v>0</v>
      </c>
      <c r="AO68" s="83"/>
      <c r="AP68" s="83"/>
      <c r="AQ68" s="83"/>
      <c r="AR68" s="85">
        <f t="shared" si="21"/>
        <v>0</v>
      </c>
      <c r="AS68" s="85">
        <f t="shared" si="22"/>
        <v>0</v>
      </c>
      <c r="AT68" s="85">
        <f t="shared" si="23"/>
        <v>0</v>
      </c>
      <c r="AU68" s="83"/>
      <c r="AV68" s="83"/>
      <c r="AW68" s="571" t="str">
        <f t="shared" si="25"/>
        <v/>
      </c>
      <c r="AX68" s="572"/>
      <c r="AY68" s="572"/>
      <c r="AZ68" s="573"/>
      <c r="BA68" s="86" t="s">
        <v>958</v>
      </c>
      <c r="BB68" s="87" t="s">
        <v>959</v>
      </c>
      <c r="BC68" s="87" t="str">
        <f t="shared" si="26"/>
        <v>등급입력</v>
      </c>
      <c r="BD68" s="87" t="str">
        <f t="shared" si="27"/>
        <v>등급입력</v>
      </c>
      <c r="BE68" s="87" t="e">
        <f t="shared" si="28"/>
        <v>#N/A</v>
      </c>
      <c r="BF68" s="87">
        <f t="shared" si="29"/>
        <v>0</v>
      </c>
      <c r="BG68" s="88">
        <f t="shared" si="24"/>
        <v>0</v>
      </c>
    </row>
    <row r="69" spans="1:59" ht="18.75" customHeight="1">
      <c r="A69" s="76"/>
      <c r="B69" s="77"/>
      <c r="C69" s="78"/>
      <c r="D69" s="79"/>
      <c r="E69" s="80"/>
      <c r="F69" s="81"/>
      <c r="G69" s="81"/>
      <c r="H69" s="81"/>
      <c r="I69" s="81"/>
      <c r="J69" s="81"/>
      <c r="K69" s="81"/>
      <c r="L69" s="81"/>
      <c r="M69" s="81"/>
      <c r="N69" s="81"/>
      <c r="O69" s="81"/>
      <c r="P69" s="81"/>
      <c r="Q69" s="81"/>
      <c r="R69" s="81"/>
      <c r="S69" s="81"/>
      <c r="T69" s="81"/>
      <c r="U69" s="81"/>
      <c r="V69" s="81"/>
      <c r="W69" s="81"/>
      <c r="X69" s="81"/>
      <c r="Y69" s="81"/>
      <c r="Z69" s="81"/>
      <c r="AA69" s="81"/>
      <c r="AB69" s="81"/>
      <c r="AC69" s="81"/>
      <c r="AD69" s="81"/>
      <c r="AE69" s="81"/>
      <c r="AF69" s="81"/>
      <c r="AG69" s="81"/>
      <c r="AH69" s="81"/>
      <c r="AI69" s="81"/>
      <c r="AJ69" s="82">
        <f t="shared" si="19"/>
        <v>0</v>
      </c>
      <c r="AK69" s="83"/>
      <c r="AL69" s="83"/>
      <c r="AM69" s="83"/>
      <c r="AN69" s="84">
        <f t="shared" si="20"/>
        <v>0</v>
      </c>
      <c r="AO69" s="83"/>
      <c r="AP69" s="83"/>
      <c r="AQ69" s="83"/>
      <c r="AR69" s="85">
        <f t="shared" si="21"/>
        <v>0</v>
      </c>
      <c r="AS69" s="85">
        <f t="shared" si="22"/>
        <v>0</v>
      </c>
      <c r="AT69" s="85">
        <f t="shared" si="23"/>
        <v>0</v>
      </c>
      <c r="AU69" s="83"/>
      <c r="AV69" s="83"/>
      <c r="AW69" s="571" t="str">
        <f t="shared" si="25"/>
        <v/>
      </c>
      <c r="AX69" s="572"/>
      <c r="AY69" s="572"/>
      <c r="AZ69" s="573"/>
      <c r="BA69" s="86" t="s">
        <v>958</v>
      </c>
      <c r="BB69" s="87" t="s">
        <v>959</v>
      </c>
      <c r="BC69" s="87" t="str">
        <f t="shared" si="26"/>
        <v>등급입력</v>
      </c>
      <c r="BD69" s="87" t="str">
        <f t="shared" si="27"/>
        <v>등급입력</v>
      </c>
      <c r="BE69" s="87" t="e">
        <f t="shared" si="28"/>
        <v>#N/A</v>
      </c>
      <c r="BF69" s="87">
        <f t="shared" si="29"/>
        <v>0</v>
      </c>
      <c r="BG69" s="88">
        <f t="shared" si="24"/>
        <v>0</v>
      </c>
    </row>
    <row r="70" spans="1:59" ht="18.75" customHeight="1">
      <c r="A70" s="76"/>
      <c r="B70" s="77"/>
      <c r="C70" s="78"/>
      <c r="D70" s="79"/>
      <c r="E70" s="80"/>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c r="AE70" s="81"/>
      <c r="AF70" s="81"/>
      <c r="AG70" s="81"/>
      <c r="AH70" s="81"/>
      <c r="AI70" s="81"/>
      <c r="AJ70" s="82">
        <f t="shared" si="19"/>
        <v>0</v>
      </c>
      <c r="AK70" s="83"/>
      <c r="AL70" s="83"/>
      <c r="AM70" s="83"/>
      <c r="AN70" s="84">
        <f t="shared" si="20"/>
        <v>0</v>
      </c>
      <c r="AO70" s="83"/>
      <c r="AP70" s="83"/>
      <c r="AQ70" s="83"/>
      <c r="AR70" s="85">
        <f t="shared" si="21"/>
        <v>0</v>
      </c>
      <c r="AS70" s="85">
        <f t="shared" si="22"/>
        <v>0</v>
      </c>
      <c r="AT70" s="85">
        <f t="shared" si="23"/>
        <v>0</v>
      </c>
      <c r="AU70" s="83"/>
      <c r="AV70" s="83"/>
      <c r="AW70" s="571" t="str">
        <f t="shared" si="25"/>
        <v/>
      </c>
      <c r="AX70" s="572"/>
      <c r="AY70" s="572"/>
      <c r="AZ70" s="573"/>
      <c r="BA70" s="86" t="s">
        <v>958</v>
      </c>
      <c r="BB70" s="87" t="s">
        <v>959</v>
      </c>
      <c r="BC70" s="87" t="str">
        <f t="shared" si="26"/>
        <v>등급입력</v>
      </c>
      <c r="BD70" s="87" t="str">
        <f t="shared" si="27"/>
        <v>등급입력</v>
      </c>
      <c r="BE70" s="87" t="e">
        <f t="shared" si="28"/>
        <v>#N/A</v>
      </c>
      <c r="BF70" s="87">
        <f t="shared" si="29"/>
        <v>0</v>
      </c>
      <c r="BG70" s="88">
        <f t="shared" si="24"/>
        <v>0</v>
      </c>
    </row>
    <row r="71" spans="1:59" ht="18.75" customHeight="1">
      <c r="A71" s="76"/>
      <c r="B71" s="77"/>
      <c r="C71" s="78"/>
      <c r="D71" s="79"/>
      <c r="E71" s="80"/>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1"/>
      <c r="AG71" s="81"/>
      <c r="AH71" s="81"/>
      <c r="AI71" s="81"/>
      <c r="AJ71" s="82">
        <f t="shared" si="19"/>
        <v>0</v>
      </c>
      <c r="AK71" s="83"/>
      <c r="AL71" s="83"/>
      <c r="AM71" s="83"/>
      <c r="AN71" s="84">
        <f t="shared" si="20"/>
        <v>0</v>
      </c>
      <c r="AO71" s="83"/>
      <c r="AP71" s="83"/>
      <c r="AQ71" s="83"/>
      <c r="AR71" s="85">
        <f t="shared" si="21"/>
        <v>0</v>
      </c>
      <c r="AS71" s="85">
        <f t="shared" si="22"/>
        <v>0</v>
      </c>
      <c r="AT71" s="85">
        <f t="shared" si="23"/>
        <v>0</v>
      </c>
      <c r="AU71" s="83"/>
      <c r="AV71" s="83"/>
      <c r="AW71" s="571" t="str">
        <f t="shared" si="25"/>
        <v/>
      </c>
      <c r="AX71" s="572"/>
      <c r="AY71" s="572"/>
      <c r="AZ71" s="573"/>
      <c r="BA71" s="86" t="s">
        <v>958</v>
      </c>
      <c r="BB71" s="87" t="s">
        <v>959</v>
      </c>
      <c r="BC71" s="87" t="str">
        <f t="shared" si="26"/>
        <v>등급입력</v>
      </c>
      <c r="BD71" s="87" t="str">
        <f t="shared" si="27"/>
        <v>등급입력</v>
      </c>
      <c r="BE71" s="87" t="e">
        <f t="shared" si="28"/>
        <v>#N/A</v>
      </c>
      <c r="BF71" s="87">
        <f t="shared" si="29"/>
        <v>0</v>
      </c>
      <c r="BG71" s="88">
        <f t="shared" si="24"/>
        <v>0</v>
      </c>
    </row>
    <row r="72" spans="1:59" ht="18.75" customHeight="1">
      <c r="A72" s="76"/>
      <c r="B72" s="77"/>
      <c r="C72" s="78"/>
      <c r="D72" s="79"/>
      <c r="E72" s="80"/>
      <c r="F72" s="81"/>
      <c r="G72" s="81"/>
      <c r="H72" s="81"/>
      <c r="I72" s="81"/>
      <c r="J72" s="81"/>
      <c r="K72" s="81"/>
      <c r="L72" s="81"/>
      <c r="M72" s="81"/>
      <c r="N72" s="81"/>
      <c r="O72" s="81"/>
      <c r="P72" s="81"/>
      <c r="Q72" s="81"/>
      <c r="R72" s="81"/>
      <c r="S72" s="81"/>
      <c r="T72" s="81"/>
      <c r="U72" s="81"/>
      <c r="V72" s="81"/>
      <c r="W72" s="81"/>
      <c r="X72" s="81"/>
      <c r="Y72" s="81"/>
      <c r="Z72" s="81"/>
      <c r="AA72" s="81"/>
      <c r="AB72" s="81"/>
      <c r="AC72" s="81"/>
      <c r="AD72" s="81"/>
      <c r="AE72" s="81"/>
      <c r="AF72" s="81"/>
      <c r="AG72" s="81"/>
      <c r="AH72" s="81"/>
      <c r="AI72" s="81"/>
      <c r="AJ72" s="82">
        <f t="shared" si="19"/>
        <v>0</v>
      </c>
      <c r="AK72" s="83"/>
      <c r="AL72" s="83"/>
      <c r="AM72" s="83"/>
      <c r="AN72" s="84">
        <f t="shared" si="20"/>
        <v>0</v>
      </c>
      <c r="AO72" s="83"/>
      <c r="AP72" s="83"/>
      <c r="AQ72" s="83"/>
      <c r="AR72" s="85">
        <f t="shared" si="21"/>
        <v>0</v>
      </c>
      <c r="AS72" s="85">
        <f t="shared" si="22"/>
        <v>0</v>
      </c>
      <c r="AT72" s="85">
        <f t="shared" si="23"/>
        <v>0</v>
      </c>
      <c r="AU72" s="83"/>
      <c r="AV72" s="83"/>
      <c r="AW72" s="571" t="str">
        <f t="shared" si="25"/>
        <v/>
      </c>
      <c r="AX72" s="572"/>
      <c r="AY72" s="572"/>
      <c r="AZ72" s="573"/>
      <c r="BA72" s="86" t="s">
        <v>958</v>
      </c>
      <c r="BB72" s="87" t="s">
        <v>959</v>
      </c>
      <c r="BC72" s="87" t="str">
        <f t="shared" si="26"/>
        <v>등급입력</v>
      </c>
      <c r="BD72" s="87" t="str">
        <f t="shared" si="27"/>
        <v>등급입력</v>
      </c>
      <c r="BE72" s="87" t="e">
        <f t="shared" si="28"/>
        <v>#N/A</v>
      </c>
      <c r="BF72" s="87">
        <f t="shared" si="29"/>
        <v>0</v>
      </c>
      <c r="BG72" s="88">
        <f t="shared" si="24"/>
        <v>0</v>
      </c>
    </row>
    <row r="73" spans="1:59" ht="18.75" customHeight="1">
      <c r="A73" s="76"/>
      <c r="B73" s="77"/>
      <c r="C73" s="78"/>
      <c r="D73" s="79"/>
      <c r="E73" s="80"/>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c r="AE73" s="81"/>
      <c r="AF73" s="81"/>
      <c r="AG73" s="81"/>
      <c r="AH73" s="81"/>
      <c r="AI73" s="81"/>
      <c r="AJ73" s="82">
        <f t="shared" si="19"/>
        <v>0</v>
      </c>
      <c r="AK73" s="83"/>
      <c r="AL73" s="83"/>
      <c r="AM73" s="83"/>
      <c r="AN73" s="84">
        <f t="shared" si="20"/>
        <v>0</v>
      </c>
      <c r="AO73" s="83"/>
      <c r="AP73" s="83"/>
      <c r="AQ73" s="83"/>
      <c r="AR73" s="85">
        <f t="shared" si="21"/>
        <v>0</v>
      </c>
      <c r="AS73" s="85">
        <f t="shared" si="22"/>
        <v>0</v>
      </c>
      <c r="AT73" s="85">
        <f t="shared" si="23"/>
        <v>0</v>
      </c>
      <c r="AU73" s="83"/>
      <c r="AV73" s="83"/>
      <c r="AW73" s="571" t="str">
        <f t="shared" si="25"/>
        <v/>
      </c>
      <c r="AX73" s="572"/>
      <c r="AY73" s="572"/>
      <c r="AZ73" s="573"/>
      <c r="BA73" s="86" t="s">
        <v>958</v>
      </c>
      <c r="BB73" s="87" t="s">
        <v>959</v>
      </c>
      <c r="BC73" s="87" t="str">
        <f t="shared" si="26"/>
        <v>등급입력</v>
      </c>
      <c r="BD73" s="87" t="str">
        <f t="shared" si="27"/>
        <v>등급입력</v>
      </c>
      <c r="BE73" s="87" t="e">
        <f t="shared" si="28"/>
        <v>#N/A</v>
      </c>
      <c r="BF73" s="87">
        <f t="shared" si="29"/>
        <v>0</v>
      </c>
      <c r="BG73" s="88">
        <f t="shared" si="24"/>
        <v>0</v>
      </c>
    </row>
    <row r="74" spans="1:59" ht="18.75" customHeight="1">
      <c r="A74" s="76"/>
      <c r="B74" s="77"/>
      <c r="C74" s="78"/>
      <c r="D74" s="79"/>
      <c r="E74" s="80"/>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c r="AE74" s="81"/>
      <c r="AF74" s="81"/>
      <c r="AG74" s="81"/>
      <c r="AH74" s="81"/>
      <c r="AI74" s="81"/>
      <c r="AJ74" s="82">
        <f t="shared" si="19"/>
        <v>0</v>
      </c>
      <c r="AK74" s="83"/>
      <c r="AL74" s="83"/>
      <c r="AM74" s="83"/>
      <c r="AN74" s="84">
        <f t="shared" si="20"/>
        <v>0</v>
      </c>
      <c r="AO74" s="83"/>
      <c r="AP74" s="83"/>
      <c r="AQ74" s="83"/>
      <c r="AR74" s="85">
        <f t="shared" si="21"/>
        <v>0</v>
      </c>
      <c r="AS74" s="85">
        <f t="shared" si="22"/>
        <v>0</v>
      </c>
      <c r="AT74" s="85">
        <f t="shared" si="23"/>
        <v>0</v>
      </c>
      <c r="AU74" s="83"/>
      <c r="AV74" s="83"/>
      <c r="AW74" s="571" t="str">
        <f t="shared" si="25"/>
        <v/>
      </c>
      <c r="AX74" s="572"/>
      <c r="AY74" s="572"/>
      <c r="AZ74" s="573"/>
      <c r="BA74" s="86" t="s">
        <v>958</v>
      </c>
      <c r="BB74" s="87" t="s">
        <v>959</v>
      </c>
      <c r="BC74" s="87" t="str">
        <f t="shared" si="26"/>
        <v>등급입력</v>
      </c>
      <c r="BD74" s="87" t="str">
        <f t="shared" si="27"/>
        <v>등급입력</v>
      </c>
      <c r="BE74" s="87" t="e">
        <f t="shared" si="28"/>
        <v>#N/A</v>
      </c>
      <c r="BF74" s="87">
        <f t="shared" si="29"/>
        <v>0</v>
      </c>
      <c r="BG74" s="88">
        <f t="shared" si="24"/>
        <v>0</v>
      </c>
    </row>
    <row r="75" spans="1:59" ht="18.75" customHeight="1">
      <c r="A75" s="76"/>
      <c r="B75" s="77"/>
      <c r="C75" s="78"/>
      <c r="D75" s="79"/>
      <c r="E75" s="80"/>
      <c r="F75" s="81"/>
      <c r="G75" s="81"/>
      <c r="H75" s="81"/>
      <c r="I75" s="81"/>
      <c r="J75" s="81"/>
      <c r="K75" s="81"/>
      <c r="L75" s="81"/>
      <c r="M75" s="81"/>
      <c r="N75" s="81"/>
      <c r="O75" s="81"/>
      <c r="P75" s="81"/>
      <c r="Q75" s="81"/>
      <c r="R75" s="81"/>
      <c r="S75" s="81"/>
      <c r="T75" s="81"/>
      <c r="U75" s="81"/>
      <c r="V75" s="81"/>
      <c r="W75" s="81"/>
      <c r="X75" s="81"/>
      <c r="Y75" s="81"/>
      <c r="Z75" s="81"/>
      <c r="AA75" s="81"/>
      <c r="AB75" s="81"/>
      <c r="AC75" s="81"/>
      <c r="AD75" s="81"/>
      <c r="AE75" s="81"/>
      <c r="AF75" s="81"/>
      <c r="AG75" s="81"/>
      <c r="AH75" s="81"/>
      <c r="AI75" s="81"/>
      <c r="AJ75" s="82">
        <f t="shared" si="19"/>
        <v>0</v>
      </c>
      <c r="AK75" s="83"/>
      <c r="AL75" s="83"/>
      <c r="AM75" s="83"/>
      <c r="AN75" s="84">
        <f t="shared" si="20"/>
        <v>0</v>
      </c>
      <c r="AO75" s="83"/>
      <c r="AP75" s="83"/>
      <c r="AQ75" s="83"/>
      <c r="AR75" s="85">
        <f t="shared" si="21"/>
        <v>0</v>
      </c>
      <c r="AS75" s="85">
        <f t="shared" si="22"/>
        <v>0</v>
      </c>
      <c r="AT75" s="85">
        <f t="shared" si="23"/>
        <v>0</v>
      </c>
      <c r="AU75" s="83"/>
      <c r="AV75" s="83"/>
      <c r="AW75" s="571" t="str">
        <f t="shared" si="25"/>
        <v/>
      </c>
      <c r="AX75" s="572"/>
      <c r="AY75" s="572"/>
      <c r="AZ75" s="573"/>
      <c r="BA75" s="86" t="s">
        <v>958</v>
      </c>
      <c r="BB75" s="87" t="s">
        <v>959</v>
      </c>
      <c r="BC75" s="87" t="str">
        <f t="shared" si="26"/>
        <v>등급입력</v>
      </c>
      <c r="BD75" s="87" t="str">
        <f t="shared" si="27"/>
        <v>등급입력</v>
      </c>
      <c r="BE75" s="87" t="e">
        <f t="shared" si="28"/>
        <v>#N/A</v>
      </c>
      <c r="BF75" s="87">
        <f t="shared" si="29"/>
        <v>0</v>
      </c>
      <c r="BG75" s="88">
        <f t="shared" si="24"/>
        <v>0</v>
      </c>
    </row>
    <row r="76" spans="1:59" ht="18.75" customHeight="1">
      <c r="A76" s="76"/>
      <c r="B76" s="77"/>
      <c r="C76" s="78"/>
      <c r="D76" s="79"/>
      <c r="E76" s="80"/>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c r="AH76" s="81"/>
      <c r="AI76" s="81"/>
      <c r="AJ76" s="82">
        <f t="shared" si="19"/>
        <v>0</v>
      </c>
      <c r="AK76" s="83"/>
      <c r="AL76" s="83"/>
      <c r="AM76" s="83"/>
      <c r="AN76" s="84">
        <f t="shared" si="20"/>
        <v>0</v>
      </c>
      <c r="AO76" s="83"/>
      <c r="AP76" s="83"/>
      <c r="AQ76" s="83"/>
      <c r="AR76" s="85">
        <f t="shared" si="21"/>
        <v>0</v>
      </c>
      <c r="AS76" s="85">
        <f t="shared" si="22"/>
        <v>0</v>
      </c>
      <c r="AT76" s="85">
        <f t="shared" si="23"/>
        <v>0</v>
      </c>
      <c r="AU76" s="83"/>
      <c r="AV76" s="83"/>
      <c r="AW76" s="571" t="str">
        <f t="shared" si="25"/>
        <v/>
      </c>
      <c r="AX76" s="572"/>
      <c r="AY76" s="572"/>
      <c r="AZ76" s="573"/>
      <c r="BA76" s="86" t="s">
        <v>958</v>
      </c>
      <c r="BB76" s="87" t="s">
        <v>959</v>
      </c>
      <c r="BC76" s="87" t="str">
        <f t="shared" si="26"/>
        <v>등급입력</v>
      </c>
      <c r="BD76" s="87" t="str">
        <f t="shared" si="27"/>
        <v>등급입력</v>
      </c>
      <c r="BE76" s="87" t="e">
        <f t="shared" si="28"/>
        <v>#N/A</v>
      </c>
      <c r="BF76" s="87">
        <f t="shared" si="29"/>
        <v>0</v>
      </c>
      <c r="BG76" s="88">
        <f t="shared" si="24"/>
        <v>0</v>
      </c>
    </row>
    <row r="77" spans="1:59" ht="18.75" customHeight="1">
      <c r="A77" s="76"/>
      <c r="B77" s="77"/>
      <c r="C77" s="78"/>
      <c r="D77" s="79"/>
      <c r="E77" s="80"/>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c r="AF77" s="81"/>
      <c r="AG77" s="81"/>
      <c r="AH77" s="81"/>
      <c r="AI77" s="81"/>
      <c r="AJ77" s="82">
        <f t="shared" si="19"/>
        <v>0</v>
      </c>
      <c r="AK77" s="83"/>
      <c r="AL77" s="83"/>
      <c r="AM77" s="83"/>
      <c r="AN77" s="84">
        <f t="shared" si="20"/>
        <v>0</v>
      </c>
      <c r="AO77" s="83"/>
      <c r="AP77" s="83"/>
      <c r="AQ77" s="83"/>
      <c r="AR77" s="85">
        <f t="shared" si="21"/>
        <v>0</v>
      </c>
      <c r="AS77" s="85">
        <f t="shared" si="22"/>
        <v>0</v>
      </c>
      <c r="AT77" s="85">
        <f t="shared" si="23"/>
        <v>0</v>
      </c>
      <c r="AU77" s="83"/>
      <c r="AV77" s="83"/>
      <c r="AW77" s="571" t="str">
        <f t="shared" si="25"/>
        <v/>
      </c>
      <c r="AX77" s="572"/>
      <c r="AY77" s="572"/>
      <c r="AZ77" s="573"/>
      <c r="BA77" s="86" t="s">
        <v>958</v>
      </c>
      <c r="BB77" s="87" t="s">
        <v>959</v>
      </c>
      <c r="BC77" s="87" t="str">
        <f t="shared" si="26"/>
        <v>등급입력</v>
      </c>
      <c r="BD77" s="87" t="str">
        <f t="shared" si="27"/>
        <v>등급입력</v>
      </c>
      <c r="BE77" s="87" t="e">
        <f t="shared" si="28"/>
        <v>#N/A</v>
      </c>
      <c r="BF77" s="87">
        <f t="shared" si="29"/>
        <v>0</v>
      </c>
      <c r="BG77" s="88">
        <f t="shared" si="24"/>
        <v>0</v>
      </c>
    </row>
    <row r="78" spans="1:59" ht="18.75" customHeight="1">
      <c r="A78" s="76"/>
      <c r="B78" s="77"/>
      <c r="C78" s="78"/>
      <c r="D78" s="79"/>
      <c r="E78" s="80"/>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c r="AE78" s="81"/>
      <c r="AF78" s="81"/>
      <c r="AG78" s="81"/>
      <c r="AH78" s="81"/>
      <c r="AI78" s="81"/>
      <c r="AJ78" s="82">
        <f t="shared" si="19"/>
        <v>0</v>
      </c>
      <c r="AK78" s="83"/>
      <c r="AL78" s="83"/>
      <c r="AM78" s="83"/>
      <c r="AN78" s="84">
        <f t="shared" si="20"/>
        <v>0</v>
      </c>
      <c r="AO78" s="83"/>
      <c r="AP78" s="83"/>
      <c r="AQ78" s="83"/>
      <c r="AR78" s="85">
        <f t="shared" si="21"/>
        <v>0</v>
      </c>
      <c r="AS78" s="85">
        <f t="shared" si="22"/>
        <v>0</v>
      </c>
      <c r="AT78" s="85">
        <f t="shared" si="23"/>
        <v>0</v>
      </c>
      <c r="AU78" s="83"/>
      <c r="AV78" s="83"/>
      <c r="AW78" s="571" t="str">
        <f t="shared" si="25"/>
        <v/>
      </c>
      <c r="AX78" s="572"/>
      <c r="AY78" s="572"/>
      <c r="AZ78" s="573"/>
      <c r="BA78" s="86" t="s">
        <v>958</v>
      </c>
      <c r="BB78" s="87" t="s">
        <v>959</v>
      </c>
      <c r="BC78" s="87" t="str">
        <f t="shared" si="26"/>
        <v>등급입력</v>
      </c>
      <c r="BD78" s="87" t="str">
        <f t="shared" si="27"/>
        <v>등급입력</v>
      </c>
      <c r="BE78" s="87" t="e">
        <f t="shared" si="28"/>
        <v>#N/A</v>
      </c>
      <c r="BF78" s="87">
        <f t="shared" si="29"/>
        <v>0</v>
      </c>
      <c r="BG78" s="88">
        <f t="shared" si="24"/>
        <v>0</v>
      </c>
    </row>
    <row r="79" spans="1:59" ht="18.75" customHeight="1">
      <c r="A79" s="76"/>
      <c r="B79" s="77"/>
      <c r="C79" s="78"/>
      <c r="D79" s="79"/>
      <c r="E79" s="80"/>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c r="AF79" s="81"/>
      <c r="AG79" s="81"/>
      <c r="AH79" s="81"/>
      <c r="AI79" s="81"/>
      <c r="AJ79" s="82">
        <f t="shared" si="19"/>
        <v>0</v>
      </c>
      <c r="AK79" s="83"/>
      <c r="AL79" s="83"/>
      <c r="AM79" s="83"/>
      <c r="AN79" s="84">
        <f t="shared" si="20"/>
        <v>0</v>
      </c>
      <c r="AO79" s="83"/>
      <c r="AP79" s="83"/>
      <c r="AQ79" s="83"/>
      <c r="AR79" s="85">
        <f t="shared" si="21"/>
        <v>0</v>
      </c>
      <c r="AS79" s="85">
        <f t="shared" si="22"/>
        <v>0</v>
      </c>
      <c r="AT79" s="85">
        <f t="shared" si="23"/>
        <v>0</v>
      </c>
      <c r="AU79" s="83"/>
      <c r="AV79" s="83"/>
      <c r="AW79" s="571" t="str">
        <f t="shared" si="25"/>
        <v/>
      </c>
      <c r="AX79" s="572"/>
      <c r="AY79" s="572"/>
      <c r="AZ79" s="573"/>
      <c r="BA79" s="86" t="s">
        <v>958</v>
      </c>
      <c r="BB79" s="87" t="s">
        <v>959</v>
      </c>
      <c r="BC79" s="87" t="str">
        <f t="shared" si="26"/>
        <v>등급입력</v>
      </c>
      <c r="BD79" s="87" t="str">
        <f t="shared" si="27"/>
        <v>등급입력</v>
      </c>
      <c r="BE79" s="87" t="e">
        <f t="shared" si="28"/>
        <v>#N/A</v>
      </c>
      <c r="BF79" s="87">
        <f t="shared" si="29"/>
        <v>0</v>
      </c>
      <c r="BG79" s="88">
        <f t="shared" si="24"/>
        <v>0</v>
      </c>
    </row>
    <row r="80" spans="1:59" ht="18.75" customHeight="1">
      <c r="A80" s="76"/>
      <c r="B80" s="77"/>
      <c r="C80" s="78"/>
      <c r="D80" s="79"/>
      <c r="E80" s="80"/>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82">
        <f t="shared" si="19"/>
        <v>0</v>
      </c>
      <c r="AK80" s="83"/>
      <c r="AL80" s="83"/>
      <c r="AM80" s="83"/>
      <c r="AN80" s="84">
        <f t="shared" si="20"/>
        <v>0</v>
      </c>
      <c r="AO80" s="83"/>
      <c r="AP80" s="83"/>
      <c r="AQ80" s="83"/>
      <c r="AR80" s="85">
        <f t="shared" si="21"/>
        <v>0</v>
      </c>
      <c r="AS80" s="85">
        <f t="shared" si="22"/>
        <v>0</v>
      </c>
      <c r="AT80" s="85">
        <f t="shared" si="23"/>
        <v>0</v>
      </c>
      <c r="AU80" s="83"/>
      <c r="AV80" s="83"/>
      <c r="AW80" s="571" t="str">
        <f t="shared" si="25"/>
        <v/>
      </c>
      <c r="AX80" s="572"/>
      <c r="AY80" s="572"/>
      <c r="AZ80" s="573"/>
      <c r="BA80" s="86" t="s">
        <v>958</v>
      </c>
      <c r="BB80" s="87" t="s">
        <v>959</v>
      </c>
      <c r="BC80" s="87" t="str">
        <f t="shared" si="26"/>
        <v>등급입력</v>
      </c>
      <c r="BD80" s="87" t="str">
        <f t="shared" si="27"/>
        <v>등급입력</v>
      </c>
      <c r="BE80" s="87" t="e">
        <f t="shared" si="28"/>
        <v>#N/A</v>
      </c>
      <c r="BF80" s="87">
        <f t="shared" si="29"/>
        <v>0</v>
      </c>
      <c r="BG80" s="88">
        <f t="shared" si="24"/>
        <v>0</v>
      </c>
    </row>
    <row r="81" spans="1:59" ht="18.75" customHeight="1">
      <c r="A81" s="76"/>
      <c r="B81" s="77"/>
      <c r="C81" s="78"/>
      <c r="D81" s="79"/>
      <c r="E81" s="80"/>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2">
        <f t="shared" si="19"/>
        <v>0</v>
      </c>
      <c r="AK81" s="83"/>
      <c r="AL81" s="83"/>
      <c r="AM81" s="83"/>
      <c r="AN81" s="84">
        <f t="shared" si="20"/>
        <v>0</v>
      </c>
      <c r="AO81" s="83"/>
      <c r="AP81" s="83"/>
      <c r="AQ81" s="83"/>
      <c r="AR81" s="85">
        <f t="shared" si="21"/>
        <v>0</v>
      </c>
      <c r="AS81" s="85">
        <f t="shared" si="22"/>
        <v>0</v>
      </c>
      <c r="AT81" s="85">
        <f t="shared" si="23"/>
        <v>0</v>
      </c>
      <c r="AU81" s="83"/>
      <c r="AV81" s="83"/>
      <c r="AW81" s="571" t="str">
        <f t="shared" si="25"/>
        <v/>
      </c>
      <c r="AX81" s="572"/>
      <c r="AY81" s="572"/>
      <c r="AZ81" s="573"/>
      <c r="BA81" s="86" t="s">
        <v>958</v>
      </c>
      <c r="BB81" s="87" t="s">
        <v>959</v>
      </c>
      <c r="BC81" s="87" t="str">
        <f t="shared" si="26"/>
        <v>등급입력</v>
      </c>
      <c r="BD81" s="87" t="str">
        <f t="shared" si="27"/>
        <v>등급입력</v>
      </c>
      <c r="BE81" s="87" t="e">
        <f t="shared" si="28"/>
        <v>#N/A</v>
      </c>
      <c r="BF81" s="87">
        <f t="shared" si="29"/>
        <v>0</v>
      </c>
      <c r="BG81" s="88">
        <f t="shared" si="24"/>
        <v>0</v>
      </c>
    </row>
    <row r="82" spans="1:59" ht="18.75" customHeight="1">
      <c r="A82" s="76"/>
      <c r="B82" s="77"/>
      <c r="C82" s="78"/>
      <c r="D82" s="79"/>
      <c r="E82" s="80"/>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2">
        <f t="shared" si="19"/>
        <v>0</v>
      </c>
      <c r="AK82" s="83"/>
      <c r="AL82" s="83"/>
      <c r="AM82" s="83"/>
      <c r="AN82" s="84">
        <f t="shared" si="20"/>
        <v>0</v>
      </c>
      <c r="AO82" s="83"/>
      <c r="AP82" s="83"/>
      <c r="AQ82" s="83"/>
      <c r="AR82" s="85">
        <f t="shared" si="21"/>
        <v>0</v>
      </c>
      <c r="AS82" s="85">
        <f t="shared" si="22"/>
        <v>0</v>
      </c>
      <c r="AT82" s="85">
        <f t="shared" si="23"/>
        <v>0</v>
      </c>
      <c r="AU82" s="83"/>
      <c r="AV82" s="83"/>
      <c r="AW82" s="571" t="str">
        <f t="shared" si="25"/>
        <v/>
      </c>
      <c r="AX82" s="572"/>
      <c r="AY82" s="572"/>
      <c r="AZ82" s="573"/>
      <c r="BA82" s="86" t="s">
        <v>958</v>
      </c>
      <c r="BB82" s="87" t="s">
        <v>959</v>
      </c>
      <c r="BC82" s="87" t="str">
        <f t="shared" si="26"/>
        <v>등급입력</v>
      </c>
      <c r="BD82" s="87" t="str">
        <f t="shared" si="27"/>
        <v>등급입력</v>
      </c>
      <c r="BE82" s="87" t="e">
        <f t="shared" si="28"/>
        <v>#N/A</v>
      </c>
      <c r="BF82" s="87">
        <f t="shared" si="29"/>
        <v>0</v>
      </c>
      <c r="BG82" s="88">
        <f t="shared" si="24"/>
        <v>0</v>
      </c>
    </row>
    <row r="83" spans="1:59" ht="18.75" customHeight="1">
      <c r="A83" s="76"/>
      <c r="B83" s="77"/>
      <c r="C83" s="78"/>
      <c r="D83" s="79"/>
      <c r="E83" s="80"/>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2">
        <f t="shared" si="19"/>
        <v>0</v>
      </c>
      <c r="AK83" s="83"/>
      <c r="AL83" s="83"/>
      <c r="AM83" s="83"/>
      <c r="AN83" s="84">
        <f t="shared" si="20"/>
        <v>0</v>
      </c>
      <c r="AO83" s="83"/>
      <c r="AP83" s="83"/>
      <c r="AQ83" s="83"/>
      <c r="AR83" s="85">
        <f t="shared" si="21"/>
        <v>0</v>
      </c>
      <c r="AS83" s="85">
        <f t="shared" si="22"/>
        <v>0</v>
      </c>
      <c r="AT83" s="85">
        <f t="shared" si="23"/>
        <v>0</v>
      </c>
      <c r="AU83" s="83"/>
      <c r="AV83" s="83"/>
      <c r="AW83" s="571" t="str">
        <f t="shared" si="25"/>
        <v/>
      </c>
      <c r="AX83" s="572"/>
      <c r="AY83" s="572"/>
      <c r="AZ83" s="573"/>
      <c r="BA83" s="86" t="s">
        <v>958</v>
      </c>
      <c r="BB83" s="87" t="s">
        <v>959</v>
      </c>
      <c r="BC83" s="87" t="str">
        <f t="shared" si="26"/>
        <v>등급입력</v>
      </c>
      <c r="BD83" s="87" t="str">
        <f t="shared" si="27"/>
        <v>등급입력</v>
      </c>
      <c r="BE83" s="87" t="e">
        <f t="shared" si="28"/>
        <v>#N/A</v>
      </c>
      <c r="BF83" s="87">
        <f t="shared" si="29"/>
        <v>0</v>
      </c>
      <c r="BG83" s="88">
        <f t="shared" si="24"/>
        <v>0</v>
      </c>
    </row>
    <row r="84" spans="1:59" ht="18.75" customHeight="1">
      <c r="A84" s="76"/>
      <c r="B84" s="77"/>
      <c r="C84" s="78"/>
      <c r="D84" s="79"/>
      <c r="E84" s="80"/>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81"/>
      <c r="AI84" s="81"/>
      <c r="AJ84" s="82">
        <f t="shared" si="19"/>
        <v>0</v>
      </c>
      <c r="AK84" s="83"/>
      <c r="AL84" s="83"/>
      <c r="AM84" s="83"/>
      <c r="AN84" s="84">
        <f t="shared" si="20"/>
        <v>0</v>
      </c>
      <c r="AO84" s="83"/>
      <c r="AP84" s="83"/>
      <c r="AQ84" s="83"/>
      <c r="AR84" s="85">
        <f t="shared" si="21"/>
        <v>0</v>
      </c>
      <c r="AS84" s="85">
        <f t="shared" si="22"/>
        <v>0</v>
      </c>
      <c r="AT84" s="85">
        <f t="shared" si="23"/>
        <v>0</v>
      </c>
      <c r="AU84" s="83"/>
      <c r="AV84" s="83"/>
      <c r="AW84" s="571" t="str">
        <f t="shared" si="25"/>
        <v/>
      </c>
      <c r="AX84" s="572"/>
      <c r="AY84" s="572"/>
      <c r="AZ84" s="573"/>
      <c r="BA84" s="86" t="s">
        <v>958</v>
      </c>
      <c r="BB84" s="87" t="s">
        <v>959</v>
      </c>
      <c r="BC84" s="87" t="str">
        <f t="shared" si="26"/>
        <v>등급입력</v>
      </c>
      <c r="BD84" s="87" t="str">
        <f t="shared" si="27"/>
        <v>등급입력</v>
      </c>
      <c r="BE84" s="87" t="e">
        <f t="shared" si="28"/>
        <v>#N/A</v>
      </c>
      <c r="BF84" s="87">
        <f t="shared" si="29"/>
        <v>0</v>
      </c>
      <c r="BG84" s="88">
        <f t="shared" si="24"/>
        <v>0</v>
      </c>
    </row>
    <row r="85" spans="1:59" ht="18.75" customHeight="1">
      <c r="A85" s="76"/>
      <c r="B85" s="77"/>
      <c r="C85" s="78"/>
      <c r="D85" s="79"/>
      <c r="E85" s="80"/>
      <c r="F85" s="81"/>
      <c r="G85" s="81"/>
      <c r="H85" s="81"/>
      <c r="I85" s="81"/>
      <c r="J85" s="81"/>
      <c r="K85" s="81"/>
      <c r="L85" s="81"/>
      <c r="M85" s="81"/>
      <c r="N85" s="81"/>
      <c r="O85" s="81"/>
      <c r="P85" s="81"/>
      <c r="Q85" s="81"/>
      <c r="R85" s="81"/>
      <c r="S85" s="81"/>
      <c r="T85" s="81"/>
      <c r="U85" s="81"/>
      <c r="V85" s="81"/>
      <c r="W85" s="81"/>
      <c r="X85" s="81"/>
      <c r="Y85" s="81"/>
      <c r="Z85" s="81"/>
      <c r="AA85" s="81"/>
      <c r="AB85" s="81"/>
      <c r="AC85" s="81"/>
      <c r="AD85" s="81"/>
      <c r="AE85" s="81"/>
      <c r="AF85" s="81"/>
      <c r="AG85" s="81"/>
      <c r="AH85" s="81"/>
      <c r="AI85" s="81"/>
      <c r="AJ85" s="82">
        <f t="shared" si="19"/>
        <v>0</v>
      </c>
      <c r="AK85" s="83"/>
      <c r="AL85" s="83"/>
      <c r="AM85" s="83"/>
      <c r="AN85" s="84">
        <f t="shared" si="20"/>
        <v>0</v>
      </c>
      <c r="AO85" s="83"/>
      <c r="AP85" s="83"/>
      <c r="AQ85" s="83"/>
      <c r="AR85" s="85">
        <f t="shared" si="21"/>
        <v>0</v>
      </c>
      <c r="AS85" s="85">
        <f t="shared" si="22"/>
        <v>0</v>
      </c>
      <c r="AT85" s="85">
        <f t="shared" si="23"/>
        <v>0</v>
      </c>
      <c r="AU85" s="83"/>
      <c r="AV85" s="83"/>
      <c r="AW85" s="571" t="str">
        <f t="shared" si="25"/>
        <v/>
      </c>
      <c r="AX85" s="572"/>
      <c r="AY85" s="572"/>
      <c r="AZ85" s="573"/>
      <c r="BA85" s="86" t="s">
        <v>958</v>
      </c>
      <c r="BB85" s="87" t="s">
        <v>959</v>
      </c>
      <c r="BC85" s="87" t="str">
        <f t="shared" si="26"/>
        <v>등급입력</v>
      </c>
      <c r="BD85" s="87" t="str">
        <f t="shared" si="27"/>
        <v>등급입력</v>
      </c>
      <c r="BE85" s="87" t="e">
        <f t="shared" si="28"/>
        <v>#N/A</v>
      </c>
      <c r="BF85" s="87">
        <f t="shared" si="29"/>
        <v>0</v>
      </c>
      <c r="BG85" s="88">
        <f t="shared" si="24"/>
        <v>0</v>
      </c>
    </row>
    <row r="86" spans="1:59" ht="18.75" customHeight="1">
      <c r="A86" s="76"/>
      <c r="B86" s="77"/>
      <c r="C86" s="78"/>
      <c r="D86" s="79"/>
      <c r="E86" s="80"/>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82">
        <f t="shared" si="19"/>
        <v>0</v>
      </c>
      <c r="AK86" s="83"/>
      <c r="AL86" s="83"/>
      <c r="AM86" s="83"/>
      <c r="AN86" s="84">
        <f t="shared" si="20"/>
        <v>0</v>
      </c>
      <c r="AO86" s="83"/>
      <c r="AP86" s="83"/>
      <c r="AQ86" s="83"/>
      <c r="AR86" s="85">
        <f t="shared" si="21"/>
        <v>0</v>
      </c>
      <c r="AS86" s="85">
        <f t="shared" si="22"/>
        <v>0</v>
      </c>
      <c r="AT86" s="85">
        <f t="shared" si="23"/>
        <v>0</v>
      </c>
      <c r="AU86" s="83"/>
      <c r="AV86" s="83"/>
      <c r="AW86" s="571" t="str">
        <f t="shared" si="25"/>
        <v/>
      </c>
      <c r="AX86" s="572"/>
      <c r="AY86" s="572"/>
      <c r="AZ86" s="573"/>
      <c r="BA86" s="86" t="s">
        <v>958</v>
      </c>
      <c r="BB86" s="87" t="s">
        <v>959</v>
      </c>
      <c r="BC86" s="87" t="str">
        <f t="shared" si="26"/>
        <v>등급입력</v>
      </c>
      <c r="BD86" s="87" t="str">
        <f t="shared" si="27"/>
        <v>등급입력</v>
      </c>
      <c r="BE86" s="87" t="e">
        <f t="shared" si="28"/>
        <v>#N/A</v>
      </c>
      <c r="BF86" s="87">
        <f t="shared" si="29"/>
        <v>0</v>
      </c>
      <c r="BG86" s="88">
        <f t="shared" si="24"/>
        <v>0</v>
      </c>
    </row>
    <row r="87" spans="1:59" ht="18.75" customHeight="1">
      <c r="A87" s="76"/>
      <c r="B87" s="77"/>
      <c r="C87" s="78"/>
      <c r="D87" s="79"/>
      <c r="E87" s="80"/>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2">
        <f t="shared" si="19"/>
        <v>0</v>
      </c>
      <c r="AK87" s="83"/>
      <c r="AL87" s="83"/>
      <c r="AM87" s="83"/>
      <c r="AN87" s="84">
        <f t="shared" si="20"/>
        <v>0</v>
      </c>
      <c r="AO87" s="83"/>
      <c r="AP87" s="83"/>
      <c r="AQ87" s="83"/>
      <c r="AR87" s="85">
        <f t="shared" si="21"/>
        <v>0</v>
      </c>
      <c r="AS87" s="85">
        <f t="shared" si="22"/>
        <v>0</v>
      </c>
      <c r="AT87" s="85">
        <f t="shared" si="23"/>
        <v>0</v>
      </c>
      <c r="AU87" s="83"/>
      <c r="AV87" s="83"/>
      <c r="AW87" s="571" t="str">
        <f t="shared" si="25"/>
        <v/>
      </c>
      <c r="AX87" s="572"/>
      <c r="AY87" s="572"/>
      <c r="AZ87" s="573"/>
      <c r="BA87" s="86" t="s">
        <v>958</v>
      </c>
      <c r="BB87" s="87" t="s">
        <v>959</v>
      </c>
      <c r="BC87" s="87" t="str">
        <f t="shared" si="26"/>
        <v>등급입력</v>
      </c>
      <c r="BD87" s="87" t="str">
        <f t="shared" si="27"/>
        <v>등급입력</v>
      </c>
      <c r="BE87" s="87" t="e">
        <f t="shared" si="28"/>
        <v>#N/A</v>
      </c>
      <c r="BF87" s="87">
        <f t="shared" si="29"/>
        <v>0</v>
      </c>
      <c r="BG87" s="88">
        <f t="shared" si="24"/>
        <v>0</v>
      </c>
    </row>
    <row r="88" spans="1:59" ht="18.75" customHeight="1">
      <c r="A88" s="76"/>
      <c r="B88" s="77"/>
      <c r="C88" s="78"/>
      <c r="D88" s="79"/>
      <c r="E88" s="80"/>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2">
        <f t="shared" si="19"/>
        <v>0</v>
      </c>
      <c r="AK88" s="83"/>
      <c r="AL88" s="83"/>
      <c r="AM88" s="83"/>
      <c r="AN88" s="84">
        <f t="shared" si="20"/>
        <v>0</v>
      </c>
      <c r="AO88" s="83"/>
      <c r="AP88" s="83"/>
      <c r="AQ88" s="83"/>
      <c r="AR88" s="85">
        <f t="shared" si="21"/>
        <v>0</v>
      </c>
      <c r="AS88" s="85">
        <f t="shared" si="22"/>
        <v>0</v>
      </c>
      <c r="AT88" s="85">
        <f t="shared" si="23"/>
        <v>0</v>
      </c>
      <c r="AU88" s="83"/>
      <c r="AV88" s="83"/>
      <c r="AW88" s="571" t="str">
        <f t="shared" si="25"/>
        <v/>
      </c>
      <c r="AX88" s="572"/>
      <c r="AY88" s="572"/>
      <c r="AZ88" s="573"/>
      <c r="BA88" s="86" t="s">
        <v>958</v>
      </c>
      <c r="BB88" s="87" t="s">
        <v>959</v>
      </c>
      <c r="BC88" s="87" t="str">
        <f t="shared" si="26"/>
        <v>등급입력</v>
      </c>
      <c r="BD88" s="87" t="str">
        <f t="shared" si="27"/>
        <v>등급입력</v>
      </c>
      <c r="BE88" s="87" t="e">
        <f t="shared" si="28"/>
        <v>#N/A</v>
      </c>
      <c r="BF88" s="87">
        <f t="shared" si="29"/>
        <v>0</v>
      </c>
      <c r="BG88" s="88">
        <f t="shared" si="24"/>
        <v>0</v>
      </c>
    </row>
    <row r="89" spans="1:59" ht="18.75" customHeight="1">
      <c r="A89" s="76"/>
      <c r="B89" s="77"/>
      <c r="C89" s="78"/>
      <c r="D89" s="79"/>
      <c r="E89" s="80"/>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2">
        <f t="shared" si="19"/>
        <v>0</v>
      </c>
      <c r="AK89" s="83"/>
      <c r="AL89" s="83"/>
      <c r="AM89" s="83"/>
      <c r="AN89" s="84">
        <f t="shared" si="20"/>
        <v>0</v>
      </c>
      <c r="AO89" s="83"/>
      <c r="AP89" s="83"/>
      <c r="AQ89" s="83"/>
      <c r="AR89" s="85">
        <f t="shared" si="21"/>
        <v>0</v>
      </c>
      <c r="AS89" s="85">
        <f t="shared" si="22"/>
        <v>0</v>
      </c>
      <c r="AT89" s="85">
        <f t="shared" si="23"/>
        <v>0</v>
      </c>
      <c r="AU89" s="83"/>
      <c r="AV89" s="83"/>
      <c r="AW89" s="571" t="str">
        <f t="shared" si="25"/>
        <v/>
      </c>
      <c r="AX89" s="572"/>
      <c r="AY89" s="572"/>
      <c r="AZ89" s="573"/>
      <c r="BA89" s="86" t="s">
        <v>958</v>
      </c>
      <c r="BB89" s="87" t="s">
        <v>959</v>
      </c>
      <c r="BC89" s="87" t="str">
        <f t="shared" si="26"/>
        <v>등급입력</v>
      </c>
      <c r="BD89" s="87" t="str">
        <f t="shared" si="27"/>
        <v>등급입력</v>
      </c>
      <c r="BE89" s="87" t="e">
        <f t="shared" si="28"/>
        <v>#N/A</v>
      </c>
      <c r="BF89" s="87">
        <f t="shared" si="29"/>
        <v>0</v>
      </c>
      <c r="BG89" s="88">
        <f t="shared" si="24"/>
        <v>0</v>
      </c>
    </row>
    <row r="90" spans="1:59" ht="18.75" customHeight="1">
      <c r="A90" s="76"/>
      <c r="B90" s="77"/>
      <c r="C90" s="78"/>
      <c r="D90" s="79"/>
      <c r="E90" s="80"/>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2">
        <f t="shared" si="19"/>
        <v>0</v>
      </c>
      <c r="AK90" s="83"/>
      <c r="AL90" s="83"/>
      <c r="AM90" s="83"/>
      <c r="AN90" s="84">
        <f t="shared" si="20"/>
        <v>0</v>
      </c>
      <c r="AO90" s="83"/>
      <c r="AP90" s="83"/>
      <c r="AQ90" s="83"/>
      <c r="AR90" s="85">
        <f t="shared" si="21"/>
        <v>0</v>
      </c>
      <c r="AS90" s="85">
        <f t="shared" si="22"/>
        <v>0</v>
      </c>
      <c r="AT90" s="85">
        <f t="shared" si="23"/>
        <v>0</v>
      </c>
      <c r="AU90" s="83"/>
      <c r="AV90" s="83"/>
      <c r="AW90" s="571" t="str">
        <f t="shared" si="25"/>
        <v/>
      </c>
      <c r="AX90" s="572"/>
      <c r="AY90" s="572"/>
      <c r="AZ90" s="573"/>
      <c r="BA90" s="86" t="s">
        <v>958</v>
      </c>
      <c r="BB90" s="87" t="s">
        <v>959</v>
      </c>
      <c r="BC90" s="87" t="str">
        <f t="shared" si="26"/>
        <v>등급입력</v>
      </c>
      <c r="BD90" s="87" t="str">
        <f t="shared" si="27"/>
        <v>등급입력</v>
      </c>
      <c r="BE90" s="87" t="e">
        <f t="shared" si="28"/>
        <v>#N/A</v>
      </c>
      <c r="BF90" s="87">
        <f t="shared" si="29"/>
        <v>0</v>
      </c>
      <c r="BG90" s="88">
        <f t="shared" si="24"/>
        <v>0</v>
      </c>
    </row>
    <row r="91" spans="1:59" ht="18.75" customHeight="1">
      <c r="A91" s="76"/>
      <c r="B91" s="77"/>
      <c r="C91" s="78"/>
      <c r="D91" s="79"/>
      <c r="E91" s="80"/>
      <c r="F91" s="81"/>
      <c r="G91" s="81"/>
      <c r="H91" s="81"/>
      <c r="I91" s="81"/>
      <c r="J91" s="81"/>
      <c r="K91" s="81"/>
      <c r="L91" s="81"/>
      <c r="M91" s="81"/>
      <c r="N91" s="81"/>
      <c r="O91" s="81"/>
      <c r="P91" s="81"/>
      <c r="Q91" s="81"/>
      <c r="R91" s="81"/>
      <c r="S91" s="81"/>
      <c r="T91" s="81"/>
      <c r="U91" s="81"/>
      <c r="V91" s="81"/>
      <c r="W91" s="81"/>
      <c r="X91" s="81"/>
      <c r="Y91" s="81"/>
      <c r="Z91" s="81"/>
      <c r="AA91" s="81"/>
      <c r="AB91" s="81"/>
      <c r="AC91" s="81"/>
      <c r="AD91" s="81"/>
      <c r="AE91" s="81"/>
      <c r="AF91" s="81"/>
      <c r="AG91" s="81"/>
      <c r="AH91" s="81"/>
      <c r="AI91" s="81"/>
      <c r="AJ91" s="82">
        <f t="shared" si="19"/>
        <v>0</v>
      </c>
      <c r="AK91" s="83"/>
      <c r="AL91" s="83"/>
      <c r="AM91" s="83"/>
      <c r="AN91" s="84">
        <f t="shared" si="20"/>
        <v>0</v>
      </c>
      <c r="AO91" s="83"/>
      <c r="AP91" s="83"/>
      <c r="AQ91" s="83"/>
      <c r="AR91" s="85">
        <f t="shared" si="21"/>
        <v>0</v>
      </c>
      <c r="AS91" s="85">
        <f t="shared" si="22"/>
        <v>0</v>
      </c>
      <c r="AT91" s="85">
        <f t="shared" si="23"/>
        <v>0</v>
      </c>
      <c r="AU91" s="83"/>
      <c r="AV91" s="83"/>
      <c r="AW91" s="571" t="str">
        <f t="shared" si="25"/>
        <v/>
      </c>
      <c r="AX91" s="572"/>
      <c r="AY91" s="572"/>
      <c r="AZ91" s="573"/>
      <c r="BA91" s="86" t="s">
        <v>958</v>
      </c>
      <c r="BB91" s="87" t="s">
        <v>959</v>
      </c>
      <c r="BC91" s="87" t="str">
        <f t="shared" si="26"/>
        <v>등급입력</v>
      </c>
      <c r="BD91" s="87" t="str">
        <f t="shared" si="27"/>
        <v>등급입력</v>
      </c>
      <c r="BE91" s="87" t="e">
        <f t="shared" si="28"/>
        <v>#N/A</v>
      </c>
      <c r="BF91" s="87">
        <f t="shared" si="29"/>
        <v>0</v>
      </c>
      <c r="BG91" s="88">
        <f t="shared" si="24"/>
        <v>0</v>
      </c>
    </row>
    <row r="92" spans="1:59" ht="18.75" customHeight="1">
      <c r="A92" s="76"/>
      <c r="B92" s="77"/>
      <c r="C92" s="78"/>
      <c r="D92" s="79"/>
      <c r="E92" s="80"/>
      <c r="F92" s="81"/>
      <c r="G92" s="81"/>
      <c r="H92" s="81"/>
      <c r="I92" s="81"/>
      <c r="J92" s="81"/>
      <c r="K92" s="81"/>
      <c r="L92" s="81"/>
      <c r="M92" s="81"/>
      <c r="N92" s="81"/>
      <c r="O92" s="81"/>
      <c r="P92" s="81"/>
      <c r="Q92" s="81"/>
      <c r="R92" s="81"/>
      <c r="S92" s="81"/>
      <c r="T92" s="81"/>
      <c r="U92" s="81"/>
      <c r="V92" s="81"/>
      <c r="W92" s="81"/>
      <c r="X92" s="81"/>
      <c r="Y92" s="81"/>
      <c r="Z92" s="81"/>
      <c r="AA92" s="81"/>
      <c r="AB92" s="81"/>
      <c r="AC92" s="81"/>
      <c r="AD92" s="81"/>
      <c r="AE92" s="81"/>
      <c r="AF92" s="81"/>
      <c r="AG92" s="81"/>
      <c r="AH92" s="81"/>
      <c r="AI92" s="81"/>
      <c r="AJ92" s="82">
        <f t="shared" si="19"/>
        <v>0</v>
      </c>
      <c r="AK92" s="83"/>
      <c r="AL92" s="83"/>
      <c r="AM92" s="83"/>
      <c r="AN92" s="84">
        <f t="shared" si="20"/>
        <v>0</v>
      </c>
      <c r="AO92" s="83"/>
      <c r="AP92" s="83"/>
      <c r="AQ92" s="83"/>
      <c r="AR92" s="85">
        <f t="shared" si="21"/>
        <v>0</v>
      </c>
      <c r="AS92" s="85">
        <f t="shared" si="22"/>
        <v>0</v>
      </c>
      <c r="AT92" s="85">
        <f t="shared" si="23"/>
        <v>0</v>
      </c>
      <c r="AU92" s="83"/>
      <c r="AV92" s="83"/>
      <c r="AW92" s="571" t="str">
        <f t="shared" si="25"/>
        <v/>
      </c>
      <c r="AX92" s="572"/>
      <c r="AY92" s="572"/>
      <c r="AZ92" s="573"/>
      <c r="BA92" s="86" t="s">
        <v>958</v>
      </c>
      <c r="BB92" s="87" t="s">
        <v>959</v>
      </c>
      <c r="BC92" s="87" t="str">
        <f t="shared" si="26"/>
        <v>등급입력</v>
      </c>
      <c r="BD92" s="87" t="str">
        <f t="shared" si="27"/>
        <v>등급입력</v>
      </c>
      <c r="BE92" s="87" t="e">
        <f t="shared" si="28"/>
        <v>#N/A</v>
      </c>
      <c r="BF92" s="87">
        <f t="shared" si="29"/>
        <v>0</v>
      </c>
      <c r="BG92" s="88">
        <f t="shared" si="24"/>
        <v>0</v>
      </c>
    </row>
    <row r="93" spans="1:59" ht="18.75" customHeight="1">
      <c r="A93" s="76"/>
      <c r="B93" s="77"/>
      <c r="C93" s="78"/>
      <c r="D93" s="79"/>
      <c r="E93" s="80"/>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2">
        <f t="shared" si="19"/>
        <v>0</v>
      </c>
      <c r="AK93" s="83"/>
      <c r="AL93" s="83"/>
      <c r="AM93" s="83"/>
      <c r="AN93" s="84">
        <f t="shared" si="20"/>
        <v>0</v>
      </c>
      <c r="AO93" s="83"/>
      <c r="AP93" s="83"/>
      <c r="AQ93" s="83"/>
      <c r="AR93" s="85">
        <f t="shared" si="21"/>
        <v>0</v>
      </c>
      <c r="AS93" s="85">
        <f t="shared" si="22"/>
        <v>0</v>
      </c>
      <c r="AT93" s="85">
        <f t="shared" si="23"/>
        <v>0</v>
      </c>
      <c r="AU93" s="83"/>
      <c r="AV93" s="83"/>
      <c r="AW93" s="571" t="str">
        <f t="shared" si="25"/>
        <v/>
      </c>
      <c r="AX93" s="572"/>
      <c r="AY93" s="572"/>
      <c r="AZ93" s="573"/>
      <c r="BA93" s="86" t="s">
        <v>958</v>
      </c>
      <c r="BB93" s="87" t="s">
        <v>959</v>
      </c>
      <c r="BC93" s="87" t="str">
        <f t="shared" si="26"/>
        <v>등급입력</v>
      </c>
      <c r="BD93" s="87" t="str">
        <f t="shared" si="27"/>
        <v>등급입력</v>
      </c>
      <c r="BE93" s="87" t="e">
        <f t="shared" si="28"/>
        <v>#N/A</v>
      </c>
      <c r="BF93" s="87">
        <f t="shared" si="29"/>
        <v>0</v>
      </c>
      <c r="BG93" s="88">
        <f t="shared" si="24"/>
        <v>0</v>
      </c>
    </row>
    <row r="94" spans="1:59" ht="18.75" customHeight="1">
      <c r="A94" s="76"/>
      <c r="B94" s="77"/>
      <c r="C94" s="78"/>
      <c r="D94" s="79"/>
      <c r="E94" s="80"/>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c r="AF94" s="81"/>
      <c r="AG94" s="81"/>
      <c r="AH94" s="81"/>
      <c r="AI94" s="81"/>
      <c r="AJ94" s="82">
        <f t="shared" si="19"/>
        <v>0</v>
      </c>
      <c r="AK94" s="83"/>
      <c r="AL94" s="83"/>
      <c r="AM94" s="83"/>
      <c r="AN94" s="84">
        <f t="shared" si="20"/>
        <v>0</v>
      </c>
      <c r="AO94" s="83"/>
      <c r="AP94" s="83"/>
      <c r="AQ94" s="83"/>
      <c r="AR94" s="85">
        <f t="shared" si="21"/>
        <v>0</v>
      </c>
      <c r="AS94" s="85">
        <f t="shared" si="22"/>
        <v>0</v>
      </c>
      <c r="AT94" s="85">
        <f t="shared" si="23"/>
        <v>0</v>
      </c>
      <c r="AU94" s="83"/>
      <c r="AV94" s="83"/>
      <c r="AW94" s="571" t="str">
        <f t="shared" si="25"/>
        <v/>
      </c>
      <c r="AX94" s="572"/>
      <c r="AY94" s="572"/>
      <c r="AZ94" s="573"/>
      <c r="BA94" s="86" t="s">
        <v>958</v>
      </c>
      <c r="BB94" s="87" t="s">
        <v>959</v>
      </c>
      <c r="BC94" s="87" t="str">
        <f t="shared" si="26"/>
        <v>등급입력</v>
      </c>
      <c r="BD94" s="87" t="str">
        <f t="shared" si="27"/>
        <v>등급입력</v>
      </c>
      <c r="BE94" s="87" t="e">
        <f t="shared" si="28"/>
        <v>#N/A</v>
      </c>
      <c r="BF94" s="87">
        <f t="shared" si="29"/>
        <v>0</v>
      </c>
      <c r="BG94" s="88">
        <f t="shared" si="24"/>
        <v>0</v>
      </c>
    </row>
    <row r="95" spans="1:59" ht="18.75" customHeight="1">
      <c r="A95" s="76"/>
      <c r="B95" s="77"/>
      <c r="C95" s="78"/>
      <c r="D95" s="79"/>
      <c r="E95" s="80"/>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2">
        <f t="shared" si="19"/>
        <v>0</v>
      </c>
      <c r="AK95" s="83"/>
      <c r="AL95" s="83"/>
      <c r="AM95" s="83"/>
      <c r="AN95" s="84">
        <f t="shared" si="20"/>
        <v>0</v>
      </c>
      <c r="AO95" s="83"/>
      <c r="AP95" s="83"/>
      <c r="AQ95" s="83"/>
      <c r="AR95" s="85">
        <f t="shared" si="21"/>
        <v>0</v>
      </c>
      <c r="AS95" s="85">
        <f t="shared" si="22"/>
        <v>0</v>
      </c>
      <c r="AT95" s="85">
        <f t="shared" si="23"/>
        <v>0</v>
      </c>
      <c r="AU95" s="83"/>
      <c r="AV95" s="83"/>
      <c r="AW95" s="571" t="str">
        <f t="shared" si="25"/>
        <v/>
      </c>
      <c r="AX95" s="572"/>
      <c r="AY95" s="572"/>
      <c r="AZ95" s="573"/>
      <c r="BA95" s="86" t="s">
        <v>958</v>
      </c>
      <c r="BB95" s="87" t="s">
        <v>959</v>
      </c>
      <c r="BC95" s="87" t="str">
        <f t="shared" si="26"/>
        <v>등급입력</v>
      </c>
      <c r="BD95" s="87" t="str">
        <f t="shared" si="27"/>
        <v>등급입력</v>
      </c>
      <c r="BE95" s="87" t="e">
        <f t="shared" si="28"/>
        <v>#N/A</v>
      </c>
      <c r="BF95" s="87">
        <f t="shared" si="29"/>
        <v>0</v>
      </c>
      <c r="BG95" s="88">
        <f t="shared" si="24"/>
        <v>0</v>
      </c>
    </row>
    <row r="96" spans="1:59" ht="18.75" customHeight="1">
      <c r="A96" s="76"/>
      <c r="B96" s="77"/>
      <c r="C96" s="78"/>
      <c r="D96" s="79"/>
      <c r="E96" s="80"/>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2">
        <f t="shared" si="19"/>
        <v>0</v>
      </c>
      <c r="AK96" s="83"/>
      <c r="AL96" s="83"/>
      <c r="AM96" s="83"/>
      <c r="AN96" s="84">
        <f t="shared" si="20"/>
        <v>0</v>
      </c>
      <c r="AO96" s="83"/>
      <c r="AP96" s="83"/>
      <c r="AQ96" s="83"/>
      <c r="AR96" s="85">
        <f t="shared" si="21"/>
        <v>0</v>
      </c>
      <c r="AS96" s="85">
        <f t="shared" si="22"/>
        <v>0</v>
      </c>
      <c r="AT96" s="85">
        <f t="shared" si="23"/>
        <v>0</v>
      </c>
      <c r="AU96" s="83"/>
      <c r="AV96" s="83"/>
      <c r="AW96" s="571" t="str">
        <f t="shared" si="25"/>
        <v/>
      </c>
      <c r="AX96" s="572"/>
      <c r="AY96" s="572"/>
      <c r="AZ96" s="573"/>
      <c r="BA96" s="86" t="s">
        <v>958</v>
      </c>
      <c r="BB96" s="87" t="s">
        <v>959</v>
      </c>
      <c r="BC96" s="87" t="str">
        <f t="shared" si="26"/>
        <v>등급입력</v>
      </c>
      <c r="BD96" s="87" t="str">
        <f t="shared" si="27"/>
        <v>등급입력</v>
      </c>
      <c r="BE96" s="87" t="e">
        <f t="shared" si="28"/>
        <v>#N/A</v>
      </c>
      <c r="BF96" s="87">
        <f t="shared" si="29"/>
        <v>0</v>
      </c>
      <c r="BG96" s="88">
        <f t="shared" si="24"/>
        <v>0</v>
      </c>
    </row>
    <row r="97" spans="1:59" ht="18.75" customHeight="1">
      <c r="A97" s="76"/>
      <c r="B97" s="77"/>
      <c r="C97" s="78"/>
      <c r="D97" s="79"/>
      <c r="E97" s="80"/>
      <c r="F97" s="81"/>
      <c r="G97" s="81"/>
      <c r="H97" s="81"/>
      <c r="I97" s="81"/>
      <c r="J97" s="81"/>
      <c r="K97" s="81"/>
      <c r="L97" s="81"/>
      <c r="M97" s="81"/>
      <c r="N97" s="81"/>
      <c r="O97" s="81"/>
      <c r="P97" s="81"/>
      <c r="Q97" s="81"/>
      <c r="R97" s="81"/>
      <c r="S97" s="81"/>
      <c r="T97" s="81"/>
      <c r="U97" s="81"/>
      <c r="V97" s="81"/>
      <c r="W97" s="81"/>
      <c r="X97" s="81"/>
      <c r="Y97" s="81"/>
      <c r="Z97" s="81"/>
      <c r="AA97" s="81"/>
      <c r="AB97" s="81"/>
      <c r="AC97" s="81"/>
      <c r="AD97" s="81"/>
      <c r="AE97" s="81"/>
      <c r="AF97" s="81"/>
      <c r="AG97" s="81"/>
      <c r="AH97" s="81"/>
      <c r="AI97" s="81"/>
      <c r="AJ97" s="82">
        <f t="shared" si="19"/>
        <v>0</v>
      </c>
      <c r="AK97" s="83"/>
      <c r="AL97" s="83"/>
      <c r="AM97" s="83"/>
      <c r="AN97" s="84">
        <f t="shared" si="20"/>
        <v>0</v>
      </c>
      <c r="AO97" s="83"/>
      <c r="AP97" s="83"/>
      <c r="AQ97" s="83"/>
      <c r="AR97" s="85">
        <f t="shared" si="21"/>
        <v>0</v>
      </c>
      <c r="AS97" s="85">
        <f t="shared" si="22"/>
        <v>0</v>
      </c>
      <c r="AT97" s="85">
        <f t="shared" si="23"/>
        <v>0</v>
      </c>
      <c r="AU97" s="83"/>
      <c r="AV97" s="83"/>
      <c r="AW97" s="571" t="str">
        <f t="shared" si="25"/>
        <v/>
      </c>
      <c r="AX97" s="572"/>
      <c r="AY97" s="572"/>
      <c r="AZ97" s="573"/>
      <c r="BA97" s="86" t="s">
        <v>958</v>
      </c>
      <c r="BB97" s="87" t="s">
        <v>959</v>
      </c>
      <c r="BC97" s="87" t="str">
        <f t="shared" si="26"/>
        <v>등급입력</v>
      </c>
      <c r="BD97" s="87" t="str">
        <f t="shared" si="27"/>
        <v>등급입력</v>
      </c>
      <c r="BE97" s="87" t="e">
        <f t="shared" si="28"/>
        <v>#N/A</v>
      </c>
      <c r="BF97" s="87">
        <f t="shared" si="29"/>
        <v>0</v>
      </c>
      <c r="BG97" s="88">
        <f t="shared" si="24"/>
        <v>0</v>
      </c>
    </row>
    <row r="98" spans="1:59" ht="18.75" customHeight="1">
      <c r="A98" s="76"/>
      <c r="B98" s="77"/>
      <c r="C98" s="78"/>
      <c r="D98" s="79"/>
      <c r="E98" s="80"/>
      <c r="F98" s="81"/>
      <c r="G98" s="81"/>
      <c r="H98" s="81"/>
      <c r="I98" s="81"/>
      <c r="J98" s="81"/>
      <c r="K98" s="81"/>
      <c r="L98" s="81"/>
      <c r="M98" s="81"/>
      <c r="N98" s="81"/>
      <c r="O98" s="81"/>
      <c r="P98" s="81"/>
      <c r="Q98" s="81"/>
      <c r="R98" s="81"/>
      <c r="S98" s="81"/>
      <c r="T98" s="81"/>
      <c r="U98" s="81"/>
      <c r="V98" s="81"/>
      <c r="W98" s="81"/>
      <c r="X98" s="81"/>
      <c r="Y98" s="81"/>
      <c r="Z98" s="81"/>
      <c r="AA98" s="81"/>
      <c r="AB98" s="81"/>
      <c r="AC98" s="81"/>
      <c r="AD98" s="81"/>
      <c r="AE98" s="81"/>
      <c r="AF98" s="81"/>
      <c r="AG98" s="81"/>
      <c r="AH98" s="81"/>
      <c r="AI98" s="81"/>
      <c r="AJ98" s="82">
        <f t="shared" si="19"/>
        <v>0</v>
      </c>
      <c r="AK98" s="83"/>
      <c r="AL98" s="83"/>
      <c r="AM98" s="83"/>
      <c r="AN98" s="84">
        <f t="shared" si="20"/>
        <v>0</v>
      </c>
      <c r="AO98" s="83"/>
      <c r="AP98" s="83"/>
      <c r="AQ98" s="83"/>
      <c r="AR98" s="85">
        <f t="shared" si="21"/>
        <v>0</v>
      </c>
      <c r="AS98" s="85">
        <f t="shared" si="22"/>
        <v>0</v>
      </c>
      <c r="AT98" s="85">
        <f t="shared" si="23"/>
        <v>0</v>
      </c>
      <c r="AU98" s="83"/>
      <c r="AV98" s="83"/>
      <c r="AW98" s="571" t="str">
        <f t="shared" si="25"/>
        <v/>
      </c>
      <c r="AX98" s="572"/>
      <c r="AY98" s="572"/>
      <c r="AZ98" s="573"/>
      <c r="BA98" s="86" t="s">
        <v>958</v>
      </c>
      <c r="BB98" s="87" t="s">
        <v>959</v>
      </c>
      <c r="BC98" s="87" t="str">
        <f t="shared" si="26"/>
        <v>등급입력</v>
      </c>
      <c r="BD98" s="87" t="str">
        <f t="shared" si="27"/>
        <v>등급입력</v>
      </c>
      <c r="BE98" s="87" t="e">
        <f t="shared" si="28"/>
        <v>#N/A</v>
      </c>
      <c r="BF98" s="87">
        <f t="shared" si="29"/>
        <v>0</v>
      </c>
      <c r="BG98" s="88">
        <f t="shared" si="24"/>
        <v>0</v>
      </c>
    </row>
    <row r="99" spans="1:59" ht="18.75" customHeight="1">
      <c r="A99" s="76"/>
      <c r="B99" s="77"/>
      <c r="C99" s="78"/>
      <c r="D99" s="79"/>
      <c r="E99" s="80"/>
      <c r="F99" s="81"/>
      <c r="G99" s="81"/>
      <c r="H99" s="81"/>
      <c r="I99" s="81"/>
      <c r="J99" s="81"/>
      <c r="K99" s="81"/>
      <c r="L99" s="81"/>
      <c r="M99" s="81"/>
      <c r="N99" s="81"/>
      <c r="O99" s="81"/>
      <c r="P99" s="81"/>
      <c r="Q99" s="81"/>
      <c r="R99" s="81"/>
      <c r="S99" s="81"/>
      <c r="T99" s="81"/>
      <c r="U99" s="81"/>
      <c r="V99" s="81"/>
      <c r="W99" s="81"/>
      <c r="X99" s="81"/>
      <c r="Y99" s="81"/>
      <c r="Z99" s="81"/>
      <c r="AA99" s="81"/>
      <c r="AB99" s="81"/>
      <c r="AC99" s="81"/>
      <c r="AD99" s="81"/>
      <c r="AE99" s="81"/>
      <c r="AF99" s="81"/>
      <c r="AG99" s="81"/>
      <c r="AH99" s="81"/>
      <c r="AI99" s="81"/>
      <c r="AJ99" s="82">
        <f t="shared" si="19"/>
        <v>0</v>
      </c>
      <c r="AK99" s="83"/>
      <c r="AL99" s="83"/>
      <c r="AM99" s="83"/>
      <c r="AN99" s="84">
        <f t="shared" si="20"/>
        <v>0</v>
      </c>
      <c r="AO99" s="83"/>
      <c r="AP99" s="83"/>
      <c r="AQ99" s="83"/>
      <c r="AR99" s="85">
        <f t="shared" si="21"/>
        <v>0</v>
      </c>
      <c r="AS99" s="85">
        <f t="shared" si="22"/>
        <v>0</v>
      </c>
      <c r="AT99" s="85">
        <f t="shared" si="23"/>
        <v>0</v>
      </c>
      <c r="AU99" s="83"/>
      <c r="AV99" s="83"/>
      <c r="AW99" s="571" t="str">
        <f t="shared" si="25"/>
        <v/>
      </c>
      <c r="AX99" s="572"/>
      <c r="AY99" s="572"/>
      <c r="AZ99" s="573"/>
      <c r="BA99" s="86" t="s">
        <v>958</v>
      </c>
      <c r="BB99" s="87" t="s">
        <v>959</v>
      </c>
      <c r="BC99" s="87" t="str">
        <f t="shared" si="26"/>
        <v>등급입력</v>
      </c>
      <c r="BD99" s="87" t="str">
        <f t="shared" si="27"/>
        <v>등급입력</v>
      </c>
      <c r="BE99" s="87" t="e">
        <f t="shared" si="28"/>
        <v>#N/A</v>
      </c>
      <c r="BF99" s="87">
        <f t="shared" si="29"/>
        <v>0</v>
      </c>
      <c r="BG99" s="88">
        <f t="shared" si="24"/>
        <v>0</v>
      </c>
    </row>
    <row r="100" spans="1:59" ht="18.75" customHeight="1">
      <c r="A100" s="76"/>
      <c r="B100" s="77"/>
      <c r="C100" s="78"/>
      <c r="D100" s="79"/>
      <c r="E100" s="80"/>
      <c r="F100" s="81"/>
      <c r="G100" s="81"/>
      <c r="H100" s="81"/>
      <c r="I100" s="81"/>
      <c r="J100" s="81"/>
      <c r="K100" s="81"/>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2">
        <f t="shared" si="19"/>
        <v>0</v>
      </c>
      <c r="AK100" s="83"/>
      <c r="AL100" s="83"/>
      <c r="AM100" s="83"/>
      <c r="AN100" s="84">
        <f t="shared" si="20"/>
        <v>0</v>
      </c>
      <c r="AO100" s="83"/>
      <c r="AP100" s="83"/>
      <c r="AQ100" s="83"/>
      <c r="AR100" s="85">
        <f t="shared" si="21"/>
        <v>0</v>
      </c>
      <c r="AS100" s="85">
        <f t="shared" si="22"/>
        <v>0</v>
      </c>
      <c r="AT100" s="85">
        <f t="shared" si="23"/>
        <v>0</v>
      </c>
      <c r="AU100" s="83"/>
      <c r="AV100" s="83"/>
      <c r="AW100" s="571" t="str">
        <f t="shared" si="25"/>
        <v/>
      </c>
      <c r="AX100" s="572"/>
      <c r="AY100" s="572"/>
      <c r="AZ100" s="573"/>
      <c r="BA100" s="86" t="s">
        <v>958</v>
      </c>
      <c r="BB100" s="87" t="s">
        <v>959</v>
      </c>
      <c r="BC100" s="87" t="str">
        <f t="shared" si="26"/>
        <v>등급입력</v>
      </c>
      <c r="BD100" s="87" t="str">
        <f t="shared" si="27"/>
        <v>등급입력</v>
      </c>
      <c r="BE100" s="87" t="e">
        <f t="shared" si="28"/>
        <v>#N/A</v>
      </c>
      <c r="BF100" s="87">
        <f t="shared" si="29"/>
        <v>0</v>
      </c>
      <c r="BG100" s="88">
        <f t="shared" si="24"/>
        <v>0</v>
      </c>
    </row>
    <row r="101" spans="1:59" ht="18.75" customHeight="1">
      <c r="A101" s="76"/>
      <c r="B101" s="77"/>
      <c r="C101" s="78"/>
      <c r="D101" s="79"/>
      <c r="E101" s="80"/>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2">
        <f t="shared" si="19"/>
        <v>0</v>
      </c>
      <c r="AK101" s="83"/>
      <c r="AL101" s="83"/>
      <c r="AM101" s="83"/>
      <c r="AN101" s="84">
        <f t="shared" si="20"/>
        <v>0</v>
      </c>
      <c r="AO101" s="83"/>
      <c r="AP101" s="83"/>
      <c r="AQ101" s="83"/>
      <c r="AR101" s="85">
        <f t="shared" si="21"/>
        <v>0</v>
      </c>
      <c r="AS101" s="85">
        <f t="shared" si="22"/>
        <v>0</v>
      </c>
      <c r="AT101" s="85">
        <f t="shared" si="23"/>
        <v>0</v>
      </c>
      <c r="AU101" s="83"/>
      <c r="AV101" s="83"/>
      <c r="AW101" s="571" t="str">
        <f t="shared" si="25"/>
        <v/>
      </c>
      <c r="AX101" s="572"/>
      <c r="AY101" s="572"/>
      <c r="AZ101" s="573"/>
      <c r="BA101" s="86" t="s">
        <v>958</v>
      </c>
      <c r="BB101" s="87" t="s">
        <v>959</v>
      </c>
      <c r="BC101" s="87" t="str">
        <f t="shared" si="26"/>
        <v>등급입력</v>
      </c>
      <c r="BD101" s="87" t="str">
        <f t="shared" si="27"/>
        <v>등급입력</v>
      </c>
      <c r="BE101" s="87" t="e">
        <f t="shared" si="28"/>
        <v>#N/A</v>
      </c>
      <c r="BF101" s="87">
        <f t="shared" si="29"/>
        <v>0</v>
      </c>
      <c r="BG101" s="88">
        <f t="shared" si="24"/>
        <v>0</v>
      </c>
    </row>
    <row r="102" spans="1:59" ht="18.75" customHeight="1">
      <c r="A102" s="76"/>
      <c r="B102" s="77"/>
      <c r="C102" s="78"/>
      <c r="D102" s="79"/>
      <c r="E102" s="80"/>
      <c r="F102" s="81"/>
      <c r="G102" s="81"/>
      <c r="H102" s="81"/>
      <c r="I102" s="81"/>
      <c r="J102" s="81"/>
      <c r="K102" s="81"/>
      <c r="L102" s="81"/>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2">
        <f t="shared" si="19"/>
        <v>0</v>
      </c>
      <c r="AK102" s="83"/>
      <c r="AL102" s="83"/>
      <c r="AM102" s="83"/>
      <c r="AN102" s="84">
        <f t="shared" si="20"/>
        <v>0</v>
      </c>
      <c r="AO102" s="83"/>
      <c r="AP102" s="83"/>
      <c r="AQ102" s="83"/>
      <c r="AR102" s="85">
        <f t="shared" si="21"/>
        <v>0</v>
      </c>
      <c r="AS102" s="85">
        <f t="shared" si="22"/>
        <v>0</v>
      </c>
      <c r="AT102" s="85">
        <f t="shared" si="23"/>
        <v>0</v>
      </c>
      <c r="AU102" s="83"/>
      <c r="AV102" s="83"/>
      <c r="AW102" s="571" t="str">
        <f t="shared" si="25"/>
        <v/>
      </c>
      <c r="AX102" s="572"/>
      <c r="AY102" s="572"/>
      <c r="AZ102" s="573"/>
      <c r="BA102" s="86" t="s">
        <v>958</v>
      </c>
      <c r="BB102" s="87" t="s">
        <v>959</v>
      </c>
      <c r="BC102" s="87" t="str">
        <f t="shared" si="26"/>
        <v>등급입력</v>
      </c>
      <c r="BD102" s="87" t="str">
        <f t="shared" si="27"/>
        <v>등급입력</v>
      </c>
      <c r="BE102" s="87" t="e">
        <f t="shared" si="28"/>
        <v>#N/A</v>
      </c>
      <c r="BF102" s="87">
        <f t="shared" si="29"/>
        <v>0</v>
      </c>
      <c r="BG102" s="88">
        <f t="shared" si="24"/>
        <v>0</v>
      </c>
    </row>
    <row r="103" spans="1:59" ht="18.75" customHeight="1">
      <c r="A103" s="76"/>
      <c r="B103" s="77"/>
      <c r="C103" s="78"/>
      <c r="D103" s="79"/>
      <c r="E103" s="80"/>
      <c r="F103" s="81"/>
      <c r="G103" s="81"/>
      <c r="H103" s="81"/>
      <c r="I103" s="81"/>
      <c r="J103" s="81"/>
      <c r="K103" s="81"/>
      <c r="L103" s="81"/>
      <c r="M103" s="81"/>
      <c r="N103" s="81"/>
      <c r="O103" s="81"/>
      <c r="P103" s="81"/>
      <c r="Q103" s="81"/>
      <c r="R103" s="81"/>
      <c r="S103" s="81"/>
      <c r="T103" s="81"/>
      <c r="U103" s="81"/>
      <c r="V103" s="81"/>
      <c r="W103" s="81"/>
      <c r="X103" s="81"/>
      <c r="Y103" s="81"/>
      <c r="Z103" s="81"/>
      <c r="AA103" s="81"/>
      <c r="AB103" s="81"/>
      <c r="AC103" s="81"/>
      <c r="AD103" s="81"/>
      <c r="AE103" s="81"/>
      <c r="AF103" s="81"/>
      <c r="AG103" s="81"/>
      <c r="AH103" s="81"/>
      <c r="AI103" s="81"/>
      <c r="AJ103" s="82">
        <f t="shared" si="19"/>
        <v>0</v>
      </c>
      <c r="AK103" s="83"/>
      <c r="AL103" s="83"/>
      <c r="AM103" s="83"/>
      <c r="AN103" s="84">
        <f t="shared" si="20"/>
        <v>0</v>
      </c>
      <c r="AO103" s="83"/>
      <c r="AP103" s="83"/>
      <c r="AQ103" s="83"/>
      <c r="AR103" s="85">
        <f t="shared" si="21"/>
        <v>0</v>
      </c>
      <c r="AS103" s="85">
        <f t="shared" si="22"/>
        <v>0</v>
      </c>
      <c r="AT103" s="85">
        <f t="shared" si="23"/>
        <v>0</v>
      </c>
      <c r="AU103" s="83"/>
      <c r="AV103" s="83"/>
      <c r="AW103" s="571" t="str">
        <f t="shared" si="25"/>
        <v/>
      </c>
      <c r="AX103" s="572"/>
      <c r="AY103" s="572"/>
      <c r="AZ103" s="573"/>
      <c r="BA103" s="86" t="s">
        <v>958</v>
      </c>
      <c r="BB103" s="87" t="s">
        <v>959</v>
      </c>
      <c r="BC103" s="87" t="str">
        <f t="shared" si="26"/>
        <v>등급입력</v>
      </c>
      <c r="BD103" s="87" t="str">
        <f t="shared" si="27"/>
        <v>등급입력</v>
      </c>
      <c r="BE103" s="87" t="e">
        <f t="shared" si="28"/>
        <v>#N/A</v>
      </c>
      <c r="BF103" s="87">
        <f t="shared" si="29"/>
        <v>0</v>
      </c>
      <c r="BG103" s="88">
        <f t="shared" si="24"/>
        <v>0</v>
      </c>
    </row>
    <row r="104" spans="1:59" ht="18.75" customHeight="1">
      <c r="A104" s="76"/>
      <c r="B104" s="77"/>
      <c r="C104" s="78"/>
      <c r="D104" s="79"/>
      <c r="E104" s="80"/>
      <c r="F104" s="81"/>
      <c r="G104" s="81"/>
      <c r="H104" s="81"/>
      <c r="I104" s="81"/>
      <c r="J104" s="81"/>
      <c r="K104" s="81"/>
      <c r="L104" s="81"/>
      <c r="M104" s="81"/>
      <c r="N104" s="81"/>
      <c r="O104" s="81"/>
      <c r="P104" s="81"/>
      <c r="Q104" s="81"/>
      <c r="R104" s="81"/>
      <c r="S104" s="81"/>
      <c r="T104" s="81"/>
      <c r="U104" s="81"/>
      <c r="V104" s="81"/>
      <c r="W104" s="81"/>
      <c r="X104" s="81"/>
      <c r="Y104" s="81"/>
      <c r="Z104" s="81"/>
      <c r="AA104" s="81"/>
      <c r="AB104" s="81"/>
      <c r="AC104" s="81"/>
      <c r="AD104" s="81"/>
      <c r="AE104" s="81"/>
      <c r="AF104" s="81"/>
      <c r="AG104" s="81"/>
      <c r="AH104" s="81"/>
      <c r="AI104" s="81"/>
      <c r="AJ104" s="82">
        <f t="shared" si="19"/>
        <v>0</v>
      </c>
      <c r="AK104" s="83"/>
      <c r="AL104" s="83"/>
      <c r="AM104" s="83"/>
      <c r="AN104" s="84">
        <f t="shared" si="20"/>
        <v>0</v>
      </c>
      <c r="AO104" s="83"/>
      <c r="AP104" s="83"/>
      <c r="AQ104" s="83"/>
      <c r="AR104" s="85">
        <f t="shared" si="21"/>
        <v>0</v>
      </c>
      <c r="AS104" s="85">
        <f t="shared" si="22"/>
        <v>0</v>
      </c>
      <c r="AT104" s="85">
        <f t="shared" si="23"/>
        <v>0</v>
      </c>
      <c r="AU104" s="83"/>
      <c r="AV104" s="83"/>
      <c r="AW104" s="571" t="str">
        <f t="shared" si="25"/>
        <v/>
      </c>
      <c r="AX104" s="572"/>
      <c r="AY104" s="572"/>
      <c r="AZ104" s="573"/>
      <c r="BA104" s="86" t="s">
        <v>958</v>
      </c>
      <c r="BB104" s="87" t="s">
        <v>959</v>
      </c>
      <c r="BC104" s="87" t="str">
        <f t="shared" si="26"/>
        <v>등급입력</v>
      </c>
      <c r="BD104" s="87" t="str">
        <f t="shared" si="27"/>
        <v>등급입력</v>
      </c>
      <c r="BE104" s="87" t="e">
        <f t="shared" si="28"/>
        <v>#N/A</v>
      </c>
      <c r="BF104" s="87">
        <f t="shared" si="29"/>
        <v>0</v>
      </c>
      <c r="BG104" s="88">
        <f t="shared" si="24"/>
        <v>0</v>
      </c>
    </row>
    <row r="105" spans="1:59" ht="18.75" customHeight="1">
      <c r="A105" s="76"/>
      <c r="B105" s="77"/>
      <c r="C105" s="78"/>
      <c r="D105" s="79"/>
      <c r="E105" s="80"/>
      <c r="F105" s="81"/>
      <c r="G105" s="81"/>
      <c r="H105" s="81"/>
      <c r="I105" s="81"/>
      <c r="J105" s="81"/>
      <c r="K105" s="81"/>
      <c r="L105" s="81"/>
      <c r="M105" s="81"/>
      <c r="N105" s="81"/>
      <c r="O105" s="81"/>
      <c r="P105" s="81"/>
      <c r="Q105" s="81"/>
      <c r="R105" s="81"/>
      <c r="S105" s="81"/>
      <c r="T105" s="81"/>
      <c r="U105" s="81"/>
      <c r="V105" s="81"/>
      <c r="W105" s="81"/>
      <c r="X105" s="81"/>
      <c r="Y105" s="81"/>
      <c r="Z105" s="81"/>
      <c r="AA105" s="81"/>
      <c r="AB105" s="81"/>
      <c r="AC105" s="81"/>
      <c r="AD105" s="81"/>
      <c r="AE105" s="81"/>
      <c r="AF105" s="81"/>
      <c r="AG105" s="81"/>
      <c r="AH105" s="81"/>
      <c r="AI105" s="81"/>
      <c r="AJ105" s="82">
        <f t="shared" si="19"/>
        <v>0</v>
      </c>
      <c r="AK105" s="83"/>
      <c r="AL105" s="83"/>
      <c r="AM105" s="83"/>
      <c r="AN105" s="84">
        <f t="shared" si="20"/>
        <v>0</v>
      </c>
      <c r="AO105" s="83"/>
      <c r="AP105" s="83"/>
      <c r="AQ105" s="83"/>
      <c r="AR105" s="85">
        <f t="shared" si="21"/>
        <v>0</v>
      </c>
      <c r="AS105" s="85">
        <f t="shared" si="22"/>
        <v>0</v>
      </c>
      <c r="AT105" s="85">
        <f t="shared" si="23"/>
        <v>0</v>
      </c>
      <c r="AU105" s="83"/>
      <c r="AV105" s="83"/>
      <c r="AW105" s="571" t="str">
        <f t="shared" si="25"/>
        <v/>
      </c>
      <c r="AX105" s="572"/>
      <c r="AY105" s="572"/>
      <c r="AZ105" s="573"/>
      <c r="BA105" s="86" t="s">
        <v>958</v>
      </c>
      <c r="BB105" s="87" t="s">
        <v>959</v>
      </c>
      <c r="BC105" s="87" t="str">
        <f t="shared" si="26"/>
        <v>등급입력</v>
      </c>
      <c r="BD105" s="87" t="str">
        <f t="shared" si="27"/>
        <v>등급입력</v>
      </c>
      <c r="BE105" s="87" t="e">
        <f t="shared" si="28"/>
        <v>#N/A</v>
      </c>
      <c r="BF105" s="87">
        <f t="shared" si="29"/>
        <v>0</v>
      </c>
      <c r="BG105" s="88">
        <f t="shared" si="24"/>
        <v>0</v>
      </c>
    </row>
    <row r="106" spans="1:59" ht="18.75" customHeight="1">
      <c r="A106" s="76"/>
      <c r="B106" s="77"/>
      <c r="C106" s="78"/>
      <c r="D106" s="79"/>
      <c r="E106" s="80"/>
      <c r="F106" s="81"/>
      <c r="G106" s="81"/>
      <c r="H106" s="81"/>
      <c r="I106" s="81"/>
      <c r="J106" s="81"/>
      <c r="K106" s="81"/>
      <c r="L106" s="81"/>
      <c r="M106" s="81"/>
      <c r="N106" s="81"/>
      <c r="O106" s="81"/>
      <c r="P106" s="81"/>
      <c r="Q106" s="81"/>
      <c r="R106" s="81"/>
      <c r="S106" s="81"/>
      <c r="T106" s="81"/>
      <c r="U106" s="81"/>
      <c r="V106" s="81"/>
      <c r="W106" s="81"/>
      <c r="X106" s="81"/>
      <c r="Y106" s="81"/>
      <c r="Z106" s="81"/>
      <c r="AA106" s="81"/>
      <c r="AB106" s="81"/>
      <c r="AC106" s="81"/>
      <c r="AD106" s="81"/>
      <c r="AE106" s="81"/>
      <c r="AF106" s="81"/>
      <c r="AG106" s="81"/>
      <c r="AH106" s="81"/>
      <c r="AI106" s="81"/>
      <c r="AJ106" s="82">
        <f t="shared" si="19"/>
        <v>0</v>
      </c>
      <c r="AK106" s="83"/>
      <c r="AL106" s="83"/>
      <c r="AM106" s="83"/>
      <c r="AN106" s="84">
        <f t="shared" si="20"/>
        <v>0</v>
      </c>
      <c r="AO106" s="83"/>
      <c r="AP106" s="83"/>
      <c r="AQ106" s="83"/>
      <c r="AR106" s="85">
        <f t="shared" si="21"/>
        <v>0</v>
      </c>
      <c r="AS106" s="85">
        <f t="shared" si="22"/>
        <v>0</v>
      </c>
      <c r="AT106" s="85">
        <f t="shared" si="23"/>
        <v>0</v>
      </c>
      <c r="AU106" s="83"/>
      <c r="AV106" s="83"/>
      <c r="AW106" s="571" t="str">
        <f t="shared" si="25"/>
        <v/>
      </c>
      <c r="AX106" s="572"/>
      <c r="AY106" s="572"/>
      <c r="AZ106" s="573"/>
      <c r="BA106" s="86" t="s">
        <v>958</v>
      </c>
      <c r="BB106" s="87" t="s">
        <v>959</v>
      </c>
      <c r="BC106" s="87" t="str">
        <f t="shared" si="26"/>
        <v>등급입력</v>
      </c>
      <c r="BD106" s="87" t="str">
        <f t="shared" si="27"/>
        <v>등급입력</v>
      </c>
      <c r="BE106" s="87" t="e">
        <f t="shared" si="28"/>
        <v>#N/A</v>
      </c>
      <c r="BF106" s="87">
        <f t="shared" si="29"/>
        <v>0</v>
      </c>
      <c r="BG106" s="88">
        <f t="shared" si="24"/>
        <v>0</v>
      </c>
    </row>
    <row r="107" spans="1:59" ht="18.75" customHeight="1">
      <c r="A107" s="76"/>
      <c r="B107" s="77"/>
      <c r="C107" s="78"/>
      <c r="D107" s="79"/>
      <c r="E107" s="80"/>
      <c r="F107" s="81"/>
      <c r="G107" s="81"/>
      <c r="H107" s="81"/>
      <c r="I107" s="81"/>
      <c r="J107" s="81"/>
      <c r="K107" s="81"/>
      <c r="L107" s="81"/>
      <c r="M107" s="81"/>
      <c r="N107" s="81"/>
      <c r="O107" s="81"/>
      <c r="P107" s="81"/>
      <c r="Q107" s="81"/>
      <c r="R107" s="81"/>
      <c r="S107" s="81"/>
      <c r="T107" s="81"/>
      <c r="U107" s="81"/>
      <c r="V107" s="81"/>
      <c r="W107" s="81"/>
      <c r="X107" s="81"/>
      <c r="Y107" s="81"/>
      <c r="Z107" s="81"/>
      <c r="AA107" s="81"/>
      <c r="AB107" s="81"/>
      <c r="AC107" s="81"/>
      <c r="AD107" s="81"/>
      <c r="AE107" s="81"/>
      <c r="AF107" s="81"/>
      <c r="AG107" s="81"/>
      <c r="AH107" s="81"/>
      <c r="AI107" s="81"/>
      <c r="AJ107" s="82">
        <f t="shared" si="19"/>
        <v>0</v>
      </c>
      <c r="AK107" s="83"/>
      <c r="AL107" s="83"/>
      <c r="AM107" s="83"/>
      <c r="AN107" s="84">
        <f t="shared" si="20"/>
        <v>0</v>
      </c>
      <c r="AO107" s="83"/>
      <c r="AP107" s="83"/>
      <c r="AQ107" s="83"/>
      <c r="AR107" s="85">
        <f t="shared" si="21"/>
        <v>0</v>
      </c>
      <c r="AS107" s="85">
        <f t="shared" si="22"/>
        <v>0</v>
      </c>
      <c r="AT107" s="85">
        <f t="shared" si="23"/>
        <v>0</v>
      </c>
      <c r="AU107" s="83"/>
      <c r="AV107" s="83"/>
      <c r="AW107" s="571" t="str">
        <f t="shared" si="25"/>
        <v/>
      </c>
      <c r="AX107" s="572"/>
      <c r="AY107" s="572"/>
      <c r="AZ107" s="573"/>
      <c r="BA107" s="86" t="s">
        <v>958</v>
      </c>
      <c r="BB107" s="87" t="s">
        <v>959</v>
      </c>
      <c r="BC107" s="87" t="str">
        <f t="shared" si="26"/>
        <v>등급입력</v>
      </c>
      <c r="BD107" s="87" t="str">
        <f t="shared" si="27"/>
        <v>등급입력</v>
      </c>
      <c r="BE107" s="87" t="e">
        <f t="shared" si="28"/>
        <v>#N/A</v>
      </c>
      <c r="BF107" s="87">
        <f t="shared" si="29"/>
        <v>0</v>
      </c>
      <c r="BG107" s="88">
        <f t="shared" si="24"/>
        <v>0</v>
      </c>
    </row>
    <row r="108" spans="1:59" ht="18.75" customHeight="1">
      <c r="A108" s="76"/>
      <c r="B108" s="77"/>
      <c r="C108" s="78"/>
      <c r="D108" s="79"/>
      <c r="E108" s="80"/>
      <c r="F108" s="81"/>
      <c r="G108" s="81"/>
      <c r="H108" s="81"/>
      <c r="I108" s="81"/>
      <c r="J108" s="81"/>
      <c r="K108" s="81"/>
      <c r="L108" s="81"/>
      <c r="M108" s="81"/>
      <c r="N108" s="81"/>
      <c r="O108" s="81"/>
      <c r="P108" s="81"/>
      <c r="Q108" s="81"/>
      <c r="R108" s="81"/>
      <c r="S108" s="81"/>
      <c r="T108" s="81"/>
      <c r="U108" s="81"/>
      <c r="V108" s="81"/>
      <c r="W108" s="81"/>
      <c r="X108" s="81"/>
      <c r="Y108" s="81"/>
      <c r="Z108" s="81"/>
      <c r="AA108" s="81"/>
      <c r="AB108" s="81"/>
      <c r="AC108" s="81"/>
      <c r="AD108" s="81"/>
      <c r="AE108" s="81"/>
      <c r="AF108" s="81"/>
      <c r="AG108" s="81"/>
      <c r="AH108" s="81"/>
      <c r="AI108" s="81"/>
      <c r="AJ108" s="82">
        <f t="shared" si="19"/>
        <v>0</v>
      </c>
      <c r="AK108" s="83"/>
      <c r="AL108" s="83"/>
      <c r="AM108" s="83"/>
      <c r="AN108" s="84">
        <f t="shared" si="20"/>
        <v>0</v>
      </c>
      <c r="AO108" s="83"/>
      <c r="AP108" s="83"/>
      <c r="AQ108" s="83"/>
      <c r="AR108" s="85">
        <f t="shared" si="21"/>
        <v>0</v>
      </c>
      <c r="AS108" s="85">
        <f t="shared" si="22"/>
        <v>0</v>
      </c>
      <c r="AT108" s="85">
        <f t="shared" si="23"/>
        <v>0</v>
      </c>
      <c r="AU108" s="83"/>
      <c r="AV108" s="83"/>
      <c r="AW108" s="571" t="str">
        <f t="shared" si="25"/>
        <v/>
      </c>
      <c r="AX108" s="572"/>
      <c r="AY108" s="572"/>
      <c r="AZ108" s="573"/>
      <c r="BA108" s="86" t="s">
        <v>958</v>
      </c>
      <c r="BB108" s="87" t="s">
        <v>959</v>
      </c>
      <c r="BC108" s="87" t="str">
        <f t="shared" si="26"/>
        <v>등급입력</v>
      </c>
      <c r="BD108" s="87" t="str">
        <f t="shared" si="27"/>
        <v>등급입력</v>
      </c>
      <c r="BE108" s="87" t="e">
        <f t="shared" si="28"/>
        <v>#N/A</v>
      </c>
      <c r="BF108" s="87">
        <f t="shared" si="29"/>
        <v>0</v>
      </c>
      <c r="BG108" s="88">
        <f t="shared" si="24"/>
        <v>0</v>
      </c>
    </row>
    <row r="109" spans="1:59" ht="18.75" customHeight="1">
      <c r="A109" s="76"/>
      <c r="B109" s="77"/>
      <c r="C109" s="78"/>
      <c r="D109" s="79"/>
      <c r="E109" s="80"/>
      <c r="F109" s="81"/>
      <c r="G109" s="81"/>
      <c r="H109" s="81"/>
      <c r="I109" s="81"/>
      <c r="J109" s="81"/>
      <c r="K109" s="81"/>
      <c r="L109" s="81"/>
      <c r="M109" s="81"/>
      <c r="N109" s="81"/>
      <c r="O109" s="81"/>
      <c r="P109" s="81"/>
      <c r="Q109" s="81"/>
      <c r="R109" s="81"/>
      <c r="S109" s="81"/>
      <c r="T109" s="81"/>
      <c r="U109" s="81"/>
      <c r="V109" s="81"/>
      <c r="W109" s="81"/>
      <c r="X109" s="81"/>
      <c r="Y109" s="81"/>
      <c r="Z109" s="81"/>
      <c r="AA109" s="81"/>
      <c r="AB109" s="81"/>
      <c r="AC109" s="81"/>
      <c r="AD109" s="81"/>
      <c r="AE109" s="81"/>
      <c r="AF109" s="81"/>
      <c r="AG109" s="81"/>
      <c r="AH109" s="81"/>
      <c r="AI109" s="81"/>
      <c r="AJ109" s="82">
        <f t="shared" si="19"/>
        <v>0</v>
      </c>
      <c r="AK109" s="83"/>
      <c r="AL109" s="83"/>
      <c r="AM109" s="83"/>
      <c r="AN109" s="84">
        <f t="shared" si="20"/>
        <v>0</v>
      </c>
      <c r="AO109" s="83"/>
      <c r="AP109" s="83"/>
      <c r="AQ109" s="83"/>
      <c r="AR109" s="85">
        <f t="shared" si="21"/>
        <v>0</v>
      </c>
      <c r="AS109" s="85">
        <f t="shared" si="22"/>
        <v>0</v>
      </c>
      <c r="AT109" s="85">
        <f t="shared" si="23"/>
        <v>0</v>
      </c>
      <c r="AU109" s="83"/>
      <c r="AV109" s="83"/>
      <c r="AW109" s="571" t="str">
        <f t="shared" si="25"/>
        <v/>
      </c>
      <c r="AX109" s="572"/>
      <c r="AY109" s="572"/>
      <c r="AZ109" s="573"/>
      <c r="BA109" s="86" t="s">
        <v>958</v>
      </c>
      <c r="BB109" s="87" t="s">
        <v>959</v>
      </c>
      <c r="BC109" s="87" t="str">
        <f t="shared" si="26"/>
        <v>등급입력</v>
      </c>
      <c r="BD109" s="87" t="str">
        <f t="shared" si="27"/>
        <v>등급입력</v>
      </c>
      <c r="BE109" s="87" t="e">
        <f t="shared" si="28"/>
        <v>#N/A</v>
      </c>
      <c r="BF109" s="87">
        <f t="shared" si="29"/>
        <v>0</v>
      </c>
      <c r="BG109" s="88">
        <f t="shared" si="24"/>
        <v>0</v>
      </c>
    </row>
    <row r="110" spans="1:59" ht="18.75" customHeight="1">
      <c r="A110" s="76"/>
      <c r="B110" s="77"/>
      <c r="C110" s="78"/>
      <c r="D110" s="79"/>
      <c r="E110" s="80"/>
      <c r="F110" s="81"/>
      <c r="G110" s="81"/>
      <c r="H110" s="81"/>
      <c r="I110" s="81"/>
      <c r="J110" s="81"/>
      <c r="K110" s="81"/>
      <c r="L110" s="81"/>
      <c r="M110" s="81"/>
      <c r="N110" s="81"/>
      <c r="O110" s="81"/>
      <c r="P110" s="81"/>
      <c r="Q110" s="81"/>
      <c r="R110" s="81"/>
      <c r="S110" s="81"/>
      <c r="T110" s="81"/>
      <c r="U110" s="81"/>
      <c r="V110" s="81"/>
      <c r="W110" s="81"/>
      <c r="X110" s="81"/>
      <c r="Y110" s="81"/>
      <c r="Z110" s="81"/>
      <c r="AA110" s="81"/>
      <c r="AB110" s="81"/>
      <c r="AC110" s="81"/>
      <c r="AD110" s="81"/>
      <c r="AE110" s="81"/>
      <c r="AF110" s="81"/>
      <c r="AG110" s="81"/>
      <c r="AH110" s="81"/>
      <c r="AI110" s="81"/>
      <c r="AJ110" s="82">
        <f t="shared" si="19"/>
        <v>0</v>
      </c>
      <c r="AK110" s="83"/>
      <c r="AL110" s="83"/>
      <c r="AM110" s="83"/>
      <c r="AN110" s="84">
        <f t="shared" si="20"/>
        <v>0</v>
      </c>
      <c r="AO110" s="83"/>
      <c r="AP110" s="83"/>
      <c r="AQ110" s="83"/>
      <c r="AR110" s="85">
        <f t="shared" si="21"/>
        <v>0</v>
      </c>
      <c r="AS110" s="85">
        <f t="shared" si="22"/>
        <v>0</v>
      </c>
      <c r="AT110" s="85">
        <f t="shared" si="23"/>
        <v>0</v>
      </c>
      <c r="AU110" s="83"/>
      <c r="AV110" s="83"/>
      <c r="AW110" s="571" t="str">
        <f t="shared" si="25"/>
        <v/>
      </c>
      <c r="AX110" s="572"/>
      <c r="AY110" s="572"/>
      <c r="AZ110" s="573"/>
      <c r="BA110" s="86" t="s">
        <v>958</v>
      </c>
      <c r="BB110" s="87" t="s">
        <v>959</v>
      </c>
      <c r="BC110" s="87" t="str">
        <f t="shared" si="26"/>
        <v>등급입력</v>
      </c>
      <c r="BD110" s="87" t="str">
        <f t="shared" si="27"/>
        <v>등급입력</v>
      </c>
      <c r="BE110" s="87" t="e">
        <f t="shared" si="28"/>
        <v>#N/A</v>
      </c>
      <c r="BF110" s="87">
        <f t="shared" si="29"/>
        <v>0</v>
      </c>
      <c r="BG110" s="88">
        <f t="shared" si="24"/>
        <v>0</v>
      </c>
    </row>
    <row r="111" spans="1:59" ht="18.75" customHeight="1">
      <c r="A111" s="76"/>
      <c r="B111" s="77"/>
      <c r="C111" s="78"/>
      <c r="D111" s="79"/>
      <c r="E111" s="80"/>
      <c r="F111" s="81"/>
      <c r="G111" s="81"/>
      <c r="H111" s="81"/>
      <c r="I111" s="81"/>
      <c r="J111" s="81"/>
      <c r="K111" s="81"/>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81"/>
      <c r="AI111" s="81"/>
      <c r="AJ111" s="82">
        <f t="shared" si="19"/>
        <v>0</v>
      </c>
      <c r="AK111" s="83"/>
      <c r="AL111" s="83"/>
      <c r="AM111" s="83"/>
      <c r="AN111" s="84">
        <f t="shared" si="20"/>
        <v>0</v>
      </c>
      <c r="AO111" s="83"/>
      <c r="AP111" s="83"/>
      <c r="AQ111" s="83"/>
      <c r="AR111" s="85">
        <f t="shared" si="21"/>
        <v>0</v>
      </c>
      <c r="AS111" s="85">
        <f t="shared" si="22"/>
        <v>0</v>
      </c>
      <c r="AT111" s="85">
        <f t="shared" si="23"/>
        <v>0</v>
      </c>
      <c r="AU111" s="83"/>
      <c r="AV111" s="83"/>
      <c r="AW111" s="571" t="str">
        <f t="shared" si="25"/>
        <v/>
      </c>
      <c r="AX111" s="572"/>
      <c r="AY111" s="572"/>
      <c r="AZ111" s="573"/>
      <c r="BA111" s="86" t="s">
        <v>958</v>
      </c>
      <c r="BB111" s="87" t="s">
        <v>959</v>
      </c>
      <c r="BC111" s="87" t="str">
        <f t="shared" si="26"/>
        <v>등급입력</v>
      </c>
      <c r="BD111" s="87" t="str">
        <f t="shared" si="27"/>
        <v>등급입력</v>
      </c>
      <c r="BE111" s="87" t="e">
        <f t="shared" si="28"/>
        <v>#N/A</v>
      </c>
      <c r="BF111" s="87">
        <f t="shared" si="29"/>
        <v>0</v>
      </c>
      <c r="BG111" s="88">
        <f t="shared" si="24"/>
        <v>0</v>
      </c>
    </row>
    <row r="112" spans="1:59" ht="18.75" customHeight="1">
      <c r="A112" s="76"/>
      <c r="B112" s="77"/>
      <c r="C112" s="78"/>
      <c r="D112" s="79"/>
      <c r="E112" s="80"/>
      <c r="F112" s="81"/>
      <c r="G112" s="81"/>
      <c r="H112" s="81"/>
      <c r="I112" s="81"/>
      <c r="J112" s="81"/>
      <c r="K112" s="81"/>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2">
        <f t="shared" si="19"/>
        <v>0</v>
      </c>
      <c r="AK112" s="83"/>
      <c r="AL112" s="83"/>
      <c r="AM112" s="83"/>
      <c r="AN112" s="84">
        <f t="shared" si="20"/>
        <v>0</v>
      </c>
      <c r="AO112" s="83"/>
      <c r="AP112" s="83"/>
      <c r="AQ112" s="83"/>
      <c r="AR112" s="85">
        <f t="shared" si="21"/>
        <v>0</v>
      </c>
      <c r="AS112" s="85">
        <f t="shared" si="22"/>
        <v>0</v>
      </c>
      <c r="AT112" s="85">
        <f t="shared" si="23"/>
        <v>0</v>
      </c>
      <c r="AU112" s="83"/>
      <c r="AV112" s="83"/>
      <c r="AW112" s="571" t="str">
        <f t="shared" si="25"/>
        <v/>
      </c>
      <c r="AX112" s="572"/>
      <c r="AY112" s="572"/>
      <c r="AZ112" s="573"/>
      <c r="BA112" s="86" t="s">
        <v>958</v>
      </c>
      <c r="BB112" s="87" t="s">
        <v>959</v>
      </c>
      <c r="BC112" s="87" t="str">
        <f t="shared" si="26"/>
        <v>등급입력</v>
      </c>
      <c r="BD112" s="87" t="str">
        <f t="shared" si="27"/>
        <v>등급입력</v>
      </c>
      <c r="BE112" s="87" t="e">
        <f t="shared" si="28"/>
        <v>#N/A</v>
      </c>
      <c r="BF112" s="87">
        <f t="shared" si="29"/>
        <v>0</v>
      </c>
      <c r="BG112" s="88">
        <f t="shared" si="24"/>
        <v>0</v>
      </c>
    </row>
    <row r="113" spans="1:59" ht="18.75" customHeight="1">
      <c r="A113" s="76"/>
      <c r="B113" s="77"/>
      <c r="C113" s="78"/>
      <c r="D113" s="79"/>
      <c r="E113" s="80"/>
      <c r="F113" s="81"/>
      <c r="G113" s="81"/>
      <c r="H113" s="81"/>
      <c r="I113" s="81"/>
      <c r="J113" s="81"/>
      <c r="K113" s="81"/>
      <c r="L113" s="81"/>
      <c r="M113" s="81"/>
      <c r="N113" s="81"/>
      <c r="O113" s="81"/>
      <c r="P113" s="81"/>
      <c r="Q113" s="81"/>
      <c r="R113" s="81"/>
      <c r="S113" s="81"/>
      <c r="T113" s="81"/>
      <c r="U113" s="81"/>
      <c r="V113" s="81"/>
      <c r="W113" s="81"/>
      <c r="X113" s="81"/>
      <c r="Y113" s="81"/>
      <c r="Z113" s="81"/>
      <c r="AA113" s="81"/>
      <c r="AB113" s="81"/>
      <c r="AC113" s="81"/>
      <c r="AD113" s="81"/>
      <c r="AE113" s="81"/>
      <c r="AF113" s="81"/>
      <c r="AG113" s="81"/>
      <c r="AH113" s="81"/>
      <c r="AI113" s="81"/>
      <c r="AJ113" s="82">
        <f t="shared" si="19"/>
        <v>0</v>
      </c>
      <c r="AK113" s="83"/>
      <c r="AL113" s="83"/>
      <c r="AM113" s="83"/>
      <c r="AN113" s="84">
        <f t="shared" si="20"/>
        <v>0</v>
      </c>
      <c r="AO113" s="83"/>
      <c r="AP113" s="83"/>
      <c r="AQ113" s="83"/>
      <c r="AR113" s="85">
        <f t="shared" si="21"/>
        <v>0</v>
      </c>
      <c r="AS113" s="85">
        <f t="shared" si="22"/>
        <v>0</v>
      </c>
      <c r="AT113" s="85">
        <f t="shared" si="23"/>
        <v>0</v>
      </c>
      <c r="AU113" s="83"/>
      <c r="AV113" s="83"/>
      <c r="AW113" s="571" t="str">
        <f t="shared" si="25"/>
        <v/>
      </c>
      <c r="AX113" s="572"/>
      <c r="AY113" s="572"/>
      <c r="AZ113" s="573"/>
      <c r="BA113" s="86" t="s">
        <v>958</v>
      </c>
      <c r="BB113" s="87" t="s">
        <v>959</v>
      </c>
      <c r="BC113" s="87" t="str">
        <f t="shared" si="26"/>
        <v>등급입력</v>
      </c>
      <c r="BD113" s="87" t="str">
        <f t="shared" si="27"/>
        <v>등급입력</v>
      </c>
      <c r="BE113" s="87" t="e">
        <f t="shared" si="28"/>
        <v>#N/A</v>
      </c>
      <c r="BF113" s="87">
        <f t="shared" si="29"/>
        <v>0</v>
      </c>
      <c r="BG113" s="88">
        <f t="shared" si="24"/>
        <v>0</v>
      </c>
    </row>
    <row r="114" spans="1:59" ht="18.75" customHeight="1">
      <c r="A114" s="76"/>
      <c r="B114" s="77"/>
      <c r="C114" s="78"/>
      <c r="D114" s="79"/>
      <c r="E114" s="80"/>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81"/>
      <c r="AI114" s="81"/>
      <c r="AJ114" s="82">
        <f t="shared" si="19"/>
        <v>0</v>
      </c>
      <c r="AK114" s="83"/>
      <c r="AL114" s="83"/>
      <c r="AM114" s="83"/>
      <c r="AN114" s="84">
        <f t="shared" si="20"/>
        <v>0</v>
      </c>
      <c r="AO114" s="83"/>
      <c r="AP114" s="83"/>
      <c r="AQ114" s="83"/>
      <c r="AR114" s="85">
        <f t="shared" si="21"/>
        <v>0</v>
      </c>
      <c r="AS114" s="85">
        <f t="shared" si="22"/>
        <v>0</v>
      </c>
      <c r="AT114" s="85">
        <f t="shared" si="23"/>
        <v>0</v>
      </c>
      <c r="AU114" s="83"/>
      <c r="AV114" s="83"/>
      <c r="AW114" s="571" t="str">
        <f t="shared" si="25"/>
        <v/>
      </c>
      <c r="AX114" s="572"/>
      <c r="AY114" s="572"/>
      <c r="AZ114" s="573"/>
      <c r="BA114" s="86" t="s">
        <v>958</v>
      </c>
      <c r="BB114" s="87" t="s">
        <v>959</v>
      </c>
      <c r="BC114" s="87" t="str">
        <f t="shared" si="26"/>
        <v>등급입력</v>
      </c>
      <c r="BD114" s="87" t="str">
        <f t="shared" si="27"/>
        <v>등급입력</v>
      </c>
      <c r="BE114" s="87" t="e">
        <f t="shared" si="28"/>
        <v>#N/A</v>
      </c>
      <c r="BF114" s="87">
        <f t="shared" si="29"/>
        <v>0</v>
      </c>
      <c r="BG114" s="88">
        <f t="shared" si="24"/>
        <v>0</v>
      </c>
    </row>
    <row r="115" spans="1:59" ht="18.75" customHeight="1">
      <c r="A115" s="76"/>
      <c r="B115" s="77"/>
      <c r="C115" s="78"/>
      <c r="D115" s="79"/>
      <c r="E115" s="80"/>
      <c r="F115" s="81"/>
      <c r="G115" s="81"/>
      <c r="H115" s="81"/>
      <c r="I115" s="81"/>
      <c r="J115" s="81"/>
      <c r="K115" s="81"/>
      <c r="L115" s="81"/>
      <c r="M115" s="81"/>
      <c r="N115" s="81"/>
      <c r="O115" s="81"/>
      <c r="P115" s="81"/>
      <c r="Q115" s="81"/>
      <c r="R115" s="81"/>
      <c r="S115" s="81"/>
      <c r="T115" s="81"/>
      <c r="U115" s="81"/>
      <c r="V115" s="81"/>
      <c r="W115" s="81"/>
      <c r="X115" s="81"/>
      <c r="Y115" s="81"/>
      <c r="Z115" s="81"/>
      <c r="AA115" s="81"/>
      <c r="AB115" s="81"/>
      <c r="AC115" s="81"/>
      <c r="AD115" s="81"/>
      <c r="AE115" s="81"/>
      <c r="AF115" s="81"/>
      <c r="AG115" s="81"/>
      <c r="AH115" s="81"/>
      <c r="AI115" s="81"/>
      <c r="AJ115" s="82">
        <f t="shared" si="19"/>
        <v>0</v>
      </c>
      <c r="AK115" s="83"/>
      <c r="AL115" s="83"/>
      <c r="AM115" s="83"/>
      <c r="AN115" s="84">
        <f t="shared" si="20"/>
        <v>0</v>
      </c>
      <c r="AO115" s="83"/>
      <c r="AP115" s="83"/>
      <c r="AQ115" s="83"/>
      <c r="AR115" s="85">
        <f t="shared" si="21"/>
        <v>0</v>
      </c>
      <c r="AS115" s="85">
        <f t="shared" si="22"/>
        <v>0</v>
      </c>
      <c r="AT115" s="85">
        <f t="shared" si="23"/>
        <v>0</v>
      </c>
      <c r="AU115" s="83"/>
      <c r="AV115" s="83"/>
      <c r="AW115" s="571" t="str">
        <f t="shared" si="25"/>
        <v/>
      </c>
      <c r="AX115" s="572"/>
      <c r="AY115" s="572"/>
      <c r="AZ115" s="573"/>
      <c r="BA115" s="86" t="s">
        <v>958</v>
      </c>
      <c r="BB115" s="87" t="s">
        <v>959</v>
      </c>
      <c r="BC115" s="87" t="str">
        <f t="shared" si="26"/>
        <v>등급입력</v>
      </c>
      <c r="BD115" s="87" t="str">
        <f t="shared" si="27"/>
        <v>등급입력</v>
      </c>
      <c r="BE115" s="87" t="e">
        <f t="shared" si="28"/>
        <v>#N/A</v>
      </c>
      <c r="BF115" s="87">
        <f t="shared" si="29"/>
        <v>0</v>
      </c>
      <c r="BG115" s="88">
        <f t="shared" si="24"/>
        <v>0</v>
      </c>
    </row>
  </sheetData>
  <sheetProtection algorithmName="SHA-512" hashValue="yKqwSkq+CguLYqzd1MWBIkUsqzvxxTB2CR6+nNgSdZe9Fz2y5pgqGE5H2edE8i+sJOksHYVkGk3So6ZkU0zVFA==" saltValue="Tu5zih8u9W3jtVQbbZYF9A==" spinCount="100000" sheet="1" scenarios="1" formatRows="0" autoFilter="0"/>
  <mergeCells count="625">
    <mergeCell ref="AW111:AZ111"/>
    <mergeCell ref="AW112:AZ112"/>
    <mergeCell ref="AW113:AZ113"/>
    <mergeCell ref="AW114:AZ114"/>
    <mergeCell ref="AW115:AZ115"/>
    <mergeCell ref="AW105:AZ105"/>
    <mergeCell ref="AW106:AZ106"/>
    <mergeCell ref="AW107:AZ107"/>
    <mergeCell ref="AW108:AZ108"/>
    <mergeCell ref="AW109:AZ109"/>
    <mergeCell ref="AW110:AZ110"/>
    <mergeCell ref="AW99:AZ99"/>
    <mergeCell ref="AW100:AZ100"/>
    <mergeCell ref="AW101:AZ101"/>
    <mergeCell ref="AW102:AZ102"/>
    <mergeCell ref="AW103:AZ103"/>
    <mergeCell ref="AW104:AZ104"/>
    <mergeCell ref="AW93:AZ93"/>
    <mergeCell ref="AW94:AZ94"/>
    <mergeCell ref="AW95:AZ95"/>
    <mergeCell ref="AW96:AZ96"/>
    <mergeCell ref="AW97:AZ97"/>
    <mergeCell ref="AW98:AZ98"/>
    <mergeCell ref="AW87:AZ87"/>
    <mergeCell ref="AW88:AZ88"/>
    <mergeCell ref="AW89:AZ89"/>
    <mergeCell ref="AW90:AZ90"/>
    <mergeCell ref="AW91:AZ91"/>
    <mergeCell ref="AW92:AZ92"/>
    <mergeCell ref="AW81:AZ81"/>
    <mergeCell ref="AW82:AZ82"/>
    <mergeCell ref="AW83:AZ83"/>
    <mergeCell ref="AW84:AZ84"/>
    <mergeCell ref="AW85:AZ85"/>
    <mergeCell ref="AW86:AZ86"/>
    <mergeCell ref="AW75:AZ75"/>
    <mergeCell ref="AW76:AZ76"/>
    <mergeCell ref="AW77:AZ77"/>
    <mergeCell ref="AW78:AZ78"/>
    <mergeCell ref="AW79:AZ79"/>
    <mergeCell ref="AW80:AZ80"/>
    <mergeCell ref="AW69:AZ69"/>
    <mergeCell ref="AW70:AZ70"/>
    <mergeCell ref="AW71:AZ71"/>
    <mergeCell ref="AW72:AZ72"/>
    <mergeCell ref="AW73:AZ73"/>
    <mergeCell ref="AW74:AZ74"/>
    <mergeCell ref="AW66:AZ66"/>
    <mergeCell ref="AW67:AZ67"/>
    <mergeCell ref="AW68:AZ68"/>
    <mergeCell ref="AW57:AZ57"/>
    <mergeCell ref="AW58:AZ58"/>
    <mergeCell ref="AW59:AZ59"/>
    <mergeCell ref="AW60:AZ60"/>
    <mergeCell ref="AW61:AZ61"/>
    <mergeCell ref="AW62:AZ62"/>
    <mergeCell ref="AW63:AZ63"/>
    <mergeCell ref="AW52:AZ52"/>
    <mergeCell ref="AW53:AZ53"/>
    <mergeCell ref="AW54:AZ54"/>
    <mergeCell ref="AW55:AZ55"/>
    <mergeCell ref="AW56:AZ56"/>
    <mergeCell ref="AW64:AZ64"/>
    <mergeCell ref="AW65:AZ65"/>
    <mergeCell ref="AS46:AT46"/>
    <mergeCell ref="AN48:AT48"/>
    <mergeCell ref="AU48:AV48"/>
    <mergeCell ref="AV46:AW46"/>
    <mergeCell ref="AY46:AZ46"/>
    <mergeCell ref="A47:C47"/>
    <mergeCell ref="AJ47:AV47"/>
    <mergeCell ref="AW47:BA49"/>
    <mergeCell ref="A48:A50"/>
    <mergeCell ref="B48:B50"/>
    <mergeCell ref="C48:C50"/>
    <mergeCell ref="D48:D50"/>
    <mergeCell ref="E48:E50"/>
    <mergeCell ref="F48:AI49"/>
    <mergeCell ref="AJ48:AM48"/>
    <mergeCell ref="AJ49:AJ50"/>
    <mergeCell ref="AK49:AK50"/>
    <mergeCell ref="AL49:AL50"/>
    <mergeCell ref="AM49:AM50"/>
    <mergeCell ref="AN49:AQ49"/>
    <mergeCell ref="AR49:AT49"/>
    <mergeCell ref="AU49:AU50"/>
    <mergeCell ref="AV49:AV50"/>
    <mergeCell ref="AW50:AZ50"/>
    <mergeCell ref="D47:AI47"/>
    <mergeCell ref="R46:T46"/>
    <mergeCell ref="U46:W46"/>
    <mergeCell ref="X46:Z46"/>
    <mergeCell ref="AA46:AC46"/>
    <mergeCell ref="AD46:AF46"/>
    <mergeCell ref="AG46:AI46"/>
    <mergeCell ref="AJ46:AK46"/>
    <mergeCell ref="AL46:AM46"/>
    <mergeCell ref="AP46:AQ46"/>
    <mergeCell ref="R44:T44"/>
    <mergeCell ref="U44:W44"/>
    <mergeCell ref="X44:Z44"/>
    <mergeCell ref="AA44:AC44"/>
    <mergeCell ref="AD44:AF44"/>
    <mergeCell ref="AY44:AZ44"/>
    <mergeCell ref="R45:T45"/>
    <mergeCell ref="U45:W45"/>
    <mergeCell ref="X45:Z45"/>
    <mergeCell ref="AA45:AC45"/>
    <mergeCell ref="AD45:AF45"/>
    <mergeCell ref="AG45:AI45"/>
    <mergeCell ref="AJ45:AK45"/>
    <mergeCell ref="AL45:AM45"/>
    <mergeCell ref="AP45:AQ45"/>
    <mergeCell ref="AG44:AI44"/>
    <mergeCell ref="AJ44:AK44"/>
    <mergeCell ref="AL44:AM44"/>
    <mergeCell ref="AP44:AQ44"/>
    <mergeCell ref="AS44:AT44"/>
    <mergeCell ref="AV44:AW44"/>
    <mergeCell ref="AS45:AT45"/>
    <mergeCell ref="AV45:AW45"/>
    <mergeCell ref="AY45:AZ45"/>
    <mergeCell ref="AS42:AT42"/>
    <mergeCell ref="AV42:AW42"/>
    <mergeCell ref="AY42:AZ42"/>
    <mergeCell ref="R43:T43"/>
    <mergeCell ref="U43:W43"/>
    <mergeCell ref="X43:Z43"/>
    <mergeCell ref="AA43:AC43"/>
    <mergeCell ref="AD43:AF43"/>
    <mergeCell ref="AG43:AI43"/>
    <mergeCell ref="AJ43:AK43"/>
    <mergeCell ref="AL43:AM43"/>
    <mergeCell ref="R42:T42"/>
    <mergeCell ref="U42:W42"/>
    <mergeCell ref="X42:Z42"/>
    <mergeCell ref="AA42:AC42"/>
    <mergeCell ref="AD42:AF42"/>
    <mergeCell ref="AG42:AI42"/>
    <mergeCell ref="AJ42:AK42"/>
    <mergeCell ref="AL42:AM42"/>
    <mergeCell ref="AP42:AQ42"/>
    <mergeCell ref="AS40:AT40"/>
    <mergeCell ref="AV40:AW40"/>
    <mergeCell ref="AY40:AZ40"/>
    <mergeCell ref="R41:T41"/>
    <mergeCell ref="U41:W41"/>
    <mergeCell ref="X41:Z41"/>
    <mergeCell ref="AA41:AC41"/>
    <mergeCell ref="AD41:AF41"/>
    <mergeCell ref="AY41:AZ41"/>
    <mergeCell ref="AG41:AI41"/>
    <mergeCell ref="AJ41:AK41"/>
    <mergeCell ref="AL41:AM41"/>
    <mergeCell ref="AP41:AQ41"/>
    <mergeCell ref="AS41:AT41"/>
    <mergeCell ref="AV41:AW41"/>
    <mergeCell ref="R40:T40"/>
    <mergeCell ref="U40:W40"/>
    <mergeCell ref="X40:Z40"/>
    <mergeCell ref="AA40:AC40"/>
    <mergeCell ref="AD40:AF40"/>
    <mergeCell ref="AG40:AI40"/>
    <mergeCell ref="AJ40:AK40"/>
    <mergeCell ref="AL40:AM40"/>
    <mergeCell ref="AP40:AQ40"/>
    <mergeCell ref="R38:T38"/>
    <mergeCell ref="U38:W38"/>
    <mergeCell ref="X38:Z38"/>
    <mergeCell ref="AA38:AC38"/>
    <mergeCell ref="AD38:AF38"/>
    <mergeCell ref="AY38:AZ38"/>
    <mergeCell ref="R39:T39"/>
    <mergeCell ref="U39:W39"/>
    <mergeCell ref="X39:Z39"/>
    <mergeCell ref="AA39:AC39"/>
    <mergeCell ref="AD39:AF39"/>
    <mergeCell ref="AG39:AI39"/>
    <mergeCell ref="AJ39:AK39"/>
    <mergeCell ref="AL39:AM39"/>
    <mergeCell ref="AP39:AQ39"/>
    <mergeCell ref="AG38:AI38"/>
    <mergeCell ref="AJ38:AK38"/>
    <mergeCell ref="AL38:AM38"/>
    <mergeCell ref="AP38:AQ38"/>
    <mergeCell ref="AS38:AT38"/>
    <mergeCell ref="AV38:AW38"/>
    <mergeCell ref="AS39:AT39"/>
    <mergeCell ref="AV39:AW39"/>
    <mergeCell ref="AY39:AZ39"/>
    <mergeCell ref="AS36:AT36"/>
    <mergeCell ref="AV36:AW36"/>
    <mergeCell ref="AY36:AZ36"/>
    <mergeCell ref="R37:T37"/>
    <mergeCell ref="U37:W37"/>
    <mergeCell ref="X37:Z37"/>
    <mergeCell ref="AA37:AC37"/>
    <mergeCell ref="AD37:AF37"/>
    <mergeCell ref="AG37:AI37"/>
    <mergeCell ref="AJ37:AK37"/>
    <mergeCell ref="AL37:AM37"/>
    <mergeCell ref="AP37:AQ37"/>
    <mergeCell ref="AS37:AT37"/>
    <mergeCell ref="AV37:AW37"/>
    <mergeCell ref="AY37:AZ37"/>
    <mergeCell ref="R36:T36"/>
    <mergeCell ref="U36:W36"/>
    <mergeCell ref="X36:Z36"/>
    <mergeCell ref="AA36:AC36"/>
    <mergeCell ref="AD36:AF36"/>
    <mergeCell ref="AG36:AI36"/>
    <mergeCell ref="AJ36:AK36"/>
    <mergeCell ref="AL36:AM36"/>
    <mergeCell ref="AP36:AQ36"/>
    <mergeCell ref="AS34:AT34"/>
    <mergeCell ref="AV34:AW34"/>
    <mergeCell ref="AY34:AZ34"/>
    <mergeCell ref="R35:T35"/>
    <mergeCell ref="U35:W35"/>
    <mergeCell ref="X35:Z35"/>
    <mergeCell ref="AA35:AC35"/>
    <mergeCell ref="AD35:AF35"/>
    <mergeCell ref="AY35:AZ35"/>
    <mergeCell ref="AG35:AI35"/>
    <mergeCell ref="AJ35:AK35"/>
    <mergeCell ref="AL35:AM35"/>
    <mergeCell ref="AP35:AQ35"/>
    <mergeCell ref="AS35:AT35"/>
    <mergeCell ref="AV35:AW35"/>
    <mergeCell ref="R34:T34"/>
    <mergeCell ref="U34:W34"/>
    <mergeCell ref="X34:Z34"/>
    <mergeCell ref="AA34:AC34"/>
    <mergeCell ref="AD34:AF34"/>
    <mergeCell ref="AG34:AI34"/>
    <mergeCell ref="AJ34:AK34"/>
    <mergeCell ref="AL34:AM34"/>
    <mergeCell ref="AP34:AQ34"/>
    <mergeCell ref="R32:T32"/>
    <mergeCell ref="U32:W32"/>
    <mergeCell ref="X32:Z32"/>
    <mergeCell ref="AA32:AC32"/>
    <mergeCell ref="AD32:AF32"/>
    <mergeCell ref="AY32:AZ32"/>
    <mergeCell ref="R33:T33"/>
    <mergeCell ref="U33:W33"/>
    <mergeCell ref="X33:Z33"/>
    <mergeCell ref="AA33:AC33"/>
    <mergeCell ref="AD33:AF33"/>
    <mergeCell ref="AG33:AI33"/>
    <mergeCell ref="AJ33:AK33"/>
    <mergeCell ref="AL33:AM33"/>
    <mergeCell ref="AP33:AQ33"/>
    <mergeCell ref="AG32:AI32"/>
    <mergeCell ref="AJ32:AK32"/>
    <mergeCell ref="AL32:AM32"/>
    <mergeCell ref="AP32:AQ32"/>
    <mergeCell ref="AS32:AT32"/>
    <mergeCell ref="AV32:AW32"/>
    <mergeCell ref="AS33:AT33"/>
    <mergeCell ref="AV33:AW33"/>
    <mergeCell ref="AY33:AZ33"/>
    <mergeCell ref="AS30:AT30"/>
    <mergeCell ref="AV30:AW30"/>
    <mergeCell ref="AY30:AZ30"/>
    <mergeCell ref="R31:T31"/>
    <mergeCell ref="U31:W31"/>
    <mergeCell ref="X31:Z31"/>
    <mergeCell ref="AA31:AC31"/>
    <mergeCell ref="AD31:AF31"/>
    <mergeCell ref="AG31:AI31"/>
    <mergeCell ref="AJ31:AK31"/>
    <mergeCell ref="AL31:AM31"/>
    <mergeCell ref="AP31:AQ31"/>
    <mergeCell ref="AS31:AT31"/>
    <mergeCell ref="AV31:AW31"/>
    <mergeCell ref="AY31:AZ31"/>
    <mergeCell ref="R30:T30"/>
    <mergeCell ref="U30:W30"/>
    <mergeCell ref="X30:Z30"/>
    <mergeCell ref="AA30:AC30"/>
    <mergeCell ref="AD30:AF30"/>
    <mergeCell ref="AG30:AI30"/>
    <mergeCell ref="AJ30:AK30"/>
    <mergeCell ref="AL30:AM30"/>
    <mergeCell ref="AP30:AQ30"/>
    <mergeCell ref="AS28:AT28"/>
    <mergeCell ref="AV28:AW28"/>
    <mergeCell ref="AY28:AZ28"/>
    <mergeCell ref="R29:T29"/>
    <mergeCell ref="U29:W29"/>
    <mergeCell ref="X29:Z29"/>
    <mergeCell ref="AA29:AC29"/>
    <mergeCell ref="AD29:AF29"/>
    <mergeCell ref="AY29:AZ29"/>
    <mergeCell ref="AG29:AI29"/>
    <mergeCell ref="AJ29:AK29"/>
    <mergeCell ref="AL29:AM29"/>
    <mergeCell ref="AP29:AQ29"/>
    <mergeCell ref="AS29:AT29"/>
    <mergeCell ref="AV29:AW29"/>
    <mergeCell ref="R28:T28"/>
    <mergeCell ref="U28:W28"/>
    <mergeCell ref="X28:Z28"/>
    <mergeCell ref="AA28:AC28"/>
    <mergeCell ref="AD28:AF28"/>
    <mergeCell ref="AG28:AI28"/>
    <mergeCell ref="AJ28:AK28"/>
    <mergeCell ref="AL28:AM28"/>
    <mergeCell ref="AP28:AQ28"/>
    <mergeCell ref="R26:T26"/>
    <mergeCell ref="U26:W26"/>
    <mergeCell ref="X26:Z26"/>
    <mergeCell ref="AA26:AC26"/>
    <mergeCell ref="AD26:AF26"/>
    <mergeCell ref="AY26:AZ26"/>
    <mergeCell ref="R27:T27"/>
    <mergeCell ref="U27:W27"/>
    <mergeCell ref="X27:Z27"/>
    <mergeCell ref="AA27:AC27"/>
    <mergeCell ref="AD27:AF27"/>
    <mergeCell ref="AG27:AI27"/>
    <mergeCell ref="AJ27:AK27"/>
    <mergeCell ref="AL27:AM27"/>
    <mergeCell ref="AP27:AQ27"/>
    <mergeCell ref="AG26:AI26"/>
    <mergeCell ref="AJ26:AK26"/>
    <mergeCell ref="AL26:AM26"/>
    <mergeCell ref="AP26:AQ26"/>
    <mergeCell ref="AS26:AT26"/>
    <mergeCell ref="AV26:AW26"/>
    <mergeCell ref="AS27:AT27"/>
    <mergeCell ref="AV27:AW27"/>
    <mergeCell ref="AY27:AZ27"/>
    <mergeCell ref="AS24:AT24"/>
    <mergeCell ref="AV24:AW24"/>
    <mergeCell ref="AY24:AZ24"/>
    <mergeCell ref="R25:T25"/>
    <mergeCell ref="U25:W25"/>
    <mergeCell ref="X25:Z25"/>
    <mergeCell ref="AA25:AC25"/>
    <mergeCell ref="AD25:AF25"/>
    <mergeCell ref="AG25:AI25"/>
    <mergeCell ref="AJ25:AK25"/>
    <mergeCell ref="AL25:AM25"/>
    <mergeCell ref="AP25:AQ25"/>
    <mergeCell ref="AS25:AT25"/>
    <mergeCell ref="AV25:AW25"/>
    <mergeCell ref="AY25:AZ25"/>
    <mergeCell ref="R24:T24"/>
    <mergeCell ref="U24:W24"/>
    <mergeCell ref="X24:Z24"/>
    <mergeCell ref="AA24:AC24"/>
    <mergeCell ref="AD24:AF24"/>
    <mergeCell ref="AG24:AI24"/>
    <mergeCell ref="AJ24:AK24"/>
    <mergeCell ref="AL24:AM24"/>
    <mergeCell ref="AP24:AQ24"/>
    <mergeCell ref="AS22:AT22"/>
    <mergeCell ref="AV22:AW22"/>
    <mergeCell ref="AY22:AZ22"/>
    <mergeCell ref="R23:T23"/>
    <mergeCell ref="U23:W23"/>
    <mergeCell ref="X23:Z23"/>
    <mergeCell ref="AA23:AC23"/>
    <mergeCell ref="AD23:AF23"/>
    <mergeCell ref="AY23:AZ23"/>
    <mergeCell ref="AG23:AI23"/>
    <mergeCell ref="AJ23:AK23"/>
    <mergeCell ref="AL23:AM23"/>
    <mergeCell ref="AP23:AQ23"/>
    <mergeCell ref="AS23:AT23"/>
    <mergeCell ref="AV23:AW23"/>
    <mergeCell ref="R22:T22"/>
    <mergeCell ref="U22:W22"/>
    <mergeCell ref="X22:Z22"/>
    <mergeCell ref="AA22:AC22"/>
    <mergeCell ref="AD22:AF22"/>
    <mergeCell ref="AG22:AI22"/>
    <mergeCell ref="AJ22:AK22"/>
    <mergeCell ref="AL22:AM22"/>
    <mergeCell ref="AP22:AQ22"/>
    <mergeCell ref="R20:T20"/>
    <mergeCell ref="U20:W20"/>
    <mergeCell ref="X20:Z20"/>
    <mergeCell ref="AA20:AC20"/>
    <mergeCell ref="AD20:AF20"/>
    <mergeCell ref="AY20:AZ20"/>
    <mergeCell ref="R21:T21"/>
    <mergeCell ref="U21:W21"/>
    <mergeCell ref="X21:Z21"/>
    <mergeCell ref="AA21:AC21"/>
    <mergeCell ref="AD21:AF21"/>
    <mergeCell ref="AG21:AI21"/>
    <mergeCell ref="AJ21:AK21"/>
    <mergeCell ref="AL21:AM21"/>
    <mergeCell ref="AP21:AQ21"/>
    <mergeCell ref="AG20:AI20"/>
    <mergeCell ref="AJ20:AK20"/>
    <mergeCell ref="AL20:AM20"/>
    <mergeCell ref="AP20:AQ20"/>
    <mergeCell ref="AS20:AT20"/>
    <mergeCell ref="AV20:AW20"/>
    <mergeCell ref="AS21:AT21"/>
    <mergeCell ref="AV21:AW21"/>
    <mergeCell ref="AY21:AZ21"/>
    <mergeCell ref="AS18:AT18"/>
    <mergeCell ref="AV18:AW18"/>
    <mergeCell ref="AY18:AZ18"/>
    <mergeCell ref="R19:T19"/>
    <mergeCell ref="U19:W19"/>
    <mergeCell ref="X19:Z19"/>
    <mergeCell ref="AA19:AC19"/>
    <mergeCell ref="AD19:AF19"/>
    <mergeCell ref="AG19:AI19"/>
    <mergeCell ref="AJ19:AK19"/>
    <mergeCell ref="AL19:AM19"/>
    <mergeCell ref="AP19:AQ19"/>
    <mergeCell ref="AS19:AT19"/>
    <mergeCell ref="AV19:AW19"/>
    <mergeCell ref="AY19:AZ19"/>
    <mergeCell ref="R18:T18"/>
    <mergeCell ref="U18:W18"/>
    <mergeCell ref="X18:Z18"/>
    <mergeCell ref="AA18:AC18"/>
    <mergeCell ref="AD18:AF18"/>
    <mergeCell ref="AG18:AI18"/>
    <mergeCell ref="AJ18:AK18"/>
    <mergeCell ref="AL18:AM18"/>
    <mergeCell ref="AP18:AQ18"/>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Y4:AZ4"/>
    <mergeCell ref="R5:T5"/>
    <mergeCell ref="U5:W5"/>
    <mergeCell ref="X5:Z5"/>
    <mergeCell ref="AA5:AC5"/>
    <mergeCell ref="AD5:AF5"/>
    <mergeCell ref="AG5:AI5"/>
    <mergeCell ref="AJ5:AK5"/>
    <mergeCell ref="AL5:AM5"/>
    <mergeCell ref="AP5:AQ5"/>
    <mergeCell ref="AS5:AT5"/>
    <mergeCell ref="AV5:AW5"/>
    <mergeCell ref="AY5:AZ5"/>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R16:T16"/>
    <mergeCell ref="R17:T17"/>
    <mergeCell ref="U16:W16"/>
    <mergeCell ref="U17:W17"/>
    <mergeCell ref="X16:Z16"/>
    <mergeCell ref="X17:Z17"/>
    <mergeCell ref="AA16:AC16"/>
    <mergeCell ref="AA17:AC17"/>
    <mergeCell ref="AD16:AF16"/>
    <mergeCell ref="AD17:AF17"/>
    <mergeCell ref="AV16:AW16"/>
    <mergeCell ref="AV17:AW17"/>
    <mergeCell ref="AY16:AZ16"/>
    <mergeCell ref="AY17:AZ17"/>
    <mergeCell ref="AG16:AI16"/>
    <mergeCell ref="AG17:AI17"/>
    <mergeCell ref="AJ16:AK16"/>
    <mergeCell ref="AJ17:AK17"/>
    <mergeCell ref="AL16:AM16"/>
    <mergeCell ref="AL17:AM17"/>
    <mergeCell ref="AP16:AQ16"/>
    <mergeCell ref="AS16:AT16"/>
    <mergeCell ref="AS17:AT17"/>
    <mergeCell ref="AP17:AQ17"/>
  </mergeCells>
  <phoneticPr fontId="3" type="noConversion"/>
  <conditionalFormatting sqref="BA18:BA35">
    <cfRule type="containsText" dxfId="410" priority="10" operator="containsText" text="[숙박비증액가능]">
      <formula>NOT(ISERROR(SEARCH("[숙박비증액가능]",BA18)))</formula>
    </cfRule>
    <cfRule type="containsText" dxfId="409" priority="11" operator="containsText" text="[숙박비감액가능]">
      <formula>NOT(ISERROR(SEARCH("[숙박비감액가능]",BA18)))</formula>
    </cfRule>
  </conditionalFormatting>
  <conditionalFormatting sqref="BA52:BA115">
    <cfRule type="containsText" dxfId="408" priority="9" operator="containsText" text="[소요액구분]">
      <formula>NOT(ISERROR(SEARCH("[소요액구분]",BA52)))</formula>
    </cfRule>
  </conditionalFormatting>
  <conditionalFormatting sqref="AP3:AQ43 AJ3:AM43">
    <cfRule type="expression" dxfId="407" priority="7">
      <formula>AJ3-TRUNC(AJ3)=0</formula>
    </cfRule>
    <cfRule type="expression" dxfId="406" priority="8">
      <formula>AJ3-TRUNC(AJ3)&lt;&gt;0</formula>
    </cfRule>
  </conditionalFormatting>
  <conditionalFormatting sqref="AV18:AW35">
    <cfRule type="expression" dxfId="405" priority="5">
      <formula>AV18-TRUNC(AV18)=0</formula>
    </cfRule>
    <cfRule type="expression" dxfId="404" priority="6">
      <formula>AV18-TRUNC(AV18)&lt;&gt;0</formula>
    </cfRule>
  </conditionalFormatting>
  <conditionalFormatting sqref="AP44:AQ46 AJ44:AM46">
    <cfRule type="expression" dxfId="403" priority="1">
      <formula>AJ44-TRUNC(AJ44)=0</formula>
    </cfRule>
    <cfRule type="expression" dxfId="402" priority="2">
      <formula>AJ44-TRUNC(AJ44)&lt;&gt;0</formula>
    </cfRule>
  </conditionalFormatting>
  <dataValidations count="6">
    <dataValidation type="decimal" allowBlank="1" showInputMessage="1" showErrorMessage="1" sqref="AP42:AQ43 AP16:AQ16" xr:uid="{00000000-0002-0000-0200-000000000000}">
      <formula1>0</formula1>
      <formula2>999999999999</formula2>
    </dataValidation>
    <dataValidation type="decimal" allowBlank="1" showInputMessage="1" showErrorMessage="1" sqref="AP44:AQ45" xr:uid="{581A499A-A881-4B22-AF82-4BF03378184C}">
      <formula1>0</formula1>
      <formula2>9999999999</formula2>
    </dataValidation>
    <dataValidation type="whole" allowBlank="1" showInputMessage="1" showErrorMessage="1" sqref="D52:E115" xr:uid="{00000000-0002-0000-0200-000002000000}">
      <formula1>0</formula1>
      <formula2>999999</formula2>
    </dataValidation>
    <dataValidation type="decimal" allowBlank="1" showInputMessage="1" showErrorMessage="1" sqref="AS42:AT43 AP46:AQ46 AP3:AQ14 AP36:AQ41 AL3:AM46" xr:uid="{00000000-0002-0000-0200-000003000000}">
      <formula1>0</formula1>
      <formula2>999999</formula2>
    </dataValidation>
    <dataValidation type="whole" allowBlank="1" showInputMessage="1" showErrorMessage="1" sqref="AK52:AM115 AO52:AV115" xr:uid="{00000000-0002-0000-0200-000004000000}">
      <formula1>0</formula1>
      <formula2>999999999999</formula2>
    </dataValidation>
    <dataValidation type="whole" allowBlank="1" showInputMessage="1" showErrorMessage="1" sqref="F52:AI115" xr:uid="{00000000-0002-0000-0200-000005000000}">
      <formula1>0</formula1>
      <formula2>1826</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71682" r:id="rId5" name="Button 2">
              <controlPr defaultSize="0" print="0" autoFill="0" autoPict="0" macro="[0]!Functions_Form_2_Calculate">
                <anchor moveWithCells="1" sizeWithCells="1">
                  <from>
                    <xdr:col>28</xdr:col>
                    <xdr:colOff>69850</xdr:colOff>
                    <xdr:row>47</xdr:row>
                    <xdr:rowOff>69850</xdr:rowOff>
                  </from>
                  <to>
                    <xdr:col>34</xdr:col>
                    <xdr:colOff>171450</xdr:colOff>
                    <xdr:row>48</xdr:row>
                    <xdr:rowOff>107950</xdr:rowOff>
                  </to>
                </anchor>
              </controlPr>
            </control>
          </mc:Choice>
        </mc:AlternateContent>
        <mc:AlternateContent xmlns:mc="http://schemas.openxmlformats.org/markup-compatibility/2006">
          <mc:Choice Requires="x14">
            <control shapeId="71683" r:id="rId6" name="Button 3">
              <controlPr defaultSize="0" print="0" autoFill="0" autoPict="0" macro="[0]!Functions_Public_Go_To_Upper_Sheet">
                <anchor moveWithCells="1" sizeWithCells="1">
                  <from>
                    <xdr:col>48</xdr:col>
                    <xdr:colOff>57150</xdr:colOff>
                    <xdr:row>0</xdr:row>
                    <xdr:rowOff>107950</xdr:rowOff>
                  </from>
                  <to>
                    <xdr:col>52</xdr:col>
                    <xdr:colOff>209550</xdr:colOff>
                    <xdr:row>0</xdr:row>
                    <xdr:rowOff>552450</xdr:rowOff>
                  </to>
                </anchor>
              </controlPr>
            </control>
          </mc:Choice>
        </mc:AlternateContent>
        <mc:AlternateContent xmlns:mc="http://schemas.openxmlformats.org/markup-compatibility/2006">
          <mc:Choice Requires="x14">
            <control shapeId="71684"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552450</xdr:rowOff>
                  </to>
                </anchor>
              </controlPr>
            </control>
          </mc:Choice>
        </mc:AlternateContent>
        <mc:AlternateContent xmlns:mc="http://schemas.openxmlformats.org/markup-compatibility/2006">
          <mc:Choice Requires="x14">
            <control shapeId="71685"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285750</xdr:rowOff>
                  </to>
                </anchor>
              </controlPr>
            </control>
          </mc:Choice>
        </mc:AlternateContent>
        <mc:AlternateContent xmlns:mc="http://schemas.openxmlformats.org/markup-compatibility/2006">
          <mc:Choice Requires="x14">
            <control shapeId="71686"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95250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6000000}">
          <x14:formula1>
            <xm:f>'기준(양식)'!$L$3:$L$8</xm:f>
          </x14:formula1>
          <xm:sqref>BA52:BA115</xm:sqref>
        </x14:dataValidation>
        <x14:dataValidation type="list" allowBlank="1" showInputMessage="1" showErrorMessage="1" xr:uid="{00000000-0002-0000-0200-000007000000}">
          <x14:formula1>
            <xm:f>'기준(양식)'!$H$4:$H$9</xm:f>
          </x14:formula1>
          <xm:sqref>B52:B115</xm:sqref>
        </x14:dataValidation>
        <x14:dataValidation type="list" allowBlank="1" showInputMessage="1" showErrorMessage="1" xr:uid="{00000000-0002-0000-0200-000008000000}">
          <x14:formula1>
            <xm:f>'기준(양식)'!$I$4:$I$5</xm:f>
          </x14:formula1>
          <xm:sqref>C52:C115</xm:sqref>
        </x14:dataValidation>
        <x14:dataValidation type="list" allowBlank="1" showInputMessage="1" showErrorMessage="1" xr:uid="{00000000-0002-0000-0200-000009000000}">
          <x14:formula1>
            <xm:f>'기준(양식)'!$F$3:$F$4</xm:f>
          </x14:formula1>
          <xm:sqref>BA18:BA35</xm:sqref>
        </x14:dataValidation>
        <x14:dataValidation type="list" allowBlank="1" showInputMessage="1" showErrorMessage="1" xr:uid="{00000000-0002-0000-0200-00000A000000}">
          <x14:formula1>
            <xm:f>'기준(전문가파견)'!$G$93:$G$223</xm:f>
          </x14:formula1>
          <xm:sqref>AF1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rm_3_Training">
    <tabColor rgb="FF7030A0"/>
    <pageSetUpPr fitToPage="1"/>
  </sheetPr>
  <dimension ref="A1:Z35"/>
  <sheetViews>
    <sheetView zoomScale="80" zoomScaleNormal="80" workbookViewId="0">
      <pane ySplit="2" topLeftCell="A3" activePane="bottomLeft" state="frozen"/>
      <selection activeCell="P1" sqref="P1"/>
      <selection pane="bottomLeft"/>
    </sheetView>
  </sheetViews>
  <sheetFormatPr defaultRowHeight="17"/>
  <cols>
    <col min="1" max="2" width="10.58203125" customWidth="1"/>
    <col min="3" max="3" width="15.0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19" width="9" hidden="1" customWidth="1"/>
    <col min="20" max="23" width="9" customWidth="1"/>
    <col min="24" max="26" width="9" hidden="1" customWidth="1"/>
    <col min="27" max="34" width="9" customWidth="1"/>
  </cols>
  <sheetData>
    <row r="1" spans="1:26" ht="50.15" customHeight="1" thickBot="1">
      <c r="A1" s="262" t="s">
        <v>899</v>
      </c>
      <c r="B1" s="263"/>
      <c r="C1" s="264" t="s">
        <v>1307</v>
      </c>
      <c r="D1" s="265"/>
      <c r="E1" s="266"/>
      <c r="F1" s="266"/>
      <c r="G1" s="267"/>
      <c r="H1" s="204"/>
      <c r="I1" s="204" t="s">
        <v>1786</v>
      </c>
      <c r="J1" s="205" t="str">
        <f>사업시행구조!$E$7</f>
        <v>몽골</v>
      </c>
      <c r="K1" s="204"/>
      <c r="L1" s="261"/>
      <c r="M1" s="268"/>
      <c r="N1" s="269" t="s">
        <v>900</v>
      </c>
      <c r="O1" s="579">
        <f>IFERROR(SUM($Q:$Q),"계산항목 중 오류 확인")</f>
        <v>61446000</v>
      </c>
      <c r="P1" s="579"/>
      <c r="Q1" s="580"/>
      <c r="R1" t="s">
        <v>1274</v>
      </c>
      <c r="S1" t="s">
        <v>1274</v>
      </c>
      <c r="X1" t="s">
        <v>1303</v>
      </c>
      <c r="Y1" t="s">
        <v>1297</v>
      </c>
      <c r="Z1" t="s">
        <v>1227</v>
      </c>
    </row>
    <row r="2" spans="1:26" ht="30" customHeight="1" thickBot="1">
      <c r="A2" s="270" t="s">
        <v>125</v>
      </c>
      <c r="B2" s="271" t="s">
        <v>126</v>
      </c>
      <c r="C2" s="271" t="s">
        <v>127</v>
      </c>
      <c r="D2" s="271" t="s">
        <v>909</v>
      </c>
      <c r="E2" s="272" t="s">
        <v>742</v>
      </c>
      <c r="F2" s="272" t="s">
        <v>902</v>
      </c>
      <c r="G2" s="272" t="s">
        <v>177</v>
      </c>
      <c r="H2" s="273" t="s">
        <v>903</v>
      </c>
      <c r="I2" s="272" t="s">
        <v>904</v>
      </c>
      <c r="J2" s="273" t="s">
        <v>179</v>
      </c>
      <c r="K2" s="273" t="s">
        <v>905</v>
      </c>
      <c r="L2" s="272" t="s">
        <v>906</v>
      </c>
      <c r="M2" s="273" t="s">
        <v>180</v>
      </c>
      <c r="N2" s="273" t="s">
        <v>907</v>
      </c>
      <c r="O2" s="272" t="s">
        <v>908</v>
      </c>
      <c r="P2" s="273" t="s">
        <v>181</v>
      </c>
      <c r="Q2" s="274" t="s">
        <v>901</v>
      </c>
      <c r="R2" t="s">
        <v>1316</v>
      </c>
      <c r="S2" t="s">
        <v>1317</v>
      </c>
      <c r="X2" t="s">
        <v>1274</v>
      </c>
      <c r="Y2" t="s">
        <v>1274</v>
      </c>
      <c r="Z2" t="s">
        <v>1274</v>
      </c>
    </row>
    <row r="3" spans="1:26" ht="5.15" customHeight="1"/>
    <row r="4" spans="1:26" ht="23">
      <c r="A4" s="36" t="s">
        <v>121</v>
      </c>
      <c r="B4" s="89" t="s">
        <v>997</v>
      </c>
      <c r="C4" s="305" t="s">
        <v>1333</v>
      </c>
      <c r="D4" s="162" t="s">
        <v>1829</v>
      </c>
      <c r="E4" s="44">
        <v>1</v>
      </c>
      <c r="F4" s="255" t="s">
        <v>921</v>
      </c>
      <c r="G4" s="160">
        <f>'기준(전문가파견)'!$Q$507</f>
        <v>360000</v>
      </c>
      <c r="H4" s="47" t="s">
        <v>1334</v>
      </c>
      <c r="I4" s="160">
        <f>S4</f>
        <v>10</v>
      </c>
      <c r="J4" s="49" t="s">
        <v>1335</v>
      </c>
      <c r="K4" s="49" t="s">
        <v>1334</v>
      </c>
      <c r="L4" s="160">
        <v>0.2</v>
      </c>
      <c r="M4" s="49" t="s">
        <v>1336</v>
      </c>
      <c r="N4" s="49" t="s">
        <v>802</v>
      </c>
      <c r="O4" s="160">
        <v>1</v>
      </c>
      <c r="P4" s="49" t="s">
        <v>130</v>
      </c>
      <c r="Q4" s="43">
        <f>IF(OR(E4=""), "", PRODUCT(E4, G4, I4, L4, O4))</f>
        <v>720000</v>
      </c>
      <c r="R4">
        <v>5</v>
      </c>
      <c r="S4">
        <v>10</v>
      </c>
    </row>
    <row r="5" spans="1:26" ht="46">
      <c r="A5" s="36" t="s">
        <v>121</v>
      </c>
      <c r="B5" s="89" t="s">
        <v>997</v>
      </c>
      <c r="C5" s="305" t="s">
        <v>1333</v>
      </c>
      <c r="D5" s="162" t="s">
        <v>1830</v>
      </c>
      <c r="E5" s="44">
        <v>1</v>
      </c>
      <c r="F5" s="255" t="s">
        <v>921</v>
      </c>
      <c r="G5" s="160">
        <f>'기준(전문가파견)'!$Q$507</f>
        <v>360000</v>
      </c>
      <c r="H5" s="47" t="s">
        <v>1334</v>
      </c>
      <c r="I5" s="158">
        <v>66</v>
      </c>
      <c r="J5" s="49" t="s">
        <v>1335</v>
      </c>
      <c r="K5" s="49" t="s">
        <v>1334</v>
      </c>
      <c r="L5" s="160">
        <v>0.1</v>
      </c>
      <c r="M5" s="49" t="s">
        <v>1336</v>
      </c>
      <c r="N5" s="49" t="s">
        <v>802</v>
      </c>
      <c r="O5" s="160">
        <v>1</v>
      </c>
      <c r="P5" s="49" t="s">
        <v>130</v>
      </c>
      <c r="Q5" s="43">
        <f>IF(OR(E5="", I5=""), "", PRODUCT(E5, G5, I5, L5, O5))</f>
        <v>2376000</v>
      </c>
      <c r="R5">
        <f>$R$4</f>
        <v>5</v>
      </c>
      <c r="S5">
        <f>$S$4</f>
        <v>10</v>
      </c>
    </row>
    <row r="6" spans="1:26" ht="23">
      <c r="A6" s="36" t="s">
        <v>121</v>
      </c>
      <c r="B6" s="89" t="s">
        <v>997</v>
      </c>
      <c r="C6" s="305" t="s">
        <v>1333</v>
      </c>
      <c r="D6" s="162" t="s">
        <v>1831</v>
      </c>
      <c r="E6" s="44">
        <v>1</v>
      </c>
      <c r="F6" s="255" t="s">
        <v>921</v>
      </c>
      <c r="G6" s="160">
        <f>'기준(전문가파견)'!$Q$509</f>
        <v>280000</v>
      </c>
      <c r="H6" s="47" t="s">
        <v>1334</v>
      </c>
      <c r="I6" s="160">
        <f>S6</f>
        <v>10</v>
      </c>
      <c r="J6" s="49" t="s">
        <v>1335</v>
      </c>
      <c r="K6" s="49" t="s">
        <v>1334</v>
      </c>
      <c r="L6" s="160">
        <v>1</v>
      </c>
      <c r="M6" s="49" t="s">
        <v>1336</v>
      </c>
      <c r="N6" s="49" t="s">
        <v>802</v>
      </c>
      <c r="O6" s="160">
        <v>1</v>
      </c>
      <c r="P6" s="49" t="s">
        <v>130</v>
      </c>
      <c r="Q6" s="43">
        <f>IF(OR(E6=""), "", PRODUCT(E6, G6, I6, L6, O6))</f>
        <v>2800000</v>
      </c>
      <c r="R6">
        <f t="shared" ref="R6:R35" si="0">$R$4</f>
        <v>5</v>
      </c>
      <c r="S6">
        <f t="shared" ref="S6:S35" si="1">$S$4</f>
        <v>10</v>
      </c>
    </row>
    <row r="7" spans="1:26" ht="46">
      <c r="A7" s="36" t="s">
        <v>121</v>
      </c>
      <c r="B7" s="89" t="s">
        <v>997</v>
      </c>
      <c r="C7" s="305" t="s">
        <v>1333</v>
      </c>
      <c r="D7" s="162" t="s">
        <v>1832</v>
      </c>
      <c r="E7" s="44">
        <v>1</v>
      </c>
      <c r="F7" s="255" t="s">
        <v>921</v>
      </c>
      <c r="G7" s="160">
        <f>'기준(전문가파견)'!$Q$509</f>
        <v>280000</v>
      </c>
      <c r="H7" s="47" t="s">
        <v>1334</v>
      </c>
      <c r="I7" s="158">
        <v>66</v>
      </c>
      <c r="J7" s="49" t="s">
        <v>1335</v>
      </c>
      <c r="K7" s="49" t="s">
        <v>1334</v>
      </c>
      <c r="L7" s="160">
        <v>0.2</v>
      </c>
      <c r="M7" s="49" t="s">
        <v>1336</v>
      </c>
      <c r="N7" s="49" t="s">
        <v>802</v>
      </c>
      <c r="O7" s="160">
        <v>1</v>
      </c>
      <c r="P7" s="49" t="s">
        <v>130</v>
      </c>
      <c r="Q7" s="43">
        <f>IF(OR(E7="", I7=""), "", PRODUCT(E7, G7, I7, L7, O7))</f>
        <v>3696000</v>
      </c>
      <c r="R7">
        <f t="shared" si="0"/>
        <v>5</v>
      </c>
      <c r="S7">
        <f t="shared" si="1"/>
        <v>10</v>
      </c>
    </row>
    <row r="8" spans="1:26" ht="50.5" customHeight="1">
      <c r="A8" s="36" t="s">
        <v>121</v>
      </c>
      <c r="B8" s="89" t="s">
        <v>997</v>
      </c>
      <c r="C8" s="305" t="s">
        <v>1333</v>
      </c>
      <c r="D8" s="162" t="s">
        <v>1833</v>
      </c>
      <c r="E8" s="44">
        <v>1</v>
      </c>
      <c r="F8" s="255" t="s">
        <v>921</v>
      </c>
      <c r="G8" s="160">
        <f>'기준(전문가파견)'!$Q$511</f>
        <v>240000</v>
      </c>
      <c r="H8" s="47" t="s">
        <v>1334</v>
      </c>
      <c r="I8" s="160">
        <f>S8</f>
        <v>10</v>
      </c>
      <c r="J8" s="49" t="s">
        <v>1335</v>
      </c>
      <c r="K8" s="49" t="s">
        <v>1334</v>
      </c>
      <c r="L8" s="158">
        <v>1</v>
      </c>
      <c r="M8" s="49" t="s">
        <v>1336</v>
      </c>
      <c r="N8" s="49" t="s">
        <v>802</v>
      </c>
      <c r="O8" s="158">
        <v>1</v>
      </c>
      <c r="P8" s="49" t="s">
        <v>130</v>
      </c>
      <c r="Q8" s="43">
        <f>IF(OR(E8="", L8="", O8=""), "", PRODUCT(E8, G8, I8, L8, O8))</f>
        <v>2400000</v>
      </c>
      <c r="R8">
        <f t="shared" si="0"/>
        <v>5</v>
      </c>
      <c r="S8">
        <f t="shared" si="1"/>
        <v>10</v>
      </c>
    </row>
    <row r="9" spans="1:26" ht="76.5" customHeight="1">
      <c r="A9" s="36" t="s">
        <v>121</v>
      </c>
      <c r="B9" s="89" t="s">
        <v>997</v>
      </c>
      <c r="C9" s="305" t="s">
        <v>1333</v>
      </c>
      <c r="D9" s="162" t="s">
        <v>1834</v>
      </c>
      <c r="E9" s="44">
        <v>1</v>
      </c>
      <c r="F9" s="255" t="s">
        <v>921</v>
      </c>
      <c r="G9" s="160">
        <f>'기준(전문가파견)'!$Q$511</f>
        <v>240000</v>
      </c>
      <c r="H9" s="47" t="s">
        <v>1334</v>
      </c>
      <c r="I9" s="158">
        <v>66</v>
      </c>
      <c r="J9" s="49" t="s">
        <v>1335</v>
      </c>
      <c r="K9" s="49" t="s">
        <v>1334</v>
      </c>
      <c r="L9" s="158">
        <v>0.2</v>
      </c>
      <c r="M9" s="49" t="s">
        <v>1336</v>
      </c>
      <c r="N9" s="49" t="s">
        <v>802</v>
      </c>
      <c r="O9" s="158">
        <v>1</v>
      </c>
      <c r="P9" s="49" t="s">
        <v>130</v>
      </c>
      <c r="Q9" s="43">
        <f>IF(OR(E9="", I9="", L9="", O9=""), "", PRODUCT(E9, G9, I9, L9, O9))</f>
        <v>3168000</v>
      </c>
      <c r="R9">
        <f t="shared" si="0"/>
        <v>5</v>
      </c>
      <c r="S9">
        <f t="shared" si="1"/>
        <v>10</v>
      </c>
    </row>
    <row r="10" spans="1:26" ht="34.5">
      <c r="A10" s="36" t="s">
        <v>121</v>
      </c>
      <c r="B10" s="89" t="s">
        <v>997</v>
      </c>
      <c r="C10" s="305" t="s">
        <v>123</v>
      </c>
      <c r="D10" s="162" t="s">
        <v>2426</v>
      </c>
      <c r="E10" s="44">
        <v>1</v>
      </c>
      <c r="F10" s="255" t="s">
        <v>921</v>
      </c>
      <c r="G10" s="160">
        <f>SUM(Q4:Q9)</f>
        <v>15160000</v>
      </c>
      <c r="H10" s="47" t="s">
        <v>1334</v>
      </c>
      <c r="I10" s="160">
        <v>1</v>
      </c>
      <c r="J10" s="49" t="s">
        <v>960</v>
      </c>
      <c r="K10" s="49"/>
      <c r="L10" s="160"/>
      <c r="M10" s="49"/>
      <c r="N10" s="49"/>
      <c r="O10" s="160"/>
      <c r="P10" s="49"/>
      <c r="Q10" s="43">
        <f>IF(OR(E10=""), "", PRODUCT(E10, G10, I10, L10, O10))</f>
        <v>15160000</v>
      </c>
      <c r="R10">
        <f t="shared" si="0"/>
        <v>5</v>
      </c>
      <c r="S10">
        <f t="shared" si="1"/>
        <v>10</v>
      </c>
    </row>
    <row r="11" spans="1:26" ht="57.5">
      <c r="A11" s="36" t="s">
        <v>121</v>
      </c>
      <c r="B11" s="89" t="s">
        <v>997</v>
      </c>
      <c r="C11" s="305" t="s">
        <v>1337</v>
      </c>
      <c r="D11" s="162" t="s">
        <v>1345</v>
      </c>
      <c r="E11" s="44">
        <v>1</v>
      </c>
      <c r="F11" s="255" t="s">
        <v>921</v>
      </c>
      <c r="G11" s="46">
        <f>VLOOKUP($J$1,'기준(전문가파견)'!$Q$8:$BD$85,21,)</f>
        <v>940000</v>
      </c>
      <c r="H11" s="49" t="s">
        <v>802</v>
      </c>
      <c r="I11" s="161">
        <f>R11</f>
        <v>5</v>
      </c>
      <c r="J11" s="49" t="s">
        <v>130</v>
      </c>
      <c r="K11" s="49"/>
      <c r="L11" s="160"/>
      <c r="M11" s="49"/>
      <c r="N11" s="49"/>
      <c r="O11" s="160"/>
      <c r="P11" s="49"/>
      <c r="Q11" s="43">
        <f>IF(OR(E11="", G11=""), "", PRODUCT(E11, G11, I11, L11, O11))</f>
        <v>4700000</v>
      </c>
      <c r="R11">
        <f t="shared" si="0"/>
        <v>5</v>
      </c>
      <c r="S11">
        <f t="shared" si="1"/>
        <v>10</v>
      </c>
    </row>
    <row r="12" spans="1:26" ht="23">
      <c r="A12" s="36" t="s">
        <v>121</v>
      </c>
      <c r="B12" s="89" t="s">
        <v>997</v>
      </c>
      <c r="C12" s="305" t="s">
        <v>1337</v>
      </c>
      <c r="D12" s="162" t="s">
        <v>1346</v>
      </c>
      <c r="E12" s="44">
        <v>1</v>
      </c>
      <c r="F12" s="255" t="s">
        <v>921</v>
      </c>
      <c r="G12" s="160">
        <v>22000</v>
      </c>
      <c r="H12" s="47" t="s">
        <v>1334</v>
      </c>
      <c r="I12" s="160">
        <f>R12</f>
        <v>5</v>
      </c>
      <c r="J12" s="49" t="s">
        <v>753</v>
      </c>
      <c r="K12" s="49" t="s">
        <v>1334</v>
      </c>
      <c r="L12" s="160">
        <f>S12</f>
        <v>10</v>
      </c>
      <c r="M12" s="49" t="s">
        <v>1335</v>
      </c>
      <c r="N12" s="49"/>
      <c r="O12" s="160"/>
      <c r="P12" s="49"/>
      <c r="Q12" s="43">
        <f>IF(OR(E12=""), "", PRODUCT(E12, G12, I12, L12, O12))</f>
        <v>1100000</v>
      </c>
      <c r="R12">
        <f t="shared" si="0"/>
        <v>5</v>
      </c>
      <c r="S12">
        <f t="shared" si="1"/>
        <v>10</v>
      </c>
    </row>
    <row r="13" spans="1:26" ht="34.5">
      <c r="A13" s="36" t="s">
        <v>121</v>
      </c>
      <c r="B13" s="89" t="s">
        <v>997</v>
      </c>
      <c r="C13" s="305" t="s">
        <v>1337</v>
      </c>
      <c r="D13" s="162" t="s">
        <v>1835</v>
      </c>
      <c r="E13" s="44">
        <v>1</v>
      </c>
      <c r="F13" s="255" t="s">
        <v>921</v>
      </c>
      <c r="G13" s="160">
        <v>220000</v>
      </c>
      <c r="H13" s="47" t="s">
        <v>1334</v>
      </c>
      <c r="I13" s="160">
        <f>R13</f>
        <v>5</v>
      </c>
      <c r="J13" s="49" t="s">
        <v>753</v>
      </c>
      <c r="K13" s="49"/>
      <c r="L13" s="160"/>
      <c r="M13" s="49"/>
      <c r="N13" s="49"/>
      <c r="O13" s="160"/>
      <c r="P13" s="49"/>
      <c r="Q13" s="43">
        <f>IF(OR(E13=""), "", PRODUCT(E13, G13, I13, L13, O13))</f>
        <v>1100000</v>
      </c>
      <c r="R13">
        <f t="shared" si="0"/>
        <v>5</v>
      </c>
      <c r="S13">
        <f t="shared" si="1"/>
        <v>10</v>
      </c>
    </row>
    <row r="14" spans="1:26" ht="57.5">
      <c r="A14" s="36" t="s">
        <v>121</v>
      </c>
      <c r="B14" s="89" t="s">
        <v>997</v>
      </c>
      <c r="C14" s="305" t="s">
        <v>1337</v>
      </c>
      <c r="D14" s="162" t="s">
        <v>1347</v>
      </c>
      <c r="E14" s="44">
        <v>1</v>
      </c>
      <c r="F14" s="255" t="s">
        <v>921</v>
      </c>
      <c r="G14" s="158">
        <v>200000</v>
      </c>
      <c r="H14" s="49" t="s">
        <v>802</v>
      </c>
      <c r="I14" s="161">
        <f>R14</f>
        <v>5</v>
      </c>
      <c r="J14" s="49" t="s">
        <v>130</v>
      </c>
      <c r="K14" s="49" t="s">
        <v>802</v>
      </c>
      <c r="L14" s="161">
        <f>S14-1</f>
        <v>9</v>
      </c>
      <c r="M14" s="49" t="s">
        <v>963</v>
      </c>
      <c r="N14" s="49"/>
      <c r="O14" s="160"/>
      <c r="P14" s="49"/>
      <c r="Q14" s="43">
        <f>IF(OR(E14="", G14=""), "", PRODUCT(E14, G14, I14, L14, O14))</f>
        <v>9000000</v>
      </c>
      <c r="R14">
        <f t="shared" si="0"/>
        <v>5</v>
      </c>
      <c r="S14">
        <f t="shared" si="1"/>
        <v>10</v>
      </c>
    </row>
    <row r="15" spans="1:26" ht="34.5">
      <c r="A15" s="36" t="s">
        <v>121</v>
      </c>
      <c r="B15" s="89" t="s">
        <v>997</v>
      </c>
      <c r="C15" s="305" t="s">
        <v>1337</v>
      </c>
      <c r="D15" s="162" t="s">
        <v>1838</v>
      </c>
      <c r="E15" s="44">
        <v>1</v>
      </c>
      <c r="F15" s="255" t="s">
        <v>921</v>
      </c>
      <c r="G15" s="158">
        <v>200000</v>
      </c>
      <c r="H15" s="49" t="s">
        <v>802</v>
      </c>
      <c r="I15" s="159">
        <v>2</v>
      </c>
      <c r="J15" s="49" t="s">
        <v>130</v>
      </c>
      <c r="K15" s="49" t="s">
        <v>802</v>
      </c>
      <c r="L15" s="161">
        <f>S15-1</f>
        <v>9</v>
      </c>
      <c r="M15" s="49" t="s">
        <v>963</v>
      </c>
      <c r="N15" s="49"/>
      <c r="O15" s="160"/>
      <c r="P15" s="49"/>
      <c r="Q15" s="43">
        <f>IF(OR(E15="", G15="", I15=""), "", PRODUCT(E15, G15, I15, L15, O15))</f>
        <v>3600000</v>
      </c>
      <c r="R15">
        <f t="shared" si="0"/>
        <v>5</v>
      </c>
      <c r="S15">
        <f t="shared" si="1"/>
        <v>10</v>
      </c>
    </row>
    <row r="16" spans="1:26" ht="23">
      <c r="A16" s="36" t="s">
        <v>121</v>
      </c>
      <c r="B16" s="89" t="s">
        <v>997</v>
      </c>
      <c r="C16" s="305" t="s">
        <v>1337</v>
      </c>
      <c r="D16" s="162" t="s">
        <v>1348</v>
      </c>
      <c r="E16" s="44">
        <v>1</v>
      </c>
      <c r="F16" s="255" t="s">
        <v>921</v>
      </c>
      <c r="G16" s="158">
        <v>200000</v>
      </c>
      <c r="H16" s="49" t="s">
        <v>802</v>
      </c>
      <c r="I16" s="159">
        <v>0</v>
      </c>
      <c r="J16" s="49" t="s">
        <v>130</v>
      </c>
      <c r="K16" s="49" t="s">
        <v>802</v>
      </c>
      <c r="L16" s="90"/>
      <c r="M16" s="49" t="s">
        <v>963</v>
      </c>
      <c r="N16" s="49"/>
      <c r="O16" s="160"/>
      <c r="P16" s="49"/>
      <c r="Q16" s="43" t="str">
        <f>IF(OR(E16="", G16="", I16="", L16=""), "", PRODUCT(E16, G16, I16, L16, O16))</f>
        <v/>
      </c>
      <c r="R16">
        <f t="shared" si="0"/>
        <v>5</v>
      </c>
      <c r="S16">
        <f t="shared" si="1"/>
        <v>10</v>
      </c>
    </row>
    <row r="17" spans="1:19" ht="23">
      <c r="A17" s="36" t="s">
        <v>121</v>
      </c>
      <c r="B17" s="89" t="s">
        <v>997</v>
      </c>
      <c r="C17" s="305" t="s">
        <v>1337</v>
      </c>
      <c r="D17" s="162" t="s">
        <v>1836</v>
      </c>
      <c r="E17" s="44">
        <v>1</v>
      </c>
      <c r="F17" s="255" t="s">
        <v>921</v>
      </c>
      <c r="G17" s="158">
        <v>80000</v>
      </c>
      <c r="H17" s="47" t="s">
        <v>1334</v>
      </c>
      <c r="I17" s="160">
        <f>R17</f>
        <v>5</v>
      </c>
      <c r="J17" s="49" t="s">
        <v>753</v>
      </c>
      <c r="K17" s="49" t="s">
        <v>1334</v>
      </c>
      <c r="L17" s="160">
        <f>S17</f>
        <v>10</v>
      </c>
      <c r="M17" s="49" t="s">
        <v>1335</v>
      </c>
      <c r="N17" s="49"/>
      <c r="O17" s="160"/>
      <c r="P17" s="49"/>
      <c r="Q17" s="43">
        <f>IF(OR(E17="", G17=""), "", PRODUCT(E17, G17, I17, L17, O17))</f>
        <v>4000000</v>
      </c>
      <c r="R17">
        <f t="shared" si="0"/>
        <v>5</v>
      </c>
      <c r="S17">
        <f t="shared" si="1"/>
        <v>10</v>
      </c>
    </row>
    <row r="18" spans="1:19" ht="34.5">
      <c r="A18" s="36" t="s">
        <v>121</v>
      </c>
      <c r="B18" s="89" t="s">
        <v>997</v>
      </c>
      <c r="C18" s="305" t="s">
        <v>1337</v>
      </c>
      <c r="D18" s="162" t="s">
        <v>1837</v>
      </c>
      <c r="E18" s="44">
        <v>1</v>
      </c>
      <c r="F18" s="255" t="s">
        <v>921</v>
      </c>
      <c r="G18" s="158">
        <v>80000</v>
      </c>
      <c r="H18" s="47" t="s">
        <v>1334</v>
      </c>
      <c r="I18" s="159">
        <v>2</v>
      </c>
      <c r="J18" s="49" t="s">
        <v>753</v>
      </c>
      <c r="K18" s="49" t="s">
        <v>1334</v>
      </c>
      <c r="L18" s="160">
        <f>S18</f>
        <v>10</v>
      </c>
      <c r="M18" s="49" t="s">
        <v>1335</v>
      </c>
      <c r="N18" s="49"/>
      <c r="O18" s="160"/>
      <c r="P18" s="49"/>
      <c r="Q18" s="43">
        <f>IF(OR(E18="", G18="", I18=""), "", PRODUCT(E18, G18, I18, L18, O18))</f>
        <v>1600000</v>
      </c>
      <c r="R18">
        <f t="shared" si="0"/>
        <v>5</v>
      </c>
      <c r="S18">
        <f t="shared" si="1"/>
        <v>10</v>
      </c>
    </row>
    <row r="19" spans="1:19" ht="23">
      <c r="A19" s="36" t="s">
        <v>121</v>
      </c>
      <c r="B19" s="89" t="s">
        <v>997</v>
      </c>
      <c r="C19" s="305" t="s">
        <v>1337</v>
      </c>
      <c r="D19" s="162" t="s">
        <v>1839</v>
      </c>
      <c r="E19" s="44">
        <v>1</v>
      </c>
      <c r="F19" s="255" t="s">
        <v>921</v>
      </c>
      <c r="G19" s="158">
        <v>80000</v>
      </c>
      <c r="H19" s="47" t="s">
        <v>1334</v>
      </c>
      <c r="I19" s="159">
        <v>0</v>
      </c>
      <c r="J19" s="49" t="s">
        <v>753</v>
      </c>
      <c r="K19" s="49" t="s">
        <v>1334</v>
      </c>
      <c r="L19" s="159"/>
      <c r="M19" s="49" t="s">
        <v>1335</v>
      </c>
      <c r="N19" s="49"/>
      <c r="O19" s="160"/>
      <c r="P19" s="49"/>
      <c r="Q19" s="43" t="str">
        <f t="shared" ref="Q19:Q25" si="2">IF(OR(E19="", G19="", I19="", L19=""), "", PRODUCT(E19, G19, I19, L19, O19))</f>
        <v/>
      </c>
      <c r="R19">
        <f t="shared" si="0"/>
        <v>5</v>
      </c>
      <c r="S19">
        <f t="shared" si="1"/>
        <v>10</v>
      </c>
    </row>
    <row r="20" spans="1:19" ht="69">
      <c r="A20" s="36" t="s">
        <v>121</v>
      </c>
      <c r="B20" s="89" t="s">
        <v>997</v>
      </c>
      <c r="C20" s="305" t="s">
        <v>1338</v>
      </c>
      <c r="D20" s="162" t="s">
        <v>1349</v>
      </c>
      <c r="E20" s="44">
        <v>1</v>
      </c>
      <c r="F20" s="255" t="s">
        <v>921</v>
      </c>
      <c r="G20" s="160">
        <v>500000</v>
      </c>
      <c r="H20" s="47" t="s">
        <v>1334</v>
      </c>
      <c r="I20" s="46"/>
      <c r="J20" s="49" t="s">
        <v>753</v>
      </c>
      <c r="K20" s="49" t="s">
        <v>1334</v>
      </c>
      <c r="L20" s="46"/>
      <c r="M20" s="49" t="s">
        <v>755</v>
      </c>
      <c r="N20" s="49" t="s">
        <v>802</v>
      </c>
      <c r="O20" s="46"/>
      <c r="P20" s="48"/>
      <c r="Q20" s="43" t="str">
        <f t="shared" si="2"/>
        <v/>
      </c>
      <c r="R20">
        <f t="shared" si="0"/>
        <v>5</v>
      </c>
      <c r="S20">
        <f t="shared" si="1"/>
        <v>10</v>
      </c>
    </row>
    <row r="21" spans="1:19" ht="57.5">
      <c r="A21" s="36" t="s">
        <v>121</v>
      </c>
      <c r="B21" s="89" t="s">
        <v>997</v>
      </c>
      <c r="C21" s="305" t="s">
        <v>1338</v>
      </c>
      <c r="D21" s="162" t="s">
        <v>1350</v>
      </c>
      <c r="E21" s="44">
        <v>1</v>
      </c>
      <c r="F21" s="255" t="s">
        <v>921</v>
      </c>
      <c r="G21" s="160">
        <v>350000</v>
      </c>
      <c r="H21" s="47" t="s">
        <v>1334</v>
      </c>
      <c r="I21" s="46"/>
      <c r="J21" s="49" t="s">
        <v>753</v>
      </c>
      <c r="K21" s="49" t="s">
        <v>1334</v>
      </c>
      <c r="L21" s="46"/>
      <c r="M21" s="49" t="s">
        <v>755</v>
      </c>
      <c r="N21" s="49" t="s">
        <v>802</v>
      </c>
      <c r="O21" s="46"/>
      <c r="P21" s="48"/>
      <c r="Q21" s="43" t="str">
        <f t="shared" si="2"/>
        <v/>
      </c>
      <c r="R21">
        <f t="shared" si="0"/>
        <v>5</v>
      </c>
      <c r="S21">
        <f t="shared" si="1"/>
        <v>10</v>
      </c>
    </row>
    <row r="22" spans="1:19" ht="57.5">
      <c r="A22" s="36" t="s">
        <v>121</v>
      </c>
      <c r="B22" s="89" t="s">
        <v>997</v>
      </c>
      <c r="C22" s="305" t="s">
        <v>1338</v>
      </c>
      <c r="D22" s="162" t="s">
        <v>1351</v>
      </c>
      <c r="E22" s="44">
        <v>1</v>
      </c>
      <c r="F22" s="255" t="s">
        <v>921</v>
      </c>
      <c r="G22" s="160">
        <v>300000</v>
      </c>
      <c r="H22" s="47" t="s">
        <v>1334</v>
      </c>
      <c r="I22" s="46"/>
      <c r="J22" s="49" t="s">
        <v>753</v>
      </c>
      <c r="K22" s="49" t="s">
        <v>1334</v>
      </c>
      <c r="L22" s="46"/>
      <c r="M22" s="49" t="s">
        <v>755</v>
      </c>
      <c r="N22" s="49" t="s">
        <v>802</v>
      </c>
      <c r="O22" s="46"/>
      <c r="P22" s="48"/>
      <c r="Q22" s="43" t="str">
        <f t="shared" si="2"/>
        <v/>
      </c>
      <c r="R22">
        <f t="shared" si="0"/>
        <v>5</v>
      </c>
      <c r="S22">
        <f t="shared" si="1"/>
        <v>10</v>
      </c>
    </row>
    <row r="23" spans="1:19" ht="57.5">
      <c r="A23" s="36" t="s">
        <v>121</v>
      </c>
      <c r="B23" s="89" t="s">
        <v>997</v>
      </c>
      <c r="C23" s="305" t="s">
        <v>1338</v>
      </c>
      <c r="D23" s="162" t="s">
        <v>1352</v>
      </c>
      <c r="E23" s="44">
        <v>1</v>
      </c>
      <c r="F23" s="255" t="s">
        <v>921</v>
      </c>
      <c r="G23" s="160">
        <v>250000</v>
      </c>
      <c r="H23" s="47" t="s">
        <v>1334</v>
      </c>
      <c r="I23" s="46"/>
      <c r="J23" s="49" t="s">
        <v>753</v>
      </c>
      <c r="K23" s="49" t="s">
        <v>1334</v>
      </c>
      <c r="L23" s="46"/>
      <c r="M23" s="49" t="s">
        <v>755</v>
      </c>
      <c r="N23" s="49" t="s">
        <v>802</v>
      </c>
      <c r="O23" s="46"/>
      <c r="P23" s="48"/>
      <c r="Q23" s="43" t="str">
        <f t="shared" si="2"/>
        <v/>
      </c>
      <c r="R23">
        <f t="shared" si="0"/>
        <v>5</v>
      </c>
      <c r="S23">
        <f t="shared" si="1"/>
        <v>10</v>
      </c>
    </row>
    <row r="24" spans="1:19" ht="57.5">
      <c r="A24" s="36" t="s">
        <v>121</v>
      </c>
      <c r="B24" s="89" t="s">
        <v>997</v>
      </c>
      <c r="C24" s="305" t="s">
        <v>1338</v>
      </c>
      <c r="D24" s="162" t="s">
        <v>1353</v>
      </c>
      <c r="E24" s="44">
        <v>1</v>
      </c>
      <c r="F24" s="255" t="s">
        <v>921</v>
      </c>
      <c r="G24" s="160">
        <v>200000</v>
      </c>
      <c r="H24" s="47" t="s">
        <v>1334</v>
      </c>
      <c r="I24" s="46"/>
      <c r="J24" s="49" t="s">
        <v>753</v>
      </c>
      <c r="K24" s="49" t="s">
        <v>1334</v>
      </c>
      <c r="L24" s="46"/>
      <c r="M24" s="49" t="s">
        <v>755</v>
      </c>
      <c r="N24" s="49" t="s">
        <v>802</v>
      </c>
      <c r="O24" s="46"/>
      <c r="P24" s="48"/>
      <c r="Q24" s="43" t="str">
        <f t="shared" si="2"/>
        <v/>
      </c>
      <c r="R24">
        <f t="shared" si="0"/>
        <v>5</v>
      </c>
      <c r="S24">
        <f t="shared" si="1"/>
        <v>10</v>
      </c>
    </row>
    <row r="25" spans="1:19" ht="34.5">
      <c r="A25" s="36" t="s">
        <v>121</v>
      </c>
      <c r="B25" s="89" t="s">
        <v>997</v>
      </c>
      <c r="C25" s="305" t="s">
        <v>1338</v>
      </c>
      <c r="D25" s="162" t="s">
        <v>1354</v>
      </c>
      <c r="E25" s="44">
        <v>1</v>
      </c>
      <c r="F25" s="255" t="s">
        <v>921</v>
      </c>
      <c r="G25" s="160">
        <v>120000</v>
      </c>
      <c r="H25" s="47" t="s">
        <v>1334</v>
      </c>
      <c r="I25" s="46"/>
      <c r="J25" s="49" t="s">
        <v>753</v>
      </c>
      <c r="K25" s="49" t="s">
        <v>1334</v>
      </c>
      <c r="L25" s="46"/>
      <c r="M25" s="49" t="s">
        <v>755</v>
      </c>
      <c r="N25" s="49" t="s">
        <v>802</v>
      </c>
      <c r="O25" s="46"/>
      <c r="P25" s="48"/>
      <c r="Q25" s="43" t="str">
        <f t="shared" si="2"/>
        <v/>
      </c>
      <c r="R25">
        <f t="shared" si="0"/>
        <v>5</v>
      </c>
      <c r="S25">
        <f t="shared" si="1"/>
        <v>10</v>
      </c>
    </row>
    <row r="26" spans="1:19" ht="90.4" customHeight="1">
      <c r="A26" s="36" t="s">
        <v>121</v>
      </c>
      <c r="B26" s="89" t="s">
        <v>997</v>
      </c>
      <c r="C26" s="305" t="s">
        <v>1338</v>
      </c>
      <c r="D26" s="162" t="s">
        <v>1840</v>
      </c>
      <c r="E26" s="44">
        <v>1</v>
      </c>
      <c r="F26" s="45" t="s">
        <v>921</v>
      </c>
      <c r="G26" s="46"/>
      <c r="H26" s="49" t="s">
        <v>802</v>
      </c>
      <c r="I26" s="90"/>
      <c r="J26" s="49" t="s">
        <v>146</v>
      </c>
      <c r="K26" s="49" t="s">
        <v>802</v>
      </c>
      <c r="L26" s="46"/>
      <c r="M26" s="48"/>
      <c r="N26" s="49" t="s">
        <v>802</v>
      </c>
      <c r="O26" s="46"/>
      <c r="P26" s="48"/>
      <c r="Q26" s="43" t="str">
        <f>IF(OR(E26="", G26="", I26=""), "", PRODUCT(E26, G26, I26, L26, O26))</f>
        <v/>
      </c>
      <c r="R26">
        <f t="shared" si="0"/>
        <v>5</v>
      </c>
      <c r="S26">
        <f t="shared" si="1"/>
        <v>10</v>
      </c>
    </row>
    <row r="27" spans="1:19" ht="90" customHeight="1">
      <c r="A27" s="36" t="s">
        <v>121</v>
      </c>
      <c r="B27" s="89" t="s">
        <v>997</v>
      </c>
      <c r="C27" s="305" t="s">
        <v>1338</v>
      </c>
      <c r="D27" s="162" t="s">
        <v>1841</v>
      </c>
      <c r="E27" s="44">
        <v>1</v>
      </c>
      <c r="F27" s="45" t="s">
        <v>921</v>
      </c>
      <c r="G27" s="46"/>
      <c r="H27" s="47" t="s">
        <v>802</v>
      </c>
      <c r="I27" s="46"/>
      <c r="J27" s="45" t="s">
        <v>1341</v>
      </c>
      <c r="K27" s="49" t="s">
        <v>802</v>
      </c>
      <c r="L27" s="46">
        <v>0</v>
      </c>
      <c r="M27" s="49" t="s">
        <v>964</v>
      </c>
      <c r="N27" s="49" t="s">
        <v>802</v>
      </c>
      <c r="O27" s="46"/>
      <c r="P27" s="48"/>
      <c r="Q27" s="43" t="str">
        <f>IF(OR(E27="", G27="", I27="", L27=""), "", PRODUCT(E27, G27, I27, L27, O27))</f>
        <v/>
      </c>
      <c r="R27">
        <f t="shared" si="0"/>
        <v>5</v>
      </c>
      <c r="S27">
        <f t="shared" si="1"/>
        <v>10</v>
      </c>
    </row>
    <row r="28" spans="1:19" ht="34.5">
      <c r="A28" s="36" t="s">
        <v>121</v>
      </c>
      <c r="B28" s="89" t="s">
        <v>997</v>
      </c>
      <c r="C28" s="305" t="s">
        <v>1338</v>
      </c>
      <c r="D28" s="162" t="s">
        <v>1355</v>
      </c>
      <c r="E28" s="44">
        <v>1</v>
      </c>
      <c r="F28" s="255" t="s">
        <v>921</v>
      </c>
      <c r="G28" s="46"/>
      <c r="H28" s="47" t="s">
        <v>1334</v>
      </c>
      <c r="I28" s="46"/>
      <c r="J28" s="48"/>
      <c r="K28" s="49" t="s">
        <v>802</v>
      </c>
      <c r="L28" s="46"/>
      <c r="M28" s="48"/>
      <c r="N28" s="49" t="s">
        <v>802</v>
      </c>
      <c r="O28" s="46"/>
      <c r="P28" s="48"/>
      <c r="Q28" s="43" t="str">
        <f>IF(OR(E28="", G28="", I28=""), "", PRODUCT(E28, G28, I28, L28, O28))</f>
        <v/>
      </c>
      <c r="R28">
        <f t="shared" si="0"/>
        <v>5</v>
      </c>
      <c r="S28">
        <f t="shared" si="1"/>
        <v>10</v>
      </c>
    </row>
    <row r="29" spans="1:19" ht="34.5">
      <c r="A29" s="36" t="s">
        <v>121</v>
      </c>
      <c r="B29" s="89" t="s">
        <v>997</v>
      </c>
      <c r="C29" s="305" t="s">
        <v>1338</v>
      </c>
      <c r="D29" s="162" t="s">
        <v>1356</v>
      </c>
      <c r="E29" s="44">
        <v>1</v>
      </c>
      <c r="F29" s="255" t="s">
        <v>921</v>
      </c>
      <c r="G29" s="46"/>
      <c r="H29" s="47" t="s">
        <v>802</v>
      </c>
      <c r="I29" s="46"/>
      <c r="J29" s="49" t="s">
        <v>1335</v>
      </c>
      <c r="K29" s="49" t="s">
        <v>802</v>
      </c>
      <c r="L29" s="46"/>
      <c r="M29" s="48"/>
      <c r="N29" s="49" t="s">
        <v>802</v>
      </c>
      <c r="O29" s="46"/>
      <c r="P29" s="48"/>
      <c r="Q29" s="43" t="str">
        <f>IF(OR(E29="", G29="", I29=""), "", PRODUCT(E29, G29, I29, L29, O29))</f>
        <v/>
      </c>
      <c r="R29">
        <f t="shared" si="0"/>
        <v>5</v>
      </c>
      <c r="S29">
        <f t="shared" si="1"/>
        <v>10</v>
      </c>
    </row>
    <row r="30" spans="1:19" ht="57.5">
      <c r="A30" s="36" t="s">
        <v>121</v>
      </c>
      <c r="B30" s="89" t="s">
        <v>997</v>
      </c>
      <c r="C30" s="305" t="s">
        <v>1338</v>
      </c>
      <c r="D30" s="162" t="s">
        <v>1842</v>
      </c>
      <c r="E30" s="44">
        <v>1</v>
      </c>
      <c r="F30" s="255" t="s">
        <v>921</v>
      </c>
      <c r="G30" s="160">
        <v>120000</v>
      </c>
      <c r="H30" s="47" t="s">
        <v>1334</v>
      </c>
      <c r="I30" s="160">
        <f>R30</f>
        <v>5</v>
      </c>
      <c r="J30" s="49" t="s">
        <v>753</v>
      </c>
      <c r="K30" s="49" t="s">
        <v>926</v>
      </c>
      <c r="L30" s="160">
        <v>1000000</v>
      </c>
      <c r="M30" s="49" t="s">
        <v>921</v>
      </c>
      <c r="N30" s="49"/>
      <c r="O30" s="160"/>
      <c r="P30" s="49"/>
      <c r="Q30" s="43">
        <f>IF(OR(E30=""), "", SUM(PRODUCT(E30, G30, I30),L30))</f>
        <v>1600000</v>
      </c>
      <c r="R30">
        <f t="shared" si="0"/>
        <v>5</v>
      </c>
      <c r="S30">
        <f t="shared" si="1"/>
        <v>10</v>
      </c>
    </row>
    <row r="31" spans="1:19" ht="57.5">
      <c r="A31" s="36" t="s">
        <v>121</v>
      </c>
      <c r="B31" s="89" t="s">
        <v>997</v>
      </c>
      <c r="C31" s="305" t="s">
        <v>1338</v>
      </c>
      <c r="D31" s="162" t="s">
        <v>1843</v>
      </c>
      <c r="E31" s="44">
        <v>1</v>
      </c>
      <c r="F31" s="255" t="s">
        <v>921</v>
      </c>
      <c r="G31" s="160">
        <v>50000</v>
      </c>
      <c r="H31" s="47" t="s">
        <v>802</v>
      </c>
      <c r="I31" s="160">
        <f>R31+10</f>
        <v>15</v>
      </c>
      <c r="J31" s="49" t="s">
        <v>753</v>
      </c>
      <c r="K31" s="49" t="s">
        <v>802</v>
      </c>
      <c r="L31" s="159">
        <v>2</v>
      </c>
      <c r="M31" s="49" t="s">
        <v>143</v>
      </c>
      <c r="N31" s="49" t="s">
        <v>802</v>
      </c>
      <c r="O31" s="160"/>
      <c r="P31" s="49"/>
      <c r="Q31" s="43">
        <f>IF(OR(E31="", G31="", I31="", L31=""), "", PRODUCT(E31, G31, I31, L31, O31))</f>
        <v>1500000</v>
      </c>
      <c r="R31">
        <f t="shared" si="0"/>
        <v>5</v>
      </c>
      <c r="S31">
        <f t="shared" si="1"/>
        <v>10</v>
      </c>
    </row>
    <row r="32" spans="1:19" ht="46">
      <c r="A32" s="36" t="s">
        <v>121</v>
      </c>
      <c r="B32" s="89" t="s">
        <v>997</v>
      </c>
      <c r="C32" s="305" t="s">
        <v>1338</v>
      </c>
      <c r="D32" s="162" t="s">
        <v>1802</v>
      </c>
      <c r="E32" s="44">
        <v>1</v>
      </c>
      <c r="F32" s="255" t="s">
        <v>921</v>
      </c>
      <c r="G32" s="160">
        <v>60000</v>
      </c>
      <c r="H32" s="47" t="s">
        <v>802</v>
      </c>
      <c r="I32" s="160">
        <f>R32+10</f>
        <v>15</v>
      </c>
      <c r="J32" s="49" t="s">
        <v>753</v>
      </c>
      <c r="K32" s="49" t="s">
        <v>802</v>
      </c>
      <c r="L32" s="46"/>
      <c r="M32" s="49" t="s">
        <v>143</v>
      </c>
      <c r="N32" s="49" t="s">
        <v>802</v>
      </c>
      <c r="O32" s="160"/>
      <c r="P32" s="49"/>
      <c r="Q32" s="43" t="str">
        <f>IF(OR(E32="", G32="", I32="", L32=""), "", PRODUCT(E32, G32, I32, L32, O32))</f>
        <v/>
      </c>
      <c r="R32">
        <f t="shared" si="0"/>
        <v>5</v>
      </c>
      <c r="S32">
        <f t="shared" si="1"/>
        <v>10</v>
      </c>
    </row>
    <row r="33" spans="1:19" ht="46">
      <c r="A33" s="36" t="s">
        <v>121</v>
      </c>
      <c r="B33" s="89" t="s">
        <v>997</v>
      </c>
      <c r="C33" s="305" t="s">
        <v>1338</v>
      </c>
      <c r="D33" s="162" t="s">
        <v>1357</v>
      </c>
      <c r="E33" s="44">
        <v>1</v>
      </c>
      <c r="F33" s="255" t="s">
        <v>921</v>
      </c>
      <c r="G33" s="160">
        <v>1000000</v>
      </c>
      <c r="H33" s="47" t="s">
        <v>802</v>
      </c>
      <c r="I33" s="46"/>
      <c r="J33" s="48"/>
      <c r="K33" s="49" t="s">
        <v>802</v>
      </c>
      <c r="L33" s="46"/>
      <c r="M33" s="48"/>
      <c r="N33" s="49" t="s">
        <v>802</v>
      </c>
      <c r="O33" s="46"/>
      <c r="P33" s="48"/>
      <c r="Q33" s="43" t="str">
        <f>IF(OR(E33="", G33="", I33=""), "", PRODUCT(E33, G33, I33, L33, O33))</f>
        <v/>
      </c>
      <c r="R33">
        <f t="shared" si="0"/>
        <v>5</v>
      </c>
      <c r="S33">
        <f t="shared" si="1"/>
        <v>10</v>
      </c>
    </row>
    <row r="34" spans="1:19" ht="23">
      <c r="A34" s="36" t="s">
        <v>121</v>
      </c>
      <c r="B34" s="89" t="s">
        <v>997</v>
      </c>
      <c r="C34" s="305" t="s">
        <v>711</v>
      </c>
      <c r="D34" s="157" t="s">
        <v>1340</v>
      </c>
      <c r="E34" s="44"/>
      <c r="F34" s="45"/>
      <c r="G34" s="46"/>
      <c r="H34" s="47" t="s">
        <v>802</v>
      </c>
      <c r="I34" s="46"/>
      <c r="J34" s="48"/>
      <c r="K34" s="49" t="s">
        <v>802</v>
      </c>
      <c r="L34" s="46"/>
      <c r="M34" s="48"/>
      <c r="N34" s="49" t="s">
        <v>802</v>
      </c>
      <c r="O34" s="46"/>
      <c r="P34" s="48"/>
      <c r="Q34" s="43" t="str">
        <f>IF(OR(E34=""), "", SUM(PRODUCT(E34, G34, I34),L34))</f>
        <v/>
      </c>
      <c r="R34">
        <f t="shared" si="0"/>
        <v>5</v>
      </c>
      <c r="S34">
        <f t="shared" si="1"/>
        <v>10</v>
      </c>
    </row>
    <row r="35" spans="1:19" ht="44.65" customHeight="1">
      <c r="A35" s="36" t="s">
        <v>121</v>
      </c>
      <c r="B35" s="89" t="s">
        <v>997</v>
      </c>
      <c r="C35" s="305" t="s">
        <v>1339</v>
      </c>
      <c r="D35" s="162" t="s">
        <v>1358</v>
      </c>
      <c r="E35" s="44">
        <v>1</v>
      </c>
      <c r="F35" s="255" t="s">
        <v>921</v>
      </c>
      <c r="G35" s="160">
        <f>SUM(Q4:$Q$34)</f>
        <v>58520000</v>
      </c>
      <c r="H35" s="47" t="s">
        <v>802</v>
      </c>
      <c r="I35" s="158">
        <v>0.05</v>
      </c>
      <c r="J35" s="49" t="s">
        <v>960</v>
      </c>
      <c r="K35" s="49"/>
      <c r="L35" s="160"/>
      <c r="M35" s="49"/>
      <c r="N35" s="49"/>
      <c r="O35" s="160"/>
      <c r="P35" s="49"/>
      <c r="Q35" s="43">
        <f>IF(OR(E35="", G35="", I35=""), "", PRODUCT(E35, G35, I35, L35, O35))</f>
        <v>2926000</v>
      </c>
      <c r="R35">
        <f t="shared" si="0"/>
        <v>5</v>
      </c>
      <c r="S35">
        <f t="shared" si="1"/>
        <v>10</v>
      </c>
    </row>
  </sheetData>
  <sheetProtection algorithmName="SHA-512" hashValue="cRAdjeg1SKsqNoNMJzS+Ffy9uuyxQjO2h1IqqaW4xjslc6yqVRrLB/50VppX3318PaVpQf0zCyEWs/UpWtOeTg==" saltValue="vV83XQNe0lxKb7aHCI0ZDw==" spinCount="100000" sheet="1" scenarios="1" formatRows="0" autoFilter="0"/>
  <mergeCells count="1">
    <mergeCell ref="O1:Q1"/>
  </mergeCells>
  <phoneticPr fontId="3" type="noConversion"/>
  <conditionalFormatting sqref="E4:E35">
    <cfRule type="expression" dxfId="401" priority="38">
      <formula>E4-TRUNC(E4)&lt;&gt;0</formula>
    </cfRule>
  </conditionalFormatting>
  <conditionalFormatting sqref="E4:E35">
    <cfRule type="expression" dxfId="400" priority="37">
      <formula>E4-TRUNC(E4)=0</formula>
    </cfRule>
  </conditionalFormatting>
  <conditionalFormatting sqref="G10 G12:G13 G17:G25 G27:G35 O4:O9 O11:O35">
    <cfRule type="expression" dxfId="399" priority="35">
      <formula>G4-TRUNC(G4)=0</formula>
    </cfRule>
    <cfRule type="expression" dxfId="398" priority="36">
      <formula>G4-TRUNC(G4)&lt;&gt;0</formula>
    </cfRule>
  </conditionalFormatting>
  <conditionalFormatting sqref="I4:I9 I12:I13 I17 I20:I25 I27:I35">
    <cfRule type="expression" dxfId="397" priority="33">
      <formula>I4-TRUNC(I4)=0</formula>
    </cfRule>
    <cfRule type="expression" dxfId="396" priority="34">
      <formula>I4-TRUNC(I4)&lt;&gt;0</formula>
    </cfRule>
  </conditionalFormatting>
  <conditionalFormatting sqref="L4:L9 L17:L18 L20:L29 L32:L35 L11:L13">
    <cfRule type="expression" dxfId="395" priority="31">
      <formula>L4-TRUNC(L4)=0</formula>
    </cfRule>
    <cfRule type="expression" dxfId="394" priority="32">
      <formula>L4-TRUNC(L4)&lt;&gt;0</formula>
    </cfRule>
  </conditionalFormatting>
  <conditionalFormatting sqref="Q4:Q35">
    <cfRule type="expression" dxfId="393" priority="27">
      <formula>Q4-TRUNC(Q4)=0</formula>
    </cfRule>
    <cfRule type="expression" dxfId="392" priority="28">
      <formula>Q4-TRUNC(Q4)&lt;&gt;0</formula>
    </cfRule>
  </conditionalFormatting>
  <conditionalFormatting sqref="G4:G9">
    <cfRule type="expression" dxfId="391" priority="23">
      <formula>G4-TRUNC(G4)=0</formula>
    </cfRule>
    <cfRule type="expression" dxfId="390" priority="24">
      <formula>G4-TRUNC(G4)&lt;&gt;0</formula>
    </cfRule>
  </conditionalFormatting>
  <conditionalFormatting sqref="G11 I11">
    <cfRule type="expression" dxfId="389" priority="21">
      <formula>G11-TRUNC(G11)=0</formula>
    </cfRule>
    <cfRule type="expression" dxfId="388" priority="22">
      <formula>G11-TRUNC(G11)&lt;&gt;0</formula>
    </cfRule>
  </conditionalFormatting>
  <conditionalFormatting sqref="G14:G16 I14:I16 L14:L16">
    <cfRule type="expression" dxfId="387" priority="19">
      <formula>G14-TRUNC(G14)=0</formula>
    </cfRule>
    <cfRule type="expression" dxfId="386" priority="20">
      <formula>G14-TRUNC(G14)&lt;&gt;0</formula>
    </cfRule>
  </conditionalFormatting>
  <conditionalFormatting sqref="I19">
    <cfRule type="expression" dxfId="385" priority="17">
      <formula>I19-TRUNC(I19)=0</formula>
    </cfRule>
    <cfRule type="expression" dxfId="384" priority="18">
      <formula>I19-TRUNC(I19)&lt;&gt;0</formula>
    </cfRule>
  </conditionalFormatting>
  <conditionalFormatting sqref="I18">
    <cfRule type="expression" dxfId="383" priority="15">
      <formula>I18-TRUNC(I18)=0</formula>
    </cfRule>
    <cfRule type="expression" dxfId="382" priority="16">
      <formula>I18-TRUNC(I18)&lt;&gt;0</formula>
    </cfRule>
  </conditionalFormatting>
  <conditionalFormatting sqref="L19">
    <cfRule type="expression" dxfId="381" priority="13">
      <formula>L19-TRUNC(L19)=0</formula>
    </cfRule>
    <cfRule type="expression" dxfId="380" priority="14">
      <formula>L19-TRUNC(L19)&lt;&gt;0</formula>
    </cfRule>
  </conditionalFormatting>
  <conditionalFormatting sqref="G26 I26">
    <cfRule type="expression" dxfId="379" priority="11">
      <formula>G26-TRUNC(G26)=0</formula>
    </cfRule>
    <cfRule type="expression" dxfId="378" priority="12">
      <formula>G26-TRUNC(G26)&lt;&gt;0</formula>
    </cfRule>
  </conditionalFormatting>
  <conditionalFormatting sqref="L30">
    <cfRule type="expression" dxfId="377" priority="9">
      <formula>L30-TRUNC(L30)=0</formula>
    </cfRule>
    <cfRule type="expression" dxfId="376" priority="10">
      <formula>L30-TRUNC(L30)&lt;&gt;0</formula>
    </cfRule>
  </conditionalFormatting>
  <conditionalFormatting sqref="L31">
    <cfRule type="expression" dxfId="375" priority="7">
      <formula>L31-TRUNC(L31)=0</formula>
    </cfRule>
    <cfRule type="expression" dxfId="374" priority="8">
      <formula>L31-TRUNC(L31)&lt;&gt;0</formula>
    </cfRule>
  </conditionalFormatting>
  <conditionalFormatting sqref="I10">
    <cfRule type="expression" dxfId="373" priority="5">
      <formula>I10-TRUNC(I10)=0</formula>
    </cfRule>
    <cfRule type="expression" dxfId="372" priority="6">
      <formula>I10-TRUNC(I10)&lt;&gt;0</formula>
    </cfRule>
  </conditionalFormatting>
  <conditionalFormatting sqref="O10">
    <cfRule type="expression" dxfId="371" priority="3">
      <formula>O10-TRUNC(O10)=0</formula>
    </cfRule>
    <cfRule type="expression" dxfId="370" priority="4">
      <formula>O10-TRUNC(O10)&lt;&gt;0</formula>
    </cfRule>
  </conditionalFormatting>
  <conditionalFormatting sqref="L10">
    <cfRule type="expression" dxfId="369" priority="1">
      <formula>L10-TRUNC(L10)=0</formula>
    </cfRule>
    <cfRule type="expression" dxfId="368" priority="2">
      <formula>L10-TRUNC(L10)&lt;&gt;0</formula>
    </cfRule>
  </conditionalFormatting>
  <dataValidations count="4">
    <dataValidation type="decimal" allowBlank="1" showInputMessage="1" showErrorMessage="1" sqref="G15:G34 G12:G13 L30 G4:G10" xr:uid="{00000000-0002-0000-0300-000000000000}">
      <formula1>0</formula1>
      <formula2>999999999999999</formula2>
    </dataValidation>
    <dataValidation type="decimal" allowBlank="1" showInputMessage="1" showErrorMessage="1" sqref="G11" xr:uid="{00000000-0002-0000-0300-000001000000}">
      <formula1>0</formula1>
      <formula2>999999999999</formula2>
    </dataValidation>
    <dataValidation type="decimal" allowBlank="1" showInputMessage="1" showErrorMessage="1" sqref="G14" xr:uid="{00000000-0002-0000-0300-000002000000}">
      <formula1>0</formula1>
      <formula2>200000</formula2>
    </dataValidation>
    <dataValidation type="decimal" allowBlank="1" showInputMessage="1" showErrorMessage="1" sqref="L31:L35 E4:E35 I4:I35 O4:O35 L4:L29" xr:uid="{00000000-0002-0000-0300-000003000000}">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Functions_Public_Go_To_Upper_Sheet">
                <anchor moveWithCells="1" sizeWithCells="1">
                  <from>
                    <xdr:col>4</xdr:col>
                    <xdr:colOff>133350</xdr:colOff>
                    <xdr:row>0</xdr:row>
                    <xdr:rowOff>95250</xdr:rowOff>
                  </from>
                  <to>
                    <xdr:col>6</xdr:col>
                    <xdr:colOff>438150</xdr:colOff>
                    <xdr:row>0</xdr:row>
                    <xdr:rowOff>552450</xdr:rowOff>
                  </to>
                </anchor>
              </controlPr>
            </control>
          </mc:Choice>
        </mc:AlternateContent>
        <mc:AlternateContent xmlns:mc="http://schemas.openxmlformats.org/markup-compatibility/2006">
          <mc:Choice Requires="x14">
            <control shapeId="105474" r:id="rId5" name="Button 2">
              <controlPr defaultSize="0" print="0" autoFill="0" autoPict="0" macro="[0]!Functions_Public_Cell_Reservation">
                <anchor moveWithCells="1" sizeWithCells="1">
                  <from>
                    <xdr:col>6</xdr:col>
                    <xdr:colOff>552450</xdr:colOff>
                    <xdr:row>0</xdr:row>
                    <xdr:rowOff>95250</xdr:rowOff>
                  </from>
                  <to>
                    <xdr:col>7</xdr:col>
                    <xdr:colOff>209550</xdr:colOff>
                    <xdr:row>0</xdr:row>
                    <xdr:rowOff>552450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4000000}">
          <x14:formula1>
            <xm:f>'기준(양식)'!$J$3:$J$94</xm:f>
          </x14:formula1>
          <xm:sqref>M17:M35 J12:J13 J4:J10 J17:J25 J28:J35 M4:M13 P4:Q35</xm:sqref>
        </x14:dataValidation>
        <x14:dataValidation type="list" allowBlank="1" showInputMessage="1" showErrorMessage="1" xr:uid="{00000000-0002-0000-0300-000006000000}">
          <x14:formula1>
            <xm:f>'기준(양식)'!$J$96:$J$99</xm:f>
          </x14:formula1>
          <xm:sqref>J27</xm:sqref>
        </x14:dataValidation>
        <x14:dataValidation type="list" allowBlank="1" showInputMessage="1" showErrorMessage="1" xr:uid="{08F1D3FE-E524-4C87-8B9F-52277A9E15ED}">
          <x14:formula1>
            <xm:f>'기준(전문가파견)'!$G$93:$G$223</xm:f>
          </x14:formula1>
          <xm:sqref>J1</xm:sqref>
        </x14:dataValidation>
        <x14:dataValidation type="list" allowBlank="1" showInputMessage="1" showErrorMessage="1" xr:uid="{00000000-0002-0000-0300-000005000000}">
          <x14:formula1>
            <xm:f>'기준(양식)'!$K$3:$K$163</xm:f>
          </x14:formula1>
          <xm:sqref>F4:F35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Configuration_Form">
    <tabColor rgb="FFFF0000"/>
  </sheetPr>
  <dimension ref="A1:BA379"/>
  <sheetViews>
    <sheetView zoomScale="70" zoomScaleNormal="70" workbookViewId="0"/>
  </sheetViews>
  <sheetFormatPr defaultRowHeight="17"/>
  <cols>
    <col min="1" max="1" width="15.08203125" bestFit="1" customWidth="1"/>
    <col min="2" max="2" width="14.25" bestFit="1" customWidth="1"/>
    <col min="3" max="3" width="17.75" bestFit="1" customWidth="1"/>
    <col min="4" max="4" width="14.25" bestFit="1" customWidth="1"/>
    <col min="5" max="5" width="12.25" customWidth="1"/>
    <col min="6" max="6" width="16.5" bestFit="1" customWidth="1"/>
    <col min="7" max="7" width="16.5" customWidth="1"/>
    <col min="8" max="8" width="11.08203125" bestFit="1" customWidth="1"/>
    <col min="9" max="9" width="11.08203125" customWidth="1"/>
    <col min="10" max="10" width="11" bestFit="1" customWidth="1"/>
    <col min="11" max="11" width="11.58203125" customWidth="1"/>
    <col min="12" max="12" width="12.25" bestFit="1" customWidth="1"/>
    <col min="13" max="13" width="5.5" bestFit="1" customWidth="1"/>
    <col min="14" max="14" width="4" style="91" bestFit="1" customWidth="1"/>
    <col min="15" max="15" width="5.5" bestFit="1" customWidth="1"/>
    <col min="16" max="16" width="4" bestFit="1" customWidth="1"/>
    <col min="17" max="17" width="7.08203125" bestFit="1" customWidth="1"/>
    <col min="18" max="18" width="14.25" bestFit="1" customWidth="1"/>
  </cols>
  <sheetData>
    <row r="1" spans="1:53" s="4" customFormat="1" ht="50.15" customHeight="1">
      <c r="A1" s="138" t="s">
        <v>1229</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BA1" s="40" t="s">
        <v>291</v>
      </c>
    </row>
    <row r="2" spans="1:53" ht="20.149999999999999" customHeight="1">
      <c r="A2" s="137" t="s">
        <v>965</v>
      </c>
      <c r="B2" s="140"/>
      <c r="C2" s="140"/>
      <c r="D2" s="140"/>
      <c r="E2" s="140"/>
      <c r="F2" s="140"/>
      <c r="G2" s="140"/>
      <c r="H2" s="140"/>
      <c r="I2" s="140"/>
      <c r="J2" s="140"/>
      <c r="K2" s="140"/>
      <c r="L2" s="140"/>
      <c r="M2" s="140"/>
      <c r="N2" s="140"/>
      <c r="O2" s="140"/>
      <c r="P2" s="140"/>
      <c r="Q2" s="140"/>
      <c r="R2" s="140"/>
      <c r="S2" s="310" t="s">
        <v>2036</v>
      </c>
      <c r="T2" s="140"/>
      <c r="U2" s="140"/>
      <c r="V2" s="140"/>
      <c r="W2" s="140"/>
      <c r="X2" s="140"/>
      <c r="Y2" s="140"/>
      <c r="Z2" s="140"/>
      <c r="AA2" s="140"/>
    </row>
    <row r="3" spans="1:53">
      <c r="A3" t="s">
        <v>184</v>
      </c>
      <c r="B3" t="s">
        <v>1408</v>
      </c>
      <c r="C3" t="s">
        <v>1412</v>
      </c>
      <c r="D3" t="s">
        <v>966</v>
      </c>
      <c r="E3" t="s">
        <v>967</v>
      </c>
      <c r="F3" t="s">
        <v>927</v>
      </c>
      <c r="G3" t="s">
        <v>968</v>
      </c>
      <c r="H3" t="s">
        <v>969</v>
      </c>
      <c r="I3" t="s">
        <v>970</v>
      </c>
      <c r="J3" t="s">
        <v>971</v>
      </c>
      <c r="K3" t="s">
        <v>972</v>
      </c>
      <c r="L3" t="s">
        <v>958</v>
      </c>
      <c r="M3" s="7">
        <v>2020</v>
      </c>
      <c r="N3" s="7" t="s">
        <v>147</v>
      </c>
      <c r="O3" s="7">
        <v>2020</v>
      </c>
      <c r="P3" s="7" t="s">
        <v>147</v>
      </c>
      <c r="Q3" s="7" t="s">
        <v>165</v>
      </c>
      <c r="R3" t="s">
        <v>1315</v>
      </c>
      <c r="S3" t="s">
        <v>1370</v>
      </c>
      <c r="U3" t="s">
        <v>1371</v>
      </c>
      <c r="W3" t="s">
        <v>1372</v>
      </c>
      <c r="Y3" t="s">
        <v>1781</v>
      </c>
    </row>
    <row r="4" spans="1:53" ht="17.25" customHeight="1">
      <c r="A4" s="242" t="s">
        <v>2425</v>
      </c>
      <c r="B4" t="s">
        <v>1406</v>
      </c>
      <c r="C4" t="s">
        <v>1413</v>
      </c>
      <c r="D4" t="s">
        <v>973</v>
      </c>
      <c r="E4" t="s">
        <v>974</v>
      </c>
      <c r="F4" t="s">
        <v>975</v>
      </c>
      <c r="G4" t="s">
        <v>976</v>
      </c>
      <c r="H4" t="s">
        <v>115</v>
      </c>
      <c r="I4" t="s">
        <v>977</v>
      </c>
      <c r="K4" t="s">
        <v>129</v>
      </c>
      <c r="L4" t="s">
        <v>754</v>
      </c>
      <c r="M4" s="7">
        <v>2021</v>
      </c>
      <c r="N4" s="7" t="s">
        <v>148</v>
      </c>
      <c r="O4" s="7">
        <v>2020</v>
      </c>
      <c r="P4" s="7" t="s">
        <v>148</v>
      </c>
      <c r="Q4" s="8" t="s">
        <v>166</v>
      </c>
      <c r="R4" t="s">
        <v>1313</v>
      </c>
      <c r="S4" s="166" t="s">
        <v>2381</v>
      </c>
      <c r="U4" s="166" t="s">
        <v>2315</v>
      </c>
      <c r="W4" s="166" t="s">
        <v>1952</v>
      </c>
      <c r="Y4" s="166" t="s">
        <v>1986</v>
      </c>
    </row>
    <row r="5" spans="1:53">
      <c r="C5" t="s">
        <v>1414</v>
      </c>
      <c r="D5" t="s">
        <v>978</v>
      </c>
      <c r="H5" t="s">
        <v>116</v>
      </c>
      <c r="I5" t="s">
        <v>348</v>
      </c>
      <c r="J5" t="s">
        <v>979</v>
      </c>
      <c r="K5" t="s">
        <v>144</v>
      </c>
      <c r="L5" t="s">
        <v>961</v>
      </c>
      <c r="M5" s="7">
        <v>2022</v>
      </c>
      <c r="N5" s="7" t="s">
        <v>149</v>
      </c>
      <c r="O5" s="7">
        <v>2020</v>
      </c>
      <c r="P5" s="7" t="s">
        <v>149</v>
      </c>
      <c r="Q5" s="8" t="s">
        <v>167</v>
      </c>
      <c r="R5" t="s">
        <v>1314</v>
      </c>
      <c r="S5" s="166" t="s">
        <v>2382</v>
      </c>
      <c r="U5" s="166" t="s">
        <v>2316</v>
      </c>
      <c r="W5" s="166" t="s">
        <v>1953</v>
      </c>
      <c r="Y5" s="166" t="s">
        <v>1987</v>
      </c>
    </row>
    <row r="6" spans="1:53">
      <c r="A6" t="s">
        <v>746</v>
      </c>
      <c r="D6" t="s">
        <v>974</v>
      </c>
      <c r="H6" t="s">
        <v>135</v>
      </c>
      <c r="J6" t="s">
        <v>755</v>
      </c>
      <c r="K6" t="s">
        <v>981</v>
      </c>
      <c r="L6" t="s">
        <v>980</v>
      </c>
      <c r="M6" s="7">
        <v>2023</v>
      </c>
      <c r="N6" s="7" t="s">
        <v>150</v>
      </c>
      <c r="O6" s="7">
        <v>2020</v>
      </c>
      <c r="P6" s="7" t="s">
        <v>150</v>
      </c>
      <c r="Q6" s="8" t="s">
        <v>168</v>
      </c>
      <c r="S6" s="166" t="s">
        <v>2383</v>
      </c>
      <c r="U6" s="166" t="s">
        <v>2339</v>
      </c>
      <c r="W6" s="309" t="s">
        <v>1954</v>
      </c>
      <c r="Y6" s="166" t="s">
        <v>1988</v>
      </c>
    </row>
    <row r="7" spans="1:53">
      <c r="A7" s="242" t="s">
        <v>1373</v>
      </c>
      <c r="H7" t="s">
        <v>136</v>
      </c>
      <c r="J7" t="s">
        <v>131</v>
      </c>
      <c r="K7" t="s">
        <v>983</v>
      </c>
      <c r="L7" t="s">
        <v>738</v>
      </c>
      <c r="M7" s="7">
        <v>2024</v>
      </c>
      <c r="N7"/>
      <c r="O7" s="7">
        <v>2021</v>
      </c>
      <c r="P7" s="7" t="s">
        <v>147</v>
      </c>
      <c r="Q7" s="8" t="s">
        <v>169</v>
      </c>
      <c r="R7" t="s">
        <v>1787</v>
      </c>
      <c r="S7" s="166" t="s">
        <v>2384</v>
      </c>
      <c r="U7" s="166" t="s">
        <v>2338</v>
      </c>
      <c r="W7" s="166" t="s">
        <v>1955</v>
      </c>
      <c r="Y7" s="166" t="s">
        <v>1989</v>
      </c>
    </row>
    <row r="8" spans="1:53">
      <c r="H8" t="s">
        <v>137</v>
      </c>
      <c r="J8" t="s">
        <v>982</v>
      </c>
      <c r="K8" t="s">
        <v>986</v>
      </c>
      <c r="L8" t="s">
        <v>984</v>
      </c>
      <c r="M8" s="7">
        <v>2025</v>
      </c>
      <c r="N8"/>
      <c r="O8" s="7">
        <v>2021</v>
      </c>
      <c r="P8" s="7" t="s">
        <v>148</v>
      </c>
      <c r="Q8" s="8" t="s">
        <v>170</v>
      </c>
      <c r="R8" s="166" t="s">
        <v>1788</v>
      </c>
      <c r="S8" s="166" t="s">
        <v>2385</v>
      </c>
      <c r="U8" s="166" t="s">
        <v>2317</v>
      </c>
      <c r="W8" s="166" t="s">
        <v>1956</v>
      </c>
      <c r="Y8" s="166" t="s">
        <v>1990</v>
      </c>
    </row>
    <row r="9" spans="1:53">
      <c r="A9" t="s">
        <v>1329</v>
      </c>
      <c r="C9" t="s">
        <v>1402</v>
      </c>
      <c r="E9" t="s">
        <v>1441</v>
      </c>
      <c r="H9" t="s">
        <v>138</v>
      </c>
      <c r="J9" t="s">
        <v>985</v>
      </c>
      <c r="K9" t="s">
        <v>988</v>
      </c>
      <c r="M9" s="7">
        <v>2026</v>
      </c>
      <c r="N9"/>
      <c r="O9" s="7">
        <v>2021</v>
      </c>
      <c r="P9" s="7" t="s">
        <v>149</v>
      </c>
      <c r="Q9" s="8" t="s">
        <v>171</v>
      </c>
      <c r="S9" s="166" t="s">
        <v>2386</v>
      </c>
      <c r="U9" s="166" t="s">
        <v>2318</v>
      </c>
      <c r="W9" s="166" t="s">
        <v>1957</v>
      </c>
      <c r="Y9" s="166" t="s">
        <v>1991</v>
      </c>
    </row>
    <row r="10" spans="1:53">
      <c r="A10" s="242" t="s">
        <v>2539</v>
      </c>
      <c r="C10" s="242" t="s">
        <v>2478</v>
      </c>
      <c r="E10" s="147" t="s">
        <v>2516</v>
      </c>
      <c r="J10" t="s">
        <v>987</v>
      </c>
      <c r="K10" t="s">
        <v>990</v>
      </c>
      <c r="M10" s="7">
        <v>2027</v>
      </c>
      <c r="N10"/>
      <c r="O10" s="7">
        <v>2021</v>
      </c>
      <c r="P10" s="7" t="s">
        <v>150</v>
      </c>
      <c r="Q10" s="8" t="s">
        <v>172</v>
      </c>
      <c r="S10" s="166" t="s">
        <v>2389</v>
      </c>
      <c r="U10" s="166" t="s">
        <v>2319</v>
      </c>
      <c r="W10" s="166" t="s">
        <v>1958</v>
      </c>
      <c r="Y10" s="166" t="s">
        <v>1992</v>
      </c>
    </row>
    <row r="11" spans="1:53">
      <c r="E11" s="4"/>
      <c r="J11" t="s">
        <v>989</v>
      </c>
      <c r="K11" t="s">
        <v>992</v>
      </c>
      <c r="M11" s="7">
        <v>2028</v>
      </c>
      <c r="N11"/>
      <c r="O11" s="7">
        <v>2022</v>
      </c>
      <c r="P11" s="7" t="s">
        <v>147</v>
      </c>
      <c r="Q11" s="8" t="s">
        <v>173</v>
      </c>
      <c r="S11" s="166" t="s">
        <v>2390</v>
      </c>
      <c r="U11" s="166" t="s">
        <v>2320</v>
      </c>
      <c r="W11" s="166" t="s">
        <v>1959</v>
      </c>
      <c r="Y11" s="166" t="s">
        <v>2038</v>
      </c>
    </row>
    <row r="12" spans="1:53">
      <c r="A12" t="s">
        <v>1828</v>
      </c>
      <c r="C12" t="s">
        <v>1782</v>
      </c>
      <c r="E12" t="s">
        <v>2357</v>
      </c>
      <c r="J12" t="s">
        <v>991</v>
      </c>
      <c r="K12" t="s">
        <v>993</v>
      </c>
      <c r="M12" s="7">
        <v>2029</v>
      </c>
      <c r="N12"/>
      <c r="O12" s="7">
        <v>2022</v>
      </c>
      <c r="P12" s="7" t="s">
        <v>148</v>
      </c>
      <c r="Q12" s="8" t="s">
        <v>174</v>
      </c>
      <c r="S12" s="166" t="s">
        <v>2391</v>
      </c>
      <c r="U12" s="166" t="s">
        <v>2321</v>
      </c>
      <c r="W12" s="166" t="s">
        <v>1960</v>
      </c>
      <c r="Y12" s="166" t="s">
        <v>2037</v>
      </c>
    </row>
    <row r="13" spans="1:53">
      <c r="A13" s="242" t="s">
        <v>2541</v>
      </c>
      <c r="C13" s="242" t="s">
        <v>2545</v>
      </c>
      <c r="E13" s="147"/>
      <c r="J13" t="s">
        <v>963</v>
      </c>
      <c r="K13" t="s">
        <v>994</v>
      </c>
      <c r="M13" s="7">
        <v>2030</v>
      </c>
      <c r="N13"/>
      <c r="O13" s="7">
        <v>2022</v>
      </c>
      <c r="P13" s="7" t="s">
        <v>149</v>
      </c>
      <c r="Q13" s="8" t="s">
        <v>1875</v>
      </c>
      <c r="S13" s="309" t="s">
        <v>2387</v>
      </c>
      <c r="U13" s="166" t="s">
        <v>2322</v>
      </c>
      <c r="W13" s="166" t="s">
        <v>1961</v>
      </c>
      <c r="Y13" s="166" t="s">
        <v>1993</v>
      </c>
    </row>
    <row r="14" spans="1:53">
      <c r="E14" s="4"/>
      <c r="K14" t="s">
        <v>996</v>
      </c>
      <c r="M14" s="7">
        <v>2031</v>
      </c>
      <c r="N14"/>
      <c r="O14" s="7">
        <v>2022</v>
      </c>
      <c r="P14" s="7" t="s">
        <v>150</v>
      </c>
      <c r="Q14" s="8" t="s">
        <v>1876</v>
      </c>
      <c r="S14" s="166" t="s">
        <v>2388</v>
      </c>
      <c r="U14" s="166" t="s">
        <v>2323</v>
      </c>
      <c r="W14" s="166" t="s">
        <v>1962</v>
      </c>
      <c r="Y14" s="166" t="s">
        <v>1994</v>
      </c>
    </row>
    <row r="15" spans="1:53">
      <c r="J15" t="s">
        <v>995</v>
      </c>
      <c r="K15" t="s">
        <v>998</v>
      </c>
      <c r="M15" s="7">
        <v>2032</v>
      </c>
      <c r="N15"/>
      <c r="O15" s="7">
        <v>2023</v>
      </c>
      <c r="P15" s="7" t="s">
        <v>147</v>
      </c>
      <c r="Q15" s="8" t="s">
        <v>1877</v>
      </c>
      <c r="U15" s="166" t="s">
        <v>2324</v>
      </c>
      <c r="W15" s="166" t="s">
        <v>1963</v>
      </c>
      <c r="Y15" s="166" t="s">
        <v>2039</v>
      </c>
    </row>
    <row r="16" spans="1:53">
      <c r="J16" t="s">
        <v>753</v>
      </c>
      <c r="K16" t="s">
        <v>1000</v>
      </c>
      <c r="M16" s="7">
        <v>2033</v>
      </c>
      <c r="N16"/>
      <c r="O16" s="7">
        <v>2023</v>
      </c>
      <c r="P16" s="7" t="s">
        <v>148</v>
      </c>
      <c r="Q16" s="8" t="s">
        <v>1878</v>
      </c>
      <c r="U16" s="166" t="s">
        <v>2325</v>
      </c>
      <c r="W16" s="166" t="s">
        <v>1976</v>
      </c>
      <c r="Y16" s="166" t="s">
        <v>2040</v>
      </c>
    </row>
    <row r="17" spans="1:25">
      <c r="A17" t="s">
        <v>1391</v>
      </c>
      <c r="J17" t="s">
        <v>999</v>
      </c>
      <c r="K17" t="s">
        <v>1002</v>
      </c>
      <c r="M17" s="7">
        <v>2034</v>
      </c>
      <c r="N17"/>
      <c r="O17" s="7">
        <v>2023</v>
      </c>
      <c r="P17" s="7" t="s">
        <v>149</v>
      </c>
      <c r="Q17" s="8" t="s">
        <v>1879</v>
      </c>
      <c r="U17" s="166" t="s">
        <v>2326</v>
      </c>
      <c r="W17" s="166" t="s">
        <v>1977</v>
      </c>
      <c r="Y17" s="166" t="s">
        <v>2041</v>
      </c>
    </row>
    <row r="18" spans="1:25">
      <c r="A18" s="284"/>
      <c r="B18" s="284"/>
      <c r="C18" s="284"/>
      <c r="D18" s="284"/>
      <c r="E18" t="s">
        <v>1392</v>
      </c>
      <c r="J18" t="s">
        <v>1001</v>
      </c>
      <c r="K18" t="s">
        <v>1004</v>
      </c>
      <c r="M18" s="7">
        <v>2035</v>
      </c>
      <c r="N18"/>
      <c r="O18" s="7">
        <v>2023</v>
      </c>
      <c r="P18" s="7" t="s">
        <v>150</v>
      </c>
      <c r="Q18" s="8" t="s">
        <v>1880</v>
      </c>
      <c r="U18" s="166" t="s">
        <v>2327</v>
      </c>
      <c r="W18" s="166" t="s">
        <v>1980</v>
      </c>
      <c r="Y18" s="166" t="s">
        <v>1995</v>
      </c>
    </row>
    <row r="19" spans="1:25">
      <c r="A19" s="284"/>
      <c r="B19" s="284"/>
      <c r="C19" s="284"/>
      <c r="D19" s="284"/>
      <c r="J19" t="s">
        <v>1003</v>
      </c>
      <c r="K19" t="s">
        <v>1006</v>
      </c>
      <c r="M19" s="7">
        <v>2036</v>
      </c>
      <c r="N19"/>
      <c r="O19" s="7">
        <v>2024</v>
      </c>
      <c r="P19" s="7" t="s">
        <v>147</v>
      </c>
      <c r="Q19" s="8" t="s">
        <v>1881</v>
      </c>
      <c r="U19" s="166" t="s">
        <v>2328</v>
      </c>
      <c r="W19" s="166" t="s">
        <v>1981</v>
      </c>
      <c r="Y19" s="166" t="s">
        <v>1996</v>
      </c>
    </row>
    <row r="20" spans="1:25">
      <c r="A20" s="284"/>
      <c r="B20" s="284"/>
      <c r="C20" s="284"/>
      <c r="D20" s="284"/>
      <c r="J20" t="s">
        <v>1005</v>
      </c>
      <c r="K20" t="s">
        <v>1008</v>
      </c>
      <c r="M20" s="7">
        <v>2037</v>
      </c>
      <c r="N20"/>
      <c r="O20" s="7">
        <v>2024</v>
      </c>
      <c r="P20" s="7" t="s">
        <v>148</v>
      </c>
      <c r="Q20" s="8" t="s">
        <v>1882</v>
      </c>
      <c r="U20" s="166" t="s">
        <v>2329</v>
      </c>
      <c r="W20" s="166" t="s">
        <v>1964</v>
      </c>
      <c r="Y20" s="166" t="s">
        <v>1997</v>
      </c>
    </row>
    <row r="21" spans="1:25">
      <c r="A21" s="284"/>
      <c r="B21" s="287" t="s">
        <v>1390</v>
      </c>
      <c r="C21" s="284"/>
      <c r="D21" s="284"/>
      <c r="J21" t="s">
        <v>1007</v>
      </c>
      <c r="K21" t="s">
        <v>1010</v>
      </c>
      <c r="M21" s="7">
        <v>2038</v>
      </c>
      <c r="N21"/>
      <c r="O21" s="7">
        <v>2024</v>
      </c>
      <c r="P21" s="7" t="s">
        <v>149</v>
      </c>
      <c r="Q21" s="8" t="s">
        <v>1883</v>
      </c>
      <c r="U21" s="166" t="s">
        <v>2330</v>
      </c>
      <c r="W21" s="166" t="s">
        <v>1965</v>
      </c>
      <c r="Y21" s="166" t="s">
        <v>2042</v>
      </c>
    </row>
    <row r="22" spans="1:25">
      <c r="A22" s="584"/>
      <c r="B22" s="585"/>
      <c r="C22" s="586"/>
      <c r="D22" s="284"/>
      <c r="J22" t="s">
        <v>1009</v>
      </c>
      <c r="K22" t="s">
        <v>1012</v>
      </c>
      <c r="M22" s="7">
        <v>2039</v>
      </c>
      <c r="N22"/>
      <c r="O22" s="7">
        <v>2024</v>
      </c>
      <c r="P22" s="7" t="s">
        <v>150</v>
      </c>
      <c r="Q22" s="8" t="s">
        <v>1884</v>
      </c>
      <c r="U22" s="166" t="s">
        <v>2331</v>
      </c>
      <c r="W22" s="166" t="s">
        <v>1966</v>
      </c>
      <c r="Y22" s="166" t="s">
        <v>2043</v>
      </c>
    </row>
    <row r="23" spans="1:25">
      <c r="A23" s="184" t="s">
        <v>1388</v>
      </c>
      <c r="B23" s="193" t="s">
        <v>1389</v>
      </c>
      <c r="C23" s="293" t="s">
        <v>291</v>
      </c>
      <c r="D23" s="284"/>
      <c r="J23" t="s">
        <v>1011</v>
      </c>
      <c r="K23" t="s">
        <v>1014</v>
      </c>
      <c r="M23" s="7">
        <v>2040</v>
      </c>
      <c r="N23"/>
      <c r="O23" s="7">
        <v>2025</v>
      </c>
      <c r="P23" s="7" t="s">
        <v>147</v>
      </c>
      <c r="U23" s="166" t="s">
        <v>2332</v>
      </c>
      <c r="W23" s="166" t="s">
        <v>1983</v>
      </c>
      <c r="Y23" s="166" t="s">
        <v>1998</v>
      </c>
    </row>
    <row r="24" spans="1:25">
      <c r="B24" s="289" t="s">
        <v>1383</v>
      </c>
      <c r="J24" t="s">
        <v>1013</v>
      </c>
      <c r="K24" t="s">
        <v>1016</v>
      </c>
      <c r="N24"/>
      <c r="O24" s="7">
        <v>2025</v>
      </c>
      <c r="P24" s="7" t="s">
        <v>148</v>
      </c>
      <c r="U24" s="166" t="s">
        <v>2333</v>
      </c>
      <c r="W24" s="166" t="s">
        <v>1982</v>
      </c>
      <c r="Y24" s="166" t="s">
        <v>1999</v>
      </c>
    </row>
    <row r="25" spans="1:25">
      <c r="A25" s="587"/>
      <c r="B25" s="588"/>
      <c r="C25" s="589"/>
      <c r="J25" t="s">
        <v>1015</v>
      </c>
      <c r="K25" t="s">
        <v>1018</v>
      </c>
      <c r="N25"/>
      <c r="O25" s="7">
        <v>2025</v>
      </c>
      <c r="P25" s="7" t="s">
        <v>149</v>
      </c>
      <c r="Q25" s="15" t="s">
        <v>2360</v>
      </c>
      <c r="U25" s="309" t="s">
        <v>2334</v>
      </c>
      <c r="W25" s="166" t="s">
        <v>1967</v>
      </c>
      <c r="Y25" s="166" t="s">
        <v>2000</v>
      </c>
    </row>
    <row r="26" spans="1:25">
      <c r="A26" s="184" t="s">
        <v>1388</v>
      </c>
      <c r="B26" s="193" t="s">
        <v>1389</v>
      </c>
      <c r="C26" s="291" t="s">
        <v>1394</v>
      </c>
      <c r="J26" t="s">
        <v>1017</v>
      </c>
      <c r="K26" t="s">
        <v>1020</v>
      </c>
      <c r="N26"/>
      <c r="O26" s="7">
        <v>2025</v>
      </c>
      <c r="P26" s="7" t="s">
        <v>150</v>
      </c>
      <c r="Q26" s="7" t="s">
        <v>165</v>
      </c>
      <c r="R26" s="7" t="str">
        <f>IFERROR(IF(VLOOKUP(Q26,사업시행구조!K14:L9849, 2, 0)="", "", VLOOKUP(Q26,사업시행구조!K14:L9849, 2, 0)),"")</f>
        <v/>
      </c>
      <c r="S26" s="7">
        <f>IFERROR(MATCH(Q26,사업시행구조!K14:K9849,0),0)</f>
        <v>0</v>
      </c>
      <c r="U26" s="166" t="s">
        <v>2335</v>
      </c>
      <c r="W26" s="166" t="s">
        <v>1968</v>
      </c>
      <c r="Y26" s="166" t="s">
        <v>2001</v>
      </c>
    </row>
    <row r="27" spans="1:25">
      <c r="B27" s="289" t="s">
        <v>1383</v>
      </c>
      <c r="C27" s="291" t="s">
        <v>1399</v>
      </c>
      <c r="J27" t="s">
        <v>1019</v>
      </c>
      <c r="K27" t="s">
        <v>1022</v>
      </c>
      <c r="N27"/>
      <c r="O27" s="7">
        <v>2026</v>
      </c>
      <c r="P27" s="7" t="s">
        <v>147</v>
      </c>
      <c r="Q27" s="8" t="s">
        <v>166</v>
      </c>
      <c r="R27" s="7" t="str">
        <f>IFERROR(IF(VLOOKUP(Q27,사업시행구조!K14:L9849, 2, 0)="", "", VLOOKUP(Q27,사업시행구조!K14:L9849, 2, 0)),"")</f>
        <v>PMC</v>
      </c>
      <c r="S27" s="7">
        <f>IFERROR(MATCH(Q27,사업시행구조!K14:K9849,0),0)</f>
        <v>22</v>
      </c>
      <c r="U27" s="309" t="s">
        <v>2336</v>
      </c>
      <c r="W27" s="166" t="s">
        <v>1985</v>
      </c>
      <c r="Y27" s="166" t="s">
        <v>2002</v>
      </c>
    </row>
    <row r="28" spans="1:25">
      <c r="A28" s="581"/>
      <c r="B28" s="582"/>
      <c r="C28" s="583"/>
      <c r="E28" t="s">
        <v>1392</v>
      </c>
      <c r="J28" t="s">
        <v>1021</v>
      </c>
      <c r="K28" t="s">
        <v>1024</v>
      </c>
      <c r="N28"/>
      <c r="O28" s="7">
        <v>2026</v>
      </c>
      <c r="P28" s="7" t="s">
        <v>148</v>
      </c>
      <c r="Q28" s="8" t="s">
        <v>167</v>
      </c>
      <c r="R28" s="7" t="str">
        <f>IFERROR(IF(VLOOKUP(Q28,사업시행구조!K14:L9849, 2, 0)="", "", VLOOKUP(Q28,사업시행구조!K14:L9849, 2, 0)),"")</f>
        <v/>
      </c>
      <c r="S28" s="7">
        <f>IFERROR(MATCH(Q28,사업시행구조!K14:K9849,0),0)</f>
        <v>0</v>
      </c>
      <c r="U28" s="166" t="s">
        <v>2337</v>
      </c>
      <c r="W28" s="166" t="s">
        <v>1984</v>
      </c>
      <c r="Y28" s="166" t="s">
        <v>2003</v>
      </c>
    </row>
    <row r="29" spans="1:25">
      <c r="C29" s="294" t="s">
        <v>1399</v>
      </c>
      <c r="J29" t="s">
        <v>1023</v>
      </c>
      <c r="K29" t="s">
        <v>1025</v>
      </c>
      <c r="N29"/>
      <c r="O29" s="7">
        <v>2026</v>
      </c>
      <c r="P29" s="7" t="s">
        <v>149</v>
      </c>
      <c r="Q29" s="8" t="s">
        <v>168</v>
      </c>
      <c r="R29" s="7" t="str">
        <f>IFERROR(IF(VLOOKUP(Q29,사업시행구조!K14:L9849, 2, 0)="", "", VLOOKUP(Q29,사업시행구조!K14:L9849, 2, 0)),"")</f>
        <v/>
      </c>
      <c r="S29" s="7">
        <f>IFERROR(MATCH(Q29,사업시행구조!K14:K9849,0),0)</f>
        <v>0</v>
      </c>
      <c r="W29" s="166" t="s">
        <v>1969</v>
      </c>
      <c r="Y29" s="166" t="s">
        <v>2004</v>
      </c>
    </row>
    <row r="30" spans="1:25">
      <c r="A30" s="581"/>
      <c r="B30" s="582"/>
      <c r="C30" s="583"/>
      <c r="G30" s="15" t="s">
        <v>1779</v>
      </c>
      <c r="J30" t="s">
        <v>960</v>
      </c>
      <c r="K30" t="s">
        <v>1027</v>
      </c>
      <c r="N30"/>
      <c r="O30" s="7">
        <v>2026</v>
      </c>
      <c r="P30" s="7" t="s">
        <v>150</v>
      </c>
      <c r="Q30" s="8" t="s">
        <v>169</v>
      </c>
      <c r="R30" s="7" t="str">
        <f>IFERROR(IF(VLOOKUP(Q30,사업시행구조!K14:L9849, 2, 0)="", "", VLOOKUP(Q30,사업시행구조!K14:L9849, 2, 0)),"")</f>
        <v/>
      </c>
      <c r="S30" s="7">
        <f>IFERROR(MATCH(Q30,사업시행구조!K14:K9849,0),0)</f>
        <v>0</v>
      </c>
      <c r="W30" s="166" t="s">
        <v>1970</v>
      </c>
      <c r="Y30" s="166" t="s">
        <v>2005</v>
      </c>
    </row>
    <row r="31" spans="1:25">
      <c r="A31" t="s">
        <v>1393</v>
      </c>
      <c r="G31" s="242"/>
      <c r="J31" t="s">
        <v>1026</v>
      </c>
      <c r="K31" t="s">
        <v>1029</v>
      </c>
      <c r="N31"/>
      <c r="O31" s="7">
        <v>2027</v>
      </c>
      <c r="P31" s="7" t="s">
        <v>147</v>
      </c>
      <c r="Q31" s="8" t="s">
        <v>170</v>
      </c>
      <c r="R31" s="7" t="str">
        <f>IFERROR(IF(VLOOKUP(Q31,사업시행구조!K14:L9849, 2, 0)="", "", VLOOKUP(Q31,사업시행구조!K14:L9849, 2, 0)),"")</f>
        <v/>
      </c>
      <c r="S31" s="7">
        <f>IFERROR(MATCH(Q31,사업시행구조!K14:K9849,0),0)</f>
        <v>0</v>
      </c>
      <c r="W31" s="166" t="s">
        <v>1978</v>
      </c>
      <c r="Y31" s="166" t="s">
        <v>2044</v>
      </c>
    </row>
    <row r="32" spans="1:25">
      <c r="J32" t="s">
        <v>1028</v>
      </c>
      <c r="K32" t="s">
        <v>1031</v>
      </c>
      <c r="N32"/>
      <c r="O32" s="7">
        <v>2027</v>
      </c>
      <c r="P32" s="7" t="s">
        <v>148</v>
      </c>
      <c r="Q32" s="8" t="s">
        <v>171</v>
      </c>
      <c r="R32" s="7" t="str">
        <f>IFERROR(IF(VLOOKUP(Q32,사업시행구조!K14:L9849, 2, 0)="", "", VLOOKUP(Q32,사업시행구조!K14:L9849, 2, 0)),"")</f>
        <v/>
      </c>
      <c r="S32" s="7">
        <f>IFERROR(MATCH(Q32,사업시행구조!K14:K9849,0),0)</f>
        <v>0</v>
      </c>
      <c r="W32" s="166" t="s">
        <v>1979</v>
      </c>
      <c r="Y32" s="166" t="s">
        <v>2045</v>
      </c>
    </row>
    <row r="33" spans="1:25">
      <c r="A33" s="15" t="s">
        <v>1440</v>
      </c>
      <c r="C33" s="15" t="s">
        <v>1439</v>
      </c>
      <c r="E33" s="15" t="s">
        <v>1764</v>
      </c>
      <c r="G33" s="15" t="s">
        <v>1778</v>
      </c>
      <c r="J33" t="s">
        <v>1030</v>
      </c>
      <c r="K33" t="s">
        <v>1032</v>
      </c>
      <c r="N33"/>
      <c r="O33" s="7">
        <v>2027</v>
      </c>
      <c r="P33" s="7" t="s">
        <v>149</v>
      </c>
      <c r="Q33" s="8" t="s">
        <v>172</v>
      </c>
      <c r="R33" s="7" t="str">
        <f>IFERROR(IF(VLOOKUP(Q33,사업시행구조!K14:L9849, 2, 0)="", "", VLOOKUP(Q33,사업시행구조!K14:L9849, 2, 0)),"")</f>
        <v/>
      </c>
      <c r="S33" s="7">
        <f>IFERROR(MATCH(Q33,사업시행구조!K14:K9849,0),0)</f>
        <v>0</v>
      </c>
      <c r="W33" s="166" t="s">
        <v>1971</v>
      </c>
      <c r="Y33" s="166" t="s">
        <v>2006</v>
      </c>
    </row>
    <row r="34" spans="1:25">
      <c r="A34" s="7" t="str">
        <f>사업시행구조!$D$16&amp;" "&amp;사업시행구조!$E$16</f>
        <v>1.1. 몽골 여성과 청년의 정치적 역량 강화</v>
      </c>
      <c r="C34" s="7"/>
      <c r="E34" s="7" t="s">
        <v>749</v>
      </c>
      <c r="G34" s="437"/>
      <c r="H34" s="437"/>
      <c r="J34" t="s">
        <v>143</v>
      </c>
      <c r="K34" t="s">
        <v>1034</v>
      </c>
      <c r="N34"/>
      <c r="O34" s="7">
        <v>2027</v>
      </c>
      <c r="P34" s="7" t="s">
        <v>150</v>
      </c>
      <c r="Q34" s="8" t="s">
        <v>173</v>
      </c>
      <c r="R34" s="7" t="str">
        <f>IFERROR(IF(VLOOKUP(Q34,사업시행구조!K14:L9849, 2, 0)="", "", VLOOKUP(Q34,사업시행구조!K14:L9849, 2, 0)),"")</f>
        <v/>
      </c>
      <c r="S34" s="7">
        <f>IFERROR(MATCH(Q34,사업시행구조!K14:K9849,0),0)</f>
        <v>0</v>
      </c>
      <c r="W34" s="166" t="s">
        <v>1972</v>
      </c>
      <c r="Y34" s="166" t="s">
        <v>2007</v>
      </c>
    </row>
    <row r="35" spans="1:25">
      <c r="A35" s="7" t="str">
        <f>사업시행구조!$D$21&amp;" "&amp;사업시행구조!$E$21</f>
        <v>1.2.  여성과 청년 관련 법 개정 및 이행을 통한 제도적 역량 강화</v>
      </c>
      <c r="C35" s="7"/>
      <c r="E35" s="7" t="s">
        <v>750</v>
      </c>
      <c r="G35" s="437"/>
      <c r="H35" s="437"/>
      <c r="J35" t="s">
        <v>1033</v>
      </c>
      <c r="K35" t="s">
        <v>1035</v>
      </c>
      <c r="N35"/>
      <c r="O35" s="7">
        <v>2028</v>
      </c>
      <c r="P35" s="7" t="s">
        <v>147</v>
      </c>
      <c r="Q35" s="8" t="s">
        <v>174</v>
      </c>
      <c r="R35" s="7" t="str">
        <f>IFERROR(IF(VLOOKUP(Q35,사업시행구조!K14:L9849, 2, 0)="", "", VLOOKUP(Q35,사업시행구조!K14:L9849, 2, 0)),"")</f>
        <v/>
      </c>
      <c r="S35" s="7">
        <f>IFERROR(MATCH(Q35,사업시행구조!K14:K9849,0),0)</f>
        <v>0</v>
      </c>
      <c r="W35" s="166" t="s">
        <v>1973</v>
      </c>
      <c r="Y35" s="166" t="s">
        <v>2008</v>
      </c>
    </row>
    <row r="36" spans="1:25">
      <c r="A36" s="7" t="str">
        <f>사업시행구조!$D$28&amp;" "&amp;사업시행구조!$E$28</f>
        <v>1.3. 의사 결정에서 여성과 청년의 리더십에 대한 대중 인식 개선</v>
      </c>
      <c r="C36" s="7"/>
      <c r="E36" s="7" t="s">
        <v>1396</v>
      </c>
      <c r="G36" s="437"/>
      <c r="H36" s="437"/>
      <c r="J36" t="s">
        <v>756</v>
      </c>
      <c r="K36" t="s">
        <v>1036</v>
      </c>
      <c r="N36"/>
      <c r="O36" s="7">
        <v>2028</v>
      </c>
      <c r="P36" s="7" t="s">
        <v>148</v>
      </c>
      <c r="W36" s="166" t="s">
        <v>1974</v>
      </c>
      <c r="Y36" s="166" t="s">
        <v>2009</v>
      </c>
    </row>
    <row r="37" spans="1:25">
      <c r="A37" s="7" t="str">
        <f>사업시행구조!$D$34&amp;" "&amp;사업시행구조!$E$34</f>
        <v>2.1. 성과관리</v>
      </c>
      <c r="C37" s="7"/>
      <c r="E37" s="7" t="s">
        <v>2500</v>
      </c>
      <c r="G37" s="437"/>
      <c r="H37" s="437"/>
      <c r="J37" t="s">
        <v>964</v>
      </c>
      <c r="K37" t="s">
        <v>1038</v>
      </c>
      <c r="N37"/>
      <c r="O37" s="7">
        <v>2028</v>
      </c>
      <c r="P37" s="7" t="s">
        <v>149</v>
      </c>
      <c r="W37" s="309" t="s">
        <v>1975</v>
      </c>
      <c r="Y37" s="166" t="s">
        <v>2010</v>
      </c>
    </row>
    <row r="38" spans="1:25">
      <c r="A38" s="7"/>
      <c r="C38" s="7"/>
      <c r="E38" s="7" t="s">
        <v>752</v>
      </c>
      <c r="G38" s="437"/>
      <c r="H38" s="437"/>
      <c r="J38" t="s">
        <v>1037</v>
      </c>
      <c r="K38" t="s">
        <v>1039</v>
      </c>
      <c r="N38"/>
      <c r="O38" s="7">
        <v>2028</v>
      </c>
      <c r="P38" s="7" t="s">
        <v>150</v>
      </c>
      <c r="Q38" s="15" t="s">
        <v>2380</v>
      </c>
      <c r="Y38" s="166" t="s">
        <v>2046</v>
      </c>
    </row>
    <row r="39" spans="1:25">
      <c r="A39" s="7"/>
      <c r="C39" s="7"/>
      <c r="E39" s="7" t="s">
        <v>1397</v>
      </c>
      <c r="G39" s="437"/>
      <c r="H39" s="437"/>
      <c r="J39" t="s">
        <v>145</v>
      </c>
      <c r="K39" t="s">
        <v>1040</v>
      </c>
      <c r="N39"/>
      <c r="O39" s="7">
        <v>2029</v>
      </c>
      <c r="P39" s="7" t="s">
        <v>147</v>
      </c>
      <c r="Q39" s="7" t="s">
        <v>2365</v>
      </c>
      <c r="R39" s="336" t="e">
        <f>#REF!</f>
        <v>#REF!</v>
      </c>
      <c r="Y39" s="166" t="s">
        <v>2047</v>
      </c>
    </row>
    <row r="40" spans="1:25">
      <c r="A40" s="7"/>
      <c r="C40" s="7"/>
      <c r="E40" s="7" t="s">
        <v>2501</v>
      </c>
      <c r="G40" s="437"/>
      <c r="H40" s="437"/>
      <c r="K40" t="s">
        <v>1042</v>
      </c>
      <c r="N40"/>
      <c r="O40" s="7">
        <v>2029</v>
      </c>
      <c r="P40" s="7" t="s">
        <v>148</v>
      </c>
      <c r="Q40" s="7" t="s">
        <v>2366</v>
      </c>
      <c r="R40" s="336" t="e">
        <f>R39+1</f>
        <v>#REF!</v>
      </c>
      <c r="Y40" s="166" t="s">
        <v>2048</v>
      </c>
    </row>
    <row r="41" spans="1:25">
      <c r="A41" s="7"/>
      <c r="C41" s="7"/>
      <c r="E41" s="7" t="s">
        <v>2502</v>
      </c>
      <c r="G41" s="437"/>
      <c r="H41" s="437"/>
      <c r="J41" t="s">
        <v>1041</v>
      </c>
      <c r="K41" t="s">
        <v>1044</v>
      </c>
      <c r="N41"/>
      <c r="O41" s="7">
        <v>2029</v>
      </c>
      <c r="P41" s="7" t="s">
        <v>149</v>
      </c>
      <c r="Q41" s="7" t="s">
        <v>2367</v>
      </c>
      <c r="R41" s="336" t="e">
        <f t="shared" ref="R41:R53" si="0">R40+1</f>
        <v>#REF!</v>
      </c>
      <c r="Y41" s="166" t="s">
        <v>2049</v>
      </c>
    </row>
    <row r="42" spans="1:25">
      <c r="A42" s="7"/>
      <c r="C42" s="7"/>
      <c r="E42" s="7" t="s">
        <v>2503</v>
      </c>
      <c r="G42" s="437"/>
      <c r="H42" s="437"/>
      <c r="J42" t="s">
        <v>1043</v>
      </c>
      <c r="K42" t="s">
        <v>1046</v>
      </c>
      <c r="N42"/>
      <c r="O42" s="7">
        <v>2029</v>
      </c>
      <c r="P42" s="7" t="s">
        <v>150</v>
      </c>
      <c r="Q42" s="7" t="s">
        <v>2368</v>
      </c>
      <c r="R42" s="336" t="e">
        <f t="shared" si="0"/>
        <v>#REF!</v>
      </c>
      <c r="Y42" s="166" t="s">
        <v>2050</v>
      </c>
    </row>
    <row r="43" spans="1:25">
      <c r="A43" s="7"/>
      <c r="C43" s="7"/>
      <c r="E43" s="7" t="s">
        <v>2504</v>
      </c>
      <c r="G43" s="437"/>
      <c r="H43" s="437"/>
      <c r="J43" t="s">
        <v>1045</v>
      </c>
      <c r="K43" t="s">
        <v>1048</v>
      </c>
      <c r="N43"/>
      <c r="O43" s="7">
        <v>2030</v>
      </c>
      <c r="P43" s="7" t="s">
        <v>147</v>
      </c>
      <c r="Q43" s="7" t="s">
        <v>2369</v>
      </c>
      <c r="R43" s="336" t="e">
        <f t="shared" si="0"/>
        <v>#REF!</v>
      </c>
      <c r="Y43" s="166" t="s">
        <v>2051</v>
      </c>
    </row>
    <row r="44" spans="1:25">
      <c r="A44" s="7"/>
      <c r="C44" s="7"/>
      <c r="E44" s="7" t="s">
        <v>2506</v>
      </c>
      <c r="G44" s="437"/>
      <c r="H44" s="437"/>
      <c r="J44" t="s">
        <v>1047</v>
      </c>
      <c r="K44" t="s">
        <v>1050</v>
      </c>
      <c r="N44"/>
      <c r="O44" s="7">
        <v>2030</v>
      </c>
      <c r="P44" s="7" t="s">
        <v>148</v>
      </c>
      <c r="Q44" s="7" t="s">
        <v>2370</v>
      </c>
      <c r="R44" s="336" t="e">
        <f t="shared" si="0"/>
        <v>#REF!</v>
      </c>
      <c r="Y44" s="166" t="s">
        <v>2011</v>
      </c>
    </row>
    <row r="45" spans="1:25">
      <c r="A45" s="7"/>
      <c r="C45" s="7"/>
      <c r="E45" s="7" t="s">
        <v>2507</v>
      </c>
      <c r="G45" s="437"/>
      <c r="H45" s="437"/>
      <c r="J45" t="s">
        <v>1049</v>
      </c>
      <c r="K45" t="s">
        <v>1052</v>
      </c>
      <c r="N45"/>
      <c r="O45" s="7">
        <v>2030</v>
      </c>
      <c r="P45" s="7" t="s">
        <v>149</v>
      </c>
      <c r="Q45" s="7" t="s">
        <v>2371</v>
      </c>
      <c r="R45" s="336" t="e">
        <f t="shared" si="0"/>
        <v>#REF!</v>
      </c>
      <c r="Y45" s="166" t="s">
        <v>2012</v>
      </c>
    </row>
    <row r="46" spans="1:25">
      <c r="A46" s="7"/>
      <c r="C46" s="7"/>
      <c r="E46" s="7" t="s">
        <v>2508</v>
      </c>
      <c r="G46" s="437"/>
      <c r="H46" s="437"/>
      <c r="J46" t="s">
        <v>1051</v>
      </c>
      <c r="K46" t="s">
        <v>1054</v>
      </c>
      <c r="N46"/>
      <c r="O46" s="7">
        <v>2030</v>
      </c>
      <c r="P46" s="7" t="s">
        <v>150</v>
      </c>
      <c r="Q46" s="7" t="s">
        <v>2372</v>
      </c>
      <c r="R46" s="336" t="e">
        <f t="shared" si="0"/>
        <v>#REF!</v>
      </c>
      <c r="Y46" s="166" t="s">
        <v>2013</v>
      </c>
    </row>
    <row r="47" spans="1:25">
      <c r="A47" s="7"/>
      <c r="C47" s="7"/>
      <c r="E47" s="7" t="s">
        <v>2509</v>
      </c>
      <c r="G47" s="437"/>
      <c r="H47" s="437"/>
      <c r="J47" t="s">
        <v>1053</v>
      </c>
      <c r="K47" t="s">
        <v>1056</v>
      </c>
      <c r="N47"/>
      <c r="O47" s="7">
        <v>2031</v>
      </c>
      <c r="P47" s="7" t="s">
        <v>147</v>
      </c>
      <c r="Q47" s="7" t="s">
        <v>2373</v>
      </c>
      <c r="R47" s="336" t="e">
        <f t="shared" si="0"/>
        <v>#REF!</v>
      </c>
      <c r="Y47" s="166" t="s">
        <v>2014</v>
      </c>
    </row>
    <row r="48" spans="1:25">
      <c r="A48" s="7"/>
      <c r="C48" s="7"/>
      <c r="E48" s="7" t="s">
        <v>1327</v>
      </c>
      <c r="G48" s="437"/>
      <c r="H48" s="437"/>
      <c r="J48" t="s">
        <v>1055</v>
      </c>
      <c r="K48" t="s">
        <v>1058</v>
      </c>
      <c r="N48"/>
      <c r="O48" s="7">
        <v>2031</v>
      </c>
      <c r="P48" s="7" t="s">
        <v>148</v>
      </c>
      <c r="Q48" s="7" t="s">
        <v>2374</v>
      </c>
      <c r="R48" s="336" t="e">
        <f t="shared" si="0"/>
        <v>#REF!</v>
      </c>
      <c r="Y48" s="166" t="s">
        <v>2052</v>
      </c>
    </row>
    <row r="49" spans="1:25">
      <c r="A49" s="7"/>
      <c r="C49" s="7"/>
      <c r="E49" s="7"/>
      <c r="G49" s="437"/>
      <c r="H49" s="437"/>
      <c r="J49" t="s">
        <v>1057</v>
      </c>
      <c r="K49" t="s">
        <v>1059</v>
      </c>
      <c r="N49"/>
      <c r="O49" s="7">
        <v>2031</v>
      </c>
      <c r="P49" s="7" t="s">
        <v>149</v>
      </c>
      <c r="Q49" s="7" t="s">
        <v>2375</v>
      </c>
      <c r="R49" s="336" t="e">
        <f t="shared" si="0"/>
        <v>#REF!</v>
      </c>
      <c r="Y49" s="166" t="s">
        <v>2053</v>
      </c>
    </row>
    <row r="50" spans="1:25">
      <c r="A50" s="7"/>
      <c r="C50" s="7"/>
      <c r="E50" s="7"/>
      <c r="G50" s="437"/>
      <c r="H50" s="437"/>
      <c r="K50" t="s">
        <v>1061</v>
      </c>
      <c r="N50"/>
      <c r="O50" s="7">
        <v>2031</v>
      </c>
      <c r="P50" s="7" t="s">
        <v>150</v>
      </c>
      <c r="Q50" s="7" t="s">
        <v>2376</v>
      </c>
      <c r="R50" s="336" t="e">
        <f t="shared" si="0"/>
        <v>#REF!</v>
      </c>
      <c r="Y50" s="166" t="s">
        <v>2015</v>
      </c>
    </row>
    <row r="51" spans="1:25">
      <c r="A51" s="7"/>
      <c r="C51" s="7"/>
      <c r="E51" s="7"/>
      <c r="G51" s="437"/>
      <c r="H51" s="437"/>
      <c r="J51" t="s">
        <v>1060</v>
      </c>
      <c r="K51" t="s">
        <v>1063</v>
      </c>
      <c r="N51"/>
      <c r="O51" s="7">
        <v>2032</v>
      </c>
      <c r="P51" s="7" t="s">
        <v>147</v>
      </c>
      <c r="Q51" s="7" t="s">
        <v>2377</v>
      </c>
      <c r="R51" s="336" t="e">
        <f t="shared" si="0"/>
        <v>#REF!</v>
      </c>
      <c r="Y51" s="166" t="s">
        <v>2054</v>
      </c>
    </row>
    <row r="52" spans="1:25">
      <c r="A52" s="7"/>
      <c r="C52" s="7"/>
      <c r="E52" s="7"/>
      <c r="G52" s="437"/>
      <c r="H52" s="437"/>
      <c r="J52" t="s">
        <v>1062</v>
      </c>
      <c r="K52" t="s">
        <v>1065</v>
      </c>
      <c r="N52"/>
      <c r="O52" s="7">
        <v>2032</v>
      </c>
      <c r="P52" s="7" t="s">
        <v>148</v>
      </c>
      <c r="Q52" s="7" t="s">
        <v>2378</v>
      </c>
      <c r="R52" s="336" t="e">
        <f t="shared" si="0"/>
        <v>#REF!</v>
      </c>
      <c r="Y52" s="166" t="s">
        <v>2055</v>
      </c>
    </row>
    <row r="53" spans="1:25">
      <c r="A53" s="7"/>
      <c r="C53" s="7"/>
      <c r="E53" s="7"/>
      <c r="G53" s="437"/>
      <c r="H53" s="437"/>
      <c r="J53" t="s">
        <v>1064</v>
      </c>
      <c r="K53" t="s">
        <v>1067</v>
      </c>
      <c r="N53"/>
      <c r="O53" s="7">
        <v>2032</v>
      </c>
      <c r="P53" s="7" t="s">
        <v>149</v>
      </c>
      <c r="Q53" s="7" t="s">
        <v>2379</v>
      </c>
      <c r="R53" s="336" t="e">
        <f t="shared" si="0"/>
        <v>#REF!</v>
      </c>
      <c r="Y53" s="166" t="s">
        <v>2016</v>
      </c>
    </row>
    <row r="54" spans="1:25">
      <c r="C54" s="7"/>
      <c r="E54" s="7"/>
      <c r="G54" s="437"/>
      <c r="H54" s="437"/>
      <c r="J54" t="s">
        <v>1066</v>
      </c>
      <c r="K54" t="s">
        <v>1069</v>
      </c>
      <c r="N54"/>
      <c r="O54" s="7">
        <v>2032</v>
      </c>
      <c r="P54" s="7" t="s">
        <v>150</v>
      </c>
      <c r="Y54" s="166" t="s">
        <v>2017</v>
      </c>
    </row>
    <row r="55" spans="1:25">
      <c r="C55" s="7"/>
      <c r="E55" s="7"/>
      <c r="G55" s="437"/>
      <c r="H55" s="437"/>
      <c r="J55" t="s">
        <v>1068</v>
      </c>
      <c r="K55" t="s">
        <v>1071</v>
      </c>
      <c r="N55"/>
      <c r="O55" s="7">
        <v>2033</v>
      </c>
      <c r="P55" s="7" t="s">
        <v>147</v>
      </c>
      <c r="Y55" s="166" t="s">
        <v>2018</v>
      </c>
    </row>
    <row r="56" spans="1:25">
      <c r="C56" s="7"/>
      <c r="E56" s="7"/>
      <c r="G56" s="437"/>
      <c r="H56" s="437"/>
      <c r="J56" t="s">
        <v>1070</v>
      </c>
      <c r="K56" t="s">
        <v>1073</v>
      </c>
      <c r="N56"/>
      <c r="O56" s="7">
        <v>2033</v>
      </c>
      <c r="P56" s="7" t="s">
        <v>148</v>
      </c>
      <c r="Y56" s="166" t="s">
        <v>2019</v>
      </c>
    </row>
    <row r="57" spans="1:25">
      <c r="C57" s="7"/>
      <c r="E57" s="7"/>
      <c r="G57" s="437"/>
      <c r="H57" s="437"/>
      <c r="J57" t="s">
        <v>1072</v>
      </c>
      <c r="K57" t="s">
        <v>1075</v>
      </c>
      <c r="N57"/>
      <c r="O57" s="7">
        <v>2033</v>
      </c>
      <c r="P57" s="7" t="s">
        <v>149</v>
      </c>
      <c r="Y57" s="166" t="s">
        <v>2020</v>
      </c>
    </row>
    <row r="58" spans="1:25">
      <c r="C58" s="7"/>
      <c r="E58" s="7"/>
      <c r="G58" s="437"/>
      <c r="H58" s="437"/>
      <c r="J58" t="s">
        <v>1074</v>
      </c>
      <c r="K58" t="s">
        <v>1077</v>
      </c>
      <c r="N58"/>
      <c r="O58" s="7">
        <v>2033</v>
      </c>
      <c r="P58" s="7" t="s">
        <v>150</v>
      </c>
      <c r="Y58" s="166" t="s">
        <v>2021</v>
      </c>
    </row>
    <row r="59" spans="1:25">
      <c r="C59" s="7"/>
      <c r="E59" s="7"/>
      <c r="G59" s="437"/>
      <c r="H59" s="437"/>
      <c r="J59" t="s">
        <v>1076</v>
      </c>
      <c r="K59" t="s">
        <v>1079</v>
      </c>
      <c r="N59"/>
      <c r="O59" s="7">
        <v>2034</v>
      </c>
      <c r="P59" s="7" t="s">
        <v>147</v>
      </c>
      <c r="Y59" s="166" t="s">
        <v>2022</v>
      </c>
    </row>
    <row r="60" spans="1:25">
      <c r="C60" s="7"/>
      <c r="E60" s="7"/>
      <c r="G60" s="437"/>
      <c r="H60" s="437"/>
      <c r="J60" t="s">
        <v>1078</v>
      </c>
      <c r="K60" t="s">
        <v>1081</v>
      </c>
      <c r="N60"/>
      <c r="O60" s="7">
        <v>2034</v>
      </c>
      <c r="P60" s="7" t="s">
        <v>148</v>
      </c>
      <c r="Y60" s="166" t="s">
        <v>2023</v>
      </c>
    </row>
    <row r="61" spans="1:25">
      <c r="C61" s="7"/>
      <c r="E61" s="7"/>
      <c r="G61" s="437"/>
      <c r="H61" s="437"/>
      <c r="J61" t="s">
        <v>1080</v>
      </c>
      <c r="K61" t="s">
        <v>1082</v>
      </c>
      <c r="N61"/>
      <c r="O61" s="7">
        <v>2034</v>
      </c>
      <c r="P61" s="7" t="s">
        <v>149</v>
      </c>
      <c r="Y61" s="166" t="s">
        <v>2024</v>
      </c>
    </row>
    <row r="62" spans="1:25">
      <c r="C62" s="7"/>
      <c r="E62" s="7"/>
      <c r="G62" s="437"/>
      <c r="H62" s="437"/>
      <c r="K62" t="s">
        <v>1084</v>
      </c>
      <c r="N62"/>
      <c r="O62" s="7">
        <v>2034</v>
      </c>
      <c r="P62" s="7" t="s">
        <v>150</v>
      </c>
      <c r="Y62" s="166" t="s">
        <v>2025</v>
      </c>
    </row>
    <row r="63" spans="1:25">
      <c r="C63" s="7"/>
      <c r="E63" s="7"/>
      <c r="G63" s="437"/>
      <c r="H63" s="437"/>
      <c r="J63" t="s">
        <v>1083</v>
      </c>
      <c r="K63" t="s">
        <v>1086</v>
      </c>
      <c r="N63"/>
      <c r="O63" s="7">
        <v>2035</v>
      </c>
      <c r="P63" s="7" t="s">
        <v>147</v>
      </c>
      <c r="Y63" s="166" t="s">
        <v>2026</v>
      </c>
    </row>
    <row r="64" spans="1:25">
      <c r="C64" s="7"/>
      <c r="E64" s="7"/>
      <c r="G64" s="437"/>
      <c r="H64" s="437"/>
      <c r="J64" t="s">
        <v>1085</v>
      </c>
      <c r="K64" t="s">
        <v>1088</v>
      </c>
      <c r="N64"/>
      <c r="O64" s="7">
        <v>2035</v>
      </c>
      <c r="P64" s="7" t="s">
        <v>148</v>
      </c>
      <c r="Y64" s="166" t="s">
        <v>2027</v>
      </c>
    </row>
    <row r="65" spans="3:25">
      <c r="C65" s="7"/>
      <c r="E65" s="7"/>
      <c r="G65" s="437"/>
      <c r="H65" s="437"/>
      <c r="J65" t="s">
        <v>1087</v>
      </c>
      <c r="K65" t="s">
        <v>1090</v>
      </c>
      <c r="N65"/>
      <c r="O65" s="7">
        <v>2035</v>
      </c>
      <c r="P65" s="7" t="s">
        <v>149</v>
      </c>
      <c r="Y65" s="166" t="s">
        <v>2028</v>
      </c>
    </row>
    <row r="66" spans="3:25">
      <c r="C66" s="7"/>
      <c r="E66" s="7"/>
      <c r="G66" s="437"/>
      <c r="H66" s="437"/>
      <c r="J66" t="s">
        <v>1089</v>
      </c>
      <c r="K66" t="s">
        <v>1092</v>
      </c>
      <c r="N66"/>
      <c r="O66" s="7">
        <v>2035</v>
      </c>
      <c r="P66" s="7" t="s">
        <v>150</v>
      </c>
      <c r="Y66" s="166" t="s">
        <v>2029</v>
      </c>
    </row>
    <row r="67" spans="3:25">
      <c r="C67" s="7"/>
      <c r="E67" s="7"/>
      <c r="G67" s="437"/>
      <c r="H67" s="437"/>
      <c r="J67" t="s">
        <v>1091</v>
      </c>
      <c r="K67" t="s">
        <v>1094</v>
      </c>
      <c r="N67"/>
      <c r="O67" s="7">
        <v>2036</v>
      </c>
      <c r="P67" s="7" t="s">
        <v>147</v>
      </c>
      <c r="Y67" s="166" t="s">
        <v>2030</v>
      </c>
    </row>
    <row r="68" spans="3:25">
      <c r="C68" s="7"/>
      <c r="E68" s="7"/>
      <c r="G68" s="437"/>
      <c r="H68" s="437"/>
      <c r="J68" t="s">
        <v>1093</v>
      </c>
      <c r="K68" t="s">
        <v>1096</v>
      </c>
      <c r="N68"/>
      <c r="O68" s="7">
        <v>2036</v>
      </c>
      <c r="P68" s="7" t="s">
        <v>148</v>
      </c>
      <c r="Y68" s="166" t="s">
        <v>2031</v>
      </c>
    </row>
    <row r="69" spans="3:25">
      <c r="C69" s="7"/>
      <c r="E69" s="7"/>
      <c r="G69" s="437"/>
      <c r="H69" s="437"/>
      <c r="J69" t="s">
        <v>1095</v>
      </c>
      <c r="K69" t="s">
        <v>1098</v>
      </c>
      <c r="N69"/>
      <c r="O69" s="7">
        <v>2036</v>
      </c>
      <c r="P69" s="7" t="s">
        <v>149</v>
      </c>
      <c r="Y69" s="166" t="s">
        <v>2032</v>
      </c>
    </row>
    <row r="70" spans="3:25">
      <c r="C70" s="7"/>
      <c r="E70" s="7"/>
      <c r="G70" s="437"/>
      <c r="H70" s="437"/>
      <c r="J70" t="s">
        <v>1097</v>
      </c>
      <c r="K70" t="s">
        <v>1100</v>
      </c>
      <c r="N70"/>
      <c r="O70" s="7">
        <v>2036</v>
      </c>
      <c r="P70" s="7" t="s">
        <v>150</v>
      </c>
      <c r="Y70" s="166" t="s">
        <v>2033</v>
      </c>
    </row>
    <row r="71" spans="3:25">
      <c r="C71" s="7"/>
      <c r="E71" s="7"/>
      <c r="G71" s="437"/>
      <c r="H71" s="437"/>
      <c r="J71" t="s">
        <v>1099</v>
      </c>
      <c r="K71" t="s">
        <v>1102</v>
      </c>
      <c r="N71"/>
      <c r="O71" s="7">
        <v>2037</v>
      </c>
      <c r="P71" s="7" t="s">
        <v>147</v>
      </c>
      <c r="Y71" s="166" t="s">
        <v>2034</v>
      </c>
    </row>
    <row r="72" spans="3:25">
      <c r="C72" s="7"/>
      <c r="E72" s="7"/>
      <c r="G72" s="437"/>
      <c r="H72" s="437"/>
      <c r="J72" t="s">
        <v>1101</v>
      </c>
      <c r="K72" t="s">
        <v>1104</v>
      </c>
      <c r="N72"/>
      <c r="O72" s="7">
        <v>2037</v>
      </c>
      <c r="P72" s="7" t="s">
        <v>148</v>
      </c>
      <c r="Y72" s="166" t="s">
        <v>2035</v>
      </c>
    </row>
    <row r="73" spans="3:25">
      <c r="C73" s="7"/>
      <c r="E73" s="7"/>
      <c r="G73" s="437"/>
      <c r="H73" s="437"/>
      <c r="J73" t="s">
        <v>1103</v>
      </c>
      <c r="K73" t="s">
        <v>1106</v>
      </c>
      <c r="N73"/>
      <c r="O73" s="7">
        <v>2037</v>
      </c>
      <c r="P73" s="7" t="s">
        <v>149</v>
      </c>
    </row>
    <row r="74" spans="3:25">
      <c r="C74" s="7"/>
      <c r="G74" s="437"/>
      <c r="H74" s="437"/>
      <c r="J74" t="s">
        <v>1105</v>
      </c>
      <c r="K74" t="s">
        <v>1108</v>
      </c>
      <c r="N74"/>
      <c r="O74" s="7">
        <v>2037</v>
      </c>
      <c r="P74" s="7" t="s">
        <v>150</v>
      </c>
    </row>
    <row r="75" spans="3:25">
      <c r="C75" s="7"/>
      <c r="G75" s="437"/>
      <c r="H75" s="437"/>
      <c r="J75" t="s">
        <v>1107</v>
      </c>
      <c r="K75" t="s">
        <v>1110</v>
      </c>
      <c r="N75"/>
      <c r="O75" s="7">
        <v>2038</v>
      </c>
      <c r="P75" s="7" t="s">
        <v>147</v>
      </c>
    </row>
    <row r="76" spans="3:25">
      <c r="C76" s="7"/>
      <c r="G76" s="437"/>
      <c r="H76" s="437"/>
      <c r="J76" t="s">
        <v>1109</v>
      </c>
      <c r="K76" t="s">
        <v>1112</v>
      </c>
      <c r="N76"/>
      <c r="O76" s="7">
        <v>2038</v>
      </c>
      <c r="P76" s="7" t="s">
        <v>148</v>
      </c>
    </row>
    <row r="77" spans="3:25">
      <c r="C77" s="7"/>
      <c r="G77" s="437"/>
      <c r="H77" s="437"/>
      <c r="J77" t="s">
        <v>1111</v>
      </c>
      <c r="K77" t="s">
        <v>1114</v>
      </c>
      <c r="N77"/>
      <c r="O77" s="7">
        <v>2038</v>
      </c>
      <c r="P77" s="7" t="s">
        <v>149</v>
      </c>
    </row>
    <row r="78" spans="3:25">
      <c r="C78" s="7"/>
      <c r="G78" s="437"/>
      <c r="H78" s="437"/>
      <c r="J78" t="s">
        <v>1113</v>
      </c>
      <c r="K78" t="s">
        <v>1115</v>
      </c>
      <c r="N78"/>
      <c r="O78" s="7">
        <v>2038</v>
      </c>
      <c r="P78" s="7" t="s">
        <v>150</v>
      </c>
    </row>
    <row r="79" spans="3:25">
      <c r="C79" s="7"/>
      <c r="G79" s="437"/>
      <c r="H79" s="437"/>
      <c r="K79" t="s">
        <v>1117</v>
      </c>
      <c r="N79"/>
      <c r="O79" s="7">
        <v>2039</v>
      </c>
      <c r="P79" s="7" t="s">
        <v>147</v>
      </c>
    </row>
    <row r="80" spans="3:25">
      <c r="C80" s="7"/>
      <c r="G80" s="437"/>
      <c r="H80" s="437"/>
      <c r="J80" t="s">
        <v>1116</v>
      </c>
      <c r="K80" t="s">
        <v>1119</v>
      </c>
      <c r="N80"/>
      <c r="O80" s="7">
        <v>2039</v>
      </c>
      <c r="P80" s="7" t="s">
        <v>148</v>
      </c>
    </row>
    <row r="81" spans="3:25">
      <c r="C81" s="7"/>
      <c r="J81" t="s">
        <v>1118</v>
      </c>
      <c r="K81" t="s">
        <v>1121</v>
      </c>
      <c r="N81"/>
      <c r="O81" s="7">
        <v>2039</v>
      </c>
      <c r="P81" s="7" t="s">
        <v>149</v>
      </c>
    </row>
    <row r="82" spans="3:25">
      <c r="C82" s="7"/>
      <c r="J82" t="s">
        <v>1120</v>
      </c>
      <c r="K82" t="s">
        <v>1123</v>
      </c>
      <c r="N82"/>
      <c r="O82" s="7">
        <v>2039</v>
      </c>
      <c r="P82" s="7" t="s">
        <v>150</v>
      </c>
    </row>
    <row r="83" spans="3:25">
      <c r="C83" s="7"/>
      <c r="J83" t="s">
        <v>1122</v>
      </c>
      <c r="K83" t="s">
        <v>1125</v>
      </c>
      <c r="N83"/>
      <c r="O83" s="7">
        <v>2040</v>
      </c>
      <c r="P83" s="7" t="s">
        <v>147</v>
      </c>
      <c r="R83" t="s">
        <v>1807</v>
      </c>
      <c r="S83" t="s">
        <v>1809</v>
      </c>
      <c r="T83">
        <v>255</v>
      </c>
      <c r="U83">
        <v>0</v>
      </c>
      <c r="V83">
        <v>0</v>
      </c>
    </row>
    <row r="84" spans="3:25">
      <c r="J84" t="s">
        <v>1124</v>
      </c>
      <c r="K84" t="s">
        <v>1127</v>
      </c>
      <c r="N84"/>
      <c r="O84" s="7">
        <v>2040</v>
      </c>
      <c r="P84" s="7" t="s">
        <v>148</v>
      </c>
      <c r="R84" t="s">
        <v>2056</v>
      </c>
      <c r="S84" t="s">
        <v>1810</v>
      </c>
      <c r="T84">
        <v>255</v>
      </c>
      <c r="U84">
        <v>0</v>
      </c>
      <c r="V84">
        <v>0</v>
      </c>
    </row>
    <row r="85" spans="3:25">
      <c r="J85" t="s">
        <v>1126</v>
      </c>
      <c r="K85" t="s">
        <v>1129</v>
      </c>
      <c r="N85"/>
      <c r="O85" s="7">
        <v>2040</v>
      </c>
      <c r="P85" s="7" t="s">
        <v>149</v>
      </c>
      <c r="R85" t="s">
        <v>2057</v>
      </c>
      <c r="S85" t="s">
        <v>1811</v>
      </c>
      <c r="T85">
        <v>255</v>
      </c>
      <c r="U85">
        <v>0</v>
      </c>
      <c r="V85">
        <v>0</v>
      </c>
    </row>
    <row r="86" spans="3:25">
      <c r="J86" t="s">
        <v>1128</v>
      </c>
      <c r="K86" t="s">
        <v>1131</v>
      </c>
      <c r="N86"/>
      <c r="O86" s="7">
        <v>2040</v>
      </c>
      <c r="P86" s="7" t="s">
        <v>150</v>
      </c>
      <c r="S86" t="s">
        <v>1812</v>
      </c>
      <c r="T86">
        <v>112</v>
      </c>
      <c r="U86">
        <v>48</v>
      </c>
      <c r="V86">
        <v>160</v>
      </c>
      <c r="W86">
        <v>255</v>
      </c>
      <c r="X86">
        <v>255</v>
      </c>
      <c r="Y86">
        <v>0</v>
      </c>
    </row>
    <row r="87" spans="3:25">
      <c r="J87" t="s">
        <v>1130</v>
      </c>
      <c r="K87" t="s">
        <v>1133</v>
      </c>
      <c r="S87" t="s">
        <v>1813</v>
      </c>
      <c r="T87">
        <v>112</v>
      </c>
      <c r="U87">
        <v>48</v>
      </c>
      <c r="V87">
        <v>160</v>
      </c>
      <c r="W87">
        <v>0</v>
      </c>
      <c r="X87">
        <v>176</v>
      </c>
      <c r="Y87">
        <v>240</v>
      </c>
    </row>
    <row r="88" spans="3:25">
      <c r="J88" t="s">
        <v>1132</v>
      </c>
      <c r="K88" t="s">
        <v>1135</v>
      </c>
      <c r="S88" t="s">
        <v>1814</v>
      </c>
      <c r="T88">
        <v>112</v>
      </c>
      <c r="U88">
        <v>48</v>
      </c>
      <c r="V88">
        <v>160</v>
      </c>
      <c r="W88">
        <v>0</v>
      </c>
      <c r="X88">
        <v>176</v>
      </c>
      <c r="Y88">
        <v>240</v>
      </c>
    </row>
    <row r="89" spans="3:25">
      <c r="J89" t="s">
        <v>1134</v>
      </c>
      <c r="K89" t="s">
        <v>1137</v>
      </c>
      <c r="S89" t="s">
        <v>1815</v>
      </c>
      <c r="T89">
        <v>112</v>
      </c>
      <c r="U89">
        <v>48</v>
      </c>
      <c r="V89">
        <v>160</v>
      </c>
      <c r="W89">
        <v>0</v>
      </c>
      <c r="X89">
        <v>176</v>
      </c>
      <c r="Y89">
        <v>240</v>
      </c>
    </row>
    <row r="90" spans="3:25">
      <c r="J90" t="s">
        <v>1136</v>
      </c>
      <c r="K90" t="s">
        <v>1139</v>
      </c>
      <c r="S90" t="s">
        <v>1808</v>
      </c>
      <c r="T90">
        <v>255</v>
      </c>
      <c r="U90">
        <v>192</v>
      </c>
      <c r="V90">
        <v>0</v>
      </c>
    </row>
    <row r="91" spans="3:25">
      <c r="J91" t="s">
        <v>1138</v>
      </c>
      <c r="K91" t="s">
        <v>1141</v>
      </c>
      <c r="S91" t="s">
        <v>1816</v>
      </c>
      <c r="T91">
        <v>0</v>
      </c>
      <c r="U91">
        <v>0</v>
      </c>
      <c r="V91">
        <v>0</v>
      </c>
    </row>
    <row r="92" spans="3:25">
      <c r="J92" t="s">
        <v>1140</v>
      </c>
      <c r="K92" t="s">
        <v>1143</v>
      </c>
      <c r="S92" t="s">
        <v>1817</v>
      </c>
      <c r="T92">
        <v>28</v>
      </c>
      <c r="U92">
        <v>44</v>
      </c>
      <c r="V92">
        <v>18</v>
      </c>
    </row>
    <row r="93" spans="3:25">
      <c r="J93" t="s">
        <v>1142</v>
      </c>
      <c r="K93" t="s">
        <v>1144</v>
      </c>
      <c r="S93" t="s">
        <v>1818</v>
      </c>
      <c r="T93">
        <v>55</v>
      </c>
      <c r="U93">
        <v>86</v>
      </c>
      <c r="V93">
        <v>35</v>
      </c>
    </row>
    <row r="94" spans="3:25">
      <c r="J94" t="s">
        <v>1136</v>
      </c>
      <c r="K94" t="s">
        <v>1145</v>
      </c>
      <c r="S94" t="s">
        <v>1819</v>
      </c>
      <c r="T94">
        <v>55</v>
      </c>
      <c r="U94">
        <v>86</v>
      </c>
      <c r="V94">
        <v>35</v>
      </c>
    </row>
    <row r="95" spans="3:25">
      <c r="K95" t="s">
        <v>1146</v>
      </c>
      <c r="S95" t="s">
        <v>1820</v>
      </c>
      <c r="T95">
        <v>248</v>
      </c>
      <c r="U95">
        <v>203</v>
      </c>
      <c r="V95">
        <v>173</v>
      </c>
    </row>
    <row r="96" spans="3:25">
      <c r="J96" t="s">
        <v>1343</v>
      </c>
      <c r="K96" t="s">
        <v>1147</v>
      </c>
      <c r="S96" t="s">
        <v>1821</v>
      </c>
      <c r="T96">
        <v>248</v>
      </c>
      <c r="U96">
        <v>203</v>
      </c>
      <c r="V96">
        <v>173</v>
      </c>
    </row>
    <row r="97" spans="10:28">
      <c r="J97" t="s">
        <v>1342</v>
      </c>
      <c r="K97" t="s">
        <v>1148</v>
      </c>
      <c r="S97" t="s">
        <v>1822</v>
      </c>
      <c r="T97">
        <v>84</v>
      </c>
      <c r="U97">
        <v>130</v>
      </c>
      <c r="V97">
        <v>53</v>
      </c>
    </row>
    <row r="98" spans="10:28">
      <c r="J98" t="s">
        <v>1344</v>
      </c>
      <c r="K98" t="s">
        <v>1149</v>
      </c>
      <c r="S98" t="s">
        <v>1823</v>
      </c>
      <c r="T98">
        <v>169</v>
      </c>
      <c r="U98">
        <v>208</v>
      </c>
      <c r="V98">
        <v>142</v>
      </c>
    </row>
    <row r="99" spans="10:28">
      <c r="J99" t="s">
        <v>1359</v>
      </c>
      <c r="K99" t="s">
        <v>1150</v>
      </c>
      <c r="S99" t="s">
        <v>1824</v>
      </c>
      <c r="T99">
        <v>198</v>
      </c>
      <c r="U99">
        <v>224</v>
      </c>
      <c r="V99">
        <v>180</v>
      </c>
    </row>
    <row r="100" spans="10:28">
      <c r="K100" t="s">
        <v>1151</v>
      </c>
      <c r="S100" t="s">
        <v>1825</v>
      </c>
      <c r="T100">
        <v>226</v>
      </c>
      <c r="U100">
        <v>239</v>
      </c>
      <c r="V100">
        <v>218</v>
      </c>
    </row>
    <row r="101" spans="10:28">
      <c r="K101" t="s">
        <v>1152</v>
      </c>
      <c r="S101" t="s">
        <v>1826</v>
      </c>
      <c r="T101">
        <v>165</v>
      </c>
      <c r="U101">
        <v>165</v>
      </c>
      <c r="V101">
        <v>165</v>
      </c>
    </row>
    <row r="102" spans="10:28">
      <c r="K102" t="s">
        <v>1153</v>
      </c>
    </row>
    <row r="103" spans="10:28">
      <c r="K103" t="s">
        <v>1154</v>
      </c>
    </row>
    <row r="104" spans="10:28">
      <c r="K104" t="s">
        <v>1155</v>
      </c>
    </row>
    <row r="105" spans="10:28">
      <c r="K105" t="s">
        <v>1156</v>
      </c>
    </row>
    <row r="106" spans="10:28">
      <c r="K106" t="s">
        <v>1157</v>
      </c>
    </row>
    <row r="107" spans="10:28">
      <c r="K107" t="s">
        <v>1158</v>
      </c>
    </row>
    <row r="108" spans="10:28">
      <c r="K108" t="s">
        <v>1159</v>
      </c>
    </row>
    <row r="109" spans="10:28">
      <c r="K109" t="s">
        <v>1160</v>
      </c>
      <c r="R109" t="s">
        <v>2058</v>
      </c>
      <c r="AB109" t="s">
        <v>1874</v>
      </c>
    </row>
    <row r="110" spans="10:28">
      <c r="K110" t="s">
        <v>1161</v>
      </c>
      <c r="R110" t="s">
        <v>2059</v>
      </c>
      <c r="Y110" t="s">
        <v>1850</v>
      </c>
      <c r="AB110" s="242" t="s">
        <v>1856</v>
      </c>
    </row>
    <row r="111" spans="10:28">
      <c r="K111" t="s">
        <v>1162</v>
      </c>
      <c r="R111" t="s">
        <v>2062</v>
      </c>
      <c r="S111" s="91" t="s">
        <v>2061</v>
      </c>
      <c r="T111" t="s">
        <v>2060</v>
      </c>
      <c r="Y111" s="284" t="s">
        <v>1297</v>
      </c>
      <c r="Z111" s="284" t="s">
        <v>1848</v>
      </c>
      <c r="AA111" s="284" t="s">
        <v>1849</v>
      </c>
      <c r="AB111" s="284" t="s">
        <v>1761</v>
      </c>
    </row>
    <row r="112" spans="10:28">
      <c r="K112" t="s">
        <v>1163</v>
      </c>
      <c r="R112" t="s">
        <v>1504</v>
      </c>
      <c r="S112" t="s">
        <v>1504</v>
      </c>
      <c r="T112" t="s">
        <v>1442</v>
      </c>
      <c r="Y112" s="196" t="s">
        <v>1816</v>
      </c>
      <c r="Z112" s="196" t="s">
        <v>2340</v>
      </c>
      <c r="AA112" s="196" t="s">
        <v>1856</v>
      </c>
      <c r="AB112" s="196" t="s">
        <v>1851</v>
      </c>
    </row>
    <row r="113" spans="11:28">
      <c r="K113" t="s">
        <v>1164</v>
      </c>
      <c r="R113" t="s">
        <v>1505</v>
      </c>
      <c r="S113" t="s">
        <v>1505</v>
      </c>
      <c r="T113" t="s">
        <v>1443</v>
      </c>
      <c r="Y113" s="196" t="s">
        <v>1816</v>
      </c>
      <c r="Z113" s="196" t="s">
        <v>2341</v>
      </c>
      <c r="AA113" s="196" t="s">
        <v>1856</v>
      </c>
      <c r="AB113" s="196" t="s">
        <v>1852</v>
      </c>
    </row>
    <row r="114" spans="11:28">
      <c r="K114" t="s">
        <v>1165</v>
      </c>
      <c r="R114" t="s">
        <v>1506</v>
      </c>
      <c r="S114" t="s">
        <v>1506</v>
      </c>
      <c r="T114" t="s">
        <v>1444</v>
      </c>
      <c r="Y114" s="196" t="s">
        <v>1816</v>
      </c>
      <c r="Z114" s="196" t="s">
        <v>2342</v>
      </c>
      <c r="AA114" s="196" t="s">
        <v>1856</v>
      </c>
      <c r="AB114" s="196" t="s">
        <v>1853</v>
      </c>
    </row>
    <row r="115" spans="11:28">
      <c r="K115" t="s">
        <v>1166</v>
      </c>
      <c r="R115" t="s">
        <v>1507</v>
      </c>
      <c r="S115" t="s">
        <v>1507</v>
      </c>
      <c r="T115" t="s">
        <v>1401</v>
      </c>
      <c r="Y115" s="196" t="s">
        <v>1816</v>
      </c>
      <c r="Z115" s="196" t="s">
        <v>2343</v>
      </c>
      <c r="AA115" s="196" t="s">
        <v>1856</v>
      </c>
      <c r="AB115" s="196" t="s">
        <v>1854</v>
      </c>
    </row>
    <row r="116" spans="11:28">
      <c r="K116" t="s">
        <v>1167</v>
      </c>
      <c r="R116" t="s">
        <v>1508</v>
      </c>
      <c r="S116" t="s">
        <v>1508</v>
      </c>
      <c r="T116" t="s">
        <v>155</v>
      </c>
      <c r="Y116" s="196" t="s">
        <v>1816</v>
      </c>
      <c r="Z116" s="196" t="s">
        <v>2344</v>
      </c>
      <c r="AA116" s="196" t="s">
        <v>1856</v>
      </c>
      <c r="AB116" s="196" t="s">
        <v>1855</v>
      </c>
    </row>
    <row r="117" spans="11:28">
      <c r="K117" t="s">
        <v>1168</v>
      </c>
      <c r="R117" t="s">
        <v>1509</v>
      </c>
      <c r="S117" t="s">
        <v>1509</v>
      </c>
      <c r="T117" t="s">
        <v>1445</v>
      </c>
      <c r="Y117" s="196" t="s">
        <v>1816</v>
      </c>
      <c r="Z117" s="196" t="s">
        <v>2340</v>
      </c>
      <c r="AA117" s="196" t="s">
        <v>1857</v>
      </c>
      <c r="AB117" s="196" t="s">
        <v>1858</v>
      </c>
    </row>
    <row r="118" spans="11:28">
      <c r="K118" t="s">
        <v>1169</v>
      </c>
      <c r="R118" t="s">
        <v>1510</v>
      </c>
      <c r="S118" t="s">
        <v>1510</v>
      </c>
      <c r="T118" t="s">
        <v>1446</v>
      </c>
      <c r="Y118" s="196" t="s">
        <v>1816</v>
      </c>
      <c r="Z118" s="196" t="s">
        <v>2341</v>
      </c>
      <c r="AA118" s="196" t="s">
        <v>1857</v>
      </c>
      <c r="AB118" s="196" t="s">
        <v>1859</v>
      </c>
    </row>
    <row r="119" spans="11:28">
      <c r="K119" t="s">
        <v>1170</v>
      </c>
      <c r="R119" t="s">
        <v>2358</v>
      </c>
      <c r="S119" t="s">
        <v>1511</v>
      </c>
      <c r="T119" t="s">
        <v>1447</v>
      </c>
      <c r="Y119" s="196" t="s">
        <v>1816</v>
      </c>
      <c r="Z119" s="196" t="s">
        <v>2342</v>
      </c>
      <c r="AA119" s="196" t="s">
        <v>1857</v>
      </c>
      <c r="AB119" s="196" t="s">
        <v>1860</v>
      </c>
    </row>
    <row r="120" spans="11:28">
      <c r="K120" t="s">
        <v>1171</v>
      </c>
      <c r="R120" t="s">
        <v>1512</v>
      </c>
      <c r="S120" t="s">
        <v>1512</v>
      </c>
      <c r="T120" t="s">
        <v>1448</v>
      </c>
      <c r="Y120" s="196" t="s">
        <v>1816</v>
      </c>
      <c r="Z120" s="196" t="s">
        <v>2343</v>
      </c>
      <c r="AA120" s="196" t="s">
        <v>1857</v>
      </c>
      <c r="AB120" s="196" t="s">
        <v>2394</v>
      </c>
    </row>
    <row r="121" spans="11:28">
      <c r="K121" t="s">
        <v>1172</v>
      </c>
      <c r="R121" t="s">
        <v>1513</v>
      </c>
      <c r="S121" t="s">
        <v>1513</v>
      </c>
      <c r="T121" t="s">
        <v>1449</v>
      </c>
      <c r="Y121" s="196" t="s">
        <v>1816</v>
      </c>
      <c r="Z121" s="196" t="s">
        <v>2344</v>
      </c>
      <c r="AA121" s="196" t="s">
        <v>1857</v>
      </c>
      <c r="AB121" s="196" t="s">
        <v>1861</v>
      </c>
    </row>
    <row r="122" spans="11:28">
      <c r="K122" t="s">
        <v>1173</v>
      </c>
      <c r="R122" t="s">
        <v>1514</v>
      </c>
      <c r="S122" t="s">
        <v>1514</v>
      </c>
      <c r="T122" t="s">
        <v>191</v>
      </c>
      <c r="Y122" s="196" t="s">
        <v>1816</v>
      </c>
      <c r="Z122" s="196" t="s">
        <v>2345</v>
      </c>
      <c r="AA122" s="196" t="s">
        <v>1856</v>
      </c>
      <c r="AB122" s="196" t="s">
        <v>1892</v>
      </c>
    </row>
    <row r="123" spans="11:28">
      <c r="K123" t="s">
        <v>1174</v>
      </c>
      <c r="R123" t="s">
        <v>1515</v>
      </c>
      <c r="S123" t="s">
        <v>1515</v>
      </c>
      <c r="T123" t="s">
        <v>1450</v>
      </c>
      <c r="Y123" s="196" t="s">
        <v>1816</v>
      </c>
      <c r="Z123" s="196" t="s">
        <v>2346</v>
      </c>
      <c r="AA123" s="196" t="s">
        <v>1856</v>
      </c>
      <c r="AB123" s="196" t="s">
        <v>1893</v>
      </c>
    </row>
    <row r="124" spans="11:28">
      <c r="K124" t="s">
        <v>1175</v>
      </c>
      <c r="R124" t="s">
        <v>2105</v>
      </c>
      <c r="S124" t="s">
        <v>1516</v>
      </c>
      <c r="T124" t="s">
        <v>1451</v>
      </c>
      <c r="Y124" s="196" t="s">
        <v>1816</v>
      </c>
      <c r="Z124" s="196" t="s">
        <v>2347</v>
      </c>
      <c r="AA124" s="196" t="s">
        <v>1856</v>
      </c>
      <c r="AB124" s="196" t="s">
        <v>1894</v>
      </c>
    </row>
    <row r="125" spans="11:28">
      <c r="K125" t="s">
        <v>1176</v>
      </c>
      <c r="R125" t="s">
        <v>2106</v>
      </c>
      <c r="S125" t="s">
        <v>1517</v>
      </c>
      <c r="T125" t="s">
        <v>1452</v>
      </c>
      <c r="Y125" s="196" t="s">
        <v>1816</v>
      </c>
      <c r="Z125" s="196" t="s">
        <v>2348</v>
      </c>
      <c r="AA125" s="196" t="s">
        <v>1856</v>
      </c>
      <c r="AB125" s="196" t="s">
        <v>1895</v>
      </c>
    </row>
    <row r="126" spans="11:28">
      <c r="K126" t="s">
        <v>1177</v>
      </c>
      <c r="R126" t="s">
        <v>2107</v>
      </c>
      <c r="S126" t="s">
        <v>1518</v>
      </c>
      <c r="T126" t="s">
        <v>1453</v>
      </c>
      <c r="Y126" s="196" t="s">
        <v>1816</v>
      </c>
      <c r="Z126" s="196" t="s">
        <v>2345</v>
      </c>
      <c r="AA126" s="196" t="s">
        <v>1857</v>
      </c>
      <c r="AB126" s="196" t="s">
        <v>1896</v>
      </c>
    </row>
    <row r="127" spans="11:28">
      <c r="K127" t="s">
        <v>1178</v>
      </c>
      <c r="R127" t="s">
        <v>2108</v>
      </c>
      <c r="S127" t="s">
        <v>1519</v>
      </c>
      <c r="T127" t="s">
        <v>1454</v>
      </c>
      <c r="Y127" s="196" t="s">
        <v>1816</v>
      </c>
      <c r="Z127" s="196" t="s">
        <v>2346</v>
      </c>
      <c r="AA127" s="196" t="s">
        <v>1857</v>
      </c>
      <c r="AB127" s="196" t="s">
        <v>1897</v>
      </c>
    </row>
    <row r="128" spans="11:28">
      <c r="K128" t="s">
        <v>1179</v>
      </c>
      <c r="S128" t="s">
        <v>1520</v>
      </c>
      <c r="T128" t="s">
        <v>1455</v>
      </c>
      <c r="Y128" s="196" t="s">
        <v>1816</v>
      </c>
      <c r="Z128" s="196" t="s">
        <v>2347</v>
      </c>
      <c r="AA128" s="196" t="s">
        <v>1857</v>
      </c>
      <c r="AB128" s="196" t="s">
        <v>1898</v>
      </c>
    </row>
    <row r="129" spans="11:28">
      <c r="K129" t="s">
        <v>1180</v>
      </c>
      <c r="R129" t="s">
        <v>2109</v>
      </c>
      <c r="S129" t="s">
        <v>1521</v>
      </c>
      <c r="T129" t="s">
        <v>1454</v>
      </c>
      <c r="Y129" s="196" t="s">
        <v>1816</v>
      </c>
      <c r="Z129" s="196" t="s">
        <v>2348</v>
      </c>
      <c r="AA129" s="196" t="s">
        <v>1857</v>
      </c>
      <c r="AB129" s="196" t="s">
        <v>2393</v>
      </c>
    </row>
    <row r="130" spans="11:28">
      <c r="K130" t="s">
        <v>1181</v>
      </c>
      <c r="R130" t="s">
        <v>2110</v>
      </c>
      <c r="S130" t="s">
        <v>1522</v>
      </c>
      <c r="T130" t="s">
        <v>1456</v>
      </c>
      <c r="Y130" s="196" t="s">
        <v>1816</v>
      </c>
      <c r="Z130" s="196" t="s">
        <v>2349</v>
      </c>
      <c r="AA130" s="196" t="s">
        <v>1856</v>
      </c>
      <c r="AB130" s="196" t="s">
        <v>1805</v>
      </c>
    </row>
    <row r="131" spans="11:28">
      <c r="K131" t="s">
        <v>1182</v>
      </c>
      <c r="R131" t="s">
        <v>2111</v>
      </c>
      <c r="S131" t="s">
        <v>1523</v>
      </c>
      <c r="T131" t="s">
        <v>1457</v>
      </c>
      <c r="Y131" s="196" t="s">
        <v>1816</v>
      </c>
      <c r="Z131" s="196" t="s">
        <v>2349</v>
      </c>
      <c r="AA131" s="196" t="s">
        <v>1857</v>
      </c>
      <c r="AB131" s="196" t="s">
        <v>1870</v>
      </c>
    </row>
    <row r="132" spans="11:28">
      <c r="K132" t="s">
        <v>1183</v>
      </c>
      <c r="R132" t="s">
        <v>2112</v>
      </c>
      <c r="S132" t="s">
        <v>1524</v>
      </c>
      <c r="T132" t="s">
        <v>1458</v>
      </c>
      <c r="Y132" s="196" t="s">
        <v>1817</v>
      </c>
      <c r="Z132" s="196" t="s">
        <v>2340</v>
      </c>
      <c r="AA132" s="196" t="s">
        <v>1856</v>
      </c>
      <c r="AB132" s="196" t="s">
        <v>1862</v>
      </c>
    </row>
    <row r="133" spans="11:28">
      <c r="K133" t="s">
        <v>1184</v>
      </c>
      <c r="R133" t="s">
        <v>2359</v>
      </c>
      <c r="S133" t="s">
        <v>1525</v>
      </c>
      <c r="T133" t="s">
        <v>1459</v>
      </c>
      <c r="Y133" s="196" t="s">
        <v>1817</v>
      </c>
      <c r="Z133" s="196" t="s">
        <v>2341</v>
      </c>
      <c r="AA133" s="196" t="s">
        <v>1856</v>
      </c>
      <c r="AB133" s="196" t="s">
        <v>1863</v>
      </c>
    </row>
    <row r="134" spans="11:28">
      <c r="K134" t="s">
        <v>1185</v>
      </c>
      <c r="R134" t="s">
        <v>2114</v>
      </c>
      <c r="S134" t="s">
        <v>1526</v>
      </c>
      <c r="T134" t="s">
        <v>1460</v>
      </c>
      <c r="Y134" s="196" t="s">
        <v>1817</v>
      </c>
      <c r="Z134" s="196" t="s">
        <v>2342</v>
      </c>
      <c r="AA134" s="196" t="s">
        <v>1856</v>
      </c>
      <c r="AB134" s="196" t="s">
        <v>1864</v>
      </c>
    </row>
    <row r="135" spans="11:28">
      <c r="K135" t="s">
        <v>1186</v>
      </c>
      <c r="R135" t="s">
        <v>2115</v>
      </c>
      <c r="S135" t="s">
        <v>1527</v>
      </c>
      <c r="T135" t="s">
        <v>1461</v>
      </c>
      <c r="Y135" s="196" t="s">
        <v>1817</v>
      </c>
      <c r="Z135" s="196" t="s">
        <v>2343</v>
      </c>
      <c r="AA135" s="196" t="s">
        <v>1856</v>
      </c>
      <c r="AB135" s="196" t="s">
        <v>1865</v>
      </c>
    </row>
    <row r="136" spans="11:28">
      <c r="K136" t="s">
        <v>1187</v>
      </c>
      <c r="R136" t="s">
        <v>2113</v>
      </c>
      <c r="S136" t="s">
        <v>1528</v>
      </c>
      <c r="T136" t="s">
        <v>1462</v>
      </c>
      <c r="Y136" s="196" t="s">
        <v>1817</v>
      </c>
      <c r="Z136" s="196" t="s">
        <v>2340</v>
      </c>
      <c r="AA136" s="196" t="s">
        <v>1857</v>
      </c>
      <c r="AB136" s="196" t="s">
        <v>1866</v>
      </c>
    </row>
    <row r="137" spans="11:28">
      <c r="K137" t="s">
        <v>1188</v>
      </c>
      <c r="R137" t="s">
        <v>2116</v>
      </c>
      <c r="S137" t="s">
        <v>1529</v>
      </c>
      <c r="T137" t="s">
        <v>1463</v>
      </c>
      <c r="Y137" s="196" t="s">
        <v>1817</v>
      </c>
      <c r="Z137" s="196" t="s">
        <v>2341</v>
      </c>
      <c r="AA137" s="196" t="s">
        <v>1857</v>
      </c>
      <c r="AB137" s="196" t="s">
        <v>1867</v>
      </c>
    </row>
    <row r="138" spans="11:28">
      <c r="K138" t="s">
        <v>1189</v>
      </c>
      <c r="R138" t="s">
        <v>2117</v>
      </c>
      <c r="S138" t="s">
        <v>1530</v>
      </c>
      <c r="T138" t="s">
        <v>1464</v>
      </c>
      <c r="Y138" s="196" t="s">
        <v>1817</v>
      </c>
      <c r="Z138" s="196" t="s">
        <v>2342</v>
      </c>
      <c r="AA138" s="196" t="s">
        <v>1857</v>
      </c>
      <c r="AB138" s="196" t="s">
        <v>1868</v>
      </c>
    </row>
    <row r="139" spans="11:28">
      <c r="K139" t="s">
        <v>1190</v>
      </c>
      <c r="R139" t="s">
        <v>2118</v>
      </c>
      <c r="S139" t="s">
        <v>1531</v>
      </c>
      <c r="T139" t="s">
        <v>1465</v>
      </c>
      <c r="Y139" s="196" t="s">
        <v>1817</v>
      </c>
      <c r="Z139" s="196" t="s">
        <v>2343</v>
      </c>
      <c r="AA139" s="196" t="s">
        <v>1857</v>
      </c>
      <c r="AB139" s="196" t="s">
        <v>1869</v>
      </c>
    </row>
    <row r="140" spans="11:28">
      <c r="K140" t="s">
        <v>1191</v>
      </c>
      <c r="R140" t="s">
        <v>2119</v>
      </c>
      <c r="S140" t="s">
        <v>1532</v>
      </c>
      <c r="T140" t="s">
        <v>1466</v>
      </c>
      <c r="Y140" s="196" t="s">
        <v>1817</v>
      </c>
      <c r="Z140" s="196" t="s">
        <v>2350</v>
      </c>
      <c r="AA140" s="196" t="s">
        <v>1856</v>
      </c>
      <c r="AB140" s="196" t="s">
        <v>1376</v>
      </c>
    </row>
    <row r="141" spans="11:28">
      <c r="K141" t="s">
        <v>1192</v>
      </c>
      <c r="R141" t="s">
        <v>2120</v>
      </c>
      <c r="S141" t="s">
        <v>1533</v>
      </c>
      <c r="T141" t="s">
        <v>1467</v>
      </c>
      <c r="Y141" s="196" t="s">
        <v>1817</v>
      </c>
      <c r="Z141" s="196" t="s">
        <v>2351</v>
      </c>
      <c r="AA141" s="196" t="s">
        <v>1856</v>
      </c>
      <c r="AB141" s="196" t="s">
        <v>1871</v>
      </c>
    </row>
    <row r="142" spans="11:28">
      <c r="K142" t="s">
        <v>1193</v>
      </c>
      <c r="R142" t="s">
        <v>1632</v>
      </c>
      <c r="S142" t="s">
        <v>1534</v>
      </c>
      <c r="T142" t="s">
        <v>1468</v>
      </c>
      <c r="Y142" s="196" t="s">
        <v>1817</v>
      </c>
      <c r="Z142" s="196" t="s">
        <v>2352</v>
      </c>
      <c r="AA142" s="196" t="s">
        <v>1856</v>
      </c>
      <c r="AB142" s="196" t="s">
        <v>1872</v>
      </c>
    </row>
    <row r="143" spans="11:28">
      <c r="K143" t="s">
        <v>1194</v>
      </c>
      <c r="R143" t="s">
        <v>1633</v>
      </c>
      <c r="S143" t="s">
        <v>1535</v>
      </c>
      <c r="T143" t="s">
        <v>1469</v>
      </c>
      <c r="Y143" s="196" t="s">
        <v>1817</v>
      </c>
      <c r="Z143" s="196" t="s">
        <v>2353</v>
      </c>
      <c r="AA143" s="196" t="s">
        <v>1856</v>
      </c>
      <c r="AB143" s="196" t="s">
        <v>1873</v>
      </c>
    </row>
    <row r="144" spans="11:28">
      <c r="K144" t="s">
        <v>1195</v>
      </c>
      <c r="R144" t="s">
        <v>1634</v>
      </c>
      <c r="S144" t="s">
        <v>1536</v>
      </c>
      <c r="T144" t="s">
        <v>1470</v>
      </c>
      <c r="Y144" s="196" t="s">
        <v>1817</v>
      </c>
      <c r="Z144" s="196" t="s">
        <v>2354</v>
      </c>
      <c r="AA144" s="196" t="s">
        <v>1856</v>
      </c>
      <c r="AB144" s="196" t="s">
        <v>189</v>
      </c>
    </row>
    <row r="145" spans="11:28">
      <c r="K145" t="s">
        <v>1196</v>
      </c>
      <c r="R145" t="s">
        <v>2121</v>
      </c>
      <c r="S145" t="s">
        <v>1537</v>
      </c>
      <c r="T145" t="s">
        <v>1452</v>
      </c>
      <c r="Y145" s="196" t="s">
        <v>1817</v>
      </c>
      <c r="Z145" s="196" t="s">
        <v>2355</v>
      </c>
      <c r="AA145" s="196" t="s">
        <v>1856</v>
      </c>
      <c r="AB145" s="196" t="s">
        <v>717</v>
      </c>
    </row>
    <row r="146" spans="11:28">
      <c r="K146" t="s">
        <v>1197</v>
      </c>
      <c r="R146" t="s">
        <v>2122</v>
      </c>
      <c r="S146" t="s">
        <v>1538</v>
      </c>
      <c r="T146" t="s">
        <v>1453</v>
      </c>
      <c r="Y146" s="196" t="s">
        <v>1817</v>
      </c>
      <c r="Z146" s="196" t="s">
        <v>2356</v>
      </c>
      <c r="AA146" s="196" t="s">
        <v>1856</v>
      </c>
      <c r="AB146" s="196" t="s">
        <v>760</v>
      </c>
    </row>
    <row r="147" spans="11:28">
      <c r="K147" t="s">
        <v>1198</v>
      </c>
      <c r="R147" t="s">
        <v>2123</v>
      </c>
      <c r="S147" t="s">
        <v>1539</v>
      </c>
      <c r="T147" t="s">
        <v>1454</v>
      </c>
      <c r="Y147" s="196" t="s">
        <v>1817</v>
      </c>
      <c r="Z147" s="196" t="s">
        <v>2350</v>
      </c>
      <c r="AA147" s="196" t="s">
        <v>1857</v>
      </c>
      <c r="AB147" s="196" t="s">
        <v>1889</v>
      </c>
    </row>
    <row r="148" spans="11:28">
      <c r="K148" t="s">
        <v>1199</v>
      </c>
      <c r="S148" t="s">
        <v>1540</v>
      </c>
      <c r="T148" t="s">
        <v>1452</v>
      </c>
      <c r="Y148" s="196" t="s">
        <v>1817</v>
      </c>
      <c r="Z148" s="196" t="s">
        <v>2351</v>
      </c>
      <c r="AA148" s="196" t="s">
        <v>1857</v>
      </c>
      <c r="AB148" s="196" t="s">
        <v>1885</v>
      </c>
    </row>
    <row r="149" spans="11:28">
      <c r="K149" t="s">
        <v>1200</v>
      </c>
      <c r="S149" t="s">
        <v>1541</v>
      </c>
      <c r="T149" t="s">
        <v>1453</v>
      </c>
      <c r="Y149" s="196" t="s">
        <v>1817</v>
      </c>
      <c r="Z149" s="196" t="s">
        <v>2352</v>
      </c>
      <c r="AA149" s="196" t="s">
        <v>1857</v>
      </c>
      <c r="AB149" s="196" t="s">
        <v>1886</v>
      </c>
    </row>
    <row r="150" spans="11:28">
      <c r="K150" t="s">
        <v>1201</v>
      </c>
      <c r="S150" t="s">
        <v>1542</v>
      </c>
      <c r="T150" t="s">
        <v>1454</v>
      </c>
      <c r="Y150" s="196" t="s">
        <v>1817</v>
      </c>
      <c r="Z150" s="196" t="s">
        <v>2353</v>
      </c>
      <c r="AA150" s="196" t="s">
        <v>1857</v>
      </c>
      <c r="AB150" s="196" t="s">
        <v>1890</v>
      </c>
    </row>
    <row r="151" spans="11:28">
      <c r="K151" t="s">
        <v>1202</v>
      </c>
      <c r="S151" t="s">
        <v>1543</v>
      </c>
      <c r="T151" t="s">
        <v>1452</v>
      </c>
      <c r="Y151" s="196" t="s">
        <v>1817</v>
      </c>
      <c r="Z151" s="196" t="s">
        <v>2354</v>
      </c>
      <c r="AA151" s="196" t="s">
        <v>1857</v>
      </c>
      <c r="AB151" s="196" t="s">
        <v>1887</v>
      </c>
    </row>
    <row r="152" spans="11:28">
      <c r="K152" t="s">
        <v>1203</v>
      </c>
      <c r="S152" t="s">
        <v>1544</v>
      </c>
      <c r="T152" t="s">
        <v>1453</v>
      </c>
      <c r="Y152" s="196" t="s">
        <v>1817</v>
      </c>
      <c r="Z152" s="196" t="s">
        <v>2355</v>
      </c>
      <c r="AA152" s="196" t="s">
        <v>1857</v>
      </c>
      <c r="AB152" s="196" t="s">
        <v>1888</v>
      </c>
    </row>
    <row r="153" spans="11:28">
      <c r="K153" t="s">
        <v>1204</v>
      </c>
      <c r="S153" t="s">
        <v>1545</v>
      </c>
      <c r="T153" t="s">
        <v>1454</v>
      </c>
      <c r="Y153" s="196" t="s">
        <v>1817</v>
      </c>
      <c r="Z153" s="196" t="s">
        <v>2356</v>
      </c>
      <c r="AA153" s="196" t="s">
        <v>1857</v>
      </c>
      <c r="AB153" s="196" t="s">
        <v>1891</v>
      </c>
    </row>
    <row r="154" spans="11:28">
      <c r="K154" t="s">
        <v>1205</v>
      </c>
      <c r="S154" t="s">
        <v>1546</v>
      </c>
      <c r="T154" t="s">
        <v>1452</v>
      </c>
      <c r="Y154" s="196" t="s">
        <v>1817</v>
      </c>
      <c r="Z154" s="196" t="s">
        <v>2349</v>
      </c>
      <c r="AA154" s="196" t="s">
        <v>1856</v>
      </c>
      <c r="AB154" s="196" t="s">
        <v>1805</v>
      </c>
    </row>
    <row r="155" spans="11:28">
      <c r="K155" t="s">
        <v>1206</v>
      </c>
      <c r="S155" t="s">
        <v>1547</v>
      </c>
      <c r="T155" t="s">
        <v>1453</v>
      </c>
      <c r="Y155" s="196" t="s">
        <v>1817</v>
      </c>
      <c r="Z155" s="196" t="s">
        <v>2349</v>
      </c>
      <c r="AA155" s="196" t="s">
        <v>1857</v>
      </c>
      <c r="AB155" s="196" t="s">
        <v>1870</v>
      </c>
    </row>
    <row r="156" spans="11:28">
      <c r="K156" t="s">
        <v>1207</v>
      </c>
      <c r="S156" t="s">
        <v>1548</v>
      </c>
      <c r="T156" t="s">
        <v>1454</v>
      </c>
    </row>
    <row r="157" spans="11:28">
      <c r="K157" t="s">
        <v>1208</v>
      </c>
      <c r="S157" t="s">
        <v>1549</v>
      </c>
      <c r="T157" t="s">
        <v>1452</v>
      </c>
    </row>
    <row r="158" spans="11:28">
      <c r="K158" t="s">
        <v>1209</v>
      </c>
      <c r="S158" t="s">
        <v>1550</v>
      </c>
      <c r="T158" t="s">
        <v>1453</v>
      </c>
    </row>
    <row r="159" spans="11:28">
      <c r="K159" t="s">
        <v>1210</v>
      </c>
      <c r="S159" t="s">
        <v>1551</v>
      </c>
      <c r="T159" t="s">
        <v>1454</v>
      </c>
    </row>
    <row r="160" spans="11:28">
      <c r="K160" t="s">
        <v>1211</v>
      </c>
      <c r="S160" t="s">
        <v>1552</v>
      </c>
      <c r="T160" t="s">
        <v>1452</v>
      </c>
    </row>
    <row r="161" spans="11:20">
      <c r="K161" t="s">
        <v>1212</v>
      </c>
      <c r="S161" t="s">
        <v>1553</v>
      </c>
      <c r="T161" t="s">
        <v>1453</v>
      </c>
    </row>
    <row r="162" spans="11:20">
      <c r="K162" t="s">
        <v>1213</v>
      </c>
      <c r="S162" t="s">
        <v>1554</v>
      </c>
      <c r="T162" t="s">
        <v>1454</v>
      </c>
    </row>
    <row r="163" spans="11:20">
      <c r="K163" t="s">
        <v>1214</v>
      </c>
      <c r="R163" t="s">
        <v>2124</v>
      </c>
      <c r="S163" t="s">
        <v>1555</v>
      </c>
      <c r="T163" t="s">
        <v>1471</v>
      </c>
    </row>
    <row r="164" spans="11:20">
      <c r="R164" t="s">
        <v>2125</v>
      </c>
      <c r="S164" t="s">
        <v>1556</v>
      </c>
      <c r="T164" t="s">
        <v>1472</v>
      </c>
    </row>
    <row r="165" spans="11:20">
      <c r="R165" t="s">
        <v>2126</v>
      </c>
      <c r="S165" t="s">
        <v>1557</v>
      </c>
      <c r="T165" t="s">
        <v>1473</v>
      </c>
    </row>
    <row r="166" spans="11:20">
      <c r="R166" t="s">
        <v>2127</v>
      </c>
      <c r="S166" t="s">
        <v>1558</v>
      </c>
      <c r="T166" t="s">
        <v>1472</v>
      </c>
    </row>
    <row r="167" spans="11:20">
      <c r="K167" t="s">
        <v>972</v>
      </c>
      <c r="R167" t="s">
        <v>2128</v>
      </c>
      <c r="S167" t="s">
        <v>1559</v>
      </c>
      <c r="T167" t="s">
        <v>1474</v>
      </c>
    </row>
    <row r="168" spans="11:20">
      <c r="K168" t="s">
        <v>144</v>
      </c>
      <c r="R168" t="s">
        <v>2129</v>
      </c>
      <c r="S168" t="s">
        <v>1560</v>
      </c>
      <c r="T168" t="s">
        <v>1475</v>
      </c>
    </row>
    <row r="169" spans="11:20">
      <c r="S169" t="s">
        <v>1561</v>
      </c>
      <c r="T169" t="s">
        <v>1476</v>
      </c>
    </row>
    <row r="170" spans="11:20">
      <c r="S170" t="s">
        <v>1562</v>
      </c>
      <c r="T170" t="s">
        <v>1477</v>
      </c>
    </row>
    <row r="171" spans="11:20">
      <c r="S171" t="s">
        <v>1563</v>
      </c>
      <c r="T171" t="s">
        <v>1478</v>
      </c>
    </row>
    <row r="172" spans="11:20">
      <c r="R172" t="s">
        <v>2130</v>
      </c>
      <c r="S172" t="s">
        <v>1564</v>
      </c>
      <c r="T172" t="s">
        <v>1479</v>
      </c>
    </row>
    <row r="173" spans="11:20">
      <c r="R173" t="s">
        <v>2131</v>
      </c>
      <c r="S173" t="s">
        <v>1565</v>
      </c>
      <c r="T173" t="s">
        <v>1480</v>
      </c>
    </row>
    <row r="174" spans="11:20">
      <c r="R174" t="s">
        <v>2132</v>
      </c>
      <c r="S174" t="s">
        <v>1566</v>
      </c>
      <c r="T174" t="s">
        <v>1481</v>
      </c>
    </row>
    <row r="175" spans="11:20">
      <c r="R175" t="s">
        <v>2133</v>
      </c>
      <c r="S175" t="s">
        <v>1567</v>
      </c>
      <c r="T175" t="s">
        <v>1454</v>
      </c>
    </row>
    <row r="176" spans="11:20">
      <c r="S176" t="s">
        <v>1568</v>
      </c>
      <c r="T176" t="s">
        <v>729</v>
      </c>
    </row>
    <row r="177" spans="18:20">
      <c r="S177" t="s">
        <v>1569</v>
      </c>
      <c r="T177" t="s">
        <v>730</v>
      </c>
    </row>
    <row r="178" spans="18:20">
      <c r="S178" t="s">
        <v>1570</v>
      </c>
      <c r="T178" t="s">
        <v>1482</v>
      </c>
    </row>
    <row r="179" spans="18:20">
      <c r="R179" t="s">
        <v>2134</v>
      </c>
      <c r="S179" t="s">
        <v>1571</v>
      </c>
      <c r="T179" t="s">
        <v>1483</v>
      </c>
    </row>
    <row r="180" spans="18:20">
      <c r="R180" t="s">
        <v>2135</v>
      </c>
      <c r="S180" t="s">
        <v>1572</v>
      </c>
      <c r="T180" t="s">
        <v>1484</v>
      </c>
    </row>
    <row r="181" spans="18:20">
      <c r="R181" t="s">
        <v>2136</v>
      </c>
      <c r="S181" t="s">
        <v>1573</v>
      </c>
      <c r="T181" t="s">
        <v>1454</v>
      </c>
    </row>
    <row r="182" spans="18:20">
      <c r="R182" t="s">
        <v>2137</v>
      </c>
      <c r="S182" t="s">
        <v>1574</v>
      </c>
      <c r="T182" t="s">
        <v>1485</v>
      </c>
    </row>
    <row r="183" spans="18:20">
      <c r="R183" t="s">
        <v>2138</v>
      </c>
      <c r="S183" t="s">
        <v>1575</v>
      </c>
      <c r="T183" t="s">
        <v>1454</v>
      </c>
    </row>
    <row r="184" spans="18:20">
      <c r="R184" t="s">
        <v>2139</v>
      </c>
      <c r="S184" t="s">
        <v>1576</v>
      </c>
      <c r="T184" t="s">
        <v>1486</v>
      </c>
    </row>
    <row r="185" spans="18:20">
      <c r="R185" t="s">
        <v>2140</v>
      </c>
      <c r="S185" t="s">
        <v>1577</v>
      </c>
      <c r="T185" t="s">
        <v>1454</v>
      </c>
    </row>
    <row r="186" spans="18:20">
      <c r="R186" t="s">
        <v>2141</v>
      </c>
      <c r="S186" t="s">
        <v>1578</v>
      </c>
      <c r="T186" t="s">
        <v>1487</v>
      </c>
    </row>
    <row r="187" spans="18:20">
      <c r="R187" t="s">
        <v>2142</v>
      </c>
      <c r="S187" t="s">
        <v>1579</v>
      </c>
      <c r="T187" t="s">
        <v>1488</v>
      </c>
    </row>
    <row r="188" spans="18:20">
      <c r="R188" t="s">
        <v>2143</v>
      </c>
      <c r="S188" t="s">
        <v>1580</v>
      </c>
      <c r="T188" t="s">
        <v>1489</v>
      </c>
    </row>
    <row r="189" spans="18:20">
      <c r="R189" t="s">
        <v>2144</v>
      </c>
      <c r="S189" t="s">
        <v>1581</v>
      </c>
      <c r="T189" t="s">
        <v>1490</v>
      </c>
    </row>
    <row r="190" spans="18:20">
      <c r="R190" t="s">
        <v>2145</v>
      </c>
      <c r="S190" t="s">
        <v>1582</v>
      </c>
      <c r="T190" t="s">
        <v>712</v>
      </c>
    </row>
    <row r="191" spans="18:20">
      <c r="R191" t="s">
        <v>1762</v>
      </c>
      <c r="S191" t="s">
        <v>1583</v>
      </c>
      <c r="T191" t="s">
        <v>713</v>
      </c>
    </row>
    <row r="192" spans="18:20">
      <c r="R192" t="s">
        <v>1763</v>
      </c>
      <c r="S192" t="s">
        <v>1584</v>
      </c>
      <c r="T192" t="s">
        <v>714</v>
      </c>
    </row>
    <row r="193" spans="18:20">
      <c r="R193" t="s">
        <v>2146</v>
      </c>
      <c r="S193" t="s">
        <v>1585</v>
      </c>
      <c r="T193" t="s">
        <v>715</v>
      </c>
    </row>
    <row r="194" spans="18:20">
      <c r="R194" t="s">
        <v>2147</v>
      </c>
      <c r="S194" t="s">
        <v>1586</v>
      </c>
      <c r="T194" t="s">
        <v>719</v>
      </c>
    </row>
    <row r="195" spans="18:20">
      <c r="R195" t="s">
        <v>2148</v>
      </c>
      <c r="S195" t="s">
        <v>1587</v>
      </c>
      <c r="T195" t="s">
        <v>720</v>
      </c>
    </row>
    <row r="196" spans="18:20">
      <c r="R196" t="s">
        <v>2149</v>
      </c>
      <c r="S196" t="s">
        <v>1588</v>
      </c>
      <c r="T196" t="s">
        <v>721</v>
      </c>
    </row>
    <row r="197" spans="18:20">
      <c r="R197" t="s">
        <v>2150</v>
      </c>
      <c r="S197" t="s">
        <v>1589</v>
      </c>
      <c r="T197" t="s">
        <v>722</v>
      </c>
    </row>
    <row r="198" spans="18:20">
      <c r="R198" t="s">
        <v>2151</v>
      </c>
      <c r="S198" t="s">
        <v>1590</v>
      </c>
      <c r="T198" t="s">
        <v>723</v>
      </c>
    </row>
    <row r="199" spans="18:20">
      <c r="R199" t="s">
        <v>2152</v>
      </c>
      <c r="S199" t="s">
        <v>2063</v>
      </c>
      <c r="T199" t="s">
        <v>2064</v>
      </c>
    </row>
    <row r="200" spans="18:20">
      <c r="R200" t="s">
        <v>2153</v>
      </c>
      <c r="S200" t="s">
        <v>2065</v>
      </c>
      <c r="T200" t="s">
        <v>2066</v>
      </c>
    </row>
    <row r="201" spans="18:20">
      <c r="R201" t="s">
        <v>2154</v>
      </c>
      <c r="S201" t="s">
        <v>2067</v>
      </c>
      <c r="T201" t="s">
        <v>2068</v>
      </c>
    </row>
    <row r="202" spans="18:20">
      <c r="R202" t="s">
        <v>2155</v>
      </c>
      <c r="S202" t="s">
        <v>2069</v>
      </c>
      <c r="T202" t="s">
        <v>2070</v>
      </c>
    </row>
    <row r="203" spans="18:20">
      <c r="R203" t="s">
        <v>2156</v>
      </c>
      <c r="S203" t="s">
        <v>2071</v>
      </c>
      <c r="T203" t="s">
        <v>2072</v>
      </c>
    </row>
    <row r="204" spans="18:20">
      <c r="R204" t="s">
        <v>2157</v>
      </c>
      <c r="S204" t="s">
        <v>2073</v>
      </c>
      <c r="T204" t="s">
        <v>2074</v>
      </c>
    </row>
    <row r="205" spans="18:20">
      <c r="R205" t="s">
        <v>2158</v>
      </c>
      <c r="S205" t="s">
        <v>2075</v>
      </c>
      <c r="T205" t="s">
        <v>2076</v>
      </c>
    </row>
    <row r="206" spans="18:20">
      <c r="R206" t="s">
        <v>2159</v>
      </c>
      <c r="S206" t="s">
        <v>2077</v>
      </c>
      <c r="T206" t="s">
        <v>2078</v>
      </c>
    </row>
    <row r="207" spans="18:20">
      <c r="R207" t="s">
        <v>2160</v>
      </c>
      <c r="S207" t="s">
        <v>2079</v>
      </c>
      <c r="T207" t="s">
        <v>2080</v>
      </c>
    </row>
    <row r="208" spans="18:20">
      <c r="R208" t="s">
        <v>2161</v>
      </c>
      <c r="S208" t="s">
        <v>2081</v>
      </c>
      <c r="T208" t="s">
        <v>2082</v>
      </c>
    </row>
    <row r="209" spans="18:20">
      <c r="R209" t="s">
        <v>2162</v>
      </c>
      <c r="S209" t="s">
        <v>2083</v>
      </c>
      <c r="T209" t="s">
        <v>2084</v>
      </c>
    </row>
    <row r="210" spans="18:20">
      <c r="R210" t="s">
        <v>2163</v>
      </c>
      <c r="S210" t="s">
        <v>2085</v>
      </c>
      <c r="T210" t="s">
        <v>2086</v>
      </c>
    </row>
    <row r="211" spans="18:20">
      <c r="R211" t="s">
        <v>2164</v>
      </c>
      <c r="S211" t="s">
        <v>2087</v>
      </c>
      <c r="T211" t="s">
        <v>2088</v>
      </c>
    </row>
    <row r="212" spans="18:20">
      <c r="R212" t="s">
        <v>2165</v>
      </c>
      <c r="S212" t="s">
        <v>2089</v>
      </c>
      <c r="T212" t="s">
        <v>2090</v>
      </c>
    </row>
    <row r="213" spans="18:20">
      <c r="R213" t="s">
        <v>2166</v>
      </c>
      <c r="S213" t="s">
        <v>1635</v>
      </c>
      <c r="T213" t="s">
        <v>2091</v>
      </c>
    </row>
    <row r="214" spans="18:20">
      <c r="R214" t="s">
        <v>2167</v>
      </c>
      <c r="S214" t="s">
        <v>1641</v>
      </c>
      <c r="T214" t="s">
        <v>2092</v>
      </c>
    </row>
    <row r="215" spans="18:20">
      <c r="R215" t="s">
        <v>2168</v>
      </c>
      <c r="S215" t="s">
        <v>1642</v>
      </c>
      <c r="T215" t="s">
        <v>2093</v>
      </c>
    </row>
    <row r="216" spans="18:20">
      <c r="R216" t="s">
        <v>2169</v>
      </c>
      <c r="S216" t="s">
        <v>1643</v>
      </c>
      <c r="T216" t="s">
        <v>2094</v>
      </c>
    </row>
    <row r="217" spans="18:20">
      <c r="R217" t="s">
        <v>2170</v>
      </c>
      <c r="S217" t="s">
        <v>1644</v>
      </c>
      <c r="T217" t="s">
        <v>2095</v>
      </c>
    </row>
    <row r="218" spans="18:20">
      <c r="R218" t="s">
        <v>2171</v>
      </c>
      <c r="S218" t="s">
        <v>1645</v>
      </c>
      <c r="T218" t="s">
        <v>2096</v>
      </c>
    </row>
    <row r="219" spans="18:20">
      <c r="R219" t="s">
        <v>2172</v>
      </c>
      <c r="S219" t="s">
        <v>1646</v>
      </c>
      <c r="T219" t="s">
        <v>2097</v>
      </c>
    </row>
    <row r="220" spans="18:20">
      <c r="R220" t="s">
        <v>2173</v>
      </c>
      <c r="S220" t="s">
        <v>1647</v>
      </c>
      <c r="T220" t="s">
        <v>2098</v>
      </c>
    </row>
    <row r="221" spans="18:20">
      <c r="R221" t="s">
        <v>2174</v>
      </c>
      <c r="S221" t="s">
        <v>1648</v>
      </c>
      <c r="T221" t="s">
        <v>2099</v>
      </c>
    </row>
    <row r="222" spans="18:20">
      <c r="R222" t="s">
        <v>2175</v>
      </c>
      <c r="S222" t="s">
        <v>1649</v>
      </c>
      <c r="T222" t="s">
        <v>2100</v>
      </c>
    </row>
    <row r="223" spans="18:20">
      <c r="R223" t="s">
        <v>2176</v>
      </c>
      <c r="S223" t="s">
        <v>1650</v>
      </c>
      <c r="T223" t="s">
        <v>2101</v>
      </c>
    </row>
    <row r="224" spans="18:20">
      <c r="R224" t="s">
        <v>2177</v>
      </c>
      <c r="S224" t="s">
        <v>1651</v>
      </c>
      <c r="T224" t="s">
        <v>2102</v>
      </c>
    </row>
    <row r="225" spans="18:20">
      <c r="R225" t="s">
        <v>2178</v>
      </c>
      <c r="S225" t="s">
        <v>1652</v>
      </c>
      <c r="T225" t="s">
        <v>2103</v>
      </c>
    </row>
    <row r="226" spans="18:20">
      <c r="R226" t="s">
        <v>2179</v>
      </c>
      <c r="S226" t="s">
        <v>1653</v>
      </c>
      <c r="T226" t="s">
        <v>2104</v>
      </c>
    </row>
    <row r="227" spans="18:20">
      <c r="R227" t="s">
        <v>2180</v>
      </c>
      <c r="S227" t="s">
        <v>1636</v>
      </c>
      <c r="T227">
        <v>3</v>
      </c>
    </row>
    <row r="228" spans="18:20">
      <c r="R228" t="s">
        <v>2181</v>
      </c>
      <c r="S228" t="s">
        <v>1654</v>
      </c>
      <c r="T228">
        <v>3</v>
      </c>
    </row>
    <row r="229" spans="18:20">
      <c r="R229" t="s">
        <v>2182</v>
      </c>
      <c r="S229" t="s">
        <v>1655</v>
      </c>
      <c r="T229">
        <v>3</v>
      </c>
    </row>
    <row r="230" spans="18:20">
      <c r="R230" t="s">
        <v>2183</v>
      </c>
      <c r="S230" t="s">
        <v>1656</v>
      </c>
      <c r="T230">
        <v>3</v>
      </c>
    </row>
    <row r="231" spans="18:20">
      <c r="R231" t="s">
        <v>2184</v>
      </c>
      <c r="S231" t="s">
        <v>1657</v>
      </c>
      <c r="T231">
        <v>3</v>
      </c>
    </row>
    <row r="232" spans="18:20">
      <c r="R232" t="s">
        <v>2185</v>
      </c>
      <c r="S232" t="s">
        <v>1658</v>
      </c>
      <c r="T232">
        <v>3</v>
      </c>
    </row>
    <row r="233" spans="18:20">
      <c r="R233" t="s">
        <v>2186</v>
      </c>
      <c r="S233" t="s">
        <v>1659</v>
      </c>
      <c r="T233">
        <v>3</v>
      </c>
    </row>
    <row r="234" spans="18:20">
      <c r="R234" t="s">
        <v>2187</v>
      </c>
      <c r="S234" t="s">
        <v>1660</v>
      </c>
      <c r="T234">
        <v>3</v>
      </c>
    </row>
    <row r="235" spans="18:20">
      <c r="R235" t="s">
        <v>2188</v>
      </c>
      <c r="S235" t="s">
        <v>1661</v>
      </c>
      <c r="T235">
        <v>3</v>
      </c>
    </row>
    <row r="236" spans="18:20">
      <c r="R236" t="s">
        <v>2189</v>
      </c>
      <c r="S236" t="s">
        <v>1662</v>
      </c>
      <c r="T236">
        <v>3</v>
      </c>
    </row>
    <row r="237" spans="18:20">
      <c r="R237" t="s">
        <v>2190</v>
      </c>
      <c r="S237" t="s">
        <v>1663</v>
      </c>
      <c r="T237">
        <v>3</v>
      </c>
    </row>
    <row r="238" spans="18:20">
      <c r="R238" t="s">
        <v>2191</v>
      </c>
      <c r="S238" t="s">
        <v>1664</v>
      </c>
      <c r="T238">
        <v>3</v>
      </c>
    </row>
    <row r="239" spans="18:20">
      <c r="R239" t="s">
        <v>2192</v>
      </c>
      <c r="S239" t="s">
        <v>1665</v>
      </c>
      <c r="T239">
        <v>3</v>
      </c>
    </row>
    <row r="240" spans="18:20">
      <c r="R240" t="s">
        <v>2193</v>
      </c>
      <c r="S240" t="s">
        <v>1666</v>
      </c>
      <c r="T240">
        <v>3</v>
      </c>
    </row>
    <row r="241" spans="18:20">
      <c r="R241" t="s">
        <v>1599</v>
      </c>
      <c r="S241" t="s">
        <v>1637</v>
      </c>
      <c r="T241">
        <v>4</v>
      </c>
    </row>
    <row r="242" spans="18:20">
      <c r="R242" t="s">
        <v>2194</v>
      </c>
      <c r="S242" t="s">
        <v>1667</v>
      </c>
      <c r="T242">
        <v>4</v>
      </c>
    </row>
    <row r="243" spans="18:20">
      <c r="R243" t="s">
        <v>2195</v>
      </c>
      <c r="S243" t="s">
        <v>1668</v>
      </c>
      <c r="T243">
        <v>4</v>
      </c>
    </row>
    <row r="244" spans="18:20">
      <c r="R244" t="s">
        <v>2196</v>
      </c>
      <c r="S244" t="s">
        <v>1669</v>
      </c>
      <c r="T244">
        <v>4</v>
      </c>
    </row>
    <row r="245" spans="18:20">
      <c r="R245" t="s">
        <v>2197</v>
      </c>
      <c r="S245" t="s">
        <v>1670</v>
      </c>
      <c r="T245">
        <v>4</v>
      </c>
    </row>
    <row r="246" spans="18:20">
      <c r="R246" t="s">
        <v>2198</v>
      </c>
      <c r="S246" t="s">
        <v>1671</v>
      </c>
      <c r="T246">
        <v>4</v>
      </c>
    </row>
    <row r="247" spans="18:20">
      <c r="R247" t="s">
        <v>2199</v>
      </c>
      <c r="S247" t="s">
        <v>1672</v>
      </c>
      <c r="T247">
        <v>4</v>
      </c>
    </row>
    <row r="248" spans="18:20">
      <c r="R248" t="s">
        <v>2200</v>
      </c>
      <c r="S248" t="s">
        <v>1673</v>
      </c>
      <c r="T248">
        <v>4</v>
      </c>
    </row>
    <row r="249" spans="18:20">
      <c r="R249" t="s">
        <v>2201</v>
      </c>
      <c r="S249" t="s">
        <v>1674</v>
      </c>
      <c r="T249">
        <v>4</v>
      </c>
    </row>
    <row r="250" spans="18:20">
      <c r="R250" t="s">
        <v>2202</v>
      </c>
      <c r="S250" t="s">
        <v>1675</v>
      </c>
      <c r="T250">
        <v>4</v>
      </c>
    </row>
    <row r="251" spans="18:20">
      <c r="R251" t="s">
        <v>2203</v>
      </c>
      <c r="S251" t="s">
        <v>1676</v>
      </c>
      <c r="T251">
        <v>4</v>
      </c>
    </row>
    <row r="252" spans="18:20">
      <c r="R252" t="s">
        <v>2204</v>
      </c>
      <c r="S252" t="s">
        <v>1677</v>
      </c>
      <c r="T252">
        <v>4</v>
      </c>
    </row>
    <row r="253" spans="18:20">
      <c r="R253" t="s">
        <v>2205</v>
      </c>
      <c r="S253" t="s">
        <v>1678</v>
      </c>
      <c r="T253">
        <v>4</v>
      </c>
    </row>
    <row r="254" spans="18:20">
      <c r="R254" t="s">
        <v>2206</v>
      </c>
      <c r="S254" t="s">
        <v>1679</v>
      </c>
      <c r="T254">
        <v>4</v>
      </c>
    </row>
    <row r="255" spans="18:20">
      <c r="R255" t="s">
        <v>1600</v>
      </c>
      <c r="S255" t="s">
        <v>1638</v>
      </c>
      <c r="T255">
        <v>5</v>
      </c>
    </row>
    <row r="256" spans="18:20">
      <c r="R256" t="s">
        <v>2207</v>
      </c>
      <c r="S256" t="s">
        <v>1680</v>
      </c>
      <c r="T256">
        <v>5</v>
      </c>
    </row>
    <row r="257" spans="18:20">
      <c r="R257" t="s">
        <v>2208</v>
      </c>
      <c r="S257" t="s">
        <v>1681</v>
      </c>
      <c r="T257">
        <v>5</v>
      </c>
    </row>
    <row r="258" spans="18:20">
      <c r="R258" t="s">
        <v>2209</v>
      </c>
      <c r="S258" t="s">
        <v>1682</v>
      </c>
      <c r="T258">
        <v>5</v>
      </c>
    </row>
    <row r="259" spans="18:20">
      <c r="R259" t="s">
        <v>2210</v>
      </c>
      <c r="S259" t="s">
        <v>1683</v>
      </c>
      <c r="T259">
        <v>5</v>
      </c>
    </row>
    <row r="260" spans="18:20">
      <c r="R260" t="s">
        <v>2211</v>
      </c>
      <c r="S260" t="s">
        <v>1684</v>
      </c>
      <c r="T260">
        <v>5</v>
      </c>
    </row>
    <row r="261" spans="18:20">
      <c r="R261" t="s">
        <v>2212</v>
      </c>
      <c r="S261" t="s">
        <v>1685</v>
      </c>
      <c r="T261">
        <v>5</v>
      </c>
    </row>
    <row r="262" spans="18:20">
      <c r="R262" t="s">
        <v>2213</v>
      </c>
      <c r="S262" t="s">
        <v>1686</v>
      </c>
      <c r="T262">
        <v>5</v>
      </c>
    </row>
    <row r="263" spans="18:20">
      <c r="R263" t="s">
        <v>2214</v>
      </c>
      <c r="S263" t="s">
        <v>1687</v>
      </c>
      <c r="T263">
        <v>5</v>
      </c>
    </row>
    <row r="264" spans="18:20">
      <c r="R264" t="s">
        <v>2215</v>
      </c>
      <c r="S264" t="s">
        <v>1688</v>
      </c>
      <c r="T264">
        <v>5</v>
      </c>
    </row>
    <row r="265" spans="18:20">
      <c r="R265" t="s">
        <v>2216</v>
      </c>
      <c r="S265" t="s">
        <v>1689</v>
      </c>
      <c r="T265">
        <v>5</v>
      </c>
    </row>
    <row r="266" spans="18:20">
      <c r="R266" t="s">
        <v>2217</v>
      </c>
      <c r="S266" t="s">
        <v>1690</v>
      </c>
      <c r="T266">
        <v>5</v>
      </c>
    </row>
    <row r="267" spans="18:20">
      <c r="R267" t="s">
        <v>2218</v>
      </c>
      <c r="S267" t="s">
        <v>1691</v>
      </c>
      <c r="T267">
        <v>5</v>
      </c>
    </row>
    <row r="268" spans="18:20">
      <c r="R268" t="s">
        <v>2219</v>
      </c>
      <c r="S268" t="s">
        <v>1692</v>
      </c>
      <c r="T268">
        <v>5</v>
      </c>
    </row>
    <row r="269" spans="18:20">
      <c r="R269" t="s">
        <v>1601</v>
      </c>
      <c r="S269" t="s">
        <v>1639</v>
      </c>
      <c r="T269">
        <v>6</v>
      </c>
    </row>
    <row r="270" spans="18:20">
      <c r="R270" t="s">
        <v>2220</v>
      </c>
      <c r="S270" t="s">
        <v>1693</v>
      </c>
      <c r="T270">
        <v>6</v>
      </c>
    </row>
    <row r="271" spans="18:20">
      <c r="R271" t="s">
        <v>2221</v>
      </c>
      <c r="S271" t="s">
        <v>1694</v>
      </c>
      <c r="T271">
        <v>6</v>
      </c>
    </row>
    <row r="272" spans="18:20">
      <c r="R272" t="s">
        <v>2222</v>
      </c>
      <c r="S272" t="s">
        <v>1695</v>
      </c>
      <c r="T272">
        <v>6</v>
      </c>
    </row>
    <row r="273" spans="18:20">
      <c r="R273" t="s">
        <v>2223</v>
      </c>
      <c r="S273" t="s">
        <v>1696</v>
      </c>
      <c r="T273">
        <v>6</v>
      </c>
    </row>
    <row r="274" spans="18:20">
      <c r="R274" t="s">
        <v>2224</v>
      </c>
      <c r="S274" t="s">
        <v>1697</v>
      </c>
      <c r="T274">
        <v>6</v>
      </c>
    </row>
    <row r="275" spans="18:20">
      <c r="R275" t="s">
        <v>2225</v>
      </c>
      <c r="S275" t="s">
        <v>1698</v>
      </c>
      <c r="T275">
        <v>6</v>
      </c>
    </row>
    <row r="276" spans="18:20">
      <c r="R276" t="s">
        <v>2226</v>
      </c>
      <c r="S276" t="s">
        <v>1699</v>
      </c>
      <c r="T276">
        <v>6</v>
      </c>
    </row>
    <row r="277" spans="18:20">
      <c r="R277" t="s">
        <v>2227</v>
      </c>
      <c r="S277" t="s">
        <v>1700</v>
      </c>
      <c r="T277">
        <v>6</v>
      </c>
    </row>
    <row r="278" spans="18:20">
      <c r="R278" t="s">
        <v>2228</v>
      </c>
      <c r="S278" t="s">
        <v>1701</v>
      </c>
      <c r="T278">
        <v>6</v>
      </c>
    </row>
    <row r="279" spans="18:20">
      <c r="R279" t="s">
        <v>2229</v>
      </c>
      <c r="S279" t="s">
        <v>1702</v>
      </c>
      <c r="T279">
        <v>6</v>
      </c>
    </row>
    <row r="280" spans="18:20">
      <c r="R280" t="s">
        <v>2230</v>
      </c>
      <c r="S280" t="s">
        <v>1703</v>
      </c>
      <c r="T280">
        <v>6</v>
      </c>
    </row>
    <row r="281" spans="18:20">
      <c r="R281" t="s">
        <v>2231</v>
      </c>
      <c r="S281" t="s">
        <v>1704</v>
      </c>
      <c r="T281">
        <v>6</v>
      </c>
    </row>
    <row r="282" spans="18:20">
      <c r="R282" t="s">
        <v>2232</v>
      </c>
      <c r="S282" t="s">
        <v>1705</v>
      </c>
      <c r="T282">
        <v>6</v>
      </c>
    </row>
    <row r="283" spans="18:20">
      <c r="R283" t="s">
        <v>2233</v>
      </c>
      <c r="S283" t="s">
        <v>1640</v>
      </c>
      <c r="T283">
        <v>7</v>
      </c>
    </row>
    <row r="284" spans="18:20">
      <c r="R284" t="s">
        <v>2234</v>
      </c>
      <c r="S284" t="s">
        <v>1706</v>
      </c>
      <c r="T284">
        <v>7</v>
      </c>
    </row>
    <row r="285" spans="18:20">
      <c r="R285" t="s">
        <v>1606</v>
      </c>
      <c r="S285" t="s">
        <v>1707</v>
      </c>
      <c r="T285">
        <v>7</v>
      </c>
    </row>
    <row r="286" spans="18:20">
      <c r="R286" t="s">
        <v>2235</v>
      </c>
      <c r="S286" t="s">
        <v>1708</v>
      </c>
      <c r="T286">
        <v>7</v>
      </c>
    </row>
    <row r="287" spans="18:20">
      <c r="R287" t="s">
        <v>1607</v>
      </c>
      <c r="S287" t="s">
        <v>1709</v>
      </c>
      <c r="T287">
        <v>7</v>
      </c>
    </row>
    <row r="288" spans="18:20">
      <c r="R288" t="s">
        <v>2236</v>
      </c>
      <c r="S288" t="s">
        <v>1710</v>
      </c>
      <c r="T288">
        <v>7</v>
      </c>
    </row>
    <row r="289" spans="18:20">
      <c r="R289" t="s">
        <v>2237</v>
      </c>
      <c r="S289" t="s">
        <v>1711</v>
      </c>
      <c r="T289">
        <v>7</v>
      </c>
    </row>
    <row r="290" spans="18:20">
      <c r="R290" t="s">
        <v>2238</v>
      </c>
      <c r="S290" t="s">
        <v>1712</v>
      </c>
      <c r="T290">
        <v>7</v>
      </c>
    </row>
    <row r="291" spans="18:20">
      <c r="R291" t="s">
        <v>2239</v>
      </c>
      <c r="S291" t="s">
        <v>1713</v>
      </c>
      <c r="T291">
        <v>7</v>
      </c>
    </row>
    <row r="292" spans="18:20">
      <c r="R292" t="s">
        <v>2240</v>
      </c>
      <c r="S292" t="s">
        <v>1714</v>
      </c>
      <c r="T292">
        <v>7</v>
      </c>
    </row>
    <row r="293" spans="18:20">
      <c r="R293" t="s">
        <v>2241</v>
      </c>
      <c r="S293" t="s">
        <v>1715</v>
      </c>
      <c r="T293">
        <v>7</v>
      </c>
    </row>
    <row r="294" spans="18:20">
      <c r="R294" t="s">
        <v>2242</v>
      </c>
      <c r="S294" t="s">
        <v>1716</v>
      </c>
      <c r="T294">
        <v>7</v>
      </c>
    </row>
    <row r="295" spans="18:20">
      <c r="R295" t="s">
        <v>2243</v>
      </c>
      <c r="S295" t="s">
        <v>1717</v>
      </c>
      <c r="T295">
        <v>7</v>
      </c>
    </row>
    <row r="296" spans="18:20">
      <c r="R296" t="s">
        <v>2244</v>
      </c>
      <c r="S296" t="s">
        <v>1718</v>
      </c>
      <c r="T296">
        <v>7</v>
      </c>
    </row>
    <row r="297" spans="18:20">
      <c r="R297" t="s">
        <v>2245</v>
      </c>
      <c r="S297" t="s">
        <v>1719</v>
      </c>
      <c r="T297">
        <v>8</v>
      </c>
    </row>
    <row r="298" spans="18:20">
      <c r="R298" t="s">
        <v>2246</v>
      </c>
      <c r="S298" t="s">
        <v>1720</v>
      </c>
      <c r="T298">
        <v>8</v>
      </c>
    </row>
    <row r="299" spans="18:20">
      <c r="R299" t="s">
        <v>1612</v>
      </c>
      <c r="S299" t="s">
        <v>1721</v>
      </c>
      <c r="T299">
        <v>8</v>
      </c>
    </row>
    <row r="300" spans="18:20">
      <c r="R300" t="s">
        <v>2247</v>
      </c>
      <c r="S300" t="s">
        <v>1722</v>
      </c>
      <c r="T300">
        <v>8</v>
      </c>
    </row>
    <row r="301" spans="18:20">
      <c r="R301" t="s">
        <v>1613</v>
      </c>
      <c r="S301" t="s">
        <v>1723</v>
      </c>
      <c r="T301">
        <v>8</v>
      </c>
    </row>
    <row r="302" spans="18:20">
      <c r="R302" t="s">
        <v>2248</v>
      </c>
      <c r="S302" t="s">
        <v>1724</v>
      </c>
      <c r="T302">
        <v>8</v>
      </c>
    </row>
    <row r="303" spans="18:20">
      <c r="R303" t="s">
        <v>2249</v>
      </c>
      <c r="S303" t="s">
        <v>1725</v>
      </c>
      <c r="T303">
        <v>8</v>
      </c>
    </row>
    <row r="304" spans="18:20">
      <c r="R304" t="s">
        <v>2250</v>
      </c>
      <c r="S304" t="s">
        <v>1726</v>
      </c>
      <c r="T304">
        <v>8</v>
      </c>
    </row>
    <row r="305" spans="18:20">
      <c r="R305" t="s">
        <v>2251</v>
      </c>
      <c r="S305" t="s">
        <v>1727</v>
      </c>
      <c r="T305">
        <v>8</v>
      </c>
    </row>
    <row r="306" spans="18:20">
      <c r="R306" t="s">
        <v>2252</v>
      </c>
      <c r="S306" t="s">
        <v>1728</v>
      </c>
      <c r="T306">
        <v>8</v>
      </c>
    </row>
    <row r="307" spans="18:20">
      <c r="R307" t="s">
        <v>2253</v>
      </c>
      <c r="S307" t="s">
        <v>1729</v>
      </c>
      <c r="T307">
        <v>8</v>
      </c>
    </row>
    <row r="308" spans="18:20">
      <c r="R308" t="s">
        <v>2254</v>
      </c>
      <c r="S308" t="s">
        <v>1730</v>
      </c>
      <c r="T308">
        <v>8</v>
      </c>
    </row>
    <row r="309" spans="18:20">
      <c r="R309" t="s">
        <v>2255</v>
      </c>
      <c r="S309" t="s">
        <v>1731</v>
      </c>
      <c r="T309">
        <v>8</v>
      </c>
    </row>
    <row r="310" spans="18:20">
      <c r="R310" t="s">
        <v>2256</v>
      </c>
      <c r="S310" t="s">
        <v>1732</v>
      </c>
      <c r="T310">
        <v>8</v>
      </c>
    </row>
    <row r="311" spans="18:20">
      <c r="R311" t="s">
        <v>2257</v>
      </c>
      <c r="S311" t="s">
        <v>1733</v>
      </c>
      <c r="T311">
        <v>9</v>
      </c>
    </row>
    <row r="312" spans="18:20">
      <c r="R312" t="s">
        <v>2258</v>
      </c>
      <c r="S312" t="s">
        <v>1734</v>
      </c>
      <c r="T312">
        <v>9</v>
      </c>
    </row>
    <row r="313" spans="18:20">
      <c r="R313" t="s">
        <v>1618</v>
      </c>
      <c r="S313" t="s">
        <v>1735</v>
      </c>
      <c r="T313">
        <v>9</v>
      </c>
    </row>
    <row r="314" spans="18:20">
      <c r="R314" t="s">
        <v>2259</v>
      </c>
      <c r="S314" t="s">
        <v>1736</v>
      </c>
      <c r="T314">
        <v>9</v>
      </c>
    </row>
    <row r="315" spans="18:20">
      <c r="R315" t="s">
        <v>1619</v>
      </c>
      <c r="S315" t="s">
        <v>1737</v>
      </c>
      <c r="T315">
        <v>9</v>
      </c>
    </row>
    <row r="316" spans="18:20">
      <c r="R316" t="s">
        <v>2260</v>
      </c>
      <c r="S316" t="s">
        <v>1738</v>
      </c>
      <c r="T316">
        <v>9</v>
      </c>
    </row>
    <row r="317" spans="18:20">
      <c r="R317" t="s">
        <v>2261</v>
      </c>
      <c r="S317" t="s">
        <v>1739</v>
      </c>
      <c r="T317">
        <v>9</v>
      </c>
    </row>
    <row r="318" spans="18:20">
      <c r="R318" t="s">
        <v>2262</v>
      </c>
      <c r="S318" t="s">
        <v>1740</v>
      </c>
      <c r="T318">
        <v>9</v>
      </c>
    </row>
    <row r="319" spans="18:20">
      <c r="R319" t="s">
        <v>2263</v>
      </c>
      <c r="S319" t="s">
        <v>1741</v>
      </c>
      <c r="T319">
        <v>9</v>
      </c>
    </row>
    <row r="320" spans="18:20">
      <c r="R320" t="s">
        <v>2264</v>
      </c>
      <c r="S320" t="s">
        <v>1742</v>
      </c>
      <c r="T320">
        <v>9</v>
      </c>
    </row>
    <row r="321" spans="18:20">
      <c r="R321" t="s">
        <v>2265</v>
      </c>
      <c r="S321" t="s">
        <v>1743</v>
      </c>
      <c r="T321">
        <v>9</v>
      </c>
    </row>
    <row r="322" spans="18:20">
      <c r="R322" t="s">
        <v>2266</v>
      </c>
      <c r="S322" t="s">
        <v>1744</v>
      </c>
      <c r="T322">
        <v>9</v>
      </c>
    </row>
    <row r="323" spans="18:20">
      <c r="R323" t="s">
        <v>2267</v>
      </c>
      <c r="S323" t="s">
        <v>1745</v>
      </c>
      <c r="T323">
        <v>9</v>
      </c>
    </row>
    <row r="324" spans="18:20">
      <c r="R324" t="s">
        <v>2268</v>
      </c>
      <c r="S324" t="s">
        <v>1746</v>
      </c>
      <c r="T324">
        <v>9</v>
      </c>
    </row>
    <row r="325" spans="18:20">
      <c r="R325" t="s">
        <v>2269</v>
      </c>
      <c r="S325" t="s">
        <v>1747</v>
      </c>
      <c r="T325">
        <v>10</v>
      </c>
    </row>
    <row r="326" spans="18:20">
      <c r="R326" t="s">
        <v>2270</v>
      </c>
      <c r="S326" t="s">
        <v>1748</v>
      </c>
      <c r="T326">
        <v>10</v>
      </c>
    </row>
    <row r="327" spans="18:20">
      <c r="R327" t="s">
        <v>1624</v>
      </c>
      <c r="S327" t="s">
        <v>1749</v>
      </c>
      <c r="T327">
        <v>10</v>
      </c>
    </row>
    <row r="328" spans="18:20">
      <c r="R328" t="s">
        <v>2271</v>
      </c>
      <c r="S328" t="s">
        <v>1750</v>
      </c>
      <c r="T328">
        <v>10</v>
      </c>
    </row>
    <row r="329" spans="18:20">
      <c r="R329" t="s">
        <v>1625</v>
      </c>
      <c r="S329" t="s">
        <v>1751</v>
      </c>
      <c r="T329">
        <v>10</v>
      </c>
    </row>
    <row r="330" spans="18:20">
      <c r="R330" t="s">
        <v>2272</v>
      </c>
      <c r="S330" t="s">
        <v>1752</v>
      </c>
      <c r="T330">
        <v>10</v>
      </c>
    </row>
    <row r="331" spans="18:20">
      <c r="R331" t="s">
        <v>2273</v>
      </c>
      <c r="S331" t="s">
        <v>1753</v>
      </c>
      <c r="T331">
        <v>10</v>
      </c>
    </row>
    <row r="332" spans="18:20">
      <c r="R332" t="s">
        <v>2274</v>
      </c>
      <c r="S332" t="s">
        <v>1754</v>
      </c>
      <c r="T332">
        <v>10</v>
      </c>
    </row>
    <row r="333" spans="18:20">
      <c r="R333" t="s">
        <v>2275</v>
      </c>
      <c r="S333" t="s">
        <v>1755</v>
      </c>
      <c r="T333">
        <v>10</v>
      </c>
    </row>
    <row r="334" spans="18:20">
      <c r="R334" t="s">
        <v>2276</v>
      </c>
      <c r="S334" t="s">
        <v>1756</v>
      </c>
      <c r="T334">
        <v>10</v>
      </c>
    </row>
    <row r="335" spans="18:20">
      <c r="R335" t="s">
        <v>2277</v>
      </c>
      <c r="S335" t="s">
        <v>1757</v>
      </c>
      <c r="T335">
        <v>10</v>
      </c>
    </row>
    <row r="336" spans="18:20">
      <c r="R336" t="s">
        <v>2278</v>
      </c>
      <c r="S336" t="s">
        <v>1758</v>
      </c>
      <c r="T336">
        <v>10</v>
      </c>
    </row>
    <row r="337" spans="18:20">
      <c r="R337" t="s">
        <v>2279</v>
      </c>
      <c r="S337" t="s">
        <v>1759</v>
      </c>
      <c r="T337">
        <v>10</v>
      </c>
    </row>
    <row r="338" spans="18:20">
      <c r="R338" t="s">
        <v>2280</v>
      </c>
      <c r="S338" t="s">
        <v>1760</v>
      </c>
      <c r="T338">
        <v>10</v>
      </c>
    </row>
    <row r="339" spans="18:20">
      <c r="R339" t="s">
        <v>2281</v>
      </c>
      <c r="S339" t="s">
        <v>1591</v>
      </c>
      <c r="T339" t="s">
        <v>1491</v>
      </c>
    </row>
    <row r="340" spans="18:20">
      <c r="S340" t="s">
        <v>1592</v>
      </c>
      <c r="T340" t="s">
        <v>1492</v>
      </c>
    </row>
    <row r="341" spans="18:20">
      <c r="S341" t="s">
        <v>1593</v>
      </c>
      <c r="T341" t="s">
        <v>1493</v>
      </c>
    </row>
    <row r="342" spans="18:20">
      <c r="S342" t="s">
        <v>1594</v>
      </c>
      <c r="T342" t="s">
        <v>1466</v>
      </c>
    </row>
    <row r="343" spans="18:20">
      <c r="S343" t="s">
        <v>1595</v>
      </c>
      <c r="T343" t="s">
        <v>1467</v>
      </c>
    </row>
    <row r="344" spans="18:20">
      <c r="S344" t="s">
        <v>1596</v>
      </c>
      <c r="T344" t="s">
        <v>1468</v>
      </c>
    </row>
    <row r="345" spans="18:20">
      <c r="R345" t="s">
        <v>2282</v>
      </c>
      <c r="S345" t="s">
        <v>1597</v>
      </c>
      <c r="T345" t="s">
        <v>1494</v>
      </c>
    </row>
    <row r="346" spans="18:20">
      <c r="S346" t="s">
        <v>1598</v>
      </c>
      <c r="T346" t="s">
        <v>1472</v>
      </c>
    </row>
    <row r="347" spans="18:20">
      <c r="S347" t="s">
        <v>1599</v>
      </c>
      <c r="T347" t="s">
        <v>1495</v>
      </c>
    </row>
    <row r="348" spans="18:20">
      <c r="R348" t="s">
        <v>2283</v>
      </c>
      <c r="S348" t="s">
        <v>1600</v>
      </c>
      <c r="T348" t="s">
        <v>1496</v>
      </c>
    </row>
    <row r="349" spans="18:20">
      <c r="R349" t="s">
        <v>2284</v>
      </c>
      <c r="S349" t="s">
        <v>1601</v>
      </c>
      <c r="T349" t="s">
        <v>1497</v>
      </c>
    </row>
    <row r="350" spans="18:20">
      <c r="R350" t="s">
        <v>2285</v>
      </c>
      <c r="S350" t="s">
        <v>1602</v>
      </c>
      <c r="T350" t="s">
        <v>1498</v>
      </c>
    </row>
    <row r="351" spans="18:20">
      <c r="R351" t="s">
        <v>2286</v>
      </c>
      <c r="S351" t="s">
        <v>1603</v>
      </c>
      <c r="T351" t="s">
        <v>1499</v>
      </c>
    </row>
    <row r="352" spans="18:20">
      <c r="R352" t="s">
        <v>2287</v>
      </c>
      <c r="S352" t="s">
        <v>1604</v>
      </c>
      <c r="T352" t="s">
        <v>1500</v>
      </c>
    </row>
    <row r="353" spans="18:20">
      <c r="R353" t="s">
        <v>2288</v>
      </c>
      <c r="S353" t="s">
        <v>1605</v>
      </c>
      <c r="T353" t="s">
        <v>1501</v>
      </c>
    </row>
    <row r="354" spans="18:20">
      <c r="R354" t="s">
        <v>2289</v>
      </c>
      <c r="S354" t="s">
        <v>1606</v>
      </c>
      <c r="T354" t="s">
        <v>1502</v>
      </c>
    </row>
    <row r="355" spans="18:20">
      <c r="R355" t="s">
        <v>2290</v>
      </c>
      <c r="S355" t="s">
        <v>1607</v>
      </c>
      <c r="T355" t="s">
        <v>1503</v>
      </c>
    </row>
    <row r="356" spans="18:20">
      <c r="R356" t="s">
        <v>2291</v>
      </c>
      <c r="S356" t="s">
        <v>1608</v>
      </c>
      <c r="T356" t="s">
        <v>1498</v>
      </c>
    </row>
    <row r="357" spans="18:20">
      <c r="R357" t="s">
        <v>2292</v>
      </c>
      <c r="S357" t="s">
        <v>1609</v>
      </c>
      <c r="T357" t="s">
        <v>1499</v>
      </c>
    </row>
    <row r="358" spans="18:20">
      <c r="R358" t="s">
        <v>2293</v>
      </c>
      <c r="S358" t="s">
        <v>1610</v>
      </c>
      <c r="T358" t="s">
        <v>1500</v>
      </c>
    </row>
    <row r="359" spans="18:20">
      <c r="R359" t="s">
        <v>2294</v>
      </c>
      <c r="S359" t="s">
        <v>1611</v>
      </c>
      <c r="T359" t="s">
        <v>1501</v>
      </c>
    </row>
    <row r="360" spans="18:20">
      <c r="R360" t="s">
        <v>2295</v>
      </c>
      <c r="S360" t="s">
        <v>1612</v>
      </c>
      <c r="T360" t="s">
        <v>1502</v>
      </c>
    </row>
    <row r="361" spans="18:20">
      <c r="R361" t="s">
        <v>2296</v>
      </c>
      <c r="S361" t="s">
        <v>1613</v>
      </c>
      <c r="T361" t="s">
        <v>1503</v>
      </c>
    </row>
    <row r="362" spans="18:20">
      <c r="R362" t="s">
        <v>2297</v>
      </c>
      <c r="S362" t="s">
        <v>1614</v>
      </c>
      <c r="T362" t="s">
        <v>1498</v>
      </c>
    </row>
    <row r="363" spans="18:20">
      <c r="R363" t="s">
        <v>2298</v>
      </c>
      <c r="S363" t="s">
        <v>1615</v>
      </c>
      <c r="T363" t="s">
        <v>1499</v>
      </c>
    </row>
    <row r="364" spans="18:20">
      <c r="R364" t="s">
        <v>2299</v>
      </c>
      <c r="S364" t="s">
        <v>1616</v>
      </c>
      <c r="T364" t="s">
        <v>1500</v>
      </c>
    </row>
    <row r="365" spans="18:20">
      <c r="R365" t="s">
        <v>2300</v>
      </c>
      <c r="S365" t="s">
        <v>1617</v>
      </c>
      <c r="T365" t="s">
        <v>1501</v>
      </c>
    </row>
    <row r="366" spans="18:20">
      <c r="R366" t="s">
        <v>2301</v>
      </c>
      <c r="S366" t="s">
        <v>1618</v>
      </c>
      <c r="T366" t="s">
        <v>1502</v>
      </c>
    </row>
    <row r="367" spans="18:20">
      <c r="R367" t="s">
        <v>2302</v>
      </c>
      <c r="S367" t="s">
        <v>1619</v>
      </c>
      <c r="T367" t="s">
        <v>1503</v>
      </c>
    </row>
    <row r="368" spans="18:20">
      <c r="R368" t="s">
        <v>2303</v>
      </c>
      <c r="S368" t="s">
        <v>1620</v>
      </c>
      <c r="T368" t="s">
        <v>1498</v>
      </c>
    </row>
    <row r="369" spans="18:20">
      <c r="R369" t="s">
        <v>2304</v>
      </c>
      <c r="S369" t="s">
        <v>1621</v>
      </c>
      <c r="T369" t="s">
        <v>1499</v>
      </c>
    </row>
    <row r="370" spans="18:20">
      <c r="R370" t="s">
        <v>2305</v>
      </c>
      <c r="S370" t="s">
        <v>1622</v>
      </c>
      <c r="T370" t="s">
        <v>1500</v>
      </c>
    </row>
    <row r="371" spans="18:20">
      <c r="R371" t="s">
        <v>2306</v>
      </c>
      <c r="S371" t="s">
        <v>1623</v>
      </c>
      <c r="T371" t="s">
        <v>1501</v>
      </c>
    </row>
    <row r="372" spans="18:20">
      <c r="R372" t="s">
        <v>2307</v>
      </c>
      <c r="S372" t="s">
        <v>1624</v>
      </c>
      <c r="T372" t="s">
        <v>1502</v>
      </c>
    </row>
    <row r="373" spans="18:20">
      <c r="R373" t="s">
        <v>2308</v>
      </c>
      <c r="S373" t="s">
        <v>1625</v>
      </c>
      <c r="T373" t="s">
        <v>1503</v>
      </c>
    </row>
    <row r="374" spans="18:20">
      <c r="R374" t="s">
        <v>2309</v>
      </c>
      <c r="S374" t="s">
        <v>1626</v>
      </c>
      <c r="T374" t="s">
        <v>1498</v>
      </c>
    </row>
    <row r="375" spans="18:20">
      <c r="R375" t="s">
        <v>2310</v>
      </c>
      <c r="S375" t="s">
        <v>1627</v>
      </c>
      <c r="T375" t="s">
        <v>1499</v>
      </c>
    </row>
    <row r="376" spans="18:20">
      <c r="R376" t="s">
        <v>2311</v>
      </c>
      <c r="S376" t="s">
        <v>1628</v>
      </c>
      <c r="T376" t="s">
        <v>1500</v>
      </c>
    </row>
    <row r="377" spans="18:20">
      <c r="R377" t="s">
        <v>2312</v>
      </c>
      <c r="S377" t="s">
        <v>1629</v>
      </c>
      <c r="T377" t="s">
        <v>1501</v>
      </c>
    </row>
    <row r="378" spans="18:20">
      <c r="R378" t="s">
        <v>2313</v>
      </c>
      <c r="S378" t="s">
        <v>1630</v>
      </c>
      <c r="T378" t="s">
        <v>1502</v>
      </c>
    </row>
    <row r="379" spans="18:20">
      <c r="R379" t="s">
        <v>2314</v>
      </c>
      <c r="S379" t="s">
        <v>1631</v>
      </c>
      <c r="T379" t="s">
        <v>1503</v>
      </c>
    </row>
  </sheetData>
  <sheetProtection algorithmName="SHA-512" hashValue="CKuaWFQRzvrTkCc7WbJB+FDXRBgJEbPwXJVvhstNMfLkeNwCfTToho2rA7KG3i3Ukj9zpnxpg7yLJxJkz3mfpA==" saltValue="zU98jdVOVJdg/9a3W1r6qw==" spinCount="100000" sheet="1" scenarios="1" formatRows="0" autoFilter="0"/>
  <mergeCells count="4">
    <mergeCell ref="A28:C28"/>
    <mergeCell ref="A22:C22"/>
    <mergeCell ref="A25:C25"/>
    <mergeCell ref="A30:C30"/>
  </mergeCells>
  <phoneticPr fontId="3" type="noConversion"/>
  <dataValidations disablePrompts="1" count="2">
    <dataValidation type="list" allowBlank="1" showInputMessage="1" showErrorMessage="1" sqref="A23 A26" xr:uid="{00000000-0002-0000-0400-000000000000}">
      <formula1>"+, (적용)"</formula1>
    </dataValidation>
    <dataValidation type="list" allowBlank="1" showInputMessage="1" showErrorMessage="1" sqref="B23 B26" xr:uid="{00000000-0002-0000-0400-000001000000}">
      <formula1>"-, (적용)"</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Configuration_PES">
    <tabColor rgb="FFFF0000"/>
  </sheetPr>
  <dimension ref="A1:BK273"/>
  <sheetViews>
    <sheetView topLeftCell="A31" zoomScale="70" zoomScaleNormal="70" workbookViewId="0">
      <selection activeCell="C51" sqref="C51"/>
    </sheetView>
  </sheetViews>
  <sheetFormatPr defaultRowHeight="17"/>
  <cols>
    <col min="10" max="10" width="9" style="30"/>
    <col min="36" max="36" width="11.75" customWidth="1"/>
  </cols>
  <sheetData>
    <row r="1" spans="1:63" ht="17.5">
      <c r="A1" s="591" t="s">
        <v>197</v>
      </c>
      <c r="B1" s="591"/>
      <c r="C1" s="591"/>
      <c r="D1" s="591"/>
      <c r="E1" s="591"/>
      <c r="F1" s="591"/>
      <c r="G1" s="591"/>
      <c r="H1" s="591"/>
      <c r="I1" s="591"/>
      <c r="J1" s="591"/>
      <c r="K1" s="591"/>
      <c r="L1" s="591"/>
      <c r="M1" s="591"/>
      <c r="N1" s="591"/>
      <c r="O1" s="591"/>
      <c r="P1" s="591"/>
      <c r="Q1" s="591"/>
      <c r="R1" s="592" t="s">
        <v>198</v>
      </c>
      <c r="S1" s="592"/>
      <c r="T1" s="592"/>
      <c r="U1" s="592"/>
      <c r="V1" s="592"/>
      <c r="W1" s="592"/>
      <c r="X1" s="592"/>
      <c r="Y1" s="592"/>
      <c r="Z1" s="592"/>
      <c r="AA1" s="592"/>
      <c r="AB1" s="592"/>
      <c r="AC1" s="592"/>
      <c r="AD1" s="592"/>
      <c r="AE1" s="592"/>
      <c r="AF1" s="592"/>
      <c r="AG1" s="592"/>
      <c r="AH1" s="592"/>
      <c r="AI1" s="17"/>
      <c r="AJ1" s="18" t="s">
        <v>199</v>
      </c>
      <c r="AK1" s="168" t="s">
        <v>200</v>
      </c>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row>
    <row r="2" spans="1:63" s="24" customFormat="1" ht="34">
      <c r="A2" s="19" t="s">
        <v>201</v>
      </c>
      <c r="B2" s="19" t="s">
        <v>202</v>
      </c>
      <c r="C2" s="19" t="s">
        <v>203</v>
      </c>
      <c r="D2" s="19" t="s">
        <v>204</v>
      </c>
      <c r="E2" s="19" t="s">
        <v>204</v>
      </c>
      <c r="F2" s="19" t="s">
        <v>205</v>
      </c>
      <c r="G2" s="19" t="s">
        <v>206</v>
      </c>
      <c r="H2" s="19" t="s">
        <v>207</v>
      </c>
      <c r="I2" s="19" t="s">
        <v>208</v>
      </c>
      <c r="J2" s="20" t="s">
        <v>209</v>
      </c>
      <c r="K2" s="19" t="s">
        <v>191</v>
      </c>
      <c r="L2" s="19" t="s">
        <v>196</v>
      </c>
      <c r="M2" s="19" t="s">
        <v>210</v>
      </c>
      <c r="N2" s="19" t="s">
        <v>211</v>
      </c>
      <c r="O2" s="19" t="s">
        <v>212</v>
      </c>
      <c r="P2" s="19" t="s">
        <v>213</v>
      </c>
      <c r="Q2" s="19" t="s">
        <v>214</v>
      </c>
      <c r="R2" s="19" t="s">
        <v>182</v>
      </c>
      <c r="S2" s="593" t="s">
        <v>126</v>
      </c>
      <c r="T2" s="593"/>
      <c r="U2" s="593"/>
      <c r="V2" s="593" t="s">
        <v>127</v>
      </c>
      <c r="W2" s="593"/>
      <c r="X2" s="593"/>
      <c r="Y2" s="593"/>
      <c r="Z2" s="593"/>
      <c r="AA2" s="593"/>
      <c r="AB2" s="593"/>
      <c r="AC2" s="593"/>
      <c r="AD2" s="593"/>
      <c r="AE2" s="593"/>
      <c r="AF2" s="593"/>
      <c r="AG2" s="593"/>
      <c r="AH2" s="593"/>
      <c r="AI2" s="21" t="s">
        <v>215</v>
      </c>
      <c r="AJ2" s="22" t="s">
        <v>216</v>
      </c>
      <c r="AK2" s="23" t="s">
        <v>0</v>
      </c>
      <c r="AL2" s="23" t="s">
        <v>11</v>
      </c>
      <c r="AM2" s="23" t="s">
        <v>217</v>
      </c>
      <c r="AN2" s="23" t="s">
        <v>21</v>
      </c>
      <c r="AO2" s="23" t="s">
        <v>33</v>
      </c>
      <c r="AP2" s="23" t="s">
        <v>218</v>
      </c>
      <c r="AQ2" s="23" t="s">
        <v>219</v>
      </c>
      <c r="AR2" s="23" t="s">
        <v>220</v>
      </c>
      <c r="AS2" s="23" t="s">
        <v>41</v>
      </c>
      <c r="AT2" s="23" t="s">
        <v>45</v>
      </c>
      <c r="AU2" s="23" t="s">
        <v>53</v>
      </c>
      <c r="AV2" s="23" t="s">
        <v>67</v>
      </c>
      <c r="AW2" s="23" t="s">
        <v>73</v>
      </c>
      <c r="AX2" s="23" t="s">
        <v>75</v>
      </c>
      <c r="AY2" s="23" t="s">
        <v>221</v>
      </c>
      <c r="AZ2" s="23" t="s">
        <v>222</v>
      </c>
      <c r="BA2" s="23" t="s">
        <v>195</v>
      </c>
      <c r="BB2" s="23" t="s">
        <v>82</v>
      </c>
      <c r="BC2" s="23" t="s">
        <v>92</v>
      </c>
      <c r="BD2" s="23" t="s">
        <v>96</v>
      </c>
      <c r="BE2" s="23" t="s">
        <v>223</v>
      </c>
      <c r="BF2" s="23" t="s">
        <v>224</v>
      </c>
      <c r="BG2" s="23" t="s">
        <v>102</v>
      </c>
      <c r="BH2" s="23" t="s">
        <v>107</v>
      </c>
      <c r="BI2" s="23" t="s">
        <v>108</v>
      </c>
      <c r="BJ2" s="23" t="s">
        <v>111</v>
      </c>
      <c r="BK2" s="23" t="s">
        <v>113</v>
      </c>
    </row>
    <row r="3" spans="1:63" ht="51">
      <c r="A3" s="25"/>
      <c r="B3" s="25"/>
      <c r="C3" s="25"/>
      <c r="D3" s="25" t="s">
        <v>225</v>
      </c>
      <c r="E3" s="25" t="s">
        <v>226</v>
      </c>
      <c r="F3" s="25"/>
      <c r="G3" s="25"/>
      <c r="H3" s="25"/>
      <c r="I3" s="25"/>
      <c r="J3" s="26" t="s">
        <v>227</v>
      </c>
      <c r="K3" s="25"/>
      <c r="L3" s="25"/>
      <c r="M3" s="25"/>
      <c r="N3" s="25"/>
      <c r="O3" s="25"/>
      <c r="P3" s="25"/>
      <c r="Q3" s="25"/>
      <c r="R3" s="25"/>
      <c r="S3" s="19" t="s">
        <v>228</v>
      </c>
      <c r="T3" s="19" t="s">
        <v>229</v>
      </c>
      <c r="U3" s="19" t="s">
        <v>230</v>
      </c>
      <c r="V3" s="19" t="s">
        <v>231</v>
      </c>
      <c r="W3" s="19" t="s">
        <v>232</v>
      </c>
      <c r="X3" s="19" t="s">
        <v>233</v>
      </c>
      <c r="Y3" s="19" t="s">
        <v>234</v>
      </c>
      <c r="Z3" s="19" t="s">
        <v>235</v>
      </c>
      <c r="AA3" s="19" t="s">
        <v>236</v>
      </c>
      <c r="AB3" s="19" t="s">
        <v>237</v>
      </c>
      <c r="AC3" s="19" t="s">
        <v>238</v>
      </c>
      <c r="AD3" s="19" t="s">
        <v>239</v>
      </c>
      <c r="AE3" s="19" t="s">
        <v>240</v>
      </c>
      <c r="AF3" s="19" t="s">
        <v>241</v>
      </c>
      <c r="AG3" s="19" t="s">
        <v>242</v>
      </c>
      <c r="AH3" s="19" t="s">
        <v>243</v>
      </c>
      <c r="AI3" s="19" t="s">
        <v>244</v>
      </c>
      <c r="AJ3" s="27"/>
      <c r="AK3" s="301" t="s">
        <v>247</v>
      </c>
      <c r="AL3" s="301" t="s">
        <v>247</v>
      </c>
      <c r="AM3" s="301" t="s">
        <v>247</v>
      </c>
      <c r="AN3" s="301" t="s">
        <v>247</v>
      </c>
      <c r="AO3" s="301" t="s">
        <v>248</v>
      </c>
      <c r="AP3" s="301" t="s">
        <v>248</v>
      </c>
      <c r="AQ3" s="301" t="s">
        <v>248</v>
      </c>
      <c r="AR3" s="301" t="s">
        <v>248</v>
      </c>
      <c r="AS3" s="301" t="s">
        <v>249</v>
      </c>
      <c r="AT3" s="301" t="s">
        <v>247</v>
      </c>
      <c r="AU3" s="301" t="s">
        <v>247</v>
      </c>
      <c r="AV3" s="301" t="s">
        <v>247</v>
      </c>
      <c r="AW3" s="301" t="s">
        <v>247</v>
      </c>
      <c r="AX3" s="301" t="s">
        <v>248</v>
      </c>
      <c r="AY3" s="301" t="s">
        <v>248</v>
      </c>
      <c r="AZ3" s="301" t="s">
        <v>248</v>
      </c>
      <c r="BA3" s="301" t="s">
        <v>1928</v>
      </c>
      <c r="BB3" s="301" t="s">
        <v>248</v>
      </c>
      <c r="BC3" s="301" t="s">
        <v>247</v>
      </c>
      <c r="BD3" s="301" t="s">
        <v>249</v>
      </c>
      <c r="BE3" s="301" t="s">
        <v>248</v>
      </c>
      <c r="BF3" s="301" t="s">
        <v>247</v>
      </c>
      <c r="BG3" s="301" t="s">
        <v>247</v>
      </c>
      <c r="BH3" s="301" t="s">
        <v>248</v>
      </c>
      <c r="BI3" s="302" t="s">
        <v>249</v>
      </c>
      <c r="BJ3" s="301" t="s">
        <v>1936</v>
      </c>
      <c r="BK3" s="301" t="s">
        <v>249</v>
      </c>
    </row>
    <row r="4" spans="1:63">
      <c r="A4" s="28" t="s">
        <v>252</v>
      </c>
      <c r="B4" s="28" t="s">
        <v>253</v>
      </c>
      <c r="C4" s="28" t="s">
        <v>253</v>
      </c>
      <c r="D4" s="28" t="s">
        <v>254</v>
      </c>
      <c r="E4" s="28" t="s">
        <v>254</v>
      </c>
      <c r="F4" s="28" t="s">
        <v>254</v>
      </c>
      <c r="G4" s="28" t="s">
        <v>254</v>
      </c>
      <c r="H4" s="28" t="s">
        <v>254</v>
      </c>
      <c r="I4" s="28" t="s">
        <v>254</v>
      </c>
      <c r="J4" s="28" t="s">
        <v>255</v>
      </c>
      <c r="K4" s="28" t="s">
        <v>254</v>
      </c>
      <c r="L4" s="28" t="s">
        <v>254</v>
      </c>
      <c r="M4" s="28" t="s">
        <v>254</v>
      </c>
      <c r="N4" s="28" t="s">
        <v>254</v>
      </c>
      <c r="O4" s="28" t="s">
        <v>253</v>
      </c>
      <c r="P4" s="28" t="s">
        <v>253</v>
      </c>
      <c r="Q4" s="28" t="s">
        <v>254</v>
      </c>
      <c r="R4" s="28" t="s">
        <v>254</v>
      </c>
      <c r="S4" s="28" t="s">
        <v>254</v>
      </c>
      <c r="T4" s="28" t="s">
        <v>254</v>
      </c>
      <c r="U4" s="28" t="s">
        <v>254</v>
      </c>
      <c r="V4" s="28" t="s">
        <v>254</v>
      </c>
      <c r="W4" s="28" t="s">
        <v>254</v>
      </c>
      <c r="X4" s="28" t="s">
        <v>254</v>
      </c>
      <c r="Y4" s="28" t="s">
        <v>254</v>
      </c>
      <c r="Z4" s="28" t="s">
        <v>254</v>
      </c>
      <c r="AA4" s="28" t="s">
        <v>254</v>
      </c>
      <c r="AB4" s="28" t="s">
        <v>254</v>
      </c>
      <c r="AC4" s="28" t="s">
        <v>254</v>
      </c>
      <c r="AD4" s="28" t="s">
        <v>254</v>
      </c>
      <c r="AE4" s="28" t="s">
        <v>254</v>
      </c>
      <c r="AF4" s="28" t="s">
        <v>254</v>
      </c>
      <c r="AG4" s="28" t="s">
        <v>254</v>
      </c>
      <c r="AH4" s="28" t="s">
        <v>254</v>
      </c>
      <c r="AI4" s="28" t="s">
        <v>253</v>
      </c>
      <c r="AJ4" s="29" t="s">
        <v>254</v>
      </c>
      <c r="AK4" s="302" t="s">
        <v>249</v>
      </c>
      <c r="AL4" s="302" t="s">
        <v>246</v>
      </c>
      <c r="AM4" s="302" t="s">
        <v>319</v>
      </c>
      <c r="AN4" s="302" t="s">
        <v>1927</v>
      </c>
      <c r="AO4" s="302" t="s">
        <v>247</v>
      </c>
      <c r="AP4" s="302" t="s">
        <v>247</v>
      </c>
      <c r="AQ4" s="302" t="s">
        <v>247</v>
      </c>
      <c r="AR4" s="302" t="s">
        <v>247</v>
      </c>
      <c r="AS4" s="302" t="s">
        <v>250</v>
      </c>
      <c r="AT4" s="302" t="s">
        <v>249</v>
      </c>
      <c r="AU4" s="302" t="s">
        <v>249</v>
      </c>
      <c r="AV4" s="302" t="s">
        <v>288</v>
      </c>
      <c r="AW4" s="302" t="s">
        <v>250</v>
      </c>
      <c r="AX4" s="302" t="s">
        <v>247</v>
      </c>
      <c r="AY4" s="302" t="s">
        <v>249</v>
      </c>
      <c r="AZ4" s="302" t="s">
        <v>247</v>
      </c>
      <c r="BA4" s="302" t="s">
        <v>249</v>
      </c>
      <c r="BB4" s="302" t="s">
        <v>249</v>
      </c>
      <c r="BC4" s="302" t="s">
        <v>249</v>
      </c>
      <c r="BD4" s="302" t="s">
        <v>290</v>
      </c>
      <c r="BE4" s="302" t="s">
        <v>1935</v>
      </c>
      <c r="BF4" s="302" t="s">
        <v>249</v>
      </c>
      <c r="BG4" s="302" t="s">
        <v>249</v>
      </c>
      <c r="BH4" s="302" t="s">
        <v>249</v>
      </c>
      <c r="BI4" s="302" t="s">
        <v>246</v>
      </c>
      <c r="BJ4" s="302" t="s">
        <v>249</v>
      </c>
      <c r="BK4" s="302" t="s">
        <v>246</v>
      </c>
    </row>
    <row r="5" spans="1:63">
      <c r="A5" t="s">
        <v>257</v>
      </c>
      <c r="B5" t="s">
        <v>258</v>
      </c>
      <c r="C5">
        <v>1991</v>
      </c>
      <c r="D5" t="s">
        <v>259</v>
      </c>
      <c r="E5" t="s">
        <v>260</v>
      </c>
      <c r="F5" t="s">
        <v>261</v>
      </c>
      <c r="G5" t="s">
        <v>262</v>
      </c>
      <c r="H5" t="s">
        <v>263</v>
      </c>
      <c r="I5" t="s">
        <v>264</v>
      </c>
      <c r="J5" s="30" t="s">
        <v>265</v>
      </c>
      <c r="K5" s="298" t="s">
        <v>1905</v>
      </c>
      <c r="L5" s="298" t="s">
        <v>1915</v>
      </c>
      <c r="M5" t="s">
        <v>266</v>
      </c>
      <c r="N5" t="s">
        <v>248</v>
      </c>
      <c r="O5" t="s">
        <v>267</v>
      </c>
      <c r="P5" t="s">
        <v>268</v>
      </c>
      <c r="Q5" t="s">
        <v>258</v>
      </c>
      <c r="R5" t="s">
        <v>269</v>
      </c>
      <c r="S5" t="s">
        <v>270</v>
      </c>
      <c r="T5" t="s">
        <v>271</v>
      </c>
      <c r="U5" t="s">
        <v>272</v>
      </c>
      <c r="V5" t="s">
        <v>273</v>
      </c>
      <c r="W5" t="s">
        <v>274</v>
      </c>
      <c r="X5" t="s">
        <v>275</v>
      </c>
      <c r="Y5" t="s">
        <v>276</v>
      </c>
      <c r="Z5" t="s">
        <v>277</v>
      </c>
      <c r="AA5" t="s">
        <v>278</v>
      </c>
      <c r="AB5" t="s">
        <v>279</v>
      </c>
      <c r="AC5" t="s">
        <v>280</v>
      </c>
      <c r="AD5" t="s">
        <v>281</v>
      </c>
      <c r="AE5" t="s">
        <v>282</v>
      </c>
      <c r="AF5" t="s">
        <v>283</v>
      </c>
      <c r="AG5" t="s">
        <v>284</v>
      </c>
      <c r="AH5" t="s">
        <v>285</v>
      </c>
      <c r="AI5" t="s">
        <v>286</v>
      </c>
      <c r="AJ5" t="s">
        <v>287</v>
      </c>
      <c r="AK5" s="302" t="s">
        <v>250</v>
      </c>
      <c r="AL5" s="302" t="s">
        <v>256</v>
      </c>
      <c r="AM5" s="302" t="s">
        <v>250</v>
      </c>
      <c r="AN5" s="302" t="s">
        <v>1928</v>
      </c>
      <c r="AO5" s="302" t="s">
        <v>249</v>
      </c>
      <c r="AP5" s="302" t="s">
        <v>249</v>
      </c>
      <c r="AQ5" s="302" t="s">
        <v>249</v>
      </c>
      <c r="AR5" s="302" t="s">
        <v>249</v>
      </c>
      <c r="AS5" s="302" t="s">
        <v>256</v>
      </c>
      <c r="AT5" s="302" t="s">
        <v>1931</v>
      </c>
      <c r="AU5" s="302" t="s">
        <v>246</v>
      </c>
      <c r="AV5" s="302" t="s">
        <v>246</v>
      </c>
      <c r="AW5" s="302" t="s">
        <v>245</v>
      </c>
      <c r="AX5" s="302" t="s">
        <v>1931</v>
      </c>
      <c r="AY5" s="302" t="s">
        <v>250</v>
      </c>
      <c r="AZ5" s="302" t="s">
        <v>249</v>
      </c>
      <c r="BA5" s="302" t="s">
        <v>1933</v>
      </c>
      <c r="BB5" s="302" t="s">
        <v>246</v>
      </c>
      <c r="BC5" s="302" t="s">
        <v>246</v>
      </c>
      <c r="BD5" s="302" t="s">
        <v>245</v>
      </c>
      <c r="BE5" s="302" t="s">
        <v>250</v>
      </c>
      <c r="BF5" s="302" t="s">
        <v>1935</v>
      </c>
      <c r="BG5" s="302" t="s">
        <v>246</v>
      </c>
      <c r="BH5" s="302" t="s">
        <v>1937</v>
      </c>
      <c r="BI5" s="302" t="s">
        <v>256</v>
      </c>
      <c r="BJ5" s="302" t="s">
        <v>250</v>
      </c>
      <c r="BK5" s="302" t="s">
        <v>1938</v>
      </c>
    </row>
    <row r="6" spans="1:63">
      <c r="A6" t="s">
        <v>291</v>
      </c>
      <c r="B6" t="s">
        <v>292</v>
      </c>
      <c r="C6">
        <v>2000</v>
      </c>
      <c r="D6" t="s">
        <v>293</v>
      </c>
      <c r="E6" t="s">
        <v>294</v>
      </c>
      <c r="G6" t="s">
        <v>295</v>
      </c>
      <c r="H6" t="s">
        <v>296</v>
      </c>
      <c r="I6" t="s">
        <v>297</v>
      </c>
      <c r="J6" s="30" t="s">
        <v>265</v>
      </c>
      <c r="K6" s="298" t="s">
        <v>1906</v>
      </c>
      <c r="L6" s="298" t="s">
        <v>1916</v>
      </c>
      <c r="M6" t="s">
        <v>193</v>
      </c>
      <c r="N6" t="s">
        <v>247</v>
      </c>
      <c r="P6" t="s">
        <v>298</v>
      </c>
      <c r="Q6" t="s">
        <v>187</v>
      </c>
      <c r="R6" t="s">
        <v>299</v>
      </c>
      <c r="S6" t="s">
        <v>300</v>
      </c>
      <c r="T6" t="s">
        <v>301</v>
      </c>
      <c r="U6" t="s">
        <v>302</v>
      </c>
      <c r="V6" t="s">
        <v>303</v>
      </c>
      <c r="W6" t="s">
        <v>304</v>
      </c>
      <c r="X6" t="s">
        <v>305</v>
      </c>
      <c r="Y6" t="s">
        <v>306</v>
      </c>
      <c r="Z6" t="s">
        <v>307</v>
      </c>
      <c r="AA6" t="s">
        <v>308</v>
      </c>
      <c r="AB6" t="s">
        <v>309</v>
      </c>
      <c r="AC6" t="s">
        <v>310</v>
      </c>
      <c r="AD6" t="s">
        <v>311</v>
      </c>
      <c r="AE6" t="s">
        <v>312</v>
      </c>
      <c r="AF6" t="s">
        <v>313</v>
      </c>
      <c r="AG6" t="s">
        <v>314</v>
      </c>
      <c r="AH6" t="s">
        <v>315</v>
      </c>
      <c r="AI6" t="s">
        <v>316</v>
      </c>
      <c r="AJ6" t="s">
        <v>317</v>
      </c>
      <c r="AK6" s="302" t="s">
        <v>256</v>
      </c>
      <c r="AL6" s="302" t="s">
        <v>245</v>
      </c>
      <c r="AM6" s="302" t="s">
        <v>256</v>
      </c>
      <c r="AN6" s="298"/>
      <c r="AO6" s="302" t="s">
        <v>1929</v>
      </c>
      <c r="AP6" s="302" t="s">
        <v>256</v>
      </c>
      <c r="AQ6" s="302" t="s">
        <v>246</v>
      </c>
      <c r="AR6" s="302" t="s">
        <v>250</v>
      </c>
      <c r="AS6" s="302" t="s">
        <v>245</v>
      </c>
      <c r="AT6" s="302" t="s">
        <v>1932</v>
      </c>
      <c r="AU6" s="302" t="s">
        <v>245</v>
      </c>
      <c r="AV6" s="302" t="s">
        <v>245</v>
      </c>
      <c r="AW6" s="298"/>
      <c r="AX6" s="302" t="s">
        <v>245</v>
      </c>
      <c r="AY6" s="302" t="s">
        <v>290</v>
      </c>
      <c r="AZ6" s="302" t="s">
        <v>318</v>
      </c>
      <c r="BA6" s="302" t="s">
        <v>246</v>
      </c>
      <c r="BB6" s="302" t="s">
        <v>289</v>
      </c>
      <c r="BC6" s="302" t="s">
        <v>245</v>
      </c>
      <c r="BD6" s="302" t="s">
        <v>320</v>
      </c>
      <c r="BE6" s="302" t="s">
        <v>1930</v>
      </c>
      <c r="BF6" s="302" t="s">
        <v>290</v>
      </c>
      <c r="BG6" s="302" t="s">
        <v>256</v>
      </c>
      <c r="BH6" s="302" t="s">
        <v>245</v>
      </c>
      <c r="BI6" s="302" t="s">
        <v>245</v>
      </c>
      <c r="BJ6" s="302" t="s">
        <v>289</v>
      </c>
      <c r="BK6" s="302" t="s">
        <v>1939</v>
      </c>
    </row>
    <row r="7" spans="1:63">
      <c r="C7">
        <v>2001</v>
      </c>
      <c r="G7" t="s">
        <v>322</v>
      </c>
      <c r="H7" t="s">
        <v>323</v>
      </c>
      <c r="I7" t="s">
        <v>0</v>
      </c>
      <c r="J7" s="30" t="s">
        <v>324</v>
      </c>
      <c r="K7" s="298" t="s">
        <v>1907</v>
      </c>
      <c r="L7" s="298" t="s">
        <v>1917</v>
      </c>
      <c r="M7" t="s">
        <v>325</v>
      </c>
      <c r="N7" t="s">
        <v>249</v>
      </c>
      <c r="P7" t="s">
        <v>326</v>
      </c>
      <c r="Q7" t="s">
        <v>327</v>
      </c>
      <c r="R7" t="s">
        <v>328</v>
      </c>
      <c r="S7" t="s">
        <v>329</v>
      </c>
      <c r="T7" t="s">
        <v>330</v>
      </c>
      <c r="U7" t="s">
        <v>331</v>
      </c>
      <c r="V7" t="s">
        <v>332</v>
      </c>
      <c r="W7" t="s">
        <v>333</v>
      </c>
      <c r="X7" t="s">
        <v>334</v>
      </c>
      <c r="Y7" t="s">
        <v>335</v>
      </c>
      <c r="Z7" t="s">
        <v>336</v>
      </c>
      <c r="AA7" t="s">
        <v>337</v>
      </c>
      <c r="AB7" t="s">
        <v>338</v>
      </c>
      <c r="AC7" t="s">
        <v>339</v>
      </c>
      <c r="AD7" t="s">
        <v>340</v>
      </c>
      <c r="AE7" t="s">
        <v>341</v>
      </c>
      <c r="AF7" t="s">
        <v>342</v>
      </c>
      <c r="AG7" t="s">
        <v>343</v>
      </c>
      <c r="AH7" t="s">
        <v>344</v>
      </c>
      <c r="AI7" t="s">
        <v>345</v>
      </c>
      <c r="AJ7" t="s">
        <v>346</v>
      </c>
      <c r="AK7" s="302" t="s">
        <v>245</v>
      </c>
      <c r="AL7" s="298"/>
      <c r="AM7" s="302" t="s">
        <v>245</v>
      </c>
      <c r="AN7" s="298"/>
      <c r="AO7" s="302" t="s">
        <v>246</v>
      </c>
      <c r="AP7" s="302" t="s">
        <v>245</v>
      </c>
      <c r="AQ7" s="298"/>
      <c r="AR7" s="302" t="s">
        <v>1930</v>
      </c>
      <c r="AS7" s="298"/>
      <c r="AT7" s="298"/>
      <c r="AU7" s="298"/>
      <c r="AV7" s="298"/>
      <c r="AW7" s="298"/>
      <c r="AX7" s="298"/>
      <c r="AY7" s="298"/>
      <c r="AZ7" s="302" t="s">
        <v>1934</v>
      </c>
      <c r="BA7" s="302" t="s">
        <v>245</v>
      </c>
      <c r="BB7" s="298"/>
      <c r="BC7" s="298"/>
      <c r="BD7" s="298"/>
      <c r="BE7" s="298"/>
      <c r="BF7" s="302" t="s">
        <v>256</v>
      </c>
      <c r="BG7" s="302" t="s">
        <v>245</v>
      </c>
      <c r="BH7" s="298"/>
      <c r="BI7" s="298"/>
      <c r="BJ7" s="298"/>
      <c r="BK7" s="298"/>
    </row>
    <row r="8" spans="1:63">
      <c r="A8" s="299" t="s">
        <v>725</v>
      </c>
      <c r="C8">
        <v>2002</v>
      </c>
      <c r="H8" t="s">
        <v>347</v>
      </c>
      <c r="I8" t="s">
        <v>1</v>
      </c>
      <c r="J8" s="30" t="s">
        <v>348</v>
      </c>
      <c r="K8" s="298" t="s">
        <v>1908</v>
      </c>
      <c r="L8" s="298" t="s">
        <v>1918</v>
      </c>
      <c r="N8" t="s">
        <v>288</v>
      </c>
      <c r="P8" t="s">
        <v>349</v>
      </c>
      <c r="Q8" t="s">
        <v>185</v>
      </c>
      <c r="S8" t="s">
        <v>350</v>
      </c>
      <c r="V8" t="s">
        <v>351</v>
      </c>
      <c r="X8" t="s">
        <v>352</v>
      </c>
      <c r="Y8" t="s">
        <v>353</v>
      </c>
      <c r="AA8" t="s">
        <v>354</v>
      </c>
      <c r="AB8" t="s">
        <v>355</v>
      </c>
      <c r="AC8" t="s">
        <v>356</v>
      </c>
      <c r="AD8" t="s">
        <v>357</v>
      </c>
      <c r="AE8" t="s">
        <v>358</v>
      </c>
      <c r="AF8" t="s">
        <v>359</v>
      </c>
      <c r="AG8" t="s">
        <v>360</v>
      </c>
      <c r="AH8" t="s">
        <v>361</v>
      </c>
      <c r="AI8" t="s">
        <v>362</v>
      </c>
      <c r="AJ8" t="s">
        <v>363</v>
      </c>
      <c r="AK8" s="298"/>
      <c r="AL8" s="298"/>
      <c r="AM8" s="298"/>
      <c r="AN8" s="298"/>
      <c r="AO8" s="298"/>
      <c r="AP8" s="298"/>
      <c r="AQ8" s="298"/>
      <c r="AR8" s="298"/>
      <c r="AS8" s="298"/>
      <c r="AT8" s="298"/>
      <c r="AU8" s="298"/>
      <c r="AV8" s="298"/>
      <c r="AW8" s="298"/>
      <c r="AX8" s="298"/>
      <c r="AY8" s="298"/>
      <c r="AZ8" s="298"/>
      <c r="BA8" s="302" t="s">
        <v>1930</v>
      </c>
      <c r="BB8" s="298"/>
      <c r="BC8" s="298"/>
      <c r="BD8" s="298"/>
      <c r="BE8" s="298"/>
      <c r="BF8" s="298"/>
      <c r="BG8" s="298"/>
      <c r="BH8" s="298"/>
      <c r="BI8" s="298"/>
      <c r="BJ8" s="298"/>
      <c r="BK8" s="298"/>
    </row>
    <row r="9" spans="1:63">
      <c r="A9" s="299" t="s">
        <v>726</v>
      </c>
      <c r="C9">
        <v>2003</v>
      </c>
      <c r="H9" t="s">
        <v>364</v>
      </c>
      <c r="I9" t="s">
        <v>2</v>
      </c>
      <c r="J9" s="30" t="s">
        <v>348</v>
      </c>
      <c r="K9" s="298" t="s">
        <v>1909</v>
      </c>
      <c r="L9" s="298" t="s">
        <v>1919</v>
      </c>
      <c r="N9" t="s">
        <v>319</v>
      </c>
      <c r="P9" t="s">
        <v>365</v>
      </c>
      <c r="S9" t="s">
        <v>366</v>
      </c>
      <c r="V9" t="s">
        <v>367</v>
      </c>
      <c r="X9" t="s">
        <v>368</v>
      </c>
      <c r="Y9" t="s">
        <v>369</v>
      </c>
      <c r="AA9" t="s">
        <v>370</v>
      </c>
      <c r="AB9" t="s">
        <v>371</v>
      </c>
      <c r="AC9" t="s">
        <v>372</v>
      </c>
      <c r="AD9" t="s">
        <v>373</v>
      </c>
      <c r="AE9" t="s">
        <v>374</v>
      </c>
      <c r="AF9" t="s">
        <v>375</v>
      </c>
      <c r="AG9" t="s">
        <v>376</v>
      </c>
      <c r="AH9" t="s">
        <v>377</v>
      </c>
      <c r="AI9" t="s">
        <v>378</v>
      </c>
      <c r="AJ9" t="s">
        <v>379</v>
      </c>
    </row>
    <row r="10" spans="1:63">
      <c r="A10" s="299" t="s">
        <v>727</v>
      </c>
      <c r="C10">
        <v>2004</v>
      </c>
      <c r="H10" t="s">
        <v>380</v>
      </c>
      <c r="I10" t="s">
        <v>3</v>
      </c>
      <c r="J10" s="30" t="s">
        <v>348</v>
      </c>
      <c r="K10" s="298" t="s">
        <v>1910</v>
      </c>
      <c r="L10" s="298" t="s">
        <v>1920</v>
      </c>
      <c r="N10" t="s">
        <v>246</v>
      </c>
      <c r="P10" t="s">
        <v>381</v>
      </c>
      <c r="S10" t="s">
        <v>382</v>
      </c>
      <c r="V10" t="s">
        <v>383</v>
      </c>
      <c r="X10" t="s">
        <v>384</v>
      </c>
      <c r="Y10" t="s">
        <v>385</v>
      </c>
      <c r="AA10" t="s">
        <v>386</v>
      </c>
      <c r="AB10" t="s">
        <v>387</v>
      </c>
      <c r="AC10" t="s">
        <v>388</v>
      </c>
      <c r="AD10" t="s">
        <v>389</v>
      </c>
      <c r="AE10" t="s">
        <v>390</v>
      </c>
      <c r="AF10" t="s">
        <v>391</v>
      </c>
      <c r="AG10" t="s">
        <v>392</v>
      </c>
      <c r="AH10" t="s">
        <v>393</v>
      </c>
    </row>
    <row r="11" spans="1:63">
      <c r="A11" s="299" t="s">
        <v>728</v>
      </c>
      <c r="C11">
        <v>2005</v>
      </c>
      <c r="H11" t="s">
        <v>394</v>
      </c>
      <c r="I11" t="s">
        <v>4</v>
      </c>
      <c r="J11" s="30" t="s">
        <v>348</v>
      </c>
      <c r="K11" s="298" t="s">
        <v>1911</v>
      </c>
      <c r="L11" s="298" t="s">
        <v>1921</v>
      </c>
      <c r="N11" t="s">
        <v>250</v>
      </c>
      <c r="P11" t="s">
        <v>395</v>
      </c>
      <c r="S11" t="s">
        <v>396</v>
      </c>
      <c r="V11" t="s">
        <v>397</v>
      </c>
      <c r="Y11" t="s">
        <v>398</v>
      </c>
      <c r="AA11" t="s">
        <v>399</v>
      </c>
      <c r="AB11" t="s">
        <v>400</v>
      </c>
      <c r="AC11" t="s">
        <v>401</v>
      </c>
      <c r="AD11" t="s">
        <v>402</v>
      </c>
      <c r="AE11" t="s">
        <v>403</v>
      </c>
      <c r="AF11" t="s">
        <v>404</v>
      </c>
      <c r="AG11" t="s">
        <v>405</v>
      </c>
      <c r="AH11" t="s">
        <v>406</v>
      </c>
    </row>
    <row r="12" spans="1:63">
      <c r="C12">
        <v>2006</v>
      </c>
      <c r="I12" t="s">
        <v>407</v>
      </c>
      <c r="J12" s="30" t="s">
        <v>348</v>
      </c>
      <c r="K12" s="298" t="s">
        <v>1912</v>
      </c>
      <c r="L12" s="298" t="s">
        <v>1922</v>
      </c>
      <c r="N12" t="s">
        <v>290</v>
      </c>
      <c r="P12" t="s">
        <v>408</v>
      </c>
      <c r="V12" t="s">
        <v>409</v>
      </c>
      <c r="AA12" t="s">
        <v>410</v>
      </c>
      <c r="AB12" t="s">
        <v>411</v>
      </c>
      <c r="AC12" t="s">
        <v>412</v>
      </c>
      <c r="AD12" t="s">
        <v>413</v>
      </c>
      <c r="AE12" t="s">
        <v>414</v>
      </c>
      <c r="AF12" t="s">
        <v>415</v>
      </c>
      <c r="AG12" t="s">
        <v>416</v>
      </c>
      <c r="AH12" t="s">
        <v>417</v>
      </c>
    </row>
    <row r="13" spans="1:63">
      <c r="C13">
        <v>2007</v>
      </c>
      <c r="I13" t="s">
        <v>5</v>
      </c>
      <c r="J13" s="30" t="s">
        <v>348</v>
      </c>
      <c r="K13" s="298" t="s">
        <v>1913</v>
      </c>
      <c r="L13" s="298" t="s">
        <v>1923</v>
      </c>
      <c r="N13" t="s">
        <v>256</v>
      </c>
      <c r="P13" t="s">
        <v>418</v>
      </c>
      <c r="V13" t="s">
        <v>419</v>
      </c>
      <c r="AA13" t="s">
        <v>420</v>
      </c>
      <c r="AB13" t="s">
        <v>421</v>
      </c>
      <c r="AC13" t="s">
        <v>422</v>
      </c>
      <c r="AD13" t="s">
        <v>423</v>
      </c>
      <c r="AE13" t="s">
        <v>424</v>
      </c>
      <c r="AF13" t="s">
        <v>425</v>
      </c>
      <c r="AG13" t="s">
        <v>426</v>
      </c>
      <c r="AH13" t="s">
        <v>423</v>
      </c>
    </row>
    <row r="14" spans="1:63">
      <c r="C14">
        <v>2008</v>
      </c>
      <c r="I14" t="s">
        <v>6</v>
      </c>
      <c r="J14" s="30" t="s">
        <v>348</v>
      </c>
      <c r="K14" s="298" t="s">
        <v>1914</v>
      </c>
      <c r="L14" s="298" t="s">
        <v>1924</v>
      </c>
      <c r="N14" t="s">
        <v>321</v>
      </c>
      <c r="P14" t="s">
        <v>427</v>
      </c>
      <c r="V14" t="s">
        <v>428</v>
      </c>
      <c r="AA14" t="s">
        <v>429</v>
      </c>
      <c r="AB14" t="s">
        <v>430</v>
      </c>
      <c r="AC14" t="s">
        <v>431</v>
      </c>
      <c r="AD14" t="s">
        <v>432</v>
      </c>
      <c r="AF14" t="s">
        <v>433</v>
      </c>
      <c r="AH14" t="s">
        <v>434</v>
      </c>
    </row>
    <row r="15" spans="1:63">
      <c r="C15">
        <v>2009</v>
      </c>
      <c r="I15" t="s">
        <v>7</v>
      </c>
      <c r="J15" s="30" t="s">
        <v>348</v>
      </c>
      <c r="L15" s="298" t="s">
        <v>1925</v>
      </c>
      <c r="N15" t="s">
        <v>245</v>
      </c>
      <c r="P15" t="s">
        <v>435</v>
      </c>
      <c r="V15" t="s">
        <v>436</v>
      </c>
      <c r="AA15" t="s">
        <v>437</v>
      </c>
      <c r="AB15" t="s">
        <v>438</v>
      </c>
      <c r="AC15" t="s">
        <v>439</v>
      </c>
      <c r="AD15" t="s">
        <v>440</v>
      </c>
      <c r="AF15" t="s">
        <v>441</v>
      </c>
      <c r="AH15" t="s">
        <v>442</v>
      </c>
    </row>
    <row r="16" spans="1:63">
      <c r="A16" t="s">
        <v>443</v>
      </c>
      <c r="C16">
        <v>2010</v>
      </c>
      <c r="E16" t="s">
        <v>444</v>
      </c>
      <c r="I16" t="s">
        <v>445</v>
      </c>
      <c r="J16" s="30" t="s">
        <v>348</v>
      </c>
      <c r="L16" s="298" t="s">
        <v>1926</v>
      </c>
      <c r="N16" t="s">
        <v>251</v>
      </c>
      <c r="P16" t="s">
        <v>446</v>
      </c>
      <c r="V16" t="s">
        <v>447</v>
      </c>
      <c r="AA16" t="s">
        <v>448</v>
      </c>
      <c r="AB16" t="s">
        <v>449</v>
      </c>
      <c r="AC16" t="s">
        <v>450</v>
      </c>
      <c r="AD16" t="s">
        <v>451</v>
      </c>
      <c r="AF16" t="s">
        <v>452</v>
      </c>
      <c r="AH16" t="s">
        <v>453</v>
      </c>
    </row>
    <row r="17" spans="1:34">
      <c r="A17">
        <v>2007</v>
      </c>
      <c r="B17">
        <v>950</v>
      </c>
      <c r="C17">
        <v>2011</v>
      </c>
      <c r="E17" s="31" t="s">
        <v>291</v>
      </c>
      <c r="I17" t="s">
        <v>8</v>
      </c>
      <c r="J17" s="30" t="s">
        <v>348</v>
      </c>
      <c r="N17" t="s">
        <v>318</v>
      </c>
      <c r="P17" t="s">
        <v>454</v>
      </c>
      <c r="V17" t="s">
        <v>455</v>
      </c>
      <c r="AA17" t="s">
        <v>456</v>
      </c>
      <c r="AB17" t="s">
        <v>457</v>
      </c>
      <c r="AC17" t="s">
        <v>458</v>
      </c>
      <c r="AD17" t="s">
        <v>459</v>
      </c>
      <c r="AF17" t="s">
        <v>460</v>
      </c>
      <c r="AH17" t="s">
        <v>461</v>
      </c>
    </row>
    <row r="18" spans="1:34">
      <c r="A18">
        <v>2008</v>
      </c>
      <c r="B18">
        <v>920</v>
      </c>
      <c r="C18">
        <v>2012</v>
      </c>
      <c r="E18">
        <v>1</v>
      </c>
      <c r="I18" t="s">
        <v>9</v>
      </c>
      <c r="J18" s="30" t="s">
        <v>348</v>
      </c>
      <c r="N18" t="s">
        <v>320</v>
      </c>
      <c r="P18" t="s">
        <v>462</v>
      </c>
      <c r="V18" t="s">
        <v>463</v>
      </c>
      <c r="AA18" t="s">
        <v>464</v>
      </c>
      <c r="AB18" t="s">
        <v>465</v>
      </c>
      <c r="AC18" t="s">
        <v>466</v>
      </c>
      <c r="AD18" t="s">
        <v>467</v>
      </c>
      <c r="AF18" t="s">
        <v>468</v>
      </c>
      <c r="AH18" t="s">
        <v>469</v>
      </c>
    </row>
    <row r="19" spans="1:34">
      <c r="A19">
        <v>2009</v>
      </c>
      <c r="B19">
        <v>990</v>
      </c>
      <c r="C19">
        <v>2013</v>
      </c>
      <c r="E19">
        <v>2</v>
      </c>
      <c r="I19" t="s">
        <v>10</v>
      </c>
      <c r="J19" s="30" t="s">
        <v>348</v>
      </c>
      <c r="N19" t="s">
        <v>289</v>
      </c>
      <c r="P19" t="s">
        <v>470</v>
      </c>
      <c r="V19" t="s">
        <v>471</v>
      </c>
      <c r="AA19" t="s">
        <v>472</v>
      </c>
      <c r="AB19" t="s">
        <v>473</v>
      </c>
      <c r="AC19" t="s">
        <v>474</v>
      </c>
      <c r="AD19" t="s">
        <v>475</v>
      </c>
      <c r="AF19" t="s">
        <v>476</v>
      </c>
      <c r="AH19" t="s">
        <v>477</v>
      </c>
    </row>
    <row r="20" spans="1:34">
      <c r="A20">
        <v>2010</v>
      </c>
      <c r="B20">
        <v>1150</v>
      </c>
      <c r="C20">
        <v>2014</v>
      </c>
      <c r="E20">
        <v>3</v>
      </c>
      <c r="I20" t="s">
        <v>11</v>
      </c>
      <c r="J20" s="30" t="s">
        <v>266</v>
      </c>
      <c r="P20" t="s">
        <v>478</v>
      </c>
      <c r="V20" t="s">
        <v>479</v>
      </c>
      <c r="AA20" t="s">
        <v>480</v>
      </c>
      <c r="AB20" t="s">
        <v>481</v>
      </c>
      <c r="AC20" t="s">
        <v>482</v>
      </c>
      <c r="AD20" t="s">
        <v>483</v>
      </c>
      <c r="AF20" t="s">
        <v>484</v>
      </c>
      <c r="AH20" t="s">
        <v>485</v>
      </c>
    </row>
    <row r="21" spans="1:34">
      <c r="A21">
        <v>2011</v>
      </c>
      <c r="B21">
        <v>1150</v>
      </c>
      <c r="C21">
        <v>2015</v>
      </c>
      <c r="E21">
        <v>4</v>
      </c>
      <c r="I21" t="s">
        <v>486</v>
      </c>
      <c r="J21" s="30" t="s">
        <v>348</v>
      </c>
      <c r="P21" t="s">
        <v>487</v>
      </c>
      <c r="V21" t="s">
        <v>488</v>
      </c>
      <c r="AA21" t="s">
        <v>489</v>
      </c>
      <c r="AB21" t="s">
        <v>490</v>
      </c>
      <c r="AC21" t="s">
        <v>491</v>
      </c>
      <c r="AD21" t="s">
        <v>492</v>
      </c>
      <c r="AF21" t="s">
        <v>493</v>
      </c>
      <c r="AH21" t="s">
        <v>494</v>
      </c>
    </row>
    <row r="22" spans="1:34">
      <c r="A22">
        <v>2012</v>
      </c>
      <c r="B22">
        <v>1070</v>
      </c>
      <c r="C22">
        <v>2016</v>
      </c>
      <c r="E22">
        <v>5</v>
      </c>
      <c r="I22" t="s">
        <v>12</v>
      </c>
      <c r="J22" s="30" t="s">
        <v>348</v>
      </c>
      <c r="V22" t="s">
        <v>495</v>
      </c>
      <c r="AA22" t="s">
        <v>496</v>
      </c>
      <c r="AB22" t="s">
        <v>497</v>
      </c>
      <c r="AC22" t="s">
        <v>498</v>
      </c>
      <c r="AD22" t="s">
        <v>499</v>
      </c>
      <c r="AF22" t="s">
        <v>500</v>
      </c>
      <c r="AH22" t="s">
        <v>501</v>
      </c>
    </row>
    <row r="23" spans="1:34">
      <c r="A23">
        <v>2013</v>
      </c>
      <c r="B23">
        <v>1130</v>
      </c>
      <c r="C23">
        <v>2017</v>
      </c>
      <c r="E23">
        <v>6</v>
      </c>
      <c r="I23" t="s">
        <v>13</v>
      </c>
      <c r="J23" s="30" t="s">
        <v>348</v>
      </c>
      <c r="V23" t="s">
        <v>502</v>
      </c>
      <c r="AA23" t="s">
        <v>503</v>
      </c>
      <c r="AB23" t="s">
        <v>504</v>
      </c>
      <c r="AC23" t="s">
        <v>505</v>
      </c>
      <c r="AD23" t="s">
        <v>506</v>
      </c>
      <c r="AH23" t="s">
        <v>507</v>
      </c>
    </row>
    <row r="24" spans="1:34">
      <c r="A24">
        <v>2014</v>
      </c>
      <c r="B24">
        <v>1120</v>
      </c>
      <c r="C24">
        <v>2018</v>
      </c>
      <c r="E24">
        <v>7</v>
      </c>
      <c r="I24" t="s">
        <v>14</v>
      </c>
      <c r="J24" s="30" t="s">
        <v>348</v>
      </c>
      <c r="V24" t="s">
        <v>508</v>
      </c>
      <c r="AA24" t="s">
        <v>509</v>
      </c>
      <c r="AB24" t="s">
        <v>510</v>
      </c>
      <c r="AC24" t="s">
        <v>511</v>
      </c>
      <c r="AD24" t="s">
        <v>512</v>
      </c>
      <c r="AH24" t="s">
        <v>513</v>
      </c>
    </row>
    <row r="25" spans="1:34">
      <c r="A25">
        <v>2015</v>
      </c>
      <c r="B25">
        <v>1030</v>
      </c>
      <c r="C25">
        <v>2019</v>
      </c>
      <c r="E25">
        <v>8</v>
      </c>
      <c r="I25" t="s">
        <v>514</v>
      </c>
      <c r="J25" s="30" t="s">
        <v>348</v>
      </c>
      <c r="V25" t="s">
        <v>515</v>
      </c>
      <c r="AA25" t="s">
        <v>516</v>
      </c>
      <c r="AB25" t="s">
        <v>517</v>
      </c>
      <c r="AC25" t="s">
        <v>518</v>
      </c>
      <c r="AH25" t="s">
        <v>519</v>
      </c>
    </row>
    <row r="26" spans="1:34">
      <c r="A26">
        <v>2016</v>
      </c>
      <c r="B26">
        <v>1140</v>
      </c>
      <c r="C26">
        <v>2020</v>
      </c>
      <c r="E26">
        <v>9</v>
      </c>
      <c r="I26" t="s">
        <v>15</v>
      </c>
      <c r="J26" s="30" t="s">
        <v>348</v>
      </c>
      <c r="V26" t="s">
        <v>520</v>
      </c>
      <c r="AA26" t="s">
        <v>521</v>
      </c>
      <c r="AB26" t="s">
        <v>522</v>
      </c>
      <c r="AC26" t="s">
        <v>523</v>
      </c>
      <c r="AH26" t="s">
        <v>524</v>
      </c>
    </row>
    <row r="27" spans="1:34">
      <c r="A27">
        <v>2017</v>
      </c>
      <c r="B27">
        <v>1150</v>
      </c>
      <c r="C27">
        <v>2021</v>
      </c>
      <c r="E27">
        <v>10</v>
      </c>
      <c r="I27" t="s">
        <v>217</v>
      </c>
      <c r="J27" s="30" t="s">
        <v>266</v>
      </c>
      <c r="V27" t="s">
        <v>525</v>
      </c>
      <c r="AA27" t="s">
        <v>526</v>
      </c>
      <c r="AB27" t="s">
        <v>527</v>
      </c>
      <c r="AC27" t="s">
        <v>528</v>
      </c>
      <c r="AH27" t="s">
        <v>529</v>
      </c>
    </row>
    <row r="28" spans="1:34">
      <c r="A28">
        <v>2018</v>
      </c>
      <c r="B28">
        <v>1130</v>
      </c>
      <c r="C28">
        <v>2022</v>
      </c>
      <c r="E28">
        <v>11</v>
      </c>
      <c r="I28" t="s">
        <v>16</v>
      </c>
      <c r="J28" s="30" t="s">
        <v>348</v>
      </c>
      <c r="V28" t="s">
        <v>530</v>
      </c>
      <c r="AA28" t="s">
        <v>531</v>
      </c>
      <c r="AB28" t="s">
        <v>532</v>
      </c>
      <c r="AC28" t="s">
        <v>533</v>
      </c>
      <c r="AH28" t="s">
        <v>534</v>
      </c>
    </row>
    <row r="29" spans="1:34">
      <c r="A29">
        <v>2019</v>
      </c>
      <c r="B29">
        <v>1100</v>
      </c>
      <c r="C29">
        <v>2023</v>
      </c>
      <c r="E29">
        <v>12</v>
      </c>
      <c r="I29" t="s">
        <v>18</v>
      </c>
      <c r="J29" s="30" t="s">
        <v>348</v>
      </c>
      <c r="V29" t="s">
        <v>535</v>
      </c>
      <c r="AB29" t="s">
        <v>536</v>
      </c>
      <c r="AC29" t="s">
        <v>537</v>
      </c>
      <c r="AH29" t="s">
        <v>538</v>
      </c>
    </row>
    <row r="30" spans="1:34">
      <c r="A30">
        <v>2020</v>
      </c>
      <c r="B30">
        <v>1190</v>
      </c>
      <c r="C30">
        <v>2024</v>
      </c>
      <c r="E30">
        <v>13</v>
      </c>
      <c r="I30" t="s">
        <v>19</v>
      </c>
      <c r="J30" s="30" t="s">
        <v>348</v>
      </c>
      <c r="V30" t="s">
        <v>539</v>
      </c>
      <c r="AB30" t="s">
        <v>540</v>
      </c>
      <c r="AC30" t="s">
        <v>541</v>
      </c>
      <c r="AH30" t="s">
        <v>542</v>
      </c>
    </row>
    <row r="31" spans="1:34">
      <c r="A31">
        <v>2021</v>
      </c>
      <c r="B31">
        <v>1210</v>
      </c>
      <c r="C31">
        <v>2025</v>
      </c>
      <c r="E31">
        <v>14</v>
      </c>
      <c r="I31" t="s">
        <v>21</v>
      </c>
      <c r="J31" s="30" t="s">
        <v>324</v>
      </c>
      <c r="V31" t="s">
        <v>543</v>
      </c>
      <c r="AB31" t="s">
        <v>544</v>
      </c>
      <c r="AC31" t="s">
        <v>545</v>
      </c>
      <c r="AH31" t="s">
        <v>546</v>
      </c>
    </row>
    <row r="32" spans="1:34">
      <c r="A32">
        <v>2022</v>
      </c>
      <c r="B32">
        <v>1210</v>
      </c>
      <c r="C32">
        <v>2026</v>
      </c>
      <c r="E32">
        <v>15</v>
      </c>
      <c r="I32" t="s">
        <v>22</v>
      </c>
      <c r="J32" s="30" t="s">
        <v>348</v>
      </c>
      <c r="V32" t="s">
        <v>547</v>
      </c>
      <c r="AB32" t="s">
        <v>548</v>
      </c>
      <c r="AC32" t="s">
        <v>549</v>
      </c>
      <c r="AH32" t="s">
        <v>550</v>
      </c>
    </row>
    <row r="33" spans="1:29">
      <c r="A33">
        <v>2023</v>
      </c>
      <c r="B33">
        <v>1290</v>
      </c>
      <c r="C33">
        <v>2027</v>
      </c>
      <c r="E33">
        <v>16</v>
      </c>
      <c r="I33" t="s">
        <v>24</v>
      </c>
      <c r="J33" s="30" t="s">
        <v>348</v>
      </c>
      <c r="V33" t="s">
        <v>551</v>
      </c>
      <c r="AB33" t="s">
        <v>552</v>
      </c>
      <c r="AC33" t="s">
        <v>553</v>
      </c>
    </row>
    <row r="34" spans="1:29">
      <c r="A34">
        <v>2024</v>
      </c>
      <c r="B34">
        <v>1300</v>
      </c>
      <c r="C34">
        <v>2028</v>
      </c>
      <c r="E34">
        <v>17</v>
      </c>
      <c r="I34" t="s">
        <v>554</v>
      </c>
      <c r="J34" s="30" t="s">
        <v>348</v>
      </c>
      <c r="V34" t="s">
        <v>555</v>
      </c>
      <c r="AB34" t="s">
        <v>556</v>
      </c>
      <c r="AC34" t="s">
        <v>557</v>
      </c>
    </row>
    <row r="35" spans="1:29">
      <c r="A35">
        <v>2025</v>
      </c>
      <c r="B35">
        <v>1380</v>
      </c>
      <c r="C35">
        <v>2029</v>
      </c>
      <c r="E35">
        <v>18</v>
      </c>
      <c r="I35" t="s">
        <v>558</v>
      </c>
      <c r="J35" s="30" t="s">
        <v>348</v>
      </c>
      <c r="V35" t="s">
        <v>559</v>
      </c>
      <c r="AB35" t="s">
        <v>560</v>
      </c>
      <c r="AC35" t="s">
        <v>561</v>
      </c>
    </row>
    <row r="36" spans="1:29">
      <c r="A36">
        <v>2026</v>
      </c>
      <c r="B36" s="300">
        <v>1380</v>
      </c>
      <c r="C36">
        <v>2030</v>
      </c>
      <c r="E36">
        <v>19</v>
      </c>
      <c r="I36" t="s">
        <v>26</v>
      </c>
      <c r="J36" s="30" t="s">
        <v>348</v>
      </c>
      <c r="V36" t="s">
        <v>562</v>
      </c>
      <c r="AB36" t="s">
        <v>563</v>
      </c>
      <c r="AC36" t="s">
        <v>564</v>
      </c>
    </row>
    <row r="37" spans="1:29">
      <c r="A37" t="s">
        <v>258</v>
      </c>
      <c r="C37">
        <v>2031</v>
      </c>
      <c r="E37">
        <v>20</v>
      </c>
      <c r="I37" t="s">
        <v>27</v>
      </c>
      <c r="J37" s="30" t="s">
        <v>348</v>
      </c>
      <c r="V37" t="s">
        <v>565</v>
      </c>
      <c r="AB37" t="s">
        <v>566</v>
      </c>
      <c r="AC37" t="s">
        <v>567</v>
      </c>
    </row>
    <row r="38" spans="1:29">
      <c r="A38" t="s">
        <v>568</v>
      </c>
      <c r="C38">
        <v>2032</v>
      </c>
      <c r="E38">
        <v>21</v>
      </c>
      <c r="I38" t="s">
        <v>28</v>
      </c>
      <c r="J38" s="30" t="s">
        <v>348</v>
      </c>
      <c r="V38" t="s">
        <v>569</v>
      </c>
      <c r="AB38" t="s">
        <v>570</v>
      </c>
      <c r="AC38" t="s">
        <v>571</v>
      </c>
    </row>
    <row r="39" spans="1:29">
      <c r="A39" t="s">
        <v>572</v>
      </c>
      <c r="C39">
        <v>2033</v>
      </c>
      <c r="E39">
        <v>22</v>
      </c>
      <c r="I39" t="s">
        <v>573</v>
      </c>
      <c r="J39" s="30" t="s">
        <v>348</v>
      </c>
      <c r="V39" t="s">
        <v>574</v>
      </c>
      <c r="AB39" t="s">
        <v>575</v>
      </c>
      <c r="AC39" t="s">
        <v>576</v>
      </c>
    </row>
    <row r="40" spans="1:29">
      <c r="C40">
        <v>2034</v>
      </c>
      <c r="E40">
        <v>23</v>
      </c>
      <c r="I40" t="s">
        <v>29</v>
      </c>
      <c r="J40" s="30" t="s">
        <v>348</v>
      </c>
      <c r="V40" t="s">
        <v>577</v>
      </c>
      <c r="AB40" t="s">
        <v>578</v>
      </c>
      <c r="AC40" t="s">
        <v>579</v>
      </c>
    </row>
    <row r="41" spans="1:29">
      <c r="C41">
        <v>2035</v>
      </c>
      <c r="E41">
        <v>24</v>
      </c>
      <c r="I41" t="s">
        <v>30</v>
      </c>
      <c r="J41" s="30" t="s">
        <v>348</v>
      </c>
      <c r="V41" t="s">
        <v>580</v>
      </c>
      <c r="AB41" t="s">
        <v>581</v>
      </c>
      <c r="AC41" t="s">
        <v>582</v>
      </c>
    </row>
    <row r="42" spans="1:29">
      <c r="C42">
        <v>2036</v>
      </c>
      <c r="E42">
        <v>25</v>
      </c>
      <c r="I42" t="s">
        <v>583</v>
      </c>
      <c r="J42" s="30" t="s">
        <v>348</v>
      </c>
      <c r="V42" t="s">
        <v>584</v>
      </c>
      <c r="AB42" t="s">
        <v>585</v>
      </c>
    </row>
    <row r="43" spans="1:29">
      <c r="C43">
        <v>2037</v>
      </c>
      <c r="E43">
        <v>26</v>
      </c>
      <c r="I43" t="s">
        <v>31</v>
      </c>
      <c r="J43" s="30" t="s">
        <v>348</v>
      </c>
      <c r="V43" t="s">
        <v>586</v>
      </c>
      <c r="AB43" t="s">
        <v>587</v>
      </c>
    </row>
    <row r="44" spans="1:29">
      <c r="C44">
        <v>2038</v>
      </c>
      <c r="E44">
        <v>27</v>
      </c>
      <c r="I44" t="s">
        <v>588</v>
      </c>
      <c r="J44" s="30" t="s">
        <v>348</v>
      </c>
      <c r="V44" t="s">
        <v>589</v>
      </c>
      <c r="AB44" t="s">
        <v>590</v>
      </c>
    </row>
    <row r="45" spans="1:29">
      <c r="C45">
        <v>2039</v>
      </c>
      <c r="E45">
        <v>28</v>
      </c>
      <c r="I45" t="s">
        <v>591</v>
      </c>
      <c r="J45" s="30" t="s">
        <v>348</v>
      </c>
      <c r="V45" t="s">
        <v>592</v>
      </c>
      <c r="AB45" t="s">
        <v>593</v>
      </c>
    </row>
    <row r="46" spans="1:29">
      <c r="C46">
        <v>2040</v>
      </c>
      <c r="E46">
        <v>29</v>
      </c>
      <c r="I46" t="s">
        <v>32</v>
      </c>
      <c r="J46" s="30" t="s">
        <v>348</v>
      </c>
      <c r="V46" t="s">
        <v>594</v>
      </c>
      <c r="AB46" t="s">
        <v>595</v>
      </c>
    </row>
    <row r="47" spans="1:29">
      <c r="E47">
        <v>30</v>
      </c>
      <c r="I47" t="s">
        <v>596</v>
      </c>
      <c r="J47" s="30" t="s">
        <v>348</v>
      </c>
      <c r="V47" t="s">
        <v>597</v>
      </c>
      <c r="AB47" t="s">
        <v>598</v>
      </c>
    </row>
    <row r="48" spans="1:29">
      <c r="E48">
        <v>31</v>
      </c>
      <c r="I48" t="s">
        <v>33</v>
      </c>
      <c r="J48" s="30" t="s">
        <v>324</v>
      </c>
      <c r="V48" t="s">
        <v>599</v>
      </c>
      <c r="AB48" t="s">
        <v>600</v>
      </c>
    </row>
    <row r="49" spans="3:28">
      <c r="C49" t="s">
        <v>1332</v>
      </c>
      <c r="E49">
        <v>32</v>
      </c>
      <c r="I49" t="s">
        <v>218</v>
      </c>
      <c r="J49" s="30" t="s">
        <v>324</v>
      </c>
      <c r="V49" t="s">
        <v>601</v>
      </c>
      <c r="AB49" t="s">
        <v>602</v>
      </c>
    </row>
    <row r="50" spans="3:28">
      <c r="C50" s="147">
        <v>2026</v>
      </c>
      <c r="E50">
        <v>33</v>
      </c>
      <c r="I50" t="s">
        <v>603</v>
      </c>
      <c r="J50" s="30" t="s">
        <v>348</v>
      </c>
      <c r="V50" t="s">
        <v>604</v>
      </c>
      <c r="AB50" t="s">
        <v>605</v>
      </c>
    </row>
    <row r="51" spans="3:28">
      <c r="E51">
        <v>34</v>
      </c>
      <c r="I51" t="s">
        <v>219</v>
      </c>
      <c r="J51" s="30" t="s">
        <v>324</v>
      </c>
      <c r="V51" t="s">
        <v>606</v>
      </c>
      <c r="AB51" t="s">
        <v>607</v>
      </c>
    </row>
    <row r="52" spans="3:28">
      <c r="E52">
        <v>35</v>
      </c>
      <c r="I52" t="s">
        <v>608</v>
      </c>
      <c r="J52" s="30" t="s">
        <v>348</v>
      </c>
      <c r="V52" t="s">
        <v>609</v>
      </c>
      <c r="AB52" t="s">
        <v>610</v>
      </c>
    </row>
    <row r="53" spans="3:28">
      <c r="E53">
        <v>36</v>
      </c>
      <c r="I53" t="s">
        <v>37</v>
      </c>
      <c r="J53" s="30" t="s">
        <v>348</v>
      </c>
      <c r="V53" t="s">
        <v>611</v>
      </c>
      <c r="AB53" t="s">
        <v>612</v>
      </c>
    </row>
    <row r="54" spans="3:28">
      <c r="E54">
        <v>37</v>
      </c>
      <c r="I54" t="s">
        <v>220</v>
      </c>
      <c r="J54" s="30" t="s">
        <v>324</v>
      </c>
      <c r="V54" t="s">
        <v>613</v>
      </c>
      <c r="AB54" t="s">
        <v>614</v>
      </c>
    </row>
    <row r="55" spans="3:28">
      <c r="E55">
        <v>38</v>
      </c>
      <c r="I55" t="s">
        <v>38</v>
      </c>
      <c r="J55" s="30" t="s">
        <v>348</v>
      </c>
      <c r="V55" t="s">
        <v>615</v>
      </c>
      <c r="AB55" t="s">
        <v>616</v>
      </c>
    </row>
    <row r="56" spans="3:28">
      <c r="E56">
        <v>39</v>
      </c>
      <c r="I56" t="s">
        <v>39</v>
      </c>
      <c r="J56" s="30" t="s">
        <v>348</v>
      </c>
      <c r="V56" t="s">
        <v>617</v>
      </c>
      <c r="AB56" t="s">
        <v>618</v>
      </c>
    </row>
    <row r="57" spans="3:28">
      <c r="E57">
        <v>40</v>
      </c>
      <c r="I57" t="s">
        <v>619</v>
      </c>
      <c r="J57" s="30" t="s">
        <v>348</v>
      </c>
      <c r="V57" t="s">
        <v>620</v>
      </c>
      <c r="AB57" t="s">
        <v>621</v>
      </c>
    </row>
    <row r="58" spans="3:28">
      <c r="E58">
        <v>41</v>
      </c>
      <c r="I58" t="s">
        <v>40</v>
      </c>
      <c r="J58" s="30" t="s">
        <v>348</v>
      </c>
      <c r="V58" t="s">
        <v>622</v>
      </c>
      <c r="AB58" t="s">
        <v>623</v>
      </c>
    </row>
    <row r="59" spans="3:28">
      <c r="E59">
        <v>42</v>
      </c>
      <c r="I59" t="s">
        <v>41</v>
      </c>
      <c r="J59" s="30" t="s">
        <v>324</v>
      </c>
      <c r="V59" t="s">
        <v>624</v>
      </c>
      <c r="AB59" t="s">
        <v>625</v>
      </c>
    </row>
    <row r="60" spans="3:28">
      <c r="E60">
        <v>43</v>
      </c>
      <c r="I60" t="s">
        <v>626</v>
      </c>
      <c r="J60" s="30" t="s">
        <v>348</v>
      </c>
      <c r="V60" t="s">
        <v>627</v>
      </c>
      <c r="AB60" t="s">
        <v>628</v>
      </c>
    </row>
    <row r="61" spans="3:28">
      <c r="E61">
        <v>44</v>
      </c>
      <c r="I61" t="s">
        <v>42</v>
      </c>
      <c r="J61" s="30" t="s">
        <v>348</v>
      </c>
      <c r="V61" t="s">
        <v>629</v>
      </c>
      <c r="AB61" t="s">
        <v>630</v>
      </c>
    </row>
    <row r="62" spans="3:28">
      <c r="E62">
        <v>45</v>
      </c>
      <c r="I62" t="s">
        <v>631</v>
      </c>
      <c r="J62" s="30" t="s">
        <v>348</v>
      </c>
      <c r="V62" t="s">
        <v>632</v>
      </c>
      <c r="AB62" t="s">
        <v>633</v>
      </c>
    </row>
    <row r="63" spans="3:28">
      <c r="E63">
        <v>46</v>
      </c>
      <c r="I63" t="s">
        <v>634</v>
      </c>
      <c r="J63" s="30" t="s">
        <v>348</v>
      </c>
      <c r="V63" t="s">
        <v>635</v>
      </c>
      <c r="AB63" t="s">
        <v>636</v>
      </c>
    </row>
    <row r="64" spans="3:28">
      <c r="E64">
        <v>47</v>
      </c>
      <c r="I64" t="s">
        <v>637</v>
      </c>
      <c r="J64" s="30" t="s">
        <v>348</v>
      </c>
      <c r="V64" t="s">
        <v>638</v>
      </c>
      <c r="AB64" t="s">
        <v>639</v>
      </c>
    </row>
    <row r="65" spans="1:28">
      <c r="E65">
        <v>48</v>
      </c>
      <c r="I65" t="s">
        <v>640</v>
      </c>
      <c r="J65" s="30" t="s">
        <v>348</v>
      </c>
      <c r="V65" t="s">
        <v>641</v>
      </c>
      <c r="AB65" t="s">
        <v>642</v>
      </c>
    </row>
    <row r="66" spans="1:28">
      <c r="E66">
        <v>49</v>
      </c>
      <c r="I66" t="s">
        <v>44</v>
      </c>
      <c r="J66" s="30" t="s">
        <v>348</v>
      </c>
      <c r="V66" t="s">
        <v>643</v>
      </c>
      <c r="AB66" t="s">
        <v>644</v>
      </c>
    </row>
    <row r="67" spans="1:28">
      <c r="E67">
        <v>50</v>
      </c>
      <c r="I67" t="s">
        <v>645</v>
      </c>
      <c r="J67" s="30" t="s">
        <v>348</v>
      </c>
      <c r="V67" t="s">
        <v>646</v>
      </c>
      <c r="AB67" t="s">
        <v>647</v>
      </c>
    </row>
    <row r="68" spans="1:28">
      <c r="I68" t="s">
        <v>45</v>
      </c>
      <c r="J68" s="30" t="s">
        <v>324</v>
      </c>
      <c r="V68" t="s">
        <v>648</v>
      </c>
      <c r="AB68" t="s">
        <v>649</v>
      </c>
    </row>
    <row r="69" spans="1:28">
      <c r="A69" t="s">
        <v>1362</v>
      </c>
      <c r="I69" t="s">
        <v>46</v>
      </c>
      <c r="J69" s="30" t="s">
        <v>348</v>
      </c>
      <c r="V69" t="s">
        <v>650</v>
      </c>
      <c r="AB69" t="s">
        <v>651</v>
      </c>
    </row>
    <row r="70" spans="1:28">
      <c r="A70" s="226" t="s">
        <v>1417</v>
      </c>
      <c r="B70" s="226" t="s">
        <v>1418</v>
      </c>
      <c r="C70" s="226" t="s">
        <v>1419</v>
      </c>
      <c r="D70" s="226" t="s">
        <v>1420</v>
      </c>
      <c r="E70" s="225" t="s">
        <v>1777</v>
      </c>
      <c r="F70" s="226" t="s">
        <v>1765</v>
      </c>
      <c r="G70" s="237"/>
      <c r="H70" s="303" t="s">
        <v>1941</v>
      </c>
      <c r="I70" t="s">
        <v>48</v>
      </c>
      <c r="J70" s="30" t="s">
        <v>348</v>
      </c>
      <c r="V70" t="s">
        <v>652</v>
      </c>
      <c r="AB70" t="s">
        <v>653</v>
      </c>
    </row>
    <row r="71" spans="1:28">
      <c r="A71" s="226" t="s">
        <v>1899</v>
      </c>
      <c r="B71" s="226" t="s">
        <v>1902</v>
      </c>
      <c r="C71" s="226" t="s">
        <v>1900</v>
      </c>
      <c r="D71" s="226" t="s">
        <v>1901</v>
      </c>
      <c r="E71" s="225" t="s">
        <v>1903</v>
      </c>
      <c r="F71" s="226" t="s">
        <v>1904</v>
      </c>
      <c r="G71" s="237"/>
      <c r="H71" s="303" t="s">
        <v>1940</v>
      </c>
      <c r="I71" t="s">
        <v>49</v>
      </c>
      <c r="J71" s="30" t="s">
        <v>348</v>
      </c>
      <c r="V71" t="s">
        <v>654</v>
      </c>
      <c r="AB71" t="s">
        <v>655</v>
      </c>
    </row>
    <row r="72" spans="1:28" ht="16.5" customHeight="1">
      <c r="I72" t="s">
        <v>656</v>
      </c>
      <c r="J72" s="30" t="s">
        <v>348</v>
      </c>
      <c r="AB72" t="s">
        <v>657</v>
      </c>
    </row>
    <row r="73" spans="1:28">
      <c r="I73" t="s">
        <v>50</v>
      </c>
      <c r="J73" s="30" t="s">
        <v>348</v>
      </c>
      <c r="AB73" t="s">
        <v>658</v>
      </c>
    </row>
    <row r="74" spans="1:28">
      <c r="I74" t="s">
        <v>659</v>
      </c>
      <c r="J74" s="30" t="s">
        <v>348</v>
      </c>
      <c r="AB74" t="s">
        <v>660</v>
      </c>
    </row>
    <row r="75" spans="1:28">
      <c r="I75" t="s">
        <v>51</v>
      </c>
      <c r="J75" s="30" t="s">
        <v>348</v>
      </c>
      <c r="AB75" t="s">
        <v>661</v>
      </c>
    </row>
    <row r="76" spans="1:28">
      <c r="I76" t="s">
        <v>52</v>
      </c>
      <c r="J76" s="30" t="s">
        <v>348</v>
      </c>
      <c r="AB76" t="s">
        <v>662</v>
      </c>
    </row>
    <row r="77" spans="1:28">
      <c r="I77" t="s">
        <v>53</v>
      </c>
      <c r="J77" s="30" t="s">
        <v>324</v>
      </c>
      <c r="AB77" t="s">
        <v>663</v>
      </c>
    </row>
    <row r="78" spans="1:28">
      <c r="I78" t="s">
        <v>664</v>
      </c>
      <c r="J78" s="30" t="s">
        <v>348</v>
      </c>
      <c r="AB78" t="s">
        <v>665</v>
      </c>
    </row>
    <row r="79" spans="1:28">
      <c r="I79" t="s">
        <v>57</v>
      </c>
      <c r="J79" s="30" t="s">
        <v>348</v>
      </c>
      <c r="AB79" t="s">
        <v>666</v>
      </c>
    </row>
    <row r="80" spans="1:28">
      <c r="I80" t="s">
        <v>667</v>
      </c>
      <c r="J80" s="30" t="s">
        <v>348</v>
      </c>
      <c r="AB80" t="s">
        <v>668</v>
      </c>
    </row>
    <row r="81" spans="9:28">
      <c r="I81" t="s">
        <v>59</v>
      </c>
      <c r="J81" s="30" t="s">
        <v>348</v>
      </c>
      <c r="AB81" t="s">
        <v>669</v>
      </c>
    </row>
    <row r="82" spans="9:28">
      <c r="I82" t="s">
        <v>60</v>
      </c>
      <c r="J82" s="30" t="s">
        <v>348</v>
      </c>
      <c r="AB82" t="s">
        <v>670</v>
      </c>
    </row>
    <row r="83" spans="9:28">
      <c r="I83" t="s">
        <v>61</v>
      </c>
      <c r="J83" s="30" t="s">
        <v>348</v>
      </c>
      <c r="AB83" t="s">
        <v>671</v>
      </c>
    </row>
    <row r="84" spans="9:28">
      <c r="I84" t="s">
        <v>62</v>
      </c>
      <c r="J84" s="30" t="s">
        <v>348</v>
      </c>
      <c r="AB84" t="s">
        <v>672</v>
      </c>
    </row>
    <row r="85" spans="9:28">
      <c r="I85" t="s">
        <v>63</v>
      </c>
      <c r="J85" s="30" t="s">
        <v>348</v>
      </c>
      <c r="AB85" t="s">
        <v>673</v>
      </c>
    </row>
    <row r="86" spans="9:28">
      <c r="I86" t="s">
        <v>64</v>
      </c>
      <c r="J86" s="30" t="s">
        <v>348</v>
      </c>
      <c r="AB86" t="s">
        <v>674</v>
      </c>
    </row>
    <row r="87" spans="9:28">
      <c r="I87" t="s">
        <v>675</v>
      </c>
      <c r="J87" s="30" t="s">
        <v>348</v>
      </c>
      <c r="AB87" t="s">
        <v>676</v>
      </c>
    </row>
    <row r="88" spans="9:28">
      <c r="I88" t="s">
        <v>677</v>
      </c>
      <c r="J88" s="30" t="s">
        <v>348</v>
      </c>
      <c r="AB88" t="s">
        <v>678</v>
      </c>
    </row>
    <row r="89" spans="9:28">
      <c r="I89" t="s">
        <v>66</v>
      </c>
      <c r="J89" s="30" t="s">
        <v>348</v>
      </c>
      <c r="AB89" t="s">
        <v>679</v>
      </c>
    </row>
    <row r="90" spans="9:28">
      <c r="I90" t="s">
        <v>67</v>
      </c>
      <c r="J90" s="30" t="s">
        <v>324</v>
      </c>
      <c r="AB90" t="s">
        <v>680</v>
      </c>
    </row>
    <row r="91" spans="9:28">
      <c r="I91" t="s">
        <v>68</v>
      </c>
      <c r="J91" s="30" t="s">
        <v>348</v>
      </c>
      <c r="AB91" t="s">
        <v>681</v>
      </c>
    </row>
    <row r="92" spans="9:28">
      <c r="I92" t="s">
        <v>69</v>
      </c>
      <c r="J92" s="30" t="s">
        <v>348</v>
      </c>
      <c r="AB92" t="s">
        <v>682</v>
      </c>
    </row>
    <row r="93" spans="9:28">
      <c r="I93" t="s">
        <v>71</v>
      </c>
      <c r="J93" s="30" t="s">
        <v>348</v>
      </c>
      <c r="AB93" t="s">
        <v>683</v>
      </c>
    </row>
    <row r="94" spans="9:28">
      <c r="I94" t="s">
        <v>72</v>
      </c>
      <c r="J94" s="30" t="s">
        <v>348</v>
      </c>
      <c r="AB94" t="s">
        <v>684</v>
      </c>
    </row>
    <row r="95" spans="9:28">
      <c r="I95" t="s">
        <v>73</v>
      </c>
      <c r="J95" s="30" t="s">
        <v>324</v>
      </c>
      <c r="AB95" t="s">
        <v>685</v>
      </c>
    </row>
    <row r="96" spans="9:28">
      <c r="I96" t="s">
        <v>75</v>
      </c>
      <c r="J96" s="30" t="s">
        <v>324</v>
      </c>
      <c r="AB96" t="s">
        <v>686</v>
      </c>
    </row>
    <row r="97" spans="9:28">
      <c r="I97" t="s">
        <v>76</v>
      </c>
      <c r="J97" s="30" t="s">
        <v>266</v>
      </c>
      <c r="AB97" t="s">
        <v>687</v>
      </c>
    </row>
    <row r="98" spans="9:28">
      <c r="I98" t="s">
        <v>688</v>
      </c>
      <c r="J98" s="30" t="s">
        <v>348</v>
      </c>
      <c r="AB98" t="s">
        <v>689</v>
      </c>
    </row>
    <row r="99" spans="9:28">
      <c r="I99" t="s">
        <v>77</v>
      </c>
      <c r="J99" s="30" t="s">
        <v>348</v>
      </c>
      <c r="AB99" t="s">
        <v>690</v>
      </c>
    </row>
    <row r="100" spans="9:28">
      <c r="I100" t="s">
        <v>78</v>
      </c>
      <c r="J100" s="30" t="s">
        <v>348</v>
      </c>
      <c r="AB100" t="s">
        <v>691</v>
      </c>
    </row>
    <row r="101" spans="9:28">
      <c r="I101" t="s">
        <v>80</v>
      </c>
      <c r="J101" s="30" t="s">
        <v>324</v>
      </c>
    </row>
    <row r="102" spans="9:28">
      <c r="I102" t="s">
        <v>81</v>
      </c>
      <c r="J102" s="30" t="s">
        <v>266</v>
      </c>
    </row>
    <row r="103" spans="9:28">
      <c r="I103" t="s">
        <v>82</v>
      </c>
      <c r="J103" s="30" t="s">
        <v>324</v>
      </c>
    </row>
    <row r="104" spans="9:28">
      <c r="I104" t="s">
        <v>83</v>
      </c>
      <c r="J104" s="30" t="s">
        <v>348</v>
      </c>
    </row>
    <row r="105" spans="9:28">
      <c r="I105" t="s">
        <v>84</v>
      </c>
      <c r="J105" s="30" t="s">
        <v>348</v>
      </c>
    </row>
    <row r="106" spans="9:28">
      <c r="I106" t="s">
        <v>85</v>
      </c>
      <c r="J106" s="30" t="s">
        <v>348</v>
      </c>
    </row>
    <row r="107" spans="9:28">
      <c r="I107" t="s">
        <v>692</v>
      </c>
      <c r="J107" s="30" t="s">
        <v>348</v>
      </c>
    </row>
    <row r="108" spans="9:28">
      <c r="I108" t="s">
        <v>693</v>
      </c>
      <c r="J108" s="30" t="s">
        <v>348</v>
      </c>
    </row>
    <row r="109" spans="9:28">
      <c r="I109" t="s">
        <v>86</v>
      </c>
      <c r="J109" s="30" t="s">
        <v>348</v>
      </c>
    </row>
    <row r="110" spans="9:28">
      <c r="I110" t="s">
        <v>694</v>
      </c>
      <c r="J110" s="30" t="s">
        <v>348</v>
      </c>
    </row>
    <row r="111" spans="9:28">
      <c r="I111" t="s">
        <v>87</v>
      </c>
      <c r="J111" s="30" t="s">
        <v>348</v>
      </c>
    </row>
    <row r="112" spans="9:28">
      <c r="I112" t="s">
        <v>695</v>
      </c>
      <c r="J112" s="30" t="s">
        <v>348</v>
      </c>
    </row>
    <row r="113" spans="9:10">
      <c r="I113" t="s">
        <v>89</v>
      </c>
      <c r="J113" s="30" t="s">
        <v>348</v>
      </c>
    </row>
    <row r="114" spans="9:10">
      <c r="I114" t="s">
        <v>696</v>
      </c>
      <c r="J114" s="30" t="s">
        <v>348</v>
      </c>
    </row>
    <row r="115" spans="9:10">
      <c r="I115" t="s">
        <v>90</v>
      </c>
      <c r="J115" s="30" t="s">
        <v>348</v>
      </c>
    </row>
    <row r="116" spans="9:10">
      <c r="I116" t="s">
        <v>92</v>
      </c>
      <c r="J116" s="30" t="s">
        <v>324</v>
      </c>
    </row>
    <row r="117" spans="9:10">
      <c r="I117" t="s">
        <v>93</v>
      </c>
      <c r="J117" s="30" t="s">
        <v>348</v>
      </c>
    </row>
    <row r="118" spans="9:10">
      <c r="I118" t="s">
        <v>697</v>
      </c>
      <c r="J118" s="30" t="s">
        <v>348</v>
      </c>
    </row>
    <row r="119" spans="9:10">
      <c r="I119" t="s">
        <v>698</v>
      </c>
      <c r="J119" s="30" t="s">
        <v>348</v>
      </c>
    </row>
    <row r="120" spans="9:10">
      <c r="I120" t="s">
        <v>94</v>
      </c>
      <c r="J120" s="30" t="s">
        <v>348</v>
      </c>
    </row>
    <row r="121" spans="9:10">
      <c r="I121" t="s">
        <v>95</v>
      </c>
      <c r="J121" s="30" t="s">
        <v>348</v>
      </c>
    </row>
    <row r="122" spans="9:10">
      <c r="I122" t="s">
        <v>96</v>
      </c>
      <c r="J122" s="30" t="s">
        <v>266</v>
      </c>
    </row>
    <row r="123" spans="9:10">
      <c r="I123" t="s">
        <v>699</v>
      </c>
      <c r="J123" s="30" t="s">
        <v>348</v>
      </c>
    </row>
    <row r="124" spans="9:10">
      <c r="I124" t="s">
        <v>700</v>
      </c>
      <c r="J124" s="30" t="s">
        <v>348</v>
      </c>
    </row>
    <row r="125" spans="9:10">
      <c r="I125" t="s">
        <v>701</v>
      </c>
      <c r="J125" s="30" t="s">
        <v>348</v>
      </c>
    </row>
    <row r="126" spans="9:10">
      <c r="I126" t="s">
        <v>1790</v>
      </c>
      <c r="J126" s="30" t="s">
        <v>266</v>
      </c>
    </row>
    <row r="127" spans="9:10">
      <c r="I127" t="s">
        <v>702</v>
      </c>
      <c r="J127" s="30" t="s">
        <v>348</v>
      </c>
    </row>
    <row r="128" spans="9:10">
      <c r="I128" t="s">
        <v>101</v>
      </c>
      <c r="J128" s="30" t="s">
        <v>324</v>
      </c>
    </row>
    <row r="129" spans="9:11">
      <c r="I129" t="s">
        <v>102</v>
      </c>
      <c r="J129" s="30" t="s">
        <v>324</v>
      </c>
    </row>
    <row r="130" spans="9:11">
      <c r="I130" t="s">
        <v>703</v>
      </c>
      <c r="J130" s="30" t="s">
        <v>348</v>
      </c>
    </row>
    <row r="131" spans="9:11">
      <c r="I131" t="s">
        <v>704</v>
      </c>
      <c r="J131" s="30" t="s">
        <v>348</v>
      </c>
    </row>
    <row r="132" spans="9:11">
      <c r="I132" t="s">
        <v>705</v>
      </c>
      <c r="J132" s="30" t="s">
        <v>348</v>
      </c>
    </row>
    <row r="133" spans="9:11">
      <c r="I133" t="s">
        <v>706</v>
      </c>
      <c r="J133" s="30" t="s">
        <v>348</v>
      </c>
    </row>
    <row r="134" spans="9:11">
      <c r="I134" t="s">
        <v>707</v>
      </c>
      <c r="J134" s="30" t="s">
        <v>348</v>
      </c>
    </row>
    <row r="135" spans="9:11">
      <c r="I135" t="s">
        <v>103</v>
      </c>
      <c r="J135" s="30" t="s">
        <v>348</v>
      </c>
    </row>
    <row r="136" spans="9:11">
      <c r="I136" t="s">
        <v>708</v>
      </c>
      <c r="J136" s="30" t="s">
        <v>348</v>
      </c>
    </row>
    <row r="137" spans="9:11">
      <c r="I137" t="s">
        <v>104</v>
      </c>
      <c r="J137" s="30" t="s">
        <v>348</v>
      </c>
    </row>
    <row r="138" spans="9:11">
      <c r="I138" t="s">
        <v>107</v>
      </c>
      <c r="J138" s="30" t="s">
        <v>324</v>
      </c>
    </row>
    <row r="139" spans="9:11">
      <c r="I139" t="s">
        <v>108</v>
      </c>
      <c r="J139" s="30" t="s">
        <v>324</v>
      </c>
    </row>
    <row r="140" spans="9:11">
      <c r="I140" t="s">
        <v>109</v>
      </c>
      <c r="J140" s="30" t="s">
        <v>348</v>
      </c>
    </row>
    <row r="141" spans="9:11">
      <c r="I141" t="s">
        <v>111</v>
      </c>
      <c r="J141" s="30" t="s">
        <v>324</v>
      </c>
    </row>
    <row r="142" spans="9:11">
      <c r="I142" t="s">
        <v>112</v>
      </c>
      <c r="J142" s="30" t="s">
        <v>348</v>
      </c>
    </row>
    <row r="143" spans="9:11">
      <c r="I143" t="s">
        <v>113</v>
      </c>
      <c r="J143" s="30" t="s">
        <v>324</v>
      </c>
    </row>
    <row r="144" spans="9:11">
      <c r="I144" t="s">
        <v>709</v>
      </c>
      <c r="J144" s="30" t="s">
        <v>348</v>
      </c>
      <c r="K144" t="s">
        <v>710</v>
      </c>
    </row>
    <row r="145" spans="1:11">
      <c r="I145" s="30"/>
    </row>
    <row r="146" spans="1:11">
      <c r="I146" s="30"/>
    </row>
    <row r="147" spans="1:11">
      <c r="I147" s="30"/>
    </row>
    <row r="148" spans="1:11">
      <c r="I148" s="30"/>
    </row>
    <row r="149" spans="1:11">
      <c r="A149" s="185">
        <v>1</v>
      </c>
      <c r="B149" s="184" t="s">
        <v>1382</v>
      </c>
      <c r="J149"/>
    </row>
    <row r="150" spans="1:11">
      <c r="B150" s="590" t="s">
        <v>1381</v>
      </c>
      <c r="C150" s="590"/>
      <c r="D150" s="590"/>
      <c r="E150" s="590"/>
      <c r="F150" s="590"/>
      <c r="G150" s="590"/>
      <c r="H150" s="590"/>
      <c r="I150" s="590"/>
      <c r="J150" s="590"/>
      <c r="K150" s="590"/>
    </row>
    <row r="151" spans="1:11">
      <c r="B151" s="590"/>
      <c r="C151" s="590"/>
      <c r="D151" s="590"/>
      <c r="E151" s="590"/>
      <c r="F151" s="590"/>
      <c r="G151" s="590"/>
      <c r="H151" s="590"/>
      <c r="I151" s="590"/>
      <c r="J151" s="590"/>
      <c r="K151" s="590"/>
    </row>
    <row r="152" spans="1:11">
      <c r="B152" s="590"/>
      <c r="C152" s="590"/>
      <c r="D152" s="590"/>
      <c r="E152" s="590"/>
      <c r="F152" s="590"/>
      <c r="G152" s="590"/>
      <c r="H152" s="590"/>
      <c r="I152" s="590"/>
      <c r="J152" s="590"/>
      <c r="K152" s="590"/>
    </row>
    <row r="153" spans="1:11">
      <c r="I153" s="30"/>
    </row>
    <row r="154" spans="1:11">
      <c r="I154" s="30"/>
    </row>
    <row r="155" spans="1:11">
      <c r="I155" s="30"/>
    </row>
    <row r="156" spans="1:11">
      <c r="I156" s="30"/>
    </row>
    <row r="157" spans="1:11">
      <c r="I157" s="30"/>
    </row>
    <row r="158" spans="1:11">
      <c r="I158" s="30"/>
    </row>
    <row r="159" spans="1:11">
      <c r="I159" s="30"/>
    </row>
    <row r="160" spans="1:11">
      <c r="I160" s="30"/>
    </row>
    <row r="161" spans="9:9">
      <c r="I161" s="30"/>
    </row>
    <row r="162" spans="9:9">
      <c r="I162" s="30"/>
    </row>
    <row r="163" spans="9:9">
      <c r="I163" s="30"/>
    </row>
    <row r="164" spans="9:9">
      <c r="I164" s="30"/>
    </row>
    <row r="165" spans="9:9">
      <c r="I165" s="30"/>
    </row>
    <row r="166" spans="9:9">
      <c r="I166" s="30"/>
    </row>
    <row r="167" spans="9:9">
      <c r="I167" s="30"/>
    </row>
    <row r="168" spans="9:9">
      <c r="I168" s="30"/>
    </row>
    <row r="169" spans="9:9">
      <c r="I169" s="30"/>
    </row>
    <row r="170" spans="9:9">
      <c r="I170" s="30"/>
    </row>
    <row r="171" spans="9:9">
      <c r="I171" s="30"/>
    </row>
    <row r="172" spans="9:9">
      <c r="I172" s="30"/>
    </row>
    <row r="173" spans="9:9">
      <c r="I173" s="30"/>
    </row>
    <row r="174" spans="9:9">
      <c r="I174" s="30"/>
    </row>
    <row r="175" spans="9:9">
      <c r="I175" s="30"/>
    </row>
    <row r="176" spans="9:9">
      <c r="I176" s="30"/>
    </row>
    <row r="177" spans="9:9">
      <c r="I177" s="30"/>
    </row>
    <row r="178" spans="9:9">
      <c r="I178" s="30"/>
    </row>
    <row r="179" spans="9:9">
      <c r="I179" s="30"/>
    </row>
    <row r="180" spans="9:9">
      <c r="I180" s="30"/>
    </row>
    <row r="181" spans="9:9">
      <c r="I181" s="30"/>
    </row>
    <row r="182" spans="9:9">
      <c r="I182" s="30"/>
    </row>
    <row r="183" spans="9:9">
      <c r="I183" s="30"/>
    </row>
    <row r="184" spans="9:9">
      <c r="I184" s="30"/>
    </row>
    <row r="185" spans="9:9">
      <c r="I185" s="30"/>
    </row>
    <row r="186" spans="9:9">
      <c r="I186" s="30"/>
    </row>
    <row r="187" spans="9:9">
      <c r="I187" s="30"/>
    </row>
    <row r="188" spans="9:9">
      <c r="I188" s="30"/>
    </row>
    <row r="189" spans="9:9">
      <c r="I189" s="30"/>
    </row>
    <row r="190" spans="9:9">
      <c r="I190" s="30"/>
    </row>
    <row r="191" spans="9:9">
      <c r="I191" s="30"/>
    </row>
    <row r="192" spans="9:9">
      <c r="I192" s="30"/>
    </row>
    <row r="193" spans="9:9">
      <c r="I193" s="30"/>
    </row>
    <row r="194" spans="9:9">
      <c r="I194" s="30"/>
    </row>
    <row r="195" spans="9:9">
      <c r="I195" s="30"/>
    </row>
    <row r="196" spans="9:9">
      <c r="I196" s="30"/>
    </row>
    <row r="197" spans="9:9">
      <c r="I197" s="30"/>
    </row>
    <row r="198" spans="9:9">
      <c r="I198" s="30"/>
    </row>
    <row r="199" spans="9:9">
      <c r="I199" s="30"/>
    </row>
    <row r="200" spans="9:9">
      <c r="I200" s="30"/>
    </row>
    <row r="201" spans="9:9">
      <c r="I201" s="30"/>
    </row>
    <row r="202" spans="9:9">
      <c r="I202" s="30"/>
    </row>
    <row r="203" spans="9:9">
      <c r="I203" s="30"/>
    </row>
    <row r="204" spans="9:9">
      <c r="I204" s="30"/>
    </row>
    <row r="205" spans="9:9">
      <c r="I205" s="30"/>
    </row>
    <row r="206" spans="9:9">
      <c r="I206" s="30"/>
    </row>
    <row r="207" spans="9:9">
      <c r="I207" s="30"/>
    </row>
    <row r="208" spans="9:9">
      <c r="I208" s="30"/>
    </row>
    <row r="209" spans="9:9">
      <c r="I209" s="30"/>
    </row>
    <row r="210" spans="9:9">
      <c r="I210" s="30"/>
    </row>
    <row r="211" spans="9:9">
      <c r="I211" s="30"/>
    </row>
    <row r="212" spans="9:9">
      <c r="I212" s="30"/>
    </row>
    <row r="213" spans="9:9">
      <c r="I213" s="30"/>
    </row>
    <row r="214" spans="9:9">
      <c r="I214" s="30"/>
    </row>
    <row r="215" spans="9:9">
      <c r="I215" s="30"/>
    </row>
    <row r="216" spans="9:9">
      <c r="I216" s="30"/>
    </row>
    <row r="217" spans="9:9">
      <c r="I217" s="30"/>
    </row>
    <row r="218" spans="9:9">
      <c r="I218" s="30"/>
    </row>
    <row r="219" spans="9:9">
      <c r="I219" s="30"/>
    </row>
    <row r="220" spans="9:9">
      <c r="I220" s="30"/>
    </row>
    <row r="221" spans="9:9">
      <c r="I221" s="30"/>
    </row>
    <row r="222" spans="9:9">
      <c r="I222" s="30"/>
    </row>
    <row r="223" spans="9:9">
      <c r="I223" s="30"/>
    </row>
    <row r="224" spans="9:9">
      <c r="I224" s="30"/>
    </row>
    <row r="225" spans="9:9">
      <c r="I225" s="30"/>
    </row>
    <row r="226" spans="9:9">
      <c r="I226" s="30"/>
    </row>
    <row r="227" spans="9:9">
      <c r="I227" s="30"/>
    </row>
    <row r="228" spans="9:9">
      <c r="I228" s="30"/>
    </row>
    <row r="229" spans="9:9">
      <c r="I229" s="30"/>
    </row>
    <row r="230" spans="9:9">
      <c r="I230" s="30"/>
    </row>
    <row r="231" spans="9:9">
      <c r="I231" s="30"/>
    </row>
    <row r="232" spans="9:9">
      <c r="I232" s="30"/>
    </row>
    <row r="233" spans="9:9">
      <c r="I233" s="30"/>
    </row>
    <row r="234" spans="9:9">
      <c r="I234" s="30"/>
    </row>
    <row r="235" spans="9:9">
      <c r="I235" s="30"/>
    </row>
    <row r="236" spans="9:9">
      <c r="I236" s="30"/>
    </row>
    <row r="237" spans="9:9">
      <c r="I237" s="30"/>
    </row>
    <row r="238" spans="9:9">
      <c r="I238" s="30"/>
    </row>
    <row r="239" spans="9:9">
      <c r="I239" s="30"/>
    </row>
    <row r="240" spans="9:9">
      <c r="I240" s="30"/>
    </row>
    <row r="241" spans="9:9">
      <c r="I241" s="30"/>
    </row>
    <row r="242" spans="9:9">
      <c r="I242" s="30"/>
    </row>
    <row r="243" spans="9:9">
      <c r="I243" s="30"/>
    </row>
    <row r="244" spans="9:9">
      <c r="I244" s="30"/>
    </row>
    <row r="245" spans="9:9">
      <c r="I245" s="30"/>
    </row>
    <row r="246" spans="9:9">
      <c r="I246" s="30"/>
    </row>
    <row r="247" spans="9:9">
      <c r="I247" s="30"/>
    </row>
    <row r="248" spans="9:9">
      <c r="I248" s="30"/>
    </row>
    <row r="249" spans="9:9">
      <c r="I249" s="30"/>
    </row>
    <row r="250" spans="9:9">
      <c r="I250" s="30"/>
    </row>
    <row r="251" spans="9:9">
      <c r="I251" s="30"/>
    </row>
    <row r="252" spans="9:9">
      <c r="I252" s="30"/>
    </row>
    <row r="253" spans="9:9">
      <c r="I253" s="30"/>
    </row>
    <row r="254" spans="9:9">
      <c r="I254" s="30"/>
    </row>
    <row r="255" spans="9:9">
      <c r="I255" s="30"/>
    </row>
    <row r="256" spans="9:9">
      <c r="I256" s="30"/>
    </row>
    <row r="257" spans="9:9">
      <c r="I257" s="30"/>
    </row>
    <row r="258" spans="9:9">
      <c r="I258" s="30"/>
    </row>
    <row r="259" spans="9:9">
      <c r="I259" s="30"/>
    </row>
    <row r="260" spans="9:9">
      <c r="I260" s="30"/>
    </row>
    <row r="261" spans="9:9">
      <c r="I261" s="30"/>
    </row>
    <row r="262" spans="9:9">
      <c r="I262" s="30"/>
    </row>
    <row r="263" spans="9:9">
      <c r="I263" s="30"/>
    </row>
    <row r="264" spans="9:9">
      <c r="I264" s="30"/>
    </row>
    <row r="265" spans="9:9">
      <c r="I265" s="30"/>
    </row>
    <row r="266" spans="9:9">
      <c r="I266" s="30"/>
    </row>
    <row r="267" spans="9:9">
      <c r="I267" s="30"/>
    </row>
    <row r="268" spans="9:9">
      <c r="I268" s="30"/>
    </row>
    <row r="269" spans="9:9">
      <c r="I269" s="30"/>
    </row>
    <row r="270" spans="9:9">
      <c r="I270" s="30"/>
    </row>
    <row r="271" spans="9:9">
      <c r="I271" s="30"/>
    </row>
    <row r="272" spans="9:9">
      <c r="I272" s="30"/>
    </row>
    <row r="273" spans="9:9">
      <c r="I273" s="30"/>
    </row>
  </sheetData>
  <sheetProtection algorithmName="SHA-512" hashValue="3hEd504439Cr51mOP01i51RSDgyy+adHKmeGn8Cro8kLSbERe0P2nTIxO0zDA3U5wQqAezN0JPJwZC4LKa9OAA==" saltValue="t+6USv08i+3G7mz4CToxZw==" spinCount="100000" sheet="1" scenarios="1" formatRows="0" autoFilter="0"/>
  <mergeCells count="5">
    <mergeCell ref="B150:K152"/>
    <mergeCell ref="A1:Q1"/>
    <mergeCell ref="R1:AH1"/>
    <mergeCell ref="S2:U2"/>
    <mergeCell ref="V2:AH2"/>
  </mergeCells>
  <phoneticPr fontId="3" type="noConversion"/>
  <conditionalFormatting sqref="J7:J10">
    <cfRule type="containsText" dxfId="367" priority="27" operator="containsText" text="중점">
      <formula>NOT(ISERROR(SEARCH("중점",J7)))</formula>
    </cfRule>
  </conditionalFormatting>
  <conditionalFormatting sqref="J11:J143">
    <cfRule type="containsText" dxfId="366" priority="26" operator="containsText" text="중점">
      <formula>NOT(ISERROR(SEARCH("중점",J11)))</formula>
    </cfRule>
  </conditionalFormatting>
  <conditionalFormatting sqref="L20:L32">
    <cfRule type="containsText" dxfId="365" priority="25" operator="containsText" text="산업에너지">
      <formula>NOT(ISERROR(SEARCH("산업에너지",L20)))</formula>
    </cfRule>
  </conditionalFormatting>
  <conditionalFormatting sqref="J144">
    <cfRule type="containsText" dxfId="364" priority="24" operator="containsText" text="중점">
      <formula>NOT(ISERROR(SEARCH("중점",J144)))</formula>
    </cfRule>
  </conditionalFormatting>
  <conditionalFormatting sqref="E70">
    <cfRule type="containsText" dxfId="363" priority="9" operator="containsText" text="매핑">
      <formula>NOT(ISERROR(SEARCH("매핑",E70)))</formula>
    </cfRule>
  </conditionalFormatting>
  <conditionalFormatting sqref="F70">
    <cfRule type="containsText" dxfId="362" priority="8" operator="containsText" text="ex">
      <formula>NOT(ISERROR(SEARCH("ex",F70)))</formula>
    </cfRule>
  </conditionalFormatting>
  <conditionalFormatting sqref="A70:D70">
    <cfRule type="containsText" dxfId="361" priority="6" operator="containsText" text="종료">
      <formula>NOT(ISERROR(SEARCH("종료",A70)))</formula>
    </cfRule>
    <cfRule type="containsText" dxfId="360" priority="7" operator="containsText" text="시작">
      <formula>NOT(ISERROR(SEARCH("시작",A70)))</formula>
    </cfRule>
  </conditionalFormatting>
  <conditionalFormatting sqref="G70">
    <cfRule type="containsText" dxfId="359" priority="5" operator="containsText" text="성과관리">
      <formula>NOT(ISERROR(SEARCH("성과관리",G70)))</formula>
    </cfRule>
  </conditionalFormatting>
  <conditionalFormatting sqref="A71:E71 G71">
    <cfRule type="containsText" dxfId="358" priority="2" operator="containsText" text="(">
      <formula>NOT(ISERROR(SEARCH("(",A71)))</formula>
    </cfRule>
  </conditionalFormatting>
  <conditionalFormatting sqref="F71">
    <cfRule type="containsText" dxfId="357" priority="1" operator="containsText" text="ex">
      <formula>NOT(ISERROR(SEARCH("ex",F71)))</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500-000000000000}">
          <x14:formula1>
            <xm:f>'기준(양식)'!$C$9:$C$10</xm:f>
          </x14:formula1>
          <xm:sqref>B149</xm:sqref>
        </x14:dataValidation>
        <x14:dataValidation type="list" allowBlank="1" showInputMessage="1" showErrorMessage="1" xr:uid="{00000000-0002-0000-0500-000001000000}">
          <x14:formula1>
            <xm:f>'기준(양식)'!$D$14:$D$16</xm:f>
          </x14:formula1>
          <xm:sqref>A149</xm:sqref>
        </x14:dataValidation>
        <x14:dataValidation type="list" allowBlank="1" showInputMessage="1" showErrorMessage="1" xr:uid="{00000000-0002-0000-0500-000002000000}">
          <x14:formula1>
            <xm:f>'기준(양식)'!$M$3:$M$23</xm:f>
          </x14:formula1>
          <xm:sqref>C70 A70 A71 C71</xm:sqref>
        </x14:dataValidation>
        <x14:dataValidation type="list" allowBlank="1" showInputMessage="1" showErrorMessage="1" xr:uid="{00000000-0002-0000-0500-000003000000}">
          <x14:formula1>
            <xm:f>'기준(양식)'!$N$3:$N$6</xm:f>
          </x14:formula1>
          <xm:sqref>D70 B70 B71 D71</xm:sqref>
        </x14:dataValidation>
        <x14:dataValidation type="list" allowBlank="1" showInputMessage="1" showErrorMessage="1" xr:uid="{00000000-0002-0000-0500-000004000000}">
          <x14:formula1>
            <xm:f>'기준(양식)'!$Q$3:$Q$12</xm:f>
          </x14:formula1>
          <xm:sqref>E70</xm:sqref>
        </x14:dataValidation>
        <x14:dataValidation type="list" allowBlank="1" showInputMessage="1" showErrorMessage="1" xr:uid="{30C0C36B-9C39-427B-A3C4-AC499AF0467E}">
          <x14:formula1>
            <xm:f>'기준(양식)'!$Q$13:$Q$22</xm:f>
          </x14:formula1>
          <xm:sqref>E71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Configuration_HR">
    <tabColor rgb="FFFF0000"/>
  </sheetPr>
  <dimension ref="A1:CJ512"/>
  <sheetViews>
    <sheetView zoomScale="70" zoomScaleNormal="70" workbookViewId="0"/>
  </sheetViews>
  <sheetFormatPr defaultRowHeight="17"/>
  <cols>
    <col min="1" max="87" width="2.58203125" customWidth="1"/>
    <col min="88" max="88" width="2.58203125" style="40" customWidth="1"/>
    <col min="89" max="102" width="2.58203125" customWidth="1"/>
  </cols>
  <sheetData>
    <row r="1" spans="1:88">
      <c r="B1" s="735" t="s">
        <v>2438</v>
      </c>
      <c r="C1" s="735"/>
      <c r="D1" s="735"/>
      <c r="E1" s="735"/>
      <c r="F1" s="735"/>
      <c r="G1" s="735"/>
      <c r="H1" s="735"/>
      <c r="I1" s="735"/>
      <c r="J1" s="735"/>
      <c r="K1" s="735"/>
      <c r="L1" s="735"/>
      <c r="M1" s="735"/>
      <c r="N1" s="735"/>
      <c r="O1" s="735"/>
      <c r="P1" s="735"/>
      <c r="Q1" s="735"/>
      <c r="R1" s="735"/>
      <c r="S1" s="735"/>
      <c r="T1" s="735"/>
      <c r="U1" s="735"/>
      <c r="V1" s="735"/>
      <c r="W1" s="735"/>
      <c r="X1" s="735"/>
      <c r="Y1" s="735"/>
      <c r="Z1" s="735"/>
      <c r="AA1" s="735"/>
      <c r="AB1" s="735"/>
      <c r="AC1" s="735"/>
      <c r="AD1" s="735"/>
      <c r="AE1" s="735"/>
      <c r="AF1" s="735"/>
      <c r="AG1" s="735"/>
      <c r="AH1" s="735"/>
      <c r="AI1" s="735"/>
      <c r="AJ1" s="735"/>
      <c r="AK1" s="735"/>
      <c r="AL1" s="735"/>
      <c r="AM1" s="735"/>
      <c r="AN1" s="735"/>
      <c r="AO1" s="735"/>
      <c r="AP1" s="735"/>
      <c r="AQ1" s="735"/>
      <c r="AR1" s="735"/>
      <c r="AS1" s="735"/>
      <c r="AT1" s="735"/>
      <c r="AU1" s="735"/>
      <c r="AV1" s="735"/>
      <c r="AW1" s="735"/>
      <c r="AX1" s="735"/>
      <c r="AY1" s="735"/>
      <c r="AZ1" s="735"/>
      <c r="BA1" s="735"/>
      <c r="BB1" s="735"/>
      <c r="BC1" s="735"/>
      <c r="BD1" s="735"/>
      <c r="BE1" s="735"/>
      <c r="BF1" s="735"/>
      <c r="BG1" s="735"/>
      <c r="BH1" s="735"/>
      <c r="BI1" s="735"/>
      <c r="BJ1" s="735"/>
      <c r="BK1" s="735"/>
      <c r="BL1" s="735"/>
      <c r="BM1" s="735"/>
      <c r="BN1" s="735"/>
      <c r="BO1" s="735"/>
      <c r="BP1" s="735"/>
      <c r="BQ1" s="735"/>
      <c r="BR1" s="735"/>
      <c r="BS1" s="735"/>
      <c r="BT1" s="735"/>
      <c r="BU1" s="735"/>
      <c r="BV1" s="735"/>
      <c r="BW1" s="735"/>
      <c r="BX1" s="735"/>
      <c r="BY1" s="735"/>
      <c r="BZ1" s="735"/>
      <c r="CA1" s="735"/>
      <c r="CB1" s="735"/>
      <c r="CC1" s="735"/>
      <c r="CD1" s="735"/>
      <c r="CE1" s="735"/>
      <c r="CF1" s="735"/>
      <c r="CG1" s="735"/>
      <c r="CH1" s="735"/>
      <c r="CI1" s="735"/>
      <c r="CJ1" s="41" t="s">
        <v>758</v>
      </c>
    </row>
    <row r="2" spans="1:88">
      <c r="B2" s="735"/>
      <c r="C2" s="735"/>
      <c r="D2" s="735"/>
      <c r="E2" s="735"/>
      <c r="F2" s="735"/>
      <c r="G2" s="735"/>
      <c r="H2" s="735"/>
      <c r="I2" s="735"/>
      <c r="J2" s="735"/>
      <c r="K2" s="735"/>
      <c r="L2" s="735"/>
      <c r="M2" s="735"/>
      <c r="N2" s="735"/>
      <c r="O2" s="735"/>
      <c r="P2" s="735"/>
      <c r="Q2" s="735"/>
      <c r="R2" s="735"/>
      <c r="S2" s="735"/>
      <c r="T2" s="735"/>
      <c r="U2" s="735"/>
      <c r="V2" s="735"/>
      <c r="W2" s="735"/>
      <c r="X2" s="735"/>
      <c r="Y2" s="735"/>
      <c r="Z2" s="735"/>
      <c r="AA2" s="735"/>
      <c r="AB2" s="735"/>
      <c r="AC2" s="735"/>
      <c r="AD2" s="735"/>
      <c r="AE2" s="735"/>
      <c r="AF2" s="735"/>
      <c r="AG2" s="735"/>
      <c r="AH2" s="735"/>
      <c r="AI2" s="735"/>
      <c r="AJ2" s="735"/>
      <c r="AK2" s="735"/>
      <c r="AL2" s="735"/>
      <c r="AM2" s="735"/>
      <c r="AN2" s="735"/>
      <c r="AO2" s="735"/>
      <c r="AP2" s="735"/>
      <c r="AQ2" s="735"/>
      <c r="AR2" s="735"/>
      <c r="AS2" s="735"/>
      <c r="AT2" s="735"/>
      <c r="AU2" s="735"/>
      <c r="AV2" s="735"/>
      <c r="AW2" s="735"/>
      <c r="AX2" s="735"/>
      <c r="AY2" s="735"/>
      <c r="AZ2" s="735"/>
      <c r="BA2" s="735"/>
      <c r="BB2" s="735"/>
      <c r="BC2" s="735"/>
      <c r="BD2" s="735"/>
      <c r="BE2" s="735"/>
      <c r="BF2" s="735"/>
      <c r="BG2" s="735"/>
      <c r="BH2" s="735"/>
      <c r="BI2" s="735"/>
      <c r="BJ2" s="735"/>
      <c r="BK2" s="735"/>
      <c r="BL2" s="735"/>
      <c r="BM2" s="735"/>
      <c r="BN2" s="735"/>
      <c r="BO2" s="735"/>
      <c r="BP2" s="735"/>
      <c r="BQ2" s="735"/>
      <c r="BR2" s="735"/>
      <c r="BS2" s="735"/>
      <c r="BT2" s="735"/>
      <c r="BU2" s="735"/>
      <c r="BV2" s="735"/>
      <c r="BW2" s="735"/>
      <c r="BX2" s="735"/>
      <c r="BY2" s="735"/>
      <c r="BZ2" s="735"/>
      <c r="CA2" s="735"/>
      <c r="CB2" s="735"/>
      <c r="CC2" s="735"/>
      <c r="CD2" s="735"/>
      <c r="CE2" s="735"/>
      <c r="CF2" s="735"/>
      <c r="CG2" s="735"/>
      <c r="CH2" s="735"/>
      <c r="CI2" s="735"/>
    </row>
    <row r="3" spans="1:88">
      <c r="B3" s="735"/>
      <c r="C3" s="735"/>
      <c r="D3" s="735"/>
      <c r="E3" s="735"/>
      <c r="F3" s="735"/>
      <c r="G3" s="735"/>
      <c r="H3" s="735"/>
      <c r="I3" s="735"/>
      <c r="J3" s="735"/>
      <c r="K3" s="735"/>
      <c r="L3" s="735"/>
      <c r="M3" s="735"/>
      <c r="N3" s="735"/>
      <c r="O3" s="735"/>
      <c r="P3" s="735"/>
      <c r="Q3" s="735"/>
      <c r="R3" s="735"/>
      <c r="S3" s="735"/>
      <c r="T3" s="735"/>
      <c r="U3" s="735"/>
      <c r="V3" s="735"/>
      <c r="W3" s="735"/>
      <c r="X3" s="735"/>
      <c r="Y3" s="735"/>
      <c r="Z3" s="735"/>
      <c r="AA3" s="735"/>
      <c r="AB3" s="735"/>
      <c r="AC3" s="735"/>
      <c r="AD3" s="735"/>
      <c r="AE3" s="735"/>
      <c r="AF3" s="735"/>
      <c r="AG3" s="735"/>
      <c r="AH3" s="735"/>
      <c r="AI3" s="735"/>
      <c r="AJ3" s="735"/>
      <c r="AK3" s="735"/>
      <c r="AL3" s="735"/>
      <c r="AM3" s="735"/>
      <c r="AN3" s="735"/>
      <c r="AO3" s="735"/>
      <c r="AP3" s="735"/>
      <c r="AQ3" s="735"/>
      <c r="AR3" s="735"/>
      <c r="AS3" s="735"/>
      <c r="AT3" s="735"/>
      <c r="AU3" s="735"/>
      <c r="AV3" s="735"/>
      <c r="AW3" s="735"/>
      <c r="AX3" s="735"/>
      <c r="AY3" s="735"/>
      <c r="AZ3" s="735"/>
      <c r="BA3" s="735"/>
      <c r="BB3" s="735"/>
      <c r="BC3" s="735"/>
      <c r="BD3" s="735"/>
      <c r="BE3" s="735"/>
      <c r="BF3" s="735"/>
      <c r="BG3" s="735"/>
      <c r="BH3" s="735"/>
      <c r="BI3" s="735"/>
      <c r="BJ3" s="735"/>
      <c r="BK3" s="735"/>
      <c r="BL3" s="735"/>
      <c r="BM3" s="735"/>
      <c r="BN3" s="735"/>
      <c r="BO3" s="735"/>
      <c r="BP3" s="735"/>
      <c r="BQ3" s="735"/>
      <c r="BR3" s="735"/>
      <c r="BS3" s="735"/>
      <c r="BT3" s="735"/>
      <c r="BU3" s="735"/>
      <c r="BV3" s="735"/>
      <c r="BW3" s="735"/>
      <c r="BX3" s="735"/>
      <c r="BY3" s="735"/>
      <c r="BZ3" s="735"/>
      <c r="CA3" s="735"/>
      <c r="CB3" s="735"/>
      <c r="CC3" s="735"/>
      <c r="CD3" s="735"/>
      <c r="CE3" s="735"/>
      <c r="CF3" s="735"/>
      <c r="CG3" s="735"/>
      <c r="CH3" s="735"/>
      <c r="CI3" s="735"/>
    </row>
    <row r="4" spans="1:88">
      <c r="A4" s="40"/>
      <c r="B4" s="736" t="s">
        <v>759</v>
      </c>
      <c r="C4" s="737"/>
      <c r="D4" s="737"/>
      <c r="E4" s="737"/>
      <c r="F4" s="737"/>
      <c r="G4" s="737"/>
      <c r="H4" s="737"/>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737"/>
      <c r="BA4" s="737"/>
      <c r="BB4" s="737"/>
      <c r="BC4" s="737"/>
      <c r="BD4" s="737"/>
      <c r="BE4" s="737"/>
      <c r="BF4" s="737"/>
      <c r="BG4" s="737"/>
      <c r="BH4" s="737"/>
      <c r="BI4" s="737"/>
      <c r="BJ4" s="737"/>
      <c r="BK4" s="737"/>
      <c r="BL4" s="737"/>
      <c r="BM4" s="737"/>
      <c r="BN4" s="737"/>
      <c r="BO4" s="737"/>
      <c r="BP4" s="737"/>
      <c r="BQ4" s="737"/>
      <c r="BR4" s="737"/>
      <c r="BS4" s="737"/>
      <c r="BT4" s="737"/>
      <c r="BU4" s="737"/>
      <c r="BV4" s="737"/>
      <c r="BW4" s="737"/>
      <c r="BX4" s="737"/>
      <c r="BY4" s="737"/>
      <c r="BZ4" s="737"/>
      <c r="CA4" s="737"/>
      <c r="CB4" s="737"/>
      <c r="CC4" s="737"/>
      <c r="CD4" s="737"/>
      <c r="CE4" s="737"/>
      <c r="CF4" s="737"/>
      <c r="CG4" s="737"/>
      <c r="CH4" s="737"/>
      <c r="CI4" s="737"/>
    </row>
    <row r="5" spans="1:88">
      <c r="A5" s="40"/>
      <c r="B5" s="736"/>
      <c r="C5" s="737"/>
      <c r="D5" s="737"/>
      <c r="E5" s="737"/>
      <c r="F5" s="737"/>
      <c r="G5" s="737"/>
      <c r="H5" s="737"/>
      <c r="I5" s="737"/>
      <c r="J5" s="737"/>
      <c r="K5" s="737"/>
      <c r="L5" s="737"/>
      <c r="M5" s="737"/>
      <c r="N5" s="737"/>
      <c r="O5" s="737"/>
      <c r="P5" s="737"/>
      <c r="Q5" s="737"/>
      <c r="R5" s="737"/>
      <c r="S5" s="737"/>
      <c r="T5" s="737"/>
      <c r="U5" s="737"/>
      <c r="V5" s="737"/>
      <c r="W5" s="737"/>
      <c r="X5" s="737"/>
      <c r="Y5" s="737"/>
      <c r="Z5" s="737"/>
      <c r="AA5" s="737"/>
      <c r="AB5" s="737"/>
      <c r="AC5" s="737"/>
      <c r="AD5" s="737"/>
      <c r="AE5" s="737"/>
      <c r="AF5" s="737"/>
      <c r="AG5" s="737"/>
      <c r="AH5" s="737"/>
      <c r="AI5" s="737"/>
      <c r="AJ5" s="737"/>
      <c r="AK5" s="737"/>
      <c r="AL5" s="737"/>
      <c r="AM5" s="737"/>
      <c r="AN5" s="737"/>
      <c r="AO5" s="737"/>
      <c r="AP5" s="737"/>
      <c r="AQ5" s="737"/>
      <c r="AR5" s="737"/>
      <c r="AS5" s="737"/>
      <c r="AT5" s="737"/>
      <c r="AU5" s="737"/>
      <c r="AV5" s="737"/>
      <c r="AW5" s="737"/>
      <c r="AX5" s="737"/>
      <c r="AY5" s="737"/>
      <c r="AZ5" s="737"/>
      <c r="BA5" s="737"/>
      <c r="BB5" s="737"/>
      <c r="BC5" s="737"/>
      <c r="BD5" s="737"/>
      <c r="BE5" s="737"/>
      <c r="BF5" s="737"/>
      <c r="BG5" s="737"/>
      <c r="BH5" s="737"/>
      <c r="BI5" s="737"/>
      <c r="BJ5" s="737"/>
      <c r="BK5" s="737"/>
      <c r="BL5" s="737"/>
      <c r="BM5" s="737"/>
      <c r="BN5" s="737"/>
      <c r="BO5" s="737"/>
      <c r="BP5" s="737"/>
      <c r="BQ5" s="737"/>
      <c r="BR5" s="737"/>
      <c r="BS5" s="737"/>
      <c r="BT5" s="737"/>
      <c r="BU5" s="737"/>
      <c r="BV5" s="737"/>
      <c r="BW5" s="737"/>
      <c r="BX5" s="737"/>
      <c r="BY5" s="737"/>
      <c r="BZ5" s="737"/>
      <c r="CA5" s="737"/>
      <c r="CB5" s="737"/>
      <c r="CC5" s="737"/>
      <c r="CD5" s="737"/>
      <c r="CE5" s="737"/>
      <c r="CF5" s="737"/>
      <c r="CG5" s="737"/>
      <c r="CH5" s="737"/>
      <c r="CI5" s="737"/>
    </row>
    <row r="6" spans="1:88">
      <c r="A6" s="40"/>
      <c r="B6" s="737"/>
      <c r="C6" s="737"/>
      <c r="D6" s="737"/>
      <c r="E6" s="737"/>
      <c r="F6" s="737"/>
      <c r="G6" s="737"/>
      <c r="H6" s="737"/>
      <c r="I6" s="737"/>
      <c r="J6" s="737"/>
      <c r="K6" s="737"/>
      <c r="L6" s="737"/>
      <c r="M6" s="737"/>
      <c r="N6" s="737"/>
      <c r="O6" s="737"/>
      <c r="P6" s="737"/>
      <c r="Q6" s="737"/>
      <c r="R6" s="737"/>
      <c r="S6" s="737"/>
      <c r="T6" s="737"/>
      <c r="U6" s="737"/>
      <c r="V6" s="737"/>
      <c r="W6" s="737"/>
      <c r="X6" s="737"/>
      <c r="Y6" s="737"/>
      <c r="Z6" s="737"/>
      <c r="AA6" s="737"/>
      <c r="AB6" s="737"/>
      <c r="AC6" s="737"/>
      <c r="AD6" s="737"/>
      <c r="AE6" s="737"/>
      <c r="AF6" s="737"/>
      <c r="AG6" s="737"/>
      <c r="AH6" s="737"/>
      <c r="AI6" s="737"/>
      <c r="AJ6" s="737"/>
      <c r="AK6" s="737"/>
      <c r="AL6" s="737"/>
      <c r="AM6" s="737"/>
      <c r="AN6" s="737"/>
      <c r="AO6" s="737"/>
      <c r="AP6" s="737"/>
      <c r="AQ6" s="737"/>
      <c r="AR6" s="737"/>
      <c r="AS6" s="737"/>
      <c r="AT6" s="737"/>
      <c r="AU6" s="737"/>
      <c r="AV6" s="737"/>
      <c r="AW6" s="737"/>
      <c r="AX6" s="737"/>
      <c r="AY6" s="737"/>
      <c r="AZ6" s="737"/>
      <c r="BA6" s="737"/>
      <c r="BB6" s="737"/>
      <c r="BC6" s="737"/>
      <c r="BD6" s="737"/>
      <c r="BE6" s="737"/>
      <c r="BF6" s="737"/>
      <c r="BG6" s="737"/>
      <c r="BH6" s="737"/>
      <c r="BI6" s="737"/>
      <c r="BJ6" s="737"/>
      <c r="BK6" s="737"/>
      <c r="BL6" s="737"/>
      <c r="BM6" s="737"/>
      <c r="BN6" s="737"/>
      <c r="BO6" s="737"/>
      <c r="BP6" s="737"/>
      <c r="BQ6" s="737"/>
      <c r="BR6" s="737"/>
      <c r="BS6" s="737"/>
      <c r="BT6" s="737"/>
      <c r="BU6" s="737"/>
      <c r="BV6" s="737"/>
      <c r="BW6" s="737"/>
      <c r="BX6" s="737"/>
      <c r="BY6" s="737"/>
      <c r="BZ6" s="737"/>
      <c r="CA6" s="737"/>
      <c r="CB6" s="737"/>
      <c r="CC6" s="737"/>
      <c r="CD6" s="737"/>
      <c r="CE6" s="737"/>
      <c r="CF6" s="737"/>
      <c r="CG6" s="737"/>
      <c r="CH6" s="737"/>
      <c r="CI6" s="737"/>
    </row>
    <row r="7" spans="1:88">
      <c r="A7" s="40"/>
      <c r="B7" s="626" t="s">
        <v>760</v>
      </c>
      <c r="C7" s="627"/>
      <c r="D7" s="627"/>
      <c r="E7" s="627"/>
      <c r="F7" s="628"/>
      <c r="G7" s="627" t="s">
        <v>761</v>
      </c>
      <c r="H7" s="627"/>
      <c r="I7" s="627"/>
      <c r="J7" s="627"/>
      <c r="K7" s="627"/>
      <c r="L7" s="627"/>
      <c r="M7" s="627"/>
      <c r="N7" s="627"/>
      <c r="O7" s="627"/>
      <c r="P7" s="628"/>
      <c r="Q7" s="626" t="s">
        <v>762</v>
      </c>
      <c r="R7" s="627"/>
      <c r="S7" s="627"/>
      <c r="T7" s="627"/>
      <c r="U7" s="627"/>
      <c r="V7" s="627"/>
      <c r="W7" s="627"/>
      <c r="X7" s="627"/>
      <c r="Y7" s="627"/>
      <c r="Z7" s="627"/>
      <c r="AA7" s="627"/>
      <c r="AB7" s="627"/>
      <c r="AC7" s="627"/>
      <c r="AD7" s="627"/>
      <c r="AE7" s="627"/>
      <c r="AF7" s="627"/>
      <c r="AG7" s="627"/>
      <c r="AH7" s="627"/>
      <c r="AI7" s="627"/>
      <c r="AJ7" s="628"/>
      <c r="AK7" s="626" t="s">
        <v>763</v>
      </c>
      <c r="AL7" s="627"/>
      <c r="AM7" s="627"/>
      <c r="AN7" s="627"/>
      <c r="AO7" s="627"/>
      <c r="AP7" s="627"/>
      <c r="AQ7" s="627"/>
      <c r="AR7" s="627"/>
      <c r="AS7" s="627"/>
      <c r="AT7" s="627"/>
      <c r="AU7" s="627"/>
      <c r="AV7" s="627"/>
      <c r="AW7" s="627"/>
      <c r="AX7" s="627"/>
      <c r="AY7" s="627"/>
      <c r="AZ7" s="627"/>
      <c r="BA7" s="627"/>
      <c r="BB7" s="627"/>
      <c r="BC7" s="627"/>
      <c r="BD7" s="628"/>
      <c r="BE7" s="627" t="s">
        <v>1844</v>
      </c>
      <c r="BF7" s="627"/>
      <c r="BG7" s="627"/>
      <c r="BH7" s="627"/>
      <c r="BI7" s="627"/>
      <c r="BJ7" s="627"/>
      <c r="BK7" s="627"/>
      <c r="BL7" s="627"/>
      <c r="BM7" s="627"/>
      <c r="BN7" s="627"/>
      <c r="BO7" s="627"/>
      <c r="BP7" s="627"/>
      <c r="BQ7" s="627"/>
      <c r="BR7" s="627"/>
      <c r="BS7" s="627"/>
      <c r="BT7" s="627"/>
      <c r="BU7" s="627"/>
      <c r="BV7" s="627"/>
      <c r="BW7" s="627"/>
      <c r="BX7" s="627"/>
      <c r="BY7" s="627"/>
      <c r="BZ7" s="627"/>
      <c r="CA7" s="627"/>
      <c r="CB7" s="627"/>
      <c r="CC7" s="627"/>
      <c r="CD7" s="627"/>
      <c r="CE7" s="627"/>
      <c r="CF7" s="627"/>
      <c r="CG7" s="627"/>
      <c r="CH7" s="627"/>
      <c r="CI7" s="628"/>
    </row>
    <row r="8" spans="1:88">
      <c r="A8" s="40"/>
      <c r="B8" s="635" t="s">
        <v>764</v>
      </c>
      <c r="C8" s="636"/>
      <c r="D8" s="636"/>
      <c r="E8" s="636"/>
      <c r="F8" s="637"/>
      <c r="G8" s="635" t="s">
        <v>765</v>
      </c>
      <c r="H8" s="636"/>
      <c r="I8" s="636"/>
      <c r="J8" s="636"/>
      <c r="K8" s="636"/>
      <c r="L8" s="636"/>
      <c r="M8" s="636"/>
      <c r="N8" s="636"/>
      <c r="O8" s="636"/>
      <c r="P8" s="637"/>
      <c r="Q8" s="738" t="str">
        <f>$G$93</f>
        <v>수기입력란</v>
      </c>
      <c r="R8" s="739"/>
      <c r="S8" s="739"/>
      <c r="T8" s="739"/>
      <c r="U8" s="739"/>
      <c r="V8" s="739"/>
      <c r="W8" s="739"/>
      <c r="X8" s="739"/>
      <c r="Y8" s="739"/>
      <c r="Z8" s="739"/>
      <c r="AA8" s="739"/>
      <c r="AB8" s="739"/>
      <c r="AC8" s="739"/>
      <c r="AD8" s="739"/>
      <c r="AE8" s="739"/>
      <c r="AF8" s="739"/>
      <c r="AG8" s="739"/>
      <c r="AH8" s="739"/>
      <c r="AI8" s="739"/>
      <c r="AJ8" s="740"/>
      <c r="AK8" s="741">
        <v>0</v>
      </c>
      <c r="AL8" s="742"/>
      <c r="AM8" s="742"/>
      <c r="AN8" s="742"/>
      <c r="AO8" s="742"/>
      <c r="AP8" s="742"/>
      <c r="AQ8" s="742"/>
      <c r="AR8" s="742"/>
      <c r="AS8" s="742"/>
      <c r="AT8" s="742"/>
      <c r="AU8" s="742"/>
      <c r="AV8" s="742"/>
      <c r="AW8" s="742"/>
      <c r="AX8" s="742"/>
      <c r="AY8" s="742"/>
      <c r="AZ8" s="742"/>
      <c r="BA8" s="742"/>
      <c r="BB8" s="742"/>
      <c r="BC8" s="742"/>
      <c r="BD8" s="743"/>
      <c r="BE8" s="635" t="s">
        <v>766</v>
      </c>
      <c r="BF8" s="636"/>
      <c r="BG8" s="636"/>
      <c r="BH8" s="636"/>
      <c r="BI8" s="636"/>
      <c r="BJ8" s="636"/>
      <c r="BK8" s="636"/>
      <c r="BL8" s="636"/>
      <c r="BM8" s="636"/>
      <c r="BN8" s="636"/>
      <c r="BO8" s="636"/>
      <c r="BP8" s="636"/>
      <c r="BQ8" s="636"/>
      <c r="BR8" s="636"/>
      <c r="BS8" s="636"/>
      <c r="BT8" s="636"/>
      <c r="BU8" s="636"/>
      <c r="BV8" s="636"/>
      <c r="BW8" s="636"/>
      <c r="BX8" s="636"/>
      <c r="BY8" s="636"/>
      <c r="BZ8" s="636"/>
      <c r="CA8" s="636"/>
      <c r="CB8" s="636"/>
      <c r="CC8" s="636"/>
      <c r="CD8" s="636"/>
      <c r="CE8" s="636"/>
      <c r="CF8" s="636"/>
      <c r="CG8" s="636"/>
      <c r="CH8" s="636"/>
      <c r="CI8" s="637"/>
    </row>
    <row r="9" spans="1:88">
      <c r="A9" s="40"/>
      <c r="B9" s="635">
        <v>1</v>
      </c>
      <c r="C9" s="636"/>
      <c r="D9" s="636"/>
      <c r="E9" s="636"/>
      <c r="F9" s="637"/>
      <c r="G9" s="744" t="s">
        <v>767</v>
      </c>
      <c r="H9" s="745"/>
      <c r="I9" s="745"/>
      <c r="J9" s="745"/>
      <c r="K9" s="745"/>
      <c r="L9" s="745"/>
      <c r="M9" s="745"/>
      <c r="N9" s="745"/>
      <c r="O9" s="745"/>
      <c r="P9" s="746"/>
      <c r="Q9" s="402" t="s">
        <v>11</v>
      </c>
      <c r="R9" s="403"/>
      <c r="S9" s="403"/>
      <c r="T9" s="403"/>
      <c r="U9" s="403"/>
      <c r="V9" s="403"/>
      <c r="W9" s="403"/>
      <c r="X9" s="403"/>
      <c r="Y9" s="403"/>
      <c r="Z9" s="403"/>
      <c r="AA9" s="403"/>
      <c r="AB9" s="403"/>
      <c r="AC9" s="403"/>
      <c r="AD9" s="403"/>
      <c r="AE9" s="403"/>
      <c r="AF9" s="403"/>
      <c r="AG9" s="403"/>
      <c r="AH9" s="403"/>
      <c r="AI9" s="403"/>
      <c r="AJ9" s="404"/>
      <c r="AK9" s="726">
        <v>2390000</v>
      </c>
      <c r="AL9" s="727"/>
      <c r="AM9" s="727"/>
      <c r="AN9" s="727"/>
      <c r="AO9" s="727"/>
      <c r="AP9" s="727"/>
      <c r="AQ9" s="727"/>
      <c r="AR9" s="727"/>
      <c r="AS9" s="727"/>
      <c r="AT9" s="727"/>
      <c r="AU9" s="727"/>
      <c r="AV9" s="727"/>
      <c r="AW9" s="727"/>
      <c r="AX9" s="727"/>
      <c r="AY9" s="727"/>
      <c r="AZ9" s="727"/>
      <c r="BA9" s="727"/>
      <c r="BB9" s="727"/>
      <c r="BC9" s="727"/>
      <c r="BD9" s="728"/>
      <c r="BE9" s="632" t="s">
        <v>2439</v>
      </c>
      <c r="BF9" s="633"/>
      <c r="BG9" s="633"/>
      <c r="BH9" s="633"/>
      <c r="BI9" s="633"/>
      <c r="BJ9" s="633"/>
      <c r="BK9" s="633"/>
      <c r="BL9" s="633"/>
      <c r="BM9" s="633"/>
      <c r="BN9" s="633"/>
      <c r="BO9" s="633"/>
      <c r="BP9" s="633"/>
      <c r="BQ9" s="633"/>
      <c r="BR9" s="633"/>
      <c r="BS9" s="633"/>
      <c r="BT9" s="633"/>
      <c r="BU9" s="633"/>
      <c r="BV9" s="633"/>
      <c r="BW9" s="633"/>
      <c r="BX9" s="633"/>
      <c r="BY9" s="633"/>
      <c r="BZ9" s="633"/>
      <c r="CA9" s="633"/>
      <c r="CB9" s="633"/>
      <c r="CC9" s="633"/>
      <c r="CD9" s="633"/>
      <c r="CE9" s="633"/>
      <c r="CF9" s="633"/>
      <c r="CG9" s="633"/>
      <c r="CH9" s="633"/>
      <c r="CI9" s="634"/>
    </row>
    <row r="10" spans="1:88">
      <c r="A10" s="40"/>
      <c r="B10" s="635">
        <v>2</v>
      </c>
      <c r="C10" s="636"/>
      <c r="D10" s="636"/>
      <c r="E10" s="636"/>
      <c r="F10" s="637"/>
      <c r="G10" s="747"/>
      <c r="H10" s="748"/>
      <c r="I10" s="748"/>
      <c r="J10" s="748"/>
      <c r="K10" s="748"/>
      <c r="L10" s="748"/>
      <c r="M10" s="748"/>
      <c r="N10" s="748"/>
      <c r="O10" s="748"/>
      <c r="P10" s="749"/>
      <c r="Q10" s="402" t="s">
        <v>15</v>
      </c>
      <c r="R10" s="403"/>
      <c r="S10" s="403"/>
      <c r="T10" s="403"/>
      <c r="U10" s="403"/>
      <c r="V10" s="403"/>
      <c r="W10" s="403"/>
      <c r="X10" s="403"/>
      <c r="Y10" s="403"/>
      <c r="Z10" s="403"/>
      <c r="AA10" s="403"/>
      <c r="AB10" s="403"/>
      <c r="AC10" s="403"/>
      <c r="AD10" s="403"/>
      <c r="AE10" s="403"/>
      <c r="AF10" s="403"/>
      <c r="AG10" s="403"/>
      <c r="AH10" s="403"/>
      <c r="AI10" s="403"/>
      <c r="AJ10" s="404"/>
      <c r="AK10" s="726">
        <v>2200000</v>
      </c>
      <c r="AL10" s="727"/>
      <c r="AM10" s="727"/>
      <c r="AN10" s="727"/>
      <c r="AO10" s="727"/>
      <c r="AP10" s="727"/>
      <c r="AQ10" s="727"/>
      <c r="AR10" s="727"/>
      <c r="AS10" s="727"/>
      <c r="AT10" s="727"/>
      <c r="AU10" s="727"/>
      <c r="AV10" s="727"/>
      <c r="AW10" s="727"/>
      <c r="AX10" s="727"/>
      <c r="AY10" s="727"/>
      <c r="AZ10" s="727"/>
      <c r="BA10" s="727"/>
      <c r="BB10" s="727"/>
      <c r="BC10" s="727"/>
      <c r="BD10" s="728"/>
      <c r="BE10" s="632" t="s">
        <v>2440</v>
      </c>
      <c r="BF10" s="633"/>
      <c r="BG10" s="633"/>
      <c r="BH10" s="633"/>
      <c r="BI10" s="633"/>
      <c r="BJ10" s="633"/>
      <c r="BK10" s="633"/>
      <c r="BL10" s="633"/>
      <c r="BM10" s="633"/>
      <c r="BN10" s="633"/>
      <c r="BO10" s="633"/>
      <c r="BP10" s="633"/>
      <c r="BQ10" s="633"/>
      <c r="BR10" s="633"/>
      <c r="BS10" s="633"/>
      <c r="BT10" s="633"/>
      <c r="BU10" s="633"/>
      <c r="BV10" s="633"/>
      <c r="BW10" s="633"/>
      <c r="BX10" s="633"/>
      <c r="BY10" s="633"/>
      <c r="BZ10" s="633"/>
      <c r="CA10" s="633"/>
      <c r="CB10" s="633"/>
      <c r="CC10" s="633"/>
      <c r="CD10" s="633"/>
      <c r="CE10" s="633"/>
      <c r="CF10" s="633"/>
      <c r="CG10" s="633"/>
      <c r="CH10" s="633"/>
      <c r="CI10" s="634"/>
    </row>
    <row r="11" spans="1:88">
      <c r="A11" s="40"/>
      <c r="B11" s="635">
        <v>3</v>
      </c>
      <c r="C11" s="636"/>
      <c r="D11" s="636"/>
      <c r="E11" s="636"/>
      <c r="F11" s="637"/>
      <c r="G11" s="747"/>
      <c r="H11" s="748"/>
      <c r="I11" s="748"/>
      <c r="J11" s="748"/>
      <c r="K11" s="748"/>
      <c r="L11" s="748"/>
      <c r="M11" s="748"/>
      <c r="N11" s="748"/>
      <c r="O11" s="748"/>
      <c r="P11" s="749"/>
      <c r="Q11" s="402" t="s">
        <v>768</v>
      </c>
      <c r="R11" s="403"/>
      <c r="S11" s="403"/>
      <c r="T11" s="403"/>
      <c r="U11" s="403"/>
      <c r="V11" s="403"/>
      <c r="W11" s="403"/>
      <c r="X11" s="403"/>
      <c r="Y11" s="403"/>
      <c r="Z11" s="403"/>
      <c r="AA11" s="403"/>
      <c r="AB11" s="403"/>
      <c r="AC11" s="403"/>
      <c r="AD11" s="403"/>
      <c r="AE11" s="403"/>
      <c r="AF11" s="403"/>
      <c r="AG11" s="403"/>
      <c r="AH11" s="403"/>
      <c r="AI11" s="403"/>
      <c r="AJ11" s="404"/>
      <c r="AK11" s="726">
        <v>1327000</v>
      </c>
      <c r="AL11" s="727"/>
      <c r="AM11" s="727"/>
      <c r="AN11" s="727"/>
      <c r="AO11" s="727"/>
      <c r="AP11" s="727"/>
      <c r="AQ11" s="727"/>
      <c r="AR11" s="727"/>
      <c r="AS11" s="727"/>
      <c r="AT11" s="727"/>
      <c r="AU11" s="727"/>
      <c r="AV11" s="727"/>
      <c r="AW11" s="727"/>
      <c r="AX11" s="727"/>
      <c r="AY11" s="727"/>
      <c r="AZ11" s="727"/>
      <c r="BA11" s="727"/>
      <c r="BB11" s="727"/>
      <c r="BC11" s="727"/>
      <c r="BD11" s="728"/>
      <c r="BE11" s="632" t="s">
        <v>2439</v>
      </c>
      <c r="BF11" s="633"/>
      <c r="BG11" s="633"/>
      <c r="BH11" s="633"/>
      <c r="BI11" s="633"/>
      <c r="BJ11" s="633"/>
      <c r="BK11" s="633"/>
      <c r="BL11" s="633"/>
      <c r="BM11" s="633"/>
      <c r="BN11" s="633"/>
      <c r="BO11" s="633"/>
      <c r="BP11" s="633"/>
      <c r="BQ11" s="633"/>
      <c r="BR11" s="633"/>
      <c r="BS11" s="633"/>
      <c r="BT11" s="633"/>
      <c r="BU11" s="633"/>
      <c r="BV11" s="633"/>
      <c r="BW11" s="633"/>
      <c r="BX11" s="633"/>
      <c r="BY11" s="633"/>
      <c r="BZ11" s="633"/>
      <c r="CA11" s="633"/>
      <c r="CB11" s="633"/>
      <c r="CC11" s="633"/>
      <c r="CD11" s="633"/>
      <c r="CE11" s="633"/>
      <c r="CF11" s="633"/>
      <c r="CG11" s="633"/>
      <c r="CH11" s="633"/>
      <c r="CI11" s="634"/>
    </row>
    <row r="12" spans="1:88">
      <c r="A12" s="40"/>
      <c r="B12" s="635">
        <v>4</v>
      </c>
      <c r="C12" s="636"/>
      <c r="D12" s="636"/>
      <c r="E12" s="636"/>
      <c r="F12" s="637"/>
      <c r="G12" s="747"/>
      <c r="H12" s="748"/>
      <c r="I12" s="748"/>
      <c r="J12" s="748"/>
      <c r="K12" s="748"/>
      <c r="L12" s="748"/>
      <c r="M12" s="748"/>
      <c r="N12" s="748"/>
      <c r="O12" s="748"/>
      <c r="P12" s="749"/>
      <c r="Q12" s="402" t="s">
        <v>33</v>
      </c>
      <c r="R12" s="403"/>
      <c r="S12" s="403"/>
      <c r="T12" s="403"/>
      <c r="U12" s="403"/>
      <c r="V12" s="403"/>
      <c r="W12" s="403"/>
      <c r="X12" s="403"/>
      <c r="Y12" s="403"/>
      <c r="Z12" s="403"/>
      <c r="AA12" s="403"/>
      <c r="AB12" s="403"/>
      <c r="AC12" s="403"/>
      <c r="AD12" s="403"/>
      <c r="AE12" s="403"/>
      <c r="AF12" s="403"/>
      <c r="AG12" s="403"/>
      <c r="AH12" s="403"/>
      <c r="AI12" s="403"/>
      <c r="AJ12" s="404"/>
      <c r="AK12" s="726">
        <v>940000</v>
      </c>
      <c r="AL12" s="727"/>
      <c r="AM12" s="727"/>
      <c r="AN12" s="727"/>
      <c r="AO12" s="727"/>
      <c r="AP12" s="727"/>
      <c r="AQ12" s="727"/>
      <c r="AR12" s="727"/>
      <c r="AS12" s="727"/>
      <c r="AT12" s="727"/>
      <c r="AU12" s="727"/>
      <c r="AV12" s="727"/>
      <c r="AW12" s="727"/>
      <c r="AX12" s="727"/>
      <c r="AY12" s="727"/>
      <c r="AZ12" s="727"/>
      <c r="BA12" s="727"/>
      <c r="BB12" s="727"/>
      <c r="BC12" s="727"/>
      <c r="BD12" s="728"/>
      <c r="BE12" s="632" t="s">
        <v>2439</v>
      </c>
      <c r="BF12" s="633"/>
      <c r="BG12" s="633"/>
      <c r="BH12" s="633"/>
      <c r="BI12" s="633"/>
      <c r="BJ12" s="633"/>
      <c r="BK12" s="633"/>
      <c r="BL12" s="633"/>
      <c r="BM12" s="633"/>
      <c r="BN12" s="633"/>
      <c r="BO12" s="633"/>
      <c r="BP12" s="633"/>
      <c r="BQ12" s="633"/>
      <c r="BR12" s="633"/>
      <c r="BS12" s="633"/>
      <c r="BT12" s="633"/>
      <c r="BU12" s="633"/>
      <c r="BV12" s="633"/>
      <c r="BW12" s="633"/>
      <c r="BX12" s="633"/>
      <c r="BY12" s="633"/>
      <c r="BZ12" s="633"/>
      <c r="CA12" s="633"/>
      <c r="CB12" s="633"/>
      <c r="CC12" s="633"/>
      <c r="CD12" s="633"/>
      <c r="CE12" s="633"/>
      <c r="CF12" s="633"/>
      <c r="CG12" s="633"/>
      <c r="CH12" s="633"/>
      <c r="CI12" s="634"/>
    </row>
    <row r="13" spans="1:88">
      <c r="A13" s="40"/>
      <c r="B13" s="635">
        <v>5</v>
      </c>
      <c r="C13" s="636"/>
      <c r="D13" s="636"/>
      <c r="E13" s="636"/>
      <c r="F13" s="637"/>
      <c r="G13" s="747"/>
      <c r="H13" s="748"/>
      <c r="I13" s="748"/>
      <c r="J13" s="748"/>
      <c r="K13" s="748"/>
      <c r="L13" s="748"/>
      <c r="M13" s="748"/>
      <c r="N13" s="748"/>
      <c r="O13" s="748"/>
      <c r="P13" s="749"/>
      <c r="Q13" s="402" t="s">
        <v>769</v>
      </c>
      <c r="R13" s="403"/>
      <c r="S13" s="403"/>
      <c r="T13" s="403"/>
      <c r="U13" s="403"/>
      <c r="V13" s="403"/>
      <c r="W13" s="403"/>
      <c r="X13" s="403"/>
      <c r="Y13" s="403"/>
      <c r="Z13" s="403"/>
      <c r="AA13" s="403"/>
      <c r="AB13" s="403"/>
      <c r="AC13" s="403"/>
      <c r="AD13" s="403"/>
      <c r="AE13" s="403"/>
      <c r="AF13" s="403"/>
      <c r="AG13" s="403"/>
      <c r="AH13" s="403"/>
      <c r="AI13" s="403"/>
      <c r="AJ13" s="404"/>
      <c r="AK13" s="726">
        <v>1147300</v>
      </c>
      <c r="AL13" s="727"/>
      <c r="AM13" s="727"/>
      <c r="AN13" s="727"/>
      <c r="AO13" s="727"/>
      <c r="AP13" s="727"/>
      <c r="AQ13" s="727"/>
      <c r="AR13" s="727"/>
      <c r="AS13" s="727"/>
      <c r="AT13" s="727"/>
      <c r="AU13" s="727"/>
      <c r="AV13" s="727"/>
      <c r="AW13" s="727"/>
      <c r="AX13" s="727"/>
      <c r="AY13" s="727"/>
      <c r="AZ13" s="727"/>
      <c r="BA13" s="727"/>
      <c r="BB13" s="727"/>
      <c r="BC13" s="727"/>
      <c r="BD13" s="728"/>
      <c r="BE13" s="632" t="s">
        <v>2439</v>
      </c>
      <c r="BF13" s="633"/>
      <c r="BG13" s="633"/>
      <c r="BH13" s="633"/>
      <c r="BI13" s="633"/>
      <c r="BJ13" s="633"/>
      <c r="BK13" s="633"/>
      <c r="BL13" s="633"/>
      <c r="BM13" s="633"/>
      <c r="BN13" s="633"/>
      <c r="BO13" s="633"/>
      <c r="BP13" s="633"/>
      <c r="BQ13" s="633"/>
      <c r="BR13" s="633"/>
      <c r="BS13" s="633"/>
      <c r="BT13" s="633"/>
      <c r="BU13" s="633"/>
      <c r="BV13" s="633"/>
      <c r="BW13" s="633"/>
      <c r="BX13" s="633"/>
      <c r="BY13" s="633"/>
      <c r="BZ13" s="633"/>
      <c r="CA13" s="633"/>
      <c r="CB13" s="633"/>
      <c r="CC13" s="633"/>
      <c r="CD13" s="633"/>
      <c r="CE13" s="633"/>
      <c r="CF13" s="633"/>
      <c r="CG13" s="633"/>
      <c r="CH13" s="633"/>
      <c r="CI13" s="634"/>
    </row>
    <row r="14" spans="1:88">
      <c r="A14" s="40"/>
      <c r="B14" s="635">
        <v>6</v>
      </c>
      <c r="C14" s="636"/>
      <c r="D14" s="636"/>
      <c r="E14" s="636"/>
      <c r="F14" s="637"/>
      <c r="G14" s="747"/>
      <c r="H14" s="748"/>
      <c r="I14" s="748"/>
      <c r="J14" s="748"/>
      <c r="K14" s="748"/>
      <c r="L14" s="748"/>
      <c r="M14" s="748"/>
      <c r="N14" s="748"/>
      <c r="O14" s="748"/>
      <c r="P14" s="749"/>
      <c r="Q14" s="402" t="s">
        <v>770</v>
      </c>
      <c r="R14" s="403"/>
      <c r="S14" s="403"/>
      <c r="T14" s="403"/>
      <c r="U14" s="403"/>
      <c r="V14" s="403"/>
      <c r="W14" s="403"/>
      <c r="X14" s="403"/>
      <c r="Y14" s="403"/>
      <c r="Z14" s="403"/>
      <c r="AA14" s="403"/>
      <c r="AB14" s="403"/>
      <c r="AC14" s="403"/>
      <c r="AD14" s="403"/>
      <c r="AE14" s="403"/>
      <c r="AF14" s="403"/>
      <c r="AG14" s="403"/>
      <c r="AH14" s="403"/>
      <c r="AI14" s="403"/>
      <c r="AJ14" s="404"/>
      <c r="AK14" s="726">
        <v>2534200</v>
      </c>
      <c r="AL14" s="727"/>
      <c r="AM14" s="727"/>
      <c r="AN14" s="727"/>
      <c r="AO14" s="727"/>
      <c r="AP14" s="727"/>
      <c r="AQ14" s="727"/>
      <c r="AR14" s="727"/>
      <c r="AS14" s="727"/>
      <c r="AT14" s="727"/>
      <c r="AU14" s="727"/>
      <c r="AV14" s="727"/>
      <c r="AW14" s="727"/>
      <c r="AX14" s="727"/>
      <c r="AY14" s="727"/>
      <c r="AZ14" s="727"/>
      <c r="BA14" s="727"/>
      <c r="BB14" s="727"/>
      <c r="BC14" s="727"/>
      <c r="BD14" s="728"/>
      <c r="BE14" s="632" t="s">
        <v>2441</v>
      </c>
      <c r="BF14" s="633"/>
      <c r="BG14" s="633"/>
      <c r="BH14" s="633"/>
      <c r="BI14" s="633"/>
      <c r="BJ14" s="633"/>
      <c r="BK14" s="633"/>
      <c r="BL14" s="633"/>
      <c r="BM14" s="633"/>
      <c r="BN14" s="633"/>
      <c r="BO14" s="633"/>
      <c r="BP14" s="633"/>
      <c r="BQ14" s="633"/>
      <c r="BR14" s="633"/>
      <c r="BS14" s="633"/>
      <c r="BT14" s="633"/>
      <c r="BU14" s="633"/>
      <c r="BV14" s="633"/>
      <c r="BW14" s="633"/>
      <c r="BX14" s="633"/>
      <c r="BY14" s="633"/>
      <c r="BZ14" s="633"/>
      <c r="CA14" s="633"/>
      <c r="CB14" s="633"/>
      <c r="CC14" s="633"/>
      <c r="CD14" s="633"/>
      <c r="CE14" s="633"/>
      <c r="CF14" s="633"/>
      <c r="CG14" s="633"/>
      <c r="CH14" s="633"/>
      <c r="CI14" s="634"/>
    </row>
    <row r="15" spans="1:88">
      <c r="A15" s="40"/>
      <c r="B15" s="635">
        <v>7</v>
      </c>
      <c r="C15" s="636"/>
      <c r="D15" s="636"/>
      <c r="E15" s="636"/>
      <c r="F15" s="637"/>
      <c r="G15" s="747"/>
      <c r="H15" s="748"/>
      <c r="I15" s="748"/>
      <c r="J15" s="748"/>
      <c r="K15" s="748"/>
      <c r="L15" s="748"/>
      <c r="M15" s="748"/>
      <c r="N15" s="748"/>
      <c r="O15" s="748"/>
      <c r="P15" s="749"/>
      <c r="Q15" s="402" t="s">
        <v>771</v>
      </c>
      <c r="R15" s="403"/>
      <c r="S15" s="403"/>
      <c r="T15" s="403"/>
      <c r="U15" s="403"/>
      <c r="V15" s="403"/>
      <c r="W15" s="403"/>
      <c r="X15" s="403"/>
      <c r="Y15" s="403"/>
      <c r="Z15" s="403"/>
      <c r="AA15" s="403"/>
      <c r="AB15" s="403"/>
      <c r="AC15" s="403"/>
      <c r="AD15" s="403"/>
      <c r="AE15" s="403"/>
      <c r="AF15" s="403"/>
      <c r="AG15" s="403"/>
      <c r="AH15" s="403"/>
      <c r="AI15" s="403"/>
      <c r="AJ15" s="404"/>
      <c r="AK15" s="726">
        <v>1225900</v>
      </c>
      <c r="AL15" s="727"/>
      <c r="AM15" s="727"/>
      <c r="AN15" s="727"/>
      <c r="AO15" s="727"/>
      <c r="AP15" s="727"/>
      <c r="AQ15" s="727"/>
      <c r="AR15" s="727"/>
      <c r="AS15" s="727"/>
      <c r="AT15" s="727"/>
      <c r="AU15" s="727"/>
      <c r="AV15" s="727"/>
      <c r="AW15" s="727"/>
      <c r="AX15" s="727"/>
      <c r="AY15" s="727"/>
      <c r="AZ15" s="727"/>
      <c r="BA15" s="727"/>
      <c r="BB15" s="727"/>
      <c r="BC15" s="727"/>
      <c r="BD15" s="728"/>
      <c r="BE15" s="632" t="s">
        <v>2439</v>
      </c>
      <c r="BF15" s="633"/>
      <c r="BG15" s="633"/>
      <c r="BH15" s="633"/>
      <c r="BI15" s="633"/>
      <c r="BJ15" s="633"/>
      <c r="BK15" s="633"/>
      <c r="BL15" s="633"/>
      <c r="BM15" s="633"/>
      <c r="BN15" s="633"/>
      <c r="BO15" s="633"/>
      <c r="BP15" s="633"/>
      <c r="BQ15" s="633"/>
      <c r="BR15" s="633"/>
      <c r="BS15" s="633"/>
      <c r="BT15" s="633"/>
      <c r="BU15" s="633"/>
      <c r="BV15" s="633"/>
      <c r="BW15" s="633"/>
      <c r="BX15" s="633"/>
      <c r="BY15" s="633"/>
      <c r="BZ15" s="633"/>
      <c r="CA15" s="633"/>
      <c r="CB15" s="633"/>
      <c r="CC15" s="633"/>
      <c r="CD15" s="633"/>
      <c r="CE15" s="633"/>
      <c r="CF15" s="633"/>
      <c r="CG15" s="633"/>
      <c r="CH15" s="633"/>
      <c r="CI15" s="634"/>
    </row>
    <row r="16" spans="1:88">
      <c r="A16" s="40"/>
      <c r="B16" s="635">
        <v>8</v>
      </c>
      <c r="C16" s="636"/>
      <c r="D16" s="636"/>
      <c r="E16" s="636"/>
      <c r="F16" s="637"/>
      <c r="G16" s="747"/>
      <c r="H16" s="748"/>
      <c r="I16" s="748"/>
      <c r="J16" s="748"/>
      <c r="K16" s="748"/>
      <c r="L16" s="748"/>
      <c r="M16" s="748"/>
      <c r="N16" s="748"/>
      <c r="O16" s="748"/>
      <c r="P16" s="749"/>
      <c r="Q16" s="402" t="s">
        <v>53</v>
      </c>
      <c r="R16" s="403"/>
      <c r="S16" s="403"/>
      <c r="T16" s="403"/>
      <c r="U16" s="403"/>
      <c r="V16" s="403"/>
      <c r="W16" s="403"/>
      <c r="X16" s="403"/>
      <c r="Y16" s="403"/>
      <c r="Z16" s="403"/>
      <c r="AA16" s="403"/>
      <c r="AB16" s="403"/>
      <c r="AC16" s="403"/>
      <c r="AD16" s="403"/>
      <c r="AE16" s="403"/>
      <c r="AF16" s="403"/>
      <c r="AG16" s="403"/>
      <c r="AH16" s="403"/>
      <c r="AI16" s="403"/>
      <c r="AJ16" s="404"/>
      <c r="AK16" s="726">
        <v>2614500</v>
      </c>
      <c r="AL16" s="727"/>
      <c r="AM16" s="727"/>
      <c r="AN16" s="727"/>
      <c r="AO16" s="727"/>
      <c r="AP16" s="727"/>
      <c r="AQ16" s="727"/>
      <c r="AR16" s="727"/>
      <c r="AS16" s="727"/>
      <c r="AT16" s="727"/>
      <c r="AU16" s="727"/>
      <c r="AV16" s="727"/>
      <c r="AW16" s="727"/>
      <c r="AX16" s="727"/>
      <c r="AY16" s="727"/>
      <c r="AZ16" s="727"/>
      <c r="BA16" s="727"/>
      <c r="BB16" s="727"/>
      <c r="BC16" s="727"/>
      <c r="BD16" s="728"/>
      <c r="BE16" s="632" t="s">
        <v>2439</v>
      </c>
      <c r="BF16" s="633"/>
      <c r="BG16" s="633"/>
      <c r="BH16" s="633"/>
      <c r="BI16" s="633"/>
      <c r="BJ16" s="633"/>
      <c r="BK16" s="633"/>
      <c r="BL16" s="633"/>
      <c r="BM16" s="633"/>
      <c r="BN16" s="633"/>
      <c r="BO16" s="633"/>
      <c r="BP16" s="633"/>
      <c r="BQ16" s="633"/>
      <c r="BR16" s="633"/>
      <c r="BS16" s="633"/>
      <c r="BT16" s="633"/>
      <c r="BU16" s="633"/>
      <c r="BV16" s="633"/>
      <c r="BW16" s="633"/>
      <c r="BX16" s="633"/>
      <c r="BY16" s="633"/>
      <c r="BZ16" s="633"/>
      <c r="CA16" s="633"/>
      <c r="CB16" s="633"/>
      <c r="CC16" s="633"/>
      <c r="CD16" s="633"/>
      <c r="CE16" s="633"/>
      <c r="CF16" s="633"/>
      <c r="CG16" s="633"/>
      <c r="CH16" s="633"/>
      <c r="CI16" s="634"/>
    </row>
    <row r="17" spans="1:87">
      <c r="A17" s="40"/>
      <c r="B17" s="635">
        <v>9</v>
      </c>
      <c r="C17" s="636"/>
      <c r="D17" s="636"/>
      <c r="E17" s="636"/>
      <c r="F17" s="637"/>
      <c r="G17" s="747"/>
      <c r="H17" s="748"/>
      <c r="I17" s="748"/>
      <c r="J17" s="748"/>
      <c r="K17" s="748"/>
      <c r="L17" s="748"/>
      <c r="M17" s="748"/>
      <c r="N17" s="748"/>
      <c r="O17" s="748"/>
      <c r="P17" s="749"/>
      <c r="Q17" s="402" t="s">
        <v>61</v>
      </c>
      <c r="R17" s="403"/>
      <c r="S17" s="403"/>
      <c r="T17" s="403"/>
      <c r="U17" s="403"/>
      <c r="V17" s="403"/>
      <c r="W17" s="403"/>
      <c r="X17" s="403"/>
      <c r="Y17" s="403"/>
      <c r="Z17" s="403"/>
      <c r="AA17" s="403"/>
      <c r="AB17" s="403"/>
      <c r="AC17" s="403"/>
      <c r="AD17" s="403"/>
      <c r="AE17" s="403"/>
      <c r="AF17" s="403"/>
      <c r="AG17" s="403"/>
      <c r="AH17" s="403"/>
      <c r="AI17" s="403"/>
      <c r="AJ17" s="404"/>
      <c r="AK17" s="726">
        <v>4399000</v>
      </c>
      <c r="AL17" s="727"/>
      <c r="AM17" s="727"/>
      <c r="AN17" s="727"/>
      <c r="AO17" s="727"/>
      <c r="AP17" s="727"/>
      <c r="AQ17" s="727"/>
      <c r="AR17" s="727"/>
      <c r="AS17" s="727"/>
      <c r="AT17" s="727"/>
      <c r="AU17" s="727"/>
      <c r="AV17" s="727"/>
      <c r="AW17" s="727"/>
      <c r="AX17" s="727"/>
      <c r="AY17" s="727"/>
      <c r="AZ17" s="727"/>
      <c r="BA17" s="727"/>
      <c r="BB17" s="727"/>
      <c r="BC17" s="727"/>
      <c r="BD17" s="728"/>
      <c r="BE17" s="632" t="s">
        <v>2442</v>
      </c>
      <c r="BF17" s="633"/>
      <c r="BG17" s="633"/>
      <c r="BH17" s="633"/>
      <c r="BI17" s="633"/>
      <c r="BJ17" s="633"/>
      <c r="BK17" s="633"/>
      <c r="BL17" s="633"/>
      <c r="BM17" s="633"/>
      <c r="BN17" s="633"/>
      <c r="BO17" s="633"/>
      <c r="BP17" s="633"/>
      <c r="BQ17" s="633"/>
      <c r="BR17" s="633"/>
      <c r="BS17" s="633"/>
      <c r="BT17" s="633"/>
      <c r="BU17" s="633"/>
      <c r="BV17" s="633"/>
      <c r="BW17" s="633"/>
      <c r="BX17" s="633"/>
      <c r="BY17" s="633"/>
      <c r="BZ17" s="633"/>
      <c r="CA17" s="633"/>
      <c r="CB17" s="633"/>
      <c r="CC17" s="633"/>
      <c r="CD17" s="633"/>
      <c r="CE17" s="633"/>
      <c r="CF17" s="633"/>
      <c r="CG17" s="633"/>
      <c r="CH17" s="633"/>
      <c r="CI17" s="634"/>
    </row>
    <row r="18" spans="1:87">
      <c r="A18" s="40"/>
      <c r="B18" s="635">
        <v>10</v>
      </c>
      <c r="C18" s="636"/>
      <c r="D18" s="636"/>
      <c r="E18" s="636"/>
      <c r="F18" s="637"/>
      <c r="G18" s="747"/>
      <c r="H18" s="748"/>
      <c r="I18" s="748"/>
      <c r="J18" s="748"/>
      <c r="K18" s="748"/>
      <c r="L18" s="748"/>
      <c r="M18" s="748"/>
      <c r="N18" s="748"/>
      <c r="O18" s="748"/>
      <c r="P18" s="749"/>
      <c r="Q18" s="402" t="s">
        <v>82</v>
      </c>
      <c r="R18" s="403"/>
      <c r="S18" s="403"/>
      <c r="T18" s="403"/>
      <c r="U18" s="403"/>
      <c r="V18" s="403"/>
      <c r="W18" s="403"/>
      <c r="X18" s="403"/>
      <c r="Y18" s="403"/>
      <c r="Z18" s="403"/>
      <c r="AA18" s="403"/>
      <c r="AB18" s="403"/>
      <c r="AC18" s="403"/>
      <c r="AD18" s="403"/>
      <c r="AE18" s="403"/>
      <c r="AF18" s="403"/>
      <c r="AG18" s="403"/>
      <c r="AH18" s="403"/>
      <c r="AI18" s="403"/>
      <c r="AJ18" s="404"/>
      <c r="AK18" s="726">
        <v>1646200</v>
      </c>
      <c r="AL18" s="727"/>
      <c r="AM18" s="727"/>
      <c r="AN18" s="727"/>
      <c r="AO18" s="727"/>
      <c r="AP18" s="727"/>
      <c r="AQ18" s="727"/>
      <c r="AR18" s="727"/>
      <c r="AS18" s="727"/>
      <c r="AT18" s="727"/>
      <c r="AU18" s="727"/>
      <c r="AV18" s="727"/>
      <c r="AW18" s="727"/>
      <c r="AX18" s="727"/>
      <c r="AY18" s="727"/>
      <c r="AZ18" s="727"/>
      <c r="BA18" s="727"/>
      <c r="BB18" s="727"/>
      <c r="BC18" s="727"/>
      <c r="BD18" s="728"/>
      <c r="BE18" s="632" t="s">
        <v>2439</v>
      </c>
      <c r="BF18" s="633"/>
      <c r="BG18" s="633"/>
      <c r="BH18" s="633"/>
      <c r="BI18" s="633"/>
      <c r="BJ18" s="633"/>
      <c r="BK18" s="633"/>
      <c r="BL18" s="633"/>
      <c r="BM18" s="633"/>
      <c r="BN18" s="633"/>
      <c r="BO18" s="633"/>
      <c r="BP18" s="633"/>
      <c r="BQ18" s="633"/>
      <c r="BR18" s="633"/>
      <c r="BS18" s="633"/>
      <c r="BT18" s="633"/>
      <c r="BU18" s="633"/>
      <c r="BV18" s="633"/>
      <c r="BW18" s="633"/>
      <c r="BX18" s="633"/>
      <c r="BY18" s="633"/>
      <c r="BZ18" s="633"/>
      <c r="CA18" s="633"/>
      <c r="CB18" s="633"/>
      <c r="CC18" s="633"/>
      <c r="CD18" s="633"/>
      <c r="CE18" s="633"/>
      <c r="CF18" s="633"/>
      <c r="CG18" s="633"/>
      <c r="CH18" s="633"/>
      <c r="CI18" s="634"/>
    </row>
    <row r="19" spans="1:87">
      <c r="A19" s="40"/>
      <c r="B19" s="635">
        <v>11</v>
      </c>
      <c r="C19" s="636"/>
      <c r="D19" s="636"/>
      <c r="E19" s="636"/>
      <c r="F19" s="637"/>
      <c r="G19" s="747"/>
      <c r="H19" s="748"/>
      <c r="I19" s="748"/>
      <c r="J19" s="748"/>
      <c r="K19" s="748"/>
      <c r="L19" s="748"/>
      <c r="M19" s="748"/>
      <c r="N19" s="748"/>
      <c r="O19" s="748"/>
      <c r="P19" s="749"/>
      <c r="Q19" s="402" t="s">
        <v>92</v>
      </c>
      <c r="R19" s="403"/>
      <c r="S19" s="403"/>
      <c r="T19" s="403"/>
      <c r="U19" s="403"/>
      <c r="V19" s="403"/>
      <c r="W19" s="403"/>
      <c r="X19" s="403"/>
      <c r="Y19" s="403"/>
      <c r="Z19" s="403"/>
      <c r="AA19" s="403"/>
      <c r="AB19" s="403"/>
      <c r="AC19" s="403"/>
      <c r="AD19" s="403"/>
      <c r="AE19" s="403"/>
      <c r="AF19" s="403"/>
      <c r="AG19" s="403"/>
      <c r="AH19" s="403"/>
      <c r="AI19" s="403"/>
      <c r="AJ19" s="404"/>
      <c r="AK19" s="726">
        <v>1318700</v>
      </c>
      <c r="AL19" s="727"/>
      <c r="AM19" s="727"/>
      <c r="AN19" s="727"/>
      <c r="AO19" s="727"/>
      <c r="AP19" s="727"/>
      <c r="AQ19" s="727"/>
      <c r="AR19" s="727"/>
      <c r="AS19" s="727"/>
      <c r="AT19" s="727"/>
      <c r="AU19" s="727"/>
      <c r="AV19" s="727"/>
      <c r="AW19" s="727"/>
      <c r="AX19" s="727"/>
      <c r="AY19" s="727"/>
      <c r="AZ19" s="727"/>
      <c r="BA19" s="727"/>
      <c r="BB19" s="727"/>
      <c r="BC19" s="727"/>
      <c r="BD19" s="728"/>
      <c r="BE19" s="632" t="s">
        <v>2439</v>
      </c>
      <c r="BF19" s="633"/>
      <c r="BG19" s="633"/>
      <c r="BH19" s="633"/>
      <c r="BI19" s="633"/>
      <c r="BJ19" s="633"/>
      <c r="BK19" s="633"/>
      <c r="BL19" s="633"/>
      <c r="BM19" s="633"/>
      <c r="BN19" s="633"/>
      <c r="BO19" s="633"/>
      <c r="BP19" s="633"/>
      <c r="BQ19" s="633"/>
      <c r="BR19" s="633"/>
      <c r="BS19" s="633"/>
      <c r="BT19" s="633"/>
      <c r="BU19" s="633"/>
      <c r="BV19" s="633"/>
      <c r="BW19" s="633"/>
      <c r="BX19" s="633"/>
      <c r="BY19" s="633"/>
      <c r="BZ19" s="633"/>
      <c r="CA19" s="633"/>
      <c r="CB19" s="633"/>
      <c r="CC19" s="633"/>
      <c r="CD19" s="633"/>
      <c r="CE19" s="633"/>
      <c r="CF19" s="633"/>
      <c r="CG19" s="633"/>
      <c r="CH19" s="633"/>
      <c r="CI19" s="634"/>
    </row>
    <row r="20" spans="1:87">
      <c r="A20" s="40"/>
      <c r="B20" s="635">
        <v>12</v>
      </c>
      <c r="C20" s="636"/>
      <c r="D20" s="636"/>
      <c r="E20" s="636"/>
      <c r="F20" s="637"/>
      <c r="G20" s="747"/>
      <c r="H20" s="748"/>
      <c r="I20" s="748"/>
      <c r="J20" s="748"/>
      <c r="K20" s="748"/>
      <c r="L20" s="748"/>
      <c r="M20" s="748"/>
      <c r="N20" s="748"/>
      <c r="O20" s="748"/>
      <c r="P20" s="749"/>
      <c r="Q20" s="402" t="s">
        <v>108</v>
      </c>
      <c r="R20" s="403"/>
      <c r="S20" s="403"/>
      <c r="T20" s="403"/>
      <c r="U20" s="403"/>
      <c r="V20" s="403"/>
      <c r="W20" s="403"/>
      <c r="X20" s="403"/>
      <c r="Y20" s="403"/>
      <c r="Z20" s="403"/>
      <c r="AA20" s="403"/>
      <c r="AB20" s="403"/>
      <c r="AC20" s="403"/>
      <c r="AD20" s="403"/>
      <c r="AE20" s="403"/>
      <c r="AF20" s="403"/>
      <c r="AG20" s="403"/>
      <c r="AH20" s="403"/>
      <c r="AI20" s="403"/>
      <c r="AJ20" s="404"/>
      <c r="AK20" s="726">
        <v>2147900</v>
      </c>
      <c r="AL20" s="727"/>
      <c r="AM20" s="727"/>
      <c r="AN20" s="727"/>
      <c r="AO20" s="727"/>
      <c r="AP20" s="727"/>
      <c r="AQ20" s="727"/>
      <c r="AR20" s="727"/>
      <c r="AS20" s="727"/>
      <c r="AT20" s="727"/>
      <c r="AU20" s="727"/>
      <c r="AV20" s="727"/>
      <c r="AW20" s="727"/>
      <c r="AX20" s="727"/>
      <c r="AY20" s="727"/>
      <c r="AZ20" s="727"/>
      <c r="BA20" s="727"/>
      <c r="BB20" s="727"/>
      <c r="BC20" s="727"/>
      <c r="BD20" s="728"/>
      <c r="BE20" s="632" t="s">
        <v>2443</v>
      </c>
      <c r="BF20" s="633"/>
      <c r="BG20" s="633"/>
      <c r="BH20" s="633"/>
      <c r="BI20" s="633"/>
      <c r="BJ20" s="633"/>
      <c r="BK20" s="633"/>
      <c r="BL20" s="633"/>
      <c r="BM20" s="633"/>
      <c r="BN20" s="633"/>
      <c r="BO20" s="633"/>
      <c r="BP20" s="633"/>
      <c r="BQ20" s="633"/>
      <c r="BR20" s="633"/>
      <c r="BS20" s="633"/>
      <c r="BT20" s="633"/>
      <c r="BU20" s="633"/>
      <c r="BV20" s="633"/>
      <c r="BW20" s="633"/>
      <c r="BX20" s="633"/>
      <c r="BY20" s="633"/>
      <c r="BZ20" s="633"/>
      <c r="CA20" s="633"/>
      <c r="CB20" s="633"/>
      <c r="CC20" s="633"/>
      <c r="CD20" s="633"/>
      <c r="CE20" s="633"/>
      <c r="CF20" s="633"/>
      <c r="CG20" s="633"/>
      <c r="CH20" s="633"/>
      <c r="CI20" s="634"/>
    </row>
    <row r="21" spans="1:87">
      <c r="A21" s="40"/>
      <c r="B21" s="635">
        <v>13</v>
      </c>
      <c r="C21" s="636"/>
      <c r="D21" s="636"/>
      <c r="E21" s="636"/>
      <c r="F21" s="637"/>
      <c r="G21" s="747"/>
      <c r="H21" s="748"/>
      <c r="I21" s="748"/>
      <c r="J21" s="748"/>
      <c r="K21" s="748"/>
      <c r="L21" s="748"/>
      <c r="M21" s="748"/>
      <c r="N21" s="748"/>
      <c r="O21" s="748"/>
      <c r="P21" s="749"/>
      <c r="Q21" s="402" t="s">
        <v>112</v>
      </c>
      <c r="R21" s="403"/>
      <c r="S21" s="403"/>
      <c r="T21" s="403"/>
      <c r="U21" s="403"/>
      <c r="V21" s="403"/>
      <c r="W21" s="403"/>
      <c r="X21" s="403"/>
      <c r="Y21" s="403"/>
      <c r="Z21" s="403"/>
      <c r="AA21" s="403"/>
      <c r="AB21" s="403"/>
      <c r="AC21" s="403"/>
      <c r="AD21" s="403"/>
      <c r="AE21" s="403"/>
      <c r="AF21" s="403"/>
      <c r="AG21" s="403"/>
      <c r="AH21" s="403"/>
      <c r="AI21" s="403"/>
      <c r="AJ21" s="404"/>
      <c r="AK21" s="726">
        <v>3740600</v>
      </c>
      <c r="AL21" s="727"/>
      <c r="AM21" s="727"/>
      <c r="AN21" s="727"/>
      <c r="AO21" s="727"/>
      <c r="AP21" s="727"/>
      <c r="AQ21" s="727"/>
      <c r="AR21" s="727"/>
      <c r="AS21" s="727"/>
      <c r="AT21" s="727"/>
      <c r="AU21" s="727"/>
      <c r="AV21" s="727"/>
      <c r="AW21" s="727"/>
      <c r="AX21" s="727"/>
      <c r="AY21" s="727"/>
      <c r="AZ21" s="727"/>
      <c r="BA21" s="727"/>
      <c r="BB21" s="727"/>
      <c r="BC21" s="727"/>
      <c r="BD21" s="728"/>
      <c r="BE21" s="632" t="s">
        <v>2444</v>
      </c>
      <c r="BF21" s="633"/>
      <c r="BG21" s="633"/>
      <c r="BH21" s="633"/>
      <c r="BI21" s="633"/>
      <c r="BJ21" s="633"/>
      <c r="BK21" s="633"/>
      <c r="BL21" s="633"/>
      <c r="BM21" s="633"/>
      <c r="BN21" s="633"/>
      <c r="BO21" s="633"/>
      <c r="BP21" s="633"/>
      <c r="BQ21" s="633"/>
      <c r="BR21" s="633"/>
      <c r="BS21" s="633"/>
      <c r="BT21" s="633"/>
      <c r="BU21" s="633"/>
      <c r="BV21" s="633"/>
      <c r="BW21" s="633"/>
      <c r="BX21" s="633"/>
      <c r="BY21" s="633"/>
      <c r="BZ21" s="633"/>
      <c r="CA21" s="633"/>
      <c r="CB21" s="633"/>
      <c r="CC21" s="633"/>
      <c r="CD21" s="633"/>
      <c r="CE21" s="633"/>
      <c r="CF21" s="633"/>
      <c r="CG21" s="633"/>
      <c r="CH21" s="633"/>
      <c r="CI21" s="634"/>
    </row>
    <row r="22" spans="1:87">
      <c r="A22" s="40"/>
      <c r="B22" s="635">
        <v>14</v>
      </c>
      <c r="C22" s="636"/>
      <c r="D22" s="636"/>
      <c r="E22" s="636"/>
      <c r="F22" s="637"/>
      <c r="G22" s="747"/>
      <c r="H22" s="748"/>
      <c r="I22" s="748"/>
      <c r="J22" s="748"/>
      <c r="K22" s="748"/>
      <c r="L22" s="748"/>
      <c r="M22" s="748"/>
      <c r="N22" s="748"/>
      <c r="O22" s="748"/>
      <c r="P22" s="749"/>
      <c r="Q22" s="402" t="s">
        <v>113</v>
      </c>
      <c r="R22" s="403"/>
      <c r="S22" s="403"/>
      <c r="T22" s="403"/>
      <c r="U22" s="403"/>
      <c r="V22" s="403"/>
      <c r="W22" s="403"/>
      <c r="X22" s="403"/>
      <c r="Y22" s="403"/>
      <c r="Z22" s="403"/>
      <c r="AA22" s="403"/>
      <c r="AB22" s="403"/>
      <c r="AC22" s="403"/>
      <c r="AD22" s="403"/>
      <c r="AE22" s="403"/>
      <c r="AF22" s="403"/>
      <c r="AG22" s="403"/>
      <c r="AH22" s="403"/>
      <c r="AI22" s="403"/>
      <c r="AJ22" s="404"/>
      <c r="AK22" s="726">
        <v>1079600</v>
      </c>
      <c r="AL22" s="727"/>
      <c r="AM22" s="727"/>
      <c r="AN22" s="727"/>
      <c r="AO22" s="727"/>
      <c r="AP22" s="727"/>
      <c r="AQ22" s="727"/>
      <c r="AR22" s="727"/>
      <c r="AS22" s="727"/>
      <c r="AT22" s="727"/>
      <c r="AU22" s="727"/>
      <c r="AV22" s="727"/>
      <c r="AW22" s="727"/>
      <c r="AX22" s="727"/>
      <c r="AY22" s="727"/>
      <c r="AZ22" s="727"/>
      <c r="BA22" s="727"/>
      <c r="BB22" s="727"/>
      <c r="BC22" s="727"/>
      <c r="BD22" s="728"/>
      <c r="BE22" s="632" t="s">
        <v>2439</v>
      </c>
      <c r="BF22" s="633"/>
      <c r="BG22" s="633"/>
      <c r="BH22" s="633"/>
      <c r="BI22" s="633"/>
      <c r="BJ22" s="633"/>
      <c r="BK22" s="633"/>
      <c r="BL22" s="633"/>
      <c r="BM22" s="633"/>
      <c r="BN22" s="633"/>
      <c r="BO22" s="633"/>
      <c r="BP22" s="633"/>
      <c r="BQ22" s="633"/>
      <c r="BR22" s="633"/>
      <c r="BS22" s="633"/>
      <c r="BT22" s="633"/>
      <c r="BU22" s="633"/>
      <c r="BV22" s="633"/>
      <c r="BW22" s="633"/>
      <c r="BX22" s="633"/>
      <c r="BY22" s="633"/>
      <c r="BZ22" s="633"/>
      <c r="CA22" s="633"/>
      <c r="CB22" s="633"/>
      <c r="CC22" s="633"/>
      <c r="CD22" s="633"/>
      <c r="CE22" s="633"/>
      <c r="CF22" s="633"/>
      <c r="CG22" s="633"/>
      <c r="CH22" s="633"/>
      <c r="CI22" s="634"/>
    </row>
    <row r="23" spans="1:87">
      <c r="A23" s="40"/>
      <c r="B23" s="635">
        <v>15</v>
      </c>
      <c r="C23" s="636"/>
      <c r="D23" s="636"/>
      <c r="E23" s="636"/>
      <c r="F23" s="637"/>
      <c r="G23" s="747"/>
      <c r="H23" s="748"/>
      <c r="I23" s="748"/>
      <c r="J23" s="748"/>
      <c r="K23" s="748"/>
      <c r="L23" s="748"/>
      <c r="M23" s="748"/>
      <c r="N23" s="748"/>
      <c r="O23" s="748"/>
      <c r="P23" s="749"/>
      <c r="Q23" s="402" t="s">
        <v>195</v>
      </c>
      <c r="R23" s="403"/>
      <c r="S23" s="403"/>
      <c r="T23" s="403"/>
      <c r="U23" s="403"/>
      <c r="V23" s="403"/>
      <c r="W23" s="403"/>
      <c r="X23" s="403"/>
      <c r="Y23" s="403"/>
      <c r="Z23" s="403"/>
      <c r="AA23" s="403"/>
      <c r="AB23" s="403"/>
      <c r="AC23" s="403"/>
      <c r="AD23" s="403"/>
      <c r="AE23" s="403"/>
      <c r="AF23" s="403"/>
      <c r="AG23" s="403"/>
      <c r="AH23" s="403"/>
      <c r="AI23" s="403"/>
      <c r="AJ23" s="404"/>
      <c r="AK23" s="726">
        <v>1935700</v>
      </c>
      <c r="AL23" s="727"/>
      <c r="AM23" s="727"/>
      <c r="AN23" s="727"/>
      <c r="AO23" s="727"/>
      <c r="AP23" s="727"/>
      <c r="AQ23" s="727"/>
      <c r="AR23" s="727"/>
      <c r="AS23" s="727"/>
      <c r="AT23" s="727"/>
      <c r="AU23" s="727"/>
      <c r="AV23" s="727"/>
      <c r="AW23" s="727"/>
      <c r="AX23" s="727"/>
      <c r="AY23" s="727"/>
      <c r="AZ23" s="727"/>
      <c r="BA23" s="727"/>
      <c r="BB23" s="727"/>
      <c r="BC23" s="727"/>
      <c r="BD23" s="728"/>
      <c r="BE23" s="632" t="s">
        <v>2439</v>
      </c>
      <c r="BF23" s="633"/>
      <c r="BG23" s="633"/>
      <c r="BH23" s="633"/>
      <c r="BI23" s="633"/>
      <c r="BJ23" s="633"/>
      <c r="BK23" s="633"/>
      <c r="BL23" s="633"/>
      <c r="BM23" s="633"/>
      <c r="BN23" s="633"/>
      <c r="BO23" s="633"/>
      <c r="BP23" s="633"/>
      <c r="BQ23" s="633"/>
      <c r="BR23" s="633"/>
      <c r="BS23" s="633"/>
      <c r="BT23" s="633"/>
      <c r="BU23" s="633"/>
      <c r="BV23" s="633"/>
      <c r="BW23" s="633"/>
      <c r="BX23" s="633"/>
      <c r="BY23" s="633"/>
      <c r="BZ23" s="633"/>
      <c r="CA23" s="633"/>
      <c r="CB23" s="633"/>
      <c r="CC23" s="633"/>
      <c r="CD23" s="633"/>
      <c r="CE23" s="633"/>
      <c r="CF23" s="633"/>
      <c r="CG23" s="633"/>
      <c r="CH23" s="633"/>
      <c r="CI23" s="634"/>
    </row>
    <row r="24" spans="1:87">
      <c r="A24" s="40"/>
      <c r="B24" s="635">
        <v>16</v>
      </c>
      <c r="C24" s="636"/>
      <c r="D24" s="636"/>
      <c r="E24" s="636"/>
      <c r="F24" s="637"/>
      <c r="G24" s="747"/>
      <c r="H24" s="748"/>
      <c r="I24" s="748"/>
      <c r="J24" s="748"/>
      <c r="K24" s="748"/>
      <c r="L24" s="748"/>
      <c r="M24" s="748"/>
      <c r="N24" s="748"/>
      <c r="O24" s="748"/>
      <c r="P24" s="749"/>
      <c r="Q24" s="402" t="s">
        <v>109</v>
      </c>
      <c r="R24" s="403"/>
      <c r="S24" s="403"/>
      <c r="T24" s="403"/>
      <c r="U24" s="403"/>
      <c r="V24" s="403"/>
      <c r="W24" s="403"/>
      <c r="X24" s="403"/>
      <c r="Y24" s="403"/>
      <c r="Z24" s="403"/>
      <c r="AA24" s="403"/>
      <c r="AB24" s="403"/>
      <c r="AC24" s="403"/>
      <c r="AD24" s="403"/>
      <c r="AE24" s="403"/>
      <c r="AF24" s="403"/>
      <c r="AG24" s="403"/>
      <c r="AH24" s="403"/>
      <c r="AI24" s="403"/>
      <c r="AJ24" s="404"/>
      <c r="AK24" s="726">
        <v>3993400</v>
      </c>
      <c r="AL24" s="727"/>
      <c r="AM24" s="727"/>
      <c r="AN24" s="727"/>
      <c r="AO24" s="727"/>
      <c r="AP24" s="727"/>
      <c r="AQ24" s="727"/>
      <c r="AR24" s="727"/>
      <c r="AS24" s="727"/>
      <c r="AT24" s="727"/>
      <c r="AU24" s="727"/>
      <c r="AV24" s="727"/>
      <c r="AW24" s="727"/>
      <c r="AX24" s="727"/>
      <c r="AY24" s="727"/>
      <c r="AZ24" s="727"/>
      <c r="BA24" s="727"/>
      <c r="BB24" s="727"/>
      <c r="BC24" s="727"/>
      <c r="BD24" s="728"/>
      <c r="BE24" s="632" t="s">
        <v>2444</v>
      </c>
      <c r="BF24" s="633"/>
      <c r="BG24" s="633"/>
      <c r="BH24" s="633"/>
      <c r="BI24" s="633"/>
      <c r="BJ24" s="633"/>
      <c r="BK24" s="633"/>
      <c r="BL24" s="633"/>
      <c r="BM24" s="633"/>
      <c r="BN24" s="633"/>
      <c r="BO24" s="633"/>
      <c r="BP24" s="633"/>
      <c r="BQ24" s="633"/>
      <c r="BR24" s="633"/>
      <c r="BS24" s="633"/>
      <c r="BT24" s="633"/>
      <c r="BU24" s="633"/>
      <c r="BV24" s="633"/>
      <c r="BW24" s="633"/>
      <c r="BX24" s="633"/>
      <c r="BY24" s="633"/>
      <c r="BZ24" s="633"/>
      <c r="CA24" s="633"/>
      <c r="CB24" s="633"/>
      <c r="CC24" s="633"/>
      <c r="CD24" s="633"/>
      <c r="CE24" s="633"/>
      <c r="CF24" s="633"/>
      <c r="CG24" s="633"/>
      <c r="CH24" s="633"/>
      <c r="CI24" s="634"/>
    </row>
    <row r="25" spans="1:87">
      <c r="A25" s="40"/>
      <c r="B25" s="635">
        <v>17</v>
      </c>
      <c r="C25" s="636"/>
      <c r="D25" s="636"/>
      <c r="E25" s="636"/>
      <c r="F25" s="637"/>
      <c r="G25" s="750"/>
      <c r="H25" s="751"/>
      <c r="I25" s="751"/>
      <c r="J25" s="751"/>
      <c r="K25" s="751"/>
      <c r="L25" s="751"/>
      <c r="M25" s="751"/>
      <c r="N25" s="751"/>
      <c r="O25" s="751"/>
      <c r="P25" s="752"/>
      <c r="Q25" s="402" t="s">
        <v>703</v>
      </c>
      <c r="R25" s="403"/>
      <c r="S25" s="403"/>
      <c r="T25" s="403"/>
      <c r="U25" s="403"/>
      <c r="V25" s="403"/>
      <c r="W25" s="403"/>
      <c r="X25" s="403"/>
      <c r="Y25" s="403"/>
      <c r="Z25" s="403"/>
      <c r="AA25" s="403"/>
      <c r="AB25" s="403"/>
      <c r="AC25" s="403"/>
      <c r="AD25" s="403"/>
      <c r="AE25" s="403"/>
      <c r="AF25" s="403"/>
      <c r="AG25" s="403"/>
      <c r="AH25" s="403"/>
      <c r="AI25" s="403"/>
      <c r="AJ25" s="404"/>
      <c r="AK25" s="726">
        <v>1387300</v>
      </c>
      <c r="AL25" s="727"/>
      <c r="AM25" s="727"/>
      <c r="AN25" s="727"/>
      <c r="AO25" s="727"/>
      <c r="AP25" s="727"/>
      <c r="AQ25" s="727"/>
      <c r="AR25" s="727"/>
      <c r="AS25" s="727"/>
      <c r="AT25" s="727"/>
      <c r="AU25" s="727"/>
      <c r="AV25" s="727"/>
      <c r="AW25" s="727"/>
      <c r="AX25" s="727"/>
      <c r="AY25" s="727"/>
      <c r="AZ25" s="727"/>
      <c r="BA25" s="727"/>
      <c r="BB25" s="727"/>
      <c r="BC25" s="727"/>
      <c r="BD25" s="728"/>
      <c r="BE25" s="632" t="s">
        <v>2439</v>
      </c>
      <c r="BF25" s="633"/>
      <c r="BG25" s="633"/>
      <c r="BH25" s="633"/>
      <c r="BI25" s="633"/>
      <c r="BJ25" s="633"/>
      <c r="BK25" s="633"/>
      <c r="BL25" s="633"/>
      <c r="BM25" s="633"/>
      <c r="BN25" s="633"/>
      <c r="BO25" s="633"/>
      <c r="BP25" s="633"/>
      <c r="BQ25" s="633"/>
      <c r="BR25" s="633"/>
      <c r="BS25" s="633"/>
      <c r="BT25" s="633"/>
      <c r="BU25" s="633"/>
      <c r="BV25" s="633"/>
      <c r="BW25" s="633"/>
      <c r="BX25" s="633"/>
      <c r="BY25" s="633"/>
      <c r="BZ25" s="633"/>
      <c r="CA25" s="633"/>
      <c r="CB25" s="633"/>
      <c r="CC25" s="633"/>
      <c r="CD25" s="633"/>
      <c r="CE25" s="633"/>
      <c r="CF25" s="633"/>
      <c r="CG25" s="633"/>
      <c r="CH25" s="633"/>
      <c r="CI25" s="634"/>
    </row>
    <row r="26" spans="1:87">
      <c r="A26" s="40"/>
      <c r="B26" s="635">
        <v>18</v>
      </c>
      <c r="C26" s="636"/>
      <c r="D26" s="636"/>
      <c r="E26" s="636"/>
      <c r="F26" s="637"/>
      <c r="G26" s="645" t="s">
        <v>772</v>
      </c>
      <c r="H26" s="646"/>
      <c r="I26" s="646"/>
      <c r="J26" s="646"/>
      <c r="K26" s="646"/>
      <c r="L26" s="646"/>
      <c r="M26" s="646"/>
      <c r="N26" s="646"/>
      <c r="O26" s="646"/>
      <c r="P26" s="647"/>
      <c r="Q26" s="405" t="s">
        <v>0</v>
      </c>
      <c r="R26" s="406"/>
      <c r="S26" s="406"/>
      <c r="T26" s="406"/>
      <c r="U26" s="406"/>
      <c r="V26" s="406"/>
      <c r="W26" s="406"/>
      <c r="X26" s="406"/>
      <c r="Y26" s="406"/>
      <c r="Z26" s="406"/>
      <c r="AA26" s="406"/>
      <c r="AB26" s="403"/>
      <c r="AC26" s="403"/>
      <c r="AD26" s="403"/>
      <c r="AE26" s="403"/>
      <c r="AF26" s="403"/>
      <c r="AG26" s="403"/>
      <c r="AH26" s="403"/>
      <c r="AI26" s="403"/>
      <c r="AJ26" s="407"/>
      <c r="AK26" s="726">
        <v>3950400</v>
      </c>
      <c r="AL26" s="727"/>
      <c r="AM26" s="727"/>
      <c r="AN26" s="727"/>
      <c r="AO26" s="727"/>
      <c r="AP26" s="727"/>
      <c r="AQ26" s="727"/>
      <c r="AR26" s="727"/>
      <c r="AS26" s="727"/>
      <c r="AT26" s="727"/>
      <c r="AU26" s="727"/>
      <c r="AV26" s="727"/>
      <c r="AW26" s="727"/>
      <c r="AX26" s="727"/>
      <c r="AY26" s="727"/>
      <c r="AZ26" s="727"/>
      <c r="BA26" s="727"/>
      <c r="BB26" s="727"/>
      <c r="BC26" s="727"/>
      <c r="BD26" s="728"/>
      <c r="BE26" s="635" t="s">
        <v>2445</v>
      </c>
      <c r="BF26" s="636"/>
      <c r="BG26" s="636"/>
      <c r="BH26" s="636"/>
      <c r="BI26" s="636"/>
      <c r="BJ26" s="636"/>
      <c r="BK26" s="636"/>
      <c r="BL26" s="636"/>
      <c r="BM26" s="636"/>
      <c r="BN26" s="636"/>
      <c r="BO26" s="636"/>
      <c r="BP26" s="636"/>
      <c r="BQ26" s="636"/>
      <c r="BR26" s="636"/>
      <c r="BS26" s="636"/>
      <c r="BT26" s="636"/>
      <c r="BU26" s="636"/>
      <c r="BV26" s="636"/>
      <c r="BW26" s="636"/>
      <c r="BX26" s="636"/>
      <c r="BY26" s="636"/>
      <c r="BZ26" s="636"/>
      <c r="CA26" s="636"/>
      <c r="CB26" s="636"/>
      <c r="CC26" s="636"/>
      <c r="CD26" s="636"/>
      <c r="CE26" s="636"/>
      <c r="CF26" s="636"/>
      <c r="CG26" s="636"/>
      <c r="CH26" s="636"/>
      <c r="CI26" s="637"/>
    </row>
    <row r="27" spans="1:87">
      <c r="A27" s="40"/>
      <c r="B27" s="635">
        <v>19</v>
      </c>
      <c r="C27" s="636"/>
      <c r="D27" s="636"/>
      <c r="E27" s="636"/>
      <c r="F27" s="637"/>
      <c r="G27" s="729"/>
      <c r="H27" s="730"/>
      <c r="I27" s="730"/>
      <c r="J27" s="730"/>
      <c r="K27" s="730"/>
      <c r="L27" s="730"/>
      <c r="M27" s="730"/>
      <c r="N27" s="730"/>
      <c r="O27" s="730"/>
      <c r="P27" s="731"/>
      <c r="Q27" s="405" t="s">
        <v>8</v>
      </c>
      <c r="R27" s="406"/>
      <c r="S27" s="406"/>
      <c r="T27" s="406"/>
      <c r="U27" s="406"/>
      <c r="V27" s="406"/>
      <c r="W27" s="406"/>
      <c r="X27" s="406"/>
      <c r="Y27" s="406"/>
      <c r="Z27" s="406"/>
      <c r="AA27" s="406"/>
      <c r="AB27" s="403"/>
      <c r="AC27" s="403"/>
      <c r="AD27" s="403"/>
      <c r="AE27" s="403"/>
      <c r="AF27" s="403"/>
      <c r="AG27" s="403"/>
      <c r="AH27" s="403"/>
      <c r="AI27" s="403"/>
      <c r="AJ27" s="407"/>
      <c r="AK27" s="726">
        <v>3400000</v>
      </c>
      <c r="AL27" s="727"/>
      <c r="AM27" s="727"/>
      <c r="AN27" s="727"/>
      <c r="AO27" s="727"/>
      <c r="AP27" s="727"/>
      <c r="AQ27" s="727"/>
      <c r="AR27" s="727"/>
      <c r="AS27" s="727"/>
      <c r="AT27" s="727"/>
      <c r="AU27" s="727"/>
      <c r="AV27" s="727"/>
      <c r="AW27" s="727"/>
      <c r="AX27" s="727"/>
      <c r="AY27" s="727"/>
      <c r="AZ27" s="727"/>
      <c r="BA27" s="727"/>
      <c r="BB27" s="727"/>
      <c r="BC27" s="727"/>
      <c r="BD27" s="728"/>
      <c r="BE27" s="635" t="s">
        <v>2445</v>
      </c>
      <c r="BF27" s="636"/>
      <c r="BG27" s="636"/>
      <c r="BH27" s="636"/>
      <c r="BI27" s="636"/>
      <c r="BJ27" s="636"/>
      <c r="BK27" s="636"/>
      <c r="BL27" s="636"/>
      <c r="BM27" s="636"/>
      <c r="BN27" s="636"/>
      <c r="BO27" s="636"/>
      <c r="BP27" s="636"/>
      <c r="BQ27" s="636"/>
      <c r="BR27" s="636"/>
      <c r="BS27" s="636"/>
      <c r="BT27" s="636"/>
      <c r="BU27" s="636"/>
      <c r="BV27" s="636"/>
      <c r="BW27" s="636"/>
      <c r="BX27" s="636"/>
      <c r="BY27" s="636"/>
      <c r="BZ27" s="636"/>
      <c r="CA27" s="636"/>
      <c r="CB27" s="636"/>
      <c r="CC27" s="636"/>
      <c r="CD27" s="636"/>
      <c r="CE27" s="636"/>
      <c r="CF27" s="636"/>
      <c r="CG27" s="636"/>
      <c r="CH27" s="636"/>
      <c r="CI27" s="637"/>
    </row>
    <row r="28" spans="1:87">
      <c r="A28" s="40"/>
      <c r="B28" s="635">
        <v>20</v>
      </c>
      <c r="C28" s="636"/>
      <c r="D28" s="636"/>
      <c r="E28" s="636"/>
      <c r="F28" s="637"/>
      <c r="G28" s="729"/>
      <c r="H28" s="730"/>
      <c r="I28" s="730"/>
      <c r="J28" s="730"/>
      <c r="K28" s="730"/>
      <c r="L28" s="730"/>
      <c r="M28" s="730"/>
      <c r="N28" s="730"/>
      <c r="O28" s="730"/>
      <c r="P28" s="731"/>
      <c r="Q28" s="405" t="s">
        <v>21</v>
      </c>
      <c r="R28" s="406"/>
      <c r="S28" s="406"/>
      <c r="T28" s="406"/>
      <c r="U28" s="406"/>
      <c r="V28" s="406"/>
      <c r="W28" s="406"/>
      <c r="X28" s="406"/>
      <c r="Y28" s="406"/>
      <c r="Z28" s="406"/>
      <c r="AA28" s="406"/>
      <c r="AB28" s="403"/>
      <c r="AC28" s="403"/>
      <c r="AD28" s="403"/>
      <c r="AE28" s="403"/>
      <c r="AF28" s="403"/>
      <c r="AG28" s="403"/>
      <c r="AH28" s="403"/>
      <c r="AI28" s="403"/>
      <c r="AJ28" s="407"/>
      <c r="AK28" s="726">
        <v>3603100</v>
      </c>
      <c r="AL28" s="727"/>
      <c r="AM28" s="727"/>
      <c r="AN28" s="727"/>
      <c r="AO28" s="727"/>
      <c r="AP28" s="727"/>
      <c r="AQ28" s="727"/>
      <c r="AR28" s="727"/>
      <c r="AS28" s="727"/>
      <c r="AT28" s="727"/>
      <c r="AU28" s="727"/>
      <c r="AV28" s="727"/>
      <c r="AW28" s="727"/>
      <c r="AX28" s="727"/>
      <c r="AY28" s="727"/>
      <c r="AZ28" s="727"/>
      <c r="BA28" s="727"/>
      <c r="BB28" s="727"/>
      <c r="BC28" s="727"/>
      <c r="BD28" s="728"/>
      <c r="BE28" s="635" t="s">
        <v>2445</v>
      </c>
      <c r="BF28" s="636"/>
      <c r="BG28" s="636"/>
      <c r="BH28" s="636"/>
      <c r="BI28" s="636"/>
      <c r="BJ28" s="636"/>
      <c r="BK28" s="636"/>
      <c r="BL28" s="636"/>
      <c r="BM28" s="636"/>
      <c r="BN28" s="636"/>
      <c r="BO28" s="636"/>
      <c r="BP28" s="636"/>
      <c r="BQ28" s="636"/>
      <c r="BR28" s="636"/>
      <c r="BS28" s="636"/>
      <c r="BT28" s="636"/>
      <c r="BU28" s="636"/>
      <c r="BV28" s="636"/>
      <c r="BW28" s="636"/>
      <c r="BX28" s="636"/>
      <c r="BY28" s="636"/>
      <c r="BZ28" s="636"/>
      <c r="CA28" s="636"/>
      <c r="CB28" s="636"/>
      <c r="CC28" s="636"/>
      <c r="CD28" s="636"/>
      <c r="CE28" s="636"/>
      <c r="CF28" s="636"/>
      <c r="CG28" s="636"/>
      <c r="CH28" s="636"/>
      <c r="CI28" s="637"/>
    </row>
    <row r="29" spans="1:87">
      <c r="A29" s="40"/>
      <c r="B29" s="635">
        <v>21</v>
      </c>
      <c r="C29" s="636"/>
      <c r="D29" s="636"/>
      <c r="E29" s="636"/>
      <c r="F29" s="637"/>
      <c r="G29" s="729"/>
      <c r="H29" s="730"/>
      <c r="I29" s="730"/>
      <c r="J29" s="730"/>
      <c r="K29" s="730"/>
      <c r="L29" s="730"/>
      <c r="M29" s="730"/>
      <c r="N29" s="730"/>
      <c r="O29" s="730"/>
      <c r="P29" s="731"/>
      <c r="Q29" s="405" t="s">
        <v>31</v>
      </c>
      <c r="R29" s="406"/>
      <c r="S29" s="406"/>
      <c r="T29" s="406"/>
      <c r="U29" s="406"/>
      <c r="V29" s="406"/>
      <c r="W29" s="406"/>
      <c r="X29" s="406"/>
      <c r="Y29" s="406"/>
      <c r="Z29" s="406"/>
      <c r="AA29" s="406"/>
      <c r="AB29" s="403"/>
      <c r="AC29" s="403"/>
      <c r="AD29" s="403"/>
      <c r="AE29" s="403"/>
      <c r="AF29" s="403"/>
      <c r="AG29" s="403"/>
      <c r="AH29" s="403"/>
      <c r="AI29" s="403"/>
      <c r="AJ29" s="407"/>
      <c r="AK29" s="726">
        <v>3502000</v>
      </c>
      <c r="AL29" s="727"/>
      <c r="AM29" s="727"/>
      <c r="AN29" s="727"/>
      <c r="AO29" s="727"/>
      <c r="AP29" s="727"/>
      <c r="AQ29" s="727"/>
      <c r="AR29" s="727"/>
      <c r="AS29" s="727"/>
      <c r="AT29" s="727"/>
      <c r="AU29" s="727"/>
      <c r="AV29" s="727"/>
      <c r="AW29" s="727"/>
      <c r="AX29" s="727"/>
      <c r="AY29" s="727"/>
      <c r="AZ29" s="727"/>
      <c r="BA29" s="727"/>
      <c r="BB29" s="727"/>
      <c r="BC29" s="727"/>
      <c r="BD29" s="728"/>
      <c r="BE29" s="635" t="s">
        <v>2445</v>
      </c>
      <c r="BF29" s="636"/>
      <c r="BG29" s="636"/>
      <c r="BH29" s="636"/>
      <c r="BI29" s="636"/>
      <c r="BJ29" s="636"/>
      <c r="BK29" s="636"/>
      <c r="BL29" s="636"/>
      <c r="BM29" s="636"/>
      <c r="BN29" s="636"/>
      <c r="BO29" s="636"/>
      <c r="BP29" s="636"/>
      <c r="BQ29" s="636"/>
      <c r="BR29" s="636"/>
      <c r="BS29" s="636"/>
      <c r="BT29" s="636"/>
      <c r="BU29" s="636"/>
      <c r="BV29" s="636"/>
      <c r="BW29" s="636"/>
      <c r="BX29" s="636"/>
      <c r="BY29" s="636"/>
      <c r="BZ29" s="636"/>
      <c r="CA29" s="636"/>
      <c r="CB29" s="636"/>
      <c r="CC29" s="636"/>
      <c r="CD29" s="636"/>
      <c r="CE29" s="636"/>
      <c r="CF29" s="636"/>
      <c r="CG29" s="636"/>
      <c r="CH29" s="636"/>
      <c r="CI29" s="637"/>
    </row>
    <row r="30" spans="1:87">
      <c r="A30" s="40"/>
      <c r="B30" s="635">
        <v>22</v>
      </c>
      <c r="C30" s="636"/>
      <c r="D30" s="636"/>
      <c r="E30" s="636"/>
      <c r="F30" s="637"/>
      <c r="G30" s="729"/>
      <c r="H30" s="730"/>
      <c r="I30" s="730"/>
      <c r="J30" s="730"/>
      <c r="K30" s="730"/>
      <c r="L30" s="730"/>
      <c r="M30" s="730"/>
      <c r="N30" s="730"/>
      <c r="O30" s="730"/>
      <c r="P30" s="731"/>
      <c r="Q30" s="405" t="s">
        <v>29</v>
      </c>
      <c r="R30" s="406"/>
      <c r="S30" s="406"/>
      <c r="T30" s="406"/>
      <c r="U30" s="406"/>
      <c r="V30" s="406"/>
      <c r="W30" s="406"/>
      <c r="X30" s="406"/>
      <c r="Y30" s="406"/>
      <c r="Z30" s="406"/>
      <c r="AA30" s="406"/>
      <c r="AB30" s="403"/>
      <c r="AC30" s="403"/>
      <c r="AD30" s="403"/>
      <c r="AE30" s="403"/>
      <c r="AF30" s="403"/>
      <c r="AG30" s="403"/>
      <c r="AH30" s="403"/>
      <c r="AI30" s="403"/>
      <c r="AJ30" s="407"/>
      <c r="AK30" s="726">
        <v>5686000</v>
      </c>
      <c r="AL30" s="727"/>
      <c r="AM30" s="727"/>
      <c r="AN30" s="727"/>
      <c r="AO30" s="727"/>
      <c r="AP30" s="727"/>
      <c r="AQ30" s="727"/>
      <c r="AR30" s="727"/>
      <c r="AS30" s="727"/>
      <c r="AT30" s="727"/>
      <c r="AU30" s="727"/>
      <c r="AV30" s="727"/>
      <c r="AW30" s="727"/>
      <c r="AX30" s="727"/>
      <c r="AY30" s="727"/>
      <c r="AZ30" s="727"/>
      <c r="BA30" s="727"/>
      <c r="BB30" s="727"/>
      <c r="BC30" s="727"/>
      <c r="BD30" s="728"/>
      <c r="BE30" s="635" t="s">
        <v>2446</v>
      </c>
      <c r="BF30" s="636"/>
      <c r="BG30" s="636"/>
      <c r="BH30" s="636"/>
      <c r="BI30" s="636"/>
      <c r="BJ30" s="636"/>
      <c r="BK30" s="636"/>
      <c r="BL30" s="636"/>
      <c r="BM30" s="636"/>
      <c r="BN30" s="636"/>
      <c r="BO30" s="636"/>
      <c r="BP30" s="636"/>
      <c r="BQ30" s="636"/>
      <c r="BR30" s="636"/>
      <c r="BS30" s="636"/>
      <c r="BT30" s="636"/>
      <c r="BU30" s="636"/>
      <c r="BV30" s="636"/>
      <c r="BW30" s="636"/>
      <c r="BX30" s="636"/>
      <c r="BY30" s="636"/>
      <c r="BZ30" s="636"/>
      <c r="CA30" s="636"/>
      <c r="CB30" s="636"/>
      <c r="CC30" s="636"/>
      <c r="CD30" s="636"/>
      <c r="CE30" s="636"/>
      <c r="CF30" s="636"/>
      <c r="CG30" s="636"/>
      <c r="CH30" s="636"/>
      <c r="CI30" s="637"/>
    </row>
    <row r="31" spans="1:87">
      <c r="A31" s="40"/>
      <c r="B31" s="635">
        <v>23</v>
      </c>
      <c r="C31" s="636"/>
      <c r="D31" s="636"/>
      <c r="E31" s="636"/>
      <c r="F31" s="637"/>
      <c r="G31" s="729"/>
      <c r="H31" s="730"/>
      <c r="I31" s="730"/>
      <c r="J31" s="730"/>
      <c r="K31" s="730"/>
      <c r="L31" s="730"/>
      <c r="M31" s="730"/>
      <c r="N31" s="730"/>
      <c r="O31" s="730"/>
      <c r="P31" s="731"/>
      <c r="Q31" s="405" t="s">
        <v>45</v>
      </c>
      <c r="R31" s="406"/>
      <c r="S31" s="406"/>
      <c r="T31" s="406"/>
      <c r="U31" s="406"/>
      <c r="V31" s="406"/>
      <c r="W31" s="406"/>
      <c r="X31" s="406"/>
      <c r="Y31" s="406"/>
      <c r="Z31" s="406"/>
      <c r="AA31" s="406"/>
      <c r="AB31" s="403"/>
      <c r="AC31" s="403"/>
      <c r="AD31" s="403"/>
      <c r="AE31" s="403"/>
      <c r="AF31" s="403"/>
      <c r="AG31" s="403"/>
      <c r="AH31" s="403"/>
      <c r="AI31" s="403"/>
      <c r="AJ31" s="407"/>
      <c r="AK31" s="726">
        <v>3930500</v>
      </c>
      <c r="AL31" s="727"/>
      <c r="AM31" s="727"/>
      <c r="AN31" s="727"/>
      <c r="AO31" s="727"/>
      <c r="AP31" s="727"/>
      <c r="AQ31" s="727"/>
      <c r="AR31" s="727"/>
      <c r="AS31" s="727"/>
      <c r="AT31" s="727"/>
      <c r="AU31" s="727"/>
      <c r="AV31" s="727"/>
      <c r="AW31" s="727"/>
      <c r="AX31" s="727"/>
      <c r="AY31" s="727"/>
      <c r="AZ31" s="727"/>
      <c r="BA31" s="727"/>
      <c r="BB31" s="727"/>
      <c r="BC31" s="727"/>
      <c r="BD31" s="728"/>
      <c r="BE31" s="635" t="s">
        <v>2445</v>
      </c>
      <c r="BF31" s="636"/>
      <c r="BG31" s="636"/>
      <c r="BH31" s="636"/>
      <c r="BI31" s="636"/>
      <c r="BJ31" s="636"/>
      <c r="BK31" s="636"/>
      <c r="BL31" s="636"/>
      <c r="BM31" s="636"/>
      <c r="BN31" s="636"/>
      <c r="BO31" s="636"/>
      <c r="BP31" s="636"/>
      <c r="BQ31" s="636"/>
      <c r="BR31" s="636"/>
      <c r="BS31" s="636"/>
      <c r="BT31" s="636"/>
      <c r="BU31" s="636"/>
      <c r="BV31" s="636"/>
      <c r="BW31" s="636"/>
      <c r="BX31" s="636"/>
      <c r="BY31" s="636"/>
      <c r="BZ31" s="636"/>
      <c r="CA31" s="636"/>
      <c r="CB31" s="636"/>
      <c r="CC31" s="636"/>
      <c r="CD31" s="636"/>
      <c r="CE31" s="636"/>
      <c r="CF31" s="636"/>
      <c r="CG31" s="636"/>
      <c r="CH31" s="636"/>
      <c r="CI31" s="637"/>
    </row>
    <row r="32" spans="1:87">
      <c r="A32" s="40"/>
      <c r="B32" s="635">
        <v>24</v>
      </c>
      <c r="C32" s="636"/>
      <c r="D32" s="636"/>
      <c r="E32" s="636"/>
      <c r="F32" s="637"/>
      <c r="G32" s="729"/>
      <c r="H32" s="730"/>
      <c r="I32" s="730"/>
      <c r="J32" s="730"/>
      <c r="K32" s="730"/>
      <c r="L32" s="730"/>
      <c r="M32" s="730"/>
      <c r="N32" s="730"/>
      <c r="O32" s="730"/>
      <c r="P32" s="731"/>
      <c r="Q32" s="405" t="s">
        <v>63</v>
      </c>
      <c r="R32" s="406"/>
      <c r="S32" s="406"/>
      <c r="T32" s="406"/>
      <c r="U32" s="406"/>
      <c r="V32" s="406"/>
      <c r="W32" s="406"/>
      <c r="X32" s="406"/>
      <c r="Y32" s="406"/>
      <c r="Z32" s="406"/>
      <c r="AA32" s="406"/>
      <c r="AB32" s="403"/>
      <c r="AC32" s="403"/>
      <c r="AD32" s="403"/>
      <c r="AE32" s="403"/>
      <c r="AF32" s="403"/>
      <c r="AG32" s="403"/>
      <c r="AH32" s="403"/>
      <c r="AI32" s="403"/>
      <c r="AJ32" s="407"/>
      <c r="AK32" s="726">
        <v>4350000</v>
      </c>
      <c r="AL32" s="727"/>
      <c r="AM32" s="727"/>
      <c r="AN32" s="727"/>
      <c r="AO32" s="727"/>
      <c r="AP32" s="727"/>
      <c r="AQ32" s="727"/>
      <c r="AR32" s="727"/>
      <c r="AS32" s="727"/>
      <c r="AT32" s="727"/>
      <c r="AU32" s="727"/>
      <c r="AV32" s="727"/>
      <c r="AW32" s="727"/>
      <c r="AX32" s="727"/>
      <c r="AY32" s="727"/>
      <c r="AZ32" s="727"/>
      <c r="BA32" s="727"/>
      <c r="BB32" s="727"/>
      <c r="BC32" s="727"/>
      <c r="BD32" s="728"/>
      <c r="BE32" s="635" t="s">
        <v>2447</v>
      </c>
      <c r="BF32" s="636"/>
      <c r="BG32" s="636"/>
      <c r="BH32" s="636"/>
      <c r="BI32" s="636"/>
      <c r="BJ32" s="636"/>
      <c r="BK32" s="636"/>
      <c r="BL32" s="636"/>
      <c r="BM32" s="636"/>
      <c r="BN32" s="636"/>
      <c r="BO32" s="636"/>
      <c r="BP32" s="636"/>
      <c r="BQ32" s="636"/>
      <c r="BR32" s="636"/>
      <c r="BS32" s="636"/>
      <c r="BT32" s="636"/>
      <c r="BU32" s="636"/>
      <c r="BV32" s="636"/>
      <c r="BW32" s="636"/>
      <c r="BX32" s="636"/>
      <c r="BY32" s="636"/>
      <c r="BZ32" s="636"/>
      <c r="CA32" s="636"/>
      <c r="CB32" s="636"/>
      <c r="CC32" s="636"/>
      <c r="CD32" s="636"/>
      <c r="CE32" s="636"/>
      <c r="CF32" s="636"/>
      <c r="CG32" s="636"/>
      <c r="CH32" s="636"/>
      <c r="CI32" s="637"/>
    </row>
    <row r="33" spans="1:87">
      <c r="A33" s="40"/>
      <c r="B33" s="635">
        <v>25</v>
      </c>
      <c r="C33" s="636"/>
      <c r="D33" s="636"/>
      <c r="E33" s="636"/>
      <c r="F33" s="637"/>
      <c r="G33" s="729"/>
      <c r="H33" s="730"/>
      <c r="I33" s="730"/>
      <c r="J33" s="730"/>
      <c r="K33" s="730"/>
      <c r="L33" s="730"/>
      <c r="M33" s="730"/>
      <c r="N33" s="730"/>
      <c r="O33" s="730"/>
      <c r="P33" s="731"/>
      <c r="Q33" s="405" t="s">
        <v>80</v>
      </c>
      <c r="R33" s="406"/>
      <c r="S33" s="406"/>
      <c r="T33" s="406"/>
      <c r="U33" s="406"/>
      <c r="V33" s="406"/>
      <c r="W33" s="406"/>
      <c r="X33" s="406"/>
      <c r="Y33" s="406"/>
      <c r="Z33" s="406"/>
      <c r="AA33" s="406"/>
      <c r="AB33" s="403"/>
      <c r="AC33" s="403"/>
      <c r="AD33" s="403"/>
      <c r="AE33" s="403"/>
      <c r="AF33" s="403"/>
      <c r="AG33" s="403"/>
      <c r="AH33" s="403"/>
      <c r="AI33" s="403"/>
      <c r="AJ33" s="407"/>
      <c r="AK33" s="726">
        <v>3150700</v>
      </c>
      <c r="AL33" s="727"/>
      <c r="AM33" s="727"/>
      <c r="AN33" s="727"/>
      <c r="AO33" s="727"/>
      <c r="AP33" s="727"/>
      <c r="AQ33" s="727"/>
      <c r="AR33" s="727"/>
      <c r="AS33" s="727"/>
      <c r="AT33" s="727"/>
      <c r="AU33" s="727"/>
      <c r="AV33" s="727"/>
      <c r="AW33" s="727"/>
      <c r="AX33" s="727"/>
      <c r="AY33" s="727"/>
      <c r="AZ33" s="727"/>
      <c r="BA33" s="727"/>
      <c r="BB33" s="727"/>
      <c r="BC33" s="727"/>
      <c r="BD33" s="728"/>
      <c r="BE33" s="635" t="s">
        <v>2448</v>
      </c>
      <c r="BF33" s="636"/>
      <c r="BG33" s="636"/>
      <c r="BH33" s="636"/>
      <c r="BI33" s="636"/>
      <c r="BJ33" s="636"/>
      <c r="BK33" s="636"/>
      <c r="BL33" s="636"/>
      <c r="BM33" s="636"/>
      <c r="BN33" s="636"/>
      <c r="BO33" s="636"/>
      <c r="BP33" s="636"/>
      <c r="BQ33" s="636"/>
      <c r="BR33" s="636"/>
      <c r="BS33" s="636"/>
      <c r="BT33" s="636"/>
      <c r="BU33" s="636"/>
      <c r="BV33" s="636"/>
      <c r="BW33" s="636"/>
      <c r="BX33" s="636"/>
      <c r="BY33" s="636"/>
      <c r="BZ33" s="636"/>
      <c r="CA33" s="636"/>
      <c r="CB33" s="636"/>
      <c r="CC33" s="636"/>
      <c r="CD33" s="636"/>
      <c r="CE33" s="636"/>
      <c r="CF33" s="636"/>
      <c r="CG33" s="636"/>
      <c r="CH33" s="636"/>
      <c r="CI33" s="637"/>
    </row>
    <row r="34" spans="1:87">
      <c r="A34" s="40"/>
      <c r="B34" s="635">
        <v>26</v>
      </c>
      <c r="C34" s="636"/>
      <c r="D34" s="636"/>
      <c r="E34" s="636"/>
      <c r="F34" s="637"/>
      <c r="G34" s="729"/>
      <c r="H34" s="730"/>
      <c r="I34" s="730"/>
      <c r="J34" s="730"/>
      <c r="K34" s="730"/>
      <c r="L34" s="730"/>
      <c r="M34" s="730"/>
      <c r="N34" s="730"/>
      <c r="O34" s="730"/>
      <c r="P34" s="731"/>
      <c r="Q34" s="405" t="s">
        <v>67</v>
      </c>
      <c r="R34" s="406"/>
      <c r="S34" s="406"/>
      <c r="T34" s="406"/>
      <c r="U34" s="406"/>
      <c r="V34" s="406"/>
      <c r="W34" s="406"/>
      <c r="X34" s="406"/>
      <c r="Y34" s="406"/>
      <c r="Z34" s="406"/>
      <c r="AA34" s="406"/>
      <c r="AB34" s="403"/>
      <c r="AC34" s="403"/>
      <c r="AD34" s="403"/>
      <c r="AE34" s="403"/>
      <c r="AF34" s="403"/>
      <c r="AG34" s="403"/>
      <c r="AH34" s="403"/>
      <c r="AI34" s="403"/>
      <c r="AJ34" s="407"/>
      <c r="AK34" s="726">
        <v>3000100</v>
      </c>
      <c r="AL34" s="727"/>
      <c r="AM34" s="727"/>
      <c r="AN34" s="727"/>
      <c r="AO34" s="727"/>
      <c r="AP34" s="727"/>
      <c r="AQ34" s="727"/>
      <c r="AR34" s="727"/>
      <c r="AS34" s="727"/>
      <c r="AT34" s="727"/>
      <c r="AU34" s="727"/>
      <c r="AV34" s="727"/>
      <c r="AW34" s="727"/>
      <c r="AX34" s="727"/>
      <c r="AY34" s="727"/>
      <c r="AZ34" s="727"/>
      <c r="BA34" s="727"/>
      <c r="BB34" s="727"/>
      <c r="BC34" s="727"/>
      <c r="BD34" s="728"/>
      <c r="BE34" s="635" t="s">
        <v>2439</v>
      </c>
      <c r="BF34" s="636"/>
      <c r="BG34" s="636"/>
      <c r="BH34" s="636"/>
      <c r="BI34" s="636"/>
      <c r="BJ34" s="636"/>
      <c r="BK34" s="636"/>
      <c r="BL34" s="636"/>
      <c r="BM34" s="636"/>
      <c r="BN34" s="636"/>
      <c r="BO34" s="636"/>
      <c r="BP34" s="636"/>
      <c r="BQ34" s="636"/>
      <c r="BR34" s="636"/>
      <c r="BS34" s="636"/>
      <c r="BT34" s="636"/>
      <c r="BU34" s="636"/>
      <c r="BV34" s="636"/>
      <c r="BW34" s="636"/>
      <c r="BX34" s="636"/>
      <c r="BY34" s="636"/>
      <c r="BZ34" s="636"/>
      <c r="CA34" s="636"/>
      <c r="CB34" s="636"/>
      <c r="CC34" s="636"/>
      <c r="CD34" s="636"/>
      <c r="CE34" s="636"/>
      <c r="CF34" s="636"/>
      <c r="CG34" s="636"/>
      <c r="CH34" s="636"/>
      <c r="CI34" s="637"/>
    </row>
    <row r="35" spans="1:87">
      <c r="A35" s="40"/>
      <c r="B35" s="635">
        <v>27</v>
      </c>
      <c r="C35" s="636"/>
      <c r="D35" s="636"/>
      <c r="E35" s="636"/>
      <c r="F35" s="637"/>
      <c r="G35" s="729"/>
      <c r="H35" s="730"/>
      <c r="I35" s="730"/>
      <c r="J35" s="730"/>
      <c r="K35" s="730"/>
      <c r="L35" s="730"/>
      <c r="M35" s="730"/>
      <c r="N35" s="730"/>
      <c r="O35" s="730"/>
      <c r="P35" s="731"/>
      <c r="Q35" s="405" t="s">
        <v>73</v>
      </c>
      <c r="R35" s="406"/>
      <c r="S35" s="406"/>
      <c r="T35" s="406"/>
      <c r="U35" s="406"/>
      <c r="V35" s="406"/>
      <c r="W35" s="406"/>
      <c r="X35" s="406"/>
      <c r="Y35" s="406"/>
      <c r="Z35" s="406"/>
      <c r="AA35" s="406"/>
      <c r="AB35" s="403"/>
      <c r="AC35" s="403"/>
      <c r="AD35" s="403"/>
      <c r="AE35" s="403"/>
      <c r="AF35" s="403"/>
      <c r="AG35" s="403"/>
      <c r="AH35" s="403"/>
      <c r="AI35" s="403"/>
      <c r="AJ35" s="407"/>
      <c r="AK35" s="726">
        <v>4000000</v>
      </c>
      <c r="AL35" s="727"/>
      <c r="AM35" s="727"/>
      <c r="AN35" s="727"/>
      <c r="AO35" s="727"/>
      <c r="AP35" s="727"/>
      <c r="AQ35" s="727"/>
      <c r="AR35" s="727"/>
      <c r="AS35" s="727"/>
      <c r="AT35" s="727"/>
      <c r="AU35" s="727"/>
      <c r="AV35" s="727"/>
      <c r="AW35" s="727"/>
      <c r="AX35" s="727"/>
      <c r="AY35" s="727"/>
      <c r="AZ35" s="727"/>
      <c r="BA35" s="727"/>
      <c r="BB35" s="727"/>
      <c r="BC35" s="727"/>
      <c r="BD35" s="728"/>
      <c r="BE35" s="635" t="s">
        <v>2447</v>
      </c>
      <c r="BF35" s="636"/>
      <c r="BG35" s="636"/>
      <c r="BH35" s="636"/>
      <c r="BI35" s="636"/>
      <c r="BJ35" s="636"/>
      <c r="BK35" s="636"/>
      <c r="BL35" s="636"/>
      <c r="BM35" s="636"/>
      <c r="BN35" s="636"/>
      <c r="BO35" s="636"/>
      <c r="BP35" s="636"/>
      <c r="BQ35" s="636"/>
      <c r="BR35" s="636"/>
      <c r="BS35" s="636"/>
      <c r="BT35" s="636"/>
      <c r="BU35" s="636"/>
      <c r="BV35" s="636"/>
      <c r="BW35" s="636"/>
      <c r="BX35" s="636"/>
      <c r="BY35" s="636"/>
      <c r="BZ35" s="636"/>
      <c r="CA35" s="636"/>
      <c r="CB35" s="636"/>
      <c r="CC35" s="636"/>
      <c r="CD35" s="636"/>
      <c r="CE35" s="636"/>
      <c r="CF35" s="636"/>
      <c r="CG35" s="636"/>
      <c r="CH35" s="636"/>
      <c r="CI35" s="637"/>
    </row>
    <row r="36" spans="1:87">
      <c r="A36" s="40"/>
      <c r="B36" s="635">
        <v>28</v>
      </c>
      <c r="C36" s="636"/>
      <c r="D36" s="636"/>
      <c r="E36" s="636"/>
      <c r="F36" s="637"/>
      <c r="G36" s="729"/>
      <c r="H36" s="730"/>
      <c r="I36" s="730"/>
      <c r="J36" s="730"/>
      <c r="K36" s="730"/>
      <c r="L36" s="730"/>
      <c r="M36" s="730"/>
      <c r="N36" s="730"/>
      <c r="O36" s="730"/>
      <c r="P36" s="731"/>
      <c r="Q36" s="405" t="s">
        <v>89</v>
      </c>
      <c r="R36" s="406"/>
      <c r="S36" s="406"/>
      <c r="T36" s="406"/>
      <c r="U36" s="406"/>
      <c r="V36" s="406"/>
      <c r="W36" s="406"/>
      <c r="X36" s="406"/>
      <c r="Y36" s="406"/>
      <c r="Z36" s="406"/>
      <c r="AA36" s="406"/>
      <c r="AB36" s="403"/>
      <c r="AC36" s="403"/>
      <c r="AD36" s="403"/>
      <c r="AE36" s="403"/>
      <c r="AF36" s="403"/>
      <c r="AG36" s="403"/>
      <c r="AH36" s="403"/>
      <c r="AI36" s="403"/>
      <c r="AJ36" s="407"/>
      <c r="AK36" s="726">
        <v>3730000</v>
      </c>
      <c r="AL36" s="727"/>
      <c r="AM36" s="727"/>
      <c r="AN36" s="727"/>
      <c r="AO36" s="727"/>
      <c r="AP36" s="727"/>
      <c r="AQ36" s="727"/>
      <c r="AR36" s="727"/>
      <c r="AS36" s="727"/>
      <c r="AT36" s="727"/>
      <c r="AU36" s="727"/>
      <c r="AV36" s="727"/>
      <c r="AW36" s="727"/>
      <c r="AX36" s="727"/>
      <c r="AY36" s="727"/>
      <c r="AZ36" s="727"/>
      <c r="BA36" s="727"/>
      <c r="BB36" s="727"/>
      <c r="BC36" s="727"/>
      <c r="BD36" s="728"/>
      <c r="BE36" s="635" t="s">
        <v>2445</v>
      </c>
      <c r="BF36" s="636"/>
      <c r="BG36" s="636"/>
      <c r="BH36" s="636"/>
      <c r="BI36" s="636"/>
      <c r="BJ36" s="636"/>
      <c r="BK36" s="636"/>
      <c r="BL36" s="636"/>
      <c r="BM36" s="636"/>
      <c r="BN36" s="636"/>
      <c r="BO36" s="636"/>
      <c r="BP36" s="636"/>
      <c r="BQ36" s="636"/>
      <c r="BR36" s="636"/>
      <c r="BS36" s="636"/>
      <c r="BT36" s="636"/>
      <c r="BU36" s="636"/>
      <c r="BV36" s="636"/>
      <c r="BW36" s="636"/>
      <c r="BX36" s="636"/>
      <c r="BY36" s="636"/>
      <c r="BZ36" s="636"/>
      <c r="CA36" s="636"/>
      <c r="CB36" s="636"/>
      <c r="CC36" s="636"/>
      <c r="CD36" s="636"/>
      <c r="CE36" s="636"/>
      <c r="CF36" s="636"/>
      <c r="CG36" s="636"/>
      <c r="CH36" s="636"/>
      <c r="CI36" s="637"/>
    </row>
    <row r="37" spans="1:87">
      <c r="A37" s="40"/>
      <c r="B37" s="635">
        <v>29</v>
      </c>
      <c r="C37" s="636"/>
      <c r="D37" s="636"/>
      <c r="E37" s="636"/>
      <c r="F37" s="637"/>
      <c r="G37" s="729"/>
      <c r="H37" s="730"/>
      <c r="I37" s="730"/>
      <c r="J37" s="730"/>
      <c r="K37" s="730"/>
      <c r="L37" s="730"/>
      <c r="M37" s="730"/>
      <c r="N37" s="730"/>
      <c r="O37" s="730"/>
      <c r="P37" s="731"/>
      <c r="Q37" s="405" t="s">
        <v>93</v>
      </c>
      <c r="R37" s="406"/>
      <c r="S37" s="406"/>
      <c r="T37" s="406"/>
      <c r="U37" s="406"/>
      <c r="V37" s="406"/>
      <c r="W37" s="406"/>
      <c r="X37" s="406"/>
      <c r="Y37" s="406"/>
      <c r="Z37" s="406"/>
      <c r="AA37" s="406"/>
      <c r="AB37" s="403"/>
      <c r="AC37" s="403"/>
      <c r="AD37" s="403"/>
      <c r="AE37" s="403"/>
      <c r="AF37" s="403"/>
      <c r="AG37" s="403"/>
      <c r="AH37" s="403"/>
      <c r="AI37" s="403"/>
      <c r="AJ37" s="407"/>
      <c r="AK37" s="726">
        <v>3230900</v>
      </c>
      <c r="AL37" s="727"/>
      <c r="AM37" s="727"/>
      <c r="AN37" s="727"/>
      <c r="AO37" s="727"/>
      <c r="AP37" s="727"/>
      <c r="AQ37" s="727"/>
      <c r="AR37" s="727"/>
      <c r="AS37" s="727"/>
      <c r="AT37" s="727"/>
      <c r="AU37" s="727"/>
      <c r="AV37" s="727"/>
      <c r="AW37" s="727"/>
      <c r="AX37" s="727"/>
      <c r="AY37" s="727"/>
      <c r="AZ37" s="727"/>
      <c r="BA37" s="727"/>
      <c r="BB37" s="727"/>
      <c r="BC37" s="727"/>
      <c r="BD37" s="728"/>
      <c r="BE37" s="635" t="s">
        <v>2449</v>
      </c>
      <c r="BF37" s="636"/>
      <c r="BG37" s="636"/>
      <c r="BH37" s="636"/>
      <c r="BI37" s="636"/>
      <c r="BJ37" s="636"/>
      <c r="BK37" s="636"/>
      <c r="BL37" s="636"/>
      <c r="BM37" s="636"/>
      <c r="BN37" s="636"/>
      <c r="BO37" s="636"/>
      <c r="BP37" s="636"/>
      <c r="BQ37" s="636"/>
      <c r="BR37" s="636"/>
      <c r="BS37" s="636"/>
      <c r="BT37" s="636"/>
      <c r="BU37" s="636"/>
      <c r="BV37" s="636"/>
      <c r="BW37" s="636"/>
      <c r="BX37" s="636"/>
      <c r="BY37" s="636"/>
      <c r="BZ37" s="636"/>
      <c r="CA37" s="636"/>
      <c r="CB37" s="636"/>
      <c r="CC37" s="636"/>
      <c r="CD37" s="636"/>
      <c r="CE37" s="636"/>
      <c r="CF37" s="636"/>
      <c r="CG37" s="636"/>
      <c r="CH37" s="636"/>
      <c r="CI37" s="637"/>
    </row>
    <row r="38" spans="1:87">
      <c r="A38" s="40"/>
      <c r="B38" s="635">
        <v>30</v>
      </c>
      <c r="C38" s="636"/>
      <c r="D38" s="636"/>
      <c r="E38" s="636"/>
      <c r="F38" s="637"/>
      <c r="G38" s="729"/>
      <c r="H38" s="730"/>
      <c r="I38" s="730"/>
      <c r="J38" s="730"/>
      <c r="K38" s="730"/>
      <c r="L38" s="730"/>
      <c r="M38" s="730"/>
      <c r="N38" s="730"/>
      <c r="O38" s="730"/>
      <c r="P38" s="731"/>
      <c r="Q38" s="405" t="s">
        <v>1799</v>
      </c>
      <c r="R38" s="406"/>
      <c r="S38" s="406"/>
      <c r="T38" s="406"/>
      <c r="U38" s="406"/>
      <c r="V38" s="406"/>
      <c r="W38" s="406"/>
      <c r="X38" s="406"/>
      <c r="Y38" s="406"/>
      <c r="Z38" s="406"/>
      <c r="AA38" s="406"/>
      <c r="AB38" s="403"/>
      <c r="AC38" s="403"/>
      <c r="AD38" s="403"/>
      <c r="AE38" s="403"/>
      <c r="AF38" s="403"/>
      <c r="AG38" s="403"/>
      <c r="AH38" s="403"/>
      <c r="AI38" s="403"/>
      <c r="AJ38" s="407"/>
      <c r="AK38" s="726">
        <v>3852000</v>
      </c>
      <c r="AL38" s="727"/>
      <c r="AM38" s="727"/>
      <c r="AN38" s="727"/>
      <c r="AO38" s="727"/>
      <c r="AP38" s="727"/>
      <c r="AQ38" s="727"/>
      <c r="AR38" s="727"/>
      <c r="AS38" s="727"/>
      <c r="AT38" s="727"/>
      <c r="AU38" s="727"/>
      <c r="AV38" s="727"/>
      <c r="AW38" s="727"/>
      <c r="AX38" s="727"/>
      <c r="AY38" s="727"/>
      <c r="AZ38" s="727"/>
      <c r="BA38" s="727"/>
      <c r="BB38" s="727"/>
      <c r="BC38" s="727"/>
      <c r="BD38" s="728"/>
      <c r="BE38" s="635" t="s">
        <v>2445</v>
      </c>
      <c r="BF38" s="636"/>
      <c r="BG38" s="636"/>
      <c r="BH38" s="636"/>
      <c r="BI38" s="636"/>
      <c r="BJ38" s="636"/>
      <c r="BK38" s="636"/>
      <c r="BL38" s="636"/>
      <c r="BM38" s="636"/>
      <c r="BN38" s="636"/>
      <c r="BO38" s="636"/>
      <c r="BP38" s="636"/>
      <c r="BQ38" s="636"/>
      <c r="BR38" s="636"/>
      <c r="BS38" s="636"/>
      <c r="BT38" s="636"/>
      <c r="BU38" s="636"/>
      <c r="BV38" s="636"/>
      <c r="BW38" s="636"/>
      <c r="BX38" s="636"/>
      <c r="BY38" s="636"/>
      <c r="BZ38" s="636"/>
      <c r="CA38" s="636"/>
      <c r="CB38" s="636"/>
      <c r="CC38" s="636"/>
      <c r="CD38" s="636"/>
      <c r="CE38" s="636"/>
      <c r="CF38" s="636"/>
      <c r="CG38" s="636"/>
      <c r="CH38" s="636"/>
      <c r="CI38" s="637"/>
    </row>
    <row r="39" spans="1:87">
      <c r="A39" s="40"/>
      <c r="B39" s="635">
        <v>31</v>
      </c>
      <c r="C39" s="636"/>
      <c r="D39" s="636"/>
      <c r="E39" s="636"/>
      <c r="F39" s="637"/>
      <c r="G39" s="729"/>
      <c r="H39" s="730"/>
      <c r="I39" s="730"/>
      <c r="J39" s="730"/>
      <c r="K39" s="730"/>
      <c r="L39" s="730"/>
      <c r="M39" s="730"/>
      <c r="N39" s="730"/>
      <c r="O39" s="730"/>
      <c r="P39" s="731"/>
      <c r="Q39" s="405" t="s">
        <v>95</v>
      </c>
      <c r="R39" s="406"/>
      <c r="S39" s="406"/>
      <c r="T39" s="406"/>
      <c r="U39" s="406"/>
      <c r="V39" s="406"/>
      <c r="W39" s="406"/>
      <c r="X39" s="406"/>
      <c r="Y39" s="406"/>
      <c r="Z39" s="406"/>
      <c r="AA39" s="406"/>
      <c r="AB39" s="403"/>
      <c r="AC39" s="403"/>
      <c r="AD39" s="403"/>
      <c r="AE39" s="403"/>
      <c r="AF39" s="403"/>
      <c r="AG39" s="403"/>
      <c r="AH39" s="403"/>
      <c r="AI39" s="403"/>
      <c r="AJ39" s="407"/>
      <c r="AK39" s="726">
        <v>3870800</v>
      </c>
      <c r="AL39" s="727"/>
      <c r="AM39" s="727"/>
      <c r="AN39" s="727"/>
      <c r="AO39" s="727"/>
      <c r="AP39" s="727"/>
      <c r="AQ39" s="727"/>
      <c r="AR39" s="727"/>
      <c r="AS39" s="727"/>
      <c r="AT39" s="727"/>
      <c r="AU39" s="727"/>
      <c r="AV39" s="727"/>
      <c r="AW39" s="727"/>
      <c r="AX39" s="727"/>
      <c r="AY39" s="727"/>
      <c r="AZ39" s="727"/>
      <c r="BA39" s="727"/>
      <c r="BB39" s="727"/>
      <c r="BC39" s="727"/>
      <c r="BD39" s="728"/>
      <c r="BE39" s="635" t="s">
        <v>2445</v>
      </c>
      <c r="BF39" s="636"/>
      <c r="BG39" s="636"/>
      <c r="BH39" s="636"/>
      <c r="BI39" s="636"/>
      <c r="BJ39" s="636"/>
      <c r="BK39" s="636"/>
      <c r="BL39" s="636"/>
      <c r="BM39" s="636"/>
      <c r="BN39" s="636"/>
      <c r="BO39" s="636"/>
      <c r="BP39" s="636"/>
      <c r="BQ39" s="636"/>
      <c r="BR39" s="636"/>
      <c r="BS39" s="636"/>
      <c r="BT39" s="636"/>
      <c r="BU39" s="636"/>
      <c r="BV39" s="636"/>
      <c r="BW39" s="636"/>
      <c r="BX39" s="636"/>
      <c r="BY39" s="636"/>
      <c r="BZ39" s="636"/>
      <c r="CA39" s="636"/>
      <c r="CB39" s="636"/>
      <c r="CC39" s="636"/>
      <c r="CD39" s="636"/>
      <c r="CE39" s="636"/>
      <c r="CF39" s="636"/>
      <c r="CG39" s="636"/>
      <c r="CH39" s="636"/>
      <c r="CI39" s="637"/>
    </row>
    <row r="40" spans="1:87">
      <c r="A40" s="40"/>
      <c r="B40" s="635">
        <v>32</v>
      </c>
      <c r="C40" s="636"/>
      <c r="D40" s="636"/>
      <c r="E40" s="636"/>
      <c r="F40" s="637"/>
      <c r="G40" s="729"/>
      <c r="H40" s="730"/>
      <c r="I40" s="730"/>
      <c r="J40" s="730"/>
      <c r="K40" s="730"/>
      <c r="L40" s="730"/>
      <c r="M40" s="730"/>
      <c r="N40" s="730"/>
      <c r="O40" s="730"/>
      <c r="P40" s="731"/>
      <c r="Q40" s="405" t="s">
        <v>102</v>
      </c>
      <c r="R40" s="406"/>
      <c r="S40" s="406"/>
      <c r="T40" s="406"/>
      <c r="U40" s="406"/>
      <c r="V40" s="406"/>
      <c r="W40" s="406"/>
      <c r="X40" s="406"/>
      <c r="Y40" s="406"/>
      <c r="Z40" s="406"/>
      <c r="AA40" s="406"/>
      <c r="AB40" s="403"/>
      <c r="AC40" s="403"/>
      <c r="AD40" s="403"/>
      <c r="AE40" s="403"/>
      <c r="AF40" s="403"/>
      <c r="AG40" s="403"/>
      <c r="AH40" s="403"/>
      <c r="AI40" s="403"/>
      <c r="AJ40" s="407"/>
      <c r="AK40" s="726">
        <v>3464000</v>
      </c>
      <c r="AL40" s="727"/>
      <c r="AM40" s="727"/>
      <c r="AN40" s="727"/>
      <c r="AO40" s="727"/>
      <c r="AP40" s="727"/>
      <c r="AQ40" s="727"/>
      <c r="AR40" s="727"/>
      <c r="AS40" s="727"/>
      <c r="AT40" s="727"/>
      <c r="AU40" s="727"/>
      <c r="AV40" s="727"/>
      <c r="AW40" s="727"/>
      <c r="AX40" s="727"/>
      <c r="AY40" s="727"/>
      <c r="AZ40" s="727"/>
      <c r="BA40" s="727"/>
      <c r="BB40" s="727"/>
      <c r="BC40" s="727"/>
      <c r="BD40" s="728"/>
      <c r="BE40" s="635" t="s">
        <v>2442</v>
      </c>
      <c r="BF40" s="636"/>
      <c r="BG40" s="636"/>
      <c r="BH40" s="636"/>
      <c r="BI40" s="636"/>
      <c r="BJ40" s="636"/>
      <c r="BK40" s="636"/>
      <c r="BL40" s="636"/>
      <c r="BM40" s="636"/>
      <c r="BN40" s="636"/>
      <c r="BO40" s="636"/>
      <c r="BP40" s="636"/>
      <c r="BQ40" s="636"/>
      <c r="BR40" s="636"/>
      <c r="BS40" s="636"/>
      <c r="BT40" s="636"/>
      <c r="BU40" s="636"/>
      <c r="BV40" s="636"/>
      <c r="BW40" s="636"/>
      <c r="BX40" s="636"/>
      <c r="BY40" s="636"/>
      <c r="BZ40" s="636"/>
      <c r="CA40" s="636"/>
      <c r="CB40" s="636"/>
      <c r="CC40" s="636"/>
      <c r="CD40" s="636"/>
      <c r="CE40" s="636"/>
      <c r="CF40" s="636"/>
      <c r="CG40" s="636"/>
      <c r="CH40" s="636"/>
      <c r="CI40" s="637"/>
    </row>
    <row r="41" spans="1:87">
      <c r="A41" s="40"/>
      <c r="B41" s="635">
        <v>33</v>
      </c>
      <c r="C41" s="636"/>
      <c r="D41" s="636"/>
      <c r="E41" s="636"/>
      <c r="F41" s="637"/>
      <c r="G41" s="729"/>
      <c r="H41" s="730"/>
      <c r="I41" s="730"/>
      <c r="J41" s="730"/>
      <c r="K41" s="730"/>
      <c r="L41" s="730"/>
      <c r="M41" s="730"/>
      <c r="N41" s="730"/>
      <c r="O41" s="730"/>
      <c r="P41" s="731"/>
      <c r="Q41" s="405" t="s">
        <v>104</v>
      </c>
      <c r="R41" s="406"/>
      <c r="S41" s="406"/>
      <c r="T41" s="406"/>
      <c r="U41" s="406"/>
      <c r="V41" s="406"/>
      <c r="W41" s="406"/>
      <c r="X41" s="406"/>
      <c r="Y41" s="406"/>
      <c r="Z41" s="406"/>
      <c r="AA41" s="406"/>
      <c r="AB41" s="403"/>
      <c r="AC41" s="403"/>
      <c r="AD41" s="403"/>
      <c r="AE41" s="403"/>
      <c r="AF41" s="403"/>
      <c r="AG41" s="403"/>
      <c r="AH41" s="403"/>
      <c r="AI41" s="403"/>
      <c r="AJ41" s="407"/>
      <c r="AK41" s="726">
        <v>3746600</v>
      </c>
      <c r="AL41" s="727"/>
      <c r="AM41" s="727"/>
      <c r="AN41" s="727"/>
      <c r="AO41" s="727"/>
      <c r="AP41" s="727"/>
      <c r="AQ41" s="727"/>
      <c r="AR41" s="727"/>
      <c r="AS41" s="727"/>
      <c r="AT41" s="727"/>
      <c r="AU41" s="727"/>
      <c r="AV41" s="727"/>
      <c r="AW41" s="727"/>
      <c r="AX41" s="727"/>
      <c r="AY41" s="727"/>
      <c r="AZ41" s="727"/>
      <c r="BA41" s="727"/>
      <c r="BB41" s="727"/>
      <c r="BC41" s="727"/>
      <c r="BD41" s="728"/>
      <c r="BE41" s="635" t="s">
        <v>2450</v>
      </c>
      <c r="BF41" s="636"/>
      <c r="BG41" s="636"/>
      <c r="BH41" s="636"/>
      <c r="BI41" s="636"/>
      <c r="BJ41" s="636"/>
      <c r="BK41" s="636"/>
      <c r="BL41" s="636"/>
      <c r="BM41" s="636"/>
      <c r="BN41" s="636"/>
      <c r="BO41" s="636"/>
      <c r="BP41" s="636"/>
      <c r="BQ41" s="636"/>
      <c r="BR41" s="636"/>
      <c r="BS41" s="636"/>
      <c r="BT41" s="636"/>
      <c r="BU41" s="636"/>
      <c r="BV41" s="636"/>
      <c r="BW41" s="636"/>
      <c r="BX41" s="636"/>
      <c r="BY41" s="636"/>
      <c r="BZ41" s="636"/>
      <c r="CA41" s="636"/>
      <c r="CB41" s="636"/>
      <c r="CC41" s="636"/>
      <c r="CD41" s="636"/>
      <c r="CE41" s="636"/>
      <c r="CF41" s="636"/>
      <c r="CG41" s="636"/>
      <c r="CH41" s="636"/>
      <c r="CI41" s="637"/>
    </row>
    <row r="42" spans="1:87">
      <c r="A42" s="40"/>
      <c r="B42" s="635">
        <v>34</v>
      </c>
      <c r="C42" s="636"/>
      <c r="D42" s="636"/>
      <c r="E42" s="636"/>
      <c r="F42" s="637"/>
      <c r="G42" s="729"/>
      <c r="H42" s="730"/>
      <c r="I42" s="730"/>
      <c r="J42" s="730"/>
      <c r="K42" s="730"/>
      <c r="L42" s="730"/>
      <c r="M42" s="730"/>
      <c r="N42" s="730"/>
      <c r="O42" s="730"/>
      <c r="P42" s="731"/>
      <c r="Q42" s="405" t="s">
        <v>28</v>
      </c>
      <c r="R42" s="406"/>
      <c r="S42" s="406"/>
      <c r="T42" s="406"/>
      <c r="U42" s="406"/>
      <c r="V42" s="406"/>
      <c r="W42" s="406"/>
      <c r="X42" s="406"/>
      <c r="Y42" s="406"/>
      <c r="Z42" s="406"/>
      <c r="AA42" s="406"/>
      <c r="AB42" s="403"/>
      <c r="AC42" s="403"/>
      <c r="AD42" s="403"/>
      <c r="AE42" s="403"/>
      <c r="AF42" s="403"/>
      <c r="AG42" s="403"/>
      <c r="AH42" s="403"/>
      <c r="AI42" s="403"/>
      <c r="AJ42" s="407"/>
      <c r="AK42" s="726">
        <v>3500000</v>
      </c>
      <c r="AL42" s="727"/>
      <c r="AM42" s="727"/>
      <c r="AN42" s="727"/>
      <c r="AO42" s="727"/>
      <c r="AP42" s="727"/>
      <c r="AQ42" s="727"/>
      <c r="AR42" s="727"/>
      <c r="AS42" s="727"/>
      <c r="AT42" s="727"/>
      <c r="AU42" s="727"/>
      <c r="AV42" s="727"/>
      <c r="AW42" s="727"/>
      <c r="AX42" s="727"/>
      <c r="AY42" s="727"/>
      <c r="AZ42" s="727"/>
      <c r="BA42" s="727"/>
      <c r="BB42" s="727"/>
      <c r="BC42" s="727"/>
      <c r="BD42" s="728"/>
      <c r="BE42" s="635" t="s">
        <v>2445</v>
      </c>
      <c r="BF42" s="636"/>
      <c r="BG42" s="636"/>
      <c r="BH42" s="636"/>
      <c r="BI42" s="636"/>
      <c r="BJ42" s="636"/>
      <c r="BK42" s="636"/>
      <c r="BL42" s="636"/>
      <c r="BM42" s="636"/>
      <c r="BN42" s="636"/>
      <c r="BO42" s="636"/>
      <c r="BP42" s="636"/>
      <c r="BQ42" s="636"/>
      <c r="BR42" s="636"/>
      <c r="BS42" s="636"/>
      <c r="BT42" s="636"/>
      <c r="BU42" s="636"/>
      <c r="BV42" s="636"/>
      <c r="BW42" s="636"/>
      <c r="BX42" s="636"/>
      <c r="BY42" s="636"/>
      <c r="BZ42" s="636"/>
      <c r="CA42" s="636"/>
      <c r="CB42" s="636"/>
      <c r="CC42" s="636"/>
      <c r="CD42" s="636"/>
      <c r="CE42" s="636"/>
      <c r="CF42" s="636"/>
      <c r="CG42" s="636"/>
      <c r="CH42" s="636"/>
      <c r="CI42" s="637"/>
    </row>
    <row r="43" spans="1:87">
      <c r="A43" s="40"/>
      <c r="B43" s="635">
        <v>35</v>
      </c>
      <c r="C43" s="636"/>
      <c r="D43" s="636"/>
      <c r="E43" s="636"/>
      <c r="F43" s="637"/>
      <c r="G43" s="729"/>
      <c r="H43" s="730"/>
      <c r="I43" s="730"/>
      <c r="J43" s="730"/>
      <c r="K43" s="730"/>
      <c r="L43" s="730"/>
      <c r="M43" s="730"/>
      <c r="N43" s="730"/>
      <c r="O43" s="730"/>
      <c r="P43" s="731"/>
      <c r="Q43" s="405" t="s">
        <v>10</v>
      </c>
      <c r="R43" s="406"/>
      <c r="S43" s="406"/>
      <c r="T43" s="406"/>
      <c r="U43" s="406"/>
      <c r="V43" s="406"/>
      <c r="W43" s="406"/>
      <c r="X43" s="406"/>
      <c r="Y43" s="406"/>
      <c r="Z43" s="406"/>
      <c r="AA43" s="406"/>
      <c r="AB43" s="403"/>
      <c r="AC43" s="403"/>
      <c r="AD43" s="403"/>
      <c r="AE43" s="403"/>
      <c r="AF43" s="403"/>
      <c r="AG43" s="403"/>
      <c r="AH43" s="403"/>
      <c r="AI43" s="403"/>
      <c r="AJ43" s="407"/>
      <c r="AK43" s="726">
        <v>2700000</v>
      </c>
      <c r="AL43" s="727"/>
      <c r="AM43" s="727"/>
      <c r="AN43" s="727"/>
      <c r="AO43" s="727"/>
      <c r="AP43" s="727"/>
      <c r="AQ43" s="727"/>
      <c r="AR43" s="727"/>
      <c r="AS43" s="727"/>
      <c r="AT43" s="727"/>
      <c r="AU43" s="727"/>
      <c r="AV43" s="727"/>
      <c r="AW43" s="727"/>
      <c r="AX43" s="727"/>
      <c r="AY43" s="727"/>
      <c r="AZ43" s="727"/>
      <c r="BA43" s="727"/>
      <c r="BB43" s="727"/>
      <c r="BC43" s="727"/>
      <c r="BD43" s="728"/>
      <c r="BE43" s="635" t="s">
        <v>2445</v>
      </c>
      <c r="BF43" s="636"/>
      <c r="BG43" s="636"/>
      <c r="BH43" s="636"/>
      <c r="BI43" s="636"/>
      <c r="BJ43" s="636"/>
      <c r="BK43" s="636"/>
      <c r="BL43" s="636"/>
      <c r="BM43" s="636"/>
      <c r="BN43" s="636"/>
      <c r="BO43" s="636"/>
      <c r="BP43" s="636"/>
      <c r="BQ43" s="636"/>
      <c r="BR43" s="636"/>
      <c r="BS43" s="636"/>
      <c r="BT43" s="636"/>
      <c r="BU43" s="636"/>
      <c r="BV43" s="636"/>
      <c r="BW43" s="636"/>
      <c r="BX43" s="636"/>
      <c r="BY43" s="636"/>
      <c r="BZ43" s="636"/>
      <c r="CA43" s="636"/>
      <c r="CB43" s="636"/>
      <c r="CC43" s="636"/>
      <c r="CD43" s="636"/>
      <c r="CE43" s="636"/>
      <c r="CF43" s="636"/>
      <c r="CG43" s="636"/>
      <c r="CH43" s="636"/>
      <c r="CI43" s="637"/>
    </row>
    <row r="44" spans="1:87">
      <c r="A44" s="40"/>
      <c r="B44" s="635">
        <v>36</v>
      </c>
      <c r="C44" s="636"/>
      <c r="D44" s="636"/>
      <c r="E44" s="636"/>
      <c r="F44" s="637"/>
      <c r="G44" s="729"/>
      <c r="H44" s="730"/>
      <c r="I44" s="730"/>
      <c r="J44" s="730"/>
      <c r="K44" s="730"/>
      <c r="L44" s="730"/>
      <c r="M44" s="730"/>
      <c r="N44" s="730"/>
      <c r="O44" s="730"/>
      <c r="P44" s="731"/>
      <c r="Q44" s="405" t="s">
        <v>64</v>
      </c>
      <c r="R44" s="406"/>
      <c r="S44" s="406"/>
      <c r="T44" s="406"/>
      <c r="U44" s="406"/>
      <c r="V44" s="406"/>
      <c r="W44" s="406"/>
      <c r="X44" s="406"/>
      <c r="Y44" s="406"/>
      <c r="Z44" s="406"/>
      <c r="AA44" s="406"/>
      <c r="AB44" s="403"/>
      <c r="AC44" s="403"/>
      <c r="AD44" s="403"/>
      <c r="AE44" s="403"/>
      <c r="AF44" s="403"/>
      <c r="AG44" s="403"/>
      <c r="AH44" s="403"/>
      <c r="AI44" s="403"/>
      <c r="AJ44" s="407"/>
      <c r="AK44" s="726">
        <v>2850000</v>
      </c>
      <c r="AL44" s="727"/>
      <c r="AM44" s="727"/>
      <c r="AN44" s="727"/>
      <c r="AO44" s="727"/>
      <c r="AP44" s="727"/>
      <c r="AQ44" s="727"/>
      <c r="AR44" s="727"/>
      <c r="AS44" s="727"/>
      <c r="AT44" s="727"/>
      <c r="AU44" s="727"/>
      <c r="AV44" s="727"/>
      <c r="AW44" s="727"/>
      <c r="AX44" s="727"/>
      <c r="AY44" s="727"/>
      <c r="AZ44" s="727"/>
      <c r="BA44" s="727"/>
      <c r="BB44" s="727"/>
      <c r="BC44" s="727"/>
      <c r="BD44" s="728"/>
      <c r="BE44" s="635" t="s">
        <v>2445</v>
      </c>
      <c r="BF44" s="636"/>
      <c r="BG44" s="636"/>
      <c r="BH44" s="636"/>
      <c r="BI44" s="636"/>
      <c r="BJ44" s="636"/>
      <c r="BK44" s="636"/>
      <c r="BL44" s="636"/>
      <c r="BM44" s="636"/>
      <c r="BN44" s="636"/>
      <c r="BO44" s="636"/>
      <c r="BP44" s="636"/>
      <c r="BQ44" s="636"/>
      <c r="BR44" s="636"/>
      <c r="BS44" s="636"/>
      <c r="BT44" s="636"/>
      <c r="BU44" s="636"/>
      <c r="BV44" s="636"/>
      <c r="BW44" s="636"/>
      <c r="BX44" s="636"/>
      <c r="BY44" s="636"/>
      <c r="BZ44" s="636"/>
      <c r="CA44" s="636"/>
      <c r="CB44" s="636"/>
      <c r="CC44" s="636"/>
      <c r="CD44" s="636"/>
      <c r="CE44" s="636"/>
      <c r="CF44" s="636"/>
      <c r="CG44" s="636"/>
      <c r="CH44" s="636"/>
      <c r="CI44" s="637"/>
    </row>
    <row r="45" spans="1:87">
      <c r="A45" s="40"/>
      <c r="B45" s="635">
        <v>37</v>
      </c>
      <c r="C45" s="636"/>
      <c r="D45" s="636"/>
      <c r="E45" s="636"/>
      <c r="F45" s="637"/>
      <c r="G45" s="729"/>
      <c r="H45" s="730"/>
      <c r="I45" s="730"/>
      <c r="J45" s="730"/>
      <c r="K45" s="730"/>
      <c r="L45" s="730"/>
      <c r="M45" s="730"/>
      <c r="N45" s="730"/>
      <c r="O45" s="730"/>
      <c r="P45" s="731"/>
      <c r="Q45" s="405" t="s">
        <v>51</v>
      </c>
      <c r="R45" s="406"/>
      <c r="S45" s="406"/>
      <c r="T45" s="406"/>
      <c r="U45" s="406"/>
      <c r="V45" s="406"/>
      <c r="W45" s="406"/>
      <c r="X45" s="406"/>
      <c r="Y45" s="406"/>
      <c r="Z45" s="406"/>
      <c r="AA45" s="406"/>
      <c r="AB45" s="403"/>
      <c r="AC45" s="403"/>
      <c r="AD45" s="403"/>
      <c r="AE45" s="403"/>
      <c r="AF45" s="403"/>
      <c r="AG45" s="403"/>
      <c r="AH45" s="403"/>
      <c r="AI45" s="403"/>
      <c r="AJ45" s="407"/>
      <c r="AK45" s="726">
        <v>3150000</v>
      </c>
      <c r="AL45" s="727"/>
      <c r="AM45" s="727"/>
      <c r="AN45" s="727"/>
      <c r="AO45" s="727"/>
      <c r="AP45" s="727"/>
      <c r="AQ45" s="727"/>
      <c r="AR45" s="727"/>
      <c r="AS45" s="727"/>
      <c r="AT45" s="727"/>
      <c r="AU45" s="727"/>
      <c r="AV45" s="727"/>
      <c r="AW45" s="727"/>
      <c r="AX45" s="727"/>
      <c r="AY45" s="727"/>
      <c r="AZ45" s="727"/>
      <c r="BA45" s="727"/>
      <c r="BB45" s="727"/>
      <c r="BC45" s="727"/>
      <c r="BD45" s="728"/>
      <c r="BE45" s="635" t="s">
        <v>2442</v>
      </c>
      <c r="BF45" s="636"/>
      <c r="BG45" s="636"/>
      <c r="BH45" s="636"/>
      <c r="BI45" s="636"/>
      <c r="BJ45" s="636"/>
      <c r="BK45" s="636"/>
      <c r="BL45" s="636"/>
      <c r="BM45" s="636"/>
      <c r="BN45" s="636"/>
      <c r="BO45" s="636"/>
      <c r="BP45" s="636"/>
      <c r="BQ45" s="636"/>
      <c r="BR45" s="636"/>
      <c r="BS45" s="636"/>
      <c r="BT45" s="636"/>
      <c r="BU45" s="636"/>
      <c r="BV45" s="636"/>
      <c r="BW45" s="636"/>
      <c r="BX45" s="636"/>
      <c r="BY45" s="636"/>
      <c r="BZ45" s="636"/>
      <c r="CA45" s="636"/>
      <c r="CB45" s="636"/>
      <c r="CC45" s="636"/>
      <c r="CD45" s="636"/>
      <c r="CE45" s="636"/>
      <c r="CF45" s="636"/>
      <c r="CG45" s="636"/>
      <c r="CH45" s="636"/>
      <c r="CI45" s="637"/>
    </row>
    <row r="46" spans="1:87">
      <c r="A46" s="40"/>
      <c r="B46" s="635">
        <v>38</v>
      </c>
      <c r="C46" s="636"/>
      <c r="D46" s="636"/>
      <c r="E46" s="636"/>
      <c r="F46" s="637"/>
      <c r="G46" s="729"/>
      <c r="H46" s="730"/>
      <c r="I46" s="730"/>
      <c r="J46" s="730"/>
      <c r="K46" s="730"/>
      <c r="L46" s="730"/>
      <c r="M46" s="730"/>
      <c r="N46" s="730"/>
      <c r="O46" s="730"/>
      <c r="P46" s="731"/>
      <c r="Q46" s="405" t="s">
        <v>87</v>
      </c>
      <c r="R46" s="406"/>
      <c r="S46" s="406"/>
      <c r="T46" s="406"/>
      <c r="U46" s="406"/>
      <c r="V46" s="406"/>
      <c r="W46" s="406"/>
      <c r="X46" s="406"/>
      <c r="Y46" s="406"/>
      <c r="Z46" s="406"/>
      <c r="AA46" s="406"/>
      <c r="AB46" s="403"/>
      <c r="AC46" s="403"/>
      <c r="AD46" s="403"/>
      <c r="AE46" s="403"/>
      <c r="AF46" s="403"/>
      <c r="AG46" s="403"/>
      <c r="AH46" s="403"/>
      <c r="AI46" s="403"/>
      <c r="AJ46" s="407"/>
      <c r="AK46" s="726">
        <v>2250000</v>
      </c>
      <c r="AL46" s="727"/>
      <c r="AM46" s="727"/>
      <c r="AN46" s="727"/>
      <c r="AO46" s="727"/>
      <c r="AP46" s="727"/>
      <c r="AQ46" s="727"/>
      <c r="AR46" s="727"/>
      <c r="AS46" s="727"/>
      <c r="AT46" s="727"/>
      <c r="AU46" s="727"/>
      <c r="AV46" s="727"/>
      <c r="AW46" s="727"/>
      <c r="AX46" s="727"/>
      <c r="AY46" s="727"/>
      <c r="AZ46" s="727"/>
      <c r="BA46" s="727"/>
      <c r="BB46" s="727"/>
      <c r="BC46" s="727"/>
      <c r="BD46" s="728"/>
      <c r="BE46" s="635" t="s">
        <v>2445</v>
      </c>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7"/>
    </row>
    <row r="47" spans="1:87">
      <c r="A47" s="40"/>
      <c r="B47" s="635">
        <v>39</v>
      </c>
      <c r="C47" s="636"/>
      <c r="D47" s="636"/>
      <c r="E47" s="636"/>
      <c r="F47" s="637"/>
      <c r="G47" s="729"/>
      <c r="H47" s="730"/>
      <c r="I47" s="730"/>
      <c r="J47" s="730"/>
      <c r="K47" s="730"/>
      <c r="L47" s="730"/>
      <c r="M47" s="730"/>
      <c r="N47" s="730"/>
      <c r="O47" s="730"/>
      <c r="P47" s="731"/>
      <c r="Q47" s="405" t="s">
        <v>694</v>
      </c>
      <c r="R47" s="406"/>
      <c r="S47" s="406"/>
      <c r="T47" s="406"/>
      <c r="U47" s="406"/>
      <c r="V47" s="406"/>
      <c r="W47" s="406"/>
      <c r="X47" s="406"/>
      <c r="Y47" s="406"/>
      <c r="Z47" s="406"/>
      <c r="AA47" s="406"/>
      <c r="AB47" s="403"/>
      <c r="AC47" s="403"/>
      <c r="AD47" s="403"/>
      <c r="AE47" s="403"/>
      <c r="AF47" s="403"/>
      <c r="AG47" s="403"/>
      <c r="AH47" s="403"/>
      <c r="AI47" s="403"/>
      <c r="AJ47" s="407"/>
      <c r="AK47" s="726">
        <v>2820000</v>
      </c>
      <c r="AL47" s="727"/>
      <c r="AM47" s="727"/>
      <c r="AN47" s="727"/>
      <c r="AO47" s="727"/>
      <c r="AP47" s="727"/>
      <c r="AQ47" s="727"/>
      <c r="AR47" s="727"/>
      <c r="AS47" s="727"/>
      <c r="AT47" s="727"/>
      <c r="AU47" s="727"/>
      <c r="AV47" s="727"/>
      <c r="AW47" s="727"/>
      <c r="AX47" s="727"/>
      <c r="AY47" s="727"/>
      <c r="AZ47" s="727"/>
      <c r="BA47" s="727"/>
      <c r="BB47" s="727"/>
      <c r="BC47" s="727"/>
      <c r="BD47" s="728"/>
      <c r="BE47" s="635" t="s">
        <v>2445</v>
      </c>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7"/>
    </row>
    <row r="48" spans="1:87">
      <c r="A48" s="40"/>
      <c r="B48" s="635">
        <v>40</v>
      </c>
      <c r="C48" s="636"/>
      <c r="D48" s="636"/>
      <c r="E48" s="636"/>
      <c r="F48" s="637"/>
      <c r="G48" s="729"/>
      <c r="H48" s="730"/>
      <c r="I48" s="730"/>
      <c r="J48" s="730"/>
      <c r="K48" s="730"/>
      <c r="L48" s="730"/>
      <c r="M48" s="730"/>
      <c r="N48" s="730"/>
      <c r="O48" s="730"/>
      <c r="P48" s="731"/>
      <c r="Q48" s="405" t="s">
        <v>608</v>
      </c>
      <c r="R48" s="406"/>
      <c r="S48" s="406"/>
      <c r="T48" s="406"/>
      <c r="U48" s="406"/>
      <c r="V48" s="406"/>
      <c r="W48" s="406"/>
      <c r="X48" s="406"/>
      <c r="Y48" s="406"/>
      <c r="Z48" s="406"/>
      <c r="AA48" s="406"/>
      <c r="AB48" s="403"/>
      <c r="AC48" s="403"/>
      <c r="AD48" s="403"/>
      <c r="AE48" s="403"/>
      <c r="AF48" s="403"/>
      <c r="AG48" s="403"/>
      <c r="AH48" s="403"/>
      <c r="AI48" s="403"/>
      <c r="AJ48" s="407"/>
      <c r="AK48" s="726">
        <v>3560000</v>
      </c>
      <c r="AL48" s="727"/>
      <c r="AM48" s="727"/>
      <c r="AN48" s="727"/>
      <c r="AO48" s="727"/>
      <c r="AP48" s="727"/>
      <c r="AQ48" s="727"/>
      <c r="AR48" s="727"/>
      <c r="AS48" s="727"/>
      <c r="AT48" s="727"/>
      <c r="AU48" s="727"/>
      <c r="AV48" s="727"/>
      <c r="AW48" s="727"/>
      <c r="AX48" s="727"/>
      <c r="AY48" s="727"/>
      <c r="AZ48" s="727"/>
      <c r="BA48" s="727"/>
      <c r="BB48" s="727"/>
      <c r="BC48" s="727"/>
      <c r="BD48" s="728"/>
      <c r="BE48" s="635" t="s">
        <v>2445</v>
      </c>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7"/>
    </row>
    <row r="49" spans="1:87">
      <c r="A49" s="40"/>
      <c r="B49" s="635">
        <v>41</v>
      </c>
      <c r="C49" s="636"/>
      <c r="D49" s="636"/>
      <c r="E49" s="636"/>
      <c r="F49" s="637"/>
      <c r="G49" s="729"/>
      <c r="H49" s="730"/>
      <c r="I49" s="730"/>
      <c r="J49" s="730"/>
      <c r="K49" s="730"/>
      <c r="L49" s="730"/>
      <c r="M49" s="730"/>
      <c r="N49" s="730"/>
      <c r="O49" s="730"/>
      <c r="P49" s="731"/>
      <c r="Q49" s="405" t="s">
        <v>773</v>
      </c>
      <c r="R49" s="406"/>
      <c r="S49" s="406"/>
      <c r="T49" s="406"/>
      <c r="U49" s="406"/>
      <c r="V49" s="406"/>
      <c r="W49" s="406"/>
      <c r="X49" s="406"/>
      <c r="Y49" s="406"/>
      <c r="Z49" s="406"/>
      <c r="AA49" s="406"/>
      <c r="AB49" s="403"/>
      <c r="AC49" s="403"/>
      <c r="AD49" s="403"/>
      <c r="AE49" s="403"/>
      <c r="AF49" s="403"/>
      <c r="AG49" s="403"/>
      <c r="AH49" s="403"/>
      <c r="AI49" s="403"/>
      <c r="AJ49" s="407"/>
      <c r="AK49" s="726">
        <v>2450000</v>
      </c>
      <c r="AL49" s="727"/>
      <c r="AM49" s="727"/>
      <c r="AN49" s="727"/>
      <c r="AO49" s="727"/>
      <c r="AP49" s="727"/>
      <c r="AQ49" s="727"/>
      <c r="AR49" s="727"/>
      <c r="AS49" s="727"/>
      <c r="AT49" s="727"/>
      <c r="AU49" s="727"/>
      <c r="AV49" s="727"/>
      <c r="AW49" s="727"/>
      <c r="AX49" s="727"/>
      <c r="AY49" s="727"/>
      <c r="AZ49" s="727"/>
      <c r="BA49" s="727"/>
      <c r="BB49" s="727"/>
      <c r="BC49" s="727"/>
      <c r="BD49" s="728"/>
      <c r="BE49" s="635" t="s">
        <v>2445</v>
      </c>
      <c r="BF49" s="636"/>
      <c r="BG49" s="636"/>
      <c r="BH49" s="636"/>
      <c r="BI49" s="636"/>
      <c r="BJ49" s="636"/>
      <c r="BK49" s="636"/>
      <c r="BL49" s="636"/>
      <c r="BM49" s="636"/>
      <c r="BN49" s="636"/>
      <c r="BO49" s="636"/>
      <c r="BP49" s="636"/>
      <c r="BQ49" s="636"/>
      <c r="BR49" s="636"/>
      <c r="BS49" s="636"/>
      <c r="BT49" s="636"/>
      <c r="BU49" s="636"/>
      <c r="BV49" s="636"/>
      <c r="BW49" s="636"/>
      <c r="BX49" s="636"/>
      <c r="BY49" s="636"/>
      <c r="BZ49" s="636"/>
      <c r="CA49" s="636"/>
      <c r="CB49" s="636"/>
      <c r="CC49" s="636"/>
      <c r="CD49" s="636"/>
      <c r="CE49" s="636"/>
      <c r="CF49" s="636"/>
      <c r="CG49" s="636"/>
      <c r="CH49" s="636"/>
      <c r="CI49" s="637"/>
    </row>
    <row r="50" spans="1:87">
      <c r="A50" s="40"/>
      <c r="B50" s="635">
        <v>42</v>
      </c>
      <c r="C50" s="636"/>
      <c r="D50" s="636"/>
      <c r="E50" s="636"/>
      <c r="F50" s="637"/>
      <c r="G50" s="729"/>
      <c r="H50" s="730"/>
      <c r="I50" s="730"/>
      <c r="J50" s="730"/>
      <c r="K50" s="730"/>
      <c r="L50" s="730"/>
      <c r="M50" s="730"/>
      <c r="N50" s="730"/>
      <c r="O50" s="730"/>
      <c r="P50" s="731"/>
      <c r="Q50" s="405" t="s">
        <v>84</v>
      </c>
      <c r="R50" s="406"/>
      <c r="S50" s="406"/>
      <c r="T50" s="406"/>
      <c r="U50" s="406"/>
      <c r="V50" s="406"/>
      <c r="W50" s="406"/>
      <c r="X50" s="406"/>
      <c r="Y50" s="406"/>
      <c r="Z50" s="406"/>
      <c r="AA50" s="406"/>
      <c r="AB50" s="403"/>
      <c r="AC50" s="403"/>
      <c r="AD50" s="403"/>
      <c r="AE50" s="403"/>
      <c r="AF50" s="403"/>
      <c r="AG50" s="403"/>
      <c r="AH50" s="403"/>
      <c r="AI50" s="403"/>
      <c r="AJ50" s="407"/>
      <c r="AK50" s="726">
        <v>2680000</v>
      </c>
      <c r="AL50" s="727"/>
      <c r="AM50" s="727"/>
      <c r="AN50" s="727"/>
      <c r="AO50" s="727"/>
      <c r="AP50" s="727"/>
      <c r="AQ50" s="727"/>
      <c r="AR50" s="727"/>
      <c r="AS50" s="727"/>
      <c r="AT50" s="727"/>
      <c r="AU50" s="727"/>
      <c r="AV50" s="727"/>
      <c r="AW50" s="727"/>
      <c r="AX50" s="727"/>
      <c r="AY50" s="727"/>
      <c r="AZ50" s="727"/>
      <c r="BA50" s="727"/>
      <c r="BB50" s="727"/>
      <c r="BC50" s="727"/>
      <c r="BD50" s="728"/>
      <c r="BE50" s="635" t="s">
        <v>2442</v>
      </c>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7"/>
    </row>
    <row r="51" spans="1:87">
      <c r="A51" s="40"/>
      <c r="B51" s="635">
        <v>43</v>
      </c>
      <c r="C51" s="636"/>
      <c r="D51" s="636"/>
      <c r="E51" s="636"/>
      <c r="F51" s="637"/>
      <c r="G51" s="729"/>
      <c r="H51" s="730"/>
      <c r="I51" s="730"/>
      <c r="J51" s="730"/>
      <c r="K51" s="730"/>
      <c r="L51" s="730"/>
      <c r="M51" s="730"/>
      <c r="N51" s="730"/>
      <c r="O51" s="730"/>
      <c r="P51" s="731"/>
      <c r="Q51" s="405" t="s">
        <v>591</v>
      </c>
      <c r="R51" s="406"/>
      <c r="S51" s="406"/>
      <c r="T51" s="406"/>
      <c r="U51" s="406"/>
      <c r="V51" s="406"/>
      <c r="W51" s="406"/>
      <c r="X51" s="406"/>
      <c r="Y51" s="406"/>
      <c r="Z51" s="406"/>
      <c r="AA51" s="406"/>
      <c r="AB51" s="403"/>
      <c r="AC51" s="403"/>
      <c r="AD51" s="403"/>
      <c r="AE51" s="403"/>
      <c r="AF51" s="403"/>
      <c r="AG51" s="403"/>
      <c r="AH51" s="403"/>
      <c r="AI51" s="403"/>
      <c r="AJ51" s="407"/>
      <c r="AK51" s="726">
        <v>3450000</v>
      </c>
      <c r="AL51" s="727"/>
      <c r="AM51" s="727"/>
      <c r="AN51" s="727"/>
      <c r="AO51" s="727"/>
      <c r="AP51" s="727"/>
      <c r="AQ51" s="727"/>
      <c r="AR51" s="727"/>
      <c r="AS51" s="727"/>
      <c r="AT51" s="727"/>
      <c r="AU51" s="727"/>
      <c r="AV51" s="727"/>
      <c r="AW51" s="727"/>
      <c r="AX51" s="727"/>
      <c r="AY51" s="727"/>
      <c r="AZ51" s="727"/>
      <c r="BA51" s="727"/>
      <c r="BB51" s="727"/>
      <c r="BC51" s="727"/>
      <c r="BD51" s="728"/>
      <c r="BE51" s="635" t="s">
        <v>2450</v>
      </c>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7"/>
    </row>
    <row r="52" spans="1:87">
      <c r="A52" s="40"/>
      <c r="B52" s="635">
        <v>44</v>
      </c>
      <c r="C52" s="636"/>
      <c r="D52" s="636"/>
      <c r="E52" s="636"/>
      <c r="F52" s="637"/>
      <c r="G52" s="648"/>
      <c r="H52" s="649"/>
      <c r="I52" s="649"/>
      <c r="J52" s="649"/>
      <c r="K52" s="649"/>
      <c r="L52" s="649"/>
      <c r="M52" s="649"/>
      <c r="N52" s="649"/>
      <c r="O52" s="649"/>
      <c r="P52" s="650"/>
      <c r="Q52" s="405" t="s">
        <v>5</v>
      </c>
      <c r="R52" s="406"/>
      <c r="S52" s="406"/>
      <c r="T52" s="406"/>
      <c r="U52" s="406"/>
      <c r="V52" s="406"/>
      <c r="W52" s="406"/>
      <c r="X52" s="406"/>
      <c r="Y52" s="406"/>
      <c r="Z52" s="406"/>
      <c r="AA52" s="406"/>
      <c r="AB52" s="403"/>
      <c r="AC52" s="403"/>
      <c r="AD52" s="403"/>
      <c r="AE52" s="403"/>
      <c r="AF52" s="403"/>
      <c r="AG52" s="403"/>
      <c r="AH52" s="403"/>
      <c r="AI52" s="403"/>
      <c r="AJ52" s="407"/>
      <c r="AK52" s="726">
        <v>3350000</v>
      </c>
      <c r="AL52" s="727"/>
      <c r="AM52" s="727"/>
      <c r="AN52" s="727"/>
      <c r="AO52" s="727"/>
      <c r="AP52" s="727"/>
      <c r="AQ52" s="727"/>
      <c r="AR52" s="727"/>
      <c r="AS52" s="727"/>
      <c r="AT52" s="727"/>
      <c r="AU52" s="727"/>
      <c r="AV52" s="727"/>
      <c r="AW52" s="727"/>
      <c r="AX52" s="727"/>
      <c r="AY52" s="727"/>
      <c r="AZ52" s="727"/>
      <c r="BA52" s="727"/>
      <c r="BB52" s="727"/>
      <c r="BC52" s="727"/>
      <c r="BD52" s="728"/>
      <c r="BE52" s="635" t="s">
        <v>2442</v>
      </c>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7"/>
    </row>
    <row r="53" spans="1:87">
      <c r="A53" s="40"/>
      <c r="B53" s="635">
        <v>45</v>
      </c>
      <c r="C53" s="636"/>
      <c r="D53" s="636"/>
      <c r="E53" s="636"/>
      <c r="F53" s="637"/>
      <c r="G53" s="645" t="s">
        <v>774</v>
      </c>
      <c r="H53" s="646"/>
      <c r="I53" s="646"/>
      <c r="J53" s="646"/>
      <c r="K53" s="646"/>
      <c r="L53" s="646"/>
      <c r="M53" s="646"/>
      <c r="N53" s="646"/>
      <c r="O53" s="646"/>
      <c r="P53" s="647"/>
      <c r="Q53" s="405" t="s">
        <v>4</v>
      </c>
      <c r="R53" s="406"/>
      <c r="S53" s="406"/>
      <c r="T53" s="406"/>
      <c r="U53" s="406"/>
      <c r="V53" s="406"/>
      <c r="W53" s="406"/>
      <c r="X53" s="406"/>
      <c r="Y53" s="406"/>
      <c r="Z53" s="406"/>
      <c r="AA53" s="406"/>
      <c r="AB53" s="403"/>
      <c r="AC53" s="403"/>
      <c r="AD53" s="403"/>
      <c r="AE53" s="403"/>
      <c r="AF53" s="403"/>
      <c r="AG53" s="403"/>
      <c r="AH53" s="403"/>
      <c r="AI53" s="403"/>
      <c r="AJ53" s="407"/>
      <c r="AK53" s="726">
        <v>4331800</v>
      </c>
      <c r="AL53" s="727"/>
      <c r="AM53" s="727"/>
      <c r="AN53" s="727"/>
      <c r="AO53" s="727"/>
      <c r="AP53" s="727"/>
      <c r="AQ53" s="727"/>
      <c r="AR53" s="727"/>
      <c r="AS53" s="727"/>
      <c r="AT53" s="727"/>
      <c r="AU53" s="727"/>
      <c r="AV53" s="727"/>
      <c r="AW53" s="727"/>
      <c r="AX53" s="727"/>
      <c r="AY53" s="727"/>
      <c r="AZ53" s="727"/>
      <c r="BA53" s="727"/>
      <c r="BB53" s="727"/>
      <c r="BC53" s="727"/>
      <c r="BD53" s="728"/>
      <c r="BE53" s="635" t="s">
        <v>2451</v>
      </c>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7"/>
    </row>
    <row r="54" spans="1:87">
      <c r="A54" s="40"/>
      <c r="B54" s="635">
        <v>46</v>
      </c>
      <c r="C54" s="636"/>
      <c r="D54" s="636"/>
      <c r="E54" s="636"/>
      <c r="F54" s="637"/>
      <c r="G54" s="729"/>
      <c r="H54" s="730"/>
      <c r="I54" s="730"/>
      <c r="J54" s="730"/>
      <c r="K54" s="730"/>
      <c r="L54" s="730"/>
      <c r="M54" s="730"/>
      <c r="N54" s="730"/>
      <c r="O54" s="730"/>
      <c r="P54" s="731"/>
      <c r="Q54" s="405" t="s">
        <v>14</v>
      </c>
      <c r="R54" s="406"/>
      <c r="S54" s="406"/>
      <c r="T54" s="406"/>
      <c r="U54" s="406"/>
      <c r="V54" s="406"/>
      <c r="W54" s="406"/>
      <c r="X54" s="406"/>
      <c r="Y54" s="406"/>
      <c r="Z54" s="406"/>
      <c r="AA54" s="406"/>
      <c r="AB54" s="403"/>
      <c r="AC54" s="403"/>
      <c r="AD54" s="403"/>
      <c r="AE54" s="403"/>
      <c r="AF54" s="403"/>
      <c r="AG54" s="403"/>
      <c r="AH54" s="403"/>
      <c r="AI54" s="403"/>
      <c r="AJ54" s="407"/>
      <c r="AK54" s="726">
        <v>3821300</v>
      </c>
      <c r="AL54" s="727"/>
      <c r="AM54" s="727"/>
      <c r="AN54" s="727"/>
      <c r="AO54" s="727"/>
      <c r="AP54" s="727"/>
      <c r="AQ54" s="727"/>
      <c r="AR54" s="727"/>
      <c r="AS54" s="727"/>
      <c r="AT54" s="727"/>
      <c r="AU54" s="727"/>
      <c r="AV54" s="727"/>
      <c r="AW54" s="727"/>
      <c r="AX54" s="727"/>
      <c r="AY54" s="727"/>
      <c r="AZ54" s="727"/>
      <c r="BA54" s="727"/>
      <c r="BB54" s="727"/>
      <c r="BC54" s="727"/>
      <c r="BD54" s="728"/>
      <c r="BE54" s="635" t="s">
        <v>2452</v>
      </c>
      <c r="BF54" s="636"/>
      <c r="BG54" s="636"/>
      <c r="BH54" s="636"/>
      <c r="BI54" s="636"/>
      <c r="BJ54" s="636"/>
      <c r="BK54" s="636"/>
      <c r="BL54" s="636"/>
      <c r="BM54" s="636"/>
      <c r="BN54" s="636"/>
      <c r="BO54" s="636"/>
      <c r="BP54" s="636"/>
      <c r="BQ54" s="636"/>
      <c r="BR54" s="636"/>
      <c r="BS54" s="636"/>
      <c r="BT54" s="636"/>
      <c r="BU54" s="636"/>
      <c r="BV54" s="636"/>
      <c r="BW54" s="636"/>
      <c r="BX54" s="636"/>
      <c r="BY54" s="636"/>
      <c r="BZ54" s="636"/>
      <c r="CA54" s="636"/>
      <c r="CB54" s="636"/>
      <c r="CC54" s="636"/>
      <c r="CD54" s="636"/>
      <c r="CE54" s="636"/>
      <c r="CF54" s="636"/>
      <c r="CG54" s="636"/>
      <c r="CH54" s="636"/>
      <c r="CI54" s="637"/>
    </row>
    <row r="55" spans="1:87">
      <c r="A55" s="40"/>
      <c r="B55" s="635">
        <v>47</v>
      </c>
      <c r="C55" s="636"/>
      <c r="D55" s="636"/>
      <c r="E55" s="636"/>
      <c r="F55" s="637"/>
      <c r="G55" s="729"/>
      <c r="H55" s="730"/>
      <c r="I55" s="730"/>
      <c r="J55" s="730"/>
      <c r="K55" s="730"/>
      <c r="L55" s="730"/>
      <c r="M55" s="730"/>
      <c r="N55" s="730"/>
      <c r="O55" s="730"/>
      <c r="P55" s="731"/>
      <c r="Q55" s="405" t="s">
        <v>41</v>
      </c>
      <c r="R55" s="406"/>
      <c r="S55" s="406"/>
      <c r="T55" s="406"/>
      <c r="U55" s="406"/>
      <c r="V55" s="406"/>
      <c r="W55" s="406"/>
      <c r="X55" s="406"/>
      <c r="Y55" s="406"/>
      <c r="Z55" s="406"/>
      <c r="AA55" s="406"/>
      <c r="AB55" s="403"/>
      <c r="AC55" s="403"/>
      <c r="AD55" s="403"/>
      <c r="AE55" s="403"/>
      <c r="AF55" s="403"/>
      <c r="AG55" s="403"/>
      <c r="AH55" s="403"/>
      <c r="AI55" s="403"/>
      <c r="AJ55" s="407"/>
      <c r="AK55" s="726">
        <v>5375700</v>
      </c>
      <c r="AL55" s="727"/>
      <c r="AM55" s="727"/>
      <c r="AN55" s="727"/>
      <c r="AO55" s="727"/>
      <c r="AP55" s="727"/>
      <c r="AQ55" s="727"/>
      <c r="AR55" s="727"/>
      <c r="AS55" s="727"/>
      <c r="AT55" s="727"/>
      <c r="AU55" s="727"/>
      <c r="AV55" s="727"/>
      <c r="AW55" s="727"/>
      <c r="AX55" s="727"/>
      <c r="AY55" s="727"/>
      <c r="AZ55" s="727"/>
      <c r="BA55" s="727"/>
      <c r="BB55" s="727"/>
      <c r="BC55" s="727"/>
      <c r="BD55" s="728"/>
      <c r="BE55" s="635" t="s">
        <v>2453</v>
      </c>
      <c r="BF55" s="636"/>
      <c r="BG55" s="636"/>
      <c r="BH55" s="636"/>
      <c r="BI55" s="636"/>
      <c r="BJ55" s="636"/>
      <c r="BK55" s="636"/>
      <c r="BL55" s="636"/>
      <c r="BM55" s="636"/>
      <c r="BN55" s="636"/>
      <c r="BO55" s="636"/>
      <c r="BP55" s="636"/>
      <c r="BQ55" s="636"/>
      <c r="BR55" s="636"/>
      <c r="BS55" s="636"/>
      <c r="BT55" s="636"/>
      <c r="BU55" s="636"/>
      <c r="BV55" s="636"/>
      <c r="BW55" s="636"/>
      <c r="BX55" s="636"/>
      <c r="BY55" s="636"/>
      <c r="BZ55" s="636"/>
      <c r="CA55" s="636"/>
      <c r="CB55" s="636"/>
      <c r="CC55" s="636"/>
      <c r="CD55" s="636"/>
      <c r="CE55" s="636"/>
      <c r="CF55" s="636"/>
      <c r="CG55" s="636"/>
      <c r="CH55" s="636"/>
      <c r="CI55" s="637"/>
    </row>
    <row r="56" spans="1:87">
      <c r="A56" s="40"/>
      <c r="B56" s="635">
        <v>48</v>
      </c>
      <c r="C56" s="636"/>
      <c r="D56" s="636"/>
      <c r="E56" s="636"/>
      <c r="F56" s="637"/>
      <c r="G56" s="729"/>
      <c r="H56" s="730"/>
      <c r="I56" s="730"/>
      <c r="J56" s="730"/>
      <c r="K56" s="730"/>
      <c r="L56" s="730"/>
      <c r="M56" s="730"/>
      <c r="N56" s="730"/>
      <c r="O56" s="730"/>
      <c r="P56" s="731"/>
      <c r="Q56" s="405" t="s">
        <v>66</v>
      </c>
      <c r="R56" s="406"/>
      <c r="S56" s="406"/>
      <c r="T56" s="406"/>
      <c r="U56" s="406"/>
      <c r="V56" s="406"/>
      <c r="W56" s="406"/>
      <c r="X56" s="406"/>
      <c r="Y56" s="406"/>
      <c r="Z56" s="406"/>
      <c r="AA56" s="406"/>
      <c r="AB56" s="403"/>
      <c r="AC56" s="403"/>
      <c r="AD56" s="403"/>
      <c r="AE56" s="403"/>
      <c r="AF56" s="403"/>
      <c r="AG56" s="403"/>
      <c r="AH56" s="403"/>
      <c r="AI56" s="403"/>
      <c r="AJ56" s="407"/>
      <c r="AK56" s="726">
        <v>3879000</v>
      </c>
      <c r="AL56" s="727"/>
      <c r="AM56" s="727"/>
      <c r="AN56" s="727"/>
      <c r="AO56" s="727"/>
      <c r="AP56" s="727"/>
      <c r="AQ56" s="727"/>
      <c r="AR56" s="727"/>
      <c r="AS56" s="727"/>
      <c r="AT56" s="727"/>
      <c r="AU56" s="727"/>
      <c r="AV56" s="727"/>
      <c r="AW56" s="727"/>
      <c r="AX56" s="727"/>
      <c r="AY56" s="727"/>
      <c r="AZ56" s="727"/>
      <c r="BA56" s="727"/>
      <c r="BB56" s="727"/>
      <c r="BC56" s="727"/>
      <c r="BD56" s="728"/>
      <c r="BE56" s="635" t="s">
        <v>2452</v>
      </c>
      <c r="BF56" s="636"/>
      <c r="BG56" s="636"/>
      <c r="BH56" s="636"/>
      <c r="BI56" s="636"/>
      <c r="BJ56" s="636"/>
      <c r="BK56" s="636"/>
      <c r="BL56" s="636"/>
      <c r="BM56" s="636"/>
      <c r="BN56" s="636"/>
      <c r="BO56" s="636"/>
      <c r="BP56" s="636"/>
      <c r="BQ56" s="636"/>
      <c r="BR56" s="636"/>
      <c r="BS56" s="636"/>
      <c r="BT56" s="636"/>
      <c r="BU56" s="636"/>
      <c r="BV56" s="636"/>
      <c r="BW56" s="636"/>
      <c r="BX56" s="636"/>
      <c r="BY56" s="636"/>
      <c r="BZ56" s="636"/>
      <c r="CA56" s="636"/>
      <c r="CB56" s="636"/>
      <c r="CC56" s="636"/>
      <c r="CD56" s="636"/>
      <c r="CE56" s="636"/>
      <c r="CF56" s="636"/>
      <c r="CG56" s="636"/>
      <c r="CH56" s="636"/>
      <c r="CI56" s="637"/>
    </row>
    <row r="57" spans="1:87">
      <c r="A57" s="40"/>
      <c r="B57" s="635">
        <v>49</v>
      </c>
      <c r="C57" s="636"/>
      <c r="D57" s="636"/>
      <c r="E57" s="636"/>
      <c r="F57" s="637"/>
      <c r="G57" s="729"/>
      <c r="H57" s="730"/>
      <c r="I57" s="730"/>
      <c r="J57" s="730"/>
      <c r="K57" s="730"/>
      <c r="L57" s="730"/>
      <c r="M57" s="730"/>
      <c r="N57" s="730"/>
      <c r="O57" s="730"/>
      <c r="P57" s="731"/>
      <c r="Q57" s="405" t="s">
        <v>68</v>
      </c>
      <c r="R57" s="406"/>
      <c r="S57" s="406"/>
      <c r="T57" s="406"/>
      <c r="U57" s="406"/>
      <c r="V57" s="406"/>
      <c r="W57" s="406"/>
      <c r="X57" s="406"/>
      <c r="Y57" s="406"/>
      <c r="Z57" s="406"/>
      <c r="AA57" s="406"/>
      <c r="AB57" s="403"/>
      <c r="AC57" s="403"/>
      <c r="AD57" s="403"/>
      <c r="AE57" s="403"/>
      <c r="AF57" s="403"/>
      <c r="AG57" s="403"/>
      <c r="AH57" s="403"/>
      <c r="AI57" s="403"/>
      <c r="AJ57" s="407"/>
      <c r="AK57" s="726">
        <v>3607800</v>
      </c>
      <c r="AL57" s="727"/>
      <c r="AM57" s="727"/>
      <c r="AN57" s="727"/>
      <c r="AO57" s="727"/>
      <c r="AP57" s="727"/>
      <c r="AQ57" s="727"/>
      <c r="AR57" s="727"/>
      <c r="AS57" s="727"/>
      <c r="AT57" s="727"/>
      <c r="AU57" s="727"/>
      <c r="AV57" s="727"/>
      <c r="AW57" s="727"/>
      <c r="AX57" s="727"/>
      <c r="AY57" s="727"/>
      <c r="AZ57" s="727"/>
      <c r="BA57" s="727"/>
      <c r="BB57" s="727"/>
      <c r="BC57" s="727"/>
      <c r="BD57" s="728"/>
      <c r="BE57" s="635" t="s">
        <v>2454</v>
      </c>
      <c r="BF57" s="636"/>
      <c r="BG57" s="636"/>
      <c r="BH57" s="636"/>
      <c r="BI57" s="636"/>
      <c r="BJ57" s="636"/>
      <c r="BK57" s="636"/>
      <c r="BL57" s="636"/>
      <c r="BM57" s="636"/>
      <c r="BN57" s="636"/>
      <c r="BO57" s="636"/>
      <c r="BP57" s="636"/>
      <c r="BQ57" s="636"/>
      <c r="BR57" s="636"/>
      <c r="BS57" s="636"/>
      <c r="BT57" s="636"/>
      <c r="BU57" s="636"/>
      <c r="BV57" s="636"/>
      <c r="BW57" s="636"/>
      <c r="BX57" s="636"/>
      <c r="BY57" s="636"/>
      <c r="BZ57" s="636"/>
      <c r="CA57" s="636"/>
      <c r="CB57" s="636"/>
      <c r="CC57" s="636"/>
      <c r="CD57" s="636"/>
      <c r="CE57" s="636"/>
      <c r="CF57" s="636"/>
      <c r="CG57" s="636"/>
      <c r="CH57" s="636"/>
      <c r="CI57" s="637"/>
    </row>
    <row r="58" spans="1:87">
      <c r="A58" s="40"/>
      <c r="B58" s="635">
        <v>50</v>
      </c>
      <c r="C58" s="636"/>
      <c r="D58" s="636"/>
      <c r="E58" s="636"/>
      <c r="F58" s="637"/>
      <c r="G58" s="729"/>
      <c r="H58" s="730"/>
      <c r="I58" s="730"/>
      <c r="J58" s="730"/>
      <c r="K58" s="730"/>
      <c r="L58" s="730"/>
      <c r="M58" s="730"/>
      <c r="N58" s="730"/>
      <c r="O58" s="730"/>
      <c r="P58" s="731"/>
      <c r="Q58" s="405" t="s">
        <v>96</v>
      </c>
      <c r="R58" s="406"/>
      <c r="S58" s="406"/>
      <c r="T58" s="406"/>
      <c r="U58" s="406"/>
      <c r="V58" s="406"/>
      <c r="W58" s="406"/>
      <c r="X58" s="406"/>
      <c r="Y58" s="406"/>
      <c r="Z58" s="406"/>
      <c r="AA58" s="406"/>
      <c r="AB58" s="403"/>
      <c r="AC58" s="403"/>
      <c r="AD58" s="403"/>
      <c r="AE58" s="403"/>
      <c r="AF58" s="403"/>
      <c r="AG58" s="403"/>
      <c r="AH58" s="403"/>
      <c r="AI58" s="403"/>
      <c r="AJ58" s="407"/>
      <c r="AK58" s="726">
        <v>3848700</v>
      </c>
      <c r="AL58" s="727"/>
      <c r="AM58" s="727"/>
      <c r="AN58" s="727"/>
      <c r="AO58" s="727"/>
      <c r="AP58" s="727"/>
      <c r="AQ58" s="727"/>
      <c r="AR58" s="727"/>
      <c r="AS58" s="727"/>
      <c r="AT58" s="727"/>
      <c r="AU58" s="727"/>
      <c r="AV58" s="727"/>
      <c r="AW58" s="727"/>
      <c r="AX58" s="727"/>
      <c r="AY58" s="727"/>
      <c r="AZ58" s="727"/>
      <c r="BA58" s="727"/>
      <c r="BB58" s="727"/>
      <c r="BC58" s="727"/>
      <c r="BD58" s="728"/>
      <c r="BE58" s="635" t="s">
        <v>2455</v>
      </c>
      <c r="BF58" s="636"/>
      <c r="BG58" s="636"/>
      <c r="BH58" s="636"/>
      <c r="BI58" s="636"/>
      <c r="BJ58" s="636"/>
      <c r="BK58" s="636"/>
      <c r="BL58" s="636"/>
      <c r="BM58" s="636"/>
      <c r="BN58" s="636"/>
      <c r="BO58" s="636"/>
      <c r="BP58" s="636"/>
      <c r="BQ58" s="636"/>
      <c r="BR58" s="636"/>
      <c r="BS58" s="636"/>
      <c r="BT58" s="636"/>
      <c r="BU58" s="636"/>
      <c r="BV58" s="636"/>
      <c r="BW58" s="636"/>
      <c r="BX58" s="636"/>
      <c r="BY58" s="636"/>
      <c r="BZ58" s="636"/>
      <c r="CA58" s="636"/>
      <c r="CB58" s="636"/>
      <c r="CC58" s="636"/>
      <c r="CD58" s="636"/>
      <c r="CE58" s="636"/>
      <c r="CF58" s="636"/>
      <c r="CG58" s="636"/>
      <c r="CH58" s="636"/>
      <c r="CI58" s="637"/>
    </row>
    <row r="59" spans="1:87">
      <c r="A59" s="40"/>
      <c r="B59" s="635">
        <v>51</v>
      </c>
      <c r="C59" s="636"/>
      <c r="D59" s="636"/>
      <c r="E59" s="636"/>
      <c r="F59" s="637"/>
      <c r="G59" s="729"/>
      <c r="H59" s="730"/>
      <c r="I59" s="730"/>
      <c r="J59" s="730"/>
      <c r="K59" s="730"/>
      <c r="L59" s="730"/>
      <c r="M59" s="730"/>
      <c r="N59" s="730"/>
      <c r="O59" s="730"/>
      <c r="P59" s="731"/>
      <c r="Q59" s="405" t="s">
        <v>107</v>
      </c>
      <c r="R59" s="406"/>
      <c r="S59" s="406"/>
      <c r="T59" s="406"/>
      <c r="U59" s="406"/>
      <c r="V59" s="406"/>
      <c r="W59" s="406"/>
      <c r="X59" s="406"/>
      <c r="Y59" s="406"/>
      <c r="Z59" s="406"/>
      <c r="AA59" s="406"/>
      <c r="AB59" s="403"/>
      <c r="AC59" s="403"/>
      <c r="AD59" s="403"/>
      <c r="AE59" s="403"/>
      <c r="AF59" s="403"/>
      <c r="AG59" s="403"/>
      <c r="AH59" s="403"/>
      <c r="AI59" s="403"/>
      <c r="AJ59" s="407"/>
      <c r="AK59" s="726">
        <v>4878600</v>
      </c>
      <c r="AL59" s="727"/>
      <c r="AM59" s="727"/>
      <c r="AN59" s="727"/>
      <c r="AO59" s="727"/>
      <c r="AP59" s="727"/>
      <c r="AQ59" s="727"/>
      <c r="AR59" s="727"/>
      <c r="AS59" s="727"/>
      <c r="AT59" s="727"/>
      <c r="AU59" s="727"/>
      <c r="AV59" s="727"/>
      <c r="AW59" s="727"/>
      <c r="AX59" s="727"/>
      <c r="AY59" s="727"/>
      <c r="AZ59" s="727"/>
      <c r="BA59" s="727"/>
      <c r="BB59" s="727"/>
      <c r="BC59" s="727"/>
      <c r="BD59" s="728"/>
      <c r="BE59" s="635" t="s">
        <v>2456</v>
      </c>
      <c r="BF59" s="636"/>
      <c r="BG59" s="636"/>
      <c r="BH59" s="636"/>
      <c r="BI59" s="636"/>
      <c r="BJ59" s="636"/>
      <c r="BK59" s="636"/>
      <c r="BL59" s="636"/>
      <c r="BM59" s="636"/>
      <c r="BN59" s="636"/>
      <c r="BO59" s="636"/>
      <c r="BP59" s="636"/>
      <c r="BQ59" s="636"/>
      <c r="BR59" s="636"/>
      <c r="BS59" s="636"/>
      <c r="BT59" s="636"/>
      <c r="BU59" s="636"/>
      <c r="BV59" s="636"/>
      <c r="BW59" s="636"/>
      <c r="BX59" s="636"/>
      <c r="BY59" s="636"/>
      <c r="BZ59" s="636"/>
      <c r="CA59" s="636"/>
      <c r="CB59" s="636"/>
      <c r="CC59" s="636"/>
      <c r="CD59" s="636"/>
      <c r="CE59" s="636"/>
      <c r="CF59" s="636"/>
      <c r="CG59" s="636"/>
      <c r="CH59" s="636"/>
      <c r="CI59" s="637"/>
    </row>
    <row r="60" spans="1:87">
      <c r="A60" s="40"/>
      <c r="B60" s="635">
        <v>52</v>
      </c>
      <c r="C60" s="636"/>
      <c r="D60" s="636"/>
      <c r="E60" s="636"/>
      <c r="F60" s="637"/>
      <c r="G60" s="729"/>
      <c r="H60" s="730"/>
      <c r="I60" s="730"/>
      <c r="J60" s="730"/>
      <c r="K60" s="730"/>
      <c r="L60" s="730"/>
      <c r="M60" s="730"/>
      <c r="N60" s="730"/>
      <c r="O60" s="730"/>
      <c r="P60" s="731"/>
      <c r="Q60" s="405" t="s">
        <v>111</v>
      </c>
      <c r="R60" s="406"/>
      <c r="S60" s="406"/>
      <c r="T60" s="406"/>
      <c r="U60" s="406"/>
      <c r="V60" s="406"/>
      <c r="W60" s="406"/>
      <c r="X60" s="406"/>
      <c r="Y60" s="406"/>
      <c r="Z60" s="406"/>
      <c r="AA60" s="406"/>
      <c r="AB60" s="403"/>
      <c r="AC60" s="403"/>
      <c r="AD60" s="403"/>
      <c r="AE60" s="403"/>
      <c r="AF60" s="403"/>
      <c r="AG60" s="403"/>
      <c r="AH60" s="403"/>
      <c r="AI60" s="403"/>
      <c r="AJ60" s="407"/>
      <c r="AK60" s="726">
        <v>3890500</v>
      </c>
      <c r="AL60" s="727"/>
      <c r="AM60" s="727"/>
      <c r="AN60" s="727"/>
      <c r="AO60" s="727"/>
      <c r="AP60" s="727"/>
      <c r="AQ60" s="727"/>
      <c r="AR60" s="727"/>
      <c r="AS60" s="727"/>
      <c r="AT60" s="727"/>
      <c r="AU60" s="727"/>
      <c r="AV60" s="727"/>
      <c r="AW60" s="727"/>
      <c r="AX60" s="727"/>
      <c r="AY60" s="727"/>
      <c r="AZ60" s="727"/>
      <c r="BA60" s="727"/>
      <c r="BB60" s="727"/>
      <c r="BC60" s="727"/>
      <c r="BD60" s="728"/>
      <c r="BE60" s="635" t="s">
        <v>2451</v>
      </c>
      <c r="BF60" s="636"/>
      <c r="BG60" s="636"/>
      <c r="BH60" s="636"/>
      <c r="BI60" s="636"/>
      <c r="BJ60" s="636"/>
      <c r="BK60" s="636"/>
      <c r="BL60" s="636"/>
      <c r="BM60" s="636"/>
      <c r="BN60" s="636"/>
      <c r="BO60" s="636"/>
      <c r="BP60" s="636"/>
      <c r="BQ60" s="636"/>
      <c r="BR60" s="636"/>
      <c r="BS60" s="636"/>
      <c r="BT60" s="636"/>
      <c r="BU60" s="636"/>
      <c r="BV60" s="636"/>
      <c r="BW60" s="636"/>
      <c r="BX60" s="636"/>
      <c r="BY60" s="636"/>
      <c r="BZ60" s="636"/>
      <c r="CA60" s="636"/>
      <c r="CB60" s="636"/>
      <c r="CC60" s="636"/>
      <c r="CD60" s="636"/>
      <c r="CE60" s="636"/>
      <c r="CF60" s="636"/>
      <c r="CG60" s="636"/>
      <c r="CH60" s="636"/>
      <c r="CI60" s="637"/>
    </row>
    <row r="61" spans="1:87">
      <c r="A61" s="40"/>
      <c r="B61" s="635">
        <v>53</v>
      </c>
      <c r="C61" s="636"/>
      <c r="D61" s="636"/>
      <c r="E61" s="636"/>
      <c r="F61" s="637"/>
      <c r="G61" s="729"/>
      <c r="H61" s="730"/>
      <c r="I61" s="730"/>
      <c r="J61" s="730"/>
      <c r="K61" s="730"/>
      <c r="L61" s="730"/>
      <c r="M61" s="730"/>
      <c r="N61" s="730"/>
      <c r="O61" s="730"/>
      <c r="P61" s="731"/>
      <c r="Q61" s="405" t="s">
        <v>71</v>
      </c>
      <c r="R61" s="406"/>
      <c r="S61" s="406"/>
      <c r="T61" s="406"/>
      <c r="U61" s="406"/>
      <c r="V61" s="406"/>
      <c r="W61" s="406"/>
      <c r="X61" s="406"/>
      <c r="Y61" s="406"/>
      <c r="Z61" s="406"/>
      <c r="AA61" s="406"/>
      <c r="AB61" s="403"/>
      <c r="AC61" s="403"/>
      <c r="AD61" s="403"/>
      <c r="AE61" s="403"/>
      <c r="AF61" s="403"/>
      <c r="AG61" s="403"/>
      <c r="AH61" s="403"/>
      <c r="AI61" s="403"/>
      <c r="AJ61" s="407"/>
      <c r="AK61" s="726">
        <v>4150000</v>
      </c>
      <c r="AL61" s="727"/>
      <c r="AM61" s="727"/>
      <c r="AN61" s="727"/>
      <c r="AO61" s="727"/>
      <c r="AP61" s="727"/>
      <c r="AQ61" s="727"/>
      <c r="AR61" s="727"/>
      <c r="AS61" s="727"/>
      <c r="AT61" s="727"/>
      <c r="AU61" s="727"/>
      <c r="AV61" s="727"/>
      <c r="AW61" s="727"/>
      <c r="AX61" s="727"/>
      <c r="AY61" s="727"/>
      <c r="AZ61" s="727"/>
      <c r="BA61" s="727"/>
      <c r="BB61" s="727"/>
      <c r="BC61" s="727"/>
      <c r="BD61" s="728"/>
      <c r="BE61" s="635" t="s">
        <v>2457</v>
      </c>
      <c r="BF61" s="636"/>
      <c r="BG61" s="636"/>
      <c r="BH61" s="636"/>
      <c r="BI61" s="636"/>
      <c r="BJ61" s="636"/>
      <c r="BK61" s="636"/>
      <c r="BL61" s="636"/>
      <c r="BM61" s="636"/>
      <c r="BN61" s="636"/>
      <c r="BO61" s="636"/>
      <c r="BP61" s="636"/>
      <c r="BQ61" s="636"/>
      <c r="BR61" s="636"/>
      <c r="BS61" s="636"/>
      <c r="BT61" s="636"/>
      <c r="BU61" s="636"/>
      <c r="BV61" s="636"/>
      <c r="BW61" s="636"/>
      <c r="BX61" s="636"/>
      <c r="BY61" s="636"/>
      <c r="BZ61" s="636"/>
      <c r="CA61" s="636"/>
      <c r="CB61" s="636"/>
      <c r="CC61" s="636"/>
      <c r="CD61" s="636"/>
      <c r="CE61" s="636"/>
      <c r="CF61" s="636"/>
      <c r="CG61" s="636"/>
      <c r="CH61" s="636"/>
      <c r="CI61" s="637"/>
    </row>
    <row r="62" spans="1:87">
      <c r="A62" s="40"/>
      <c r="B62" s="635">
        <v>54</v>
      </c>
      <c r="C62" s="636"/>
      <c r="D62" s="636"/>
      <c r="E62" s="636"/>
      <c r="F62" s="637"/>
      <c r="G62" s="729"/>
      <c r="H62" s="730"/>
      <c r="I62" s="730"/>
      <c r="J62" s="730"/>
      <c r="K62" s="730"/>
      <c r="L62" s="730"/>
      <c r="M62" s="730"/>
      <c r="N62" s="730"/>
      <c r="O62" s="730"/>
      <c r="P62" s="731"/>
      <c r="Q62" s="405" t="s">
        <v>59</v>
      </c>
      <c r="R62" s="406"/>
      <c r="S62" s="406"/>
      <c r="T62" s="406"/>
      <c r="U62" s="406"/>
      <c r="V62" s="406"/>
      <c r="W62" s="406"/>
      <c r="X62" s="406"/>
      <c r="Y62" s="406"/>
      <c r="Z62" s="406"/>
      <c r="AA62" s="406"/>
      <c r="AB62" s="403"/>
      <c r="AC62" s="403"/>
      <c r="AD62" s="403"/>
      <c r="AE62" s="403"/>
      <c r="AF62" s="403"/>
      <c r="AG62" s="403"/>
      <c r="AH62" s="403"/>
      <c r="AI62" s="403"/>
      <c r="AJ62" s="407"/>
      <c r="AK62" s="726">
        <v>3950000</v>
      </c>
      <c r="AL62" s="727"/>
      <c r="AM62" s="727"/>
      <c r="AN62" s="727"/>
      <c r="AO62" s="727"/>
      <c r="AP62" s="727"/>
      <c r="AQ62" s="727"/>
      <c r="AR62" s="727"/>
      <c r="AS62" s="727"/>
      <c r="AT62" s="727"/>
      <c r="AU62" s="727"/>
      <c r="AV62" s="727"/>
      <c r="AW62" s="727"/>
      <c r="AX62" s="727"/>
      <c r="AY62" s="727"/>
      <c r="AZ62" s="727"/>
      <c r="BA62" s="727"/>
      <c r="BB62" s="727"/>
      <c r="BC62" s="727"/>
      <c r="BD62" s="728"/>
      <c r="BE62" s="635" t="s">
        <v>2452</v>
      </c>
      <c r="BF62" s="636"/>
      <c r="BG62" s="636"/>
      <c r="BH62" s="636"/>
      <c r="BI62" s="636"/>
      <c r="BJ62" s="636"/>
      <c r="BK62" s="636"/>
      <c r="BL62" s="636"/>
      <c r="BM62" s="636"/>
      <c r="BN62" s="636"/>
      <c r="BO62" s="636"/>
      <c r="BP62" s="636"/>
      <c r="BQ62" s="636"/>
      <c r="BR62" s="636"/>
      <c r="BS62" s="636"/>
      <c r="BT62" s="636"/>
      <c r="BU62" s="636"/>
      <c r="BV62" s="636"/>
      <c r="BW62" s="636"/>
      <c r="BX62" s="636"/>
      <c r="BY62" s="636"/>
      <c r="BZ62" s="636"/>
      <c r="CA62" s="636"/>
      <c r="CB62" s="636"/>
      <c r="CC62" s="636"/>
      <c r="CD62" s="636"/>
      <c r="CE62" s="636"/>
      <c r="CF62" s="636"/>
      <c r="CG62" s="636"/>
      <c r="CH62" s="636"/>
      <c r="CI62" s="637"/>
    </row>
    <row r="63" spans="1:87">
      <c r="A63" s="40"/>
      <c r="B63" s="635">
        <v>55</v>
      </c>
      <c r="C63" s="636"/>
      <c r="D63" s="636"/>
      <c r="E63" s="636"/>
      <c r="F63" s="637"/>
      <c r="G63" s="729"/>
      <c r="H63" s="730"/>
      <c r="I63" s="730"/>
      <c r="J63" s="730"/>
      <c r="K63" s="730"/>
      <c r="L63" s="730"/>
      <c r="M63" s="730"/>
      <c r="N63" s="730"/>
      <c r="O63" s="730"/>
      <c r="P63" s="731"/>
      <c r="Q63" s="405" t="s">
        <v>13</v>
      </c>
      <c r="R63" s="406"/>
      <c r="S63" s="406"/>
      <c r="T63" s="406"/>
      <c r="U63" s="406"/>
      <c r="V63" s="406"/>
      <c r="W63" s="406"/>
      <c r="X63" s="406"/>
      <c r="Y63" s="406"/>
      <c r="Z63" s="406"/>
      <c r="AA63" s="406"/>
      <c r="AB63" s="403"/>
      <c r="AC63" s="403"/>
      <c r="AD63" s="403"/>
      <c r="AE63" s="403"/>
      <c r="AF63" s="403"/>
      <c r="AG63" s="403"/>
      <c r="AH63" s="403"/>
      <c r="AI63" s="403"/>
      <c r="AJ63" s="407"/>
      <c r="AK63" s="726">
        <v>3900000</v>
      </c>
      <c r="AL63" s="727"/>
      <c r="AM63" s="727"/>
      <c r="AN63" s="727"/>
      <c r="AO63" s="727"/>
      <c r="AP63" s="727"/>
      <c r="AQ63" s="727"/>
      <c r="AR63" s="727"/>
      <c r="AS63" s="727"/>
      <c r="AT63" s="727"/>
      <c r="AU63" s="727"/>
      <c r="AV63" s="727"/>
      <c r="AW63" s="727"/>
      <c r="AX63" s="727"/>
      <c r="AY63" s="727"/>
      <c r="AZ63" s="727"/>
      <c r="BA63" s="727"/>
      <c r="BB63" s="727"/>
      <c r="BC63" s="727"/>
      <c r="BD63" s="728"/>
      <c r="BE63" s="635" t="s">
        <v>2451</v>
      </c>
      <c r="BF63" s="636"/>
      <c r="BG63" s="636"/>
      <c r="BH63" s="636"/>
      <c r="BI63" s="636"/>
      <c r="BJ63" s="636"/>
      <c r="BK63" s="636"/>
      <c r="BL63" s="636"/>
      <c r="BM63" s="636"/>
      <c r="BN63" s="636"/>
      <c r="BO63" s="636"/>
      <c r="BP63" s="636"/>
      <c r="BQ63" s="636"/>
      <c r="BR63" s="636"/>
      <c r="BS63" s="636"/>
      <c r="BT63" s="636"/>
      <c r="BU63" s="636"/>
      <c r="BV63" s="636"/>
      <c r="BW63" s="636"/>
      <c r="BX63" s="636"/>
      <c r="BY63" s="636"/>
      <c r="BZ63" s="636"/>
      <c r="CA63" s="636"/>
      <c r="CB63" s="636"/>
      <c r="CC63" s="636"/>
      <c r="CD63" s="636"/>
      <c r="CE63" s="636"/>
      <c r="CF63" s="636"/>
      <c r="CG63" s="636"/>
      <c r="CH63" s="636"/>
      <c r="CI63" s="637"/>
    </row>
    <row r="64" spans="1:87">
      <c r="A64" s="40"/>
      <c r="B64" s="635">
        <v>56</v>
      </c>
      <c r="C64" s="636"/>
      <c r="D64" s="636"/>
      <c r="E64" s="636"/>
      <c r="F64" s="637"/>
      <c r="G64" s="729"/>
      <c r="H64" s="730"/>
      <c r="I64" s="730"/>
      <c r="J64" s="730"/>
      <c r="K64" s="730"/>
      <c r="L64" s="730"/>
      <c r="M64" s="730"/>
      <c r="N64" s="730"/>
      <c r="O64" s="730"/>
      <c r="P64" s="731"/>
      <c r="Q64" s="405" t="s">
        <v>83</v>
      </c>
      <c r="R64" s="406"/>
      <c r="S64" s="406"/>
      <c r="T64" s="406"/>
      <c r="U64" s="406"/>
      <c r="V64" s="406"/>
      <c r="W64" s="406"/>
      <c r="X64" s="406"/>
      <c r="Y64" s="406"/>
      <c r="Z64" s="406"/>
      <c r="AA64" s="406"/>
      <c r="AB64" s="403"/>
      <c r="AC64" s="403"/>
      <c r="AD64" s="403"/>
      <c r="AE64" s="403"/>
      <c r="AF64" s="403"/>
      <c r="AG64" s="403"/>
      <c r="AH64" s="403"/>
      <c r="AI64" s="403"/>
      <c r="AJ64" s="407"/>
      <c r="AK64" s="726">
        <v>3590000</v>
      </c>
      <c r="AL64" s="727"/>
      <c r="AM64" s="727"/>
      <c r="AN64" s="727"/>
      <c r="AO64" s="727"/>
      <c r="AP64" s="727"/>
      <c r="AQ64" s="727"/>
      <c r="AR64" s="727"/>
      <c r="AS64" s="727"/>
      <c r="AT64" s="727"/>
      <c r="AU64" s="727"/>
      <c r="AV64" s="727"/>
      <c r="AW64" s="727"/>
      <c r="AX64" s="727"/>
      <c r="AY64" s="727"/>
      <c r="AZ64" s="727"/>
      <c r="BA64" s="727"/>
      <c r="BB64" s="727"/>
      <c r="BC64" s="727"/>
      <c r="BD64" s="728"/>
      <c r="BE64" s="635" t="s">
        <v>2452</v>
      </c>
      <c r="BF64" s="636"/>
      <c r="BG64" s="636"/>
      <c r="BH64" s="636"/>
      <c r="BI64" s="636"/>
      <c r="BJ64" s="636"/>
      <c r="BK64" s="636"/>
      <c r="BL64" s="636"/>
      <c r="BM64" s="636"/>
      <c r="BN64" s="636"/>
      <c r="BO64" s="636"/>
      <c r="BP64" s="636"/>
      <c r="BQ64" s="636"/>
      <c r="BR64" s="636"/>
      <c r="BS64" s="636"/>
      <c r="BT64" s="636"/>
      <c r="BU64" s="636"/>
      <c r="BV64" s="636"/>
      <c r="BW64" s="636"/>
      <c r="BX64" s="636"/>
      <c r="BY64" s="636"/>
      <c r="BZ64" s="636"/>
      <c r="CA64" s="636"/>
      <c r="CB64" s="636"/>
      <c r="CC64" s="636"/>
      <c r="CD64" s="636"/>
      <c r="CE64" s="636"/>
      <c r="CF64" s="636"/>
      <c r="CG64" s="636"/>
      <c r="CH64" s="636"/>
      <c r="CI64" s="637"/>
    </row>
    <row r="65" spans="1:87">
      <c r="A65" s="40"/>
      <c r="B65" s="635">
        <v>57</v>
      </c>
      <c r="C65" s="636"/>
      <c r="D65" s="636"/>
      <c r="E65" s="636"/>
      <c r="F65" s="637"/>
      <c r="G65" s="729"/>
      <c r="H65" s="730"/>
      <c r="I65" s="730"/>
      <c r="J65" s="730"/>
      <c r="K65" s="730"/>
      <c r="L65" s="730"/>
      <c r="M65" s="730"/>
      <c r="N65" s="730"/>
      <c r="O65" s="730"/>
      <c r="P65" s="731"/>
      <c r="Q65" s="405" t="s">
        <v>106</v>
      </c>
      <c r="R65" s="406"/>
      <c r="S65" s="406"/>
      <c r="T65" s="406"/>
      <c r="U65" s="406"/>
      <c r="V65" s="406"/>
      <c r="W65" s="406"/>
      <c r="X65" s="406"/>
      <c r="Y65" s="406"/>
      <c r="Z65" s="406"/>
      <c r="AA65" s="406"/>
      <c r="AB65" s="403"/>
      <c r="AC65" s="403"/>
      <c r="AD65" s="403"/>
      <c r="AE65" s="403"/>
      <c r="AF65" s="403"/>
      <c r="AG65" s="403"/>
      <c r="AH65" s="403"/>
      <c r="AI65" s="403"/>
      <c r="AJ65" s="407"/>
      <c r="AK65" s="726">
        <v>3450000</v>
      </c>
      <c r="AL65" s="727"/>
      <c r="AM65" s="727"/>
      <c r="AN65" s="727"/>
      <c r="AO65" s="727"/>
      <c r="AP65" s="727"/>
      <c r="AQ65" s="727"/>
      <c r="AR65" s="727"/>
      <c r="AS65" s="727"/>
      <c r="AT65" s="727"/>
      <c r="AU65" s="727"/>
      <c r="AV65" s="727"/>
      <c r="AW65" s="727"/>
      <c r="AX65" s="727"/>
      <c r="AY65" s="727"/>
      <c r="AZ65" s="727"/>
      <c r="BA65" s="727"/>
      <c r="BB65" s="727"/>
      <c r="BC65" s="727"/>
      <c r="BD65" s="728"/>
      <c r="BE65" s="635" t="s">
        <v>2458</v>
      </c>
      <c r="BF65" s="636"/>
      <c r="BG65" s="636"/>
      <c r="BH65" s="636"/>
      <c r="BI65" s="636"/>
      <c r="BJ65" s="636"/>
      <c r="BK65" s="636"/>
      <c r="BL65" s="636"/>
      <c r="BM65" s="636"/>
      <c r="BN65" s="636"/>
      <c r="BO65" s="636"/>
      <c r="BP65" s="636"/>
      <c r="BQ65" s="636"/>
      <c r="BR65" s="636"/>
      <c r="BS65" s="636"/>
      <c r="BT65" s="636"/>
      <c r="BU65" s="636"/>
      <c r="BV65" s="636"/>
      <c r="BW65" s="636"/>
      <c r="BX65" s="636"/>
      <c r="BY65" s="636"/>
      <c r="BZ65" s="636"/>
      <c r="CA65" s="636"/>
      <c r="CB65" s="636"/>
      <c r="CC65" s="636"/>
      <c r="CD65" s="636"/>
      <c r="CE65" s="636"/>
      <c r="CF65" s="636"/>
      <c r="CG65" s="636"/>
      <c r="CH65" s="636"/>
      <c r="CI65" s="637"/>
    </row>
    <row r="66" spans="1:87">
      <c r="A66" s="40"/>
      <c r="B66" s="635">
        <v>58</v>
      </c>
      <c r="C66" s="636"/>
      <c r="D66" s="636"/>
      <c r="E66" s="636"/>
      <c r="F66" s="637"/>
      <c r="G66" s="729"/>
      <c r="H66" s="730"/>
      <c r="I66" s="730"/>
      <c r="J66" s="730"/>
      <c r="K66" s="730"/>
      <c r="L66" s="730"/>
      <c r="M66" s="730"/>
      <c r="N66" s="730"/>
      <c r="O66" s="730"/>
      <c r="P66" s="731"/>
      <c r="Q66" s="405" t="s">
        <v>74</v>
      </c>
      <c r="R66" s="406"/>
      <c r="S66" s="406"/>
      <c r="T66" s="406"/>
      <c r="U66" s="406"/>
      <c r="V66" s="406"/>
      <c r="W66" s="406"/>
      <c r="X66" s="406"/>
      <c r="Y66" s="406"/>
      <c r="Z66" s="406"/>
      <c r="AA66" s="406"/>
      <c r="AB66" s="403"/>
      <c r="AC66" s="403"/>
      <c r="AD66" s="403"/>
      <c r="AE66" s="403"/>
      <c r="AF66" s="403"/>
      <c r="AG66" s="403"/>
      <c r="AH66" s="403"/>
      <c r="AI66" s="403"/>
      <c r="AJ66" s="407"/>
      <c r="AK66" s="726">
        <v>4850000</v>
      </c>
      <c r="AL66" s="727"/>
      <c r="AM66" s="727"/>
      <c r="AN66" s="727"/>
      <c r="AO66" s="727"/>
      <c r="AP66" s="727"/>
      <c r="AQ66" s="727"/>
      <c r="AR66" s="727"/>
      <c r="AS66" s="727"/>
      <c r="AT66" s="727"/>
      <c r="AU66" s="727"/>
      <c r="AV66" s="727"/>
      <c r="AW66" s="727"/>
      <c r="AX66" s="727"/>
      <c r="AY66" s="727"/>
      <c r="AZ66" s="727"/>
      <c r="BA66" s="727"/>
      <c r="BB66" s="727"/>
      <c r="BC66" s="727"/>
      <c r="BD66" s="728"/>
      <c r="BE66" s="635" t="s">
        <v>2459</v>
      </c>
      <c r="BF66" s="636"/>
      <c r="BG66" s="636"/>
      <c r="BH66" s="636"/>
      <c r="BI66" s="636"/>
      <c r="BJ66" s="636"/>
      <c r="BK66" s="636"/>
      <c r="BL66" s="636"/>
      <c r="BM66" s="636"/>
      <c r="BN66" s="636"/>
      <c r="BO66" s="636"/>
      <c r="BP66" s="636"/>
      <c r="BQ66" s="636"/>
      <c r="BR66" s="636"/>
      <c r="BS66" s="636"/>
      <c r="BT66" s="636"/>
      <c r="BU66" s="636"/>
      <c r="BV66" s="636"/>
      <c r="BW66" s="636"/>
      <c r="BX66" s="636"/>
      <c r="BY66" s="636"/>
      <c r="BZ66" s="636"/>
      <c r="CA66" s="636"/>
      <c r="CB66" s="636"/>
      <c r="CC66" s="636"/>
      <c r="CD66" s="636"/>
      <c r="CE66" s="636"/>
      <c r="CF66" s="636"/>
      <c r="CG66" s="636"/>
      <c r="CH66" s="636"/>
      <c r="CI66" s="637"/>
    </row>
    <row r="67" spans="1:87">
      <c r="A67" s="40"/>
      <c r="B67" s="635">
        <v>59</v>
      </c>
      <c r="C67" s="636"/>
      <c r="D67" s="636"/>
      <c r="E67" s="636"/>
      <c r="F67" s="637"/>
      <c r="G67" s="729"/>
      <c r="H67" s="730"/>
      <c r="I67" s="730"/>
      <c r="J67" s="730"/>
      <c r="K67" s="730"/>
      <c r="L67" s="730"/>
      <c r="M67" s="730"/>
      <c r="N67" s="730"/>
      <c r="O67" s="730"/>
      <c r="P67" s="731"/>
      <c r="Q67" s="405" t="s">
        <v>94</v>
      </c>
      <c r="R67" s="406"/>
      <c r="S67" s="406"/>
      <c r="T67" s="406"/>
      <c r="U67" s="406"/>
      <c r="V67" s="406"/>
      <c r="W67" s="406"/>
      <c r="X67" s="406"/>
      <c r="Y67" s="406"/>
      <c r="Z67" s="406"/>
      <c r="AA67" s="406"/>
      <c r="AB67" s="403"/>
      <c r="AC67" s="403"/>
      <c r="AD67" s="403"/>
      <c r="AE67" s="403"/>
      <c r="AF67" s="403"/>
      <c r="AG67" s="403"/>
      <c r="AH67" s="403"/>
      <c r="AI67" s="403"/>
      <c r="AJ67" s="407"/>
      <c r="AK67" s="726">
        <v>2850000</v>
      </c>
      <c r="AL67" s="727"/>
      <c r="AM67" s="727"/>
      <c r="AN67" s="727"/>
      <c r="AO67" s="727"/>
      <c r="AP67" s="727"/>
      <c r="AQ67" s="727"/>
      <c r="AR67" s="727"/>
      <c r="AS67" s="727"/>
      <c r="AT67" s="727"/>
      <c r="AU67" s="727"/>
      <c r="AV67" s="727"/>
      <c r="AW67" s="727"/>
      <c r="AX67" s="727"/>
      <c r="AY67" s="727"/>
      <c r="AZ67" s="727"/>
      <c r="BA67" s="727"/>
      <c r="BB67" s="727"/>
      <c r="BC67" s="727"/>
      <c r="BD67" s="728"/>
      <c r="BE67" s="635" t="s">
        <v>2457</v>
      </c>
      <c r="BF67" s="636"/>
      <c r="BG67" s="636"/>
      <c r="BH67" s="636"/>
      <c r="BI67" s="636"/>
      <c r="BJ67" s="636"/>
      <c r="BK67" s="636"/>
      <c r="BL67" s="636"/>
      <c r="BM67" s="636"/>
      <c r="BN67" s="636"/>
      <c r="BO67" s="636"/>
      <c r="BP67" s="636"/>
      <c r="BQ67" s="636"/>
      <c r="BR67" s="636"/>
      <c r="BS67" s="636"/>
      <c r="BT67" s="636"/>
      <c r="BU67" s="636"/>
      <c r="BV67" s="636"/>
      <c r="BW67" s="636"/>
      <c r="BX67" s="636"/>
      <c r="BY67" s="636"/>
      <c r="BZ67" s="636"/>
      <c r="CA67" s="636"/>
      <c r="CB67" s="636"/>
      <c r="CC67" s="636"/>
      <c r="CD67" s="636"/>
      <c r="CE67" s="636"/>
      <c r="CF67" s="636"/>
      <c r="CG67" s="636"/>
      <c r="CH67" s="636"/>
      <c r="CI67" s="637"/>
    </row>
    <row r="68" spans="1:87">
      <c r="A68" s="40"/>
      <c r="B68" s="635">
        <v>60</v>
      </c>
      <c r="C68" s="636"/>
      <c r="D68" s="636"/>
      <c r="E68" s="636"/>
      <c r="F68" s="637"/>
      <c r="G68" s="648"/>
      <c r="H68" s="649"/>
      <c r="I68" s="649"/>
      <c r="J68" s="649"/>
      <c r="K68" s="649"/>
      <c r="L68" s="649"/>
      <c r="M68" s="649"/>
      <c r="N68" s="649"/>
      <c r="O68" s="649"/>
      <c r="P68" s="650"/>
      <c r="Q68" s="405" t="s">
        <v>39</v>
      </c>
      <c r="R68" s="406"/>
      <c r="S68" s="406"/>
      <c r="T68" s="406"/>
      <c r="U68" s="406"/>
      <c r="V68" s="406"/>
      <c r="W68" s="406"/>
      <c r="X68" s="406"/>
      <c r="Y68" s="406"/>
      <c r="Z68" s="406"/>
      <c r="AA68" s="406"/>
      <c r="AB68" s="403"/>
      <c r="AC68" s="403"/>
      <c r="AD68" s="403"/>
      <c r="AE68" s="403"/>
      <c r="AF68" s="403"/>
      <c r="AG68" s="403"/>
      <c r="AH68" s="403"/>
      <c r="AI68" s="403"/>
      <c r="AJ68" s="407"/>
      <c r="AK68" s="726">
        <v>3530000</v>
      </c>
      <c r="AL68" s="727"/>
      <c r="AM68" s="727"/>
      <c r="AN68" s="727"/>
      <c r="AO68" s="727"/>
      <c r="AP68" s="727"/>
      <c r="AQ68" s="727"/>
      <c r="AR68" s="727"/>
      <c r="AS68" s="727"/>
      <c r="AT68" s="727"/>
      <c r="AU68" s="727"/>
      <c r="AV68" s="727"/>
      <c r="AW68" s="727"/>
      <c r="AX68" s="727"/>
      <c r="AY68" s="727"/>
      <c r="AZ68" s="727"/>
      <c r="BA68" s="727"/>
      <c r="BB68" s="727"/>
      <c r="BC68" s="727"/>
      <c r="BD68" s="728"/>
      <c r="BE68" s="635" t="s">
        <v>2457</v>
      </c>
      <c r="BF68" s="636"/>
      <c r="BG68" s="636"/>
      <c r="BH68" s="636"/>
      <c r="BI68" s="636"/>
      <c r="BJ68" s="636"/>
      <c r="BK68" s="636"/>
      <c r="BL68" s="636"/>
      <c r="BM68" s="636"/>
      <c r="BN68" s="636"/>
      <c r="BO68" s="636"/>
      <c r="BP68" s="636"/>
      <c r="BQ68" s="636"/>
      <c r="BR68" s="636"/>
      <c r="BS68" s="636"/>
      <c r="BT68" s="636"/>
      <c r="BU68" s="636"/>
      <c r="BV68" s="636"/>
      <c r="BW68" s="636"/>
      <c r="BX68" s="636"/>
      <c r="BY68" s="636"/>
      <c r="BZ68" s="636"/>
      <c r="CA68" s="636"/>
      <c r="CB68" s="636"/>
      <c r="CC68" s="636"/>
      <c r="CD68" s="636"/>
      <c r="CE68" s="636"/>
      <c r="CF68" s="636"/>
      <c r="CG68" s="636"/>
      <c r="CH68" s="636"/>
      <c r="CI68" s="637"/>
    </row>
    <row r="69" spans="1:87">
      <c r="A69" s="40"/>
      <c r="B69" s="635">
        <v>61</v>
      </c>
      <c r="C69" s="636"/>
      <c r="D69" s="636"/>
      <c r="E69" s="636"/>
      <c r="F69" s="637"/>
      <c r="G69" s="645" t="s">
        <v>775</v>
      </c>
      <c r="H69" s="646"/>
      <c r="I69" s="646"/>
      <c r="J69" s="646"/>
      <c r="K69" s="646"/>
      <c r="L69" s="646"/>
      <c r="M69" s="646"/>
      <c r="N69" s="646"/>
      <c r="O69" s="646"/>
      <c r="P69" s="647"/>
      <c r="Q69" s="405" t="s">
        <v>60</v>
      </c>
      <c r="R69" s="406"/>
      <c r="S69" s="406"/>
      <c r="T69" s="406"/>
      <c r="U69" s="406"/>
      <c r="V69" s="406"/>
      <c r="W69" s="406"/>
      <c r="X69" s="406"/>
      <c r="Y69" s="406"/>
      <c r="Z69" s="406"/>
      <c r="AA69" s="406"/>
      <c r="AB69" s="403"/>
      <c r="AC69" s="403"/>
      <c r="AD69" s="403"/>
      <c r="AE69" s="403"/>
      <c r="AF69" s="403"/>
      <c r="AG69" s="403"/>
      <c r="AH69" s="403"/>
      <c r="AI69" s="403"/>
      <c r="AJ69" s="407"/>
      <c r="AK69" s="726">
        <v>3360000</v>
      </c>
      <c r="AL69" s="727"/>
      <c r="AM69" s="727"/>
      <c r="AN69" s="727"/>
      <c r="AO69" s="727"/>
      <c r="AP69" s="727"/>
      <c r="AQ69" s="727"/>
      <c r="AR69" s="727"/>
      <c r="AS69" s="727"/>
      <c r="AT69" s="727"/>
      <c r="AU69" s="727"/>
      <c r="AV69" s="727"/>
      <c r="AW69" s="727"/>
      <c r="AX69" s="727"/>
      <c r="AY69" s="727"/>
      <c r="AZ69" s="727"/>
      <c r="BA69" s="727"/>
      <c r="BB69" s="727"/>
      <c r="BC69" s="727"/>
      <c r="BD69" s="728"/>
      <c r="BE69" s="635" t="s">
        <v>2450</v>
      </c>
      <c r="BF69" s="636"/>
      <c r="BG69" s="636"/>
      <c r="BH69" s="636"/>
      <c r="BI69" s="636"/>
      <c r="BJ69" s="636"/>
      <c r="BK69" s="636"/>
      <c r="BL69" s="636"/>
      <c r="BM69" s="636"/>
      <c r="BN69" s="636"/>
      <c r="BO69" s="636"/>
      <c r="BP69" s="636"/>
      <c r="BQ69" s="636"/>
      <c r="BR69" s="636"/>
      <c r="BS69" s="636"/>
      <c r="BT69" s="636"/>
      <c r="BU69" s="636"/>
      <c r="BV69" s="636"/>
      <c r="BW69" s="636"/>
      <c r="BX69" s="636"/>
      <c r="BY69" s="636"/>
      <c r="BZ69" s="636"/>
      <c r="CA69" s="636"/>
      <c r="CB69" s="636"/>
      <c r="CC69" s="636"/>
      <c r="CD69" s="636"/>
      <c r="CE69" s="636"/>
      <c r="CF69" s="636"/>
      <c r="CG69" s="636"/>
      <c r="CH69" s="636"/>
      <c r="CI69" s="637"/>
    </row>
    <row r="70" spans="1:87">
      <c r="A70" s="40"/>
      <c r="B70" s="635">
        <v>62</v>
      </c>
      <c r="C70" s="636"/>
      <c r="D70" s="636"/>
      <c r="E70" s="636"/>
      <c r="F70" s="637"/>
      <c r="G70" s="729"/>
      <c r="H70" s="730"/>
      <c r="I70" s="730"/>
      <c r="J70" s="730"/>
      <c r="K70" s="730"/>
      <c r="L70" s="730"/>
      <c r="M70" s="730"/>
      <c r="N70" s="730"/>
      <c r="O70" s="730"/>
      <c r="P70" s="731"/>
      <c r="Q70" s="405" t="s">
        <v>75</v>
      </c>
      <c r="R70" s="406"/>
      <c r="S70" s="406"/>
      <c r="T70" s="406"/>
      <c r="U70" s="406"/>
      <c r="V70" s="406"/>
      <c r="W70" s="406"/>
      <c r="X70" s="406"/>
      <c r="Y70" s="406"/>
      <c r="Z70" s="406"/>
      <c r="AA70" s="406"/>
      <c r="AB70" s="403"/>
      <c r="AC70" s="403"/>
      <c r="AD70" s="403"/>
      <c r="AE70" s="403"/>
      <c r="AF70" s="403"/>
      <c r="AG70" s="403"/>
      <c r="AH70" s="403"/>
      <c r="AI70" s="403"/>
      <c r="AJ70" s="407"/>
      <c r="AK70" s="726">
        <v>1690000</v>
      </c>
      <c r="AL70" s="727"/>
      <c r="AM70" s="727"/>
      <c r="AN70" s="727"/>
      <c r="AO70" s="727"/>
      <c r="AP70" s="727"/>
      <c r="AQ70" s="727"/>
      <c r="AR70" s="727"/>
      <c r="AS70" s="727"/>
      <c r="AT70" s="727"/>
      <c r="AU70" s="727"/>
      <c r="AV70" s="727"/>
      <c r="AW70" s="727"/>
      <c r="AX70" s="727"/>
      <c r="AY70" s="727"/>
      <c r="AZ70" s="727"/>
      <c r="BA70" s="727"/>
      <c r="BB70" s="727"/>
      <c r="BC70" s="727"/>
      <c r="BD70" s="728"/>
      <c r="BE70" s="635" t="s">
        <v>2439</v>
      </c>
      <c r="BF70" s="636"/>
      <c r="BG70" s="636"/>
      <c r="BH70" s="636"/>
      <c r="BI70" s="636"/>
      <c r="BJ70" s="636"/>
      <c r="BK70" s="636"/>
      <c r="BL70" s="636"/>
      <c r="BM70" s="636"/>
      <c r="BN70" s="636"/>
      <c r="BO70" s="636"/>
      <c r="BP70" s="636"/>
      <c r="BQ70" s="636"/>
      <c r="BR70" s="636"/>
      <c r="BS70" s="636"/>
      <c r="BT70" s="636"/>
      <c r="BU70" s="636"/>
      <c r="BV70" s="636"/>
      <c r="BW70" s="636"/>
      <c r="BX70" s="636"/>
      <c r="BY70" s="636"/>
      <c r="BZ70" s="636"/>
      <c r="CA70" s="636"/>
      <c r="CB70" s="636"/>
      <c r="CC70" s="636"/>
      <c r="CD70" s="636"/>
      <c r="CE70" s="636"/>
      <c r="CF70" s="636"/>
      <c r="CG70" s="636"/>
      <c r="CH70" s="636"/>
      <c r="CI70" s="637"/>
    </row>
    <row r="71" spans="1:87">
      <c r="A71" s="40"/>
      <c r="B71" s="635">
        <v>63</v>
      </c>
      <c r="C71" s="636"/>
      <c r="D71" s="636"/>
      <c r="E71" s="636"/>
      <c r="F71" s="637"/>
      <c r="G71" s="729"/>
      <c r="H71" s="730"/>
      <c r="I71" s="730"/>
      <c r="J71" s="730"/>
      <c r="K71" s="730"/>
      <c r="L71" s="730"/>
      <c r="M71" s="730"/>
      <c r="N71" s="730"/>
      <c r="O71" s="730"/>
      <c r="P71" s="731"/>
      <c r="Q71" s="405" t="s">
        <v>72</v>
      </c>
      <c r="R71" s="406"/>
      <c r="S71" s="406"/>
      <c r="T71" s="406"/>
      <c r="U71" s="406"/>
      <c r="V71" s="406"/>
      <c r="W71" s="406"/>
      <c r="X71" s="406"/>
      <c r="Y71" s="406"/>
      <c r="Z71" s="406"/>
      <c r="AA71" s="406"/>
      <c r="AB71" s="403"/>
      <c r="AC71" s="403"/>
      <c r="AD71" s="403"/>
      <c r="AE71" s="403"/>
      <c r="AF71" s="403"/>
      <c r="AG71" s="403"/>
      <c r="AH71" s="403"/>
      <c r="AI71" s="403"/>
      <c r="AJ71" s="407"/>
      <c r="AK71" s="726">
        <v>2840000</v>
      </c>
      <c r="AL71" s="727"/>
      <c r="AM71" s="727"/>
      <c r="AN71" s="727"/>
      <c r="AO71" s="727"/>
      <c r="AP71" s="727"/>
      <c r="AQ71" s="727"/>
      <c r="AR71" s="727"/>
      <c r="AS71" s="727"/>
      <c r="AT71" s="727"/>
      <c r="AU71" s="727"/>
      <c r="AV71" s="727"/>
      <c r="AW71" s="727"/>
      <c r="AX71" s="727"/>
      <c r="AY71" s="727"/>
      <c r="AZ71" s="727"/>
      <c r="BA71" s="727"/>
      <c r="BB71" s="727"/>
      <c r="BC71" s="727"/>
      <c r="BD71" s="728"/>
      <c r="BE71" s="635" t="s">
        <v>2442</v>
      </c>
      <c r="BF71" s="636"/>
      <c r="BG71" s="636"/>
      <c r="BH71" s="636"/>
      <c r="BI71" s="636"/>
      <c r="BJ71" s="636"/>
      <c r="BK71" s="636"/>
      <c r="BL71" s="636"/>
      <c r="BM71" s="636"/>
      <c r="BN71" s="636"/>
      <c r="BO71" s="636"/>
      <c r="BP71" s="636"/>
      <c r="BQ71" s="636"/>
      <c r="BR71" s="636"/>
      <c r="BS71" s="636"/>
      <c r="BT71" s="636"/>
      <c r="BU71" s="636"/>
      <c r="BV71" s="636"/>
      <c r="BW71" s="636"/>
      <c r="BX71" s="636"/>
      <c r="BY71" s="636"/>
      <c r="BZ71" s="636"/>
      <c r="CA71" s="636"/>
      <c r="CB71" s="636"/>
      <c r="CC71" s="636"/>
      <c r="CD71" s="636"/>
      <c r="CE71" s="636"/>
      <c r="CF71" s="636"/>
      <c r="CG71" s="636"/>
      <c r="CH71" s="636"/>
      <c r="CI71" s="637"/>
    </row>
    <row r="72" spans="1:87">
      <c r="A72" s="40"/>
      <c r="B72" s="635">
        <v>64</v>
      </c>
      <c r="C72" s="636"/>
      <c r="D72" s="636"/>
      <c r="E72" s="636"/>
      <c r="F72" s="637"/>
      <c r="G72" s="729"/>
      <c r="H72" s="730"/>
      <c r="I72" s="730"/>
      <c r="J72" s="730"/>
      <c r="K72" s="730"/>
      <c r="L72" s="730"/>
      <c r="M72" s="730"/>
      <c r="N72" s="730"/>
      <c r="O72" s="730"/>
      <c r="P72" s="731"/>
      <c r="Q72" s="405" t="s">
        <v>77</v>
      </c>
      <c r="R72" s="406"/>
      <c r="S72" s="406"/>
      <c r="T72" s="406"/>
      <c r="U72" s="406"/>
      <c r="V72" s="406"/>
      <c r="W72" s="406"/>
      <c r="X72" s="406"/>
      <c r="Y72" s="406"/>
      <c r="Z72" s="406"/>
      <c r="AA72" s="406"/>
      <c r="AB72" s="403"/>
      <c r="AC72" s="403"/>
      <c r="AD72" s="403"/>
      <c r="AE72" s="403"/>
      <c r="AF72" s="403"/>
      <c r="AG72" s="403"/>
      <c r="AH72" s="403"/>
      <c r="AI72" s="403"/>
      <c r="AJ72" s="407"/>
      <c r="AK72" s="726">
        <v>3720000</v>
      </c>
      <c r="AL72" s="727"/>
      <c r="AM72" s="727"/>
      <c r="AN72" s="727"/>
      <c r="AO72" s="727"/>
      <c r="AP72" s="727"/>
      <c r="AQ72" s="727"/>
      <c r="AR72" s="727"/>
      <c r="AS72" s="727"/>
      <c r="AT72" s="727"/>
      <c r="AU72" s="727"/>
      <c r="AV72" s="727"/>
      <c r="AW72" s="727"/>
      <c r="AX72" s="727"/>
      <c r="AY72" s="727"/>
      <c r="AZ72" s="727"/>
      <c r="BA72" s="727"/>
      <c r="BB72" s="727"/>
      <c r="BC72" s="727"/>
      <c r="BD72" s="728"/>
      <c r="BE72" s="732" t="s">
        <v>2465</v>
      </c>
      <c r="BF72" s="733"/>
      <c r="BG72" s="733"/>
      <c r="BH72" s="733"/>
      <c r="BI72" s="733"/>
      <c r="BJ72" s="733"/>
      <c r="BK72" s="733"/>
      <c r="BL72" s="733"/>
      <c r="BM72" s="733"/>
      <c r="BN72" s="733"/>
      <c r="BO72" s="733"/>
      <c r="BP72" s="733"/>
      <c r="BQ72" s="733"/>
      <c r="BR72" s="733"/>
      <c r="BS72" s="733"/>
      <c r="BT72" s="733"/>
      <c r="BU72" s="733"/>
      <c r="BV72" s="733"/>
      <c r="BW72" s="733"/>
      <c r="BX72" s="733"/>
      <c r="BY72" s="733"/>
      <c r="BZ72" s="733"/>
      <c r="CA72" s="733"/>
      <c r="CB72" s="733"/>
      <c r="CC72" s="733"/>
      <c r="CD72" s="733"/>
      <c r="CE72" s="733"/>
      <c r="CF72" s="733"/>
      <c r="CG72" s="733"/>
      <c r="CH72" s="733"/>
      <c r="CI72" s="734"/>
    </row>
    <row r="73" spans="1:87">
      <c r="A73" s="40"/>
      <c r="B73" s="635">
        <v>65</v>
      </c>
      <c r="C73" s="636"/>
      <c r="D73" s="636"/>
      <c r="E73" s="636"/>
      <c r="F73" s="637"/>
      <c r="G73" s="729"/>
      <c r="H73" s="730"/>
      <c r="I73" s="730"/>
      <c r="J73" s="730"/>
      <c r="K73" s="730"/>
      <c r="L73" s="730"/>
      <c r="M73" s="730"/>
      <c r="N73" s="730"/>
      <c r="O73" s="730"/>
      <c r="P73" s="731"/>
      <c r="Q73" s="405" t="s">
        <v>110</v>
      </c>
      <c r="R73" s="406"/>
      <c r="S73" s="406"/>
      <c r="T73" s="406"/>
      <c r="U73" s="406"/>
      <c r="V73" s="406"/>
      <c r="W73" s="406"/>
      <c r="X73" s="406"/>
      <c r="Y73" s="406"/>
      <c r="Z73" s="406"/>
      <c r="AA73" s="406"/>
      <c r="AB73" s="403"/>
      <c r="AC73" s="403"/>
      <c r="AD73" s="403"/>
      <c r="AE73" s="403"/>
      <c r="AF73" s="403"/>
      <c r="AG73" s="403"/>
      <c r="AH73" s="403"/>
      <c r="AI73" s="403"/>
      <c r="AJ73" s="407"/>
      <c r="AK73" s="726">
        <v>2840000</v>
      </c>
      <c r="AL73" s="727"/>
      <c r="AM73" s="727"/>
      <c r="AN73" s="727"/>
      <c r="AO73" s="727"/>
      <c r="AP73" s="727"/>
      <c r="AQ73" s="727"/>
      <c r="AR73" s="727"/>
      <c r="AS73" s="727"/>
      <c r="AT73" s="727"/>
      <c r="AU73" s="727"/>
      <c r="AV73" s="727"/>
      <c r="AW73" s="727"/>
      <c r="AX73" s="727"/>
      <c r="AY73" s="727"/>
      <c r="AZ73" s="727"/>
      <c r="BA73" s="727"/>
      <c r="BB73" s="727"/>
      <c r="BC73" s="727"/>
      <c r="BD73" s="728"/>
      <c r="BE73" s="635" t="s">
        <v>2460</v>
      </c>
      <c r="BF73" s="636"/>
      <c r="BG73" s="636"/>
      <c r="BH73" s="636"/>
      <c r="BI73" s="636"/>
      <c r="BJ73" s="636"/>
      <c r="BK73" s="636"/>
      <c r="BL73" s="636"/>
      <c r="BM73" s="636"/>
      <c r="BN73" s="636"/>
      <c r="BO73" s="636"/>
      <c r="BP73" s="636"/>
      <c r="BQ73" s="636"/>
      <c r="BR73" s="636"/>
      <c r="BS73" s="636"/>
      <c r="BT73" s="636"/>
      <c r="BU73" s="636"/>
      <c r="BV73" s="636"/>
      <c r="BW73" s="636"/>
      <c r="BX73" s="636"/>
      <c r="BY73" s="636"/>
      <c r="BZ73" s="636"/>
      <c r="CA73" s="636"/>
      <c r="CB73" s="636"/>
      <c r="CC73" s="636"/>
      <c r="CD73" s="636"/>
      <c r="CE73" s="636"/>
      <c r="CF73" s="636"/>
      <c r="CG73" s="636"/>
      <c r="CH73" s="636"/>
      <c r="CI73" s="637"/>
    </row>
    <row r="74" spans="1:87">
      <c r="A74" s="40"/>
      <c r="B74" s="635">
        <v>66</v>
      </c>
      <c r="C74" s="636"/>
      <c r="D74" s="636"/>
      <c r="E74" s="636"/>
      <c r="F74" s="637"/>
      <c r="G74" s="729"/>
      <c r="H74" s="730"/>
      <c r="I74" s="730"/>
      <c r="J74" s="730"/>
      <c r="K74" s="730"/>
      <c r="L74" s="730"/>
      <c r="M74" s="730"/>
      <c r="N74" s="730"/>
      <c r="O74" s="730"/>
      <c r="P74" s="731"/>
      <c r="Q74" s="405" t="s">
        <v>1790</v>
      </c>
      <c r="R74" s="406"/>
      <c r="S74" s="406"/>
      <c r="T74" s="406"/>
      <c r="U74" s="406"/>
      <c r="V74" s="406"/>
      <c r="W74" s="406"/>
      <c r="X74" s="406"/>
      <c r="Y74" s="406"/>
      <c r="Z74" s="406"/>
      <c r="AA74" s="406"/>
      <c r="AB74" s="403"/>
      <c r="AC74" s="403"/>
      <c r="AD74" s="403"/>
      <c r="AE74" s="403"/>
      <c r="AF74" s="403"/>
      <c r="AG74" s="403"/>
      <c r="AH74" s="403"/>
      <c r="AI74" s="403"/>
      <c r="AJ74" s="407"/>
      <c r="AK74" s="726">
        <v>2130000</v>
      </c>
      <c r="AL74" s="727"/>
      <c r="AM74" s="727"/>
      <c r="AN74" s="727"/>
      <c r="AO74" s="727"/>
      <c r="AP74" s="727"/>
      <c r="AQ74" s="727"/>
      <c r="AR74" s="727"/>
      <c r="AS74" s="727"/>
      <c r="AT74" s="727"/>
      <c r="AU74" s="727"/>
      <c r="AV74" s="727"/>
      <c r="AW74" s="727"/>
      <c r="AX74" s="727"/>
      <c r="AY74" s="727"/>
      <c r="AZ74" s="727"/>
      <c r="BA74" s="727"/>
      <c r="BB74" s="727"/>
      <c r="BC74" s="727"/>
      <c r="BD74" s="728"/>
      <c r="BE74" s="635" t="s">
        <v>2461</v>
      </c>
      <c r="BF74" s="636"/>
      <c r="BG74" s="636"/>
      <c r="BH74" s="636"/>
      <c r="BI74" s="636"/>
      <c r="BJ74" s="636"/>
      <c r="BK74" s="636"/>
      <c r="BL74" s="636"/>
      <c r="BM74" s="636"/>
      <c r="BN74" s="636"/>
      <c r="BO74" s="636"/>
      <c r="BP74" s="636"/>
      <c r="BQ74" s="636"/>
      <c r="BR74" s="636"/>
      <c r="BS74" s="636"/>
      <c r="BT74" s="636"/>
      <c r="BU74" s="636"/>
      <c r="BV74" s="636"/>
      <c r="BW74" s="636"/>
      <c r="BX74" s="636"/>
      <c r="BY74" s="636"/>
      <c r="BZ74" s="636"/>
      <c r="CA74" s="636"/>
      <c r="CB74" s="636"/>
      <c r="CC74" s="636"/>
      <c r="CD74" s="636"/>
      <c r="CE74" s="636"/>
      <c r="CF74" s="636"/>
      <c r="CG74" s="636"/>
      <c r="CH74" s="636"/>
      <c r="CI74" s="637"/>
    </row>
    <row r="75" spans="1:87">
      <c r="A75" s="40"/>
      <c r="B75" s="635">
        <v>67</v>
      </c>
      <c r="C75" s="636"/>
      <c r="D75" s="636"/>
      <c r="E75" s="636"/>
      <c r="F75" s="637"/>
      <c r="G75" s="729"/>
      <c r="H75" s="730"/>
      <c r="I75" s="730"/>
      <c r="J75" s="730"/>
      <c r="K75" s="730"/>
      <c r="L75" s="730"/>
      <c r="M75" s="730"/>
      <c r="N75" s="730"/>
      <c r="O75" s="730"/>
      <c r="P75" s="731"/>
      <c r="Q75" s="405" t="s">
        <v>776</v>
      </c>
      <c r="R75" s="406"/>
      <c r="S75" s="406"/>
      <c r="T75" s="406"/>
      <c r="U75" s="406"/>
      <c r="V75" s="406"/>
      <c r="W75" s="406"/>
      <c r="X75" s="406"/>
      <c r="Y75" s="406"/>
      <c r="Z75" s="406"/>
      <c r="AA75" s="406"/>
      <c r="AB75" s="403"/>
      <c r="AC75" s="403"/>
      <c r="AD75" s="403"/>
      <c r="AE75" s="403"/>
      <c r="AF75" s="403"/>
      <c r="AG75" s="403"/>
      <c r="AH75" s="403"/>
      <c r="AI75" s="403"/>
      <c r="AJ75" s="407"/>
      <c r="AK75" s="726">
        <v>3430000</v>
      </c>
      <c r="AL75" s="727"/>
      <c r="AM75" s="727"/>
      <c r="AN75" s="727"/>
      <c r="AO75" s="727"/>
      <c r="AP75" s="727"/>
      <c r="AQ75" s="727"/>
      <c r="AR75" s="727"/>
      <c r="AS75" s="727"/>
      <c r="AT75" s="727"/>
      <c r="AU75" s="727"/>
      <c r="AV75" s="727"/>
      <c r="AW75" s="727"/>
      <c r="AX75" s="727"/>
      <c r="AY75" s="727"/>
      <c r="AZ75" s="727"/>
      <c r="BA75" s="727"/>
      <c r="BB75" s="727"/>
      <c r="BC75" s="727"/>
      <c r="BD75" s="728"/>
      <c r="BE75" s="635" t="s">
        <v>2462</v>
      </c>
      <c r="BF75" s="636"/>
      <c r="BG75" s="636"/>
      <c r="BH75" s="636"/>
      <c r="BI75" s="636"/>
      <c r="BJ75" s="636"/>
      <c r="BK75" s="636"/>
      <c r="BL75" s="636"/>
      <c r="BM75" s="636"/>
      <c r="BN75" s="636"/>
      <c r="BO75" s="636"/>
      <c r="BP75" s="636"/>
      <c r="BQ75" s="636"/>
      <c r="BR75" s="636"/>
      <c r="BS75" s="636"/>
      <c r="BT75" s="636"/>
      <c r="BU75" s="636"/>
      <c r="BV75" s="636"/>
      <c r="BW75" s="636"/>
      <c r="BX75" s="636"/>
      <c r="BY75" s="636"/>
      <c r="BZ75" s="636"/>
      <c r="CA75" s="636"/>
      <c r="CB75" s="636"/>
      <c r="CC75" s="636"/>
      <c r="CD75" s="636"/>
      <c r="CE75" s="636"/>
      <c r="CF75" s="636"/>
      <c r="CG75" s="636"/>
      <c r="CH75" s="636"/>
      <c r="CI75" s="637"/>
    </row>
    <row r="76" spans="1:87">
      <c r="A76" s="40"/>
      <c r="B76" s="635">
        <v>68</v>
      </c>
      <c r="C76" s="636"/>
      <c r="D76" s="636"/>
      <c r="E76" s="636"/>
      <c r="F76" s="637"/>
      <c r="G76" s="729"/>
      <c r="H76" s="730"/>
      <c r="I76" s="730"/>
      <c r="J76" s="730"/>
      <c r="K76" s="730"/>
      <c r="L76" s="730"/>
      <c r="M76" s="730"/>
      <c r="N76" s="730"/>
      <c r="O76" s="730"/>
      <c r="P76" s="731"/>
      <c r="Q76" s="405" t="s">
        <v>777</v>
      </c>
      <c r="R76" s="406"/>
      <c r="S76" s="406"/>
      <c r="T76" s="406"/>
      <c r="U76" s="406"/>
      <c r="V76" s="406"/>
      <c r="W76" s="406"/>
      <c r="X76" s="406"/>
      <c r="Y76" s="406"/>
      <c r="Z76" s="406"/>
      <c r="AA76" s="406"/>
      <c r="AB76" s="403"/>
      <c r="AC76" s="403"/>
      <c r="AD76" s="403"/>
      <c r="AE76" s="403"/>
      <c r="AF76" s="403"/>
      <c r="AG76" s="403"/>
      <c r="AH76" s="403"/>
      <c r="AI76" s="403"/>
      <c r="AJ76" s="407"/>
      <c r="AK76" s="726">
        <v>3270000</v>
      </c>
      <c r="AL76" s="727"/>
      <c r="AM76" s="727"/>
      <c r="AN76" s="727"/>
      <c r="AO76" s="727"/>
      <c r="AP76" s="727"/>
      <c r="AQ76" s="727"/>
      <c r="AR76" s="727"/>
      <c r="AS76" s="727"/>
      <c r="AT76" s="727"/>
      <c r="AU76" s="727"/>
      <c r="AV76" s="727"/>
      <c r="AW76" s="727"/>
      <c r="AX76" s="727"/>
      <c r="AY76" s="727"/>
      <c r="AZ76" s="727"/>
      <c r="BA76" s="727"/>
      <c r="BB76" s="727"/>
      <c r="BC76" s="727"/>
      <c r="BD76" s="728"/>
      <c r="BE76" s="635" t="s">
        <v>2462</v>
      </c>
      <c r="BF76" s="636"/>
      <c r="BG76" s="636"/>
      <c r="BH76" s="636"/>
      <c r="BI76" s="636"/>
      <c r="BJ76" s="636"/>
      <c r="BK76" s="636"/>
      <c r="BL76" s="636"/>
      <c r="BM76" s="636"/>
      <c r="BN76" s="636"/>
      <c r="BO76" s="636"/>
      <c r="BP76" s="636"/>
      <c r="BQ76" s="636"/>
      <c r="BR76" s="636"/>
      <c r="BS76" s="636"/>
      <c r="BT76" s="636"/>
      <c r="BU76" s="636"/>
      <c r="BV76" s="636"/>
      <c r="BW76" s="636"/>
      <c r="BX76" s="636"/>
      <c r="BY76" s="636"/>
      <c r="BZ76" s="636"/>
      <c r="CA76" s="636"/>
      <c r="CB76" s="636"/>
      <c r="CC76" s="636"/>
      <c r="CD76" s="636"/>
      <c r="CE76" s="636"/>
      <c r="CF76" s="636"/>
      <c r="CG76" s="636"/>
      <c r="CH76" s="636"/>
      <c r="CI76" s="637"/>
    </row>
    <row r="77" spans="1:87">
      <c r="A77" s="40"/>
      <c r="B77" s="635">
        <v>69</v>
      </c>
      <c r="C77" s="636"/>
      <c r="D77" s="636"/>
      <c r="E77" s="636"/>
      <c r="F77" s="637"/>
      <c r="G77" s="729"/>
      <c r="H77" s="730"/>
      <c r="I77" s="730"/>
      <c r="J77" s="730"/>
      <c r="K77" s="730"/>
      <c r="L77" s="730"/>
      <c r="M77" s="730"/>
      <c r="N77" s="730"/>
      <c r="O77" s="730"/>
      <c r="P77" s="731"/>
      <c r="Q77" s="405" t="s">
        <v>778</v>
      </c>
      <c r="R77" s="406"/>
      <c r="S77" s="406"/>
      <c r="T77" s="406"/>
      <c r="U77" s="406"/>
      <c r="V77" s="406"/>
      <c r="W77" s="406"/>
      <c r="X77" s="406"/>
      <c r="Y77" s="406"/>
      <c r="Z77" s="406"/>
      <c r="AA77" s="406"/>
      <c r="AB77" s="403"/>
      <c r="AC77" s="403"/>
      <c r="AD77" s="403"/>
      <c r="AE77" s="403"/>
      <c r="AF77" s="403"/>
      <c r="AG77" s="403"/>
      <c r="AH77" s="403"/>
      <c r="AI77" s="403"/>
      <c r="AJ77" s="407"/>
      <c r="AK77" s="726">
        <v>2818200</v>
      </c>
      <c r="AL77" s="727"/>
      <c r="AM77" s="727"/>
      <c r="AN77" s="727"/>
      <c r="AO77" s="727"/>
      <c r="AP77" s="727"/>
      <c r="AQ77" s="727"/>
      <c r="AR77" s="727"/>
      <c r="AS77" s="727"/>
      <c r="AT77" s="727"/>
      <c r="AU77" s="727"/>
      <c r="AV77" s="727"/>
      <c r="AW77" s="727"/>
      <c r="AX77" s="727"/>
      <c r="AY77" s="727"/>
      <c r="AZ77" s="727"/>
      <c r="BA77" s="727"/>
      <c r="BB77" s="727"/>
      <c r="BC77" s="727"/>
      <c r="BD77" s="728"/>
      <c r="BE77" s="635" t="s">
        <v>2450</v>
      </c>
      <c r="BF77" s="636"/>
      <c r="BG77" s="636"/>
      <c r="BH77" s="636"/>
      <c r="BI77" s="636"/>
      <c r="BJ77" s="636"/>
      <c r="BK77" s="636"/>
      <c r="BL77" s="636"/>
      <c r="BM77" s="636"/>
      <c r="BN77" s="636"/>
      <c r="BO77" s="636"/>
      <c r="BP77" s="636"/>
      <c r="BQ77" s="636"/>
      <c r="BR77" s="636"/>
      <c r="BS77" s="636"/>
      <c r="BT77" s="636"/>
      <c r="BU77" s="636"/>
      <c r="BV77" s="636"/>
      <c r="BW77" s="636"/>
      <c r="BX77" s="636"/>
      <c r="BY77" s="636"/>
      <c r="BZ77" s="636"/>
      <c r="CA77" s="636"/>
      <c r="CB77" s="636"/>
      <c r="CC77" s="636"/>
      <c r="CD77" s="636"/>
      <c r="CE77" s="636"/>
      <c r="CF77" s="636"/>
      <c r="CG77" s="636"/>
      <c r="CH77" s="636"/>
      <c r="CI77" s="637"/>
    </row>
    <row r="78" spans="1:87">
      <c r="A78" s="40"/>
      <c r="B78" s="635">
        <v>70</v>
      </c>
      <c r="C78" s="636"/>
      <c r="D78" s="636"/>
      <c r="E78" s="636"/>
      <c r="F78" s="637"/>
      <c r="G78" s="729"/>
      <c r="H78" s="730"/>
      <c r="I78" s="730"/>
      <c r="J78" s="730"/>
      <c r="K78" s="730"/>
      <c r="L78" s="730"/>
      <c r="M78" s="730"/>
      <c r="N78" s="730"/>
      <c r="O78" s="730"/>
      <c r="P78" s="731"/>
      <c r="Q78" s="405" t="s">
        <v>78</v>
      </c>
      <c r="R78" s="406"/>
      <c r="S78" s="406"/>
      <c r="T78" s="406"/>
      <c r="U78" s="406"/>
      <c r="V78" s="406"/>
      <c r="W78" s="406"/>
      <c r="X78" s="406"/>
      <c r="Y78" s="406"/>
      <c r="Z78" s="406"/>
      <c r="AA78" s="406"/>
      <c r="AB78" s="403"/>
      <c r="AC78" s="403"/>
      <c r="AD78" s="403"/>
      <c r="AE78" s="403"/>
      <c r="AF78" s="403"/>
      <c r="AG78" s="403"/>
      <c r="AH78" s="403"/>
      <c r="AI78" s="403"/>
      <c r="AJ78" s="407"/>
      <c r="AK78" s="726">
        <v>3664000</v>
      </c>
      <c r="AL78" s="727"/>
      <c r="AM78" s="727"/>
      <c r="AN78" s="727"/>
      <c r="AO78" s="727"/>
      <c r="AP78" s="727"/>
      <c r="AQ78" s="727"/>
      <c r="AR78" s="727"/>
      <c r="AS78" s="727"/>
      <c r="AT78" s="727"/>
      <c r="AU78" s="727"/>
      <c r="AV78" s="727"/>
      <c r="AW78" s="727"/>
      <c r="AX78" s="727"/>
      <c r="AY78" s="727"/>
      <c r="AZ78" s="727"/>
      <c r="BA78" s="727"/>
      <c r="BB78" s="727"/>
      <c r="BC78" s="727"/>
      <c r="BD78" s="728"/>
      <c r="BE78" s="635" t="s">
        <v>2442</v>
      </c>
      <c r="BF78" s="636"/>
      <c r="BG78" s="636"/>
      <c r="BH78" s="636"/>
      <c r="BI78" s="636"/>
      <c r="BJ78" s="636"/>
      <c r="BK78" s="636"/>
      <c r="BL78" s="636"/>
      <c r="BM78" s="636"/>
      <c r="BN78" s="636"/>
      <c r="BO78" s="636"/>
      <c r="BP78" s="636"/>
      <c r="BQ78" s="636"/>
      <c r="BR78" s="636"/>
      <c r="BS78" s="636"/>
      <c r="BT78" s="636"/>
      <c r="BU78" s="636"/>
      <c r="BV78" s="636"/>
      <c r="BW78" s="636"/>
      <c r="BX78" s="636"/>
      <c r="BY78" s="636"/>
      <c r="BZ78" s="636"/>
      <c r="CA78" s="636"/>
      <c r="CB78" s="636"/>
      <c r="CC78" s="636"/>
      <c r="CD78" s="636"/>
      <c r="CE78" s="636"/>
      <c r="CF78" s="636"/>
      <c r="CG78" s="636"/>
      <c r="CH78" s="636"/>
      <c r="CI78" s="637"/>
    </row>
    <row r="79" spans="1:87">
      <c r="A79" s="40"/>
      <c r="B79" s="635">
        <v>71</v>
      </c>
      <c r="C79" s="636"/>
      <c r="D79" s="636"/>
      <c r="E79" s="636"/>
      <c r="F79" s="637"/>
      <c r="G79" s="729"/>
      <c r="H79" s="730"/>
      <c r="I79" s="730"/>
      <c r="J79" s="730"/>
      <c r="K79" s="730"/>
      <c r="L79" s="730"/>
      <c r="M79" s="730"/>
      <c r="N79" s="730"/>
      <c r="O79" s="730"/>
      <c r="P79" s="731"/>
      <c r="Q79" s="405" t="s">
        <v>18</v>
      </c>
      <c r="R79" s="406"/>
      <c r="S79" s="406"/>
      <c r="T79" s="406"/>
      <c r="U79" s="406"/>
      <c r="V79" s="406"/>
      <c r="W79" s="406"/>
      <c r="X79" s="406"/>
      <c r="Y79" s="406"/>
      <c r="Z79" s="406"/>
      <c r="AA79" s="406"/>
      <c r="AB79" s="403"/>
      <c r="AC79" s="403"/>
      <c r="AD79" s="403"/>
      <c r="AE79" s="403"/>
      <c r="AF79" s="403"/>
      <c r="AG79" s="403"/>
      <c r="AH79" s="403"/>
      <c r="AI79" s="403"/>
      <c r="AJ79" s="407"/>
      <c r="AK79" s="726">
        <v>3150000</v>
      </c>
      <c r="AL79" s="727"/>
      <c r="AM79" s="727"/>
      <c r="AN79" s="727"/>
      <c r="AO79" s="727"/>
      <c r="AP79" s="727"/>
      <c r="AQ79" s="727"/>
      <c r="AR79" s="727"/>
      <c r="AS79" s="727"/>
      <c r="AT79" s="727"/>
      <c r="AU79" s="727"/>
      <c r="AV79" s="727"/>
      <c r="AW79" s="727"/>
      <c r="AX79" s="727"/>
      <c r="AY79" s="727"/>
      <c r="AZ79" s="727"/>
      <c r="BA79" s="727"/>
      <c r="BB79" s="727"/>
      <c r="BC79" s="727"/>
      <c r="BD79" s="728"/>
      <c r="BE79" s="635" t="s">
        <v>2442</v>
      </c>
      <c r="BF79" s="636"/>
      <c r="BG79" s="636"/>
      <c r="BH79" s="636"/>
      <c r="BI79" s="636"/>
      <c r="BJ79" s="636"/>
      <c r="BK79" s="636"/>
      <c r="BL79" s="636"/>
      <c r="BM79" s="636"/>
      <c r="BN79" s="636"/>
      <c r="BO79" s="636"/>
      <c r="BP79" s="636"/>
      <c r="BQ79" s="636"/>
      <c r="BR79" s="636"/>
      <c r="BS79" s="636"/>
      <c r="BT79" s="636"/>
      <c r="BU79" s="636"/>
      <c r="BV79" s="636"/>
      <c r="BW79" s="636"/>
      <c r="BX79" s="636"/>
      <c r="BY79" s="636"/>
      <c r="BZ79" s="636"/>
      <c r="CA79" s="636"/>
      <c r="CB79" s="636"/>
      <c r="CC79" s="636"/>
      <c r="CD79" s="636"/>
      <c r="CE79" s="636"/>
      <c r="CF79" s="636"/>
      <c r="CG79" s="636"/>
      <c r="CH79" s="636"/>
      <c r="CI79" s="637"/>
    </row>
    <row r="80" spans="1:87">
      <c r="A80" s="40"/>
      <c r="B80" s="635">
        <v>72</v>
      </c>
      <c r="C80" s="636"/>
      <c r="D80" s="636"/>
      <c r="E80" s="636"/>
      <c r="F80" s="637"/>
      <c r="G80" s="729"/>
      <c r="H80" s="730"/>
      <c r="I80" s="730"/>
      <c r="J80" s="730"/>
      <c r="K80" s="730"/>
      <c r="L80" s="730"/>
      <c r="M80" s="730"/>
      <c r="N80" s="730"/>
      <c r="O80" s="730"/>
      <c r="P80" s="731"/>
      <c r="Q80" s="405" t="s">
        <v>76</v>
      </c>
      <c r="R80" s="406"/>
      <c r="S80" s="406"/>
      <c r="T80" s="406"/>
      <c r="U80" s="406"/>
      <c r="V80" s="406"/>
      <c r="W80" s="406"/>
      <c r="X80" s="406"/>
      <c r="Y80" s="406"/>
      <c r="Z80" s="406"/>
      <c r="AA80" s="406"/>
      <c r="AB80" s="403"/>
      <c r="AC80" s="403"/>
      <c r="AD80" s="403"/>
      <c r="AE80" s="403"/>
      <c r="AF80" s="403"/>
      <c r="AG80" s="403"/>
      <c r="AH80" s="403"/>
      <c r="AI80" s="403"/>
      <c r="AJ80" s="407"/>
      <c r="AK80" s="726">
        <v>2830000</v>
      </c>
      <c r="AL80" s="727"/>
      <c r="AM80" s="727"/>
      <c r="AN80" s="727"/>
      <c r="AO80" s="727"/>
      <c r="AP80" s="727"/>
      <c r="AQ80" s="727"/>
      <c r="AR80" s="727"/>
      <c r="AS80" s="727"/>
      <c r="AT80" s="727"/>
      <c r="AU80" s="727"/>
      <c r="AV80" s="727"/>
      <c r="AW80" s="727"/>
      <c r="AX80" s="727"/>
      <c r="AY80" s="727"/>
      <c r="AZ80" s="727"/>
      <c r="BA80" s="727"/>
      <c r="BB80" s="727"/>
      <c r="BC80" s="727"/>
      <c r="BD80" s="728"/>
      <c r="BE80" s="635" t="s">
        <v>2463</v>
      </c>
      <c r="BF80" s="636"/>
      <c r="BG80" s="636"/>
      <c r="BH80" s="636"/>
      <c r="BI80" s="636"/>
      <c r="BJ80" s="636"/>
      <c r="BK80" s="636"/>
      <c r="BL80" s="636"/>
      <c r="BM80" s="636"/>
      <c r="BN80" s="636"/>
      <c r="BO80" s="636"/>
      <c r="BP80" s="636"/>
      <c r="BQ80" s="636"/>
      <c r="BR80" s="636"/>
      <c r="BS80" s="636"/>
      <c r="BT80" s="636"/>
      <c r="BU80" s="636"/>
      <c r="BV80" s="636"/>
      <c r="BW80" s="636"/>
      <c r="BX80" s="636"/>
      <c r="BY80" s="636"/>
      <c r="BZ80" s="636"/>
      <c r="CA80" s="636"/>
      <c r="CB80" s="636"/>
      <c r="CC80" s="636"/>
      <c r="CD80" s="636"/>
      <c r="CE80" s="636"/>
      <c r="CF80" s="636"/>
      <c r="CG80" s="636"/>
      <c r="CH80" s="636"/>
      <c r="CI80" s="637"/>
    </row>
    <row r="81" spans="1:88">
      <c r="A81" s="40"/>
      <c r="B81" s="635">
        <v>73</v>
      </c>
      <c r="C81" s="636"/>
      <c r="D81" s="636"/>
      <c r="E81" s="636"/>
      <c r="F81" s="637"/>
      <c r="G81" s="729"/>
      <c r="H81" s="730"/>
      <c r="I81" s="730"/>
      <c r="J81" s="730"/>
      <c r="K81" s="730"/>
      <c r="L81" s="730"/>
      <c r="M81" s="730"/>
      <c r="N81" s="730"/>
      <c r="O81" s="730"/>
      <c r="P81" s="731"/>
      <c r="Q81" s="405" t="s">
        <v>101</v>
      </c>
      <c r="R81" s="406"/>
      <c r="S81" s="406"/>
      <c r="T81" s="406"/>
      <c r="U81" s="406"/>
      <c r="V81" s="406"/>
      <c r="W81" s="406"/>
      <c r="X81" s="406"/>
      <c r="Y81" s="406"/>
      <c r="Z81" s="406"/>
      <c r="AA81" s="406"/>
      <c r="AB81" s="403"/>
      <c r="AC81" s="403"/>
      <c r="AD81" s="403"/>
      <c r="AE81" s="403"/>
      <c r="AF81" s="403"/>
      <c r="AG81" s="403"/>
      <c r="AH81" s="403"/>
      <c r="AI81" s="403"/>
      <c r="AJ81" s="407"/>
      <c r="AK81" s="726">
        <v>3570000</v>
      </c>
      <c r="AL81" s="727"/>
      <c r="AM81" s="727"/>
      <c r="AN81" s="727"/>
      <c r="AO81" s="727"/>
      <c r="AP81" s="727"/>
      <c r="AQ81" s="727"/>
      <c r="AR81" s="727"/>
      <c r="AS81" s="727"/>
      <c r="AT81" s="727"/>
      <c r="AU81" s="727"/>
      <c r="AV81" s="727"/>
      <c r="AW81" s="727"/>
      <c r="AX81" s="727"/>
      <c r="AY81" s="727"/>
      <c r="AZ81" s="727"/>
      <c r="BA81" s="727"/>
      <c r="BB81" s="727"/>
      <c r="BC81" s="727"/>
      <c r="BD81" s="728"/>
      <c r="BE81" s="635" t="s">
        <v>2461</v>
      </c>
      <c r="BF81" s="636"/>
      <c r="BG81" s="636"/>
      <c r="BH81" s="636"/>
      <c r="BI81" s="636"/>
      <c r="BJ81" s="636"/>
      <c r="BK81" s="636"/>
      <c r="BL81" s="636"/>
      <c r="BM81" s="636"/>
      <c r="BN81" s="636"/>
      <c r="BO81" s="636"/>
      <c r="BP81" s="636"/>
      <c r="BQ81" s="636"/>
      <c r="BR81" s="636"/>
      <c r="BS81" s="636"/>
      <c r="BT81" s="636"/>
      <c r="BU81" s="636"/>
      <c r="BV81" s="636"/>
      <c r="BW81" s="636"/>
      <c r="BX81" s="636"/>
      <c r="BY81" s="636"/>
      <c r="BZ81" s="636"/>
      <c r="CA81" s="636"/>
      <c r="CB81" s="636"/>
      <c r="CC81" s="636"/>
      <c r="CD81" s="636"/>
      <c r="CE81" s="636"/>
      <c r="CF81" s="636"/>
      <c r="CG81" s="636"/>
      <c r="CH81" s="636"/>
      <c r="CI81" s="637"/>
    </row>
    <row r="82" spans="1:88">
      <c r="A82" s="40"/>
      <c r="B82" s="635">
        <v>74</v>
      </c>
      <c r="C82" s="636"/>
      <c r="D82" s="636"/>
      <c r="E82" s="636"/>
      <c r="F82" s="637"/>
      <c r="G82" s="729"/>
      <c r="H82" s="730"/>
      <c r="I82" s="730"/>
      <c r="J82" s="730"/>
      <c r="K82" s="730"/>
      <c r="L82" s="730"/>
      <c r="M82" s="730"/>
      <c r="N82" s="730"/>
      <c r="O82" s="730"/>
      <c r="P82" s="731"/>
      <c r="Q82" s="405" t="s">
        <v>103</v>
      </c>
      <c r="R82" s="406"/>
      <c r="S82" s="406"/>
      <c r="T82" s="406"/>
      <c r="U82" s="406"/>
      <c r="V82" s="406"/>
      <c r="W82" s="406"/>
      <c r="X82" s="406"/>
      <c r="Y82" s="406"/>
      <c r="Z82" s="406"/>
      <c r="AA82" s="406"/>
      <c r="AB82" s="403"/>
      <c r="AC82" s="403"/>
      <c r="AD82" s="403"/>
      <c r="AE82" s="403"/>
      <c r="AF82" s="403"/>
      <c r="AG82" s="403"/>
      <c r="AH82" s="403"/>
      <c r="AI82" s="403"/>
      <c r="AJ82" s="407"/>
      <c r="AK82" s="726">
        <v>3050000</v>
      </c>
      <c r="AL82" s="727"/>
      <c r="AM82" s="727"/>
      <c r="AN82" s="727"/>
      <c r="AO82" s="727"/>
      <c r="AP82" s="727"/>
      <c r="AQ82" s="727"/>
      <c r="AR82" s="727"/>
      <c r="AS82" s="727"/>
      <c r="AT82" s="727"/>
      <c r="AU82" s="727"/>
      <c r="AV82" s="727"/>
      <c r="AW82" s="727"/>
      <c r="AX82" s="727"/>
      <c r="AY82" s="727"/>
      <c r="AZ82" s="727"/>
      <c r="BA82" s="727"/>
      <c r="BB82" s="727"/>
      <c r="BC82" s="727"/>
      <c r="BD82" s="728"/>
      <c r="BE82" s="635" t="s">
        <v>2442</v>
      </c>
      <c r="BF82" s="636"/>
      <c r="BG82" s="636"/>
      <c r="BH82" s="636"/>
      <c r="BI82" s="636"/>
      <c r="BJ82" s="636"/>
      <c r="BK82" s="636"/>
      <c r="BL82" s="636"/>
      <c r="BM82" s="636"/>
      <c r="BN82" s="636"/>
      <c r="BO82" s="636"/>
      <c r="BP82" s="636"/>
      <c r="BQ82" s="636"/>
      <c r="BR82" s="636"/>
      <c r="BS82" s="636"/>
      <c r="BT82" s="636"/>
      <c r="BU82" s="636"/>
      <c r="BV82" s="636"/>
      <c r="BW82" s="636"/>
      <c r="BX82" s="636"/>
      <c r="BY82" s="636"/>
      <c r="BZ82" s="636"/>
      <c r="CA82" s="636"/>
      <c r="CB82" s="636"/>
      <c r="CC82" s="636"/>
      <c r="CD82" s="636"/>
      <c r="CE82" s="636"/>
      <c r="CF82" s="636"/>
      <c r="CG82" s="636"/>
      <c r="CH82" s="636"/>
      <c r="CI82" s="637"/>
    </row>
    <row r="83" spans="1:88">
      <c r="A83" s="40"/>
      <c r="B83" s="635">
        <v>75</v>
      </c>
      <c r="C83" s="636"/>
      <c r="D83" s="636"/>
      <c r="E83" s="636"/>
      <c r="F83" s="637"/>
      <c r="G83" s="729"/>
      <c r="H83" s="730"/>
      <c r="I83" s="730"/>
      <c r="J83" s="730"/>
      <c r="K83" s="730"/>
      <c r="L83" s="730"/>
      <c r="M83" s="730"/>
      <c r="N83" s="730"/>
      <c r="O83" s="730"/>
      <c r="P83" s="731"/>
      <c r="Q83" s="405" t="s">
        <v>667</v>
      </c>
      <c r="R83" s="406"/>
      <c r="S83" s="406"/>
      <c r="T83" s="406"/>
      <c r="U83" s="406"/>
      <c r="V83" s="406"/>
      <c r="W83" s="406"/>
      <c r="X83" s="406"/>
      <c r="Y83" s="406"/>
      <c r="Z83" s="406"/>
      <c r="AA83" s="406"/>
      <c r="AB83" s="403"/>
      <c r="AC83" s="403"/>
      <c r="AD83" s="403"/>
      <c r="AE83" s="403"/>
      <c r="AF83" s="403"/>
      <c r="AG83" s="403"/>
      <c r="AH83" s="403"/>
      <c r="AI83" s="403"/>
      <c r="AJ83" s="407"/>
      <c r="AK83" s="726">
        <v>2590000</v>
      </c>
      <c r="AL83" s="727"/>
      <c r="AM83" s="727"/>
      <c r="AN83" s="727"/>
      <c r="AO83" s="727"/>
      <c r="AP83" s="727"/>
      <c r="AQ83" s="727"/>
      <c r="AR83" s="727"/>
      <c r="AS83" s="727"/>
      <c r="AT83" s="727"/>
      <c r="AU83" s="727"/>
      <c r="AV83" s="727"/>
      <c r="AW83" s="727"/>
      <c r="AX83" s="727"/>
      <c r="AY83" s="727"/>
      <c r="AZ83" s="727"/>
      <c r="BA83" s="727"/>
      <c r="BB83" s="727"/>
      <c r="BC83" s="727"/>
      <c r="BD83" s="728"/>
      <c r="BE83" s="635" t="s">
        <v>2442</v>
      </c>
      <c r="BF83" s="636"/>
      <c r="BG83" s="636"/>
      <c r="BH83" s="636"/>
      <c r="BI83" s="636"/>
      <c r="BJ83" s="636"/>
      <c r="BK83" s="636"/>
      <c r="BL83" s="636"/>
      <c r="BM83" s="636"/>
      <c r="BN83" s="636"/>
      <c r="BO83" s="636"/>
      <c r="BP83" s="636"/>
      <c r="BQ83" s="636"/>
      <c r="BR83" s="636"/>
      <c r="BS83" s="636"/>
      <c r="BT83" s="636"/>
      <c r="BU83" s="636"/>
      <c r="BV83" s="636"/>
      <c r="BW83" s="636"/>
      <c r="BX83" s="636"/>
      <c r="BY83" s="636"/>
      <c r="BZ83" s="636"/>
      <c r="CA83" s="636"/>
      <c r="CB83" s="636"/>
      <c r="CC83" s="636"/>
      <c r="CD83" s="636"/>
      <c r="CE83" s="636"/>
      <c r="CF83" s="636"/>
      <c r="CG83" s="636"/>
      <c r="CH83" s="636"/>
      <c r="CI83" s="637"/>
    </row>
    <row r="84" spans="1:88">
      <c r="B84" s="635">
        <v>76</v>
      </c>
      <c r="C84" s="636"/>
      <c r="D84" s="636"/>
      <c r="E84" s="636"/>
      <c r="F84" s="637"/>
      <c r="G84" s="729"/>
      <c r="H84" s="730"/>
      <c r="I84" s="730"/>
      <c r="J84" s="730"/>
      <c r="K84" s="730"/>
      <c r="L84" s="730"/>
      <c r="M84" s="730"/>
      <c r="N84" s="730"/>
      <c r="O84" s="730"/>
      <c r="P84" s="731"/>
      <c r="Q84" s="405" t="s">
        <v>90</v>
      </c>
      <c r="R84" s="406"/>
      <c r="S84" s="406"/>
      <c r="T84" s="406"/>
      <c r="U84" s="406"/>
      <c r="V84" s="406"/>
      <c r="W84" s="406"/>
      <c r="X84" s="406"/>
      <c r="Y84" s="406"/>
      <c r="Z84" s="406"/>
      <c r="AA84" s="406"/>
      <c r="AB84" s="403"/>
      <c r="AC84" s="403"/>
      <c r="AD84" s="403"/>
      <c r="AE84" s="403"/>
      <c r="AF84" s="403"/>
      <c r="AG84" s="403"/>
      <c r="AH84" s="403"/>
      <c r="AI84" s="403"/>
      <c r="AJ84" s="407"/>
      <c r="AK84" s="726">
        <v>2150000</v>
      </c>
      <c r="AL84" s="727"/>
      <c r="AM84" s="727"/>
      <c r="AN84" s="727"/>
      <c r="AO84" s="727"/>
      <c r="AP84" s="727"/>
      <c r="AQ84" s="727"/>
      <c r="AR84" s="727"/>
      <c r="AS84" s="727"/>
      <c r="AT84" s="727"/>
      <c r="AU84" s="727"/>
      <c r="AV84" s="727"/>
      <c r="AW84" s="727"/>
      <c r="AX84" s="727"/>
      <c r="AY84" s="727"/>
      <c r="AZ84" s="727"/>
      <c r="BA84" s="727"/>
      <c r="BB84" s="727"/>
      <c r="BC84" s="727"/>
      <c r="BD84" s="728"/>
      <c r="BE84" s="635" t="s">
        <v>2461</v>
      </c>
      <c r="BF84" s="636"/>
      <c r="BG84" s="636"/>
      <c r="BH84" s="636"/>
      <c r="BI84" s="636"/>
      <c r="BJ84" s="636"/>
      <c r="BK84" s="636"/>
      <c r="BL84" s="636"/>
      <c r="BM84" s="636"/>
      <c r="BN84" s="636"/>
      <c r="BO84" s="636"/>
      <c r="BP84" s="636"/>
      <c r="BQ84" s="636"/>
      <c r="BR84" s="636"/>
      <c r="BS84" s="636"/>
      <c r="BT84" s="636"/>
      <c r="BU84" s="636"/>
      <c r="BV84" s="636"/>
      <c r="BW84" s="636"/>
      <c r="BX84" s="636"/>
      <c r="BY84" s="636"/>
      <c r="BZ84" s="636"/>
      <c r="CA84" s="636"/>
      <c r="CB84" s="636"/>
      <c r="CC84" s="636"/>
      <c r="CD84" s="636"/>
      <c r="CE84" s="636"/>
      <c r="CF84" s="636"/>
      <c r="CG84" s="636"/>
      <c r="CH84" s="636"/>
      <c r="CI84" s="637"/>
    </row>
    <row r="85" spans="1:88">
      <c r="B85" s="635">
        <v>77</v>
      </c>
      <c r="C85" s="636"/>
      <c r="D85" s="636"/>
      <c r="E85" s="636"/>
      <c r="F85" s="637"/>
      <c r="G85" s="648"/>
      <c r="H85" s="649"/>
      <c r="I85" s="649"/>
      <c r="J85" s="649"/>
      <c r="K85" s="649"/>
      <c r="L85" s="649"/>
      <c r="M85" s="649"/>
      <c r="N85" s="649"/>
      <c r="O85" s="649"/>
      <c r="P85" s="650"/>
      <c r="Q85" s="405" t="s">
        <v>22</v>
      </c>
      <c r="R85" s="406"/>
      <c r="S85" s="406"/>
      <c r="T85" s="406"/>
      <c r="U85" s="406"/>
      <c r="V85" s="406"/>
      <c r="W85" s="406"/>
      <c r="X85" s="406"/>
      <c r="Y85" s="406"/>
      <c r="Z85" s="406"/>
      <c r="AA85" s="406"/>
      <c r="AB85" s="403"/>
      <c r="AC85" s="403"/>
      <c r="AD85" s="403"/>
      <c r="AE85" s="403"/>
      <c r="AF85" s="403"/>
      <c r="AG85" s="403"/>
      <c r="AH85" s="403"/>
      <c r="AI85" s="403"/>
      <c r="AJ85" s="407"/>
      <c r="AK85" s="726">
        <v>3350000</v>
      </c>
      <c r="AL85" s="727"/>
      <c r="AM85" s="727"/>
      <c r="AN85" s="727"/>
      <c r="AO85" s="727"/>
      <c r="AP85" s="727"/>
      <c r="AQ85" s="727"/>
      <c r="AR85" s="727"/>
      <c r="AS85" s="727"/>
      <c r="AT85" s="727"/>
      <c r="AU85" s="727"/>
      <c r="AV85" s="727"/>
      <c r="AW85" s="727"/>
      <c r="AX85" s="727"/>
      <c r="AY85" s="727"/>
      <c r="AZ85" s="727"/>
      <c r="BA85" s="727"/>
      <c r="BB85" s="727"/>
      <c r="BC85" s="727"/>
      <c r="BD85" s="728"/>
      <c r="BE85" s="635" t="s">
        <v>2464</v>
      </c>
      <c r="BF85" s="636"/>
      <c r="BG85" s="636"/>
      <c r="BH85" s="636"/>
      <c r="BI85" s="636"/>
      <c r="BJ85" s="636"/>
      <c r="BK85" s="636"/>
      <c r="BL85" s="636"/>
      <c r="BM85" s="636"/>
      <c r="BN85" s="636"/>
      <c r="BO85" s="636"/>
      <c r="BP85" s="636"/>
      <c r="BQ85" s="636"/>
      <c r="BR85" s="636"/>
      <c r="BS85" s="636"/>
      <c r="BT85" s="636"/>
      <c r="BU85" s="636"/>
      <c r="BV85" s="636"/>
      <c r="BW85" s="636"/>
      <c r="BX85" s="636"/>
      <c r="BY85" s="636"/>
      <c r="BZ85" s="636"/>
      <c r="CA85" s="636"/>
      <c r="CB85" s="636"/>
      <c r="CC85" s="636"/>
      <c r="CD85" s="636"/>
      <c r="CE85" s="636"/>
      <c r="CF85" s="636"/>
      <c r="CG85" s="636"/>
      <c r="CH85" s="636"/>
      <c r="CI85" s="637"/>
      <c r="CJ85" s="41" t="s">
        <v>779</v>
      </c>
    </row>
    <row r="87" spans="1:88">
      <c r="B87" s="638" t="s">
        <v>2476</v>
      </c>
      <c r="C87" s="638"/>
      <c r="D87" s="638"/>
      <c r="E87" s="638"/>
      <c r="F87" s="638"/>
      <c r="G87" s="638"/>
      <c r="H87" s="638"/>
      <c r="I87" s="638"/>
      <c r="J87" s="638"/>
      <c r="K87" s="638"/>
      <c r="L87" s="638"/>
      <c r="M87" s="638"/>
      <c r="N87" s="638"/>
      <c r="O87" s="638"/>
      <c r="P87" s="638"/>
      <c r="Q87" s="638"/>
      <c r="R87" s="638"/>
      <c r="S87" s="638"/>
      <c r="T87" s="638"/>
      <c r="U87" s="638"/>
      <c r="V87" s="638"/>
      <c r="W87" s="638"/>
      <c r="X87" s="638"/>
      <c r="Y87" s="638"/>
      <c r="Z87" s="638"/>
      <c r="AA87" s="638"/>
      <c r="AB87" s="638"/>
      <c r="AC87" s="638"/>
      <c r="AD87" s="638"/>
      <c r="AE87" s="638"/>
      <c r="AF87" s="638"/>
      <c r="AG87" s="638"/>
      <c r="AH87" s="638"/>
      <c r="AI87" s="638"/>
      <c r="AJ87" s="638"/>
      <c r="AK87" s="638"/>
      <c r="AL87" s="638"/>
      <c r="AM87" s="638"/>
      <c r="AN87" s="638"/>
      <c r="AO87" s="638"/>
      <c r="AP87" s="638"/>
      <c r="AQ87" s="638"/>
      <c r="AR87" s="638"/>
      <c r="AS87" s="638"/>
      <c r="AT87" s="638"/>
      <c r="AU87" s="638"/>
      <c r="AV87" s="638"/>
      <c r="AW87" s="638"/>
      <c r="AX87" s="638"/>
      <c r="AY87" s="638"/>
      <c r="AZ87" s="638"/>
      <c r="BA87" s="638"/>
      <c r="BB87" s="638"/>
      <c r="BC87" s="638"/>
      <c r="BD87" s="638"/>
      <c r="BE87" s="638"/>
      <c r="BF87" s="638"/>
      <c r="BG87" s="638"/>
      <c r="BH87" s="638"/>
      <c r="BI87" s="638"/>
      <c r="BJ87" s="638"/>
      <c r="BK87" s="638"/>
      <c r="BL87" s="638"/>
      <c r="BM87" s="638"/>
      <c r="BN87" s="638"/>
      <c r="BO87" s="638"/>
      <c r="BP87" s="638"/>
      <c r="BQ87" s="638"/>
      <c r="BR87" s="638"/>
      <c r="BS87" s="638"/>
      <c r="BT87" s="638"/>
      <c r="BU87" s="638"/>
      <c r="BV87" s="638"/>
      <c r="BW87" s="638"/>
      <c r="BX87" s="638"/>
      <c r="BY87" s="638"/>
      <c r="BZ87" s="638"/>
      <c r="CA87" s="638"/>
      <c r="CB87" s="638"/>
      <c r="CC87" s="638"/>
      <c r="CD87" s="638"/>
      <c r="CE87" s="638"/>
      <c r="CF87" s="638"/>
      <c r="CG87" s="638"/>
      <c r="CH87" s="638"/>
      <c r="CI87" s="638"/>
      <c r="CJ87" s="41" t="s">
        <v>780</v>
      </c>
    </row>
    <row r="88" spans="1:88">
      <c r="B88" s="638"/>
      <c r="C88" s="638"/>
      <c r="D88" s="638"/>
      <c r="E88" s="638"/>
      <c r="F88" s="638"/>
      <c r="G88" s="638"/>
      <c r="H88" s="638"/>
      <c r="I88" s="638"/>
      <c r="J88" s="638"/>
      <c r="K88" s="638"/>
      <c r="L88" s="638"/>
      <c r="M88" s="638"/>
      <c r="N88" s="638"/>
      <c r="O88" s="638"/>
      <c r="P88" s="638"/>
      <c r="Q88" s="638"/>
      <c r="R88" s="638"/>
      <c r="S88" s="638"/>
      <c r="T88" s="638"/>
      <c r="U88" s="638"/>
      <c r="V88" s="638"/>
      <c r="W88" s="638"/>
      <c r="X88" s="638"/>
      <c r="Y88" s="638"/>
      <c r="Z88" s="638"/>
      <c r="AA88" s="638"/>
      <c r="AB88" s="638"/>
      <c r="AC88" s="638"/>
      <c r="AD88" s="638"/>
      <c r="AE88" s="638"/>
      <c r="AF88" s="638"/>
      <c r="AG88" s="638"/>
      <c r="AH88" s="638"/>
      <c r="AI88" s="638"/>
      <c r="AJ88" s="638"/>
      <c r="AK88" s="638"/>
      <c r="AL88" s="638"/>
      <c r="AM88" s="638"/>
      <c r="AN88" s="638"/>
      <c r="AO88" s="638"/>
      <c r="AP88" s="638"/>
      <c r="AQ88" s="638"/>
      <c r="AR88" s="638"/>
      <c r="AS88" s="638"/>
      <c r="AT88" s="638"/>
      <c r="AU88" s="638"/>
      <c r="AV88" s="638"/>
      <c r="AW88" s="638"/>
      <c r="AX88" s="638"/>
      <c r="AY88" s="638"/>
      <c r="AZ88" s="638"/>
      <c r="BA88" s="638"/>
      <c r="BB88" s="638"/>
      <c r="BC88" s="638"/>
      <c r="BD88" s="638"/>
      <c r="BE88" s="638"/>
      <c r="BF88" s="638"/>
      <c r="BG88" s="638"/>
      <c r="BH88" s="638"/>
      <c r="BI88" s="638"/>
      <c r="BJ88" s="638"/>
      <c r="BK88" s="638"/>
      <c r="BL88" s="638"/>
      <c r="BM88" s="638"/>
      <c r="BN88" s="638"/>
      <c r="BO88" s="638"/>
      <c r="BP88" s="638"/>
      <c r="BQ88" s="638"/>
      <c r="BR88" s="638"/>
      <c r="BS88" s="638"/>
      <c r="BT88" s="638"/>
      <c r="BU88" s="638"/>
      <c r="BV88" s="638"/>
      <c r="BW88" s="638"/>
      <c r="BX88" s="638"/>
      <c r="BY88" s="638"/>
      <c r="BZ88" s="638"/>
      <c r="CA88" s="638"/>
      <c r="CB88" s="638"/>
      <c r="CC88" s="638"/>
      <c r="CD88" s="638"/>
      <c r="CE88" s="638"/>
      <c r="CF88" s="638"/>
      <c r="CG88" s="638"/>
      <c r="CH88" s="638"/>
      <c r="CI88" s="638"/>
    </row>
    <row r="89" spans="1:88">
      <c r="B89" s="638"/>
      <c r="C89" s="638"/>
      <c r="D89" s="638"/>
      <c r="E89" s="638"/>
      <c r="F89" s="638"/>
      <c r="G89" s="638"/>
      <c r="H89" s="638"/>
      <c r="I89" s="638"/>
      <c r="J89" s="638"/>
      <c r="K89" s="638"/>
      <c r="L89" s="638"/>
      <c r="M89" s="638"/>
      <c r="N89" s="638"/>
      <c r="O89" s="638"/>
      <c r="P89" s="638"/>
      <c r="Q89" s="638"/>
      <c r="R89" s="638"/>
      <c r="S89" s="638"/>
      <c r="T89" s="638"/>
      <c r="U89" s="638"/>
      <c r="V89" s="638"/>
      <c r="W89" s="638"/>
      <c r="X89" s="638"/>
      <c r="Y89" s="638"/>
      <c r="Z89" s="638"/>
      <c r="AA89" s="638"/>
      <c r="AB89" s="638"/>
      <c r="AC89" s="638"/>
      <c r="AD89" s="638"/>
      <c r="AE89" s="638"/>
      <c r="AF89" s="638"/>
      <c r="AG89" s="638"/>
      <c r="AH89" s="638"/>
      <c r="AI89" s="638"/>
      <c r="AJ89" s="638"/>
      <c r="AK89" s="638"/>
      <c r="AL89" s="638"/>
      <c r="AM89" s="638"/>
      <c r="AN89" s="638"/>
      <c r="AO89" s="638"/>
      <c r="AP89" s="638"/>
      <c r="AQ89" s="638"/>
      <c r="AR89" s="638"/>
      <c r="AS89" s="638"/>
      <c r="AT89" s="638"/>
      <c r="AU89" s="638"/>
      <c r="AV89" s="638"/>
      <c r="AW89" s="638"/>
      <c r="AX89" s="638"/>
      <c r="AY89" s="638"/>
      <c r="AZ89" s="638"/>
      <c r="BA89" s="638"/>
      <c r="BB89" s="638"/>
      <c r="BC89" s="638"/>
      <c r="BD89" s="638"/>
      <c r="BE89" s="638"/>
      <c r="BF89" s="638"/>
      <c r="BG89" s="638"/>
      <c r="BH89" s="638"/>
      <c r="BI89" s="638"/>
      <c r="BJ89" s="638"/>
      <c r="BK89" s="638"/>
      <c r="BL89" s="638"/>
      <c r="BM89" s="638"/>
      <c r="BN89" s="638"/>
      <c r="BO89" s="638"/>
      <c r="BP89" s="638"/>
      <c r="BQ89" s="638"/>
      <c r="BR89" s="638"/>
      <c r="BS89" s="638"/>
      <c r="BT89" s="638"/>
      <c r="BU89" s="638"/>
      <c r="BV89" s="638"/>
      <c r="BW89" s="638"/>
      <c r="BX89" s="638"/>
      <c r="BY89" s="638"/>
      <c r="BZ89" s="638"/>
      <c r="CA89" s="638"/>
      <c r="CB89" s="638"/>
      <c r="CC89" s="638"/>
      <c r="CD89" s="638"/>
      <c r="CE89" s="638"/>
      <c r="CF89" s="638"/>
      <c r="CG89" s="638"/>
      <c r="CH89" s="638"/>
      <c r="CI89" s="638"/>
    </row>
    <row r="90" spans="1:88">
      <c r="B90" s="613" t="s">
        <v>781</v>
      </c>
      <c r="C90" s="613"/>
      <c r="D90" s="613"/>
      <c r="E90" s="613"/>
      <c r="F90" s="613"/>
      <c r="G90" s="613"/>
      <c r="H90" s="613"/>
      <c r="I90" s="613"/>
      <c r="J90" s="613"/>
      <c r="K90" s="613"/>
      <c r="L90" s="613"/>
      <c r="M90" s="613"/>
      <c r="N90" s="613"/>
      <c r="O90" s="613"/>
      <c r="P90" s="613"/>
      <c r="Q90" s="613"/>
      <c r="R90" s="613"/>
      <c r="S90" s="613"/>
      <c r="T90" s="613"/>
      <c r="U90" s="613"/>
      <c r="V90" s="613"/>
      <c r="W90" s="613"/>
      <c r="X90" s="613"/>
      <c r="Y90" s="613"/>
      <c r="Z90" s="613"/>
      <c r="AA90" s="613"/>
      <c r="AB90" s="613"/>
      <c r="AC90" s="613"/>
      <c r="AD90" s="613"/>
      <c r="AE90" s="613"/>
      <c r="AF90" s="613"/>
      <c r="AG90" s="613"/>
      <c r="AH90" s="613"/>
      <c r="AI90" s="613"/>
      <c r="AJ90" s="613"/>
      <c r="AK90" s="613"/>
      <c r="AL90" s="613"/>
      <c r="AM90" s="613"/>
      <c r="AN90" s="613"/>
      <c r="AO90" s="613"/>
      <c r="AP90" s="613"/>
      <c r="AQ90" s="613"/>
      <c r="AR90" s="613"/>
      <c r="AS90" s="613"/>
      <c r="AT90" s="613"/>
      <c r="AU90" s="613"/>
      <c r="AV90" s="613"/>
      <c r="AW90" s="613"/>
      <c r="AX90" s="613"/>
      <c r="AY90" s="613"/>
      <c r="AZ90" s="613"/>
      <c r="BA90" s="613"/>
      <c r="BB90" s="613"/>
      <c r="BC90" s="613"/>
      <c r="BD90" s="613"/>
      <c r="BE90" s="613"/>
      <c r="BF90" s="613"/>
      <c r="BG90" s="613"/>
      <c r="BH90" s="613"/>
      <c r="BI90" s="613"/>
      <c r="BJ90" s="613"/>
      <c r="BK90" s="613"/>
      <c r="BL90" s="613"/>
      <c r="BM90" s="613"/>
      <c r="BN90" s="613"/>
      <c r="BO90" s="613"/>
      <c r="BP90" s="613"/>
      <c r="BQ90" s="613"/>
      <c r="BR90" s="613"/>
      <c r="BS90" s="613"/>
      <c r="BT90" s="613"/>
      <c r="BU90" s="613"/>
      <c r="BV90" s="613"/>
      <c r="BW90" s="613"/>
      <c r="BX90" s="613"/>
      <c r="BY90" s="613"/>
      <c r="BZ90" s="613"/>
      <c r="CA90" s="613"/>
      <c r="CB90" s="613"/>
      <c r="CC90" s="613"/>
      <c r="CD90" s="613"/>
      <c r="CE90" s="613"/>
      <c r="CF90" s="613"/>
      <c r="CG90" s="613"/>
      <c r="CH90" s="613"/>
      <c r="CI90" s="613"/>
    </row>
    <row r="91" spans="1:88">
      <c r="B91" s="613"/>
      <c r="C91" s="613"/>
      <c r="D91" s="613"/>
      <c r="E91" s="613"/>
      <c r="F91" s="613"/>
      <c r="G91" s="613"/>
      <c r="H91" s="613"/>
      <c r="I91" s="613"/>
      <c r="J91" s="613"/>
      <c r="K91" s="613"/>
      <c r="L91" s="613"/>
      <c r="M91" s="613"/>
      <c r="N91" s="613"/>
      <c r="O91" s="613"/>
      <c r="P91" s="613"/>
      <c r="Q91" s="613"/>
      <c r="R91" s="613"/>
      <c r="S91" s="613"/>
      <c r="T91" s="613"/>
      <c r="U91" s="613"/>
      <c r="V91" s="613"/>
      <c r="W91" s="613"/>
      <c r="X91" s="613"/>
      <c r="Y91" s="613"/>
      <c r="Z91" s="613"/>
      <c r="AA91" s="613"/>
      <c r="AB91" s="613"/>
      <c r="AC91" s="613"/>
      <c r="AD91" s="613"/>
      <c r="AE91" s="613"/>
      <c r="AF91" s="613"/>
      <c r="AG91" s="613"/>
      <c r="AH91" s="613"/>
      <c r="AI91" s="613"/>
      <c r="AJ91" s="613"/>
      <c r="AK91" s="613"/>
      <c r="AL91" s="613"/>
      <c r="AM91" s="613"/>
      <c r="AN91" s="613"/>
      <c r="AO91" s="613"/>
      <c r="AP91" s="613"/>
      <c r="AQ91" s="613"/>
      <c r="AR91" s="613"/>
      <c r="AS91" s="613"/>
      <c r="AT91" s="613"/>
      <c r="AU91" s="613"/>
      <c r="AV91" s="613"/>
      <c r="AW91" s="613"/>
      <c r="AX91" s="613"/>
      <c r="AY91" s="613"/>
      <c r="AZ91" s="613"/>
      <c r="BA91" s="613"/>
      <c r="BB91" s="613"/>
      <c r="BC91" s="613"/>
      <c r="BD91" s="613"/>
      <c r="BE91" s="613"/>
      <c r="BF91" s="613"/>
      <c r="BG91" s="613"/>
      <c r="BH91" s="613"/>
      <c r="BI91" s="613"/>
      <c r="BJ91" s="613"/>
      <c r="BK91" s="613"/>
      <c r="BL91" s="613"/>
      <c r="BM91" s="613"/>
      <c r="BN91" s="613"/>
      <c r="BO91" s="613"/>
      <c r="BP91" s="613"/>
      <c r="BQ91" s="613"/>
      <c r="BR91" s="613"/>
      <c r="BS91" s="613"/>
      <c r="BT91" s="613"/>
      <c r="BU91" s="613"/>
      <c r="BV91" s="613"/>
      <c r="BW91" s="613"/>
      <c r="BX91" s="613"/>
      <c r="BY91" s="613"/>
      <c r="BZ91" s="613"/>
      <c r="CA91" s="613"/>
      <c r="CB91" s="613"/>
      <c r="CC91" s="613"/>
      <c r="CD91" s="613"/>
      <c r="CE91" s="613"/>
      <c r="CF91" s="613"/>
      <c r="CG91" s="613"/>
      <c r="CH91" s="613"/>
      <c r="CI91" s="613"/>
    </row>
    <row r="92" spans="1:88">
      <c r="B92" s="626" t="s">
        <v>760</v>
      </c>
      <c r="C92" s="627"/>
      <c r="D92" s="627"/>
      <c r="E92" s="627"/>
      <c r="F92" s="628"/>
      <c r="G92" s="626" t="s">
        <v>762</v>
      </c>
      <c r="H92" s="627"/>
      <c r="I92" s="627"/>
      <c r="J92" s="627"/>
      <c r="K92" s="627"/>
      <c r="L92" s="627"/>
      <c r="M92" s="627"/>
      <c r="N92" s="627"/>
      <c r="O92" s="627"/>
      <c r="P92" s="627"/>
      <c r="Q92" s="627"/>
      <c r="R92" s="627"/>
      <c r="S92" s="627"/>
      <c r="T92" s="627"/>
      <c r="U92" s="627"/>
      <c r="V92" s="627"/>
      <c r="W92" s="627"/>
      <c r="X92" s="627"/>
      <c r="Y92" s="627"/>
      <c r="Z92" s="627"/>
      <c r="AA92" s="627"/>
      <c r="AB92" s="627"/>
      <c r="AC92" s="627"/>
      <c r="AD92" s="627"/>
      <c r="AE92" s="627"/>
      <c r="AF92" s="627"/>
      <c r="AG92" s="627"/>
      <c r="AH92" s="627"/>
      <c r="AI92" s="627"/>
      <c r="AJ92" s="628"/>
      <c r="AK92" s="626" t="s">
        <v>782</v>
      </c>
      <c r="AL92" s="627"/>
      <c r="AM92" s="627"/>
      <c r="AN92" s="627"/>
      <c r="AO92" s="627"/>
      <c r="AP92" s="627"/>
      <c r="AQ92" s="627"/>
      <c r="AR92" s="627"/>
      <c r="AS92" s="627"/>
      <c r="AT92" s="627"/>
      <c r="AU92" s="627"/>
      <c r="AV92" s="627"/>
      <c r="AW92" s="627"/>
      <c r="AX92" s="627"/>
      <c r="AY92" s="627"/>
      <c r="AZ92" s="627"/>
      <c r="BA92" s="627"/>
      <c r="BB92" s="627"/>
      <c r="BC92" s="627"/>
      <c r="BD92" s="628"/>
      <c r="BE92" s="627" t="s">
        <v>783</v>
      </c>
      <c r="BF92" s="627"/>
      <c r="BG92" s="627"/>
      <c r="BH92" s="627"/>
      <c r="BI92" s="627"/>
      <c r="BJ92" s="627"/>
      <c r="BK92" s="627"/>
      <c r="BL92" s="627"/>
      <c r="BM92" s="627"/>
      <c r="BN92" s="627"/>
      <c r="BO92" s="627"/>
      <c r="BP92" s="627"/>
      <c r="BQ92" s="627"/>
      <c r="BR92" s="627"/>
      <c r="BS92" s="627"/>
      <c r="BT92" s="627"/>
      <c r="BU92" s="627"/>
      <c r="BV92" s="627"/>
      <c r="BW92" s="627"/>
      <c r="BX92" s="627"/>
      <c r="BY92" s="627"/>
      <c r="BZ92" s="627"/>
      <c r="CA92" s="627"/>
      <c r="CB92" s="627"/>
      <c r="CC92" s="627"/>
      <c r="CD92" s="627"/>
      <c r="CE92" s="627"/>
      <c r="CF92" s="627"/>
      <c r="CG92" s="627"/>
      <c r="CH92" s="627"/>
      <c r="CI92" s="628"/>
    </row>
    <row r="93" spans="1:88">
      <c r="B93" s="635" t="s">
        <v>764</v>
      </c>
      <c r="C93" s="636"/>
      <c r="D93" s="636"/>
      <c r="E93" s="636"/>
      <c r="F93" s="637"/>
      <c r="G93" s="723" t="s">
        <v>764</v>
      </c>
      <c r="H93" s="724"/>
      <c r="I93" s="724"/>
      <c r="J93" s="724"/>
      <c r="K93" s="724"/>
      <c r="L93" s="724"/>
      <c r="M93" s="724"/>
      <c r="N93" s="724"/>
      <c r="O93" s="724"/>
      <c r="P93" s="724"/>
      <c r="Q93" s="724"/>
      <c r="R93" s="724"/>
      <c r="S93" s="724"/>
      <c r="T93" s="724"/>
      <c r="U93" s="724"/>
      <c r="V93" s="724"/>
      <c r="W93" s="724"/>
      <c r="X93" s="724"/>
      <c r="Y93" s="724"/>
      <c r="Z93" s="724"/>
      <c r="AA93" s="724"/>
      <c r="AB93" s="724"/>
      <c r="AC93" s="724"/>
      <c r="AD93" s="724"/>
      <c r="AE93" s="724"/>
      <c r="AF93" s="724"/>
      <c r="AG93" s="724"/>
      <c r="AH93" s="724"/>
      <c r="AI93" s="724"/>
      <c r="AJ93" s="725"/>
      <c r="AK93" s="720"/>
      <c r="AL93" s="721"/>
      <c r="AM93" s="721"/>
      <c r="AN93" s="721"/>
      <c r="AO93" s="721"/>
      <c r="AP93" s="721"/>
      <c r="AQ93" s="721"/>
      <c r="AR93" s="721"/>
      <c r="AS93" s="721"/>
      <c r="AT93" s="721"/>
      <c r="AU93" s="721"/>
      <c r="AV93" s="721"/>
      <c r="AW93" s="721"/>
      <c r="AX93" s="721"/>
      <c r="AY93" s="721"/>
      <c r="AZ93" s="721"/>
      <c r="BA93" s="721"/>
      <c r="BB93" s="721"/>
      <c r="BC93" s="721"/>
      <c r="BD93" s="722"/>
      <c r="BE93" s="635" t="s">
        <v>784</v>
      </c>
      <c r="BF93" s="636"/>
      <c r="BG93" s="636"/>
      <c r="BH93" s="636"/>
      <c r="BI93" s="636"/>
      <c r="BJ93" s="636"/>
      <c r="BK93" s="636"/>
      <c r="BL93" s="636"/>
      <c r="BM93" s="636"/>
      <c r="BN93" s="636"/>
      <c r="BO93" s="636"/>
      <c r="BP93" s="636"/>
      <c r="BQ93" s="636"/>
      <c r="BR93" s="636"/>
      <c r="BS93" s="636"/>
      <c r="BT93" s="636"/>
      <c r="BU93" s="636"/>
      <c r="BV93" s="636"/>
      <c r="BW93" s="636"/>
      <c r="BX93" s="636"/>
      <c r="BY93" s="636"/>
      <c r="BZ93" s="636"/>
      <c r="CA93" s="636"/>
      <c r="CB93" s="636"/>
      <c r="CC93" s="636"/>
      <c r="CD93" s="636"/>
      <c r="CE93" s="636"/>
      <c r="CF93" s="636"/>
      <c r="CG93" s="636"/>
      <c r="CH93" s="636"/>
      <c r="CI93" s="637"/>
    </row>
    <row r="94" spans="1:88">
      <c r="B94" s="635">
        <v>1</v>
      </c>
      <c r="C94" s="636"/>
      <c r="D94" s="636"/>
      <c r="E94" s="636"/>
      <c r="F94" s="637"/>
      <c r="G94" s="705" t="s">
        <v>0</v>
      </c>
      <c r="H94" s="706"/>
      <c r="I94" s="706"/>
      <c r="J94" s="706"/>
      <c r="K94" s="706"/>
      <c r="L94" s="706"/>
      <c r="M94" s="706"/>
      <c r="N94" s="706"/>
      <c r="O94" s="706"/>
      <c r="P94" s="706"/>
      <c r="Q94" s="706"/>
      <c r="R94" s="706"/>
      <c r="S94" s="706"/>
      <c r="T94" s="706"/>
      <c r="U94" s="706"/>
      <c r="V94" s="706"/>
      <c r="W94" s="706"/>
      <c r="X94" s="706"/>
      <c r="Y94" s="706"/>
      <c r="Z94" s="706"/>
      <c r="AA94" s="706"/>
      <c r="AB94" s="706"/>
      <c r="AC94" s="706"/>
      <c r="AD94" s="706"/>
      <c r="AE94" s="706"/>
      <c r="AF94" s="706"/>
      <c r="AG94" s="706"/>
      <c r="AH94" s="706"/>
      <c r="AI94" s="706"/>
      <c r="AJ94" s="707"/>
      <c r="AK94" s="635" t="s">
        <v>114</v>
      </c>
      <c r="AL94" s="636"/>
      <c r="AM94" s="636"/>
      <c r="AN94" s="636"/>
      <c r="AO94" s="636"/>
      <c r="AP94" s="636"/>
      <c r="AQ94" s="636"/>
      <c r="AR94" s="636"/>
      <c r="AS94" s="636"/>
      <c r="AT94" s="636"/>
      <c r="AU94" s="636"/>
      <c r="AV94" s="636"/>
      <c r="AW94" s="636"/>
      <c r="AX94" s="636"/>
      <c r="AY94" s="636"/>
      <c r="AZ94" s="636"/>
      <c r="BA94" s="636"/>
      <c r="BB94" s="636"/>
      <c r="BC94" s="636"/>
      <c r="BD94" s="637"/>
      <c r="BE94" s="635" t="s">
        <v>785</v>
      </c>
      <c r="BF94" s="636"/>
      <c r="BG94" s="636"/>
      <c r="BH94" s="636"/>
      <c r="BI94" s="636"/>
      <c r="BJ94" s="636"/>
      <c r="BK94" s="636"/>
      <c r="BL94" s="636"/>
      <c r="BM94" s="636"/>
      <c r="BN94" s="636"/>
      <c r="BO94" s="636"/>
      <c r="BP94" s="636"/>
      <c r="BQ94" s="636"/>
      <c r="BR94" s="636"/>
      <c r="BS94" s="636"/>
      <c r="BT94" s="636"/>
      <c r="BU94" s="636"/>
      <c r="BV94" s="636"/>
      <c r="BW94" s="636"/>
      <c r="BX94" s="636"/>
      <c r="BY94" s="636"/>
      <c r="BZ94" s="636"/>
      <c r="CA94" s="636"/>
      <c r="CB94" s="636"/>
      <c r="CC94" s="636"/>
      <c r="CD94" s="636"/>
      <c r="CE94" s="636"/>
      <c r="CF94" s="636"/>
      <c r="CG94" s="636"/>
      <c r="CH94" s="636"/>
      <c r="CI94" s="637"/>
    </row>
    <row r="95" spans="1:88">
      <c r="B95" s="635">
        <v>2</v>
      </c>
      <c r="C95" s="636"/>
      <c r="D95" s="636"/>
      <c r="E95" s="636"/>
      <c r="F95" s="637"/>
      <c r="G95" s="705" t="s">
        <v>1</v>
      </c>
      <c r="H95" s="706"/>
      <c r="I95" s="706"/>
      <c r="J95" s="706"/>
      <c r="K95" s="706"/>
      <c r="L95" s="706"/>
      <c r="M95" s="706"/>
      <c r="N95" s="706"/>
      <c r="O95" s="706"/>
      <c r="P95" s="706"/>
      <c r="Q95" s="706"/>
      <c r="R95" s="706"/>
      <c r="S95" s="706"/>
      <c r="T95" s="706"/>
      <c r="U95" s="706"/>
      <c r="V95" s="706"/>
      <c r="W95" s="706"/>
      <c r="X95" s="706"/>
      <c r="Y95" s="706"/>
      <c r="Z95" s="706"/>
      <c r="AA95" s="706"/>
      <c r="AB95" s="706"/>
      <c r="AC95" s="706"/>
      <c r="AD95" s="706"/>
      <c r="AE95" s="706"/>
      <c r="AF95" s="706"/>
      <c r="AG95" s="706"/>
      <c r="AH95" s="706"/>
      <c r="AI95" s="706"/>
      <c r="AJ95" s="707"/>
      <c r="AK95" s="635" t="s">
        <v>114</v>
      </c>
      <c r="AL95" s="636"/>
      <c r="AM95" s="636"/>
      <c r="AN95" s="636"/>
      <c r="AO95" s="636"/>
      <c r="AP95" s="636"/>
      <c r="AQ95" s="636"/>
      <c r="AR95" s="636"/>
      <c r="AS95" s="636"/>
      <c r="AT95" s="636"/>
      <c r="AU95" s="636"/>
      <c r="AV95" s="636"/>
      <c r="AW95" s="636"/>
      <c r="AX95" s="636"/>
      <c r="AY95" s="636"/>
      <c r="AZ95" s="636"/>
      <c r="BA95" s="636"/>
      <c r="BB95" s="636"/>
      <c r="BC95" s="636"/>
      <c r="BD95" s="637"/>
      <c r="BE95" s="635" t="s">
        <v>785</v>
      </c>
      <c r="BF95" s="636"/>
      <c r="BG95" s="636"/>
      <c r="BH95" s="636"/>
      <c r="BI95" s="636"/>
      <c r="BJ95" s="636"/>
      <c r="BK95" s="636"/>
      <c r="BL95" s="636"/>
      <c r="BM95" s="636"/>
      <c r="BN95" s="636"/>
      <c r="BO95" s="636"/>
      <c r="BP95" s="636"/>
      <c r="BQ95" s="636"/>
      <c r="BR95" s="636"/>
      <c r="BS95" s="636"/>
      <c r="BT95" s="636"/>
      <c r="BU95" s="636"/>
      <c r="BV95" s="636"/>
      <c r="BW95" s="636"/>
      <c r="BX95" s="636"/>
      <c r="BY95" s="636"/>
      <c r="BZ95" s="636"/>
      <c r="CA95" s="636"/>
      <c r="CB95" s="636"/>
      <c r="CC95" s="636"/>
      <c r="CD95" s="636"/>
      <c r="CE95" s="636"/>
      <c r="CF95" s="636"/>
      <c r="CG95" s="636"/>
      <c r="CH95" s="636"/>
      <c r="CI95" s="637"/>
    </row>
    <row r="96" spans="1:88">
      <c r="B96" s="635">
        <v>3</v>
      </c>
      <c r="C96" s="636"/>
      <c r="D96" s="636"/>
      <c r="E96" s="636"/>
      <c r="F96" s="637"/>
      <c r="G96" s="705" t="s">
        <v>2</v>
      </c>
      <c r="H96" s="706"/>
      <c r="I96" s="706"/>
      <c r="J96" s="706"/>
      <c r="K96" s="706"/>
      <c r="L96" s="706"/>
      <c r="M96" s="706"/>
      <c r="N96" s="706"/>
      <c r="O96" s="706"/>
      <c r="P96" s="706"/>
      <c r="Q96" s="706"/>
      <c r="R96" s="706"/>
      <c r="S96" s="706"/>
      <c r="T96" s="706"/>
      <c r="U96" s="706"/>
      <c r="V96" s="706"/>
      <c r="W96" s="706"/>
      <c r="X96" s="706"/>
      <c r="Y96" s="706"/>
      <c r="Z96" s="706"/>
      <c r="AA96" s="706"/>
      <c r="AB96" s="706"/>
      <c r="AC96" s="706"/>
      <c r="AD96" s="706"/>
      <c r="AE96" s="706"/>
      <c r="AF96" s="706"/>
      <c r="AG96" s="706"/>
      <c r="AH96" s="706"/>
      <c r="AI96" s="706"/>
      <c r="AJ96" s="707"/>
      <c r="AK96" s="635" t="s">
        <v>118</v>
      </c>
      <c r="AL96" s="636"/>
      <c r="AM96" s="636"/>
      <c r="AN96" s="636"/>
      <c r="AO96" s="636"/>
      <c r="AP96" s="636"/>
      <c r="AQ96" s="636"/>
      <c r="AR96" s="636"/>
      <c r="AS96" s="636"/>
      <c r="AT96" s="636"/>
      <c r="AU96" s="636"/>
      <c r="AV96" s="636"/>
      <c r="AW96" s="636"/>
      <c r="AX96" s="636"/>
      <c r="AY96" s="636"/>
      <c r="AZ96" s="636"/>
      <c r="BA96" s="636"/>
      <c r="BB96" s="636"/>
      <c r="BC96" s="636"/>
      <c r="BD96" s="637"/>
      <c r="BE96" s="635" t="s">
        <v>786</v>
      </c>
      <c r="BF96" s="636"/>
      <c r="BG96" s="636"/>
      <c r="BH96" s="636"/>
      <c r="BI96" s="636"/>
      <c r="BJ96" s="636"/>
      <c r="BK96" s="636"/>
      <c r="BL96" s="636"/>
      <c r="BM96" s="636"/>
      <c r="BN96" s="636"/>
      <c r="BO96" s="636"/>
      <c r="BP96" s="636"/>
      <c r="BQ96" s="636"/>
      <c r="BR96" s="636"/>
      <c r="BS96" s="636"/>
      <c r="BT96" s="636"/>
      <c r="BU96" s="636"/>
      <c r="BV96" s="636"/>
      <c r="BW96" s="636"/>
      <c r="BX96" s="636"/>
      <c r="BY96" s="636"/>
      <c r="BZ96" s="636"/>
      <c r="CA96" s="636"/>
      <c r="CB96" s="636"/>
      <c r="CC96" s="636"/>
      <c r="CD96" s="636"/>
      <c r="CE96" s="636"/>
      <c r="CF96" s="636"/>
      <c r="CG96" s="636"/>
      <c r="CH96" s="636"/>
      <c r="CI96" s="637"/>
    </row>
    <row r="97" spans="1:87">
      <c r="B97" s="635">
        <v>4</v>
      </c>
      <c r="C97" s="636"/>
      <c r="D97" s="636"/>
      <c r="E97" s="636"/>
      <c r="F97" s="637"/>
      <c r="G97" s="717" t="s">
        <v>3</v>
      </c>
      <c r="H97" s="718"/>
      <c r="I97" s="718"/>
      <c r="J97" s="718"/>
      <c r="K97" s="718"/>
      <c r="L97" s="718"/>
      <c r="M97" s="718"/>
      <c r="N97" s="718"/>
      <c r="O97" s="718"/>
      <c r="P97" s="718"/>
      <c r="Q97" s="718"/>
      <c r="R97" s="718"/>
      <c r="S97" s="718"/>
      <c r="T97" s="718"/>
      <c r="U97" s="718"/>
      <c r="V97" s="718"/>
      <c r="W97" s="718"/>
      <c r="X97" s="718"/>
      <c r="Y97" s="718"/>
      <c r="Z97" s="718"/>
      <c r="AA97" s="718"/>
      <c r="AB97" s="718"/>
      <c r="AC97" s="718"/>
      <c r="AD97" s="718"/>
      <c r="AE97" s="718"/>
      <c r="AF97" s="718"/>
      <c r="AG97" s="718"/>
      <c r="AH97" s="718"/>
      <c r="AI97" s="718"/>
      <c r="AJ97" s="719"/>
      <c r="AK97" s="635" t="s">
        <v>119</v>
      </c>
      <c r="AL97" s="636"/>
      <c r="AM97" s="636"/>
      <c r="AN97" s="636"/>
      <c r="AO97" s="636"/>
      <c r="AP97" s="636"/>
      <c r="AQ97" s="636"/>
      <c r="AR97" s="636"/>
      <c r="AS97" s="636"/>
      <c r="AT97" s="636"/>
      <c r="AU97" s="636"/>
      <c r="AV97" s="636"/>
      <c r="AW97" s="636"/>
      <c r="AX97" s="636"/>
      <c r="AY97" s="636"/>
      <c r="AZ97" s="636"/>
      <c r="BA97" s="636"/>
      <c r="BB97" s="636"/>
      <c r="BC97" s="636"/>
      <c r="BD97" s="637"/>
      <c r="BE97" s="635" t="s">
        <v>785</v>
      </c>
      <c r="BF97" s="636"/>
      <c r="BG97" s="636"/>
      <c r="BH97" s="636"/>
      <c r="BI97" s="636"/>
      <c r="BJ97" s="636"/>
      <c r="BK97" s="636"/>
      <c r="BL97" s="636"/>
      <c r="BM97" s="636"/>
      <c r="BN97" s="636"/>
      <c r="BO97" s="636"/>
      <c r="BP97" s="636"/>
      <c r="BQ97" s="636"/>
      <c r="BR97" s="636"/>
      <c r="BS97" s="636"/>
      <c r="BT97" s="636"/>
      <c r="BU97" s="636"/>
      <c r="BV97" s="636"/>
      <c r="BW97" s="636"/>
      <c r="BX97" s="636"/>
      <c r="BY97" s="636"/>
      <c r="BZ97" s="636"/>
      <c r="CA97" s="636"/>
      <c r="CB97" s="636"/>
      <c r="CC97" s="636"/>
      <c r="CD97" s="636"/>
      <c r="CE97" s="636"/>
      <c r="CF97" s="636"/>
      <c r="CG97" s="636"/>
      <c r="CH97" s="636"/>
      <c r="CI97" s="637"/>
    </row>
    <row r="98" spans="1:87">
      <c r="B98" s="635">
        <v>5</v>
      </c>
      <c r="C98" s="636"/>
      <c r="D98" s="636"/>
      <c r="E98" s="636"/>
      <c r="F98" s="637"/>
      <c r="G98" s="717" t="s">
        <v>4</v>
      </c>
      <c r="H98" s="718"/>
      <c r="I98" s="718"/>
      <c r="J98" s="718"/>
      <c r="K98" s="718"/>
      <c r="L98" s="718"/>
      <c r="M98" s="718"/>
      <c r="N98" s="718"/>
      <c r="O98" s="718"/>
      <c r="P98" s="718"/>
      <c r="Q98" s="718"/>
      <c r="R98" s="718"/>
      <c r="S98" s="718"/>
      <c r="T98" s="718"/>
      <c r="U98" s="718"/>
      <c r="V98" s="718"/>
      <c r="W98" s="718"/>
      <c r="X98" s="718"/>
      <c r="Y98" s="718"/>
      <c r="Z98" s="718"/>
      <c r="AA98" s="718"/>
      <c r="AB98" s="718"/>
      <c r="AC98" s="718"/>
      <c r="AD98" s="718"/>
      <c r="AE98" s="718"/>
      <c r="AF98" s="718"/>
      <c r="AG98" s="718"/>
      <c r="AH98" s="718"/>
      <c r="AI98" s="718"/>
      <c r="AJ98" s="719"/>
      <c r="AK98" s="635" t="s">
        <v>118</v>
      </c>
      <c r="AL98" s="636"/>
      <c r="AM98" s="636"/>
      <c r="AN98" s="636"/>
      <c r="AO98" s="636"/>
      <c r="AP98" s="636"/>
      <c r="AQ98" s="636"/>
      <c r="AR98" s="636"/>
      <c r="AS98" s="636"/>
      <c r="AT98" s="636"/>
      <c r="AU98" s="636"/>
      <c r="AV98" s="636"/>
      <c r="AW98" s="636"/>
      <c r="AX98" s="636"/>
      <c r="AY98" s="636"/>
      <c r="AZ98" s="636"/>
      <c r="BA98" s="636"/>
      <c r="BB98" s="636"/>
      <c r="BC98" s="636"/>
      <c r="BD98" s="637"/>
      <c r="BE98" s="635" t="s">
        <v>786</v>
      </c>
      <c r="BF98" s="636"/>
      <c r="BG98" s="636"/>
      <c r="BH98" s="636"/>
      <c r="BI98" s="636"/>
      <c r="BJ98" s="636"/>
      <c r="BK98" s="636"/>
      <c r="BL98" s="636"/>
      <c r="BM98" s="636"/>
      <c r="BN98" s="636"/>
      <c r="BO98" s="636"/>
      <c r="BP98" s="636"/>
      <c r="BQ98" s="636"/>
      <c r="BR98" s="636"/>
      <c r="BS98" s="636"/>
      <c r="BT98" s="636"/>
      <c r="BU98" s="636"/>
      <c r="BV98" s="636"/>
      <c r="BW98" s="636"/>
      <c r="BX98" s="636"/>
      <c r="BY98" s="636"/>
      <c r="BZ98" s="636"/>
      <c r="CA98" s="636"/>
      <c r="CB98" s="636"/>
      <c r="CC98" s="636"/>
      <c r="CD98" s="636"/>
      <c r="CE98" s="636"/>
      <c r="CF98" s="636"/>
      <c r="CG98" s="636"/>
      <c r="CH98" s="636"/>
      <c r="CI98" s="637"/>
    </row>
    <row r="99" spans="1:87">
      <c r="B99" s="635">
        <v>6</v>
      </c>
      <c r="C99" s="636"/>
      <c r="D99" s="636"/>
      <c r="E99" s="636"/>
      <c r="F99" s="637"/>
      <c r="G99" s="717" t="s">
        <v>5</v>
      </c>
      <c r="H99" s="718"/>
      <c r="I99" s="718"/>
      <c r="J99" s="718"/>
      <c r="K99" s="718"/>
      <c r="L99" s="718"/>
      <c r="M99" s="718"/>
      <c r="N99" s="718"/>
      <c r="O99" s="718"/>
      <c r="P99" s="718"/>
      <c r="Q99" s="718"/>
      <c r="R99" s="718"/>
      <c r="S99" s="718"/>
      <c r="T99" s="718"/>
      <c r="U99" s="718"/>
      <c r="V99" s="718"/>
      <c r="W99" s="718"/>
      <c r="X99" s="718"/>
      <c r="Y99" s="718"/>
      <c r="Z99" s="718"/>
      <c r="AA99" s="718"/>
      <c r="AB99" s="718"/>
      <c r="AC99" s="718"/>
      <c r="AD99" s="718"/>
      <c r="AE99" s="718"/>
      <c r="AF99" s="718"/>
      <c r="AG99" s="718"/>
      <c r="AH99" s="718"/>
      <c r="AI99" s="718"/>
      <c r="AJ99" s="719"/>
      <c r="AK99" s="635" t="s">
        <v>118</v>
      </c>
      <c r="AL99" s="636"/>
      <c r="AM99" s="636"/>
      <c r="AN99" s="636"/>
      <c r="AO99" s="636"/>
      <c r="AP99" s="636"/>
      <c r="AQ99" s="636"/>
      <c r="AR99" s="636"/>
      <c r="AS99" s="636"/>
      <c r="AT99" s="636"/>
      <c r="AU99" s="636"/>
      <c r="AV99" s="636"/>
      <c r="AW99" s="636"/>
      <c r="AX99" s="636"/>
      <c r="AY99" s="636"/>
      <c r="AZ99" s="636"/>
      <c r="BA99" s="636"/>
      <c r="BB99" s="636"/>
      <c r="BC99" s="636"/>
      <c r="BD99" s="637"/>
      <c r="BE99" s="635" t="s">
        <v>785</v>
      </c>
      <c r="BF99" s="636"/>
      <c r="BG99" s="636"/>
      <c r="BH99" s="636"/>
      <c r="BI99" s="636"/>
      <c r="BJ99" s="636"/>
      <c r="BK99" s="636"/>
      <c r="BL99" s="636"/>
      <c r="BM99" s="636"/>
      <c r="BN99" s="636"/>
      <c r="BO99" s="636"/>
      <c r="BP99" s="636"/>
      <c r="BQ99" s="636"/>
      <c r="BR99" s="636"/>
      <c r="BS99" s="636"/>
      <c r="BT99" s="636"/>
      <c r="BU99" s="636"/>
      <c r="BV99" s="636"/>
      <c r="BW99" s="636"/>
      <c r="BX99" s="636"/>
      <c r="BY99" s="636"/>
      <c r="BZ99" s="636"/>
      <c r="CA99" s="636"/>
      <c r="CB99" s="636"/>
      <c r="CC99" s="636"/>
      <c r="CD99" s="636"/>
      <c r="CE99" s="636"/>
      <c r="CF99" s="636"/>
      <c r="CG99" s="636"/>
      <c r="CH99" s="636"/>
      <c r="CI99" s="637"/>
    </row>
    <row r="100" spans="1:87">
      <c r="A100" s="40"/>
      <c r="B100" s="635">
        <v>7</v>
      </c>
      <c r="C100" s="636"/>
      <c r="D100" s="636"/>
      <c r="E100" s="636"/>
      <c r="F100" s="637"/>
      <c r="G100" s="717" t="s">
        <v>6</v>
      </c>
      <c r="H100" s="718"/>
      <c r="I100" s="718"/>
      <c r="J100" s="718"/>
      <c r="K100" s="718"/>
      <c r="L100" s="718"/>
      <c r="M100" s="718"/>
      <c r="N100" s="718"/>
      <c r="O100" s="718"/>
      <c r="P100" s="718"/>
      <c r="Q100" s="718"/>
      <c r="R100" s="718"/>
      <c r="S100" s="718"/>
      <c r="T100" s="718"/>
      <c r="U100" s="718"/>
      <c r="V100" s="718"/>
      <c r="W100" s="718"/>
      <c r="X100" s="718"/>
      <c r="Y100" s="718"/>
      <c r="Z100" s="718"/>
      <c r="AA100" s="718"/>
      <c r="AB100" s="718"/>
      <c r="AC100" s="718"/>
      <c r="AD100" s="718"/>
      <c r="AE100" s="718"/>
      <c r="AF100" s="718"/>
      <c r="AG100" s="718"/>
      <c r="AH100" s="718"/>
      <c r="AI100" s="718"/>
      <c r="AJ100" s="719"/>
      <c r="AK100" s="635" t="s">
        <v>119</v>
      </c>
      <c r="AL100" s="636"/>
      <c r="AM100" s="636"/>
      <c r="AN100" s="636"/>
      <c r="AO100" s="636"/>
      <c r="AP100" s="636"/>
      <c r="AQ100" s="636"/>
      <c r="AR100" s="636"/>
      <c r="AS100" s="636"/>
      <c r="AT100" s="636"/>
      <c r="AU100" s="636"/>
      <c r="AV100" s="636"/>
      <c r="AW100" s="636"/>
      <c r="AX100" s="636"/>
      <c r="AY100" s="636"/>
      <c r="AZ100" s="636"/>
      <c r="BA100" s="636"/>
      <c r="BB100" s="636"/>
      <c r="BC100" s="636"/>
      <c r="BD100" s="637"/>
      <c r="BE100" s="635" t="s">
        <v>785</v>
      </c>
      <c r="BF100" s="636"/>
      <c r="BG100" s="636"/>
      <c r="BH100" s="636"/>
      <c r="BI100" s="636"/>
      <c r="BJ100" s="636"/>
      <c r="BK100" s="636"/>
      <c r="BL100" s="636"/>
      <c r="BM100" s="636"/>
      <c r="BN100" s="636"/>
      <c r="BO100" s="636"/>
      <c r="BP100" s="636"/>
      <c r="BQ100" s="636"/>
      <c r="BR100" s="636"/>
      <c r="BS100" s="636"/>
      <c r="BT100" s="636"/>
      <c r="BU100" s="636"/>
      <c r="BV100" s="636"/>
      <c r="BW100" s="636"/>
      <c r="BX100" s="636"/>
      <c r="BY100" s="636"/>
      <c r="BZ100" s="636"/>
      <c r="CA100" s="636"/>
      <c r="CB100" s="636"/>
      <c r="CC100" s="636"/>
      <c r="CD100" s="636"/>
      <c r="CE100" s="636"/>
      <c r="CF100" s="636"/>
      <c r="CG100" s="636"/>
      <c r="CH100" s="636"/>
      <c r="CI100" s="637"/>
    </row>
    <row r="101" spans="1:87">
      <c r="A101" s="40"/>
      <c r="B101" s="635">
        <v>8</v>
      </c>
      <c r="C101" s="636"/>
      <c r="D101" s="636"/>
      <c r="E101" s="636"/>
      <c r="F101" s="637"/>
      <c r="G101" s="717" t="s">
        <v>7</v>
      </c>
      <c r="H101" s="718"/>
      <c r="I101" s="718"/>
      <c r="J101" s="718"/>
      <c r="K101" s="718"/>
      <c r="L101" s="718"/>
      <c r="M101" s="718"/>
      <c r="N101" s="718"/>
      <c r="O101" s="718"/>
      <c r="P101" s="718"/>
      <c r="Q101" s="718"/>
      <c r="R101" s="718"/>
      <c r="S101" s="718"/>
      <c r="T101" s="718"/>
      <c r="U101" s="718"/>
      <c r="V101" s="718"/>
      <c r="W101" s="718"/>
      <c r="X101" s="718"/>
      <c r="Y101" s="718"/>
      <c r="Z101" s="718"/>
      <c r="AA101" s="718"/>
      <c r="AB101" s="718"/>
      <c r="AC101" s="718"/>
      <c r="AD101" s="718"/>
      <c r="AE101" s="718"/>
      <c r="AF101" s="718"/>
      <c r="AG101" s="718"/>
      <c r="AH101" s="718"/>
      <c r="AI101" s="718"/>
      <c r="AJ101" s="719"/>
      <c r="AK101" s="635" t="s">
        <v>119</v>
      </c>
      <c r="AL101" s="636"/>
      <c r="AM101" s="636"/>
      <c r="AN101" s="636"/>
      <c r="AO101" s="636"/>
      <c r="AP101" s="636"/>
      <c r="AQ101" s="636"/>
      <c r="AR101" s="636"/>
      <c r="AS101" s="636"/>
      <c r="AT101" s="636"/>
      <c r="AU101" s="636"/>
      <c r="AV101" s="636"/>
      <c r="AW101" s="636"/>
      <c r="AX101" s="636"/>
      <c r="AY101" s="636"/>
      <c r="AZ101" s="636"/>
      <c r="BA101" s="636"/>
      <c r="BB101" s="636"/>
      <c r="BC101" s="636"/>
      <c r="BD101" s="637"/>
      <c r="BE101" s="635" t="s">
        <v>785</v>
      </c>
      <c r="BF101" s="636"/>
      <c r="BG101" s="636"/>
      <c r="BH101" s="636"/>
      <c r="BI101" s="636"/>
      <c r="BJ101" s="636"/>
      <c r="BK101" s="636"/>
      <c r="BL101" s="636"/>
      <c r="BM101" s="636"/>
      <c r="BN101" s="636"/>
      <c r="BO101" s="636"/>
      <c r="BP101" s="636"/>
      <c r="BQ101" s="636"/>
      <c r="BR101" s="636"/>
      <c r="BS101" s="636"/>
      <c r="BT101" s="636"/>
      <c r="BU101" s="636"/>
      <c r="BV101" s="636"/>
      <c r="BW101" s="636"/>
      <c r="BX101" s="636"/>
      <c r="BY101" s="636"/>
      <c r="BZ101" s="636"/>
      <c r="CA101" s="636"/>
      <c r="CB101" s="636"/>
      <c r="CC101" s="636"/>
      <c r="CD101" s="636"/>
      <c r="CE101" s="636"/>
      <c r="CF101" s="636"/>
      <c r="CG101" s="636"/>
      <c r="CH101" s="636"/>
      <c r="CI101" s="637"/>
    </row>
    <row r="102" spans="1:87">
      <c r="A102" s="40"/>
      <c r="B102" s="635">
        <v>9</v>
      </c>
      <c r="C102" s="636"/>
      <c r="D102" s="636"/>
      <c r="E102" s="636"/>
      <c r="F102" s="637"/>
      <c r="G102" s="717" t="s">
        <v>8</v>
      </c>
      <c r="H102" s="718"/>
      <c r="I102" s="718"/>
      <c r="J102" s="718"/>
      <c r="K102" s="718"/>
      <c r="L102" s="718"/>
      <c r="M102" s="718"/>
      <c r="N102" s="718"/>
      <c r="O102" s="718"/>
      <c r="P102" s="718"/>
      <c r="Q102" s="718"/>
      <c r="R102" s="718"/>
      <c r="S102" s="718"/>
      <c r="T102" s="718"/>
      <c r="U102" s="718"/>
      <c r="V102" s="718"/>
      <c r="W102" s="718"/>
      <c r="X102" s="718"/>
      <c r="Y102" s="718"/>
      <c r="Z102" s="718"/>
      <c r="AA102" s="718"/>
      <c r="AB102" s="718"/>
      <c r="AC102" s="718"/>
      <c r="AD102" s="718"/>
      <c r="AE102" s="718"/>
      <c r="AF102" s="718"/>
      <c r="AG102" s="718"/>
      <c r="AH102" s="718"/>
      <c r="AI102" s="718"/>
      <c r="AJ102" s="719"/>
      <c r="AK102" s="635" t="s">
        <v>118</v>
      </c>
      <c r="AL102" s="636"/>
      <c r="AM102" s="636"/>
      <c r="AN102" s="636"/>
      <c r="AO102" s="636"/>
      <c r="AP102" s="636"/>
      <c r="AQ102" s="636"/>
      <c r="AR102" s="636"/>
      <c r="AS102" s="636"/>
      <c r="AT102" s="636"/>
      <c r="AU102" s="636"/>
      <c r="AV102" s="636"/>
      <c r="AW102" s="636"/>
      <c r="AX102" s="636"/>
      <c r="AY102" s="636"/>
      <c r="AZ102" s="636"/>
      <c r="BA102" s="636"/>
      <c r="BB102" s="636"/>
      <c r="BC102" s="636"/>
      <c r="BD102" s="637"/>
      <c r="BE102" s="635" t="s">
        <v>785</v>
      </c>
      <c r="BF102" s="636"/>
      <c r="BG102" s="636"/>
      <c r="BH102" s="636"/>
      <c r="BI102" s="636"/>
      <c r="BJ102" s="636"/>
      <c r="BK102" s="636"/>
      <c r="BL102" s="636"/>
      <c r="BM102" s="636"/>
      <c r="BN102" s="636"/>
      <c r="BO102" s="636"/>
      <c r="BP102" s="636"/>
      <c r="BQ102" s="636"/>
      <c r="BR102" s="636"/>
      <c r="BS102" s="636"/>
      <c r="BT102" s="636"/>
      <c r="BU102" s="636"/>
      <c r="BV102" s="636"/>
      <c r="BW102" s="636"/>
      <c r="BX102" s="636"/>
      <c r="BY102" s="636"/>
      <c r="BZ102" s="636"/>
      <c r="CA102" s="636"/>
      <c r="CB102" s="636"/>
      <c r="CC102" s="636"/>
      <c r="CD102" s="636"/>
      <c r="CE102" s="636"/>
      <c r="CF102" s="636"/>
      <c r="CG102" s="636"/>
      <c r="CH102" s="636"/>
      <c r="CI102" s="637"/>
    </row>
    <row r="103" spans="1:87">
      <c r="A103" s="40"/>
      <c r="B103" s="635">
        <v>10</v>
      </c>
      <c r="C103" s="636"/>
      <c r="D103" s="636"/>
      <c r="E103" s="636"/>
      <c r="F103" s="637"/>
      <c r="G103" s="717" t="s">
        <v>9</v>
      </c>
      <c r="H103" s="718"/>
      <c r="I103" s="718"/>
      <c r="J103" s="718"/>
      <c r="K103" s="718"/>
      <c r="L103" s="718"/>
      <c r="M103" s="718"/>
      <c r="N103" s="718"/>
      <c r="O103" s="718"/>
      <c r="P103" s="718"/>
      <c r="Q103" s="718"/>
      <c r="R103" s="718"/>
      <c r="S103" s="718"/>
      <c r="T103" s="718"/>
      <c r="U103" s="718"/>
      <c r="V103" s="718"/>
      <c r="W103" s="718"/>
      <c r="X103" s="718"/>
      <c r="Y103" s="718"/>
      <c r="Z103" s="718"/>
      <c r="AA103" s="718"/>
      <c r="AB103" s="718"/>
      <c r="AC103" s="718"/>
      <c r="AD103" s="718"/>
      <c r="AE103" s="718"/>
      <c r="AF103" s="718"/>
      <c r="AG103" s="718"/>
      <c r="AH103" s="718"/>
      <c r="AI103" s="718"/>
      <c r="AJ103" s="719"/>
      <c r="AK103" s="635" t="s">
        <v>114</v>
      </c>
      <c r="AL103" s="636"/>
      <c r="AM103" s="636"/>
      <c r="AN103" s="636"/>
      <c r="AO103" s="636"/>
      <c r="AP103" s="636"/>
      <c r="AQ103" s="636"/>
      <c r="AR103" s="636"/>
      <c r="AS103" s="636"/>
      <c r="AT103" s="636"/>
      <c r="AU103" s="636"/>
      <c r="AV103" s="636"/>
      <c r="AW103" s="636"/>
      <c r="AX103" s="636"/>
      <c r="AY103" s="636"/>
      <c r="AZ103" s="636"/>
      <c r="BA103" s="636"/>
      <c r="BB103" s="636"/>
      <c r="BC103" s="636"/>
      <c r="BD103" s="637"/>
      <c r="BE103" s="635" t="s">
        <v>785</v>
      </c>
      <c r="BF103" s="636"/>
      <c r="BG103" s="636"/>
      <c r="BH103" s="636"/>
      <c r="BI103" s="636"/>
      <c r="BJ103" s="636"/>
      <c r="BK103" s="636"/>
      <c r="BL103" s="636"/>
      <c r="BM103" s="636"/>
      <c r="BN103" s="636"/>
      <c r="BO103" s="636"/>
      <c r="BP103" s="636"/>
      <c r="BQ103" s="636"/>
      <c r="BR103" s="636"/>
      <c r="BS103" s="636"/>
      <c r="BT103" s="636"/>
      <c r="BU103" s="636"/>
      <c r="BV103" s="636"/>
      <c r="BW103" s="636"/>
      <c r="BX103" s="636"/>
      <c r="BY103" s="636"/>
      <c r="BZ103" s="636"/>
      <c r="CA103" s="636"/>
      <c r="CB103" s="636"/>
      <c r="CC103" s="636"/>
      <c r="CD103" s="636"/>
      <c r="CE103" s="636"/>
      <c r="CF103" s="636"/>
      <c r="CG103" s="636"/>
      <c r="CH103" s="636"/>
      <c r="CI103" s="637"/>
    </row>
    <row r="104" spans="1:87">
      <c r="A104" s="40"/>
      <c r="B104" s="635">
        <v>11</v>
      </c>
      <c r="C104" s="636"/>
      <c r="D104" s="636"/>
      <c r="E104" s="636"/>
      <c r="F104" s="637"/>
      <c r="G104" s="717" t="s">
        <v>10</v>
      </c>
      <c r="H104" s="718"/>
      <c r="I104" s="718"/>
      <c r="J104" s="718"/>
      <c r="K104" s="718"/>
      <c r="L104" s="718"/>
      <c r="M104" s="718"/>
      <c r="N104" s="718"/>
      <c r="O104" s="718"/>
      <c r="P104" s="718"/>
      <c r="Q104" s="718"/>
      <c r="R104" s="718"/>
      <c r="S104" s="718"/>
      <c r="T104" s="718"/>
      <c r="U104" s="718"/>
      <c r="V104" s="718"/>
      <c r="W104" s="718"/>
      <c r="X104" s="718"/>
      <c r="Y104" s="718"/>
      <c r="Z104" s="718"/>
      <c r="AA104" s="718"/>
      <c r="AB104" s="718"/>
      <c r="AC104" s="718"/>
      <c r="AD104" s="718"/>
      <c r="AE104" s="718"/>
      <c r="AF104" s="718"/>
      <c r="AG104" s="718"/>
      <c r="AH104" s="718"/>
      <c r="AI104" s="718"/>
      <c r="AJ104" s="719"/>
      <c r="AK104" s="635" t="s">
        <v>114</v>
      </c>
      <c r="AL104" s="636"/>
      <c r="AM104" s="636"/>
      <c r="AN104" s="636"/>
      <c r="AO104" s="636"/>
      <c r="AP104" s="636"/>
      <c r="AQ104" s="636"/>
      <c r="AR104" s="636"/>
      <c r="AS104" s="636"/>
      <c r="AT104" s="636"/>
      <c r="AU104" s="636"/>
      <c r="AV104" s="636"/>
      <c r="AW104" s="636"/>
      <c r="AX104" s="636"/>
      <c r="AY104" s="636"/>
      <c r="AZ104" s="636"/>
      <c r="BA104" s="636"/>
      <c r="BB104" s="636"/>
      <c r="BC104" s="636"/>
      <c r="BD104" s="637"/>
      <c r="BE104" s="635" t="s">
        <v>785</v>
      </c>
      <c r="BF104" s="636"/>
      <c r="BG104" s="636"/>
      <c r="BH104" s="636"/>
      <c r="BI104" s="636"/>
      <c r="BJ104" s="636"/>
      <c r="BK104" s="636"/>
      <c r="BL104" s="636"/>
      <c r="BM104" s="636"/>
      <c r="BN104" s="636"/>
      <c r="BO104" s="636"/>
      <c r="BP104" s="636"/>
      <c r="BQ104" s="636"/>
      <c r="BR104" s="636"/>
      <c r="BS104" s="636"/>
      <c r="BT104" s="636"/>
      <c r="BU104" s="636"/>
      <c r="BV104" s="636"/>
      <c r="BW104" s="636"/>
      <c r="BX104" s="636"/>
      <c r="BY104" s="636"/>
      <c r="BZ104" s="636"/>
      <c r="CA104" s="636"/>
      <c r="CB104" s="636"/>
      <c r="CC104" s="636"/>
      <c r="CD104" s="636"/>
      <c r="CE104" s="636"/>
      <c r="CF104" s="636"/>
      <c r="CG104" s="636"/>
      <c r="CH104" s="636"/>
      <c r="CI104" s="637"/>
    </row>
    <row r="105" spans="1:87">
      <c r="A105" s="40"/>
      <c r="B105" s="635">
        <v>12</v>
      </c>
      <c r="C105" s="636"/>
      <c r="D105" s="636"/>
      <c r="E105" s="636"/>
      <c r="F105" s="637"/>
      <c r="G105" s="717" t="s">
        <v>11</v>
      </c>
      <c r="H105" s="718"/>
      <c r="I105" s="718"/>
      <c r="J105" s="718"/>
      <c r="K105" s="718"/>
      <c r="L105" s="718"/>
      <c r="M105" s="718"/>
      <c r="N105" s="718"/>
      <c r="O105" s="718"/>
      <c r="P105" s="718"/>
      <c r="Q105" s="718"/>
      <c r="R105" s="718"/>
      <c r="S105" s="718"/>
      <c r="T105" s="718"/>
      <c r="U105" s="718"/>
      <c r="V105" s="718"/>
      <c r="W105" s="718"/>
      <c r="X105" s="718"/>
      <c r="Y105" s="718"/>
      <c r="Z105" s="718"/>
      <c r="AA105" s="718"/>
      <c r="AB105" s="718"/>
      <c r="AC105" s="718"/>
      <c r="AD105" s="718"/>
      <c r="AE105" s="718"/>
      <c r="AF105" s="718"/>
      <c r="AG105" s="718"/>
      <c r="AH105" s="718"/>
      <c r="AI105" s="718"/>
      <c r="AJ105" s="719"/>
      <c r="AK105" s="635" t="s">
        <v>119</v>
      </c>
      <c r="AL105" s="636"/>
      <c r="AM105" s="636"/>
      <c r="AN105" s="636"/>
      <c r="AO105" s="636"/>
      <c r="AP105" s="636"/>
      <c r="AQ105" s="636"/>
      <c r="AR105" s="636"/>
      <c r="AS105" s="636"/>
      <c r="AT105" s="636"/>
      <c r="AU105" s="636"/>
      <c r="AV105" s="636"/>
      <c r="AW105" s="636"/>
      <c r="AX105" s="636"/>
      <c r="AY105" s="636"/>
      <c r="AZ105" s="636"/>
      <c r="BA105" s="636"/>
      <c r="BB105" s="636"/>
      <c r="BC105" s="636"/>
      <c r="BD105" s="637"/>
      <c r="BE105" s="635" t="s">
        <v>787</v>
      </c>
      <c r="BF105" s="636"/>
      <c r="BG105" s="636"/>
      <c r="BH105" s="636"/>
      <c r="BI105" s="636"/>
      <c r="BJ105" s="636"/>
      <c r="BK105" s="636"/>
      <c r="BL105" s="636"/>
      <c r="BM105" s="636"/>
      <c r="BN105" s="636"/>
      <c r="BO105" s="636"/>
      <c r="BP105" s="636"/>
      <c r="BQ105" s="636"/>
      <c r="BR105" s="636"/>
      <c r="BS105" s="636"/>
      <c r="BT105" s="636"/>
      <c r="BU105" s="636"/>
      <c r="BV105" s="636"/>
      <c r="BW105" s="636"/>
      <c r="BX105" s="636"/>
      <c r="BY105" s="636"/>
      <c r="BZ105" s="636"/>
      <c r="CA105" s="636"/>
      <c r="CB105" s="636"/>
      <c r="CC105" s="636"/>
      <c r="CD105" s="636"/>
      <c r="CE105" s="636"/>
      <c r="CF105" s="636"/>
      <c r="CG105" s="636"/>
      <c r="CH105" s="636"/>
      <c r="CI105" s="637"/>
    </row>
    <row r="106" spans="1:87">
      <c r="A106" s="40"/>
      <c r="B106" s="635">
        <v>13</v>
      </c>
      <c r="C106" s="636"/>
      <c r="D106" s="636"/>
      <c r="E106" s="636"/>
      <c r="F106" s="637"/>
      <c r="G106" s="717" t="s">
        <v>12</v>
      </c>
      <c r="H106" s="718"/>
      <c r="I106" s="718"/>
      <c r="J106" s="718"/>
      <c r="K106" s="718"/>
      <c r="L106" s="718"/>
      <c r="M106" s="718"/>
      <c r="N106" s="718"/>
      <c r="O106" s="718"/>
      <c r="P106" s="718"/>
      <c r="Q106" s="718"/>
      <c r="R106" s="718"/>
      <c r="S106" s="718"/>
      <c r="T106" s="718"/>
      <c r="U106" s="718"/>
      <c r="V106" s="718"/>
      <c r="W106" s="718"/>
      <c r="X106" s="718"/>
      <c r="Y106" s="718"/>
      <c r="Z106" s="718"/>
      <c r="AA106" s="718"/>
      <c r="AB106" s="718"/>
      <c r="AC106" s="718"/>
      <c r="AD106" s="718"/>
      <c r="AE106" s="718"/>
      <c r="AF106" s="718"/>
      <c r="AG106" s="718"/>
      <c r="AH106" s="718"/>
      <c r="AI106" s="718"/>
      <c r="AJ106" s="719"/>
      <c r="AK106" s="635" t="s">
        <v>118</v>
      </c>
      <c r="AL106" s="636"/>
      <c r="AM106" s="636"/>
      <c r="AN106" s="636"/>
      <c r="AO106" s="636"/>
      <c r="AP106" s="636"/>
      <c r="AQ106" s="636"/>
      <c r="AR106" s="636"/>
      <c r="AS106" s="636"/>
      <c r="AT106" s="636"/>
      <c r="AU106" s="636"/>
      <c r="AV106" s="636"/>
      <c r="AW106" s="636"/>
      <c r="AX106" s="636"/>
      <c r="AY106" s="636"/>
      <c r="AZ106" s="636"/>
      <c r="BA106" s="636"/>
      <c r="BB106" s="636"/>
      <c r="BC106" s="636"/>
      <c r="BD106" s="637"/>
      <c r="BE106" s="635" t="s">
        <v>785</v>
      </c>
      <c r="BF106" s="636"/>
      <c r="BG106" s="636"/>
      <c r="BH106" s="636"/>
      <c r="BI106" s="636"/>
      <c r="BJ106" s="636"/>
      <c r="BK106" s="636"/>
      <c r="BL106" s="636"/>
      <c r="BM106" s="636"/>
      <c r="BN106" s="636"/>
      <c r="BO106" s="636"/>
      <c r="BP106" s="636"/>
      <c r="BQ106" s="636"/>
      <c r="BR106" s="636"/>
      <c r="BS106" s="636"/>
      <c r="BT106" s="636"/>
      <c r="BU106" s="636"/>
      <c r="BV106" s="636"/>
      <c r="BW106" s="636"/>
      <c r="BX106" s="636"/>
      <c r="BY106" s="636"/>
      <c r="BZ106" s="636"/>
      <c r="CA106" s="636"/>
      <c r="CB106" s="636"/>
      <c r="CC106" s="636"/>
      <c r="CD106" s="636"/>
      <c r="CE106" s="636"/>
      <c r="CF106" s="636"/>
      <c r="CG106" s="636"/>
      <c r="CH106" s="636"/>
      <c r="CI106" s="637"/>
    </row>
    <row r="107" spans="1:87">
      <c r="A107" s="40"/>
      <c r="B107" s="635">
        <v>14</v>
      </c>
      <c r="C107" s="636"/>
      <c r="D107" s="636"/>
      <c r="E107" s="636"/>
      <c r="F107" s="637"/>
      <c r="G107" s="717" t="s">
        <v>13</v>
      </c>
      <c r="H107" s="718"/>
      <c r="I107" s="718"/>
      <c r="J107" s="718"/>
      <c r="K107" s="718"/>
      <c r="L107" s="718"/>
      <c r="M107" s="718"/>
      <c r="N107" s="718"/>
      <c r="O107" s="718"/>
      <c r="P107" s="718"/>
      <c r="Q107" s="718"/>
      <c r="R107" s="718"/>
      <c r="S107" s="718"/>
      <c r="T107" s="718"/>
      <c r="U107" s="718"/>
      <c r="V107" s="718"/>
      <c r="W107" s="718"/>
      <c r="X107" s="718"/>
      <c r="Y107" s="718"/>
      <c r="Z107" s="718"/>
      <c r="AA107" s="718"/>
      <c r="AB107" s="718"/>
      <c r="AC107" s="718"/>
      <c r="AD107" s="718"/>
      <c r="AE107" s="718"/>
      <c r="AF107" s="718"/>
      <c r="AG107" s="718"/>
      <c r="AH107" s="718"/>
      <c r="AI107" s="718"/>
      <c r="AJ107" s="719"/>
      <c r="AK107" s="635" t="s">
        <v>119</v>
      </c>
      <c r="AL107" s="636"/>
      <c r="AM107" s="636"/>
      <c r="AN107" s="636"/>
      <c r="AO107" s="636"/>
      <c r="AP107" s="636"/>
      <c r="AQ107" s="636"/>
      <c r="AR107" s="636"/>
      <c r="AS107" s="636"/>
      <c r="AT107" s="636"/>
      <c r="AU107" s="636"/>
      <c r="AV107" s="636"/>
      <c r="AW107" s="636"/>
      <c r="AX107" s="636"/>
      <c r="AY107" s="636"/>
      <c r="AZ107" s="636"/>
      <c r="BA107" s="636"/>
      <c r="BB107" s="636"/>
      <c r="BC107" s="636"/>
      <c r="BD107" s="637"/>
      <c r="BE107" s="635" t="s">
        <v>786</v>
      </c>
      <c r="BF107" s="636"/>
      <c r="BG107" s="636"/>
      <c r="BH107" s="636"/>
      <c r="BI107" s="636"/>
      <c r="BJ107" s="636"/>
      <c r="BK107" s="636"/>
      <c r="BL107" s="636"/>
      <c r="BM107" s="636"/>
      <c r="BN107" s="636"/>
      <c r="BO107" s="636"/>
      <c r="BP107" s="636"/>
      <c r="BQ107" s="636"/>
      <c r="BR107" s="636"/>
      <c r="BS107" s="636"/>
      <c r="BT107" s="636"/>
      <c r="BU107" s="636"/>
      <c r="BV107" s="636"/>
      <c r="BW107" s="636"/>
      <c r="BX107" s="636"/>
      <c r="BY107" s="636"/>
      <c r="BZ107" s="636"/>
      <c r="CA107" s="636"/>
      <c r="CB107" s="636"/>
      <c r="CC107" s="636"/>
      <c r="CD107" s="636"/>
      <c r="CE107" s="636"/>
      <c r="CF107" s="636"/>
      <c r="CG107" s="636"/>
      <c r="CH107" s="636"/>
      <c r="CI107" s="637"/>
    </row>
    <row r="108" spans="1:87">
      <c r="A108" s="40"/>
      <c r="B108" s="635">
        <v>15</v>
      </c>
      <c r="C108" s="636"/>
      <c r="D108" s="636"/>
      <c r="E108" s="636"/>
      <c r="F108" s="637"/>
      <c r="G108" s="717" t="s">
        <v>14</v>
      </c>
      <c r="H108" s="718"/>
      <c r="I108" s="718"/>
      <c r="J108" s="718"/>
      <c r="K108" s="718"/>
      <c r="L108" s="718"/>
      <c r="M108" s="718"/>
      <c r="N108" s="718"/>
      <c r="O108" s="718"/>
      <c r="P108" s="718"/>
      <c r="Q108" s="718"/>
      <c r="R108" s="718"/>
      <c r="S108" s="718"/>
      <c r="T108" s="718"/>
      <c r="U108" s="718"/>
      <c r="V108" s="718"/>
      <c r="W108" s="718"/>
      <c r="X108" s="718"/>
      <c r="Y108" s="718"/>
      <c r="Z108" s="718"/>
      <c r="AA108" s="718"/>
      <c r="AB108" s="718"/>
      <c r="AC108" s="718"/>
      <c r="AD108" s="718"/>
      <c r="AE108" s="718"/>
      <c r="AF108" s="718"/>
      <c r="AG108" s="718"/>
      <c r="AH108" s="718"/>
      <c r="AI108" s="718"/>
      <c r="AJ108" s="719"/>
      <c r="AK108" s="635" t="s">
        <v>118</v>
      </c>
      <c r="AL108" s="636"/>
      <c r="AM108" s="636"/>
      <c r="AN108" s="636"/>
      <c r="AO108" s="636"/>
      <c r="AP108" s="636"/>
      <c r="AQ108" s="636"/>
      <c r="AR108" s="636"/>
      <c r="AS108" s="636"/>
      <c r="AT108" s="636"/>
      <c r="AU108" s="636"/>
      <c r="AV108" s="636"/>
      <c r="AW108" s="636"/>
      <c r="AX108" s="636"/>
      <c r="AY108" s="636"/>
      <c r="AZ108" s="636"/>
      <c r="BA108" s="636"/>
      <c r="BB108" s="636"/>
      <c r="BC108" s="636"/>
      <c r="BD108" s="637"/>
      <c r="BE108" s="635" t="s">
        <v>786</v>
      </c>
      <c r="BF108" s="636"/>
      <c r="BG108" s="636"/>
      <c r="BH108" s="636"/>
      <c r="BI108" s="636"/>
      <c r="BJ108" s="636"/>
      <c r="BK108" s="636"/>
      <c r="BL108" s="636"/>
      <c r="BM108" s="636"/>
      <c r="BN108" s="636"/>
      <c r="BO108" s="636"/>
      <c r="BP108" s="636"/>
      <c r="BQ108" s="636"/>
      <c r="BR108" s="636"/>
      <c r="BS108" s="636"/>
      <c r="BT108" s="636"/>
      <c r="BU108" s="636"/>
      <c r="BV108" s="636"/>
      <c r="BW108" s="636"/>
      <c r="BX108" s="636"/>
      <c r="BY108" s="636"/>
      <c r="BZ108" s="636"/>
      <c r="CA108" s="636"/>
      <c r="CB108" s="636"/>
      <c r="CC108" s="636"/>
      <c r="CD108" s="636"/>
      <c r="CE108" s="636"/>
      <c r="CF108" s="636"/>
      <c r="CG108" s="636"/>
      <c r="CH108" s="636"/>
      <c r="CI108" s="637"/>
    </row>
    <row r="109" spans="1:87">
      <c r="A109" s="40"/>
      <c r="B109" s="635">
        <v>16</v>
      </c>
      <c r="C109" s="636"/>
      <c r="D109" s="636"/>
      <c r="E109" s="636"/>
      <c r="F109" s="637"/>
      <c r="G109" s="717" t="s">
        <v>15</v>
      </c>
      <c r="H109" s="718"/>
      <c r="I109" s="718"/>
      <c r="J109" s="718"/>
      <c r="K109" s="718"/>
      <c r="L109" s="718"/>
      <c r="M109" s="718"/>
      <c r="N109" s="718"/>
      <c r="O109" s="718"/>
      <c r="P109" s="718"/>
      <c r="Q109" s="718"/>
      <c r="R109" s="718"/>
      <c r="S109" s="718"/>
      <c r="T109" s="718"/>
      <c r="U109" s="718"/>
      <c r="V109" s="718"/>
      <c r="W109" s="718"/>
      <c r="X109" s="718"/>
      <c r="Y109" s="718"/>
      <c r="Z109" s="718"/>
      <c r="AA109" s="718"/>
      <c r="AB109" s="718"/>
      <c r="AC109" s="718"/>
      <c r="AD109" s="718"/>
      <c r="AE109" s="718"/>
      <c r="AF109" s="718"/>
      <c r="AG109" s="718"/>
      <c r="AH109" s="718"/>
      <c r="AI109" s="718"/>
      <c r="AJ109" s="719"/>
      <c r="AK109" s="635" t="s">
        <v>119</v>
      </c>
      <c r="AL109" s="636"/>
      <c r="AM109" s="636"/>
      <c r="AN109" s="636"/>
      <c r="AO109" s="636"/>
      <c r="AP109" s="636"/>
      <c r="AQ109" s="636"/>
      <c r="AR109" s="636"/>
      <c r="AS109" s="636"/>
      <c r="AT109" s="636"/>
      <c r="AU109" s="636"/>
      <c r="AV109" s="636"/>
      <c r="AW109" s="636"/>
      <c r="AX109" s="636"/>
      <c r="AY109" s="636"/>
      <c r="AZ109" s="636"/>
      <c r="BA109" s="636"/>
      <c r="BB109" s="636"/>
      <c r="BC109" s="636"/>
      <c r="BD109" s="637"/>
      <c r="BE109" s="635" t="s">
        <v>787</v>
      </c>
      <c r="BF109" s="636"/>
      <c r="BG109" s="636"/>
      <c r="BH109" s="636"/>
      <c r="BI109" s="636"/>
      <c r="BJ109" s="636"/>
      <c r="BK109" s="636"/>
      <c r="BL109" s="636"/>
      <c r="BM109" s="636"/>
      <c r="BN109" s="636"/>
      <c r="BO109" s="636"/>
      <c r="BP109" s="636"/>
      <c r="BQ109" s="636"/>
      <c r="BR109" s="636"/>
      <c r="BS109" s="636"/>
      <c r="BT109" s="636"/>
      <c r="BU109" s="636"/>
      <c r="BV109" s="636"/>
      <c r="BW109" s="636"/>
      <c r="BX109" s="636"/>
      <c r="BY109" s="636"/>
      <c r="BZ109" s="636"/>
      <c r="CA109" s="636"/>
      <c r="CB109" s="636"/>
      <c r="CC109" s="636"/>
      <c r="CD109" s="636"/>
      <c r="CE109" s="636"/>
      <c r="CF109" s="636"/>
      <c r="CG109" s="636"/>
      <c r="CH109" s="636"/>
      <c r="CI109" s="637"/>
    </row>
    <row r="110" spans="1:87">
      <c r="A110" s="40"/>
      <c r="B110" s="635">
        <v>17</v>
      </c>
      <c r="C110" s="636"/>
      <c r="D110" s="636"/>
      <c r="E110" s="636"/>
      <c r="F110" s="637"/>
      <c r="G110" s="717" t="s">
        <v>217</v>
      </c>
      <c r="H110" s="718"/>
      <c r="I110" s="718"/>
      <c r="J110" s="718"/>
      <c r="K110" s="718"/>
      <c r="L110" s="718"/>
      <c r="M110" s="718"/>
      <c r="N110" s="718"/>
      <c r="O110" s="718"/>
      <c r="P110" s="718"/>
      <c r="Q110" s="718"/>
      <c r="R110" s="718"/>
      <c r="S110" s="718"/>
      <c r="T110" s="718"/>
      <c r="U110" s="718"/>
      <c r="V110" s="718"/>
      <c r="W110" s="718"/>
      <c r="X110" s="718"/>
      <c r="Y110" s="718"/>
      <c r="Z110" s="718"/>
      <c r="AA110" s="718"/>
      <c r="AB110" s="718"/>
      <c r="AC110" s="718"/>
      <c r="AD110" s="718"/>
      <c r="AE110" s="718"/>
      <c r="AF110" s="718"/>
      <c r="AG110" s="718"/>
      <c r="AH110" s="718"/>
      <c r="AI110" s="718"/>
      <c r="AJ110" s="719"/>
      <c r="AK110" s="635" t="s">
        <v>119</v>
      </c>
      <c r="AL110" s="636"/>
      <c r="AM110" s="636"/>
      <c r="AN110" s="636"/>
      <c r="AO110" s="636"/>
      <c r="AP110" s="636"/>
      <c r="AQ110" s="636"/>
      <c r="AR110" s="636"/>
      <c r="AS110" s="636"/>
      <c r="AT110" s="636"/>
      <c r="AU110" s="636"/>
      <c r="AV110" s="636"/>
      <c r="AW110" s="636"/>
      <c r="AX110" s="636"/>
      <c r="AY110" s="636"/>
      <c r="AZ110" s="636"/>
      <c r="BA110" s="636"/>
      <c r="BB110" s="636"/>
      <c r="BC110" s="636"/>
      <c r="BD110" s="637"/>
      <c r="BE110" s="635" t="s">
        <v>787</v>
      </c>
      <c r="BF110" s="636"/>
      <c r="BG110" s="636"/>
      <c r="BH110" s="636"/>
      <c r="BI110" s="636"/>
      <c r="BJ110" s="636"/>
      <c r="BK110" s="636"/>
      <c r="BL110" s="636"/>
      <c r="BM110" s="636"/>
      <c r="BN110" s="636"/>
      <c r="BO110" s="636"/>
      <c r="BP110" s="636"/>
      <c r="BQ110" s="636"/>
      <c r="BR110" s="636"/>
      <c r="BS110" s="636"/>
      <c r="BT110" s="636"/>
      <c r="BU110" s="636"/>
      <c r="BV110" s="636"/>
      <c r="BW110" s="636"/>
      <c r="BX110" s="636"/>
      <c r="BY110" s="636"/>
      <c r="BZ110" s="636"/>
      <c r="CA110" s="636"/>
      <c r="CB110" s="636"/>
      <c r="CC110" s="636"/>
      <c r="CD110" s="636"/>
      <c r="CE110" s="636"/>
      <c r="CF110" s="636"/>
      <c r="CG110" s="636"/>
      <c r="CH110" s="636"/>
      <c r="CI110" s="637"/>
    </row>
    <row r="111" spans="1:87">
      <c r="A111" s="40"/>
      <c r="B111" s="635">
        <v>18</v>
      </c>
      <c r="C111" s="636"/>
      <c r="D111" s="636"/>
      <c r="E111" s="636"/>
      <c r="F111" s="637"/>
      <c r="G111" s="717" t="s">
        <v>16</v>
      </c>
      <c r="H111" s="718"/>
      <c r="I111" s="718"/>
      <c r="J111" s="718"/>
      <c r="K111" s="718"/>
      <c r="L111" s="718"/>
      <c r="M111" s="718"/>
      <c r="N111" s="718"/>
      <c r="O111" s="718"/>
      <c r="P111" s="718"/>
      <c r="Q111" s="718"/>
      <c r="R111" s="718"/>
      <c r="S111" s="718"/>
      <c r="T111" s="718"/>
      <c r="U111" s="718"/>
      <c r="V111" s="718"/>
      <c r="W111" s="718"/>
      <c r="X111" s="718"/>
      <c r="Y111" s="718"/>
      <c r="Z111" s="718"/>
      <c r="AA111" s="718"/>
      <c r="AB111" s="718"/>
      <c r="AC111" s="718"/>
      <c r="AD111" s="718"/>
      <c r="AE111" s="718"/>
      <c r="AF111" s="718"/>
      <c r="AG111" s="718"/>
      <c r="AH111" s="718"/>
      <c r="AI111" s="718"/>
      <c r="AJ111" s="719"/>
      <c r="AK111" s="635" t="s">
        <v>118</v>
      </c>
      <c r="AL111" s="636"/>
      <c r="AM111" s="636"/>
      <c r="AN111" s="636"/>
      <c r="AO111" s="636"/>
      <c r="AP111" s="636"/>
      <c r="AQ111" s="636"/>
      <c r="AR111" s="636"/>
      <c r="AS111" s="636"/>
      <c r="AT111" s="636"/>
      <c r="AU111" s="636"/>
      <c r="AV111" s="636"/>
      <c r="AW111" s="636"/>
      <c r="AX111" s="636"/>
      <c r="AY111" s="636"/>
      <c r="AZ111" s="636"/>
      <c r="BA111" s="636"/>
      <c r="BB111" s="636"/>
      <c r="BC111" s="636"/>
      <c r="BD111" s="637"/>
      <c r="BE111" s="635" t="s">
        <v>785</v>
      </c>
      <c r="BF111" s="636"/>
      <c r="BG111" s="636"/>
      <c r="BH111" s="636"/>
      <c r="BI111" s="636"/>
      <c r="BJ111" s="636"/>
      <c r="BK111" s="636"/>
      <c r="BL111" s="636"/>
      <c r="BM111" s="636"/>
      <c r="BN111" s="636"/>
      <c r="BO111" s="636"/>
      <c r="BP111" s="636"/>
      <c r="BQ111" s="636"/>
      <c r="BR111" s="636"/>
      <c r="BS111" s="636"/>
      <c r="BT111" s="636"/>
      <c r="BU111" s="636"/>
      <c r="BV111" s="636"/>
      <c r="BW111" s="636"/>
      <c r="BX111" s="636"/>
      <c r="BY111" s="636"/>
      <c r="BZ111" s="636"/>
      <c r="CA111" s="636"/>
      <c r="CB111" s="636"/>
      <c r="CC111" s="636"/>
      <c r="CD111" s="636"/>
      <c r="CE111" s="636"/>
      <c r="CF111" s="636"/>
      <c r="CG111" s="636"/>
      <c r="CH111" s="636"/>
      <c r="CI111" s="637"/>
    </row>
    <row r="112" spans="1:87">
      <c r="A112" s="40"/>
      <c r="B112" s="635">
        <v>19</v>
      </c>
      <c r="C112" s="636"/>
      <c r="D112" s="636"/>
      <c r="E112" s="636"/>
      <c r="F112" s="637"/>
      <c r="G112" s="717" t="s">
        <v>17</v>
      </c>
      <c r="H112" s="718"/>
      <c r="I112" s="718"/>
      <c r="J112" s="718"/>
      <c r="K112" s="718"/>
      <c r="L112" s="718"/>
      <c r="M112" s="718"/>
      <c r="N112" s="718"/>
      <c r="O112" s="718"/>
      <c r="P112" s="718"/>
      <c r="Q112" s="718"/>
      <c r="R112" s="718"/>
      <c r="S112" s="718"/>
      <c r="T112" s="718"/>
      <c r="U112" s="718"/>
      <c r="V112" s="718"/>
      <c r="W112" s="718"/>
      <c r="X112" s="718"/>
      <c r="Y112" s="718"/>
      <c r="Z112" s="718"/>
      <c r="AA112" s="718"/>
      <c r="AB112" s="718"/>
      <c r="AC112" s="718"/>
      <c r="AD112" s="718"/>
      <c r="AE112" s="718"/>
      <c r="AF112" s="718"/>
      <c r="AG112" s="718"/>
      <c r="AH112" s="718"/>
      <c r="AI112" s="718"/>
      <c r="AJ112" s="719"/>
      <c r="AK112" s="635" t="s">
        <v>118</v>
      </c>
      <c r="AL112" s="636"/>
      <c r="AM112" s="636"/>
      <c r="AN112" s="636"/>
      <c r="AO112" s="636"/>
      <c r="AP112" s="636"/>
      <c r="AQ112" s="636"/>
      <c r="AR112" s="636"/>
      <c r="AS112" s="636"/>
      <c r="AT112" s="636"/>
      <c r="AU112" s="636"/>
      <c r="AV112" s="636"/>
      <c r="AW112" s="636"/>
      <c r="AX112" s="636"/>
      <c r="AY112" s="636"/>
      <c r="AZ112" s="636"/>
      <c r="BA112" s="636"/>
      <c r="BB112" s="636"/>
      <c r="BC112" s="636"/>
      <c r="BD112" s="637"/>
      <c r="BE112" s="635" t="s">
        <v>788</v>
      </c>
      <c r="BF112" s="636"/>
      <c r="BG112" s="636"/>
      <c r="BH112" s="636"/>
      <c r="BI112" s="636"/>
      <c r="BJ112" s="636"/>
      <c r="BK112" s="636"/>
      <c r="BL112" s="636"/>
      <c r="BM112" s="636"/>
      <c r="BN112" s="636"/>
      <c r="BO112" s="636"/>
      <c r="BP112" s="636"/>
      <c r="BQ112" s="636"/>
      <c r="BR112" s="636"/>
      <c r="BS112" s="636"/>
      <c r="BT112" s="636"/>
      <c r="BU112" s="636"/>
      <c r="BV112" s="636"/>
      <c r="BW112" s="636"/>
      <c r="BX112" s="636"/>
      <c r="BY112" s="636"/>
      <c r="BZ112" s="636"/>
      <c r="CA112" s="636"/>
      <c r="CB112" s="636"/>
      <c r="CC112" s="636"/>
      <c r="CD112" s="636"/>
      <c r="CE112" s="636"/>
      <c r="CF112" s="636"/>
      <c r="CG112" s="636"/>
      <c r="CH112" s="636"/>
      <c r="CI112" s="637"/>
    </row>
    <row r="113" spans="1:87">
      <c r="A113" s="40"/>
      <c r="B113" s="635">
        <v>20</v>
      </c>
      <c r="C113" s="636"/>
      <c r="D113" s="636"/>
      <c r="E113" s="636"/>
      <c r="F113" s="637"/>
      <c r="G113" s="717" t="s">
        <v>824</v>
      </c>
      <c r="H113" s="718"/>
      <c r="I113" s="718"/>
      <c r="J113" s="718"/>
      <c r="K113" s="718"/>
      <c r="L113" s="718"/>
      <c r="M113" s="718"/>
      <c r="N113" s="718"/>
      <c r="O113" s="718"/>
      <c r="P113" s="718"/>
      <c r="Q113" s="718"/>
      <c r="R113" s="718"/>
      <c r="S113" s="718"/>
      <c r="T113" s="718"/>
      <c r="U113" s="718"/>
      <c r="V113" s="718"/>
      <c r="W113" s="718"/>
      <c r="X113" s="718"/>
      <c r="Y113" s="718"/>
      <c r="Z113" s="718"/>
      <c r="AA113" s="718"/>
      <c r="AB113" s="718"/>
      <c r="AC113" s="718"/>
      <c r="AD113" s="718"/>
      <c r="AE113" s="718"/>
      <c r="AF113" s="718"/>
      <c r="AG113" s="718"/>
      <c r="AH113" s="718"/>
      <c r="AI113" s="718"/>
      <c r="AJ113" s="719"/>
      <c r="AK113" s="635" t="s">
        <v>114</v>
      </c>
      <c r="AL113" s="636"/>
      <c r="AM113" s="636"/>
      <c r="AN113" s="636"/>
      <c r="AO113" s="636"/>
      <c r="AP113" s="636"/>
      <c r="AQ113" s="636"/>
      <c r="AR113" s="636"/>
      <c r="AS113" s="636"/>
      <c r="AT113" s="636"/>
      <c r="AU113" s="636"/>
      <c r="AV113" s="636"/>
      <c r="AW113" s="636"/>
      <c r="AX113" s="636"/>
      <c r="AY113" s="636"/>
      <c r="AZ113" s="636"/>
      <c r="BA113" s="636"/>
      <c r="BB113" s="636"/>
      <c r="BC113" s="636"/>
      <c r="BD113" s="637"/>
      <c r="BE113" s="635" t="s">
        <v>1260</v>
      </c>
      <c r="BF113" s="636"/>
      <c r="BG113" s="636"/>
      <c r="BH113" s="636"/>
      <c r="BI113" s="636"/>
      <c r="BJ113" s="636"/>
      <c r="BK113" s="636"/>
      <c r="BL113" s="636"/>
      <c r="BM113" s="636"/>
      <c r="BN113" s="636"/>
      <c r="BO113" s="636"/>
      <c r="BP113" s="636"/>
      <c r="BQ113" s="636"/>
      <c r="BR113" s="636"/>
      <c r="BS113" s="636"/>
      <c r="BT113" s="636"/>
      <c r="BU113" s="636"/>
      <c r="BV113" s="636"/>
      <c r="BW113" s="636"/>
      <c r="BX113" s="636"/>
      <c r="BY113" s="636"/>
      <c r="BZ113" s="636"/>
      <c r="CA113" s="636"/>
      <c r="CB113" s="636"/>
      <c r="CC113" s="636"/>
      <c r="CD113" s="636"/>
      <c r="CE113" s="636"/>
      <c r="CF113" s="636"/>
      <c r="CG113" s="636"/>
      <c r="CH113" s="636"/>
      <c r="CI113" s="637"/>
    </row>
    <row r="114" spans="1:87">
      <c r="A114" s="40"/>
      <c r="B114" s="635">
        <v>21</v>
      </c>
      <c r="C114" s="636"/>
      <c r="D114" s="636"/>
      <c r="E114" s="636"/>
      <c r="F114" s="637"/>
      <c r="G114" s="717" t="s">
        <v>18</v>
      </c>
      <c r="H114" s="718"/>
      <c r="I114" s="718"/>
      <c r="J114" s="718"/>
      <c r="K114" s="718"/>
      <c r="L114" s="718"/>
      <c r="M114" s="718"/>
      <c r="N114" s="718"/>
      <c r="O114" s="718"/>
      <c r="P114" s="718"/>
      <c r="Q114" s="718"/>
      <c r="R114" s="718"/>
      <c r="S114" s="718"/>
      <c r="T114" s="718"/>
      <c r="U114" s="718"/>
      <c r="V114" s="718"/>
      <c r="W114" s="718"/>
      <c r="X114" s="718"/>
      <c r="Y114" s="718"/>
      <c r="Z114" s="718"/>
      <c r="AA114" s="718"/>
      <c r="AB114" s="718"/>
      <c r="AC114" s="718"/>
      <c r="AD114" s="718"/>
      <c r="AE114" s="718"/>
      <c r="AF114" s="718"/>
      <c r="AG114" s="718"/>
      <c r="AH114" s="718"/>
      <c r="AI114" s="718"/>
      <c r="AJ114" s="719"/>
      <c r="AK114" s="635" t="s">
        <v>118</v>
      </c>
      <c r="AL114" s="636"/>
      <c r="AM114" s="636"/>
      <c r="AN114" s="636"/>
      <c r="AO114" s="636"/>
      <c r="AP114" s="636"/>
      <c r="AQ114" s="636"/>
      <c r="AR114" s="636"/>
      <c r="AS114" s="636"/>
      <c r="AT114" s="636"/>
      <c r="AU114" s="636"/>
      <c r="AV114" s="636"/>
      <c r="AW114" s="636"/>
      <c r="AX114" s="636"/>
      <c r="AY114" s="636"/>
      <c r="AZ114" s="636"/>
      <c r="BA114" s="636"/>
      <c r="BB114" s="636"/>
      <c r="BC114" s="636"/>
      <c r="BD114" s="637"/>
      <c r="BE114" s="635" t="s">
        <v>785</v>
      </c>
      <c r="BF114" s="636"/>
      <c r="BG114" s="636"/>
      <c r="BH114" s="636"/>
      <c r="BI114" s="636"/>
      <c r="BJ114" s="636"/>
      <c r="BK114" s="636"/>
      <c r="BL114" s="636"/>
      <c r="BM114" s="636"/>
      <c r="BN114" s="636"/>
      <c r="BO114" s="636"/>
      <c r="BP114" s="636"/>
      <c r="BQ114" s="636"/>
      <c r="BR114" s="636"/>
      <c r="BS114" s="636"/>
      <c r="BT114" s="636"/>
      <c r="BU114" s="636"/>
      <c r="BV114" s="636"/>
      <c r="BW114" s="636"/>
      <c r="BX114" s="636"/>
      <c r="BY114" s="636"/>
      <c r="BZ114" s="636"/>
      <c r="CA114" s="636"/>
      <c r="CB114" s="636"/>
      <c r="CC114" s="636"/>
      <c r="CD114" s="636"/>
      <c r="CE114" s="636"/>
      <c r="CF114" s="636"/>
      <c r="CG114" s="636"/>
      <c r="CH114" s="636"/>
      <c r="CI114" s="637"/>
    </row>
    <row r="115" spans="1:87">
      <c r="A115" s="40"/>
      <c r="B115" s="635">
        <v>22</v>
      </c>
      <c r="C115" s="636"/>
      <c r="D115" s="636"/>
      <c r="E115" s="636"/>
      <c r="F115" s="637"/>
      <c r="G115" s="717" t="s">
        <v>19</v>
      </c>
      <c r="H115" s="718"/>
      <c r="I115" s="718"/>
      <c r="J115" s="718"/>
      <c r="K115" s="718"/>
      <c r="L115" s="718"/>
      <c r="M115" s="718"/>
      <c r="N115" s="718"/>
      <c r="O115" s="718"/>
      <c r="P115" s="718"/>
      <c r="Q115" s="718"/>
      <c r="R115" s="718"/>
      <c r="S115" s="718"/>
      <c r="T115" s="718"/>
      <c r="U115" s="718"/>
      <c r="V115" s="718"/>
      <c r="W115" s="718"/>
      <c r="X115" s="718"/>
      <c r="Y115" s="718"/>
      <c r="Z115" s="718"/>
      <c r="AA115" s="718"/>
      <c r="AB115" s="718"/>
      <c r="AC115" s="718"/>
      <c r="AD115" s="718"/>
      <c r="AE115" s="718"/>
      <c r="AF115" s="718"/>
      <c r="AG115" s="718"/>
      <c r="AH115" s="718"/>
      <c r="AI115" s="718"/>
      <c r="AJ115" s="719"/>
      <c r="AK115" s="635" t="s">
        <v>119</v>
      </c>
      <c r="AL115" s="636"/>
      <c r="AM115" s="636"/>
      <c r="AN115" s="636"/>
      <c r="AO115" s="636"/>
      <c r="AP115" s="636"/>
      <c r="AQ115" s="636"/>
      <c r="AR115" s="636"/>
      <c r="AS115" s="636"/>
      <c r="AT115" s="636"/>
      <c r="AU115" s="636"/>
      <c r="AV115" s="636"/>
      <c r="AW115" s="636"/>
      <c r="AX115" s="636"/>
      <c r="AY115" s="636"/>
      <c r="AZ115" s="636"/>
      <c r="BA115" s="636"/>
      <c r="BB115" s="636"/>
      <c r="BC115" s="636"/>
      <c r="BD115" s="637"/>
      <c r="BE115" s="635" t="s">
        <v>785</v>
      </c>
      <c r="BF115" s="636"/>
      <c r="BG115" s="636"/>
      <c r="BH115" s="636"/>
      <c r="BI115" s="636"/>
      <c r="BJ115" s="636"/>
      <c r="BK115" s="636"/>
      <c r="BL115" s="636"/>
      <c r="BM115" s="636"/>
      <c r="BN115" s="636"/>
      <c r="BO115" s="636"/>
      <c r="BP115" s="636"/>
      <c r="BQ115" s="636"/>
      <c r="BR115" s="636"/>
      <c r="BS115" s="636"/>
      <c r="BT115" s="636"/>
      <c r="BU115" s="636"/>
      <c r="BV115" s="636"/>
      <c r="BW115" s="636"/>
      <c r="BX115" s="636"/>
      <c r="BY115" s="636"/>
      <c r="BZ115" s="636"/>
      <c r="CA115" s="636"/>
      <c r="CB115" s="636"/>
      <c r="CC115" s="636"/>
      <c r="CD115" s="636"/>
      <c r="CE115" s="636"/>
      <c r="CF115" s="636"/>
      <c r="CG115" s="636"/>
      <c r="CH115" s="636"/>
      <c r="CI115" s="637"/>
    </row>
    <row r="116" spans="1:87">
      <c r="A116" s="40"/>
      <c r="B116" s="635">
        <v>23</v>
      </c>
      <c r="C116" s="636"/>
      <c r="D116" s="636"/>
      <c r="E116" s="636"/>
      <c r="F116" s="637"/>
      <c r="G116" s="717" t="s">
        <v>20</v>
      </c>
      <c r="H116" s="718"/>
      <c r="I116" s="718"/>
      <c r="J116" s="718"/>
      <c r="K116" s="718"/>
      <c r="L116" s="718"/>
      <c r="M116" s="718"/>
      <c r="N116" s="718"/>
      <c r="O116" s="718"/>
      <c r="P116" s="718"/>
      <c r="Q116" s="718"/>
      <c r="R116" s="718"/>
      <c r="S116" s="718"/>
      <c r="T116" s="718"/>
      <c r="U116" s="718"/>
      <c r="V116" s="718"/>
      <c r="W116" s="718"/>
      <c r="X116" s="718"/>
      <c r="Y116" s="718"/>
      <c r="Z116" s="718"/>
      <c r="AA116" s="718"/>
      <c r="AB116" s="718"/>
      <c r="AC116" s="718"/>
      <c r="AD116" s="718"/>
      <c r="AE116" s="718"/>
      <c r="AF116" s="718"/>
      <c r="AG116" s="718"/>
      <c r="AH116" s="718"/>
      <c r="AI116" s="718"/>
      <c r="AJ116" s="719"/>
      <c r="AK116" s="635" t="s">
        <v>118</v>
      </c>
      <c r="AL116" s="636"/>
      <c r="AM116" s="636"/>
      <c r="AN116" s="636"/>
      <c r="AO116" s="636"/>
      <c r="AP116" s="636"/>
      <c r="AQ116" s="636"/>
      <c r="AR116" s="636"/>
      <c r="AS116" s="636"/>
      <c r="AT116" s="636"/>
      <c r="AU116" s="636"/>
      <c r="AV116" s="636"/>
      <c r="AW116" s="636"/>
      <c r="AX116" s="636"/>
      <c r="AY116" s="636"/>
      <c r="AZ116" s="636"/>
      <c r="BA116" s="636"/>
      <c r="BB116" s="636"/>
      <c r="BC116" s="636"/>
      <c r="BD116" s="637"/>
      <c r="BE116" s="635" t="s">
        <v>788</v>
      </c>
      <c r="BF116" s="636"/>
      <c r="BG116" s="636"/>
      <c r="BH116" s="636"/>
      <c r="BI116" s="636"/>
      <c r="BJ116" s="636"/>
      <c r="BK116" s="636"/>
      <c r="BL116" s="636"/>
      <c r="BM116" s="636"/>
      <c r="BN116" s="636"/>
      <c r="BO116" s="636"/>
      <c r="BP116" s="636"/>
      <c r="BQ116" s="636"/>
      <c r="BR116" s="636"/>
      <c r="BS116" s="636"/>
      <c r="BT116" s="636"/>
      <c r="BU116" s="636"/>
      <c r="BV116" s="636"/>
      <c r="BW116" s="636"/>
      <c r="BX116" s="636"/>
      <c r="BY116" s="636"/>
      <c r="BZ116" s="636"/>
      <c r="CA116" s="636"/>
      <c r="CB116" s="636"/>
      <c r="CC116" s="636"/>
      <c r="CD116" s="636"/>
      <c r="CE116" s="636"/>
      <c r="CF116" s="636"/>
      <c r="CG116" s="636"/>
      <c r="CH116" s="636"/>
      <c r="CI116" s="637"/>
    </row>
    <row r="117" spans="1:87">
      <c r="A117" s="40"/>
      <c r="B117" s="635">
        <v>24</v>
      </c>
      <c r="C117" s="636"/>
      <c r="D117" s="636"/>
      <c r="E117" s="636"/>
      <c r="F117" s="637"/>
      <c r="G117" s="717" t="s">
        <v>21</v>
      </c>
      <c r="H117" s="718"/>
      <c r="I117" s="718"/>
      <c r="J117" s="718"/>
      <c r="K117" s="718"/>
      <c r="L117" s="718"/>
      <c r="M117" s="718"/>
      <c r="N117" s="718"/>
      <c r="O117" s="718"/>
      <c r="P117" s="718"/>
      <c r="Q117" s="718"/>
      <c r="R117" s="718"/>
      <c r="S117" s="718"/>
      <c r="T117" s="718"/>
      <c r="U117" s="718"/>
      <c r="V117" s="718"/>
      <c r="W117" s="718"/>
      <c r="X117" s="718"/>
      <c r="Y117" s="718"/>
      <c r="Z117" s="718"/>
      <c r="AA117" s="718"/>
      <c r="AB117" s="718"/>
      <c r="AC117" s="718"/>
      <c r="AD117" s="718"/>
      <c r="AE117" s="718"/>
      <c r="AF117" s="718"/>
      <c r="AG117" s="718"/>
      <c r="AH117" s="718"/>
      <c r="AI117" s="718"/>
      <c r="AJ117" s="719"/>
      <c r="AK117" s="635" t="s">
        <v>118</v>
      </c>
      <c r="AL117" s="636"/>
      <c r="AM117" s="636"/>
      <c r="AN117" s="636"/>
      <c r="AO117" s="636"/>
      <c r="AP117" s="636"/>
      <c r="AQ117" s="636"/>
      <c r="AR117" s="636"/>
      <c r="AS117" s="636"/>
      <c r="AT117" s="636"/>
      <c r="AU117" s="636"/>
      <c r="AV117" s="636"/>
      <c r="AW117" s="636"/>
      <c r="AX117" s="636"/>
      <c r="AY117" s="636"/>
      <c r="AZ117" s="636"/>
      <c r="BA117" s="636"/>
      <c r="BB117" s="636"/>
      <c r="BC117" s="636"/>
      <c r="BD117" s="637"/>
      <c r="BE117" s="635" t="s">
        <v>785</v>
      </c>
      <c r="BF117" s="636"/>
      <c r="BG117" s="636"/>
      <c r="BH117" s="636"/>
      <c r="BI117" s="636"/>
      <c r="BJ117" s="636"/>
      <c r="BK117" s="636"/>
      <c r="BL117" s="636"/>
      <c r="BM117" s="636"/>
      <c r="BN117" s="636"/>
      <c r="BO117" s="636"/>
      <c r="BP117" s="636"/>
      <c r="BQ117" s="636"/>
      <c r="BR117" s="636"/>
      <c r="BS117" s="636"/>
      <c r="BT117" s="636"/>
      <c r="BU117" s="636"/>
      <c r="BV117" s="636"/>
      <c r="BW117" s="636"/>
      <c r="BX117" s="636"/>
      <c r="BY117" s="636"/>
      <c r="BZ117" s="636"/>
      <c r="CA117" s="636"/>
      <c r="CB117" s="636"/>
      <c r="CC117" s="636"/>
      <c r="CD117" s="636"/>
      <c r="CE117" s="636"/>
      <c r="CF117" s="636"/>
      <c r="CG117" s="636"/>
      <c r="CH117" s="636"/>
      <c r="CI117" s="637"/>
    </row>
    <row r="118" spans="1:87">
      <c r="A118" s="40"/>
      <c r="B118" s="635">
        <v>25</v>
      </c>
      <c r="C118" s="636"/>
      <c r="D118" s="636"/>
      <c r="E118" s="636"/>
      <c r="F118" s="637"/>
      <c r="G118" s="717" t="s">
        <v>22</v>
      </c>
      <c r="H118" s="718"/>
      <c r="I118" s="718"/>
      <c r="J118" s="718"/>
      <c r="K118" s="718"/>
      <c r="L118" s="718"/>
      <c r="M118" s="718"/>
      <c r="N118" s="718"/>
      <c r="O118" s="718"/>
      <c r="P118" s="718"/>
      <c r="Q118" s="718"/>
      <c r="R118" s="718"/>
      <c r="S118" s="718"/>
      <c r="T118" s="718"/>
      <c r="U118" s="718"/>
      <c r="V118" s="718"/>
      <c r="W118" s="718"/>
      <c r="X118" s="718"/>
      <c r="Y118" s="718"/>
      <c r="Z118" s="718"/>
      <c r="AA118" s="718"/>
      <c r="AB118" s="718"/>
      <c r="AC118" s="718"/>
      <c r="AD118" s="718"/>
      <c r="AE118" s="718"/>
      <c r="AF118" s="718"/>
      <c r="AG118" s="718"/>
      <c r="AH118" s="718"/>
      <c r="AI118" s="718"/>
      <c r="AJ118" s="719"/>
      <c r="AK118" s="635" t="s">
        <v>114</v>
      </c>
      <c r="AL118" s="636"/>
      <c r="AM118" s="636"/>
      <c r="AN118" s="636"/>
      <c r="AO118" s="636"/>
      <c r="AP118" s="636"/>
      <c r="AQ118" s="636"/>
      <c r="AR118" s="636"/>
      <c r="AS118" s="636"/>
      <c r="AT118" s="636"/>
      <c r="AU118" s="636"/>
      <c r="AV118" s="636"/>
      <c r="AW118" s="636"/>
      <c r="AX118" s="636"/>
      <c r="AY118" s="636"/>
      <c r="AZ118" s="636"/>
      <c r="BA118" s="636"/>
      <c r="BB118" s="636"/>
      <c r="BC118" s="636"/>
      <c r="BD118" s="637"/>
      <c r="BE118" s="635" t="s">
        <v>785</v>
      </c>
      <c r="BF118" s="636"/>
      <c r="BG118" s="636"/>
      <c r="BH118" s="636"/>
      <c r="BI118" s="636"/>
      <c r="BJ118" s="636"/>
      <c r="BK118" s="636"/>
      <c r="BL118" s="636"/>
      <c r="BM118" s="636"/>
      <c r="BN118" s="636"/>
      <c r="BO118" s="636"/>
      <c r="BP118" s="636"/>
      <c r="BQ118" s="636"/>
      <c r="BR118" s="636"/>
      <c r="BS118" s="636"/>
      <c r="BT118" s="636"/>
      <c r="BU118" s="636"/>
      <c r="BV118" s="636"/>
      <c r="BW118" s="636"/>
      <c r="BX118" s="636"/>
      <c r="BY118" s="636"/>
      <c r="BZ118" s="636"/>
      <c r="CA118" s="636"/>
      <c r="CB118" s="636"/>
      <c r="CC118" s="636"/>
      <c r="CD118" s="636"/>
      <c r="CE118" s="636"/>
      <c r="CF118" s="636"/>
      <c r="CG118" s="636"/>
      <c r="CH118" s="636"/>
      <c r="CI118" s="637"/>
    </row>
    <row r="119" spans="1:87">
      <c r="A119" s="40"/>
      <c r="B119" s="635">
        <v>26</v>
      </c>
      <c r="C119" s="636"/>
      <c r="D119" s="636"/>
      <c r="E119" s="636"/>
      <c r="F119" s="637"/>
      <c r="G119" s="717" t="s">
        <v>23</v>
      </c>
      <c r="H119" s="718"/>
      <c r="I119" s="718"/>
      <c r="J119" s="718"/>
      <c r="K119" s="718"/>
      <c r="L119" s="718"/>
      <c r="M119" s="718"/>
      <c r="N119" s="718"/>
      <c r="O119" s="718"/>
      <c r="P119" s="718"/>
      <c r="Q119" s="718"/>
      <c r="R119" s="718"/>
      <c r="S119" s="718"/>
      <c r="T119" s="718"/>
      <c r="U119" s="718"/>
      <c r="V119" s="718"/>
      <c r="W119" s="718"/>
      <c r="X119" s="718"/>
      <c r="Y119" s="718"/>
      <c r="Z119" s="718"/>
      <c r="AA119" s="718"/>
      <c r="AB119" s="718"/>
      <c r="AC119" s="718"/>
      <c r="AD119" s="718"/>
      <c r="AE119" s="718"/>
      <c r="AF119" s="718"/>
      <c r="AG119" s="718"/>
      <c r="AH119" s="718"/>
      <c r="AI119" s="718"/>
      <c r="AJ119" s="719"/>
      <c r="AK119" s="635" t="s">
        <v>118</v>
      </c>
      <c r="AL119" s="636"/>
      <c r="AM119" s="636"/>
      <c r="AN119" s="636"/>
      <c r="AO119" s="636"/>
      <c r="AP119" s="636"/>
      <c r="AQ119" s="636"/>
      <c r="AR119" s="636"/>
      <c r="AS119" s="636"/>
      <c r="AT119" s="636"/>
      <c r="AU119" s="636"/>
      <c r="AV119" s="636"/>
      <c r="AW119" s="636"/>
      <c r="AX119" s="636"/>
      <c r="AY119" s="636"/>
      <c r="AZ119" s="636"/>
      <c r="BA119" s="636"/>
      <c r="BB119" s="636"/>
      <c r="BC119" s="636"/>
      <c r="BD119" s="637"/>
      <c r="BE119" s="635" t="s">
        <v>788</v>
      </c>
      <c r="BF119" s="636"/>
      <c r="BG119" s="636"/>
      <c r="BH119" s="636"/>
      <c r="BI119" s="636"/>
      <c r="BJ119" s="636"/>
      <c r="BK119" s="636"/>
      <c r="BL119" s="636"/>
      <c r="BM119" s="636"/>
      <c r="BN119" s="636"/>
      <c r="BO119" s="636"/>
      <c r="BP119" s="636"/>
      <c r="BQ119" s="636"/>
      <c r="BR119" s="636"/>
      <c r="BS119" s="636"/>
      <c r="BT119" s="636"/>
      <c r="BU119" s="636"/>
      <c r="BV119" s="636"/>
      <c r="BW119" s="636"/>
      <c r="BX119" s="636"/>
      <c r="BY119" s="636"/>
      <c r="BZ119" s="636"/>
      <c r="CA119" s="636"/>
      <c r="CB119" s="636"/>
      <c r="CC119" s="636"/>
      <c r="CD119" s="636"/>
      <c r="CE119" s="636"/>
      <c r="CF119" s="636"/>
      <c r="CG119" s="636"/>
      <c r="CH119" s="636"/>
      <c r="CI119" s="637"/>
    </row>
    <row r="120" spans="1:87">
      <c r="A120" s="40"/>
      <c r="B120" s="635">
        <v>27</v>
      </c>
      <c r="C120" s="636"/>
      <c r="D120" s="636"/>
      <c r="E120" s="636"/>
      <c r="F120" s="637"/>
      <c r="G120" s="717" t="s">
        <v>24</v>
      </c>
      <c r="H120" s="718"/>
      <c r="I120" s="718"/>
      <c r="J120" s="718"/>
      <c r="K120" s="718"/>
      <c r="L120" s="718"/>
      <c r="M120" s="718"/>
      <c r="N120" s="718"/>
      <c r="O120" s="718"/>
      <c r="P120" s="718"/>
      <c r="Q120" s="718"/>
      <c r="R120" s="718"/>
      <c r="S120" s="718"/>
      <c r="T120" s="718"/>
      <c r="U120" s="718"/>
      <c r="V120" s="718"/>
      <c r="W120" s="718"/>
      <c r="X120" s="718"/>
      <c r="Y120" s="718"/>
      <c r="Z120" s="718"/>
      <c r="AA120" s="718"/>
      <c r="AB120" s="718"/>
      <c r="AC120" s="718"/>
      <c r="AD120" s="718"/>
      <c r="AE120" s="718"/>
      <c r="AF120" s="718"/>
      <c r="AG120" s="718"/>
      <c r="AH120" s="718"/>
      <c r="AI120" s="718"/>
      <c r="AJ120" s="719"/>
      <c r="AK120" s="635" t="s">
        <v>119</v>
      </c>
      <c r="AL120" s="636"/>
      <c r="AM120" s="636"/>
      <c r="AN120" s="636"/>
      <c r="AO120" s="636"/>
      <c r="AP120" s="636"/>
      <c r="AQ120" s="636"/>
      <c r="AR120" s="636"/>
      <c r="AS120" s="636"/>
      <c r="AT120" s="636"/>
      <c r="AU120" s="636"/>
      <c r="AV120" s="636"/>
      <c r="AW120" s="636"/>
      <c r="AX120" s="636"/>
      <c r="AY120" s="636"/>
      <c r="AZ120" s="636"/>
      <c r="BA120" s="636"/>
      <c r="BB120" s="636"/>
      <c r="BC120" s="636"/>
      <c r="BD120" s="637"/>
      <c r="BE120" s="635" t="s">
        <v>785</v>
      </c>
      <c r="BF120" s="636"/>
      <c r="BG120" s="636"/>
      <c r="BH120" s="636"/>
      <c r="BI120" s="636"/>
      <c r="BJ120" s="636"/>
      <c r="BK120" s="636"/>
      <c r="BL120" s="636"/>
      <c r="BM120" s="636"/>
      <c r="BN120" s="636"/>
      <c r="BO120" s="636"/>
      <c r="BP120" s="636"/>
      <c r="BQ120" s="636"/>
      <c r="BR120" s="636"/>
      <c r="BS120" s="636"/>
      <c r="BT120" s="636"/>
      <c r="BU120" s="636"/>
      <c r="BV120" s="636"/>
      <c r="BW120" s="636"/>
      <c r="BX120" s="636"/>
      <c r="BY120" s="636"/>
      <c r="BZ120" s="636"/>
      <c r="CA120" s="636"/>
      <c r="CB120" s="636"/>
      <c r="CC120" s="636"/>
      <c r="CD120" s="636"/>
      <c r="CE120" s="636"/>
      <c r="CF120" s="636"/>
      <c r="CG120" s="636"/>
      <c r="CH120" s="636"/>
      <c r="CI120" s="637"/>
    </row>
    <row r="121" spans="1:87">
      <c r="A121" s="40"/>
      <c r="B121" s="635">
        <v>28</v>
      </c>
      <c r="C121" s="636"/>
      <c r="D121" s="636"/>
      <c r="E121" s="636"/>
      <c r="F121" s="637"/>
      <c r="G121" s="717" t="s">
        <v>789</v>
      </c>
      <c r="H121" s="718"/>
      <c r="I121" s="718"/>
      <c r="J121" s="718"/>
      <c r="K121" s="718"/>
      <c r="L121" s="718"/>
      <c r="M121" s="718"/>
      <c r="N121" s="718"/>
      <c r="O121" s="718"/>
      <c r="P121" s="718"/>
      <c r="Q121" s="718"/>
      <c r="R121" s="718"/>
      <c r="S121" s="718"/>
      <c r="T121" s="718"/>
      <c r="U121" s="718"/>
      <c r="V121" s="718"/>
      <c r="W121" s="718"/>
      <c r="X121" s="718"/>
      <c r="Y121" s="718"/>
      <c r="Z121" s="718"/>
      <c r="AA121" s="718"/>
      <c r="AB121" s="718"/>
      <c r="AC121" s="718"/>
      <c r="AD121" s="718"/>
      <c r="AE121" s="718"/>
      <c r="AF121" s="718"/>
      <c r="AG121" s="718"/>
      <c r="AH121" s="718"/>
      <c r="AI121" s="718"/>
      <c r="AJ121" s="719"/>
      <c r="AK121" s="635" t="s">
        <v>118</v>
      </c>
      <c r="AL121" s="636"/>
      <c r="AM121" s="636"/>
      <c r="AN121" s="636"/>
      <c r="AO121" s="636"/>
      <c r="AP121" s="636"/>
      <c r="AQ121" s="636"/>
      <c r="AR121" s="636"/>
      <c r="AS121" s="636"/>
      <c r="AT121" s="636"/>
      <c r="AU121" s="636"/>
      <c r="AV121" s="636"/>
      <c r="AW121" s="636"/>
      <c r="AX121" s="636"/>
      <c r="AY121" s="636"/>
      <c r="AZ121" s="636"/>
      <c r="BA121" s="636"/>
      <c r="BB121" s="636"/>
      <c r="BC121" s="636"/>
      <c r="BD121" s="637"/>
      <c r="BE121" s="635" t="s">
        <v>787</v>
      </c>
      <c r="BF121" s="636"/>
      <c r="BG121" s="636"/>
      <c r="BH121" s="636"/>
      <c r="BI121" s="636"/>
      <c r="BJ121" s="636"/>
      <c r="BK121" s="636"/>
      <c r="BL121" s="636"/>
      <c r="BM121" s="636"/>
      <c r="BN121" s="636"/>
      <c r="BO121" s="636"/>
      <c r="BP121" s="636"/>
      <c r="BQ121" s="636"/>
      <c r="BR121" s="636"/>
      <c r="BS121" s="636"/>
      <c r="BT121" s="636"/>
      <c r="BU121" s="636"/>
      <c r="BV121" s="636"/>
      <c r="BW121" s="636"/>
      <c r="BX121" s="636"/>
      <c r="BY121" s="636"/>
      <c r="BZ121" s="636"/>
      <c r="CA121" s="636"/>
      <c r="CB121" s="636"/>
      <c r="CC121" s="636"/>
      <c r="CD121" s="636"/>
      <c r="CE121" s="636"/>
      <c r="CF121" s="636"/>
      <c r="CG121" s="636"/>
      <c r="CH121" s="636"/>
      <c r="CI121" s="637"/>
    </row>
    <row r="122" spans="1:87">
      <c r="A122" s="40"/>
      <c r="B122" s="635">
        <v>29</v>
      </c>
      <c r="C122" s="636"/>
      <c r="D122" s="636"/>
      <c r="E122" s="636"/>
      <c r="F122" s="637"/>
      <c r="G122" s="717" t="s">
        <v>25</v>
      </c>
      <c r="H122" s="718"/>
      <c r="I122" s="718"/>
      <c r="J122" s="718"/>
      <c r="K122" s="718"/>
      <c r="L122" s="718"/>
      <c r="M122" s="718"/>
      <c r="N122" s="718"/>
      <c r="O122" s="718"/>
      <c r="P122" s="718"/>
      <c r="Q122" s="718"/>
      <c r="R122" s="718"/>
      <c r="S122" s="718"/>
      <c r="T122" s="718"/>
      <c r="U122" s="718"/>
      <c r="V122" s="718"/>
      <c r="W122" s="718"/>
      <c r="X122" s="718"/>
      <c r="Y122" s="718"/>
      <c r="Z122" s="718"/>
      <c r="AA122" s="718"/>
      <c r="AB122" s="718"/>
      <c r="AC122" s="718"/>
      <c r="AD122" s="718"/>
      <c r="AE122" s="718"/>
      <c r="AF122" s="718"/>
      <c r="AG122" s="718"/>
      <c r="AH122" s="718"/>
      <c r="AI122" s="718"/>
      <c r="AJ122" s="719"/>
      <c r="AK122" s="635" t="s">
        <v>119</v>
      </c>
      <c r="AL122" s="636"/>
      <c r="AM122" s="636"/>
      <c r="AN122" s="636"/>
      <c r="AO122" s="636"/>
      <c r="AP122" s="636"/>
      <c r="AQ122" s="636"/>
      <c r="AR122" s="636"/>
      <c r="AS122" s="636"/>
      <c r="AT122" s="636"/>
      <c r="AU122" s="636"/>
      <c r="AV122" s="636"/>
      <c r="AW122" s="636"/>
      <c r="AX122" s="636"/>
      <c r="AY122" s="636"/>
      <c r="AZ122" s="636"/>
      <c r="BA122" s="636"/>
      <c r="BB122" s="636"/>
      <c r="BC122" s="636"/>
      <c r="BD122" s="637"/>
      <c r="BE122" s="635" t="s">
        <v>788</v>
      </c>
      <c r="BF122" s="636"/>
      <c r="BG122" s="636"/>
      <c r="BH122" s="636"/>
      <c r="BI122" s="636"/>
      <c r="BJ122" s="636"/>
      <c r="BK122" s="636"/>
      <c r="BL122" s="636"/>
      <c r="BM122" s="636"/>
      <c r="BN122" s="636"/>
      <c r="BO122" s="636"/>
      <c r="BP122" s="636"/>
      <c r="BQ122" s="636"/>
      <c r="BR122" s="636"/>
      <c r="BS122" s="636"/>
      <c r="BT122" s="636"/>
      <c r="BU122" s="636"/>
      <c r="BV122" s="636"/>
      <c r="BW122" s="636"/>
      <c r="BX122" s="636"/>
      <c r="BY122" s="636"/>
      <c r="BZ122" s="636"/>
      <c r="CA122" s="636"/>
      <c r="CB122" s="636"/>
      <c r="CC122" s="636"/>
      <c r="CD122" s="636"/>
      <c r="CE122" s="636"/>
      <c r="CF122" s="636"/>
      <c r="CG122" s="636"/>
      <c r="CH122" s="636"/>
      <c r="CI122" s="637"/>
    </row>
    <row r="123" spans="1:87">
      <c r="A123" s="40"/>
      <c r="B123" s="635">
        <v>30</v>
      </c>
      <c r="C123" s="636"/>
      <c r="D123" s="636"/>
      <c r="E123" s="636"/>
      <c r="F123" s="637"/>
      <c r="G123" s="717" t="s">
        <v>26</v>
      </c>
      <c r="H123" s="718"/>
      <c r="I123" s="718"/>
      <c r="J123" s="718"/>
      <c r="K123" s="718"/>
      <c r="L123" s="718"/>
      <c r="M123" s="718"/>
      <c r="N123" s="718"/>
      <c r="O123" s="718"/>
      <c r="P123" s="718"/>
      <c r="Q123" s="718"/>
      <c r="R123" s="718"/>
      <c r="S123" s="718"/>
      <c r="T123" s="718"/>
      <c r="U123" s="718"/>
      <c r="V123" s="718"/>
      <c r="W123" s="718"/>
      <c r="X123" s="718"/>
      <c r="Y123" s="718"/>
      <c r="Z123" s="718"/>
      <c r="AA123" s="718"/>
      <c r="AB123" s="718"/>
      <c r="AC123" s="718"/>
      <c r="AD123" s="718"/>
      <c r="AE123" s="718"/>
      <c r="AF123" s="718"/>
      <c r="AG123" s="718"/>
      <c r="AH123" s="718"/>
      <c r="AI123" s="718"/>
      <c r="AJ123" s="719"/>
      <c r="AK123" s="635" t="s">
        <v>119</v>
      </c>
      <c r="AL123" s="636"/>
      <c r="AM123" s="636"/>
      <c r="AN123" s="636"/>
      <c r="AO123" s="636"/>
      <c r="AP123" s="636"/>
      <c r="AQ123" s="636"/>
      <c r="AR123" s="636"/>
      <c r="AS123" s="636"/>
      <c r="AT123" s="636"/>
      <c r="AU123" s="636"/>
      <c r="AV123" s="636"/>
      <c r="AW123" s="636"/>
      <c r="AX123" s="636"/>
      <c r="AY123" s="636"/>
      <c r="AZ123" s="636"/>
      <c r="BA123" s="636"/>
      <c r="BB123" s="636"/>
      <c r="BC123" s="636"/>
      <c r="BD123" s="637"/>
      <c r="BE123" s="635" t="s">
        <v>785</v>
      </c>
      <c r="BF123" s="636"/>
      <c r="BG123" s="636"/>
      <c r="BH123" s="636"/>
      <c r="BI123" s="636"/>
      <c r="BJ123" s="636"/>
      <c r="BK123" s="636"/>
      <c r="BL123" s="636"/>
      <c r="BM123" s="636"/>
      <c r="BN123" s="636"/>
      <c r="BO123" s="636"/>
      <c r="BP123" s="636"/>
      <c r="BQ123" s="636"/>
      <c r="BR123" s="636"/>
      <c r="BS123" s="636"/>
      <c r="BT123" s="636"/>
      <c r="BU123" s="636"/>
      <c r="BV123" s="636"/>
      <c r="BW123" s="636"/>
      <c r="BX123" s="636"/>
      <c r="BY123" s="636"/>
      <c r="BZ123" s="636"/>
      <c r="CA123" s="636"/>
      <c r="CB123" s="636"/>
      <c r="CC123" s="636"/>
      <c r="CD123" s="636"/>
      <c r="CE123" s="636"/>
      <c r="CF123" s="636"/>
      <c r="CG123" s="636"/>
      <c r="CH123" s="636"/>
      <c r="CI123" s="637"/>
    </row>
    <row r="124" spans="1:87">
      <c r="A124" s="40"/>
      <c r="B124" s="635">
        <v>31</v>
      </c>
      <c r="C124" s="636"/>
      <c r="D124" s="636"/>
      <c r="E124" s="636"/>
      <c r="F124" s="637"/>
      <c r="G124" s="717" t="s">
        <v>27</v>
      </c>
      <c r="H124" s="718"/>
      <c r="I124" s="718"/>
      <c r="J124" s="718"/>
      <c r="K124" s="718"/>
      <c r="L124" s="718"/>
      <c r="M124" s="718"/>
      <c r="N124" s="718"/>
      <c r="O124" s="718"/>
      <c r="P124" s="718"/>
      <c r="Q124" s="718"/>
      <c r="R124" s="718"/>
      <c r="S124" s="718"/>
      <c r="T124" s="718"/>
      <c r="U124" s="718"/>
      <c r="V124" s="718"/>
      <c r="W124" s="718"/>
      <c r="X124" s="718"/>
      <c r="Y124" s="718"/>
      <c r="Z124" s="718"/>
      <c r="AA124" s="718"/>
      <c r="AB124" s="718"/>
      <c r="AC124" s="718"/>
      <c r="AD124" s="718"/>
      <c r="AE124" s="718"/>
      <c r="AF124" s="718"/>
      <c r="AG124" s="718"/>
      <c r="AH124" s="718"/>
      <c r="AI124" s="718"/>
      <c r="AJ124" s="719"/>
      <c r="AK124" s="635" t="s">
        <v>118</v>
      </c>
      <c r="AL124" s="636"/>
      <c r="AM124" s="636"/>
      <c r="AN124" s="636"/>
      <c r="AO124" s="636"/>
      <c r="AP124" s="636"/>
      <c r="AQ124" s="636"/>
      <c r="AR124" s="636"/>
      <c r="AS124" s="636"/>
      <c r="AT124" s="636"/>
      <c r="AU124" s="636"/>
      <c r="AV124" s="636"/>
      <c r="AW124" s="636"/>
      <c r="AX124" s="636"/>
      <c r="AY124" s="636"/>
      <c r="AZ124" s="636"/>
      <c r="BA124" s="636"/>
      <c r="BB124" s="636"/>
      <c r="BC124" s="636"/>
      <c r="BD124" s="637"/>
      <c r="BE124" s="635" t="s">
        <v>787</v>
      </c>
      <c r="BF124" s="636"/>
      <c r="BG124" s="636"/>
      <c r="BH124" s="636"/>
      <c r="BI124" s="636"/>
      <c r="BJ124" s="636"/>
      <c r="BK124" s="636"/>
      <c r="BL124" s="636"/>
      <c r="BM124" s="636"/>
      <c r="BN124" s="636"/>
      <c r="BO124" s="636"/>
      <c r="BP124" s="636"/>
      <c r="BQ124" s="636"/>
      <c r="BR124" s="636"/>
      <c r="BS124" s="636"/>
      <c r="BT124" s="636"/>
      <c r="BU124" s="636"/>
      <c r="BV124" s="636"/>
      <c r="BW124" s="636"/>
      <c r="BX124" s="636"/>
      <c r="BY124" s="636"/>
      <c r="BZ124" s="636"/>
      <c r="CA124" s="636"/>
      <c r="CB124" s="636"/>
      <c r="CC124" s="636"/>
      <c r="CD124" s="636"/>
      <c r="CE124" s="636"/>
      <c r="CF124" s="636"/>
      <c r="CG124" s="636"/>
      <c r="CH124" s="636"/>
      <c r="CI124" s="637"/>
    </row>
    <row r="125" spans="1:87">
      <c r="A125" s="40"/>
      <c r="B125" s="635">
        <v>32</v>
      </c>
      <c r="C125" s="636"/>
      <c r="D125" s="636"/>
      <c r="E125" s="636"/>
      <c r="F125" s="637"/>
      <c r="G125" s="717" t="s">
        <v>28</v>
      </c>
      <c r="H125" s="718"/>
      <c r="I125" s="718"/>
      <c r="J125" s="718"/>
      <c r="K125" s="718"/>
      <c r="L125" s="718"/>
      <c r="M125" s="718"/>
      <c r="N125" s="718"/>
      <c r="O125" s="718"/>
      <c r="P125" s="718"/>
      <c r="Q125" s="718"/>
      <c r="R125" s="718"/>
      <c r="S125" s="718"/>
      <c r="T125" s="718"/>
      <c r="U125" s="718"/>
      <c r="V125" s="718"/>
      <c r="W125" s="718"/>
      <c r="X125" s="718"/>
      <c r="Y125" s="718"/>
      <c r="Z125" s="718"/>
      <c r="AA125" s="718"/>
      <c r="AB125" s="718"/>
      <c r="AC125" s="718"/>
      <c r="AD125" s="718"/>
      <c r="AE125" s="718"/>
      <c r="AF125" s="718"/>
      <c r="AG125" s="718"/>
      <c r="AH125" s="718"/>
      <c r="AI125" s="718"/>
      <c r="AJ125" s="719"/>
      <c r="AK125" s="635" t="s">
        <v>118</v>
      </c>
      <c r="AL125" s="636"/>
      <c r="AM125" s="636"/>
      <c r="AN125" s="636"/>
      <c r="AO125" s="636"/>
      <c r="AP125" s="636"/>
      <c r="AQ125" s="636"/>
      <c r="AR125" s="636"/>
      <c r="AS125" s="636"/>
      <c r="AT125" s="636"/>
      <c r="AU125" s="636"/>
      <c r="AV125" s="636"/>
      <c r="AW125" s="636"/>
      <c r="AX125" s="636"/>
      <c r="AY125" s="636"/>
      <c r="AZ125" s="636"/>
      <c r="BA125" s="636"/>
      <c r="BB125" s="636"/>
      <c r="BC125" s="636"/>
      <c r="BD125" s="637"/>
      <c r="BE125" s="635" t="s">
        <v>785</v>
      </c>
      <c r="BF125" s="636"/>
      <c r="BG125" s="636"/>
      <c r="BH125" s="636"/>
      <c r="BI125" s="636"/>
      <c r="BJ125" s="636"/>
      <c r="BK125" s="636"/>
      <c r="BL125" s="636"/>
      <c r="BM125" s="636"/>
      <c r="BN125" s="636"/>
      <c r="BO125" s="636"/>
      <c r="BP125" s="636"/>
      <c r="BQ125" s="636"/>
      <c r="BR125" s="636"/>
      <c r="BS125" s="636"/>
      <c r="BT125" s="636"/>
      <c r="BU125" s="636"/>
      <c r="BV125" s="636"/>
      <c r="BW125" s="636"/>
      <c r="BX125" s="636"/>
      <c r="BY125" s="636"/>
      <c r="BZ125" s="636"/>
      <c r="CA125" s="636"/>
      <c r="CB125" s="636"/>
      <c r="CC125" s="636"/>
      <c r="CD125" s="636"/>
      <c r="CE125" s="636"/>
      <c r="CF125" s="636"/>
      <c r="CG125" s="636"/>
      <c r="CH125" s="636"/>
      <c r="CI125" s="637"/>
    </row>
    <row r="126" spans="1:87">
      <c r="A126" s="40"/>
      <c r="B126" s="635">
        <v>33</v>
      </c>
      <c r="C126" s="636"/>
      <c r="D126" s="636"/>
      <c r="E126" s="636"/>
      <c r="F126" s="637"/>
      <c r="G126" s="717" t="s">
        <v>29</v>
      </c>
      <c r="H126" s="718"/>
      <c r="I126" s="718"/>
      <c r="J126" s="718"/>
      <c r="K126" s="718"/>
      <c r="L126" s="718"/>
      <c r="M126" s="718"/>
      <c r="N126" s="718"/>
      <c r="O126" s="718"/>
      <c r="P126" s="718"/>
      <c r="Q126" s="718"/>
      <c r="R126" s="718"/>
      <c r="S126" s="718"/>
      <c r="T126" s="718"/>
      <c r="U126" s="718"/>
      <c r="V126" s="718"/>
      <c r="W126" s="718"/>
      <c r="X126" s="718"/>
      <c r="Y126" s="718"/>
      <c r="Z126" s="718"/>
      <c r="AA126" s="718"/>
      <c r="AB126" s="718"/>
      <c r="AC126" s="718"/>
      <c r="AD126" s="718"/>
      <c r="AE126" s="718"/>
      <c r="AF126" s="718"/>
      <c r="AG126" s="718"/>
      <c r="AH126" s="718"/>
      <c r="AI126" s="718"/>
      <c r="AJ126" s="719"/>
      <c r="AK126" s="635" t="s">
        <v>114</v>
      </c>
      <c r="AL126" s="636"/>
      <c r="AM126" s="636"/>
      <c r="AN126" s="636"/>
      <c r="AO126" s="636"/>
      <c r="AP126" s="636"/>
      <c r="AQ126" s="636"/>
      <c r="AR126" s="636"/>
      <c r="AS126" s="636"/>
      <c r="AT126" s="636"/>
      <c r="AU126" s="636"/>
      <c r="AV126" s="636"/>
      <c r="AW126" s="636"/>
      <c r="AX126" s="636"/>
      <c r="AY126" s="636"/>
      <c r="AZ126" s="636"/>
      <c r="BA126" s="636"/>
      <c r="BB126" s="636"/>
      <c r="BC126" s="636"/>
      <c r="BD126" s="637"/>
      <c r="BE126" s="635" t="s">
        <v>785</v>
      </c>
      <c r="BF126" s="636"/>
      <c r="BG126" s="636"/>
      <c r="BH126" s="636"/>
      <c r="BI126" s="636"/>
      <c r="BJ126" s="636"/>
      <c r="BK126" s="636"/>
      <c r="BL126" s="636"/>
      <c r="BM126" s="636"/>
      <c r="BN126" s="636"/>
      <c r="BO126" s="636"/>
      <c r="BP126" s="636"/>
      <c r="BQ126" s="636"/>
      <c r="BR126" s="636"/>
      <c r="BS126" s="636"/>
      <c r="BT126" s="636"/>
      <c r="BU126" s="636"/>
      <c r="BV126" s="636"/>
      <c r="BW126" s="636"/>
      <c r="BX126" s="636"/>
      <c r="BY126" s="636"/>
      <c r="BZ126" s="636"/>
      <c r="CA126" s="636"/>
      <c r="CB126" s="636"/>
      <c r="CC126" s="636"/>
      <c r="CD126" s="636"/>
      <c r="CE126" s="636"/>
      <c r="CF126" s="636"/>
      <c r="CG126" s="636"/>
      <c r="CH126" s="636"/>
      <c r="CI126" s="637"/>
    </row>
    <row r="127" spans="1:87">
      <c r="A127" s="40"/>
      <c r="B127" s="635">
        <v>34</v>
      </c>
      <c r="C127" s="636"/>
      <c r="D127" s="636"/>
      <c r="E127" s="636"/>
      <c r="F127" s="637"/>
      <c r="G127" s="717" t="s">
        <v>30</v>
      </c>
      <c r="H127" s="718"/>
      <c r="I127" s="718"/>
      <c r="J127" s="718"/>
      <c r="K127" s="718"/>
      <c r="L127" s="718"/>
      <c r="M127" s="718"/>
      <c r="N127" s="718"/>
      <c r="O127" s="718"/>
      <c r="P127" s="718"/>
      <c r="Q127" s="718"/>
      <c r="R127" s="718"/>
      <c r="S127" s="718"/>
      <c r="T127" s="718"/>
      <c r="U127" s="718"/>
      <c r="V127" s="718"/>
      <c r="W127" s="718"/>
      <c r="X127" s="718"/>
      <c r="Y127" s="718"/>
      <c r="Z127" s="718"/>
      <c r="AA127" s="718"/>
      <c r="AB127" s="718"/>
      <c r="AC127" s="718"/>
      <c r="AD127" s="718"/>
      <c r="AE127" s="718"/>
      <c r="AF127" s="718"/>
      <c r="AG127" s="718"/>
      <c r="AH127" s="718"/>
      <c r="AI127" s="718"/>
      <c r="AJ127" s="719"/>
      <c r="AK127" s="635" t="s">
        <v>118</v>
      </c>
      <c r="AL127" s="636"/>
      <c r="AM127" s="636"/>
      <c r="AN127" s="636"/>
      <c r="AO127" s="636"/>
      <c r="AP127" s="636"/>
      <c r="AQ127" s="636"/>
      <c r="AR127" s="636"/>
      <c r="AS127" s="636"/>
      <c r="AT127" s="636"/>
      <c r="AU127" s="636"/>
      <c r="AV127" s="636"/>
      <c r="AW127" s="636"/>
      <c r="AX127" s="636"/>
      <c r="AY127" s="636"/>
      <c r="AZ127" s="636"/>
      <c r="BA127" s="636"/>
      <c r="BB127" s="636"/>
      <c r="BC127" s="636"/>
      <c r="BD127" s="637"/>
      <c r="BE127" s="635" t="s">
        <v>785</v>
      </c>
      <c r="BF127" s="636"/>
      <c r="BG127" s="636"/>
      <c r="BH127" s="636"/>
      <c r="BI127" s="636"/>
      <c r="BJ127" s="636"/>
      <c r="BK127" s="636"/>
      <c r="BL127" s="636"/>
      <c r="BM127" s="636"/>
      <c r="BN127" s="636"/>
      <c r="BO127" s="636"/>
      <c r="BP127" s="636"/>
      <c r="BQ127" s="636"/>
      <c r="BR127" s="636"/>
      <c r="BS127" s="636"/>
      <c r="BT127" s="636"/>
      <c r="BU127" s="636"/>
      <c r="BV127" s="636"/>
      <c r="BW127" s="636"/>
      <c r="BX127" s="636"/>
      <c r="BY127" s="636"/>
      <c r="BZ127" s="636"/>
      <c r="CA127" s="636"/>
      <c r="CB127" s="636"/>
      <c r="CC127" s="636"/>
      <c r="CD127" s="636"/>
      <c r="CE127" s="636"/>
      <c r="CF127" s="636"/>
      <c r="CG127" s="636"/>
      <c r="CH127" s="636"/>
      <c r="CI127" s="637"/>
    </row>
    <row r="128" spans="1:87">
      <c r="A128" s="40"/>
      <c r="B128" s="635">
        <v>35</v>
      </c>
      <c r="C128" s="636"/>
      <c r="D128" s="636"/>
      <c r="E128" s="636"/>
      <c r="F128" s="637"/>
      <c r="G128" s="717" t="s">
        <v>790</v>
      </c>
      <c r="H128" s="718"/>
      <c r="I128" s="718"/>
      <c r="J128" s="718"/>
      <c r="K128" s="718"/>
      <c r="L128" s="718"/>
      <c r="M128" s="718"/>
      <c r="N128" s="718"/>
      <c r="O128" s="718"/>
      <c r="P128" s="718"/>
      <c r="Q128" s="718"/>
      <c r="R128" s="718"/>
      <c r="S128" s="718"/>
      <c r="T128" s="718"/>
      <c r="U128" s="718"/>
      <c r="V128" s="718"/>
      <c r="W128" s="718"/>
      <c r="X128" s="718"/>
      <c r="Y128" s="718"/>
      <c r="Z128" s="718"/>
      <c r="AA128" s="718"/>
      <c r="AB128" s="718"/>
      <c r="AC128" s="718"/>
      <c r="AD128" s="718"/>
      <c r="AE128" s="718"/>
      <c r="AF128" s="718"/>
      <c r="AG128" s="718"/>
      <c r="AH128" s="718"/>
      <c r="AI128" s="718"/>
      <c r="AJ128" s="719"/>
      <c r="AK128" s="635" t="s">
        <v>119</v>
      </c>
      <c r="AL128" s="636"/>
      <c r="AM128" s="636"/>
      <c r="AN128" s="636"/>
      <c r="AO128" s="636"/>
      <c r="AP128" s="636"/>
      <c r="AQ128" s="636"/>
      <c r="AR128" s="636"/>
      <c r="AS128" s="636"/>
      <c r="AT128" s="636"/>
      <c r="AU128" s="636"/>
      <c r="AV128" s="636"/>
      <c r="AW128" s="636"/>
      <c r="AX128" s="636"/>
      <c r="AY128" s="636"/>
      <c r="AZ128" s="636"/>
      <c r="BA128" s="636"/>
      <c r="BB128" s="636"/>
      <c r="BC128" s="636"/>
      <c r="BD128" s="637"/>
      <c r="BE128" s="635" t="s">
        <v>785</v>
      </c>
      <c r="BF128" s="636"/>
      <c r="BG128" s="636"/>
      <c r="BH128" s="636"/>
      <c r="BI128" s="636"/>
      <c r="BJ128" s="636"/>
      <c r="BK128" s="636"/>
      <c r="BL128" s="636"/>
      <c r="BM128" s="636"/>
      <c r="BN128" s="636"/>
      <c r="BO128" s="636"/>
      <c r="BP128" s="636"/>
      <c r="BQ128" s="636"/>
      <c r="BR128" s="636"/>
      <c r="BS128" s="636"/>
      <c r="BT128" s="636"/>
      <c r="BU128" s="636"/>
      <c r="BV128" s="636"/>
      <c r="BW128" s="636"/>
      <c r="BX128" s="636"/>
      <c r="BY128" s="636"/>
      <c r="BZ128" s="636"/>
      <c r="CA128" s="636"/>
      <c r="CB128" s="636"/>
      <c r="CC128" s="636"/>
      <c r="CD128" s="636"/>
      <c r="CE128" s="636"/>
      <c r="CF128" s="636"/>
      <c r="CG128" s="636"/>
      <c r="CH128" s="636"/>
      <c r="CI128" s="637"/>
    </row>
    <row r="129" spans="1:87">
      <c r="A129" s="40"/>
      <c r="B129" s="635">
        <v>36</v>
      </c>
      <c r="C129" s="636"/>
      <c r="D129" s="636"/>
      <c r="E129" s="636"/>
      <c r="F129" s="637"/>
      <c r="G129" s="717" t="s">
        <v>31</v>
      </c>
      <c r="H129" s="718"/>
      <c r="I129" s="718"/>
      <c r="J129" s="718"/>
      <c r="K129" s="718"/>
      <c r="L129" s="718"/>
      <c r="M129" s="718"/>
      <c r="N129" s="718"/>
      <c r="O129" s="718"/>
      <c r="P129" s="718"/>
      <c r="Q129" s="718"/>
      <c r="R129" s="718"/>
      <c r="S129" s="718"/>
      <c r="T129" s="718"/>
      <c r="U129" s="718"/>
      <c r="V129" s="718"/>
      <c r="W129" s="718"/>
      <c r="X129" s="718"/>
      <c r="Y129" s="718"/>
      <c r="Z129" s="718"/>
      <c r="AA129" s="718"/>
      <c r="AB129" s="718"/>
      <c r="AC129" s="718"/>
      <c r="AD129" s="718"/>
      <c r="AE129" s="718"/>
      <c r="AF129" s="718"/>
      <c r="AG129" s="718"/>
      <c r="AH129" s="718"/>
      <c r="AI129" s="718"/>
      <c r="AJ129" s="719"/>
      <c r="AK129" s="635" t="s">
        <v>118</v>
      </c>
      <c r="AL129" s="636"/>
      <c r="AM129" s="636"/>
      <c r="AN129" s="636"/>
      <c r="AO129" s="636"/>
      <c r="AP129" s="636"/>
      <c r="AQ129" s="636"/>
      <c r="AR129" s="636"/>
      <c r="AS129" s="636"/>
      <c r="AT129" s="636"/>
      <c r="AU129" s="636"/>
      <c r="AV129" s="636"/>
      <c r="AW129" s="636"/>
      <c r="AX129" s="636"/>
      <c r="AY129" s="636"/>
      <c r="AZ129" s="636"/>
      <c r="BA129" s="636"/>
      <c r="BB129" s="636"/>
      <c r="BC129" s="636"/>
      <c r="BD129" s="637"/>
      <c r="BE129" s="635" t="s">
        <v>785</v>
      </c>
      <c r="BF129" s="636"/>
      <c r="BG129" s="636"/>
      <c r="BH129" s="636"/>
      <c r="BI129" s="636"/>
      <c r="BJ129" s="636"/>
      <c r="BK129" s="636"/>
      <c r="BL129" s="636"/>
      <c r="BM129" s="636"/>
      <c r="BN129" s="636"/>
      <c r="BO129" s="636"/>
      <c r="BP129" s="636"/>
      <c r="BQ129" s="636"/>
      <c r="BR129" s="636"/>
      <c r="BS129" s="636"/>
      <c r="BT129" s="636"/>
      <c r="BU129" s="636"/>
      <c r="BV129" s="636"/>
      <c r="BW129" s="636"/>
      <c r="BX129" s="636"/>
      <c r="BY129" s="636"/>
      <c r="BZ129" s="636"/>
      <c r="CA129" s="636"/>
      <c r="CB129" s="636"/>
      <c r="CC129" s="636"/>
      <c r="CD129" s="636"/>
      <c r="CE129" s="636"/>
      <c r="CF129" s="636"/>
      <c r="CG129" s="636"/>
      <c r="CH129" s="636"/>
      <c r="CI129" s="637"/>
    </row>
    <row r="130" spans="1:87">
      <c r="A130" s="40"/>
      <c r="B130" s="635">
        <v>37</v>
      </c>
      <c r="C130" s="636"/>
      <c r="D130" s="636"/>
      <c r="E130" s="636"/>
      <c r="F130" s="637"/>
      <c r="G130" s="717" t="s">
        <v>1261</v>
      </c>
      <c r="H130" s="718"/>
      <c r="I130" s="718"/>
      <c r="J130" s="718"/>
      <c r="K130" s="718"/>
      <c r="L130" s="718"/>
      <c r="M130" s="718"/>
      <c r="N130" s="718"/>
      <c r="O130" s="718"/>
      <c r="P130" s="718"/>
      <c r="Q130" s="718"/>
      <c r="R130" s="718"/>
      <c r="S130" s="718"/>
      <c r="T130" s="718"/>
      <c r="U130" s="718"/>
      <c r="V130" s="718"/>
      <c r="W130" s="718"/>
      <c r="X130" s="718"/>
      <c r="Y130" s="718"/>
      <c r="Z130" s="718"/>
      <c r="AA130" s="718"/>
      <c r="AB130" s="718"/>
      <c r="AC130" s="718"/>
      <c r="AD130" s="718"/>
      <c r="AE130" s="718"/>
      <c r="AF130" s="718"/>
      <c r="AG130" s="718"/>
      <c r="AH130" s="718"/>
      <c r="AI130" s="718"/>
      <c r="AJ130" s="719"/>
      <c r="AK130" s="635" t="s">
        <v>118</v>
      </c>
      <c r="AL130" s="636"/>
      <c r="AM130" s="636"/>
      <c r="AN130" s="636"/>
      <c r="AO130" s="636"/>
      <c r="AP130" s="636"/>
      <c r="AQ130" s="636"/>
      <c r="AR130" s="636"/>
      <c r="AS130" s="636"/>
      <c r="AT130" s="636"/>
      <c r="AU130" s="636"/>
      <c r="AV130" s="636"/>
      <c r="AW130" s="636"/>
      <c r="AX130" s="636"/>
      <c r="AY130" s="636"/>
      <c r="AZ130" s="636"/>
      <c r="BA130" s="636"/>
      <c r="BB130" s="636"/>
      <c r="BC130" s="636"/>
      <c r="BD130" s="637"/>
      <c r="BE130" s="635" t="s">
        <v>788</v>
      </c>
      <c r="BF130" s="636"/>
      <c r="BG130" s="636"/>
      <c r="BH130" s="636"/>
      <c r="BI130" s="636"/>
      <c r="BJ130" s="636"/>
      <c r="BK130" s="636"/>
      <c r="BL130" s="636"/>
      <c r="BM130" s="636"/>
      <c r="BN130" s="636"/>
      <c r="BO130" s="636"/>
      <c r="BP130" s="636"/>
      <c r="BQ130" s="636"/>
      <c r="BR130" s="636"/>
      <c r="BS130" s="636"/>
      <c r="BT130" s="636"/>
      <c r="BU130" s="636"/>
      <c r="BV130" s="636"/>
      <c r="BW130" s="636"/>
      <c r="BX130" s="636"/>
      <c r="BY130" s="636"/>
      <c r="BZ130" s="636"/>
      <c r="CA130" s="636"/>
      <c r="CB130" s="636"/>
      <c r="CC130" s="636"/>
      <c r="CD130" s="636"/>
      <c r="CE130" s="636"/>
      <c r="CF130" s="636"/>
      <c r="CG130" s="636"/>
      <c r="CH130" s="636"/>
      <c r="CI130" s="637"/>
    </row>
    <row r="131" spans="1:87">
      <c r="A131" s="40"/>
      <c r="B131" s="635">
        <v>38</v>
      </c>
      <c r="C131" s="636"/>
      <c r="D131" s="636"/>
      <c r="E131" s="636"/>
      <c r="F131" s="637"/>
      <c r="G131" s="717" t="s">
        <v>32</v>
      </c>
      <c r="H131" s="718"/>
      <c r="I131" s="718"/>
      <c r="J131" s="718"/>
      <c r="K131" s="718"/>
      <c r="L131" s="718"/>
      <c r="M131" s="718"/>
      <c r="N131" s="718"/>
      <c r="O131" s="718"/>
      <c r="P131" s="718"/>
      <c r="Q131" s="718"/>
      <c r="R131" s="718"/>
      <c r="S131" s="718"/>
      <c r="T131" s="718"/>
      <c r="U131" s="718"/>
      <c r="V131" s="718"/>
      <c r="W131" s="718"/>
      <c r="X131" s="718"/>
      <c r="Y131" s="718"/>
      <c r="Z131" s="718"/>
      <c r="AA131" s="718"/>
      <c r="AB131" s="718"/>
      <c r="AC131" s="718"/>
      <c r="AD131" s="718"/>
      <c r="AE131" s="718"/>
      <c r="AF131" s="718"/>
      <c r="AG131" s="718"/>
      <c r="AH131" s="718"/>
      <c r="AI131" s="718"/>
      <c r="AJ131" s="719"/>
      <c r="AK131" s="635" t="s">
        <v>119</v>
      </c>
      <c r="AL131" s="636"/>
      <c r="AM131" s="636"/>
      <c r="AN131" s="636"/>
      <c r="AO131" s="636"/>
      <c r="AP131" s="636"/>
      <c r="AQ131" s="636"/>
      <c r="AR131" s="636"/>
      <c r="AS131" s="636"/>
      <c r="AT131" s="636"/>
      <c r="AU131" s="636"/>
      <c r="AV131" s="636"/>
      <c r="AW131" s="636"/>
      <c r="AX131" s="636"/>
      <c r="AY131" s="636"/>
      <c r="AZ131" s="636"/>
      <c r="BA131" s="636"/>
      <c r="BB131" s="636"/>
      <c r="BC131" s="636"/>
      <c r="BD131" s="637"/>
      <c r="BE131" s="635" t="s">
        <v>788</v>
      </c>
      <c r="BF131" s="636"/>
      <c r="BG131" s="636"/>
      <c r="BH131" s="636"/>
      <c r="BI131" s="636"/>
      <c r="BJ131" s="636"/>
      <c r="BK131" s="636"/>
      <c r="BL131" s="636"/>
      <c r="BM131" s="636"/>
      <c r="BN131" s="636"/>
      <c r="BO131" s="636"/>
      <c r="BP131" s="636"/>
      <c r="BQ131" s="636"/>
      <c r="BR131" s="636"/>
      <c r="BS131" s="636"/>
      <c r="BT131" s="636"/>
      <c r="BU131" s="636"/>
      <c r="BV131" s="636"/>
      <c r="BW131" s="636"/>
      <c r="BX131" s="636"/>
      <c r="BY131" s="636"/>
      <c r="BZ131" s="636"/>
      <c r="CA131" s="636"/>
      <c r="CB131" s="636"/>
      <c r="CC131" s="636"/>
      <c r="CD131" s="636"/>
      <c r="CE131" s="636"/>
      <c r="CF131" s="636"/>
      <c r="CG131" s="636"/>
      <c r="CH131" s="636"/>
      <c r="CI131" s="637"/>
    </row>
    <row r="132" spans="1:87">
      <c r="A132" s="40"/>
      <c r="B132" s="635">
        <v>39</v>
      </c>
      <c r="C132" s="636"/>
      <c r="D132" s="636"/>
      <c r="E132" s="636"/>
      <c r="F132" s="637"/>
      <c r="G132" s="717" t="s">
        <v>33</v>
      </c>
      <c r="H132" s="718"/>
      <c r="I132" s="718"/>
      <c r="J132" s="718"/>
      <c r="K132" s="718"/>
      <c r="L132" s="718"/>
      <c r="M132" s="718"/>
      <c r="N132" s="718"/>
      <c r="O132" s="718"/>
      <c r="P132" s="718"/>
      <c r="Q132" s="718"/>
      <c r="R132" s="718"/>
      <c r="S132" s="718"/>
      <c r="T132" s="718"/>
      <c r="U132" s="718"/>
      <c r="V132" s="718"/>
      <c r="W132" s="718"/>
      <c r="X132" s="718"/>
      <c r="Y132" s="718"/>
      <c r="Z132" s="718"/>
      <c r="AA132" s="718"/>
      <c r="AB132" s="718"/>
      <c r="AC132" s="718"/>
      <c r="AD132" s="718"/>
      <c r="AE132" s="718"/>
      <c r="AF132" s="718"/>
      <c r="AG132" s="718"/>
      <c r="AH132" s="718"/>
      <c r="AI132" s="718"/>
      <c r="AJ132" s="719"/>
      <c r="AK132" s="635" t="s">
        <v>119</v>
      </c>
      <c r="AL132" s="636"/>
      <c r="AM132" s="636"/>
      <c r="AN132" s="636"/>
      <c r="AO132" s="636"/>
      <c r="AP132" s="636"/>
      <c r="AQ132" s="636"/>
      <c r="AR132" s="636"/>
      <c r="AS132" s="636"/>
      <c r="AT132" s="636"/>
      <c r="AU132" s="636"/>
      <c r="AV132" s="636"/>
      <c r="AW132" s="636"/>
      <c r="AX132" s="636"/>
      <c r="AY132" s="636"/>
      <c r="AZ132" s="636"/>
      <c r="BA132" s="636"/>
      <c r="BB132" s="636"/>
      <c r="BC132" s="636"/>
      <c r="BD132" s="637"/>
      <c r="BE132" s="635" t="s">
        <v>787</v>
      </c>
      <c r="BF132" s="636"/>
      <c r="BG132" s="636"/>
      <c r="BH132" s="636"/>
      <c r="BI132" s="636"/>
      <c r="BJ132" s="636"/>
      <c r="BK132" s="636"/>
      <c r="BL132" s="636"/>
      <c r="BM132" s="636"/>
      <c r="BN132" s="636"/>
      <c r="BO132" s="636"/>
      <c r="BP132" s="636"/>
      <c r="BQ132" s="636"/>
      <c r="BR132" s="636"/>
      <c r="BS132" s="636"/>
      <c r="BT132" s="636"/>
      <c r="BU132" s="636"/>
      <c r="BV132" s="636"/>
      <c r="BW132" s="636"/>
      <c r="BX132" s="636"/>
      <c r="BY132" s="636"/>
      <c r="BZ132" s="636"/>
      <c r="CA132" s="636"/>
      <c r="CB132" s="636"/>
      <c r="CC132" s="636"/>
      <c r="CD132" s="636"/>
      <c r="CE132" s="636"/>
      <c r="CF132" s="636"/>
      <c r="CG132" s="636"/>
      <c r="CH132" s="636"/>
      <c r="CI132" s="637"/>
    </row>
    <row r="133" spans="1:87">
      <c r="A133" s="40"/>
      <c r="B133" s="635">
        <v>40</v>
      </c>
      <c r="C133" s="636"/>
      <c r="D133" s="636"/>
      <c r="E133" s="636"/>
      <c r="F133" s="637"/>
      <c r="G133" s="717" t="s">
        <v>218</v>
      </c>
      <c r="H133" s="718"/>
      <c r="I133" s="718"/>
      <c r="J133" s="718"/>
      <c r="K133" s="718"/>
      <c r="L133" s="718"/>
      <c r="M133" s="718"/>
      <c r="N133" s="718"/>
      <c r="O133" s="718"/>
      <c r="P133" s="718"/>
      <c r="Q133" s="718"/>
      <c r="R133" s="718"/>
      <c r="S133" s="718"/>
      <c r="T133" s="718"/>
      <c r="U133" s="718"/>
      <c r="V133" s="718"/>
      <c r="W133" s="718"/>
      <c r="X133" s="718"/>
      <c r="Y133" s="718"/>
      <c r="Z133" s="718"/>
      <c r="AA133" s="718"/>
      <c r="AB133" s="718"/>
      <c r="AC133" s="718"/>
      <c r="AD133" s="718"/>
      <c r="AE133" s="718"/>
      <c r="AF133" s="718"/>
      <c r="AG133" s="718"/>
      <c r="AH133" s="718"/>
      <c r="AI133" s="718"/>
      <c r="AJ133" s="719"/>
      <c r="AK133" s="635" t="s">
        <v>119</v>
      </c>
      <c r="AL133" s="636"/>
      <c r="AM133" s="636"/>
      <c r="AN133" s="636"/>
      <c r="AO133" s="636"/>
      <c r="AP133" s="636"/>
      <c r="AQ133" s="636"/>
      <c r="AR133" s="636"/>
      <c r="AS133" s="636"/>
      <c r="AT133" s="636"/>
      <c r="AU133" s="636"/>
      <c r="AV133" s="636"/>
      <c r="AW133" s="636"/>
      <c r="AX133" s="636"/>
      <c r="AY133" s="636"/>
      <c r="AZ133" s="636"/>
      <c r="BA133" s="636"/>
      <c r="BB133" s="636"/>
      <c r="BC133" s="636"/>
      <c r="BD133" s="637"/>
      <c r="BE133" s="635" t="s">
        <v>787</v>
      </c>
      <c r="BF133" s="636"/>
      <c r="BG133" s="636"/>
      <c r="BH133" s="636"/>
      <c r="BI133" s="636"/>
      <c r="BJ133" s="636"/>
      <c r="BK133" s="636"/>
      <c r="BL133" s="636"/>
      <c r="BM133" s="636"/>
      <c r="BN133" s="636"/>
      <c r="BO133" s="636"/>
      <c r="BP133" s="636"/>
      <c r="BQ133" s="636"/>
      <c r="BR133" s="636"/>
      <c r="BS133" s="636"/>
      <c r="BT133" s="636"/>
      <c r="BU133" s="636"/>
      <c r="BV133" s="636"/>
      <c r="BW133" s="636"/>
      <c r="BX133" s="636"/>
      <c r="BY133" s="636"/>
      <c r="BZ133" s="636"/>
      <c r="CA133" s="636"/>
      <c r="CB133" s="636"/>
      <c r="CC133" s="636"/>
      <c r="CD133" s="636"/>
      <c r="CE133" s="636"/>
      <c r="CF133" s="636"/>
      <c r="CG133" s="636"/>
      <c r="CH133" s="636"/>
      <c r="CI133" s="637"/>
    </row>
    <row r="134" spans="1:87">
      <c r="A134" s="40"/>
      <c r="B134" s="635">
        <v>41</v>
      </c>
      <c r="C134" s="636"/>
      <c r="D134" s="636"/>
      <c r="E134" s="636"/>
      <c r="F134" s="637"/>
      <c r="G134" s="717" t="s">
        <v>34</v>
      </c>
      <c r="H134" s="718"/>
      <c r="I134" s="718"/>
      <c r="J134" s="718"/>
      <c r="K134" s="718"/>
      <c r="L134" s="718"/>
      <c r="M134" s="718"/>
      <c r="N134" s="718"/>
      <c r="O134" s="718"/>
      <c r="P134" s="718"/>
      <c r="Q134" s="718"/>
      <c r="R134" s="718"/>
      <c r="S134" s="718"/>
      <c r="T134" s="718"/>
      <c r="U134" s="718"/>
      <c r="V134" s="718"/>
      <c r="W134" s="718"/>
      <c r="X134" s="718"/>
      <c r="Y134" s="718"/>
      <c r="Z134" s="718"/>
      <c r="AA134" s="718"/>
      <c r="AB134" s="718"/>
      <c r="AC134" s="718"/>
      <c r="AD134" s="718"/>
      <c r="AE134" s="718"/>
      <c r="AF134" s="718"/>
      <c r="AG134" s="718"/>
      <c r="AH134" s="718"/>
      <c r="AI134" s="718"/>
      <c r="AJ134" s="719"/>
      <c r="AK134" s="635" t="s">
        <v>119</v>
      </c>
      <c r="AL134" s="636"/>
      <c r="AM134" s="636"/>
      <c r="AN134" s="636"/>
      <c r="AO134" s="636"/>
      <c r="AP134" s="636"/>
      <c r="AQ134" s="636"/>
      <c r="AR134" s="636"/>
      <c r="AS134" s="636"/>
      <c r="AT134" s="636"/>
      <c r="AU134" s="636"/>
      <c r="AV134" s="636"/>
      <c r="AW134" s="636"/>
      <c r="AX134" s="636"/>
      <c r="AY134" s="636"/>
      <c r="AZ134" s="636"/>
      <c r="BA134" s="636"/>
      <c r="BB134" s="636"/>
      <c r="BC134" s="636"/>
      <c r="BD134" s="637"/>
      <c r="BE134" s="635" t="s">
        <v>787</v>
      </c>
      <c r="BF134" s="636"/>
      <c r="BG134" s="636"/>
      <c r="BH134" s="636"/>
      <c r="BI134" s="636"/>
      <c r="BJ134" s="636"/>
      <c r="BK134" s="636"/>
      <c r="BL134" s="636"/>
      <c r="BM134" s="636"/>
      <c r="BN134" s="636"/>
      <c r="BO134" s="636"/>
      <c r="BP134" s="636"/>
      <c r="BQ134" s="636"/>
      <c r="BR134" s="636"/>
      <c r="BS134" s="636"/>
      <c r="BT134" s="636"/>
      <c r="BU134" s="636"/>
      <c r="BV134" s="636"/>
      <c r="BW134" s="636"/>
      <c r="BX134" s="636"/>
      <c r="BY134" s="636"/>
      <c r="BZ134" s="636"/>
      <c r="CA134" s="636"/>
      <c r="CB134" s="636"/>
      <c r="CC134" s="636"/>
      <c r="CD134" s="636"/>
      <c r="CE134" s="636"/>
      <c r="CF134" s="636"/>
      <c r="CG134" s="636"/>
      <c r="CH134" s="636"/>
      <c r="CI134" s="637"/>
    </row>
    <row r="135" spans="1:87">
      <c r="A135" s="40"/>
      <c r="B135" s="635">
        <v>42</v>
      </c>
      <c r="C135" s="636"/>
      <c r="D135" s="636"/>
      <c r="E135" s="636"/>
      <c r="F135" s="637"/>
      <c r="G135" s="717" t="s">
        <v>35</v>
      </c>
      <c r="H135" s="718"/>
      <c r="I135" s="718"/>
      <c r="J135" s="718"/>
      <c r="K135" s="718"/>
      <c r="L135" s="718"/>
      <c r="M135" s="718"/>
      <c r="N135" s="718"/>
      <c r="O135" s="718"/>
      <c r="P135" s="718"/>
      <c r="Q135" s="718"/>
      <c r="R135" s="718"/>
      <c r="S135" s="718"/>
      <c r="T135" s="718"/>
      <c r="U135" s="718"/>
      <c r="V135" s="718"/>
      <c r="W135" s="718"/>
      <c r="X135" s="718"/>
      <c r="Y135" s="718"/>
      <c r="Z135" s="718"/>
      <c r="AA135" s="718"/>
      <c r="AB135" s="718"/>
      <c r="AC135" s="718"/>
      <c r="AD135" s="718"/>
      <c r="AE135" s="718"/>
      <c r="AF135" s="718"/>
      <c r="AG135" s="718"/>
      <c r="AH135" s="718"/>
      <c r="AI135" s="718"/>
      <c r="AJ135" s="719"/>
      <c r="AK135" s="635" t="s">
        <v>114</v>
      </c>
      <c r="AL135" s="636"/>
      <c r="AM135" s="636"/>
      <c r="AN135" s="636"/>
      <c r="AO135" s="636"/>
      <c r="AP135" s="636"/>
      <c r="AQ135" s="636"/>
      <c r="AR135" s="636"/>
      <c r="AS135" s="636"/>
      <c r="AT135" s="636"/>
      <c r="AU135" s="636"/>
      <c r="AV135" s="636"/>
      <c r="AW135" s="636"/>
      <c r="AX135" s="636"/>
      <c r="AY135" s="636"/>
      <c r="AZ135" s="636"/>
      <c r="BA135" s="636"/>
      <c r="BB135" s="636"/>
      <c r="BC135" s="636"/>
      <c r="BD135" s="637"/>
      <c r="BE135" s="635" t="s">
        <v>785</v>
      </c>
      <c r="BF135" s="636"/>
      <c r="BG135" s="636"/>
      <c r="BH135" s="636"/>
      <c r="BI135" s="636"/>
      <c r="BJ135" s="636"/>
      <c r="BK135" s="636"/>
      <c r="BL135" s="636"/>
      <c r="BM135" s="636"/>
      <c r="BN135" s="636"/>
      <c r="BO135" s="636"/>
      <c r="BP135" s="636"/>
      <c r="BQ135" s="636"/>
      <c r="BR135" s="636"/>
      <c r="BS135" s="636"/>
      <c r="BT135" s="636"/>
      <c r="BU135" s="636"/>
      <c r="BV135" s="636"/>
      <c r="BW135" s="636"/>
      <c r="BX135" s="636"/>
      <c r="BY135" s="636"/>
      <c r="BZ135" s="636"/>
      <c r="CA135" s="636"/>
      <c r="CB135" s="636"/>
      <c r="CC135" s="636"/>
      <c r="CD135" s="636"/>
      <c r="CE135" s="636"/>
      <c r="CF135" s="636"/>
      <c r="CG135" s="636"/>
      <c r="CH135" s="636"/>
      <c r="CI135" s="637"/>
    </row>
    <row r="136" spans="1:87">
      <c r="A136" s="40"/>
      <c r="B136" s="635">
        <v>43</v>
      </c>
      <c r="C136" s="636"/>
      <c r="D136" s="636"/>
      <c r="E136" s="636"/>
      <c r="F136" s="637"/>
      <c r="G136" s="717" t="s">
        <v>36</v>
      </c>
      <c r="H136" s="718"/>
      <c r="I136" s="718"/>
      <c r="J136" s="718"/>
      <c r="K136" s="718"/>
      <c r="L136" s="718"/>
      <c r="M136" s="718"/>
      <c r="N136" s="718"/>
      <c r="O136" s="718"/>
      <c r="P136" s="718"/>
      <c r="Q136" s="718"/>
      <c r="R136" s="718"/>
      <c r="S136" s="718"/>
      <c r="T136" s="718"/>
      <c r="U136" s="718"/>
      <c r="V136" s="718"/>
      <c r="W136" s="718"/>
      <c r="X136" s="718"/>
      <c r="Y136" s="718"/>
      <c r="Z136" s="718"/>
      <c r="AA136" s="718"/>
      <c r="AB136" s="718"/>
      <c r="AC136" s="718"/>
      <c r="AD136" s="718"/>
      <c r="AE136" s="718"/>
      <c r="AF136" s="718"/>
      <c r="AG136" s="718"/>
      <c r="AH136" s="718"/>
      <c r="AI136" s="718"/>
      <c r="AJ136" s="719"/>
      <c r="AK136" s="635" t="s">
        <v>114</v>
      </c>
      <c r="AL136" s="636"/>
      <c r="AM136" s="636"/>
      <c r="AN136" s="636"/>
      <c r="AO136" s="636"/>
      <c r="AP136" s="636"/>
      <c r="AQ136" s="636"/>
      <c r="AR136" s="636"/>
      <c r="AS136" s="636"/>
      <c r="AT136" s="636"/>
      <c r="AU136" s="636"/>
      <c r="AV136" s="636"/>
      <c r="AW136" s="636"/>
      <c r="AX136" s="636"/>
      <c r="AY136" s="636"/>
      <c r="AZ136" s="636"/>
      <c r="BA136" s="636"/>
      <c r="BB136" s="636"/>
      <c r="BC136" s="636"/>
      <c r="BD136" s="637"/>
      <c r="BE136" s="635" t="s">
        <v>786</v>
      </c>
      <c r="BF136" s="636"/>
      <c r="BG136" s="636"/>
      <c r="BH136" s="636"/>
      <c r="BI136" s="636"/>
      <c r="BJ136" s="636"/>
      <c r="BK136" s="636"/>
      <c r="BL136" s="636"/>
      <c r="BM136" s="636"/>
      <c r="BN136" s="636"/>
      <c r="BO136" s="636"/>
      <c r="BP136" s="636"/>
      <c r="BQ136" s="636"/>
      <c r="BR136" s="636"/>
      <c r="BS136" s="636"/>
      <c r="BT136" s="636"/>
      <c r="BU136" s="636"/>
      <c r="BV136" s="636"/>
      <c r="BW136" s="636"/>
      <c r="BX136" s="636"/>
      <c r="BY136" s="636"/>
      <c r="BZ136" s="636"/>
      <c r="CA136" s="636"/>
      <c r="CB136" s="636"/>
      <c r="CC136" s="636"/>
      <c r="CD136" s="636"/>
      <c r="CE136" s="636"/>
      <c r="CF136" s="636"/>
      <c r="CG136" s="636"/>
      <c r="CH136" s="636"/>
      <c r="CI136" s="637"/>
    </row>
    <row r="137" spans="1:87">
      <c r="A137" s="40"/>
      <c r="B137" s="635">
        <v>44</v>
      </c>
      <c r="C137" s="636"/>
      <c r="D137" s="636"/>
      <c r="E137" s="636"/>
      <c r="F137" s="637"/>
      <c r="G137" s="717" t="s">
        <v>219</v>
      </c>
      <c r="H137" s="718"/>
      <c r="I137" s="718"/>
      <c r="J137" s="718"/>
      <c r="K137" s="718"/>
      <c r="L137" s="718"/>
      <c r="M137" s="718"/>
      <c r="N137" s="718"/>
      <c r="O137" s="718"/>
      <c r="P137" s="718"/>
      <c r="Q137" s="718"/>
      <c r="R137" s="718"/>
      <c r="S137" s="718"/>
      <c r="T137" s="718"/>
      <c r="U137" s="718"/>
      <c r="V137" s="718"/>
      <c r="W137" s="718"/>
      <c r="X137" s="718"/>
      <c r="Y137" s="718"/>
      <c r="Z137" s="718"/>
      <c r="AA137" s="718"/>
      <c r="AB137" s="718"/>
      <c r="AC137" s="718"/>
      <c r="AD137" s="718"/>
      <c r="AE137" s="718"/>
      <c r="AF137" s="718"/>
      <c r="AG137" s="718"/>
      <c r="AH137" s="718"/>
      <c r="AI137" s="718"/>
      <c r="AJ137" s="719"/>
      <c r="AK137" s="635" t="s">
        <v>118</v>
      </c>
      <c r="AL137" s="636"/>
      <c r="AM137" s="636"/>
      <c r="AN137" s="636"/>
      <c r="AO137" s="636"/>
      <c r="AP137" s="636"/>
      <c r="AQ137" s="636"/>
      <c r="AR137" s="636"/>
      <c r="AS137" s="636"/>
      <c r="AT137" s="636"/>
      <c r="AU137" s="636"/>
      <c r="AV137" s="636"/>
      <c r="AW137" s="636"/>
      <c r="AX137" s="636"/>
      <c r="AY137" s="636"/>
      <c r="AZ137" s="636"/>
      <c r="BA137" s="636"/>
      <c r="BB137" s="636"/>
      <c r="BC137" s="636"/>
      <c r="BD137" s="637"/>
      <c r="BE137" s="635" t="s">
        <v>787</v>
      </c>
      <c r="BF137" s="636"/>
      <c r="BG137" s="636"/>
      <c r="BH137" s="636"/>
      <c r="BI137" s="636"/>
      <c r="BJ137" s="636"/>
      <c r="BK137" s="636"/>
      <c r="BL137" s="636"/>
      <c r="BM137" s="636"/>
      <c r="BN137" s="636"/>
      <c r="BO137" s="636"/>
      <c r="BP137" s="636"/>
      <c r="BQ137" s="636"/>
      <c r="BR137" s="636"/>
      <c r="BS137" s="636"/>
      <c r="BT137" s="636"/>
      <c r="BU137" s="636"/>
      <c r="BV137" s="636"/>
      <c r="BW137" s="636"/>
      <c r="BX137" s="636"/>
      <c r="BY137" s="636"/>
      <c r="BZ137" s="636"/>
      <c r="CA137" s="636"/>
      <c r="CB137" s="636"/>
      <c r="CC137" s="636"/>
      <c r="CD137" s="636"/>
      <c r="CE137" s="636"/>
      <c r="CF137" s="636"/>
      <c r="CG137" s="636"/>
      <c r="CH137" s="636"/>
      <c r="CI137" s="637"/>
    </row>
    <row r="138" spans="1:87">
      <c r="A138" s="40"/>
      <c r="B138" s="635">
        <v>45</v>
      </c>
      <c r="C138" s="636"/>
      <c r="D138" s="636"/>
      <c r="E138" s="636"/>
      <c r="F138" s="637"/>
      <c r="G138" s="717" t="s">
        <v>37</v>
      </c>
      <c r="H138" s="718"/>
      <c r="I138" s="718"/>
      <c r="J138" s="718"/>
      <c r="K138" s="718"/>
      <c r="L138" s="718"/>
      <c r="M138" s="718"/>
      <c r="N138" s="718"/>
      <c r="O138" s="718"/>
      <c r="P138" s="718"/>
      <c r="Q138" s="718"/>
      <c r="R138" s="718"/>
      <c r="S138" s="718"/>
      <c r="T138" s="718"/>
      <c r="U138" s="718"/>
      <c r="V138" s="718"/>
      <c r="W138" s="718"/>
      <c r="X138" s="718"/>
      <c r="Y138" s="718"/>
      <c r="Z138" s="718"/>
      <c r="AA138" s="718"/>
      <c r="AB138" s="718"/>
      <c r="AC138" s="718"/>
      <c r="AD138" s="718"/>
      <c r="AE138" s="718"/>
      <c r="AF138" s="718"/>
      <c r="AG138" s="718"/>
      <c r="AH138" s="718"/>
      <c r="AI138" s="718"/>
      <c r="AJ138" s="719"/>
      <c r="AK138" s="635" t="s">
        <v>118</v>
      </c>
      <c r="AL138" s="636"/>
      <c r="AM138" s="636"/>
      <c r="AN138" s="636"/>
      <c r="AO138" s="636"/>
      <c r="AP138" s="636"/>
      <c r="AQ138" s="636"/>
      <c r="AR138" s="636"/>
      <c r="AS138" s="636"/>
      <c r="AT138" s="636"/>
      <c r="AU138" s="636"/>
      <c r="AV138" s="636"/>
      <c r="AW138" s="636"/>
      <c r="AX138" s="636"/>
      <c r="AY138" s="636"/>
      <c r="AZ138" s="636"/>
      <c r="BA138" s="636"/>
      <c r="BB138" s="636"/>
      <c r="BC138" s="636"/>
      <c r="BD138" s="637"/>
      <c r="BE138" s="635" t="s">
        <v>786</v>
      </c>
      <c r="BF138" s="636"/>
      <c r="BG138" s="636"/>
      <c r="BH138" s="636"/>
      <c r="BI138" s="636"/>
      <c r="BJ138" s="636"/>
      <c r="BK138" s="636"/>
      <c r="BL138" s="636"/>
      <c r="BM138" s="636"/>
      <c r="BN138" s="636"/>
      <c r="BO138" s="636"/>
      <c r="BP138" s="636"/>
      <c r="BQ138" s="636"/>
      <c r="BR138" s="636"/>
      <c r="BS138" s="636"/>
      <c r="BT138" s="636"/>
      <c r="BU138" s="636"/>
      <c r="BV138" s="636"/>
      <c r="BW138" s="636"/>
      <c r="BX138" s="636"/>
      <c r="BY138" s="636"/>
      <c r="BZ138" s="636"/>
      <c r="CA138" s="636"/>
      <c r="CB138" s="636"/>
      <c r="CC138" s="636"/>
      <c r="CD138" s="636"/>
      <c r="CE138" s="636"/>
      <c r="CF138" s="636"/>
      <c r="CG138" s="636"/>
      <c r="CH138" s="636"/>
      <c r="CI138" s="637"/>
    </row>
    <row r="139" spans="1:87">
      <c r="A139" s="40"/>
      <c r="B139" s="635">
        <v>46</v>
      </c>
      <c r="C139" s="636"/>
      <c r="D139" s="636"/>
      <c r="E139" s="636"/>
      <c r="F139" s="637"/>
      <c r="G139" s="717" t="s">
        <v>220</v>
      </c>
      <c r="H139" s="718"/>
      <c r="I139" s="718"/>
      <c r="J139" s="718"/>
      <c r="K139" s="718"/>
      <c r="L139" s="718"/>
      <c r="M139" s="718"/>
      <c r="N139" s="718"/>
      <c r="O139" s="718"/>
      <c r="P139" s="718"/>
      <c r="Q139" s="718"/>
      <c r="R139" s="718"/>
      <c r="S139" s="718"/>
      <c r="T139" s="718"/>
      <c r="U139" s="718"/>
      <c r="V139" s="718"/>
      <c r="W139" s="718"/>
      <c r="X139" s="718"/>
      <c r="Y139" s="718"/>
      <c r="Z139" s="718"/>
      <c r="AA139" s="718"/>
      <c r="AB139" s="718"/>
      <c r="AC139" s="718"/>
      <c r="AD139" s="718"/>
      <c r="AE139" s="718"/>
      <c r="AF139" s="718"/>
      <c r="AG139" s="718"/>
      <c r="AH139" s="718"/>
      <c r="AI139" s="718"/>
      <c r="AJ139" s="719"/>
      <c r="AK139" s="635" t="s">
        <v>119</v>
      </c>
      <c r="AL139" s="636"/>
      <c r="AM139" s="636"/>
      <c r="AN139" s="636"/>
      <c r="AO139" s="636"/>
      <c r="AP139" s="636"/>
      <c r="AQ139" s="636"/>
      <c r="AR139" s="636"/>
      <c r="AS139" s="636"/>
      <c r="AT139" s="636"/>
      <c r="AU139" s="636"/>
      <c r="AV139" s="636"/>
      <c r="AW139" s="636"/>
      <c r="AX139" s="636"/>
      <c r="AY139" s="636"/>
      <c r="AZ139" s="636"/>
      <c r="BA139" s="636"/>
      <c r="BB139" s="636"/>
      <c r="BC139" s="636"/>
      <c r="BD139" s="637"/>
      <c r="BE139" s="635" t="s">
        <v>787</v>
      </c>
      <c r="BF139" s="636"/>
      <c r="BG139" s="636"/>
      <c r="BH139" s="636"/>
      <c r="BI139" s="636"/>
      <c r="BJ139" s="636"/>
      <c r="BK139" s="636"/>
      <c r="BL139" s="636"/>
      <c r="BM139" s="636"/>
      <c r="BN139" s="636"/>
      <c r="BO139" s="636"/>
      <c r="BP139" s="636"/>
      <c r="BQ139" s="636"/>
      <c r="BR139" s="636"/>
      <c r="BS139" s="636"/>
      <c r="BT139" s="636"/>
      <c r="BU139" s="636"/>
      <c r="BV139" s="636"/>
      <c r="BW139" s="636"/>
      <c r="BX139" s="636"/>
      <c r="BY139" s="636"/>
      <c r="BZ139" s="636"/>
      <c r="CA139" s="636"/>
      <c r="CB139" s="636"/>
      <c r="CC139" s="636"/>
      <c r="CD139" s="636"/>
      <c r="CE139" s="636"/>
      <c r="CF139" s="636"/>
      <c r="CG139" s="636"/>
      <c r="CH139" s="636"/>
      <c r="CI139" s="637"/>
    </row>
    <row r="140" spans="1:87">
      <c r="A140" s="40"/>
      <c r="B140" s="635">
        <v>47</v>
      </c>
      <c r="C140" s="636"/>
      <c r="D140" s="636"/>
      <c r="E140" s="636"/>
      <c r="F140" s="637"/>
      <c r="G140" s="717" t="s">
        <v>38</v>
      </c>
      <c r="H140" s="718"/>
      <c r="I140" s="718"/>
      <c r="J140" s="718"/>
      <c r="K140" s="718"/>
      <c r="L140" s="718"/>
      <c r="M140" s="718"/>
      <c r="N140" s="718"/>
      <c r="O140" s="718"/>
      <c r="P140" s="718"/>
      <c r="Q140" s="718"/>
      <c r="R140" s="718"/>
      <c r="S140" s="718"/>
      <c r="T140" s="718"/>
      <c r="U140" s="718"/>
      <c r="V140" s="718"/>
      <c r="W140" s="718"/>
      <c r="X140" s="718"/>
      <c r="Y140" s="718"/>
      <c r="Z140" s="718"/>
      <c r="AA140" s="718"/>
      <c r="AB140" s="718"/>
      <c r="AC140" s="718"/>
      <c r="AD140" s="718"/>
      <c r="AE140" s="718"/>
      <c r="AF140" s="718"/>
      <c r="AG140" s="718"/>
      <c r="AH140" s="718"/>
      <c r="AI140" s="718"/>
      <c r="AJ140" s="719"/>
      <c r="AK140" s="635" t="s">
        <v>119</v>
      </c>
      <c r="AL140" s="636"/>
      <c r="AM140" s="636"/>
      <c r="AN140" s="636"/>
      <c r="AO140" s="636"/>
      <c r="AP140" s="636"/>
      <c r="AQ140" s="636"/>
      <c r="AR140" s="636"/>
      <c r="AS140" s="636"/>
      <c r="AT140" s="636"/>
      <c r="AU140" s="636"/>
      <c r="AV140" s="636"/>
      <c r="AW140" s="636"/>
      <c r="AX140" s="636"/>
      <c r="AY140" s="636"/>
      <c r="AZ140" s="636"/>
      <c r="BA140" s="636"/>
      <c r="BB140" s="636"/>
      <c r="BC140" s="636"/>
      <c r="BD140" s="637"/>
      <c r="BE140" s="635" t="s">
        <v>788</v>
      </c>
      <c r="BF140" s="636"/>
      <c r="BG140" s="636"/>
      <c r="BH140" s="636"/>
      <c r="BI140" s="636"/>
      <c r="BJ140" s="636"/>
      <c r="BK140" s="636"/>
      <c r="BL140" s="636"/>
      <c r="BM140" s="636"/>
      <c r="BN140" s="636"/>
      <c r="BO140" s="636"/>
      <c r="BP140" s="636"/>
      <c r="BQ140" s="636"/>
      <c r="BR140" s="636"/>
      <c r="BS140" s="636"/>
      <c r="BT140" s="636"/>
      <c r="BU140" s="636"/>
      <c r="BV140" s="636"/>
      <c r="BW140" s="636"/>
      <c r="BX140" s="636"/>
      <c r="BY140" s="636"/>
      <c r="BZ140" s="636"/>
      <c r="CA140" s="636"/>
      <c r="CB140" s="636"/>
      <c r="CC140" s="636"/>
      <c r="CD140" s="636"/>
      <c r="CE140" s="636"/>
      <c r="CF140" s="636"/>
      <c r="CG140" s="636"/>
      <c r="CH140" s="636"/>
      <c r="CI140" s="637"/>
    </row>
    <row r="141" spans="1:87">
      <c r="A141" s="40"/>
      <c r="B141" s="635">
        <v>48</v>
      </c>
      <c r="C141" s="636"/>
      <c r="D141" s="636"/>
      <c r="E141" s="636"/>
      <c r="F141" s="637"/>
      <c r="G141" s="717" t="s">
        <v>39</v>
      </c>
      <c r="H141" s="718"/>
      <c r="I141" s="718"/>
      <c r="J141" s="718"/>
      <c r="K141" s="718"/>
      <c r="L141" s="718"/>
      <c r="M141" s="718"/>
      <c r="N141" s="718"/>
      <c r="O141" s="718"/>
      <c r="P141" s="718"/>
      <c r="Q141" s="718"/>
      <c r="R141" s="718"/>
      <c r="S141" s="718"/>
      <c r="T141" s="718"/>
      <c r="U141" s="718"/>
      <c r="V141" s="718"/>
      <c r="W141" s="718"/>
      <c r="X141" s="718"/>
      <c r="Y141" s="718"/>
      <c r="Z141" s="718"/>
      <c r="AA141" s="718"/>
      <c r="AB141" s="718"/>
      <c r="AC141" s="718"/>
      <c r="AD141" s="718"/>
      <c r="AE141" s="718"/>
      <c r="AF141" s="718"/>
      <c r="AG141" s="718"/>
      <c r="AH141" s="718"/>
      <c r="AI141" s="718"/>
      <c r="AJ141" s="719"/>
      <c r="AK141" s="635" t="s">
        <v>118</v>
      </c>
      <c r="AL141" s="636"/>
      <c r="AM141" s="636"/>
      <c r="AN141" s="636"/>
      <c r="AO141" s="636"/>
      <c r="AP141" s="636"/>
      <c r="AQ141" s="636"/>
      <c r="AR141" s="636"/>
      <c r="AS141" s="636"/>
      <c r="AT141" s="636"/>
      <c r="AU141" s="636"/>
      <c r="AV141" s="636"/>
      <c r="AW141" s="636"/>
      <c r="AX141" s="636"/>
      <c r="AY141" s="636"/>
      <c r="AZ141" s="636"/>
      <c r="BA141" s="636"/>
      <c r="BB141" s="636"/>
      <c r="BC141" s="636"/>
      <c r="BD141" s="637"/>
      <c r="BE141" s="635" t="s">
        <v>786</v>
      </c>
      <c r="BF141" s="636"/>
      <c r="BG141" s="636"/>
      <c r="BH141" s="636"/>
      <c r="BI141" s="636"/>
      <c r="BJ141" s="636"/>
      <c r="BK141" s="636"/>
      <c r="BL141" s="636"/>
      <c r="BM141" s="636"/>
      <c r="BN141" s="636"/>
      <c r="BO141" s="636"/>
      <c r="BP141" s="636"/>
      <c r="BQ141" s="636"/>
      <c r="BR141" s="636"/>
      <c r="BS141" s="636"/>
      <c r="BT141" s="636"/>
      <c r="BU141" s="636"/>
      <c r="BV141" s="636"/>
      <c r="BW141" s="636"/>
      <c r="BX141" s="636"/>
      <c r="BY141" s="636"/>
      <c r="BZ141" s="636"/>
      <c r="CA141" s="636"/>
      <c r="CB141" s="636"/>
      <c r="CC141" s="636"/>
      <c r="CD141" s="636"/>
      <c r="CE141" s="636"/>
      <c r="CF141" s="636"/>
      <c r="CG141" s="636"/>
      <c r="CH141" s="636"/>
      <c r="CI141" s="637"/>
    </row>
    <row r="142" spans="1:87">
      <c r="A142" s="40"/>
      <c r="B142" s="635">
        <v>49</v>
      </c>
      <c r="C142" s="636"/>
      <c r="D142" s="636"/>
      <c r="E142" s="636"/>
      <c r="F142" s="637"/>
      <c r="G142" s="717" t="s">
        <v>791</v>
      </c>
      <c r="H142" s="718"/>
      <c r="I142" s="718"/>
      <c r="J142" s="718"/>
      <c r="K142" s="718"/>
      <c r="L142" s="718"/>
      <c r="M142" s="718"/>
      <c r="N142" s="718"/>
      <c r="O142" s="718"/>
      <c r="P142" s="718"/>
      <c r="Q142" s="718"/>
      <c r="R142" s="718"/>
      <c r="S142" s="718"/>
      <c r="T142" s="718"/>
      <c r="U142" s="718"/>
      <c r="V142" s="718"/>
      <c r="W142" s="718"/>
      <c r="X142" s="718"/>
      <c r="Y142" s="718"/>
      <c r="Z142" s="718"/>
      <c r="AA142" s="718"/>
      <c r="AB142" s="718"/>
      <c r="AC142" s="718"/>
      <c r="AD142" s="718"/>
      <c r="AE142" s="718"/>
      <c r="AF142" s="718"/>
      <c r="AG142" s="718"/>
      <c r="AH142" s="718"/>
      <c r="AI142" s="718"/>
      <c r="AJ142" s="719"/>
      <c r="AK142" s="635" t="s">
        <v>119</v>
      </c>
      <c r="AL142" s="636"/>
      <c r="AM142" s="636"/>
      <c r="AN142" s="636"/>
      <c r="AO142" s="636"/>
      <c r="AP142" s="636"/>
      <c r="AQ142" s="636"/>
      <c r="AR142" s="636"/>
      <c r="AS142" s="636"/>
      <c r="AT142" s="636"/>
      <c r="AU142" s="636"/>
      <c r="AV142" s="636"/>
      <c r="AW142" s="636"/>
      <c r="AX142" s="636"/>
      <c r="AY142" s="636"/>
      <c r="AZ142" s="636"/>
      <c r="BA142" s="636"/>
      <c r="BB142" s="636"/>
      <c r="BC142" s="636"/>
      <c r="BD142" s="637"/>
      <c r="BE142" s="635" t="s">
        <v>788</v>
      </c>
      <c r="BF142" s="636"/>
      <c r="BG142" s="636"/>
      <c r="BH142" s="636"/>
      <c r="BI142" s="636"/>
      <c r="BJ142" s="636"/>
      <c r="BK142" s="636"/>
      <c r="BL142" s="636"/>
      <c r="BM142" s="636"/>
      <c r="BN142" s="636"/>
      <c r="BO142" s="636"/>
      <c r="BP142" s="636"/>
      <c r="BQ142" s="636"/>
      <c r="BR142" s="636"/>
      <c r="BS142" s="636"/>
      <c r="BT142" s="636"/>
      <c r="BU142" s="636"/>
      <c r="BV142" s="636"/>
      <c r="BW142" s="636"/>
      <c r="BX142" s="636"/>
      <c r="BY142" s="636"/>
      <c r="BZ142" s="636"/>
      <c r="CA142" s="636"/>
      <c r="CB142" s="636"/>
      <c r="CC142" s="636"/>
      <c r="CD142" s="636"/>
      <c r="CE142" s="636"/>
      <c r="CF142" s="636"/>
      <c r="CG142" s="636"/>
      <c r="CH142" s="636"/>
      <c r="CI142" s="637"/>
    </row>
    <row r="143" spans="1:87">
      <c r="A143" s="40"/>
      <c r="B143" s="635">
        <v>50</v>
      </c>
      <c r="C143" s="636"/>
      <c r="D143" s="636"/>
      <c r="E143" s="636"/>
      <c r="F143" s="637"/>
      <c r="G143" s="717" t="s">
        <v>40</v>
      </c>
      <c r="H143" s="718"/>
      <c r="I143" s="718"/>
      <c r="J143" s="718"/>
      <c r="K143" s="718"/>
      <c r="L143" s="718"/>
      <c r="M143" s="718"/>
      <c r="N143" s="718"/>
      <c r="O143" s="718"/>
      <c r="P143" s="718"/>
      <c r="Q143" s="718"/>
      <c r="R143" s="718"/>
      <c r="S143" s="718"/>
      <c r="T143" s="718"/>
      <c r="U143" s="718"/>
      <c r="V143" s="718"/>
      <c r="W143" s="718"/>
      <c r="X143" s="718"/>
      <c r="Y143" s="718"/>
      <c r="Z143" s="718"/>
      <c r="AA143" s="718"/>
      <c r="AB143" s="718"/>
      <c r="AC143" s="718"/>
      <c r="AD143" s="718"/>
      <c r="AE143" s="718"/>
      <c r="AF143" s="718"/>
      <c r="AG143" s="718"/>
      <c r="AH143" s="718"/>
      <c r="AI143" s="718"/>
      <c r="AJ143" s="719"/>
      <c r="AK143" s="635" t="s">
        <v>118</v>
      </c>
      <c r="AL143" s="636"/>
      <c r="AM143" s="636"/>
      <c r="AN143" s="636"/>
      <c r="AO143" s="636"/>
      <c r="AP143" s="636"/>
      <c r="AQ143" s="636"/>
      <c r="AR143" s="636"/>
      <c r="AS143" s="636"/>
      <c r="AT143" s="636"/>
      <c r="AU143" s="636"/>
      <c r="AV143" s="636"/>
      <c r="AW143" s="636"/>
      <c r="AX143" s="636"/>
      <c r="AY143" s="636"/>
      <c r="AZ143" s="636"/>
      <c r="BA143" s="636"/>
      <c r="BB143" s="636"/>
      <c r="BC143" s="636"/>
      <c r="BD143" s="637"/>
      <c r="BE143" s="635" t="s">
        <v>785</v>
      </c>
      <c r="BF143" s="636"/>
      <c r="BG143" s="636"/>
      <c r="BH143" s="636"/>
      <c r="BI143" s="636"/>
      <c r="BJ143" s="636"/>
      <c r="BK143" s="636"/>
      <c r="BL143" s="636"/>
      <c r="BM143" s="636"/>
      <c r="BN143" s="636"/>
      <c r="BO143" s="636"/>
      <c r="BP143" s="636"/>
      <c r="BQ143" s="636"/>
      <c r="BR143" s="636"/>
      <c r="BS143" s="636"/>
      <c r="BT143" s="636"/>
      <c r="BU143" s="636"/>
      <c r="BV143" s="636"/>
      <c r="BW143" s="636"/>
      <c r="BX143" s="636"/>
      <c r="BY143" s="636"/>
      <c r="BZ143" s="636"/>
      <c r="CA143" s="636"/>
      <c r="CB143" s="636"/>
      <c r="CC143" s="636"/>
      <c r="CD143" s="636"/>
      <c r="CE143" s="636"/>
      <c r="CF143" s="636"/>
      <c r="CG143" s="636"/>
      <c r="CH143" s="636"/>
      <c r="CI143" s="637"/>
    </row>
    <row r="144" spans="1:87">
      <c r="A144" s="40"/>
      <c r="B144" s="635">
        <v>51</v>
      </c>
      <c r="C144" s="636"/>
      <c r="D144" s="636"/>
      <c r="E144" s="636"/>
      <c r="F144" s="637"/>
      <c r="G144" s="717" t="s">
        <v>41</v>
      </c>
      <c r="H144" s="718"/>
      <c r="I144" s="718"/>
      <c r="J144" s="718"/>
      <c r="K144" s="718"/>
      <c r="L144" s="718"/>
      <c r="M144" s="718"/>
      <c r="N144" s="718"/>
      <c r="O144" s="718"/>
      <c r="P144" s="718"/>
      <c r="Q144" s="718"/>
      <c r="R144" s="718"/>
      <c r="S144" s="718"/>
      <c r="T144" s="718"/>
      <c r="U144" s="718"/>
      <c r="V144" s="718"/>
      <c r="W144" s="718"/>
      <c r="X144" s="718"/>
      <c r="Y144" s="718"/>
      <c r="Z144" s="718"/>
      <c r="AA144" s="718"/>
      <c r="AB144" s="718"/>
      <c r="AC144" s="718"/>
      <c r="AD144" s="718"/>
      <c r="AE144" s="718"/>
      <c r="AF144" s="718"/>
      <c r="AG144" s="718"/>
      <c r="AH144" s="718"/>
      <c r="AI144" s="718"/>
      <c r="AJ144" s="719"/>
      <c r="AK144" s="635" t="s">
        <v>119</v>
      </c>
      <c r="AL144" s="636"/>
      <c r="AM144" s="636"/>
      <c r="AN144" s="636"/>
      <c r="AO144" s="636"/>
      <c r="AP144" s="636"/>
      <c r="AQ144" s="636"/>
      <c r="AR144" s="636"/>
      <c r="AS144" s="636"/>
      <c r="AT144" s="636"/>
      <c r="AU144" s="636"/>
      <c r="AV144" s="636"/>
      <c r="AW144" s="636"/>
      <c r="AX144" s="636"/>
      <c r="AY144" s="636"/>
      <c r="AZ144" s="636"/>
      <c r="BA144" s="636"/>
      <c r="BB144" s="636"/>
      <c r="BC144" s="636"/>
      <c r="BD144" s="637"/>
      <c r="BE144" s="635" t="s">
        <v>786</v>
      </c>
      <c r="BF144" s="636"/>
      <c r="BG144" s="636"/>
      <c r="BH144" s="636"/>
      <c r="BI144" s="636"/>
      <c r="BJ144" s="636"/>
      <c r="BK144" s="636"/>
      <c r="BL144" s="636"/>
      <c r="BM144" s="636"/>
      <c r="BN144" s="636"/>
      <c r="BO144" s="636"/>
      <c r="BP144" s="636"/>
      <c r="BQ144" s="636"/>
      <c r="BR144" s="636"/>
      <c r="BS144" s="636"/>
      <c r="BT144" s="636"/>
      <c r="BU144" s="636"/>
      <c r="BV144" s="636"/>
      <c r="BW144" s="636"/>
      <c r="BX144" s="636"/>
      <c r="BY144" s="636"/>
      <c r="BZ144" s="636"/>
      <c r="CA144" s="636"/>
      <c r="CB144" s="636"/>
      <c r="CC144" s="636"/>
      <c r="CD144" s="636"/>
      <c r="CE144" s="636"/>
      <c r="CF144" s="636"/>
      <c r="CG144" s="636"/>
      <c r="CH144" s="636"/>
      <c r="CI144" s="637"/>
    </row>
    <row r="145" spans="1:87">
      <c r="A145" s="40"/>
      <c r="B145" s="635">
        <v>52</v>
      </c>
      <c r="C145" s="636"/>
      <c r="D145" s="636"/>
      <c r="E145" s="636"/>
      <c r="F145" s="637"/>
      <c r="G145" s="717" t="s">
        <v>42</v>
      </c>
      <c r="H145" s="718"/>
      <c r="I145" s="718"/>
      <c r="J145" s="718"/>
      <c r="K145" s="718"/>
      <c r="L145" s="718"/>
      <c r="M145" s="718"/>
      <c r="N145" s="718"/>
      <c r="O145" s="718"/>
      <c r="P145" s="718"/>
      <c r="Q145" s="718"/>
      <c r="R145" s="718"/>
      <c r="S145" s="718"/>
      <c r="T145" s="718"/>
      <c r="U145" s="718"/>
      <c r="V145" s="718"/>
      <c r="W145" s="718"/>
      <c r="X145" s="718"/>
      <c r="Y145" s="718"/>
      <c r="Z145" s="718"/>
      <c r="AA145" s="718"/>
      <c r="AB145" s="718"/>
      <c r="AC145" s="718"/>
      <c r="AD145" s="718"/>
      <c r="AE145" s="718"/>
      <c r="AF145" s="718"/>
      <c r="AG145" s="718"/>
      <c r="AH145" s="718"/>
      <c r="AI145" s="718"/>
      <c r="AJ145" s="719"/>
      <c r="AK145" s="635" t="s">
        <v>118</v>
      </c>
      <c r="AL145" s="636"/>
      <c r="AM145" s="636"/>
      <c r="AN145" s="636"/>
      <c r="AO145" s="636"/>
      <c r="AP145" s="636"/>
      <c r="AQ145" s="636"/>
      <c r="AR145" s="636"/>
      <c r="AS145" s="636"/>
      <c r="AT145" s="636"/>
      <c r="AU145" s="636"/>
      <c r="AV145" s="636"/>
      <c r="AW145" s="636"/>
      <c r="AX145" s="636"/>
      <c r="AY145" s="636"/>
      <c r="AZ145" s="636"/>
      <c r="BA145" s="636"/>
      <c r="BB145" s="636"/>
      <c r="BC145" s="636"/>
      <c r="BD145" s="637"/>
      <c r="BE145" s="635" t="s">
        <v>785</v>
      </c>
      <c r="BF145" s="636"/>
      <c r="BG145" s="636"/>
      <c r="BH145" s="636"/>
      <c r="BI145" s="636"/>
      <c r="BJ145" s="636"/>
      <c r="BK145" s="636"/>
      <c r="BL145" s="636"/>
      <c r="BM145" s="636"/>
      <c r="BN145" s="636"/>
      <c r="BO145" s="636"/>
      <c r="BP145" s="636"/>
      <c r="BQ145" s="636"/>
      <c r="BR145" s="636"/>
      <c r="BS145" s="636"/>
      <c r="BT145" s="636"/>
      <c r="BU145" s="636"/>
      <c r="BV145" s="636"/>
      <c r="BW145" s="636"/>
      <c r="BX145" s="636"/>
      <c r="BY145" s="636"/>
      <c r="BZ145" s="636"/>
      <c r="CA145" s="636"/>
      <c r="CB145" s="636"/>
      <c r="CC145" s="636"/>
      <c r="CD145" s="636"/>
      <c r="CE145" s="636"/>
      <c r="CF145" s="636"/>
      <c r="CG145" s="636"/>
      <c r="CH145" s="636"/>
      <c r="CI145" s="637"/>
    </row>
    <row r="146" spans="1:87">
      <c r="A146" s="40"/>
      <c r="B146" s="635">
        <v>53</v>
      </c>
      <c r="C146" s="636"/>
      <c r="D146" s="636"/>
      <c r="E146" s="636"/>
      <c r="F146" s="637"/>
      <c r="G146" s="717" t="s">
        <v>43</v>
      </c>
      <c r="H146" s="718"/>
      <c r="I146" s="718"/>
      <c r="J146" s="718"/>
      <c r="K146" s="718"/>
      <c r="L146" s="718"/>
      <c r="M146" s="718"/>
      <c r="N146" s="718"/>
      <c r="O146" s="718"/>
      <c r="P146" s="718"/>
      <c r="Q146" s="718"/>
      <c r="R146" s="718"/>
      <c r="S146" s="718"/>
      <c r="T146" s="718"/>
      <c r="U146" s="718"/>
      <c r="V146" s="718"/>
      <c r="W146" s="718"/>
      <c r="X146" s="718"/>
      <c r="Y146" s="718"/>
      <c r="Z146" s="718"/>
      <c r="AA146" s="718"/>
      <c r="AB146" s="718"/>
      <c r="AC146" s="718"/>
      <c r="AD146" s="718"/>
      <c r="AE146" s="718"/>
      <c r="AF146" s="718"/>
      <c r="AG146" s="718"/>
      <c r="AH146" s="718"/>
      <c r="AI146" s="718"/>
      <c r="AJ146" s="719"/>
      <c r="AK146" s="635" t="s">
        <v>118</v>
      </c>
      <c r="AL146" s="636"/>
      <c r="AM146" s="636"/>
      <c r="AN146" s="636"/>
      <c r="AO146" s="636"/>
      <c r="AP146" s="636"/>
      <c r="AQ146" s="636"/>
      <c r="AR146" s="636"/>
      <c r="AS146" s="636"/>
      <c r="AT146" s="636"/>
      <c r="AU146" s="636"/>
      <c r="AV146" s="636"/>
      <c r="AW146" s="636"/>
      <c r="AX146" s="636"/>
      <c r="AY146" s="636"/>
      <c r="AZ146" s="636"/>
      <c r="BA146" s="636"/>
      <c r="BB146" s="636"/>
      <c r="BC146" s="636"/>
      <c r="BD146" s="637"/>
      <c r="BE146" s="635" t="s">
        <v>787</v>
      </c>
      <c r="BF146" s="636"/>
      <c r="BG146" s="636"/>
      <c r="BH146" s="636"/>
      <c r="BI146" s="636"/>
      <c r="BJ146" s="636"/>
      <c r="BK146" s="636"/>
      <c r="BL146" s="636"/>
      <c r="BM146" s="636"/>
      <c r="BN146" s="636"/>
      <c r="BO146" s="636"/>
      <c r="BP146" s="636"/>
      <c r="BQ146" s="636"/>
      <c r="BR146" s="636"/>
      <c r="BS146" s="636"/>
      <c r="BT146" s="636"/>
      <c r="BU146" s="636"/>
      <c r="BV146" s="636"/>
      <c r="BW146" s="636"/>
      <c r="BX146" s="636"/>
      <c r="BY146" s="636"/>
      <c r="BZ146" s="636"/>
      <c r="CA146" s="636"/>
      <c r="CB146" s="636"/>
      <c r="CC146" s="636"/>
      <c r="CD146" s="636"/>
      <c r="CE146" s="636"/>
      <c r="CF146" s="636"/>
      <c r="CG146" s="636"/>
      <c r="CH146" s="636"/>
      <c r="CI146" s="637"/>
    </row>
    <row r="147" spans="1:87">
      <c r="A147" s="40"/>
      <c r="B147" s="635">
        <v>54</v>
      </c>
      <c r="C147" s="636"/>
      <c r="D147" s="636"/>
      <c r="E147" s="636"/>
      <c r="F147" s="637"/>
      <c r="G147" s="717" t="s">
        <v>44</v>
      </c>
      <c r="H147" s="718"/>
      <c r="I147" s="718"/>
      <c r="J147" s="718"/>
      <c r="K147" s="718"/>
      <c r="L147" s="718"/>
      <c r="M147" s="718"/>
      <c r="N147" s="718"/>
      <c r="O147" s="718"/>
      <c r="P147" s="718"/>
      <c r="Q147" s="718"/>
      <c r="R147" s="718"/>
      <c r="S147" s="718"/>
      <c r="T147" s="718"/>
      <c r="U147" s="718"/>
      <c r="V147" s="718"/>
      <c r="W147" s="718"/>
      <c r="X147" s="718"/>
      <c r="Y147" s="718"/>
      <c r="Z147" s="718"/>
      <c r="AA147" s="718"/>
      <c r="AB147" s="718"/>
      <c r="AC147" s="718"/>
      <c r="AD147" s="718"/>
      <c r="AE147" s="718"/>
      <c r="AF147" s="718"/>
      <c r="AG147" s="718"/>
      <c r="AH147" s="718"/>
      <c r="AI147" s="718"/>
      <c r="AJ147" s="719"/>
      <c r="AK147" s="635" t="s">
        <v>118</v>
      </c>
      <c r="AL147" s="636"/>
      <c r="AM147" s="636"/>
      <c r="AN147" s="636"/>
      <c r="AO147" s="636"/>
      <c r="AP147" s="636"/>
      <c r="AQ147" s="636"/>
      <c r="AR147" s="636"/>
      <c r="AS147" s="636"/>
      <c r="AT147" s="636"/>
      <c r="AU147" s="636"/>
      <c r="AV147" s="636"/>
      <c r="AW147" s="636"/>
      <c r="AX147" s="636"/>
      <c r="AY147" s="636"/>
      <c r="AZ147" s="636"/>
      <c r="BA147" s="636"/>
      <c r="BB147" s="636"/>
      <c r="BC147" s="636"/>
      <c r="BD147" s="637"/>
      <c r="BE147" s="635" t="s">
        <v>785</v>
      </c>
      <c r="BF147" s="636"/>
      <c r="BG147" s="636"/>
      <c r="BH147" s="636"/>
      <c r="BI147" s="636"/>
      <c r="BJ147" s="636"/>
      <c r="BK147" s="636"/>
      <c r="BL147" s="636"/>
      <c r="BM147" s="636"/>
      <c r="BN147" s="636"/>
      <c r="BO147" s="636"/>
      <c r="BP147" s="636"/>
      <c r="BQ147" s="636"/>
      <c r="BR147" s="636"/>
      <c r="BS147" s="636"/>
      <c r="BT147" s="636"/>
      <c r="BU147" s="636"/>
      <c r="BV147" s="636"/>
      <c r="BW147" s="636"/>
      <c r="BX147" s="636"/>
      <c r="BY147" s="636"/>
      <c r="BZ147" s="636"/>
      <c r="CA147" s="636"/>
      <c r="CB147" s="636"/>
      <c r="CC147" s="636"/>
      <c r="CD147" s="636"/>
      <c r="CE147" s="636"/>
      <c r="CF147" s="636"/>
      <c r="CG147" s="636"/>
      <c r="CH147" s="636"/>
      <c r="CI147" s="637"/>
    </row>
    <row r="148" spans="1:87">
      <c r="A148" s="40"/>
      <c r="B148" s="635">
        <v>55</v>
      </c>
      <c r="C148" s="636"/>
      <c r="D148" s="636"/>
      <c r="E148" s="636"/>
      <c r="F148" s="637"/>
      <c r="G148" s="717" t="s">
        <v>45</v>
      </c>
      <c r="H148" s="718"/>
      <c r="I148" s="718"/>
      <c r="J148" s="718"/>
      <c r="K148" s="718"/>
      <c r="L148" s="718"/>
      <c r="M148" s="718"/>
      <c r="N148" s="718"/>
      <c r="O148" s="718"/>
      <c r="P148" s="718"/>
      <c r="Q148" s="718"/>
      <c r="R148" s="718"/>
      <c r="S148" s="718"/>
      <c r="T148" s="718"/>
      <c r="U148" s="718"/>
      <c r="V148" s="718"/>
      <c r="W148" s="718"/>
      <c r="X148" s="718"/>
      <c r="Y148" s="718"/>
      <c r="Z148" s="718"/>
      <c r="AA148" s="718"/>
      <c r="AB148" s="718"/>
      <c r="AC148" s="718"/>
      <c r="AD148" s="718"/>
      <c r="AE148" s="718"/>
      <c r="AF148" s="718"/>
      <c r="AG148" s="718"/>
      <c r="AH148" s="718"/>
      <c r="AI148" s="718"/>
      <c r="AJ148" s="719"/>
      <c r="AK148" s="635" t="s">
        <v>118</v>
      </c>
      <c r="AL148" s="636"/>
      <c r="AM148" s="636"/>
      <c r="AN148" s="636"/>
      <c r="AO148" s="636"/>
      <c r="AP148" s="636"/>
      <c r="AQ148" s="636"/>
      <c r="AR148" s="636"/>
      <c r="AS148" s="636"/>
      <c r="AT148" s="636"/>
      <c r="AU148" s="636"/>
      <c r="AV148" s="636"/>
      <c r="AW148" s="636"/>
      <c r="AX148" s="636"/>
      <c r="AY148" s="636"/>
      <c r="AZ148" s="636"/>
      <c r="BA148" s="636"/>
      <c r="BB148" s="636"/>
      <c r="BC148" s="636"/>
      <c r="BD148" s="637"/>
      <c r="BE148" s="635" t="s">
        <v>785</v>
      </c>
      <c r="BF148" s="636"/>
      <c r="BG148" s="636"/>
      <c r="BH148" s="636"/>
      <c r="BI148" s="636"/>
      <c r="BJ148" s="636"/>
      <c r="BK148" s="636"/>
      <c r="BL148" s="636"/>
      <c r="BM148" s="636"/>
      <c r="BN148" s="636"/>
      <c r="BO148" s="636"/>
      <c r="BP148" s="636"/>
      <c r="BQ148" s="636"/>
      <c r="BR148" s="636"/>
      <c r="BS148" s="636"/>
      <c r="BT148" s="636"/>
      <c r="BU148" s="636"/>
      <c r="BV148" s="636"/>
      <c r="BW148" s="636"/>
      <c r="BX148" s="636"/>
      <c r="BY148" s="636"/>
      <c r="BZ148" s="636"/>
      <c r="CA148" s="636"/>
      <c r="CB148" s="636"/>
      <c r="CC148" s="636"/>
      <c r="CD148" s="636"/>
      <c r="CE148" s="636"/>
      <c r="CF148" s="636"/>
      <c r="CG148" s="636"/>
      <c r="CH148" s="636"/>
      <c r="CI148" s="637"/>
    </row>
    <row r="149" spans="1:87">
      <c r="A149" s="40"/>
      <c r="B149" s="635">
        <v>56</v>
      </c>
      <c r="C149" s="636"/>
      <c r="D149" s="636"/>
      <c r="E149" s="636"/>
      <c r="F149" s="637"/>
      <c r="G149" s="717" t="s">
        <v>46</v>
      </c>
      <c r="H149" s="718"/>
      <c r="I149" s="718"/>
      <c r="J149" s="718"/>
      <c r="K149" s="718"/>
      <c r="L149" s="718"/>
      <c r="M149" s="718"/>
      <c r="N149" s="718"/>
      <c r="O149" s="718"/>
      <c r="P149" s="718"/>
      <c r="Q149" s="718"/>
      <c r="R149" s="718"/>
      <c r="S149" s="718"/>
      <c r="T149" s="718"/>
      <c r="U149" s="718"/>
      <c r="V149" s="718"/>
      <c r="W149" s="718"/>
      <c r="X149" s="718"/>
      <c r="Y149" s="718"/>
      <c r="Z149" s="718"/>
      <c r="AA149" s="718"/>
      <c r="AB149" s="718"/>
      <c r="AC149" s="718"/>
      <c r="AD149" s="718"/>
      <c r="AE149" s="718"/>
      <c r="AF149" s="718"/>
      <c r="AG149" s="718"/>
      <c r="AH149" s="718"/>
      <c r="AI149" s="718"/>
      <c r="AJ149" s="719"/>
      <c r="AK149" s="635" t="s">
        <v>118</v>
      </c>
      <c r="AL149" s="636"/>
      <c r="AM149" s="636"/>
      <c r="AN149" s="636"/>
      <c r="AO149" s="636"/>
      <c r="AP149" s="636"/>
      <c r="AQ149" s="636"/>
      <c r="AR149" s="636"/>
      <c r="AS149" s="636"/>
      <c r="AT149" s="636"/>
      <c r="AU149" s="636"/>
      <c r="AV149" s="636"/>
      <c r="AW149" s="636"/>
      <c r="AX149" s="636"/>
      <c r="AY149" s="636"/>
      <c r="AZ149" s="636"/>
      <c r="BA149" s="636"/>
      <c r="BB149" s="636"/>
      <c r="BC149" s="636"/>
      <c r="BD149" s="637"/>
      <c r="BE149" s="635" t="s">
        <v>788</v>
      </c>
      <c r="BF149" s="636"/>
      <c r="BG149" s="636"/>
      <c r="BH149" s="636"/>
      <c r="BI149" s="636"/>
      <c r="BJ149" s="636"/>
      <c r="BK149" s="636"/>
      <c r="BL149" s="636"/>
      <c r="BM149" s="636"/>
      <c r="BN149" s="636"/>
      <c r="BO149" s="636"/>
      <c r="BP149" s="636"/>
      <c r="BQ149" s="636"/>
      <c r="BR149" s="636"/>
      <c r="BS149" s="636"/>
      <c r="BT149" s="636"/>
      <c r="BU149" s="636"/>
      <c r="BV149" s="636"/>
      <c r="BW149" s="636"/>
      <c r="BX149" s="636"/>
      <c r="BY149" s="636"/>
      <c r="BZ149" s="636"/>
      <c r="CA149" s="636"/>
      <c r="CB149" s="636"/>
      <c r="CC149" s="636"/>
      <c r="CD149" s="636"/>
      <c r="CE149" s="636"/>
      <c r="CF149" s="636"/>
      <c r="CG149" s="636"/>
      <c r="CH149" s="636"/>
      <c r="CI149" s="637"/>
    </row>
    <row r="150" spans="1:87">
      <c r="A150" s="40"/>
      <c r="B150" s="635">
        <v>57</v>
      </c>
      <c r="C150" s="636"/>
      <c r="D150" s="636"/>
      <c r="E150" s="636"/>
      <c r="F150" s="637"/>
      <c r="G150" s="717" t="s">
        <v>47</v>
      </c>
      <c r="H150" s="718"/>
      <c r="I150" s="718"/>
      <c r="J150" s="718"/>
      <c r="K150" s="718"/>
      <c r="L150" s="718"/>
      <c r="M150" s="718"/>
      <c r="N150" s="718"/>
      <c r="O150" s="718"/>
      <c r="P150" s="718"/>
      <c r="Q150" s="718"/>
      <c r="R150" s="718"/>
      <c r="S150" s="718"/>
      <c r="T150" s="718"/>
      <c r="U150" s="718"/>
      <c r="V150" s="718"/>
      <c r="W150" s="718"/>
      <c r="X150" s="718"/>
      <c r="Y150" s="718"/>
      <c r="Z150" s="718"/>
      <c r="AA150" s="718"/>
      <c r="AB150" s="718"/>
      <c r="AC150" s="718"/>
      <c r="AD150" s="718"/>
      <c r="AE150" s="718"/>
      <c r="AF150" s="718"/>
      <c r="AG150" s="718"/>
      <c r="AH150" s="718"/>
      <c r="AI150" s="718"/>
      <c r="AJ150" s="719"/>
      <c r="AK150" s="635" t="s">
        <v>114</v>
      </c>
      <c r="AL150" s="636"/>
      <c r="AM150" s="636"/>
      <c r="AN150" s="636"/>
      <c r="AO150" s="636"/>
      <c r="AP150" s="636"/>
      <c r="AQ150" s="636"/>
      <c r="AR150" s="636"/>
      <c r="AS150" s="636"/>
      <c r="AT150" s="636"/>
      <c r="AU150" s="636"/>
      <c r="AV150" s="636"/>
      <c r="AW150" s="636"/>
      <c r="AX150" s="636"/>
      <c r="AY150" s="636"/>
      <c r="AZ150" s="636"/>
      <c r="BA150" s="636"/>
      <c r="BB150" s="636"/>
      <c r="BC150" s="636"/>
      <c r="BD150" s="637"/>
      <c r="BE150" s="635" t="s">
        <v>785</v>
      </c>
      <c r="BF150" s="636"/>
      <c r="BG150" s="636"/>
      <c r="BH150" s="636"/>
      <c r="BI150" s="636"/>
      <c r="BJ150" s="636"/>
      <c r="BK150" s="636"/>
      <c r="BL150" s="636"/>
      <c r="BM150" s="636"/>
      <c r="BN150" s="636"/>
      <c r="BO150" s="636"/>
      <c r="BP150" s="636"/>
      <c r="BQ150" s="636"/>
      <c r="BR150" s="636"/>
      <c r="BS150" s="636"/>
      <c r="BT150" s="636"/>
      <c r="BU150" s="636"/>
      <c r="BV150" s="636"/>
      <c r="BW150" s="636"/>
      <c r="BX150" s="636"/>
      <c r="BY150" s="636"/>
      <c r="BZ150" s="636"/>
      <c r="CA150" s="636"/>
      <c r="CB150" s="636"/>
      <c r="CC150" s="636"/>
      <c r="CD150" s="636"/>
      <c r="CE150" s="636"/>
      <c r="CF150" s="636"/>
      <c r="CG150" s="636"/>
      <c r="CH150" s="636"/>
      <c r="CI150" s="637"/>
    </row>
    <row r="151" spans="1:87">
      <c r="A151" s="40"/>
      <c r="B151" s="635">
        <v>58</v>
      </c>
      <c r="C151" s="636"/>
      <c r="D151" s="636"/>
      <c r="E151" s="636"/>
      <c r="F151" s="637"/>
      <c r="G151" s="717" t="s">
        <v>48</v>
      </c>
      <c r="H151" s="718"/>
      <c r="I151" s="718"/>
      <c r="J151" s="718"/>
      <c r="K151" s="718"/>
      <c r="L151" s="718"/>
      <c r="M151" s="718"/>
      <c r="N151" s="718"/>
      <c r="O151" s="718"/>
      <c r="P151" s="718"/>
      <c r="Q151" s="718"/>
      <c r="R151" s="718"/>
      <c r="S151" s="718"/>
      <c r="T151" s="718"/>
      <c r="U151" s="718"/>
      <c r="V151" s="718"/>
      <c r="W151" s="718"/>
      <c r="X151" s="718"/>
      <c r="Y151" s="718"/>
      <c r="Z151" s="718"/>
      <c r="AA151" s="718"/>
      <c r="AB151" s="718"/>
      <c r="AC151" s="718"/>
      <c r="AD151" s="718"/>
      <c r="AE151" s="718"/>
      <c r="AF151" s="718"/>
      <c r="AG151" s="718"/>
      <c r="AH151" s="718"/>
      <c r="AI151" s="718"/>
      <c r="AJ151" s="719"/>
      <c r="AK151" s="635" t="s">
        <v>114</v>
      </c>
      <c r="AL151" s="636"/>
      <c r="AM151" s="636"/>
      <c r="AN151" s="636"/>
      <c r="AO151" s="636"/>
      <c r="AP151" s="636"/>
      <c r="AQ151" s="636"/>
      <c r="AR151" s="636"/>
      <c r="AS151" s="636"/>
      <c r="AT151" s="636"/>
      <c r="AU151" s="636"/>
      <c r="AV151" s="636"/>
      <c r="AW151" s="636"/>
      <c r="AX151" s="636"/>
      <c r="AY151" s="636"/>
      <c r="AZ151" s="636"/>
      <c r="BA151" s="636"/>
      <c r="BB151" s="636"/>
      <c r="BC151" s="636"/>
      <c r="BD151" s="637"/>
      <c r="BE151" s="635" t="s">
        <v>786</v>
      </c>
      <c r="BF151" s="636"/>
      <c r="BG151" s="636"/>
      <c r="BH151" s="636"/>
      <c r="BI151" s="636"/>
      <c r="BJ151" s="636"/>
      <c r="BK151" s="636"/>
      <c r="BL151" s="636"/>
      <c r="BM151" s="636"/>
      <c r="BN151" s="636"/>
      <c r="BO151" s="636"/>
      <c r="BP151" s="636"/>
      <c r="BQ151" s="636"/>
      <c r="BR151" s="636"/>
      <c r="BS151" s="636"/>
      <c r="BT151" s="636"/>
      <c r="BU151" s="636"/>
      <c r="BV151" s="636"/>
      <c r="BW151" s="636"/>
      <c r="BX151" s="636"/>
      <c r="BY151" s="636"/>
      <c r="BZ151" s="636"/>
      <c r="CA151" s="636"/>
      <c r="CB151" s="636"/>
      <c r="CC151" s="636"/>
      <c r="CD151" s="636"/>
      <c r="CE151" s="636"/>
      <c r="CF151" s="636"/>
      <c r="CG151" s="636"/>
      <c r="CH151" s="636"/>
      <c r="CI151" s="637"/>
    </row>
    <row r="152" spans="1:87">
      <c r="A152" s="40"/>
      <c r="B152" s="635">
        <v>59</v>
      </c>
      <c r="C152" s="636"/>
      <c r="D152" s="636"/>
      <c r="E152" s="636"/>
      <c r="F152" s="637"/>
      <c r="G152" s="717" t="s">
        <v>49</v>
      </c>
      <c r="H152" s="718"/>
      <c r="I152" s="718"/>
      <c r="J152" s="718"/>
      <c r="K152" s="718"/>
      <c r="L152" s="718"/>
      <c r="M152" s="718"/>
      <c r="N152" s="718"/>
      <c r="O152" s="718"/>
      <c r="P152" s="718"/>
      <c r="Q152" s="718"/>
      <c r="R152" s="718"/>
      <c r="S152" s="718"/>
      <c r="T152" s="718"/>
      <c r="U152" s="718"/>
      <c r="V152" s="718"/>
      <c r="W152" s="718"/>
      <c r="X152" s="718"/>
      <c r="Y152" s="718"/>
      <c r="Z152" s="718"/>
      <c r="AA152" s="718"/>
      <c r="AB152" s="718"/>
      <c r="AC152" s="718"/>
      <c r="AD152" s="718"/>
      <c r="AE152" s="718"/>
      <c r="AF152" s="718"/>
      <c r="AG152" s="718"/>
      <c r="AH152" s="718"/>
      <c r="AI152" s="718"/>
      <c r="AJ152" s="719"/>
      <c r="AK152" s="635" t="s">
        <v>114</v>
      </c>
      <c r="AL152" s="636"/>
      <c r="AM152" s="636"/>
      <c r="AN152" s="636"/>
      <c r="AO152" s="636"/>
      <c r="AP152" s="636"/>
      <c r="AQ152" s="636"/>
      <c r="AR152" s="636"/>
      <c r="AS152" s="636"/>
      <c r="AT152" s="636"/>
      <c r="AU152" s="636"/>
      <c r="AV152" s="636"/>
      <c r="AW152" s="636"/>
      <c r="AX152" s="636"/>
      <c r="AY152" s="636"/>
      <c r="AZ152" s="636"/>
      <c r="BA152" s="636"/>
      <c r="BB152" s="636"/>
      <c r="BC152" s="636"/>
      <c r="BD152" s="637"/>
      <c r="BE152" s="635" t="s">
        <v>786</v>
      </c>
      <c r="BF152" s="636"/>
      <c r="BG152" s="636"/>
      <c r="BH152" s="636"/>
      <c r="BI152" s="636"/>
      <c r="BJ152" s="636"/>
      <c r="BK152" s="636"/>
      <c r="BL152" s="636"/>
      <c r="BM152" s="636"/>
      <c r="BN152" s="636"/>
      <c r="BO152" s="636"/>
      <c r="BP152" s="636"/>
      <c r="BQ152" s="636"/>
      <c r="BR152" s="636"/>
      <c r="BS152" s="636"/>
      <c r="BT152" s="636"/>
      <c r="BU152" s="636"/>
      <c r="BV152" s="636"/>
      <c r="BW152" s="636"/>
      <c r="BX152" s="636"/>
      <c r="BY152" s="636"/>
      <c r="BZ152" s="636"/>
      <c r="CA152" s="636"/>
      <c r="CB152" s="636"/>
      <c r="CC152" s="636"/>
      <c r="CD152" s="636"/>
      <c r="CE152" s="636"/>
      <c r="CF152" s="636"/>
      <c r="CG152" s="636"/>
      <c r="CH152" s="636"/>
      <c r="CI152" s="637"/>
    </row>
    <row r="153" spans="1:87">
      <c r="A153" s="40"/>
      <c r="B153" s="635">
        <v>60</v>
      </c>
      <c r="C153" s="636"/>
      <c r="D153" s="636"/>
      <c r="E153" s="636"/>
      <c r="F153" s="637"/>
      <c r="G153" s="717" t="s">
        <v>735</v>
      </c>
      <c r="H153" s="718"/>
      <c r="I153" s="718"/>
      <c r="J153" s="718"/>
      <c r="K153" s="718"/>
      <c r="L153" s="718"/>
      <c r="M153" s="718"/>
      <c r="N153" s="718"/>
      <c r="O153" s="718"/>
      <c r="P153" s="718"/>
      <c r="Q153" s="718"/>
      <c r="R153" s="718"/>
      <c r="S153" s="718"/>
      <c r="T153" s="718"/>
      <c r="U153" s="718"/>
      <c r="V153" s="718"/>
      <c r="W153" s="718"/>
      <c r="X153" s="718"/>
      <c r="Y153" s="718"/>
      <c r="Z153" s="718"/>
      <c r="AA153" s="718"/>
      <c r="AB153" s="718"/>
      <c r="AC153" s="718"/>
      <c r="AD153" s="718"/>
      <c r="AE153" s="718"/>
      <c r="AF153" s="718"/>
      <c r="AG153" s="718"/>
      <c r="AH153" s="718"/>
      <c r="AI153" s="718"/>
      <c r="AJ153" s="719"/>
      <c r="AK153" s="635" t="s">
        <v>114</v>
      </c>
      <c r="AL153" s="636"/>
      <c r="AM153" s="636"/>
      <c r="AN153" s="636"/>
      <c r="AO153" s="636"/>
      <c r="AP153" s="636"/>
      <c r="AQ153" s="636"/>
      <c r="AR153" s="636"/>
      <c r="AS153" s="636"/>
      <c r="AT153" s="636"/>
      <c r="AU153" s="636"/>
      <c r="AV153" s="636"/>
      <c r="AW153" s="636"/>
      <c r="AX153" s="636"/>
      <c r="AY153" s="636"/>
      <c r="AZ153" s="636"/>
      <c r="BA153" s="636"/>
      <c r="BB153" s="636"/>
      <c r="BC153" s="636"/>
      <c r="BD153" s="637"/>
      <c r="BE153" s="635" t="s">
        <v>786</v>
      </c>
      <c r="BF153" s="636"/>
      <c r="BG153" s="636"/>
      <c r="BH153" s="636"/>
      <c r="BI153" s="636"/>
      <c r="BJ153" s="636"/>
      <c r="BK153" s="636"/>
      <c r="BL153" s="636"/>
      <c r="BM153" s="636"/>
      <c r="BN153" s="636"/>
      <c r="BO153" s="636"/>
      <c r="BP153" s="636"/>
      <c r="BQ153" s="636"/>
      <c r="BR153" s="636"/>
      <c r="BS153" s="636"/>
      <c r="BT153" s="636"/>
      <c r="BU153" s="636"/>
      <c r="BV153" s="636"/>
      <c r="BW153" s="636"/>
      <c r="BX153" s="636"/>
      <c r="BY153" s="636"/>
      <c r="BZ153" s="636"/>
      <c r="CA153" s="636"/>
      <c r="CB153" s="636"/>
      <c r="CC153" s="636"/>
      <c r="CD153" s="636"/>
      <c r="CE153" s="636"/>
      <c r="CF153" s="636"/>
      <c r="CG153" s="636"/>
      <c r="CH153" s="636"/>
      <c r="CI153" s="637"/>
    </row>
    <row r="154" spans="1:87">
      <c r="A154" s="40"/>
      <c r="B154" s="635">
        <v>61</v>
      </c>
      <c r="C154" s="636"/>
      <c r="D154" s="636"/>
      <c r="E154" s="636"/>
      <c r="F154" s="637"/>
      <c r="G154" s="717" t="s">
        <v>50</v>
      </c>
      <c r="H154" s="718"/>
      <c r="I154" s="718"/>
      <c r="J154" s="718"/>
      <c r="K154" s="718"/>
      <c r="L154" s="718"/>
      <c r="M154" s="718"/>
      <c r="N154" s="718"/>
      <c r="O154" s="718"/>
      <c r="P154" s="718"/>
      <c r="Q154" s="718"/>
      <c r="R154" s="718"/>
      <c r="S154" s="718"/>
      <c r="T154" s="718"/>
      <c r="U154" s="718"/>
      <c r="V154" s="718"/>
      <c r="W154" s="718"/>
      <c r="X154" s="718"/>
      <c r="Y154" s="718"/>
      <c r="Z154" s="718"/>
      <c r="AA154" s="718"/>
      <c r="AB154" s="718"/>
      <c r="AC154" s="718"/>
      <c r="AD154" s="718"/>
      <c r="AE154" s="718"/>
      <c r="AF154" s="718"/>
      <c r="AG154" s="718"/>
      <c r="AH154" s="718"/>
      <c r="AI154" s="718"/>
      <c r="AJ154" s="719"/>
      <c r="AK154" s="635" t="s">
        <v>119</v>
      </c>
      <c r="AL154" s="636"/>
      <c r="AM154" s="636"/>
      <c r="AN154" s="636"/>
      <c r="AO154" s="636"/>
      <c r="AP154" s="636"/>
      <c r="AQ154" s="636"/>
      <c r="AR154" s="636"/>
      <c r="AS154" s="636"/>
      <c r="AT154" s="636"/>
      <c r="AU154" s="636"/>
      <c r="AV154" s="636"/>
      <c r="AW154" s="636"/>
      <c r="AX154" s="636"/>
      <c r="AY154" s="636"/>
      <c r="AZ154" s="636"/>
      <c r="BA154" s="636"/>
      <c r="BB154" s="636"/>
      <c r="BC154" s="636"/>
      <c r="BD154" s="637"/>
      <c r="BE154" s="635" t="s">
        <v>785</v>
      </c>
      <c r="BF154" s="636"/>
      <c r="BG154" s="636"/>
      <c r="BH154" s="636"/>
      <c r="BI154" s="636"/>
      <c r="BJ154" s="636"/>
      <c r="BK154" s="636"/>
      <c r="BL154" s="636"/>
      <c r="BM154" s="636"/>
      <c r="BN154" s="636"/>
      <c r="BO154" s="636"/>
      <c r="BP154" s="636"/>
      <c r="BQ154" s="636"/>
      <c r="BR154" s="636"/>
      <c r="BS154" s="636"/>
      <c r="BT154" s="636"/>
      <c r="BU154" s="636"/>
      <c r="BV154" s="636"/>
      <c r="BW154" s="636"/>
      <c r="BX154" s="636"/>
      <c r="BY154" s="636"/>
      <c r="BZ154" s="636"/>
      <c r="CA154" s="636"/>
      <c r="CB154" s="636"/>
      <c r="CC154" s="636"/>
      <c r="CD154" s="636"/>
      <c r="CE154" s="636"/>
      <c r="CF154" s="636"/>
      <c r="CG154" s="636"/>
      <c r="CH154" s="636"/>
      <c r="CI154" s="637"/>
    </row>
    <row r="155" spans="1:87">
      <c r="A155" s="40"/>
      <c r="B155" s="635">
        <v>62</v>
      </c>
      <c r="C155" s="636"/>
      <c r="D155" s="636"/>
      <c r="E155" s="636"/>
      <c r="F155" s="637"/>
      <c r="G155" s="717" t="s">
        <v>51</v>
      </c>
      <c r="H155" s="718"/>
      <c r="I155" s="718"/>
      <c r="J155" s="718"/>
      <c r="K155" s="718"/>
      <c r="L155" s="718"/>
      <c r="M155" s="718"/>
      <c r="N155" s="718"/>
      <c r="O155" s="718"/>
      <c r="P155" s="718"/>
      <c r="Q155" s="718"/>
      <c r="R155" s="718"/>
      <c r="S155" s="718"/>
      <c r="T155" s="718"/>
      <c r="U155" s="718"/>
      <c r="V155" s="718"/>
      <c r="W155" s="718"/>
      <c r="X155" s="718"/>
      <c r="Y155" s="718"/>
      <c r="Z155" s="718"/>
      <c r="AA155" s="718"/>
      <c r="AB155" s="718"/>
      <c r="AC155" s="718"/>
      <c r="AD155" s="718"/>
      <c r="AE155" s="718"/>
      <c r="AF155" s="718"/>
      <c r="AG155" s="718"/>
      <c r="AH155" s="718"/>
      <c r="AI155" s="718"/>
      <c r="AJ155" s="719"/>
      <c r="AK155" s="635" t="s">
        <v>118</v>
      </c>
      <c r="AL155" s="636"/>
      <c r="AM155" s="636"/>
      <c r="AN155" s="636"/>
      <c r="AO155" s="636"/>
      <c r="AP155" s="636"/>
      <c r="AQ155" s="636"/>
      <c r="AR155" s="636"/>
      <c r="AS155" s="636"/>
      <c r="AT155" s="636"/>
      <c r="AU155" s="636"/>
      <c r="AV155" s="636"/>
      <c r="AW155" s="636"/>
      <c r="AX155" s="636"/>
      <c r="AY155" s="636"/>
      <c r="AZ155" s="636"/>
      <c r="BA155" s="636"/>
      <c r="BB155" s="636"/>
      <c r="BC155" s="636"/>
      <c r="BD155" s="637"/>
      <c r="BE155" s="635" t="s">
        <v>785</v>
      </c>
      <c r="BF155" s="636"/>
      <c r="BG155" s="636"/>
      <c r="BH155" s="636"/>
      <c r="BI155" s="636"/>
      <c r="BJ155" s="636"/>
      <c r="BK155" s="636"/>
      <c r="BL155" s="636"/>
      <c r="BM155" s="636"/>
      <c r="BN155" s="636"/>
      <c r="BO155" s="636"/>
      <c r="BP155" s="636"/>
      <c r="BQ155" s="636"/>
      <c r="BR155" s="636"/>
      <c r="BS155" s="636"/>
      <c r="BT155" s="636"/>
      <c r="BU155" s="636"/>
      <c r="BV155" s="636"/>
      <c r="BW155" s="636"/>
      <c r="BX155" s="636"/>
      <c r="BY155" s="636"/>
      <c r="BZ155" s="636"/>
      <c r="CA155" s="636"/>
      <c r="CB155" s="636"/>
      <c r="CC155" s="636"/>
      <c r="CD155" s="636"/>
      <c r="CE155" s="636"/>
      <c r="CF155" s="636"/>
      <c r="CG155" s="636"/>
      <c r="CH155" s="636"/>
      <c r="CI155" s="637"/>
    </row>
    <row r="156" spans="1:87">
      <c r="A156" s="40"/>
      <c r="B156" s="635">
        <v>63</v>
      </c>
      <c r="C156" s="636"/>
      <c r="D156" s="636"/>
      <c r="E156" s="636"/>
      <c r="F156" s="637"/>
      <c r="G156" s="717" t="s">
        <v>736</v>
      </c>
      <c r="H156" s="718"/>
      <c r="I156" s="718"/>
      <c r="J156" s="718"/>
      <c r="K156" s="718"/>
      <c r="L156" s="718"/>
      <c r="M156" s="718"/>
      <c r="N156" s="718"/>
      <c r="O156" s="718"/>
      <c r="P156" s="718"/>
      <c r="Q156" s="718"/>
      <c r="R156" s="718"/>
      <c r="S156" s="718"/>
      <c r="T156" s="718"/>
      <c r="U156" s="718"/>
      <c r="V156" s="718"/>
      <c r="W156" s="718"/>
      <c r="X156" s="718"/>
      <c r="Y156" s="718"/>
      <c r="Z156" s="718"/>
      <c r="AA156" s="718"/>
      <c r="AB156" s="718"/>
      <c r="AC156" s="718"/>
      <c r="AD156" s="718"/>
      <c r="AE156" s="718"/>
      <c r="AF156" s="718"/>
      <c r="AG156" s="718"/>
      <c r="AH156" s="718"/>
      <c r="AI156" s="718"/>
      <c r="AJ156" s="719"/>
      <c r="AK156" s="635" t="s">
        <v>114</v>
      </c>
      <c r="AL156" s="636"/>
      <c r="AM156" s="636"/>
      <c r="AN156" s="636"/>
      <c r="AO156" s="636"/>
      <c r="AP156" s="636"/>
      <c r="AQ156" s="636"/>
      <c r="AR156" s="636"/>
      <c r="AS156" s="636"/>
      <c r="AT156" s="636"/>
      <c r="AU156" s="636"/>
      <c r="AV156" s="636"/>
      <c r="AW156" s="636"/>
      <c r="AX156" s="636"/>
      <c r="AY156" s="636"/>
      <c r="AZ156" s="636"/>
      <c r="BA156" s="636"/>
      <c r="BB156" s="636"/>
      <c r="BC156" s="636"/>
      <c r="BD156" s="637"/>
      <c r="BE156" s="635" t="s">
        <v>785</v>
      </c>
      <c r="BF156" s="636"/>
      <c r="BG156" s="636"/>
      <c r="BH156" s="636"/>
      <c r="BI156" s="636"/>
      <c r="BJ156" s="636"/>
      <c r="BK156" s="636"/>
      <c r="BL156" s="636"/>
      <c r="BM156" s="636"/>
      <c r="BN156" s="636"/>
      <c r="BO156" s="636"/>
      <c r="BP156" s="636"/>
      <c r="BQ156" s="636"/>
      <c r="BR156" s="636"/>
      <c r="BS156" s="636"/>
      <c r="BT156" s="636"/>
      <c r="BU156" s="636"/>
      <c r="BV156" s="636"/>
      <c r="BW156" s="636"/>
      <c r="BX156" s="636"/>
      <c r="BY156" s="636"/>
      <c r="BZ156" s="636"/>
      <c r="CA156" s="636"/>
      <c r="CB156" s="636"/>
      <c r="CC156" s="636"/>
      <c r="CD156" s="636"/>
      <c r="CE156" s="636"/>
      <c r="CF156" s="636"/>
      <c r="CG156" s="636"/>
      <c r="CH156" s="636"/>
      <c r="CI156" s="637"/>
    </row>
    <row r="157" spans="1:87">
      <c r="A157" s="40"/>
      <c r="B157" s="635">
        <v>64</v>
      </c>
      <c r="C157" s="636"/>
      <c r="D157" s="636"/>
      <c r="E157" s="636"/>
      <c r="F157" s="637"/>
      <c r="G157" s="717" t="s">
        <v>52</v>
      </c>
      <c r="H157" s="718"/>
      <c r="I157" s="718"/>
      <c r="J157" s="718"/>
      <c r="K157" s="718"/>
      <c r="L157" s="718"/>
      <c r="M157" s="718"/>
      <c r="N157" s="718"/>
      <c r="O157" s="718"/>
      <c r="P157" s="718"/>
      <c r="Q157" s="718"/>
      <c r="R157" s="718"/>
      <c r="S157" s="718"/>
      <c r="T157" s="718"/>
      <c r="U157" s="718"/>
      <c r="V157" s="718"/>
      <c r="W157" s="718"/>
      <c r="X157" s="718"/>
      <c r="Y157" s="718"/>
      <c r="Z157" s="718"/>
      <c r="AA157" s="718"/>
      <c r="AB157" s="718"/>
      <c r="AC157" s="718"/>
      <c r="AD157" s="718"/>
      <c r="AE157" s="718"/>
      <c r="AF157" s="718"/>
      <c r="AG157" s="718"/>
      <c r="AH157" s="718"/>
      <c r="AI157" s="718"/>
      <c r="AJ157" s="719"/>
      <c r="AK157" s="635" t="s">
        <v>119</v>
      </c>
      <c r="AL157" s="636"/>
      <c r="AM157" s="636"/>
      <c r="AN157" s="636"/>
      <c r="AO157" s="636"/>
      <c r="AP157" s="636"/>
      <c r="AQ157" s="636"/>
      <c r="AR157" s="636"/>
      <c r="AS157" s="636"/>
      <c r="AT157" s="636"/>
      <c r="AU157" s="636"/>
      <c r="AV157" s="636"/>
      <c r="AW157" s="636"/>
      <c r="AX157" s="636"/>
      <c r="AY157" s="636"/>
      <c r="AZ157" s="636"/>
      <c r="BA157" s="636"/>
      <c r="BB157" s="636"/>
      <c r="BC157" s="636"/>
      <c r="BD157" s="637"/>
      <c r="BE157" s="635" t="s">
        <v>786</v>
      </c>
      <c r="BF157" s="636"/>
      <c r="BG157" s="636"/>
      <c r="BH157" s="636"/>
      <c r="BI157" s="636"/>
      <c r="BJ157" s="636"/>
      <c r="BK157" s="636"/>
      <c r="BL157" s="636"/>
      <c r="BM157" s="636"/>
      <c r="BN157" s="636"/>
      <c r="BO157" s="636"/>
      <c r="BP157" s="636"/>
      <c r="BQ157" s="636"/>
      <c r="BR157" s="636"/>
      <c r="BS157" s="636"/>
      <c r="BT157" s="636"/>
      <c r="BU157" s="636"/>
      <c r="BV157" s="636"/>
      <c r="BW157" s="636"/>
      <c r="BX157" s="636"/>
      <c r="BY157" s="636"/>
      <c r="BZ157" s="636"/>
      <c r="CA157" s="636"/>
      <c r="CB157" s="636"/>
      <c r="CC157" s="636"/>
      <c r="CD157" s="636"/>
      <c r="CE157" s="636"/>
      <c r="CF157" s="636"/>
      <c r="CG157" s="636"/>
      <c r="CH157" s="636"/>
      <c r="CI157" s="637"/>
    </row>
    <row r="158" spans="1:87">
      <c r="A158" s="40"/>
      <c r="B158" s="635">
        <v>65</v>
      </c>
      <c r="C158" s="636"/>
      <c r="D158" s="636"/>
      <c r="E158" s="636"/>
      <c r="F158" s="637"/>
      <c r="G158" s="717" t="s">
        <v>53</v>
      </c>
      <c r="H158" s="718"/>
      <c r="I158" s="718"/>
      <c r="J158" s="718"/>
      <c r="K158" s="718"/>
      <c r="L158" s="718"/>
      <c r="M158" s="718"/>
      <c r="N158" s="718"/>
      <c r="O158" s="718"/>
      <c r="P158" s="718"/>
      <c r="Q158" s="718"/>
      <c r="R158" s="718"/>
      <c r="S158" s="718"/>
      <c r="T158" s="718"/>
      <c r="U158" s="718"/>
      <c r="V158" s="718"/>
      <c r="W158" s="718"/>
      <c r="X158" s="718"/>
      <c r="Y158" s="718"/>
      <c r="Z158" s="718"/>
      <c r="AA158" s="718"/>
      <c r="AB158" s="718"/>
      <c r="AC158" s="718"/>
      <c r="AD158" s="718"/>
      <c r="AE158" s="718"/>
      <c r="AF158" s="718"/>
      <c r="AG158" s="718"/>
      <c r="AH158" s="718"/>
      <c r="AI158" s="718"/>
      <c r="AJ158" s="719"/>
      <c r="AK158" s="635" t="s">
        <v>119</v>
      </c>
      <c r="AL158" s="636"/>
      <c r="AM158" s="636"/>
      <c r="AN158" s="636"/>
      <c r="AO158" s="636"/>
      <c r="AP158" s="636"/>
      <c r="AQ158" s="636"/>
      <c r="AR158" s="636"/>
      <c r="AS158" s="636"/>
      <c r="AT158" s="636"/>
      <c r="AU158" s="636"/>
      <c r="AV158" s="636"/>
      <c r="AW158" s="636"/>
      <c r="AX158" s="636"/>
      <c r="AY158" s="636"/>
      <c r="AZ158" s="636"/>
      <c r="BA158" s="636"/>
      <c r="BB158" s="636"/>
      <c r="BC158" s="636"/>
      <c r="BD158" s="637"/>
      <c r="BE158" s="635" t="s">
        <v>787</v>
      </c>
      <c r="BF158" s="636"/>
      <c r="BG158" s="636"/>
      <c r="BH158" s="636"/>
      <c r="BI158" s="636"/>
      <c r="BJ158" s="636"/>
      <c r="BK158" s="636"/>
      <c r="BL158" s="636"/>
      <c r="BM158" s="636"/>
      <c r="BN158" s="636"/>
      <c r="BO158" s="636"/>
      <c r="BP158" s="636"/>
      <c r="BQ158" s="636"/>
      <c r="BR158" s="636"/>
      <c r="BS158" s="636"/>
      <c r="BT158" s="636"/>
      <c r="BU158" s="636"/>
      <c r="BV158" s="636"/>
      <c r="BW158" s="636"/>
      <c r="BX158" s="636"/>
      <c r="BY158" s="636"/>
      <c r="BZ158" s="636"/>
      <c r="CA158" s="636"/>
      <c r="CB158" s="636"/>
      <c r="CC158" s="636"/>
      <c r="CD158" s="636"/>
      <c r="CE158" s="636"/>
      <c r="CF158" s="636"/>
      <c r="CG158" s="636"/>
      <c r="CH158" s="636"/>
      <c r="CI158" s="637"/>
    </row>
    <row r="159" spans="1:87">
      <c r="A159" s="40"/>
      <c r="B159" s="635">
        <v>66</v>
      </c>
      <c r="C159" s="636"/>
      <c r="D159" s="636"/>
      <c r="E159" s="636"/>
      <c r="F159" s="637"/>
      <c r="G159" s="717" t="s">
        <v>54</v>
      </c>
      <c r="H159" s="718"/>
      <c r="I159" s="718"/>
      <c r="J159" s="718"/>
      <c r="K159" s="718"/>
      <c r="L159" s="718"/>
      <c r="M159" s="718"/>
      <c r="N159" s="718"/>
      <c r="O159" s="718"/>
      <c r="P159" s="718"/>
      <c r="Q159" s="718"/>
      <c r="R159" s="718"/>
      <c r="S159" s="718"/>
      <c r="T159" s="718"/>
      <c r="U159" s="718"/>
      <c r="V159" s="718"/>
      <c r="W159" s="718"/>
      <c r="X159" s="718"/>
      <c r="Y159" s="718"/>
      <c r="Z159" s="718"/>
      <c r="AA159" s="718"/>
      <c r="AB159" s="718"/>
      <c r="AC159" s="718"/>
      <c r="AD159" s="718"/>
      <c r="AE159" s="718"/>
      <c r="AF159" s="718"/>
      <c r="AG159" s="718"/>
      <c r="AH159" s="718"/>
      <c r="AI159" s="718"/>
      <c r="AJ159" s="719"/>
      <c r="AK159" s="635" t="s">
        <v>118</v>
      </c>
      <c r="AL159" s="636"/>
      <c r="AM159" s="636"/>
      <c r="AN159" s="636"/>
      <c r="AO159" s="636"/>
      <c r="AP159" s="636"/>
      <c r="AQ159" s="636"/>
      <c r="AR159" s="636"/>
      <c r="AS159" s="636"/>
      <c r="AT159" s="636"/>
      <c r="AU159" s="636"/>
      <c r="AV159" s="636"/>
      <c r="AW159" s="636"/>
      <c r="AX159" s="636"/>
      <c r="AY159" s="636"/>
      <c r="AZ159" s="636"/>
      <c r="BA159" s="636"/>
      <c r="BB159" s="636"/>
      <c r="BC159" s="636"/>
      <c r="BD159" s="637"/>
      <c r="BE159" s="635" t="s">
        <v>785</v>
      </c>
      <c r="BF159" s="636"/>
      <c r="BG159" s="636"/>
      <c r="BH159" s="636"/>
      <c r="BI159" s="636"/>
      <c r="BJ159" s="636"/>
      <c r="BK159" s="636"/>
      <c r="BL159" s="636"/>
      <c r="BM159" s="636"/>
      <c r="BN159" s="636"/>
      <c r="BO159" s="636"/>
      <c r="BP159" s="636"/>
      <c r="BQ159" s="636"/>
      <c r="BR159" s="636"/>
      <c r="BS159" s="636"/>
      <c r="BT159" s="636"/>
      <c r="BU159" s="636"/>
      <c r="BV159" s="636"/>
      <c r="BW159" s="636"/>
      <c r="BX159" s="636"/>
      <c r="BY159" s="636"/>
      <c r="BZ159" s="636"/>
      <c r="CA159" s="636"/>
      <c r="CB159" s="636"/>
      <c r="CC159" s="636"/>
      <c r="CD159" s="636"/>
      <c r="CE159" s="636"/>
      <c r="CF159" s="636"/>
      <c r="CG159" s="636"/>
      <c r="CH159" s="636"/>
      <c r="CI159" s="637"/>
    </row>
    <row r="160" spans="1:87">
      <c r="A160" s="40"/>
      <c r="B160" s="635">
        <v>67</v>
      </c>
      <c r="C160" s="636"/>
      <c r="D160" s="636"/>
      <c r="E160" s="636"/>
      <c r="F160" s="637"/>
      <c r="G160" s="717" t="s">
        <v>55</v>
      </c>
      <c r="H160" s="718"/>
      <c r="I160" s="718"/>
      <c r="J160" s="718"/>
      <c r="K160" s="718"/>
      <c r="L160" s="718"/>
      <c r="M160" s="718"/>
      <c r="N160" s="718"/>
      <c r="O160" s="718"/>
      <c r="P160" s="718"/>
      <c r="Q160" s="718"/>
      <c r="R160" s="718"/>
      <c r="S160" s="718"/>
      <c r="T160" s="718"/>
      <c r="U160" s="718"/>
      <c r="V160" s="718"/>
      <c r="W160" s="718"/>
      <c r="X160" s="718"/>
      <c r="Y160" s="718"/>
      <c r="Z160" s="718"/>
      <c r="AA160" s="718"/>
      <c r="AB160" s="718"/>
      <c r="AC160" s="718"/>
      <c r="AD160" s="718"/>
      <c r="AE160" s="718"/>
      <c r="AF160" s="718"/>
      <c r="AG160" s="718"/>
      <c r="AH160" s="718"/>
      <c r="AI160" s="718"/>
      <c r="AJ160" s="719"/>
      <c r="AK160" s="635" t="s">
        <v>118</v>
      </c>
      <c r="AL160" s="636"/>
      <c r="AM160" s="636"/>
      <c r="AN160" s="636"/>
      <c r="AO160" s="636"/>
      <c r="AP160" s="636"/>
      <c r="AQ160" s="636"/>
      <c r="AR160" s="636"/>
      <c r="AS160" s="636"/>
      <c r="AT160" s="636"/>
      <c r="AU160" s="636"/>
      <c r="AV160" s="636"/>
      <c r="AW160" s="636"/>
      <c r="AX160" s="636"/>
      <c r="AY160" s="636"/>
      <c r="AZ160" s="636"/>
      <c r="BA160" s="636"/>
      <c r="BB160" s="636"/>
      <c r="BC160" s="636"/>
      <c r="BD160" s="637"/>
      <c r="BE160" s="635" t="s">
        <v>788</v>
      </c>
      <c r="BF160" s="636"/>
      <c r="BG160" s="636"/>
      <c r="BH160" s="636"/>
      <c r="BI160" s="636"/>
      <c r="BJ160" s="636"/>
      <c r="BK160" s="636"/>
      <c r="BL160" s="636"/>
      <c r="BM160" s="636"/>
      <c r="BN160" s="636"/>
      <c r="BO160" s="636"/>
      <c r="BP160" s="636"/>
      <c r="BQ160" s="636"/>
      <c r="BR160" s="636"/>
      <c r="BS160" s="636"/>
      <c r="BT160" s="636"/>
      <c r="BU160" s="636"/>
      <c r="BV160" s="636"/>
      <c r="BW160" s="636"/>
      <c r="BX160" s="636"/>
      <c r="BY160" s="636"/>
      <c r="BZ160" s="636"/>
      <c r="CA160" s="636"/>
      <c r="CB160" s="636"/>
      <c r="CC160" s="636"/>
      <c r="CD160" s="636"/>
      <c r="CE160" s="636"/>
      <c r="CF160" s="636"/>
      <c r="CG160" s="636"/>
      <c r="CH160" s="636"/>
      <c r="CI160" s="637"/>
    </row>
    <row r="161" spans="1:87">
      <c r="A161" s="40"/>
      <c r="B161" s="635">
        <v>68</v>
      </c>
      <c r="C161" s="636"/>
      <c r="D161" s="636"/>
      <c r="E161" s="636"/>
      <c r="F161" s="637"/>
      <c r="G161" s="717" t="s">
        <v>56</v>
      </c>
      <c r="H161" s="718"/>
      <c r="I161" s="718"/>
      <c r="J161" s="718"/>
      <c r="K161" s="718"/>
      <c r="L161" s="718"/>
      <c r="M161" s="718"/>
      <c r="N161" s="718"/>
      <c r="O161" s="718"/>
      <c r="P161" s="718"/>
      <c r="Q161" s="718"/>
      <c r="R161" s="718"/>
      <c r="S161" s="718"/>
      <c r="T161" s="718"/>
      <c r="U161" s="718"/>
      <c r="V161" s="718"/>
      <c r="W161" s="718"/>
      <c r="X161" s="718"/>
      <c r="Y161" s="718"/>
      <c r="Z161" s="718"/>
      <c r="AA161" s="718"/>
      <c r="AB161" s="718"/>
      <c r="AC161" s="718"/>
      <c r="AD161" s="718"/>
      <c r="AE161" s="718"/>
      <c r="AF161" s="718"/>
      <c r="AG161" s="718"/>
      <c r="AH161" s="718"/>
      <c r="AI161" s="718"/>
      <c r="AJ161" s="719"/>
      <c r="AK161" s="635" t="s">
        <v>118</v>
      </c>
      <c r="AL161" s="636"/>
      <c r="AM161" s="636"/>
      <c r="AN161" s="636"/>
      <c r="AO161" s="636"/>
      <c r="AP161" s="636"/>
      <c r="AQ161" s="636"/>
      <c r="AR161" s="636"/>
      <c r="AS161" s="636"/>
      <c r="AT161" s="636"/>
      <c r="AU161" s="636"/>
      <c r="AV161" s="636"/>
      <c r="AW161" s="636"/>
      <c r="AX161" s="636"/>
      <c r="AY161" s="636"/>
      <c r="AZ161" s="636"/>
      <c r="BA161" s="636"/>
      <c r="BB161" s="636"/>
      <c r="BC161" s="636"/>
      <c r="BD161" s="637"/>
      <c r="BE161" s="635" t="s">
        <v>788</v>
      </c>
      <c r="BF161" s="636"/>
      <c r="BG161" s="636"/>
      <c r="BH161" s="636"/>
      <c r="BI161" s="636"/>
      <c r="BJ161" s="636"/>
      <c r="BK161" s="636"/>
      <c r="BL161" s="636"/>
      <c r="BM161" s="636"/>
      <c r="BN161" s="636"/>
      <c r="BO161" s="636"/>
      <c r="BP161" s="636"/>
      <c r="BQ161" s="636"/>
      <c r="BR161" s="636"/>
      <c r="BS161" s="636"/>
      <c r="BT161" s="636"/>
      <c r="BU161" s="636"/>
      <c r="BV161" s="636"/>
      <c r="BW161" s="636"/>
      <c r="BX161" s="636"/>
      <c r="BY161" s="636"/>
      <c r="BZ161" s="636"/>
      <c r="CA161" s="636"/>
      <c r="CB161" s="636"/>
      <c r="CC161" s="636"/>
      <c r="CD161" s="636"/>
      <c r="CE161" s="636"/>
      <c r="CF161" s="636"/>
      <c r="CG161" s="636"/>
      <c r="CH161" s="636"/>
      <c r="CI161" s="637"/>
    </row>
    <row r="162" spans="1:87">
      <c r="A162" s="40"/>
      <c r="B162" s="635">
        <v>69</v>
      </c>
      <c r="C162" s="636"/>
      <c r="D162" s="636"/>
      <c r="E162" s="636"/>
      <c r="F162" s="637"/>
      <c r="G162" s="717" t="s">
        <v>57</v>
      </c>
      <c r="H162" s="718"/>
      <c r="I162" s="718"/>
      <c r="J162" s="718"/>
      <c r="K162" s="718"/>
      <c r="L162" s="718"/>
      <c r="M162" s="718"/>
      <c r="N162" s="718"/>
      <c r="O162" s="718"/>
      <c r="P162" s="718"/>
      <c r="Q162" s="718"/>
      <c r="R162" s="718"/>
      <c r="S162" s="718"/>
      <c r="T162" s="718"/>
      <c r="U162" s="718"/>
      <c r="V162" s="718"/>
      <c r="W162" s="718"/>
      <c r="X162" s="718"/>
      <c r="Y162" s="718"/>
      <c r="Z162" s="718"/>
      <c r="AA162" s="718"/>
      <c r="AB162" s="718"/>
      <c r="AC162" s="718"/>
      <c r="AD162" s="718"/>
      <c r="AE162" s="718"/>
      <c r="AF162" s="718"/>
      <c r="AG162" s="718"/>
      <c r="AH162" s="718"/>
      <c r="AI162" s="718"/>
      <c r="AJ162" s="719"/>
      <c r="AK162" s="635" t="s">
        <v>118</v>
      </c>
      <c r="AL162" s="636"/>
      <c r="AM162" s="636"/>
      <c r="AN162" s="636"/>
      <c r="AO162" s="636"/>
      <c r="AP162" s="636"/>
      <c r="AQ162" s="636"/>
      <c r="AR162" s="636"/>
      <c r="AS162" s="636"/>
      <c r="AT162" s="636"/>
      <c r="AU162" s="636"/>
      <c r="AV162" s="636"/>
      <c r="AW162" s="636"/>
      <c r="AX162" s="636"/>
      <c r="AY162" s="636"/>
      <c r="AZ162" s="636"/>
      <c r="BA162" s="636"/>
      <c r="BB162" s="636"/>
      <c r="BC162" s="636"/>
      <c r="BD162" s="637"/>
      <c r="BE162" s="635" t="s">
        <v>785</v>
      </c>
      <c r="BF162" s="636"/>
      <c r="BG162" s="636"/>
      <c r="BH162" s="636"/>
      <c r="BI162" s="636"/>
      <c r="BJ162" s="636"/>
      <c r="BK162" s="636"/>
      <c r="BL162" s="636"/>
      <c r="BM162" s="636"/>
      <c r="BN162" s="636"/>
      <c r="BO162" s="636"/>
      <c r="BP162" s="636"/>
      <c r="BQ162" s="636"/>
      <c r="BR162" s="636"/>
      <c r="BS162" s="636"/>
      <c r="BT162" s="636"/>
      <c r="BU162" s="636"/>
      <c r="BV162" s="636"/>
      <c r="BW162" s="636"/>
      <c r="BX162" s="636"/>
      <c r="BY162" s="636"/>
      <c r="BZ162" s="636"/>
      <c r="CA162" s="636"/>
      <c r="CB162" s="636"/>
      <c r="CC162" s="636"/>
      <c r="CD162" s="636"/>
      <c r="CE162" s="636"/>
      <c r="CF162" s="636"/>
      <c r="CG162" s="636"/>
      <c r="CH162" s="636"/>
      <c r="CI162" s="637"/>
    </row>
    <row r="163" spans="1:87">
      <c r="A163" s="40"/>
      <c r="B163" s="635">
        <v>70</v>
      </c>
      <c r="C163" s="636"/>
      <c r="D163" s="636"/>
      <c r="E163" s="636"/>
      <c r="F163" s="637"/>
      <c r="G163" s="717" t="s">
        <v>58</v>
      </c>
      <c r="H163" s="718"/>
      <c r="I163" s="718"/>
      <c r="J163" s="718"/>
      <c r="K163" s="718"/>
      <c r="L163" s="718"/>
      <c r="M163" s="718"/>
      <c r="N163" s="718"/>
      <c r="O163" s="718"/>
      <c r="P163" s="718"/>
      <c r="Q163" s="718"/>
      <c r="R163" s="718"/>
      <c r="S163" s="718"/>
      <c r="T163" s="718"/>
      <c r="U163" s="718"/>
      <c r="V163" s="718"/>
      <c r="W163" s="718"/>
      <c r="X163" s="718"/>
      <c r="Y163" s="718"/>
      <c r="Z163" s="718"/>
      <c r="AA163" s="718"/>
      <c r="AB163" s="718"/>
      <c r="AC163" s="718"/>
      <c r="AD163" s="718"/>
      <c r="AE163" s="718"/>
      <c r="AF163" s="718"/>
      <c r="AG163" s="718"/>
      <c r="AH163" s="718"/>
      <c r="AI163" s="718"/>
      <c r="AJ163" s="719"/>
      <c r="AK163" s="635" t="s">
        <v>118</v>
      </c>
      <c r="AL163" s="636"/>
      <c r="AM163" s="636"/>
      <c r="AN163" s="636"/>
      <c r="AO163" s="636"/>
      <c r="AP163" s="636"/>
      <c r="AQ163" s="636"/>
      <c r="AR163" s="636"/>
      <c r="AS163" s="636"/>
      <c r="AT163" s="636"/>
      <c r="AU163" s="636"/>
      <c r="AV163" s="636"/>
      <c r="AW163" s="636"/>
      <c r="AX163" s="636"/>
      <c r="AY163" s="636"/>
      <c r="AZ163" s="636"/>
      <c r="BA163" s="636"/>
      <c r="BB163" s="636"/>
      <c r="BC163" s="636"/>
      <c r="BD163" s="637"/>
      <c r="BE163" s="635" t="s">
        <v>786</v>
      </c>
      <c r="BF163" s="636"/>
      <c r="BG163" s="636"/>
      <c r="BH163" s="636"/>
      <c r="BI163" s="636"/>
      <c r="BJ163" s="636"/>
      <c r="BK163" s="636"/>
      <c r="BL163" s="636"/>
      <c r="BM163" s="636"/>
      <c r="BN163" s="636"/>
      <c r="BO163" s="636"/>
      <c r="BP163" s="636"/>
      <c r="BQ163" s="636"/>
      <c r="BR163" s="636"/>
      <c r="BS163" s="636"/>
      <c r="BT163" s="636"/>
      <c r="BU163" s="636"/>
      <c r="BV163" s="636"/>
      <c r="BW163" s="636"/>
      <c r="BX163" s="636"/>
      <c r="BY163" s="636"/>
      <c r="BZ163" s="636"/>
      <c r="CA163" s="636"/>
      <c r="CB163" s="636"/>
      <c r="CC163" s="636"/>
      <c r="CD163" s="636"/>
      <c r="CE163" s="636"/>
      <c r="CF163" s="636"/>
      <c r="CG163" s="636"/>
      <c r="CH163" s="636"/>
      <c r="CI163" s="637"/>
    </row>
    <row r="164" spans="1:87">
      <c r="A164" s="40"/>
      <c r="B164" s="635">
        <v>71</v>
      </c>
      <c r="C164" s="636"/>
      <c r="D164" s="636"/>
      <c r="E164" s="636"/>
      <c r="F164" s="637"/>
      <c r="G164" s="717" t="s">
        <v>59</v>
      </c>
      <c r="H164" s="718"/>
      <c r="I164" s="718"/>
      <c r="J164" s="718"/>
      <c r="K164" s="718"/>
      <c r="L164" s="718"/>
      <c r="M164" s="718"/>
      <c r="N164" s="718"/>
      <c r="O164" s="718"/>
      <c r="P164" s="718"/>
      <c r="Q164" s="718"/>
      <c r="R164" s="718"/>
      <c r="S164" s="718"/>
      <c r="T164" s="718"/>
      <c r="U164" s="718"/>
      <c r="V164" s="718"/>
      <c r="W164" s="718"/>
      <c r="X164" s="718"/>
      <c r="Y164" s="718"/>
      <c r="Z164" s="718"/>
      <c r="AA164" s="718"/>
      <c r="AB164" s="718"/>
      <c r="AC164" s="718"/>
      <c r="AD164" s="718"/>
      <c r="AE164" s="718"/>
      <c r="AF164" s="718"/>
      <c r="AG164" s="718"/>
      <c r="AH164" s="718"/>
      <c r="AI164" s="718"/>
      <c r="AJ164" s="719"/>
      <c r="AK164" s="635" t="s">
        <v>114</v>
      </c>
      <c r="AL164" s="636"/>
      <c r="AM164" s="636"/>
      <c r="AN164" s="636"/>
      <c r="AO164" s="636"/>
      <c r="AP164" s="636"/>
      <c r="AQ164" s="636"/>
      <c r="AR164" s="636"/>
      <c r="AS164" s="636"/>
      <c r="AT164" s="636"/>
      <c r="AU164" s="636"/>
      <c r="AV164" s="636"/>
      <c r="AW164" s="636"/>
      <c r="AX164" s="636"/>
      <c r="AY164" s="636"/>
      <c r="AZ164" s="636"/>
      <c r="BA164" s="636"/>
      <c r="BB164" s="636"/>
      <c r="BC164" s="636"/>
      <c r="BD164" s="637"/>
      <c r="BE164" s="635" t="s">
        <v>786</v>
      </c>
      <c r="BF164" s="636"/>
      <c r="BG164" s="636"/>
      <c r="BH164" s="636"/>
      <c r="BI164" s="636"/>
      <c r="BJ164" s="636"/>
      <c r="BK164" s="636"/>
      <c r="BL164" s="636"/>
      <c r="BM164" s="636"/>
      <c r="BN164" s="636"/>
      <c r="BO164" s="636"/>
      <c r="BP164" s="636"/>
      <c r="BQ164" s="636"/>
      <c r="BR164" s="636"/>
      <c r="BS164" s="636"/>
      <c r="BT164" s="636"/>
      <c r="BU164" s="636"/>
      <c r="BV164" s="636"/>
      <c r="BW164" s="636"/>
      <c r="BX164" s="636"/>
      <c r="BY164" s="636"/>
      <c r="BZ164" s="636"/>
      <c r="CA164" s="636"/>
      <c r="CB164" s="636"/>
      <c r="CC164" s="636"/>
      <c r="CD164" s="636"/>
      <c r="CE164" s="636"/>
      <c r="CF164" s="636"/>
      <c r="CG164" s="636"/>
      <c r="CH164" s="636"/>
      <c r="CI164" s="637"/>
    </row>
    <row r="165" spans="1:87">
      <c r="A165" s="40"/>
      <c r="B165" s="635">
        <v>72</v>
      </c>
      <c r="C165" s="636"/>
      <c r="D165" s="636"/>
      <c r="E165" s="636"/>
      <c r="F165" s="637"/>
      <c r="G165" s="717" t="s">
        <v>60</v>
      </c>
      <c r="H165" s="718"/>
      <c r="I165" s="718"/>
      <c r="J165" s="718"/>
      <c r="K165" s="718"/>
      <c r="L165" s="718"/>
      <c r="M165" s="718"/>
      <c r="N165" s="718"/>
      <c r="O165" s="718"/>
      <c r="P165" s="718"/>
      <c r="Q165" s="718"/>
      <c r="R165" s="718"/>
      <c r="S165" s="718"/>
      <c r="T165" s="718"/>
      <c r="U165" s="718"/>
      <c r="V165" s="718"/>
      <c r="W165" s="718"/>
      <c r="X165" s="718"/>
      <c r="Y165" s="718"/>
      <c r="Z165" s="718"/>
      <c r="AA165" s="718"/>
      <c r="AB165" s="718"/>
      <c r="AC165" s="718"/>
      <c r="AD165" s="718"/>
      <c r="AE165" s="718"/>
      <c r="AF165" s="718"/>
      <c r="AG165" s="718"/>
      <c r="AH165" s="718"/>
      <c r="AI165" s="718"/>
      <c r="AJ165" s="719"/>
      <c r="AK165" s="635" t="s">
        <v>118</v>
      </c>
      <c r="AL165" s="636"/>
      <c r="AM165" s="636"/>
      <c r="AN165" s="636"/>
      <c r="AO165" s="636"/>
      <c r="AP165" s="636"/>
      <c r="AQ165" s="636"/>
      <c r="AR165" s="636"/>
      <c r="AS165" s="636"/>
      <c r="AT165" s="636"/>
      <c r="AU165" s="636"/>
      <c r="AV165" s="636"/>
      <c r="AW165" s="636"/>
      <c r="AX165" s="636"/>
      <c r="AY165" s="636"/>
      <c r="AZ165" s="636"/>
      <c r="BA165" s="636"/>
      <c r="BB165" s="636"/>
      <c r="BC165" s="636"/>
      <c r="BD165" s="637"/>
      <c r="BE165" s="635" t="s">
        <v>787</v>
      </c>
      <c r="BF165" s="636"/>
      <c r="BG165" s="636"/>
      <c r="BH165" s="636"/>
      <c r="BI165" s="636"/>
      <c r="BJ165" s="636"/>
      <c r="BK165" s="636"/>
      <c r="BL165" s="636"/>
      <c r="BM165" s="636"/>
      <c r="BN165" s="636"/>
      <c r="BO165" s="636"/>
      <c r="BP165" s="636"/>
      <c r="BQ165" s="636"/>
      <c r="BR165" s="636"/>
      <c r="BS165" s="636"/>
      <c r="BT165" s="636"/>
      <c r="BU165" s="636"/>
      <c r="BV165" s="636"/>
      <c r="BW165" s="636"/>
      <c r="BX165" s="636"/>
      <c r="BY165" s="636"/>
      <c r="BZ165" s="636"/>
      <c r="CA165" s="636"/>
      <c r="CB165" s="636"/>
      <c r="CC165" s="636"/>
      <c r="CD165" s="636"/>
      <c r="CE165" s="636"/>
      <c r="CF165" s="636"/>
      <c r="CG165" s="636"/>
      <c r="CH165" s="636"/>
      <c r="CI165" s="637"/>
    </row>
    <row r="166" spans="1:87">
      <c r="A166" s="40"/>
      <c r="B166" s="635">
        <v>73</v>
      </c>
      <c r="C166" s="636"/>
      <c r="D166" s="636"/>
      <c r="E166" s="636"/>
      <c r="F166" s="637"/>
      <c r="G166" s="717" t="s">
        <v>61</v>
      </c>
      <c r="H166" s="718"/>
      <c r="I166" s="718"/>
      <c r="J166" s="718"/>
      <c r="K166" s="718"/>
      <c r="L166" s="718"/>
      <c r="M166" s="718"/>
      <c r="N166" s="718"/>
      <c r="O166" s="718"/>
      <c r="P166" s="718"/>
      <c r="Q166" s="718"/>
      <c r="R166" s="718"/>
      <c r="S166" s="718"/>
      <c r="T166" s="718"/>
      <c r="U166" s="718"/>
      <c r="V166" s="718"/>
      <c r="W166" s="718"/>
      <c r="X166" s="718"/>
      <c r="Y166" s="718"/>
      <c r="Z166" s="718"/>
      <c r="AA166" s="718"/>
      <c r="AB166" s="718"/>
      <c r="AC166" s="718"/>
      <c r="AD166" s="718"/>
      <c r="AE166" s="718"/>
      <c r="AF166" s="718"/>
      <c r="AG166" s="718"/>
      <c r="AH166" s="718"/>
      <c r="AI166" s="718"/>
      <c r="AJ166" s="719"/>
      <c r="AK166" s="635" t="s">
        <v>118</v>
      </c>
      <c r="AL166" s="636"/>
      <c r="AM166" s="636"/>
      <c r="AN166" s="636"/>
      <c r="AO166" s="636"/>
      <c r="AP166" s="636"/>
      <c r="AQ166" s="636"/>
      <c r="AR166" s="636"/>
      <c r="AS166" s="636"/>
      <c r="AT166" s="636"/>
      <c r="AU166" s="636"/>
      <c r="AV166" s="636"/>
      <c r="AW166" s="636"/>
      <c r="AX166" s="636"/>
      <c r="AY166" s="636"/>
      <c r="AZ166" s="636"/>
      <c r="BA166" s="636"/>
      <c r="BB166" s="636"/>
      <c r="BC166" s="636"/>
      <c r="BD166" s="637"/>
      <c r="BE166" s="635" t="s">
        <v>785</v>
      </c>
      <c r="BF166" s="636"/>
      <c r="BG166" s="636"/>
      <c r="BH166" s="636"/>
      <c r="BI166" s="636"/>
      <c r="BJ166" s="636"/>
      <c r="BK166" s="636"/>
      <c r="BL166" s="636"/>
      <c r="BM166" s="636"/>
      <c r="BN166" s="636"/>
      <c r="BO166" s="636"/>
      <c r="BP166" s="636"/>
      <c r="BQ166" s="636"/>
      <c r="BR166" s="636"/>
      <c r="BS166" s="636"/>
      <c r="BT166" s="636"/>
      <c r="BU166" s="636"/>
      <c r="BV166" s="636"/>
      <c r="BW166" s="636"/>
      <c r="BX166" s="636"/>
      <c r="BY166" s="636"/>
      <c r="BZ166" s="636"/>
      <c r="CA166" s="636"/>
      <c r="CB166" s="636"/>
      <c r="CC166" s="636"/>
      <c r="CD166" s="636"/>
      <c r="CE166" s="636"/>
      <c r="CF166" s="636"/>
      <c r="CG166" s="636"/>
      <c r="CH166" s="636"/>
      <c r="CI166" s="637"/>
    </row>
    <row r="167" spans="1:87">
      <c r="A167" s="40"/>
      <c r="B167" s="635">
        <v>74</v>
      </c>
      <c r="C167" s="636"/>
      <c r="D167" s="636"/>
      <c r="E167" s="636"/>
      <c r="F167" s="637"/>
      <c r="G167" s="717" t="s">
        <v>62</v>
      </c>
      <c r="H167" s="718"/>
      <c r="I167" s="718"/>
      <c r="J167" s="718"/>
      <c r="K167" s="718"/>
      <c r="L167" s="718"/>
      <c r="M167" s="718"/>
      <c r="N167" s="718"/>
      <c r="O167" s="718"/>
      <c r="P167" s="718"/>
      <c r="Q167" s="718"/>
      <c r="R167" s="718"/>
      <c r="S167" s="718"/>
      <c r="T167" s="718"/>
      <c r="U167" s="718"/>
      <c r="V167" s="718"/>
      <c r="W167" s="718"/>
      <c r="X167" s="718"/>
      <c r="Y167" s="718"/>
      <c r="Z167" s="718"/>
      <c r="AA167" s="718"/>
      <c r="AB167" s="718"/>
      <c r="AC167" s="718"/>
      <c r="AD167" s="718"/>
      <c r="AE167" s="718"/>
      <c r="AF167" s="718"/>
      <c r="AG167" s="718"/>
      <c r="AH167" s="718"/>
      <c r="AI167" s="718"/>
      <c r="AJ167" s="719"/>
      <c r="AK167" s="635" t="s">
        <v>119</v>
      </c>
      <c r="AL167" s="636"/>
      <c r="AM167" s="636"/>
      <c r="AN167" s="636"/>
      <c r="AO167" s="636"/>
      <c r="AP167" s="636"/>
      <c r="AQ167" s="636"/>
      <c r="AR167" s="636"/>
      <c r="AS167" s="636"/>
      <c r="AT167" s="636"/>
      <c r="AU167" s="636"/>
      <c r="AV167" s="636"/>
      <c r="AW167" s="636"/>
      <c r="AX167" s="636"/>
      <c r="AY167" s="636"/>
      <c r="AZ167" s="636"/>
      <c r="BA167" s="636"/>
      <c r="BB167" s="636"/>
      <c r="BC167" s="636"/>
      <c r="BD167" s="637"/>
      <c r="BE167" s="635" t="s">
        <v>788</v>
      </c>
      <c r="BF167" s="636"/>
      <c r="BG167" s="636"/>
      <c r="BH167" s="636"/>
      <c r="BI167" s="636"/>
      <c r="BJ167" s="636"/>
      <c r="BK167" s="636"/>
      <c r="BL167" s="636"/>
      <c r="BM167" s="636"/>
      <c r="BN167" s="636"/>
      <c r="BO167" s="636"/>
      <c r="BP167" s="636"/>
      <c r="BQ167" s="636"/>
      <c r="BR167" s="636"/>
      <c r="BS167" s="636"/>
      <c r="BT167" s="636"/>
      <c r="BU167" s="636"/>
      <c r="BV167" s="636"/>
      <c r="BW167" s="636"/>
      <c r="BX167" s="636"/>
      <c r="BY167" s="636"/>
      <c r="BZ167" s="636"/>
      <c r="CA167" s="636"/>
      <c r="CB167" s="636"/>
      <c r="CC167" s="636"/>
      <c r="CD167" s="636"/>
      <c r="CE167" s="636"/>
      <c r="CF167" s="636"/>
      <c r="CG167" s="636"/>
      <c r="CH167" s="636"/>
      <c r="CI167" s="637"/>
    </row>
    <row r="168" spans="1:87">
      <c r="A168" s="40"/>
      <c r="B168" s="635">
        <v>75</v>
      </c>
      <c r="C168" s="636"/>
      <c r="D168" s="636"/>
      <c r="E168" s="636"/>
      <c r="F168" s="637"/>
      <c r="G168" s="717" t="s">
        <v>63</v>
      </c>
      <c r="H168" s="718"/>
      <c r="I168" s="718"/>
      <c r="J168" s="718"/>
      <c r="K168" s="718"/>
      <c r="L168" s="718"/>
      <c r="M168" s="718"/>
      <c r="N168" s="718"/>
      <c r="O168" s="718"/>
      <c r="P168" s="718"/>
      <c r="Q168" s="718"/>
      <c r="R168" s="718"/>
      <c r="S168" s="718"/>
      <c r="T168" s="718"/>
      <c r="U168" s="718"/>
      <c r="V168" s="718"/>
      <c r="W168" s="718"/>
      <c r="X168" s="718"/>
      <c r="Y168" s="718"/>
      <c r="Z168" s="718"/>
      <c r="AA168" s="718"/>
      <c r="AB168" s="718"/>
      <c r="AC168" s="718"/>
      <c r="AD168" s="718"/>
      <c r="AE168" s="718"/>
      <c r="AF168" s="718"/>
      <c r="AG168" s="718"/>
      <c r="AH168" s="718"/>
      <c r="AI168" s="718"/>
      <c r="AJ168" s="719"/>
      <c r="AK168" s="635" t="s">
        <v>118</v>
      </c>
      <c r="AL168" s="636"/>
      <c r="AM168" s="636"/>
      <c r="AN168" s="636"/>
      <c r="AO168" s="636"/>
      <c r="AP168" s="636"/>
      <c r="AQ168" s="636"/>
      <c r="AR168" s="636"/>
      <c r="AS168" s="636"/>
      <c r="AT168" s="636"/>
      <c r="AU168" s="636"/>
      <c r="AV168" s="636"/>
      <c r="AW168" s="636"/>
      <c r="AX168" s="636"/>
      <c r="AY168" s="636"/>
      <c r="AZ168" s="636"/>
      <c r="BA168" s="636"/>
      <c r="BB168" s="636"/>
      <c r="BC168" s="636"/>
      <c r="BD168" s="637"/>
      <c r="BE168" s="635" t="s">
        <v>785</v>
      </c>
      <c r="BF168" s="636"/>
      <c r="BG168" s="636"/>
      <c r="BH168" s="636"/>
      <c r="BI168" s="636"/>
      <c r="BJ168" s="636"/>
      <c r="BK168" s="636"/>
      <c r="BL168" s="636"/>
      <c r="BM168" s="636"/>
      <c r="BN168" s="636"/>
      <c r="BO168" s="636"/>
      <c r="BP168" s="636"/>
      <c r="BQ168" s="636"/>
      <c r="BR168" s="636"/>
      <c r="BS168" s="636"/>
      <c r="BT168" s="636"/>
      <c r="BU168" s="636"/>
      <c r="BV168" s="636"/>
      <c r="BW168" s="636"/>
      <c r="BX168" s="636"/>
      <c r="BY168" s="636"/>
      <c r="BZ168" s="636"/>
      <c r="CA168" s="636"/>
      <c r="CB168" s="636"/>
      <c r="CC168" s="636"/>
      <c r="CD168" s="636"/>
      <c r="CE168" s="636"/>
      <c r="CF168" s="636"/>
      <c r="CG168" s="636"/>
      <c r="CH168" s="636"/>
      <c r="CI168" s="637"/>
    </row>
    <row r="169" spans="1:87">
      <c r="A169" s="40"/>
      <c r="B169" s="635">
        <v>76</v>
      </c>
      <c r="C169" s="636"/>
      <c r="D169" s="636"/>
      <c r="E169" s="636"/>
      <c r="F169" s="637"/>
      <c r="G169" s="717" t="s">
        <v>64</v>
      </c>
      <c r="H169" s="718"/>
      <c r="I169" s="718"/>
      <c r="J169" s="718"/>
      <c r="K169" s="718"/>
      <c r="L169" s="718"/>
      <c r="M169" s="718"/>
      <c r="N169" s="718"/>
      <c r="O169" s="718"/>
      <c r="P169" s="718"/>
      <c r="Q169" s="718"/>
      <c r="R169" s="718"/>
      <c r="S169" s="718"/>
      <c r="T169" s="718"/>
      <c r="U169" s="718"/>
      <c r="V169" s="718"/>
      <c r="W169" s="718"/>
      <c r="X169" s="718"/>
      <c r="Y169" s="718"/>
      <c r="Z169" s="718"/>
      <c r="AA169" s="718"/>
      <c r="AB169" s="718"/>
      <c r="AC169" s="718"/>
      <c r="AD169" s="718"/>
      <c r="AE169" s="718"/>
      <c r="AF169" s="718"/>
      <c r="AG169" s="718"/>
      <c r="AH169" s="718"/>
      <c r="AI169" s="718"/>
      <c r="AJ169" s="719"/>
      <c r="AK169" s="635" t="s">
        <v>114</v>
      </c>
      <c r="AL169" s="636"/>
      <c r="AM169" s="636"/>
      <c r="AN169" s="636"/>
      <c r="AO169" s="636"/>
      <c r="AP169" s="636"/>
      <c r="AQ169" s="636"/>
      <c r="AR169" s="636"/>
      <c r="AS169" s="636"/>
      <c r="AT169" s="636"/>
      <c r="AU169" s="636"/>
      <c r="AV169" s="636"/>
      <c r="AW169" s="636"/>
      <c r="AX169" s="636"/>
      <c r="AY169" s="636"/>
      <c r="AZ169" s="636"/>
      <c r="BA169" s="636"/>
      <c r="BB169" s="636"/>
      <c r="BC169" s="636"/>
      <c r="BD169" s="637"/>
      <c r="BE169" s="635" t="s">
        <v>785</v>
      </c>
      <c r="BF169" s="636"/>
      <c r="BG169" s="636"/>
      <c r="BH169" s="636"/>
      <c r="BI169" s="636"/>
      <c r="BJ169" s="636"/>
      <c r="BK169" s="636"/>
      <c r="BL169" s="636"/>
      <c r="BM169" s="636"/>
      <c r="BN169" s="636"/>
      <c r="BO169" s="636"/>
      <c r="BP169" s="636"/>
      <c r="BQ169" s="636"/>
      <c r="BR169" s="636"/>
      <c r="BS169" s="636"/>
      <c r="BT169" s="636"/>
      <c r="BU169" s="636"/>
      <c r="BV169" s="636"/>
      <c r="BW169" s="636"/>
      <c r="BX169" s="636"/>
      <c r="BY169" s="636"/>
      <c r="BZ169" s="636"/>
      <c r="CA169" s="636"/>
      <c r="CB169" s="636"/>
      <c r="CC169" s="636"/>
      <c r="CD169" s="636"/>
      <c r="CE169" s="636"/>
      <c r="CF169" s="636"/>
      <c r="CG169" s="636"/>
      <c r="CH169" s="636"/>
      <c r="CI169" s="637"/>
    </row>
    <row r="170" spans="1:87">
      <c r="A170" s="40"/>
      <c r="B170" s="635">
        <v>77</v>
      </c>
      <c r="C170" s="636"/>
      <c r="D170" s="636"/>
      <c r="E170" s="636"/>
      <c r="F170" s="637"/>
      <c r="G170" s="717" t="s">
        <v>865</v>
      </c>
      <c r="H170" s="718"/>
      <c r="I170" s="718"/>
      <c r="J170" s="718"/>
      <c r="K170" s="718"/>
      <c r="L170" s="718"/>
      <c r="M170" s="718"/>
      <c r="N170" s="718"/>
      <c r="O170" s="718"/>
      <c r="P170" s="718"/>
      <c r="Q170" s="718"/>
      <c r="R170" s="718"/>
      <c r="S170" s="718"/>
      <c r="T170" s="718"/>
      <c r="U170" s="718"/>
      <c r="V170" s="718"/>
      <c r="W170" s="718"/>
      <c r="X170" s="718"/>
      <c r="Y170" s="718"/>
      <c r="Z170" s="718"/>
      <c r="AA170" s="718"/>
      <c r="AB170" s="718"/>
      <c r="AC170" s="718"/>
      <c r="AD170" s="718"/>
      <c r="AE170" s="718"/>
      <c r="AF170" s="718"/>
      <c r="AG170" s="718"/>
      <c r="AH170" s="718"/>
      <c r="AI170" s="718"/>
      <c r="AJ170" s="719"/>
      <c r="AK170" s="635" t="s">
        <v>114</v>
      </c>
      <c r="AL170" s="636"/>
      <c r="AM170" s="636"/>
      <c r="AN170" s="636"/>
      <c r="AO170" s="636"/>
      <c r="AP170" s="636"/>
      <c r="AQ170" s="636"/>
      <c r="AR170" s="636"/>
      <c r="AS170" s="636"/>
      <c r="AT170" s="636"/>
      <c r="AU170" s="636"/>
      <c r="AV170" s="636"/>
      <c r="AW170" s="636"/>
      <c r="AX170" s="636"/>
      <c r="AY170" s="636"/>
      <c r="AZ170" s="636"/>
      <c r="BA170" s="636"/>
      <c r="BB170" s="636"/>
      <c r="BC170" s="636"/>
      <c r="BD170" s="637"/>
      <c r="BE170" s="635" t="s">
        <v>786</v>
      </c>
      <c r="BF170" s="636"/>
      <c r="BG170" s="636"/>
      <c r="BH170" s="636"/>
      <c r="BI170" s="636"/>
      <c r="BJ170" s="636"/>
      <c r="BK170" s="636"/>
      <c r="BL170" s="636"/>
      <c r="BM170" s="636"/>
      <c r="BN170" s="636"/>
      <c r="BO170" s="636"/>
      <c r="BP170" s="636"/>
      <c r="BQ170" s="636"/>
      <c r="BR170" s="636"/>
      <c r="BS170" s="636"/>
      <c r="BT170" s="636"/>
      <c r="BU170" s="636"/>
      <c r="BV170" s="636"/>
      <c r="BW170" s="636"/>
      <c r="BX170" s="636"/>
      <c r="BY170" s="636"/>
      <c r="BZ170" s="636"/>
      <c r="CA170" s="636"/>
      <c r="CB170" s="636"/>
      <c r="CC170" s="636"/>
      <c r="CD170" s="636"/>
      <c r="CE170" s="636"/>
      <c r="CF170" s="636"/>
      <c r="CG170" s="636"/>
      <c r="CH170" s="636"/>
      <c r="CI170" s="637"/>
    </row>
    <row r="171" spans="1:87">
      <c r="A171" s="40"/>
      <c r="B171" s="635">
        <v>78</v>
      </c>
      <c r="C171" s="636"/>
      <c r="D171" s="636"/>
      <c r="E171" s="636"/>
      <c r="F171" s="637"/>
      <c r="G171" s="717" t="s">
        <v>65</v>
      </c>
      <c r="H171" s="718"/>
      <c r="I171" s="718"/>
      <c r="J171" s="718"/>
      <c r="K171" s="718"/>
      <c r="L171" s="718"/>
      <c r="M171" s="718"/>
      <c r="N171" s="718"/>
      <c r="O171" s="718"/>
      <c r="P171" s="718"/>
      <c r="Q171" s="718"/>
      <c r="R171" s="718"/>
      <c r="S171" s="718"/>
      <c r="T171" s="718"/>
      <c r="U171" s="718"/>
      <c r="V171" s="718"/>
      <c r="W171" s="718"/>
      <c r="X171" s="718"/>
      <c r="Y171" s="718"/>
      <c r="Z171" s="718"/>
      <c r="AA171" s="718"/>
      <c r="AB171" s="718"/>
      <c r="AC171" s="718"/>
      <c r="AD171" s="718"/>
      <c r="AE171" s="718"/>
      <c r="AF171" s="718"/>
      <c r="AG171" s="718"/>
      <c r="AH171" s="718"/>
      <c r="AI171" s="718"/>
      <c r="AJ171" s="719"/>
      <c r="AK171" s="635" t="s">
        <v>118</v>
      </c>
      <c r="AL171" s="636"/>
      <c r="AM171" s="636"/>
      <c r="AN171" s="636"/>
      <c r="AO171" s="636"/>
      <c r="AP171" s="636"/>
      <c r="AQ171" s="636"/>
      <c r="AR171" s="636"/>
      <c r="AS171" s="636"/>
      <c r="AT171" s="636"/>
      <c r="AU171" s="636"/>
      <c r="AV171" s="636"/>
      <c r="AW171" s="636"/>
      <c r="AX171" s="636"/>
      <c r="AY171" s="636"/>
      <c r="AZ171" s="636"/>
      <c r="BA171" s="636"/>
      <c r="BB171" s="636"/>
      <c r="BC171" s="636"/>
      <c r="BD171" s="637"/>
      <c r="BE171" s="635" t="s">
        <v>788</v>
      </c>
      <c r="BF171" s="636"/>
      <c r="BG171" s="636"/>
      <c r="BH171" s="636"/>
      <c r="BI171" s="636"/>
      <c r="BJ171" s="636"/>
      <c r="BK171" s="636"/>
      <c r="BL171" s="636"/>
      <c r="BM171" s="636"/>
      <c r="BN171" s="636"/>
      <c r="BO171" s="636"/>
      <c r="BP171" s="636"/>
      <c r="BQ171" s="636"/>
      <c r="BR171" s="636"/>
      <c r="BS171" s="636"/>
      <c r="BT171" s="636"/>
      <c r="BU171" s="636"/>
      <c r="BV171" s="636"/>
      <c r="BW171" s="636"/>
      <c r="BX171" s="636"/>
      <c r="BY171" s="636"/>
      <c r="BZ171" s="636"/>
      <c r="CA171" s="636"/>
      <c r="CB171" s="636"/>
      <c r="CC171" s="636"/>
      <c r="CD171" s="636"/>
      <c r="CE171" s="636"/>
      <c r="CF171" s="636"/>
      <c r="CG171" s="636"/>
      <c r="CH171" s="636"/>
      <c r="CI171" s="637"/>
    </row>
    <row r="172" spans="1:87">
      <c r="A172" s="40"/>
      <c r="B172" s="635">
        <v>79</v>
      </c>
      <c r="C172" s="636"/>
      <c r="D172" s="636"/>
      <c r="E172" s="636"/>
      <c r="F172" s="637"/>
      <c r="G172" s="717" t="s">
        <v>66</v>
      </c>
      <c r="H172" s="718"/>
      <c r="I172" s="718"/>
      <c r="J172" s="718"/>
      <c r="K172" s="718"/>
      <c r="L172" s="718"/>
      <c r="M172" s="718"/>
      <c r="N172" s="718"/>
      <c r="O172" s="718"/>
      <c r="P172" s="718"/>
      <c r="Q172" s="718"/>
      <c r="R172" s="718"/>
      <c r="S172" s="718"/>
      <c r="T172" s="718"/>
      <c r="U172" s="718"/>
      <c r="V172" s="718"/>
      <c r="W172" s="718"/>
      <c r="X172" s="718"/>
      <c r="Y172" s="718"/>
      <c r="Z172" s="718"/>
      <c r="AA172" s="718"/>
      <c r="AB172" s="718"/>
      <c r="AC172" s="718"/>
      <c r="AD172" s="718"/>
      <c r="AE172" s="718"/>
      <c r="AF172" s="718"/>
      <c r="AG172" s="718"/>
      <c r="AH172" s="718"/>
      <c r="AI172" s="718"/>
      <c r="AJ172" s="719"/>
      <c r="AK172" s="635" t="s">
        <v>118</v>
      </c>
      <c r="AL172" s="636"/>
      <c r="AM172" s="636"/>
      <c r="AN172" s="636"/>
      <c r="AO172" s="636"/>
      <c r="AP172" s="636"/>
      <c r="AQ172" s="636"/>
      <c r="AR172" s="636"/>
      <c r="AS172" s="636"/>
      <c r="AT172" s="636"/>
      <c r="AU172" s="636"/>
      <c r="AV172" s="636"/>
      <c r="AW172" s="636"/>
      <c r="AX172" s="636"/>
      <c r="AY172" s="636"/>
      <c r="AZ172" s="636"/>
      <c r="BA172" s="636"/>
      <c r="BB172" s="636"/>
      <c r="BC172" s="636"/>
      <c r="BD172" s="637"/>
      <c r="BE172" s="635" t="s">
        <v>786</v>
      </c>
      <c r="BF172" s="636"/>
      <c r="BG172" s="636"/>
      <c r="BH172" s="636"/>
      <c r="BI172" s="636"/>
      <c r="BJ172" s="636"/>
      <c r="BK172" s="636"/>
      <c r="BL172" s="636"/>
      <c r="BM172" s="636"/>
      <c r="BN172" s="636"/>
      <c r="BO172" s="636"/>
      <c r="BP172" s="636"/>
      <c r="BQ172" s="636"/>
      <c r="BR172" s="636"/>
      <c r="BS172" s="636"/>
      <c r="BT172" s="636"/>
      <c r="BU172" s="636"/>
      <c r="BV172" s="636"/>
      <c r="BW172" s="636"/>
      <c r="BX172" s="636"/>
      <c r="BY172" s="636"/>
      <c r="BZ172" s="636"/>
      <c r="CA172" s="636"/>
      <c r="CB172" s="636"/>
      <c r="CC172" s="636"/>
      <c r="CD172" s="636"/>
      <c r="CE172" s="636"/>
      <c r="CF172" s="636"/>
      <c r="CG172" s="636"/>
      <c r="CH172" s="636"/>
      <c r="CI172" s="637"/>
    </row>
    <row r="173" spans="1:87">
      <c r="A173" s="40"/>
      <c r="B173" s="635">
        <v>80</v>
      </c>
      <c r="C173" s="636"/>
      <c r="D173" s="636"/>
      <c r="E173" s="636"/>
      <c r="F173" s="637"/>
      <c r="G173" s="717" t="s">
        <v>67</v>
      </c>
      <c r="H173" s="718"/>
      <c r="I173" s="718"/>
      <c r="J173" s="718"/>
      <c r="K173" s="718"/>
      <c r="L173" s="718"/>
      <c r="M173" s="718"/>
      <c r="N173" s="718"/>
      <c r="O173" s="718"/>
      <c r="P173" s="718"/>
      <c r="Q173" s="718"/>
      <c r="R173" s="718"/>
      <c r="S173" s="718"/>
      <c r="T173" s="718"/>
      <c r="U173" s="718"/>
      <c r="V173" s="718"/>
      <c r="W173" s="718"/>
      <c r="X173" s="718"/>
      <c r="Y173" s="718"/>
      <c r="Z173" s="718"/>
      <c r="AA173" s="718"/>
      <c r="AB173" s="718"/>
      <c r="AC173" s="718"/>
      <c r="AD173" s="718"/>
      <c r="AE173" s="718"/>
      <c r="AF173" s="718"/>
      <c r="AG173" s="718"/>
      <c r="AH173" s="718"/>
      <c r="AI173" s="718"/>
      <c r="AJ173" s="719"/>
      <c r="AK173" s="635" t="s">
        <v>114</v>
      </c>
      <c r="AL173" s="636"/>
      <c r="AM173" s="636"/>
      <c r="AN173" s="636"/>
      <c r="AO173" s="636"/>
      <c r="AP173" s="636"/>
      <c r="AQ173" s="636"/>
      <c r="AR173" s="636"/>
      <c r="AS173" s="636"/>
      <c r="AT173" s="636"/>
      <c r="AU173" s="636"/>
      <c r="AV173" s="636"/>
      <c r="AW173" s="636"/>
      <c r="AX173" s="636"/>
      <c r="AY173" s="636"/>
      <c r="AZ173" s="636"/>
      <c r="BA173" s="636"/>
      <c r="BB173" s="636"/>
      <c r="BC173" s="636"/>
      <c r="BD173" s="637"/>
      <c r="BE173" s="635" t="s">
        <v>785</v>
      </c>
      <c r="BF173" s="636"/>
      <c r="BG173" s="636"/>
      <c r="BH173" s="636"/>
      <c r="BI173" s="636"/>
      <c r="BJ173" s="636"/>
      <c r="BK173" s="636"/>
      <c r="BL173" s="636"/>
      <c r="BM173" s="636"/>
      <c r="BN173" s="636"/>
      <c r="BO173" s="636"/>
      <c r="BP173" s="636"/>
      <c r="BQ173" s="636"/>
      <c r="BR173" s="636"/>
      <c r="BS173" s="636"/>
      <c r="BT173" s="636"/>
      <c r="BU173" s="636"/>
      <c r="BV173" s="636"/>
      <c r="BW173" s="636"/>
      <c r="BX173" s="636"/>
      <c r="BY173" s="636"/>
      <c r="BZ173" s="636"/>
      <c r="CA173" s="636"/>
      <c r="CB173" s="636"/>
      <c r="CC173" s="636"/>
      <c r="CD173" s="636"/>
      <c r="CE173" s="636"/>
      <c r="CF173" s="636"/>
      <c r="CG173" s="636"/>
      <c r="CH173" s="636"/>
      <c r="CI173" s="637"/>
    </row>
    <row r="174" spans="1:87">
      <c r="A174" s="40"/>
      <c r="B174" s="635">
        <v>81</v>
      </c>
      <c r="C174" s="636"/>
      <c r="D174" s="636"/>
      <c r="E174" s="636"/>
      <c r="F174" s="637"/>
      <c r="G174" s="717" t="s">
        <v>68</v>
      </c>
      <c r="H174" s="718"/>
      <c r="I174" s="718"/>
      <c r="J174" s="718"/>
      <c r="K174" s="718"/>
      <c r="L174" s="718"/>
      <c r="M174" s="718"/>
      <c r="N174" s="718"/>
      <c r="O174" s="718"/>
      <c r="P174" s="718"/>
      <c r="Q174" s="718"/>
      <c r="R174" s="718"/>
      <c r="S174" s="718"/>
      <c r="T174" s="718"/>
      <c r="U174" s="718"/>
      <c r="V174" s="718"/>
      <c r="W174" s="718"/>
      <c r="X174" s="718"/>
      <c r="Y174" s="718"/>
      <c r="Z174" s="718"/>
      <c r="AA174" s="718"/>
      <c r="AB174" s="718"/>
      <c r="AC174" s="718"/>
      <c r="AD174" s="718"/>
      <c r="AE174" s="718"/>
      <c r="AF174" s="718"/>
      <c r="AG174" s="718"/>
      <c r="AH174" s="718"/>
      <c r="AI174" s="718"/>
      <c r="AJ174" s="719"/>
      <c r="AK174" s="635" t="s">
        <v>119</v>
      </c>
      <c r="AL174" s="636"/>
      <c r="AM174" s="636"/>
      <c r="AN174" s="636"/>
      <c r="AO174" s="636"/>
      <c r="AP174" s="636"/>
      <c r="AQ174" s="636"/>
      <c r="AR174" s="636"/>
      <c r="AS174" s="636"/>
      <c r="AT174" s="636"/>
      <c r="AU174" s="636"/>
      <c r="AV174" s="636"/>
      <c r="AW174" s="636"/>
      <c r="AX174" s="636"/>
      <c r="AY174" s="636"/>
      <c r="AZ174" s="636"/>
      <c r="BA174" s="636"/>
      <c r="BB174" s="636"/>
      <c r="BC174" s="636"/>
      <c r="BD174" s="637"/>
      <c r="BE174" s="635" t="s">
        <v>786</v>
      </c>
      <c r="BF174" s="636"/>
      <c r="BG174" s="636"/>
      <c r="BH174" s="636"/>
      <c r="BI174" s="636"/>
      <c r="BJ174" s="636"/>
      <c r="BK174" s="636"/>
      <c r="BL174" s="636"/>
      <c r="BM174" s="636"/>
      <c r="BN174" s="636"/>
      <c r="BO174" s="636"/>
      <c r="BP174" s="636"/>
      <c r="BQ174" s="636"/>
      <c r="BR174" s="636"/>
      <c r="BS174" s="636"/>
      <c r="BT174" s="636"/>
      <c r="BU174" s="636"/>
      <c r="BV174" s="636"/>
      <c r="BW174" s="636"/>
      <c r="BX174" s="636"/>
      <c r="BY174" s="636"/>
      <c r="BZ174" s="636"/>
      <c r="CA174" s="636"/>
      <c r="CB174" s="636"/>
      <c r="CC174" s="636"/>
      <c r="CD174" s="636"/>
      <c r="CE174" s="636"/>
      <c r="CF174" s="636"/>
      <c r="CG174" s="636"/>
      <c r="CH174" s="636"/>
      <c r="CI174" s="637"/>
    </row>
    <row r="175" spans="1:87">
      <c r="A175" s="40"/>
      <c r="B175" s="635">
        <v>82</v>
      </c>
      <c r="C175" s="636"/>
      <c r="D175" s="636"/>
      <c r="E175" s="636"/>
      <c r="F175" s="637"/>
      <c r="G175" s="717" t="s">
        <v>69</v>
      </c>
      <c r="H175" s="718"/>
      <c r="I175" s="718"/>
      <c r="J175" s="718"/>
      <c r="K175" s="718"/>
      <c r="L175" s="718"/>
      <c r="M175" s="718"/>
      <c r="N175" s="718"/>
      <c r="O175" s="718"/>
      <c r="P175" s="718"/>
      <c r="Q175" s="718"/>
      <c r="R175" s="718"/>
      <c r="S175" s="718"/>
      <c r="T175" s="718"/>
      <c r="U175" s="718"/>
      <c r="V175" s="718"/>
      <c r="W175" s="718"/>
      <c r="X175" s="718"/>
      <c r="Y175" s="718"/>
      <c r="Z175" s="718"/>
      <c r="AA175" s="718"/>
      <c r="AB175" s="718"/>
      <c r="AC175" s="718"/>
      <c r="AD175" s="718"/>
      <c r="AE175" s="718"/>
      <c r="AF175" s="718"/>
      <c r="AG175" s="718"/>
      <c r="AH175" s="718"/>
      <c r="AI175" s="718"/>
      <c r="AJ175" s="719"/>
      <c r="AK175" s="635" t="s">
        <v>119</v>
      </c>
      <c r="AL175" s="636"/>
      <c r="AM175" s="636"/>
      <c r="AN175" s="636"/>
      <c r="AO175" s="636"/>
      <c r="AP175" s="636"/>
      <c r="AQ175" s="636"/>
      <c r="AR175" s="636"/>
      <c r="AS175" s="636"/>
      <c r="AT175" s="636"/>
      <c r="AU175" s="636"/>
      <c r="AV175" s="636"/>
      <c r="AW175" s="636"/>
      <c r="AX175" s="636"/>
      <c r="AY175" s="636"/>
      <c r="AZ175" s="636"/>
      <c r="BA175" s="636"/>
      <c r="BB175" s="636"/>
      <c r="BC175" s="636"/>
      <c r="BD175" s="637"/>
      <c r="BE175" s="635" t="s">
        <v>785</v>
      </c>
      <c r="BF175" s="636"/>
      <c r="BG175" s="636"/>
      <c r="BH175" s="636"/>
      <c r="BI175" s="636"/>
      <c r="BJ175" s="636"/>
      <c r="BK175" s="636"/>
      <c r="BL175" s="636"/>
      <c r="BM175" s="636"/>
      <c r="BN175" s="636"/>
      <c r="BO175" s="636"/>
      <c r="BP175" s="636"/>
      <c r="BQ175" s="636"/>
      <c r="BR175" s="636"/>
      <c r="BS175" s="636"/>
      <c r="BT175" s="636"/>
      <c r="BU175" s="636"/>
      <c r="BV175" s="636"/>
      <c r="BW175" s="636"/>
      <c r="BX175" s="636"/>
      <c r="BY175" s="636"/>
      <c r="BZ175" s="636"/>
      <c r="CA175" s="636"/>
      <c r="CB175" s="636"/>
      <c r="CC175" s="636"/>
      <c r="CD175" s="636"/>
      <c r="CE175" s="636"/>
      <c r="CF175" s="636"/>
      <c r="CG175" s="636"/>
      <c r="CH175" s="636"/>
      <c r="CI175" s="637"/>
    </row>
    <row r="176" spans="1:87">
      <c r="A176" s="40"/>
      <c r="B176" s="635">
        <v>83</v>
      </c>
      <c r="C176" s="636"/>
      <c r="D176" s="636"/>
      <c r="E176" s="636"/>
      <c r="F176" s="637"/>
      <c r="G176" s="717" t="s">
        <v>70</v>
      </c>
      <c r="H176" s="718"/>
      <c r="I176" s="718"/>
      <c r="J176" s="718"/>
      <c r="K176" s="718"/>
      <c r="L176" s="718"/>
      <c r="M176" s="718"/>
      <c r="N176" s="718"/>
      <c r="O176" s="718"/>
      <c r="P176" s="718"/>
      <c r="Q176" s="718"/>
      <c r="R176" s="718"/>
      <c r="S176" s="718"/>
      <c r="T176" s="718"/>
      <c r="U176" s="718"/>
      <c r="V176" s="718"/>
      <c r="W176" s="718"/>
      <c r="X176" s="718"/>
      <c r="Y176" s="718"/>
      <c r="Z176" s="718"/>
      <c r="AA176" s="718"/>
      <c r="AB176" s="718"/>
      <c r="AC176" s="718"/>
      <c r="AD176" s="718"/>
      <c r="AE176" s="718"/>
      <c r="AF176" s="718"/>
      <c r="AG176" s="718"/>
      <c r="AH176" s="718"/>
      <c r="AI176" s="718"/>
      <c r="AJ176" s="719"/>
      <c r="AK176" s="635" t="s">
        <v>114</v>
      </c>
      <c r="AL176" s="636"/>
      <c r="AM176" s="636"/>
      <c r="AN176" s="636"/>
      <c r="AO176" s="636"/>
      <c r="AP176" s="636"/>
      <c r="AQ176" s="636"/>
      <c r="AR176" s="636"/>
      <c r="AS176" s="636"/>
      <c r="AT176" s="636"/>
      <c r="AU176" s="636"/>
      <c r="AV176" s="636"/>
      <c r="AW176" s="636"/>
      <c r="AX176" s="636"/>
      <c r="AY176" s="636"/>
      <c r="AZ176" s="636"/>
      <c r="BA176" s="636"/>
      <c r="BB176" s="636"/>
      <c r="BC176" s="636"/>
      <c r="BD176" s="637"/>
      <c r="BE176" s="635" t="s">
        <v>785</v>
      </c>
      <c r="BF176" s="636"/>
      <c r="BG176" s="636"/>
      <c r="BH176" s="636"/>
      <c r="BI176" s="636"/>
      <c r="BJ176" s="636"/>
      <c r="BK176" s="636"/>
      <c r="BL176" s="636"/>
      <c r="BM176" s="636"/>
      <c r="BN176" s="636"/>
      <c r="BO176" s="636"/>
      <c r="BP176" s="636"/>
      <c r="BQ176" s="636"/>
      <c r="BR176" s="636"/>
      <c r="BS176" s="636"/>
      <c r="BT176" s="636"/>
      <c r="BU176" s="636"/>
      <c r="BV176" s="636"/>
      <c r="BW176" s="636"/>
      <c r="BX176" s="636"/>
      <c r="BY176" s="636"/>
      <c r="BZ176" s="636"/>
      <c r="CA176" s="636"/>
      <c r="CB176" s="636"/>
      <c r="CC176" s="636"/>
      <c r="CD176" s="636"/>
      <c r="CE176" s="636"/>
      <c r="CF176" s="636"/>
      <c r="CG176" s="636"/>
      <c r="CH176" s="636"/>
      <c r="CI176" s="637"/>
    </row>
    <row r="177" spans="1:87">
      <c r="A177" s="40"/>
      <c r="B177" s="635">
        <v>84</v>
      </c>
      <c r="C177" s="636"/>
      <c r="D177" s="636"/>
      <c r="E177" s="636"/>
      <c r="F177" s="637"/>
      <c r="G177" s="717" t="s">
        <v>71</v>
      </c>
      <c r="H177" s="718"/>
      <c r="I177" s="718"/>
      <c r="J177" s="718"/>
      <c r="K177" s="718"/>
      <c r="L177" s="718"/>
      <c r="M177" s="718"/>
      <c r="N177" s="718"/>
      <c r="O177" s="718"/>
      <c r="P177" s="718"/>
      <c r="Q177" s="718"/>
      <c r="R177" s="718"/>
      <c r="S177" s="718"/>
      <c r="T177" s="718"/>
      <c r="U177" s="718"/>
      <c r="V177" s="718"/>
      <c r="W177" s="718"/>
      <c r="X177" s="718"/>
      <c r="Y177" s="718"/>
      <c r="Z177" s="718"/>
      <c r="AA177" s="718"/>
      <c r="AB177" s="718"/>
      <c r="AC177" s="718"/>
      <c r="AD177" s="718"/>
      <c r="AE177" s="718"/>
      <c r="AF177" s="718"/>
      <c r="AG177" s="718"/>
      <c r="AH177" s="718"/>
      <c r="AI177" s="718"/>
      <c r="AJ177" s="719"/>
      <c r="AK177" s="635" t="s">
        <v>119</v>
      </c>
      <c r="AL177" s="636"/>
      <c r="AM177" s="636"/>
      <c r="AN177" s="636"/>
      <c r="AO177" s="636"/>
      <c r="AP177" s="636"/>
      <c r="AQ177" s="636"/>
      <c r="AR177" s="636"/>
      <c r="AS177" s="636"/>
      <c r="AT177" s="636"/>
      <c r="AU177" s="636"/>
      <c r="AV177" s="636"/>
      <c r="AW177" s="636"/>
      <c r="AX177" s="636"/>
      <c r="AY177" s="636"/>
      <c r="AZ177" s="636"/>
      <c r="BA177" s="636"/>
      <c r="BB177" s="636"/>
      <c r="BC177" s="636"/>
      <c r="BD177" s="637"/>
      <c r="BE177" s="635" t="s">
        <v>786</v>
      </c>
      <c r="BF177" s="636"/>
      <c r="BG177" s="636"/>
      <c r="BH177" s="636"/>
      <c r="BI177" s="636"/>
      <c r="BJ177" s="636"/>
      <c r="BK177" s="636"/>
      <c r="BL177" s="636"/>
      <c r="BM177" s="636"/>
      <c r="BN177" s="636"/>
      <c r="BO177" s="636"/>
      <c r="BP177" s="636"/>
      <c r="BQ177" s="636"/>
      <c r="BR177" s="636"/>
      <c r="BS177" s="636"/>
      <c r="BT177" s="636"/>
      <c r="BU177" s="636"/>
      <c r="BV177" s="636"/>
      <c r="BW177" s="636"/>
      <c r="BX177" s="636"/>
      <c r="BY177" s="636"/>
      <c r="BZ177" s="636"/>
      <c r="CA177" s="636"/>
      <c r="CB177" s="636"/>
      <c r="CC177" s="636"/>
      <c r="CD177" s="636"/>
      <c r="CE177" s="636"/>
      <c r="CF177" s="636"/>
      <c r="CG177" s="636"/>
      <c r="CH177" s="636"/>
      <c r="CI177" s="637"/>
    </row>
    <row r="178" spans="1:87">
      <c r="A178" s="40"/>
      <c r="B178" s="635">
        <v>85</v>
      </c>
      <c r="C178" s="636"/>
      <c r="D178" s="636"/>
      <c r="E178" s="636"/>
      <c r="F178" s="637"/>
      <c r="G178" s="717" t="s">
        <v>72</v>
      </c>
      <c r="H178" s="718"/>
      <c r="I178" s="718"/>
      <c r="J178" s="718"/>
      <c r="K178" s="718"/>
      <c r="L178" s="718"/>
      <c r="M178" s="718"/>
      <c r="N178" s="718"/>
      <c r="O178" s="718"/>
      <c r="P178" s="718"/>
      <c r="Q178" s="718"/>
      <c r="R178" s="718"/>
      <c r="S178" s="718"/>
      <c r="T178" s="718"/>
      <c r="U178" s="718"/>
      <c r="V178" s="718"/>
      <c r="W178" s="718"/>
      <c r="X178" s="718"/>
      <c r="Y178" s="718"/>
      <c r="Z178" s="718"/>
      <c r="AA178" s="718"/>
      <c r="AB178" s="718"/>
      <c r="AC178" s="718"/>
      <c r="AD178" s="718"/>
      <c r="AE178" s="718"/>
      <c r="AF178" s="718"/>
      <c r="AG178" s="718"/>
      <c r="AH178" s="718"/>
      <c r="AI178" s="718"/>
      <c r="AJ178" s="719"/>
      <c r="AK178" s="635" t="s">
        <v>118</v>
      </c>
      <c r="AL178" s="636"/>
      <c r="AM178" s="636"/>
      <c r="AN178" s="636"/>
      <c r="AO178" s="636"/>
      <c r="AP178" s="636"/>
      <c r="AQ178" s="636"/>
      <c r="AR178" s="636"/>
      <c r="AS178" s="636"/>
      <c r="AT178" s="636"/>
      <c r="AU178" s="636"/>
      <c r="AV178" s="636"/>
      <c r="AW178" s="636"/>
      <c r="AX178" s="636"/>
      <c r="AY178" s="636"/>
      <c r="AZ178" s="636"/>
      <c r="BA178" s="636"/>
      <c r="BB178" s="636"/>
      <c r="BC178" s="636"/>
      <c r="BD178" s="637"/>
      <c r="BE178" s="635" t="s">
        <v>785</v>
      </c>
      <c r="BF178" s="636"/>
      <c r="BG178" s="636"/>
      <c r="BH178" s="636"/>
      <c r="BI178" s="636"/>
      <c r="BJ178" s="636"/>
      <c r="BK178" s="636"/>
      <c r="BL178" s="636"/>
      <c r="BM178" s="636"/>
      <c r="BN178" s="636"/>
      <c r="BO178" s="636"/>
      <c r="BP178" s="636"/>
      <c r="BQ178" s="636"/>
      <c r="BR178" s="636"/>
      <c r="BS178" s="636"/>
      <c r="BT178" s="636"/>
      <c r="BU178" s="636"/>
      <c r="BV178" s="636"/>
      <c r="BW178" s="636"/>
      <c r="BX178" s="636"/>
      <c r="BY178" s="636"/>
      <c r="BZ178" s="636"/>
      <c r="CA178" s="636"/>
      <c r="CB178" s="636"/>
      <c r="CC178" s="636"/>
      <c r="CD178" s="636"/>
      <c r="CE178" s="636"/>
      <c r="CF178" s="636"/>
      <c r="CG178" s="636"/>
      <c r="CH178" s="636"/>
      <c r="CI178" s="637"/>
    </row>
    <row r="179" spans="1:87">
      <c r="A179" s="40"/>
      <c r="B179" s="635">
        <v>86</v>
      </c>
      <c r="C179" s="636"/>
      <c r="D179" s="636"/>
      <c r="E179" s="636"/>
      <c r="F179" s="637"/>
      <c r="G179" s="717" t="s">
        <v>73</v>
      </c>
      <c r="H179" s="718"/>
      <c r="I179" s="718"/>
      <c r="J179" s="718"/>
      <c r="K179" s="718"/>
      <c r="L179" s="718"/>
      <c r="M179" s="718"/>
      <c r="N179" s="718"/>
      <c r="O179" s="718"/>
      <c r="P179" s="718"/>
      <c r="Q179" s="718"/>
      <c r="R179" s="718"/>
      <c r="S179" s="718"/>
      <c r="T179" s="718"/>
      <c r="U179" s="718"/>
      <c r="V179" s="718"/>
      <c r="W179" s="718"/>
      <c r="X179" s="718"/>
      <c r="Y179" s="718"/>
      <c r="Z179" s="718"/>
      <c r="AA179" s="718"/>
      <c r="AB179" s="718"/>
      <c r="AC179" s="718"/>
      <c r="AD179" s="718"/>
      <c r="AE179" s="718"/>
      <c r="AF179" s="718"/>
      <c r="AG179" s="718"/>
      <c r="AH179" s="718"/>
      <c r="AI179" s="718"/>
      <c r="AJ179" s="719"/>
      <c r="AK179" s="635" t="s">
        <v>114</v>
      </c>
      <c r="AL179" s="636"/>
      <c r="AM179" s="636"/>
      <c r="AN179" s="636"/>
      <c r="AO179" s="636"/>
      <c r="AP179" s="636"/>
      <c r="AQ179" s="636"/>
      <c r="AR179" s="636"/>
      <c r="AS179" s="636"/>
      <c r="AT179" s="636"/>
      <c r="AU179" s="636"/>
      <c r="AV179" s="636"/>
      <c r="AW179" s="636"/>
      <c r="AX179" s="636"/>
      <c r="AY179" s="636"/>
      <c r="AZ179" s="636"/>
      <c r="BA179" s="636"/>
      <c r="BB179" s="636"/>
      <c r="BC179" s="636"/>
      <c r="BD179" s="637"/>
      <c r="BE179" s="635" t="s">
        <v>785</v>
      </c>
      <c r="BF179" s="636"/>
      <c r="BG179" s="636"/>
      <c r="BH179" s="636"/>
      <c r="BI179" s="636"/>
      <c r="BJ179" s="636"/>
      <c r="BK179" s="636"/>
      <c r="BL179" s="636"/>
      <c r="BM179" s="636"/>
      <c r="BN179" s="636"/>
      <c r="BO179" s="636"/>
      <c r="BP179" s="636"/>
      <c r="BQ179" s="636"/>
      <c r="BR179" s="636"/>
      <c r="BS179" s="636"/>
      <c r="BT179" s="636"/>
      <c r="BU179" s="636"/>
      <c r="BV179" s="636"/>
      <c r="BW179" s="636"/>
      <c r="BX179" s="636"/>
      <c r="BY179" s="636"/>
      <c r="BZ179" s="636"/>
      <c r="CA179" s="636"/>
      <c r="CB179" s="636"/>
      <c r="CC179" s="636"/>
      <c r="CD179" s="636"/>
      <c r="CE179" s="636"/>
      <c r="CF179" s="636"/>
      <c r="CG179" s="636"/>
      <c r="CH179" s="636"/>
      <c r="CI179" s="637"/>
    </row>
    <row r="180" spans="1:87">
      <c r="A180" s="40"/>
      <c r="B180" s="635">
        <v>87</v>
      </c>
      <c r="C180" s="636"/>
      <c r="D180" s="636"/>
      <c r="E180" s="636"/>
      <c r="F180" s="637"/>
      <c r="G180" s="717" t="s">
        <v>74</v>
      </c>
      <c r="H180" s="718"/>
      <c r="I180" s="718"/>
      <c r="J180" s="718"/>
      <c r="K180" s="718"/>
      <c r="L180" s="718"/>
      <c r="M180" s="718"/>
      <c r="N180" s="718"/>
      <c r="O180" s="718"/>
      <c r="P180" s="718"/>
      <c r="Q180" s="718"/>
      <c r="R180" s="718"/>
      <c r="S180" s="718"/>
      <c r="T180" s="718"/>
      <c r="U180" s="718"/>
      <c r="V180" s="718"/>
      <c r="W180" s="718"/>
      <c r="X180" s="718"/>
      <c r="Y180" s="718"/>
      <c r="Z180" s="718"/>
      <c r="AA180" s="718"/>
      <c r="AB180" s="718"/>
      <c r="AC180" s="718"/>
      <c r="AD180" s="718"/>
      <c r="AE180" s="718"/>
      <c r="AF180" s="718"/>
      <c r="AG180" s="718"/>
      <c r="AH180" s="718"/>
      <c r="AI180" s="718"/>
      <c r="AJ180" s="719"/>
      <c r="AK180" s="635" t="s">
        <v>118</v>
      </c>
      <c r="AL180" s="636"/>
      <c r="AM180" s="636"/>
      <c r="AN180" s="636"/>
      <c r="AO180" s="636"/>
      <c r="AP180" s="636"/>
      <c r="AQ180" s="636"/>
      <c r="AR180" s="636"/>
      <c r="AS180" s="636"/>
      <c r="AT180" s="636"/>
      <c r="AU180" s="636"/>
      <c r="AV180" s="636"/>
      <c r="AW180" s="636"/>
      <c r="AX180" s="636"/>
      <c r="AY180" s="636"/>
      <c r="AZ180" s="636"/>
      <c r="BA180" s="636"/>
      <c r="BB180" s="636"/>
      <c r="BC180" s="636"/>
      <c r="BD180" s="637"/>
      <c r="BE180" s="635" t="s">
        <v>786</v>
      </c>
      <c r="BF180" s="636"/>
      <c r="BG180" s="636"/>
      <c r="BH180" s="636"/>
      <c r="BI180" s="636"/>
      <c r="BJ180" s="636"/>
      <c r="BK180" s="636"/>
      <c r="BL180" s="636"/>
      <c r="BM180" s="636"/>
      <c r="BN180" s="636"/>
      <c r="BO180" s="636"/>
      <c r="BP180" s="636"/>
      <c r="BQ180" s="636"/>
      <c r="BR180" s="636"/>
      <c r="BS180" s="636"/>
      <c r="BT180" s="636"/>
      <c r="BU180" s="636"/>
      <c r="BV180" s="636"/>
      <c r="BW180" s="636"/>
      <c r="BX180" s="636"/>
      <c r="BY180" s="636"/>
      <c r="BZ180" s="636"/>
      <c r="CA180" s="636"/>
      <c r="CB180" s="636"/>
      <c r="CC180" s="636"/>
      <c r="CD180" s="636"/>
      <c r="CE180" s="636"/>
      <c r="CF180" s="636"/>
      <c r="CG180" s="636"/>
      <c r="CH180" s="636"/>
      <c r="CI180" s="637"/>
    </row>
    <row r="181" spans="1:87">
      <c r="A181" s="40"/>
      <c r="B181" s="635">
        <v>88</v>
      </c>
      <c r="C181" s="636"/>
      <c r="D181" s="636"/>
      <c r="E181" s="636"/>
      <c r="F181" s="637"/>
      <c r="G181" s="717" t="s">
        <v>75</v>
      </c>
      <c r="H181" s="718"/>
      <c r="I181" s="718"/>
      <c r="J181" s="718"/>
      <c r="K181" s="718"/>
      <c r="L181" s="718"/>
      <c r="M181" s="718"/>
      <c r="N181" s="718"/>
      <c r="O181" s="718"/>
      <c r="P181" s="718"/>
      <c r="Q181" s="718"/>
      <c r="R181" s="718"/>
      <c r="S181" s="718"/>
      <c r="T181" s="718"/>
      <c r="U181" s="718"/>
      <c r="V181" s="718"/>
      <c r="W181" s="718"/>
      <c r="X181" s="718"/>
      <c r="Y181" s="718"/>
      <c r="Z181" s="718"/>
      <c r="AA181" s="718"/>
      <c r="AB181" s="718"/>
      <c r="AC181" s="718"/>
      <c r="AD181" s="718"/>
      <c r="AE181" s="718"/>
      <c r="AF181" s="718"/>
      <c r="AG181" s="718"/>
      <c r="AH181" s="718"/>
      <c r="AI181" s="718"/>
      <c r="AJ181" s="719"/>
      <c r="AK181" s="635" t="s">
        <v>119</v>
      </c>
      <c r="AL181" s="636"/>
      <c r="AM181" s="636"/>
      <c r="AN181" s="636"/>
      <c r="AO181" s="636"/>
      <c r="AP181" s="636"/>
      <c r="AQ181" s="636"/>
      <c r="AR181" s="636"/>
      <c r="AS181" s="636"/>
      <c r="AT181" s="636"/>
      <c r="AU181" s="636"/>
      <c r="AV181" s="636"/>
      <c r="AW181" s="636"/>
      <c r="AX181" s="636"/>
      <c r="AY181" s="636"/>
      <c r="AZ181" s="636"/>
      <c r="BA181" s="636"/>
      <c r="BB181" s="636"/>
      <c r="BC181" s="636"/>
      <c r="BD181" s="637"/>
      <c r="BE181" s="635" t="s">
        <v>787</v>
      </c>
      <c r="BF181" s="636"/>
      <c r="BG181" s="636"/>
      <c r="BH181" s="636"/>
      <c r="BI181" s="636"/>
      <c r="BJ181" s="636"/>
      <c r="BK181" s="636"/>
      <c r="BL181" s="636"/>
      <c r="BM181" s="636"/>
      <c r="BN181" s="636"/>
      <c r="BO181" s="636"/>
      <c r="BP181" s="636"/>
      <c r="BQ181" s="636"/>
      <c r="BR181" s="636"/>
      <c r="BS181" s="636"/>
      <c r="BT181" s="636"/>
      <c r="BU181" s="636"/>
      <c r="BV181" s="636"/>
      <c r="BW181" s="636"/>
      <c r="BX181" s="636"/>
      <c r="BY181" s="636"/>
      <c r="BZ181" s="636"/>
      <c r="CA181" s="636"/>
      <c r="CB181" s="636"/>
      <c r="CC181" s="636"/>
      <c r="CD181" s="636"/>
      <c r="CE181" s="636"/>
      <c r="CF181" s="636"/>
      <c r="CG181" s="636"/>
      <c r="CH181" s="636"/>
      <c r="CI181" s="637"/>
    </row>
    <row r="182" spans="1:87">
      <c r="A182" s="40"/>
      <c r="B182" s="635">
        <v>89</v>
      </c>
      <c r="C182" s="636"/>
      <c r="D182" s="636"/>
      <c r="E182" s="636"/>
      <c r="F182" s="637"/>
      <c r="G182" s="717" t="s">
        <v>76</v>
      </c>
      <c r="H182" s="718"/>
      <c r="I182" s="718"/>
      <c r="J182" s="718"/>
      <c r="K182" s="718"/>
      <c r="L182" s="718"/>
      <c r="M182" s="718"/>
      <c r="N182" s="718"/>
      <c r="O182" s="718"/>
      <c r="P182" s="718"/>
      <c r="Q182" s="718"/>
      <c r="R182" s="718"/>
      <c r="S182" s="718"/>
      <c r="T182" s="718"/>
      <c r="U182" s="718"/>
      <c r="V182" s="718"/>
      <c r="W182" s="718"/>
      <c r="X182" s="718"/>
      <c r="Y182" s="718"/>
      <c r="Z182" s="718"/>
      <c r="AA182" s="718"/>
      <c r="AB182" s="718"/>
      <c r="AC182" s="718"/>
      <c r="AD182" s="718"/>
      <c r="AE182" s="718"/>
      <c r="AF182" s="718"/>
      <c r="AG182" s="718"/>
      <c r="AH182" s="718"/>
      <c r="AI182" s="718"/>
      <c r="AJ182" s="719"/>
      <c r="AK182" s="635" t="s">
        <v>118</v>
      </c>
      <c r="AL182" s="636"/>
      <c r="AM182" s="636"/>
      <c r="AN182" s="636"/>
      <c r="AO182" s="636"/>
      <c r="AP182" s="636"/>
      <c r="AQ182" s="636"/>
      <c r="AR182" s="636"/>
      <c r="AS182" s="636"/>
      <c r="AT182" s="636"/>
      <c r="AU182" s="636"/>
      <c r="AV182" s="636"/>
      <c r="AW182" s="636"/>
      <c r="AX182" s="636"/>
      <c r="AY182" s="636"/>
      <c r="AZ182" s="636"/>
      <c r="BA182" s="636"/>
      <c r="BB182" s="636"/>
      <c r="BC182" s="636"/>
      <c r="BD182" s="637"/>
      <c r="BE182" s="635" t="s">
        <v>788</v>
      </c>
      <c r="BF182" s="636"/>
      <c r="BG182" s="636"/>
      <c r="BH182" s="636"/>
      <c r="BI182" s="636"/>
      <c r="BJ182" s="636"/>
      <c r="BK182" s="636"/>
      <c r="BL182" s="636"/>
      <c r="BM182" s="636"/>
      <c r="BN182" s="636"/>
      <c r="BO182" s="636"/>
      <c r="BP182" s="636"/>
      <c r="BQ182" s="636"/>
      <c r="BR182" s="636"/>
      <c r="BS182" s="636"/>
      <c r="BT182" s="636"/>
      <c r="BU182" s="636"/>
      <c r="BV182" s="636"/>
      <c r="BW182" s="636"/>
      <c r="BX182" s="636"/>
      <c r="BY182" s="636"/>
      <c r="BZ182" s="636"/>
      <c r="CA182" s="636"/>
      <c r="CB182" s="636"/>
      <c r="CC182" s="636"/>
      <c r="CD182" s="636"/>
      <c r="CE182" s="636"/>
      <c r="CF182" s="636"/>
      <c r="CG182" s="636"/>
      <c r="CH182" s="636"/>
      <c r="CI182" s="637"/>
    </row>
    <row r="183" spans="1:87">
      <c r="A183" s="40"/>
      <c r="B183" s="635">
        <v>90</v>
      </c>
      <c r="C183" s="636"/>
      <c r="D183" s="636"/>
      <c r="E183" s="636"/>
      <c r="F183" s="637"/>
      <c r="G183" s="717" t="s">
        <v>77</v>
      </c>
      <c r="H183" s="718"/>
      <c r="I183" s="718"/>
      <c r="J183" s="718"/>
      <c r="K183" s="718"/>
      <c r="L183" s="718"/>
      <c r="M183" s="718"/>
      <c r="N183" s="718"/>
      <c r="O183" s="718"/>
      <c r="P183" s="718"/>
      <c r="Q183" s="718"/>
      <c r="R183" s="718"/>
      <c r="S183" s="718"/>
      <c r="T183" s="718"/>
      <c r="U183" s="718"/>
      <c r="V183" s="718"/>
      <c r="W183" s="718"/>
      <c r="X183" s="718"/>
      <c r="Y183" s="718"/>
      <c r="Z183" s="718"/>
      <c r="AA183" s="718"/>
      <c r="AB183" s="718"/>
      <c r="AC183" s="718"/>
      <c r="AD183" s="718"/>
      <c r="AE183" s="718"/>
      <c r="AF183" s="718"/>
      <c r="AG183" s="718"/>
      <c r="AH183" s="718"/>
      <c r="AI183" s="718"/>
      <c r="AJ183" s="719"/>
      <c r="AK183" s="635" t="s">
        <v>118</v>
      </c>
      <c r="AL183" s="636"/>
      <c r="AM183" s="636"/>
      <c r="AN183" s="636"/>
      <c r="AO183" s="636"/>
      <c r="AP183" s="636"/>
      <c r="AQ183" s="636"/>
      <c r="AR183" s="636"/>
      <c r="AS183" s="636"/>
      <c r="AT183" s="636"/>
      <c r="AU183" s="636"/>
      <c r="AV183" s="636"/>
      <c r="AW183" s="636"/>
      <c r="AX183" s="636"/>
      <c r="AY183" s="636"/>
      <c r="AZ183" s="636"/>
      <c r="BA183" s="636"/>
      <c r="BB183" s="636"/>
      <c r="BC183" s="636"/>
      <c r="BD183" s="637"/>
      <c r="BE183" s="635" t="s">
        <v>785</v>
      </c>
      <c r="BF183" s="636"/>
      <c r="BG183" s="636"/>
      <c r="BH183" s="636"/>
      <c r="BI183" s="636"/>
      <c r="BJ183" s="636"/>
      <c r="BK183" s="636"/>
      <c r="BL183" s="636"/>
      <c r="BM183" s="636"/>
      <c r="BN183" s="636"/>
      <c r="BO183" s="636"/>
      <c r="BP183" s="636"/>
      <c r="BQ183" s="636"/>
      <c r="BR183" s="636"/>
      <c r="BS183" s="636"/>
      <c r="BT183" s="636"/>
      <c r="BU183" s="636"/>
      <c r="BV183" s="636"/>
      <c r="BW183" s="636"/>
      <c r="BX183" s="636"/>
      <c r="BY183" s="636"/>
      <c r="BZ183" s="636"/>
      <c r="CA183" s="636"/>
      <c r="CB183" s="636"/>
      <c r="CC183" s="636"/>
      <c r="CD183" s="636"/>
      <c r="CE183" s="636"/>
      <c r="CF183" s="636"/>
      <c r="CG183" s="636"/>
      <c r="CH183" s="636"/>
      <c r="CI183" s="637"/>
    </row>
    <row r="184" spans="1:87">
      <c r="A184" s="40"/>
      <c r="B184" s="635">
        <v>91</v>
      </c>
      <c r="C184" s="636"/>
      <c r="D184" s="636"/>
      <c r="E184" s="636"/>
      <c r="F184" s="637"/>
      <c r="G184" s="717" t="s">
        <v>78</v>
      </c>
      <c r="H184" s="718"/>
      <c r="I184" s="718"/>
      <c r="J184" s="718"/>
      <c r="K184" s="718"/>
      <c r="L184" s="718"/>
      <c r="M184" s="718"/>
      <c r="N184" s="718"/>
      <c r="O184" s="718"/>
      <c r="P184" s="718"/>
      <c r="Q184" s="718"/>
      <c r="R184" s="718"/>
      <c r="S184" s="718"/>
      <c r="T184" s="718"/>
      <c r="U184" s="718"/>
      <c r="V184" s="718"/>
      <c r="W184" s="718"/>
      <c r="X184" s="718"/>
      <c r="Y184" s="718"/>
      <c r="Z184" s="718"/>
      <c r="AA184" s="718"/>
      <c r="AB184" s="718"/>
      <c r="AC184" s="718"/>
      <c r="AD184" s="718"/>
      <c r="AE184" s="718"/>
      <c r="AF184" s="718"/>
      <c r="AG184" s="718"/>
      <c r="AH184" s="718"/>
      <c r="AI184" s="718"/>
      <c r="AJ184" s="719"/>
      <c r="AK184" s="635" t="s">
        <v>119</v>
      </c>
      <c r="AL184" s="636"/>
      <c r="AM184" s="636"/>
      <c r="AN184" s="636"/>
      <c r="AO184" s="636"/>
      <c r="AP184" s="636"/>
      <c r="AQ184" s="636"/>
      <c r="AR184" s="636"/>
      <c r="AS184" s="636"/>
      <c r="AT184" s="636"/>
      <c r="AU184" s="636"/>
      <c r="AV184" s="636"/>
      <c r="AW184" s="636"/>
      <c r="AX184" s="636"/>
      <c r="AY184" s="636"/>
      <c r="AZ184" s="636"/>
      <c r="BA184" s="636"/>
      <c r="BB184" s="636"/>
      <c r="BC184" s="636"/>
      <c r="BD184" s="637"/>
      <c r="BE184" s="635" t="s">
        <v>785</v>
      </c>
      <c r="BF184" s="636"/>
      <c r="BG184" s="636"/>
      <c r="BH184" s="636"/>
      <c r="BI184" s="636"/>
      <c r="BJ184" s="636"/>
      <c r="BK184" s="636"/>
      <c r="BL184" s="636"/>
      <c r="BM184" s="636"/>
      <c r="BN184" s="636"/>
      <c r="BO184" s="636"/>
      <c r="BP184" s="636"/>
      <c r="BQ184" s="636"/>
      <c r="BR184" s="636"/>
      <c r="BS184" s="636"/>
      <c r="BT184" s="636"/>
      <c r="BU184" s="636"/>
      <c r="BV184" s="636"/>
      <c r="BW184" s="636"/>
      <c r="BX184" s="636"/>
      <c r="BY184" s="636"/>
      <c r="BZ184" s="636"/>
      <c r="CA184" s="636"/>
      <c r="CB184" s="636"/>
      <c r="CC184" s="636"/>
      <c r="CD184" s="636"/>
      <c r="CE184" s="636"/>
      <c r="CF184" s="636"/>
      <c r="CG184" s="636"/>
      <c r="CH184" s="636"/>
      <c r="CI184" s="637"/>
    </row>
    <row r="185" spans="1:87">
      <c r="A185" s="40"/>
      <c r="B185" s="635">
        <v>92</v>
      </c>
      <c r="C185" s="636"/>
      <c r="D185" s="636"/>
      <c r="E185" s="636"/>
      <c r="F185" s="637"/>
      <c r="G185" s="717" t="s">
        <v>79</v>
      </c>
      <c r="H185" s="718"/>
      <c r="I185" s="718"/>
      <c r="J185" s="718"/>
      <c r="K185" s="718"/>
      <c r="L185" s="718"/>
      <c r="M185" s="718"/>
      <c r="N185" s="718"/>
      <c r="O185" s="718"/>
      <c r="P185" s="718"/>
      <c r="Q185" s="718"/>
      <c r="R185" s="718"/>
      <c r="S185" s="718"/>
      <c r="T185" s="718"/>
      <c r="U185" s="718"/>
      <c r="V185" s="718"/>
      <c r="W185" s="718"/>
      <c r="X185" s="718"/>
      <c r="Y185" s="718"/>
      <c r="Z185" s="718"/>
      <c r="AA185" s="718"/>
      <c r="AB185" s="718"/>
      <c r="AC185" s="718"/>
      <c r="AD185" s="718"/>
      <c r="AE185" s="718"/>
      <c r="AF185" s="718"/>
      <c r="AG185" s="718"/>
      <c r="AH185" s="718"/>
      <c r="AI185" s="718"/>
      <c r="AJ185" s="719"/>
      <c r="AK185" s="635" t="s">
        <v>114</v>
      </c>
      <c r="AL185" s="636"/>
      <c r="AM185" s="636"/>
      <c r="AN185" s="636"/>
      <c r="AO185" s="636"/>
      <c r="AP185" s="636"/>
      <c r="AQ185" s="636"/>
      <c r="AR185" s="636"/>
      <c r="AS185" s="636"/>
      <c r="AT185" s="636"/>
      <c r="AU185" s="636"/>
      <c r="AV185" s="636"/>
      <c r="AW185" s="636"/>
      <c r="AX185" s="636"/>
      <c r="AY185" s="636"/>
      <c r="AZ185" s="636"/>
      <c r="BA185" s="636"/>
      <c r="BB185" s="636"/>
      <c r="BC185" s="636"/>
      <c r="BD185" s="637"/>
      <c r="BE185" s="635" t="s">
        <v>785</v>
      </c>
      <c r="BF185" s="636"/>
      <c r="BG185" s="636"/>
      <c r="BH185" s="636"/>
      <c r="BI185" s="636"/>
      <c r="BJ185" s="636"/>
      <c r="BK185" s="636"/>
      <c r="BL185" s="636"/>
      <c r="BM185" s="636"/>
      <c r="BN185" s="636"/>
      <c r="BO185" s="636"/>
      <c r="BP185" s="636"/>
      <c r="BQ185" s="636"/>
      <c r="BR185" s="636"/>
      <c r="BS185" s="636"/>
      <c r="BT185" s="636"/>
      <c r="BU185" s="636"/>
      <c r="BV185" s="636"/>
      <c r="BW185" s="636"/>
      <c r="BX185" s="636"/>
      <c r="BY185" s="636"/>
      <c r="BZ185" s="636"/>
      <c r="CA185" s="636"/>
      <c r="CB185" s="636"/>
      <c r="CC185" s="636"/>
      <c r="CD185" s="636"/>
      <c r="CE185" s="636"/>
      <c r="CF185" s="636"/>
      <c r="CG185" s="636"/>
      <c r="CH185" s="636"/>
      <c r="CI185" s="637"/>
    </row>
    <row r="186" spans="1:87">
      <c r="A186" s="40"/>
      <c r="B186" s="635">
        <v>93</v>
      </c>
      <c r="C186" s="636"/>
      <c r="D186" s="636"/>
      <c r="E186" s="636"/>
      <c r="F186" s="637"/>
      <c r="G186" s="717" t="s">
        <v>80</v>
      </c>
      <c r="H186" s="718"/>
      <c r="I186" s="718"/>
      <c r="J186" s="718"/>
      <c r="K186" s="718"/>
      <c r="L186" s="718"/>
      <c r="M186" s="718"/>
      <c r="N186" s="718"/>
      <c r="O186" s="718"/>
      <c r="P186" s="718"/>
      <c r="Q186" s="718"/>
      <c r="R186" s="718"/>
      <c r="S186" s="718"/>
      <c r="T186" s="718"/>
      <c r="U186" s="718"/>
      <c r="V186" s="718"/>
      <c r="W186" s="718"/>
      <c r="X186" s="718"/>
      <c r="Y186" s="718"/>
      <c r="Z186" s="718"/>
      <c r="AA186" s="718"/>
      <c r="AB186" s="718"/>
      <c r="AC186" s="718"/>
      <c r="AD186" s="718"/>
      <c r="AE186" s="718"/>
      <c r="AF186" s="718"/>
      <c r="AG186" s="718"/>
      <c r="AH186" s="718"/>
      <c r="AI186" s="718"/>
      <c r="AJ186" s="719"/>
      <c r="AK186" s="635" t="s">
        <v>114</v>
      </c>
      <c r="AL186" s="636"/>
      <c r="AM186" s="636"/>
      <c r="AN186" s="636"/>
      <c r="AO186" s="636"/>
      <c r="AP186" s="636"/>
      <c r="AQ186" s="636"/>
      <c r="AR186" s="636"/>
      <c r="AS186" s="636"/>
      <c r="AT186" s="636"/>
      <c r="AU186" s="636"/>
      <c r="AV186" s="636"/>
      <c r="AW186" s="636"/>
      <c r="AX186" s="636"/>
      <c r="AY186" s="636"/>
      <c r="AZ186" s="636"/>
      <c r="BA186" s="636"/>
      <c r="BB186" s="636"/>
      <c r="BC186" s="636"/>
      <c r="BD186" s="637"/>
      <c r="BE186" s="635" t="s">
        <v>785</v>
      </c>
      <c r="BF186" s="636"/>
      <c r="BG186" s="636"/>
      <c r="BH186" s="636"/>
      <c r="BI186" s="636"/>
      <c r="BJ186" s="636"/>
      <c r="BK186" s="636"/>
      <c r="BL186" s="636"/>
      <c r="BM186" s="636"/>
      <c r="BN186" s="636"/>
      <c r="BO186" s="636"/>
      <c r="BP186" s="636"/>
      <c r="BQ186" s="636"/>
      <c r="BR186" s="636"/>
      <c r="BS186" s="636"/>
      <c r="BT186" s="636"/>
      <c r="BU186" s="636"/>
      <c r="BV186" s="636"/>
      <c r="BW186" s="636"/>
      <c r="BX186" s="636"/>
      <c r="BY186" s="636"/>
      <c r="BZ186" s="636"/>
      <c r="CA186" s="636"/>
      <c r="CB186" s="636"/>
      <c r="CC186" s="636"/>
      <c r="CD186" s="636"/>
      <c r="CE186" s="636"/>
      <c r="CF186" s="636"/>
      <c r="CG186" s="636"/>
      <c r="CH186" s="636"/>
      <c r="CI186" s="637"/>
    </row>
    <row r="187" spans="1:87">
      <c r="A187" s="40"/>
      <c r="B187" s="635">
        <v>94</v>
      </c>
      <c r="C187" s="636"/>
      <c r="D187" s="636"/>
      <c r="E187" s="636"/>
      <c r="F187" s="637"/>
      <c r="G187" s="717" t="s">
        <v>81</v>
      </c>
      <c r="H187" s="718"/>
      <c r="I187" s="718"/>
      <c r="J187" s="718"/>
      <c r="K187" s="718"/>
      <c r="L187" s="718"/>
      <c r="M187" s="718"/>
      <c r="N187" s="718"/>
      <c r="O187" s="718"/>
      <c r="P187" s="718"/>
      <c r="Q187" s="718"/>
      <c r="R187" s="718"/>
      <c r="S187" s="718"/>
      <c r="T187" s="718"/>
      <c r="U187" s="718"/>
      <c r="V187" s="718"/>
      <c r="W187" s="718"/>
      <c r="X187" s="718"/>
      <c r="Y187" s="718"/>
      <c r="Z187" s="718"/>
      <c r="AA187" s="718"/>
      <c r="AB187" s="718"/>
      <c r="AC187" s="718"/>
      <c r="AD187" s="718"/>
      <c r="AE187" s="718"/>
      <c r="AF187" s="718"/>
      <c r="AG187" s="718"/>
      <c r="AH187" s="718"/>
      <c r="AI187" s="718"/>
      <c r="AJ187" s="719"/>
      <c r="AK187" s="635" t="s">
        <v>114</v>
      </c>
      <c r="AL187" s="636"/>
      <c r="AM187" s="636"/>
      <c r="AN187" s="636"/>
      <c r="AO187" s="636"/>
      <c r="AP187" s="636"/>
      <c r="AQ187" s="636"/>
      <c r="AR187" s="636"/>
      <c r="AS187" s="636"/>
      <c r="AT187" s="636"/>
      <c r="AU187" s="636"/>
      <c r="AV187" s="636"/>
      <c r="AW187" s="636"/>
      <c r="AX187" s="636"/>
      <c r="AY187" s="636"/>
      <c r="AZ187" s="636"/>
      <c r="BA187" s="636"/>
      <c r="BB187" s="636"/>
      <c r="BC187" s="636"/>
      <c r="BD187" s="637"/>
      <c r="BE187" s="635" t="s">
        <v>787</v>
      </c>
      <c r="BF187" s="636"/>
      <c r="BG187" s="636"/>
      <c r="BH187" s="636"/>
      <c r="BI187" s="636"/>
      <c r="BJ187" s="636"/>
      <c r="BK187" s="636"/>
      <c r="BL187" s="636"/>
      <c r="BM187" s="636"/>
      <c r="BN187" s="636"/>
      <c r="BO187" s="636"/>
      <c r="BP187" s="636"/>
      <c r="BQ187" s="636"/>
      <c r="BR187" s="636"/>
      <c r="BS187" s="636"/>
      <c r="BT187" s="636"/>
      <c r="BU187" s="636"/>
      <c r="BV187" s="636"/>
      <c r="BW187" s="636"/>
      <c r="BX187" s="636"/>
      <c r="BY187" s="636"/>
      <c r="BZ187" s="636"/>
      <c r="CA187" s="636"/>
      <c r="CB187" s="636"/>
      <c r="CC187" s="636"/>
      <c r="CD187" s="636"/>
      <c r="CE187" s="636"/>
      <c r="CF187" s="636"/>
      <c r="CG187" s="636"/>
      <c r="CH187" s="636"/>
      <c r="CI187" s="637"/>
    </row>
    <row r="188" spans="1:87">
      <c r="A188" s="40"/>
      <c r="B188" s="635">
        <v>95</v>
      </c>
      <c r="C188" s="636"/>
      <c r="D188" s="636"/>
      <c r="E188" s="636"/>
      <c r="F188" s="637"/>
      <c r="G188" s="717" t="s">
        <v>82</v>
      </c>
      <c r="H188" s="718"/>
      <c r="I188" s="718"/>
      <c r="J188" s="718"/>
      <c r="K188" s="718"/>
      <c r="L188" s="718"/>
      <c r="M188" s="718"/>
      <c r="N188" s="718"/>
      <c r="O188" s="718"/>
      <c r="P188" s="718"/>
      <c r="Q188" s="718"/>
      <c r="R188" s="718"/>
      <c r="S188" s="718"/>
      <c r="T188" s="718"/>
      <c r="U188" s="718"/>
      <c r="V188" s="718"/>
      <c r="W188" s="718"/>
      <c r="X188" s="718"/>
      <c r="Y188" s="718"/>
      <c r="Z188" s="718"/>
      <c r="AA188" s="718"/>
      <c r="AB188" s="718"/>
      <c r="AC188" s="718"/>
      <c r="AD188" s="718"/>
      <c r="AE188" s="718"/>
      <c r="AF188" s="718"/>
      <c r="AG188" s="718"/>
      <c r="AH188" s="718"/>
      <c r="AI188" s="718"/>
      <c r="AJ188" s="719"/>
      <c r="AK188" s="635" t="s">
        <v>118</v>
      </c>
      <c r="AL188" s="636"/>
      <c r="AM188" s="636"/>
      <c r="AN188" s="636"/>
      <c r="AO188" s="636"/>
      <c r="AP188" s="636"/>
      <c r="AQ188" s="636"/>
      <c r="AR188" s="636"/>
      <c r="AS188" s="636"/>
      <c r="AT188" s="636"/>
      <c r="AU188" s="636"/>
      <c r="AV188" s="636"/>
      <c r="AW188" s="636"/>
      <c r="AX188" s="636"/>
      <c r="AY188" s="636"/>
      <c r="AZ188" s="636"/>
      <c r="BA188" s="636"/>
      <c r="BB188" s="636"/>
      <c r="BC188" s="636"/>
      <c r="BD188" s="637"/>
      <c r="BE188" s="635" t="s">
        <v>787</v>
      </c>
      <c r="BF188" s="636"/>
      <c r="BG188" s="636"/>
      <c r="BH188" s="636"/>
      <c r="BI188" s="636"/>
      <c r="BJ188" s="636"/>
      <c r="BK188" s="636"/>
      <c r="BL188" s="636"/>
      <c r="BM188" s="636"/>
      <c r="BN188" s="636"/>
      <c r="BO188" s="636"/>
      <c r="BP188" s="636"/>
      <c r="BQ188" s="636"/>
      <c r="BR188" s="636"/>
      <c r="BS188" s="636"/>
      <c r="BT188" s="636"/>
      <c r="BU188" s="636"/>
      <c r="BV188" s="636"/>
      <c r="BW188" s="636"/>
      <c r="BX188" s="636"/>
      <c r="BY188" s="636"/>
      <c r="BZ188" s="636"/>
      <c r="CA188" s="636"/>
      <c r="CB188" s="636"/>
      <c r="CC188" s="636"/>
      <c r="CD188" s="636"/>
      <c r="CE188" s="636"/>
      <c r="CF188" s="636"/>
      <c r="CG188" s="636"/>
      <c r="CH188" s="636"/>
      <c r="CI188" s="637"/>
    </row>
    <row r="189" spans="1:87">
      <c r="A189" s="40"/>
      <c r="B189" s="635">
        <v>96</v>
      </c>
      <c r="C189" s="636"/>
      <c r="D189" s="636"/>
      <c r="E189" s="636"/>
      <c r="F189" s="637"/>
      <c r="G189" s="717" t="s">
        <v>83</v>
      </c>
      <c r="H189" s="718"/>
      <c r="I189" s="718"/>
      <c r="J189" s="718"/>
      <c r="K189" s="718"/>
      <c r="L189" s="718"/>
      <c r="M189" s="718"/>
      <c r="N189" s="718"/>
      <c r="O189" s="718"/>
      <c r="P189" s="718"/>
      <c r="Q189" s="718"/>
      <c r="R189" s="718"/>
      <c r="S189" s="718"/>
      <c r="T189" s="718"/>
      <c r="U189" s="718"/>
      <c r="V189" s="718"/>
      <c r="W189" s="718"/>
      <c r="X189" s="718"/>
      <c r="Y189" s="718"/>
      <c r="Z189" s="718"/>
      <c r="AA189" s="718"/>
      <c r="AB189" s="718"/>
      <c r="AC189" s="718"/>
      <c r="AD189" s="718"/>
      <c r="AE189" s="718"/>
      <c r="AF189" s="718"/>
      <c r="AG189" s="718"/>
      <c r="AH189" s="718"/>
      <c r="AI189" s="718"/>
      <c r="AJ189" s="719"/>
      <c r="AK189" s="635" t="s">
        <v>114</v>
      </c>
      <c r="AL189" s="636"/>
      <c r="AM189" s="636"/>
      <c r="AN189" s="636"/>
      <c r="AO189" s="636"/>
      <c r="AP189" s="636"/>
      <c r="AQ189" s="636"/>
      <c r="AR189" s="636"/>
      <c r="AS189" s="636"/>
      <c r="AT189" s="636"/>
      <c r="AU189" s="636"/>
      <c r="AV189" s="636"/>
      <c r="AW189" s="636"/>
      <c r="AX189" s="636"/>
      <c r="AY189" s="636"/>
      <c r="AZ189" s="636"/>
      <c r="BA189" s="636"/>
      <c r="BB189" s="636"/>
      <c r="BC189" s="636"/>
      <c r="BD189" s="637"/>
      <c r="BE189" s="635" t="s">
        <v>786</v>
      </c>
      <c r="BF189" s="636"/>
      <c r="BG189" s="636"/>
      <c r="BH189" s="636"/>
      <c r="BI189" s="636"/>
      <c r="BJ189" s="636"/>
      <c r="BK189" s="636"/>
      <c r="BL189" s="636"/>
      <c r="BM189" s="636"/>
      <c r="BN189" s="636"/>
      <c r="BO189" s="636"/>
      <c r="BP189" s="636"/>
      <c r="BQ189" s="636"/>
      <c r="BR189" s="636"/>
      <c r="BS189" s="636"/>
      <c r="BT189" s="636"/>
      <c r="BU189" s="636"/>
      <c r="BV189" s="636"/>
      <c r="BW189" s="636"/>
      <c r="BX189" s="636"/>
      <c r="BY189" s="636"/>
      <c r="BZ189" s="636"/>
      <c r="CA189" s="636"/>
      <c r="CB189" s="636"/>
      <c r="CC189" s="636"/>
      <c r="CD189" s="636"/>
      <c r="CE189" s="636"/>
      <c r="CF189" s="636"/>
      <c r="CG189" s="636"/>
      <c r="CH189" s="636"/>
      <c r="CI189" s="637"/>
    </row>
    <row r="190" spans="1:87">
      <c r="A190" s="40"/>
      <c r="B190" s="635">
        <v>97</v>
      </c>
      <c r="C190" s="636"/>
      <c r="D190" s="636"/>
      <c r="E190" s="636"/>
      <c r="F190" s="637"/>
      <c r="G190" s="717" t="s">
        <v>84</v>
      </c>
      <c r="H190" s="718"/>
      <c r="I190" s="718"/>
      <c r="J190" s="718"/>
      <c r="K190" s="718"/>
      <c r="L190" s="718"/>
      <c r="M190" s="718"/>
      <c r="N190" s="718"/>
      <c r="O190" s="718"/>
      <c r="P190" s="718"/>
      <c r="Q190" s="718"/>
      <c r="R190" s="718"/>
      <c r="S190" s="718"/>
      <c r="T190" s="718"/>
      <c r="U190" s="718"/>
      <c r="V190" s="718"/>
      <c r="W190" s="718"/>
      <c r="X190" s="718"/>
      <c r="Y190" s="718"/>
      <c r="Z190" s="718"/>
      <c r="AA190" s="718"/>
      <c r="AB190" s="718"/>
      <c r="AC190" s="718"/>
      <c r="AD190" s="718"/>
      <c r="AE190" s="718"/>
      <c r="AF190" s="718"/>
      <c r="AG190" s="718"/>
      <c r="AH190" s="718"/>
      <c r="AI190" s="718"/>
      <c r="AJ190" s="719"/>
      <c r="AK190" s="635" t="s">
        <v>118</v>
      </c>
      <c r="AL190" s="636"/>
      <c r="AM190" s="636"/>
      <c r="AN190" s="636"/>
      <c r="AO190" s="636"/>
      <c r="AP190" s="636"/>
      <c r="AQ190" s="636"/>
      <c r="AR190" s="636"/>
      <c r="AS190" s="636"/>
      <c r="AT190" s="636"/>
      <c r="AU190" s="636"/>
      <c r="AV190" s="636"/>
      <c r="AW190" s="636"/>
      <c r="AX190" s="636"/>
      <c r="AY190" s="636"/>
      <c r="AZ190" s="636"/>
      <c r="BA190" s="636"/>
      <c r="BB190" s="636"/>
      <c r="BC190" s="636"/>
      <c r="BD190" s="637"/>
      <c r="BE190" s="635" t="s">
        <v>785</v>
      </c>
      <c r="BF190" s="636"/>
      <c r="BG190" s="636"/>
      <c r="BH190" s="636"/>
      <c r="BI190" s="636"/>
      <c r="BJ190" s="636"/>
      <c r="BK190" s="636"/>
      <c r="BL190" s="636"/>
      <c r="BM190" s="636"/>
      <c r="BN190" s="636"/>
      <c r="BO190" s="636"/>
      <c r="BP190" s="636"/>
      <c r="BQ190" s="636"/>
      <c r="BR190" s="636"/>
      <c r="BS190" s="636"/>
      <c r="BT190" s="636"/>
      <c r="BU190" s="636"/>
      <c r="BV190" s="636"/>
      <c r="BW190" s="636"/>
      <c r="BX190" s="636"/>
      <c r="BY190" s="636"/>
      <c r="BZ190" s="636"/>
      <c r="CA190" s="636"/>
      <c r="CB190" s="636"/>
      <c r="CC190" s="636"/>
      <c r="CD190" s="636"/>
      <c r="CE190" s="636"/>
      <c r="CF190" s="636"/>
      <c r="CG190" s="636"/>
      <c r="CH190" s="636"/>
      <c r="CI190" s="637"/>
    </row>
    <row r="191" spans="1:87">
      <c r="A191" s="40"/>
      <c r="B191" s="635">
        <v>98</v>
      </c>
      <c r="C191" s="636"/>
      <c r="D191" s="636"/>
      <c r="E191" s="636"/>
      <c r="F191" s="637"/>
      <c r="G191" s="717" t="s">
        <v>85</v>
      </c>
      <c r="H191" s="718"/>
      <c r="I191" s="718"/>
      <c r="J191" s="718"/>
      <c r="K191" s="718"/>
      <c r="L191" s="718"/>
      <c r="M191" s="718"/>
      <c r="N191" s="718"/>
      <c r="O191" s="718"/>
      <c r="P191" s="718"/>
      <c r="Q191" s="718"/>
      <c r="R191" s="718"/>
      <c r="S191" s="718"/>
      <c r="T191" s="718"/>
      <c r="U191" s="718"/>
      <c r="V191" s="718"/>
      <c r="W191" s="718"/>
      <c r="X191" s="718"/>
      <c r="Y191" s="718"/>
      <c r="Z191" s="718"/>
      <c r="AA191" s="718"/>
      <c r="AB191" s="718"/>
      <c r="AC191" s="718"/>
      <c r="AD191" s="718"/>
      <c r="AE191" s="718"/>
      <c r="AF191" s="718"/>
      <c r="AG191" s="718"/>
      <c r="AH191" s="718"/>
      <c r="AI191" s="718"/>
      <c r="AJ191" s="719"/>
      <c r="AK191" s="635" t="s">
        <v>114</v>
      </c>
      <c r="AL191" s="636"/>
      <c r="AM191" s="636"/>
      <c r="AN191" s="636"/>
      <c r="AO191" s="636"/>
      <c r="AP191" s="636"/>
      <c r="AQ191" s="636"/>
      <c r="AR191" s="636"/>
      <c r="AS191" s="636"/>
      <c r="AT191" s="636"/>
      <c r="AU191" s="636"/>
      <c r="AV191" s="636"/>
      <c r="AW191" s="636"/>
      <c r="AX191" s="636"/>
      <c r="AY191" s="636"/>
      <c r="AZ191" s="636"/>
      <c r="BA191" s="636"/>
      <c r="BB191" s="636"/>
      <c r="BC191" s="636"/>
      <c r="BD191" s="637"/>
      <c r="BE191" s="635" t="s">
        <v>785</v>
      </c>
      <c r="BF191" s="636"/>
      <c r="BG191" s="636"/>
      <c r="BH191" s="636"/>
      <c r="BI191" s="636"/>
      <c r="BJ191" s="636"/>
      <c r="BK191" s="636"/>
      <c r="BL191" s="636"/>
      <c r="BM191" s="636"/>
      <c r="BN191" s="636"/>
      <c r="BO191" s="636"/>
      <c r="BP191" s="636"/>
      <c r="BQ191" s="636"/>
      <c r="BR191" s="636"/>
      <c r="BS191" s="636"/>
      <c r="BT191" s="636"/>
      <c r="BU191" s="636"/>
      <c r="BV191" s="636"/>
      <c r="BW191" s="636"/>
      <c r="BX191" s="636"/>
      <c r="BY191" s="636"/>
      <c r="BZ191" s="636"/>
      <c r="CA191" s="636"/>
      <c r="CB191" s="636"/>
      <c r="CC191" s="636"/>
      <c r="CD191" s="636"/>
      <c r="CE191" s="636"/>
      <c r="CF191" s="636"/>
      <c r="CG191" s="636"/>
      <c r="CH191" s="636"/>
      <c r="CI191" s="637"/>
    </row>
    <row r="192" spans="1:87">
      <c r="A192" s="40"/>
      <c r="B192" s="635">
        <v>99</v>
      </c>
      <c r="C192" s="636"/>
      <c r="D192" s="636"/>
      <c r="E192" s="636"/>
      <c r="F192" s="637"/>
      <c r="G192" s="717" t="s">
        <v>86</v>
      </c>
      <c r="H192" s="718"/>
      <c r="I192" s="718"/>
      <c r="J192" s="718"/>
      <c r="K192" s="718"/>
      <c r="L192" s="718"/>
      <c r="M192" s="718"/>
      <c r="N192" s="718"/>
      <c r="O192" s="718"/>
      <c r="P192" s="718"/>
      <c r="Q192" s="718"/>
      <c r="R192" s="718"/>
      <c r="S192" s="718"/>
      <c r="T192" s="718"/>
      <c r="U192" s="718"/>
      <c r="V192" s="718"/>
      <c r="W192" s="718"/>
      <c r="X192" s="718"/>
      <c r="Y192" s="718"/>
      <c r="Z192" s="718"/>
      <c r="AA192" s="718"/>
      <c r="AB192" s="718"/>
      <c r="AC192" s="718"/>
      <c r="AD192" s="718"/>
      <c r="AE192" s="718"/>
      <c r="AF192" s="718"/>
      <c r="AG192" s="718"/>
      <c r="AH192" s="718"/>
      <c r="AI192" s="718"/>
      <c r="AJ192" s="719"/>
      <c r="AK192" s="635" t="s">
        <v>118</v>
      </c>
      <c r="AL192" s="636"/>
      <c r="AM192" s="636"/>
      <c r="AN192" s="636"/>
      <c r="AO192" s="636"/>
      <c r="AP192" s="636"/>
      <c r="AQ192" s="636"/>
      <c r="AR192" s="636"/>
      <c r="AS192" s="636"/>
      <c r="AT192" s="636"/>
      <c r="AU192" s="636"/>
      <c r="AV192" s="636"/>
      <c r="AW192" s="636"/>
      <c r="AX192" s="636"/>
      <c r="AY192" s="636"/>
      <c r="AZ192" s="636"/>
      <c r="BA192" s="636"/>
      <c r="BB192" s="636"/>
      <c r="BC192" s="636"/>
      <c r="BD192" s="637"/>
      <c r="BE192" s="635" t="s">
        <v>785</v>
      </c>
      <c r="BF192" s="636"/>
      <c r="BG192" s="636"/>
      <c r="BH192" s="636"/>
      <c r="BI192" s="636"/>
      <c r="BJ192" s="636"/>
      <c r="BK192" s="636"/>
      <c r="BL192" s="636"/>
      <c r="BM192" s="636"/>
      <c r="BN192" s="636"/>
      <c r="BO192" s="636"/>
      <c r="BP192" s="636"/>
      <c r="BQ192" s="636"/>
      <c r="BR192" s="636"/>
      <c r="BS192" s="636"/>
      <c r="BT192" s="636"/>
      <c r="BU192" s="636"/>
      <c r="BV192" s="636"/>
      <c r="BW192" s="636"/>
      <c r="BX192" s="636"/>
      <c r="BY192" s="636"/>
      <c r="BZ192" s="636"/>
      <c r="CA192" s="636"/>
      <c r="CB192" s="636"/>
      <c r="CC192" s="636"/>
      <c r="CD192" s="636"/>
      <c r="CE192" s="636"/>
      <c r="CF192" s="636"/>
      <c r="CG192" s="636"/>
      <c r="CH192" s="636"/>
      <c r="CI192" s="637"/>
    </row>
    <row r="193" spans="1:87">
      <c r="A193" s="40"/>
      <c r="B193" s="635">
        <v>100</v>
      </c>
      <c r="C193" s="636"/>
      <c r="D193" s="636"/>
      <c r="E193" s="636"/>
      <c r="F193" s="637"/>
      <c r="G193" s="717" t="s">
        <v>1257</v>
      </c>
      <c r="H193" s="718"/>
      <c r="I193" s="718"/>
      <c r="J193" s="718"/>
      <c r="K193" s="718"/>
      <c r="L193" s="718"/>
      <c r="M193" s="718"/>
      <c r="N193" s="718"/>
      <c r="O193" s="718"/>
      <c r="P193" s="718"/>
      <c r="Q193" s="718"/>
      <c r="R193" s="718"/>
      <c r="S193" s="718"/>
      <c r="T193" s="718"/>
      <c r="U193" s="718"/>
      <c r="V193" s="718"/>
      <c r="W193" s="718"/>
      <c r="X193" s="718"/>
      <c r="Y193" s="718"/>
      <c r="Z193" s="718"/>
      <c r="AA193" s="718"/>
      <c r="AB193" s="718"/>
      <c r="AC193" s="718"/>
      <c r="AD193" s="718"/>
      <c r="AE193" s="718"/>
      <c r="AF193" s="718"/>
      <c r="AG193" s="718"/>
      <c r="AH193" s="718"/>
      <c r="AI193" s="718"/>
      <c r="AJ193" s="719"/>
      <c r="AK193" s="720" t="s">
        <v>2477</v>
      </c>
      <c r="AL193" s="721"/>
      <c r="AM193" s="721"/>
      <c r="AN193" s="721"/>
      <c r="AO193" s="721"/>
      <c r="AP193" s="721"/>
      <c r="AQ193" s="721"/>
      <c r="AR193" s="721"/>
      <c r="AS193" s="721"/>
      <c r="AT193" s="721"/>
      <c r="AU193" s="721"/>
      <c r="AV193" s="721"/>
      <c r="AW193" s="721"/>
      <c r="AX193" s="721"/>
      <c r="AY193" s="721"/>
      <c r="AZ193" s="721"/>
      <c r="BA193" s="721"/>
      <c r="BB193" s="721"/>
      <c r="BC193" s="721"/>
      <c r="BD193" s="722"/>
      <c r="BE193" s="635" t="s">
        <v>785</v>
      </c>
      <c r="BF193" s="636"/>
      <c r="BG193" s="636"/>
      <c r="BH193" s="636"/>
      <c r="BI193" s="636"/>
      <c r="BJ193" s="636"/>
      <c r="BK193" s="636"/>
      <c r="BL193" s="636"/>
      <c r="BM193" s="636"/>
      <c r="BN193" s="636"/>
      <c r="BO193" s="636"/>
      <c r="BP193" s="636"/>
      <c r="BQ193" s="636"/>
      <c r="BR193" s="636"/>
      <c r="BS193" s="636"/>
      <c r="BT193" s="636"/>
      <c r="BU193" s="636"/>
      <c r="BV193" s="636"/>
      <c r="BW193" s="636"/>
      <c r="BX193" s="636"/>
      <c r="BY193" s="636"/>
      <c r="BZ193" s="636"/>
      <c r="CA193" s="636"/>
      <c r="CB193" s="636"/>
      <c r="CC193" s="636"/>
      <c r="CD193" s="636"/>
      <c r="CE193" s="636"/>
      <c r="CF193" s="636"/>
      <c r="CG193" s="636"/>
      <c r="CH193" s="636"/>
      <c r="CI193" s="637"/>
    </row>
    <row r="194" spans="1:87">
      <c r="A194" s="40"/>
      <c r="B194" s="635">
        <v>101</v>
      </c>
      <c r="C194" s="636"/>
      <c r="D194" s="636"/>
      <c r="E194" s="636"/>
      <c r="F194" s="637"/>
      <c r="G194" s="717" t="s">
        <v>87</v>
      </c>
      <c r="H194" s="718"/>
      <c r="I194" s="718"/>
      <c r="J194" s="718"/>
      <c r="K194" s="718"/>
      <c r="L194" s="718"/>
      <c r="M194" s="718"/>
      <c r="N194" s="718"/>
      <c r="O194" s="718"/>
      <c r="P194" s="718"/>
      <c r="Q194" s="718"/>
      <c r="R194" s="718"/>
      <c r="S194" s="718"/>
      <c r="T194" s="718"/>
      <c r="U194" s="718"/>
      <c r="V194" s="718"/>
      <c r="W194" s="718"/>
      <c r="X194" s="718"/>
      <c r="Y194" s="718"/>
      <c r="Z194" s="718"/>
      <c r="AA194" s="718"/>
      <c r="AB194" s="718"/>
      <c r="AC194" s="718"/>
      <c r="AD194" s="718"/>
      <c r="AE194" s="718"/>
      <c r="AF194" s="718"/>
      <c r="AG194" s="718"/>
      <c r="AH194" s="718"/>
      <c r="AI194" s="718"/>
      <c r="AJ194" s="719"/>
      <c r="AK194" s="635" t="s">
        <v>119</v>
      </c>
      <c r="AL194" s="636"/>
      <c r="AM194" s="636"/>
      <c r="AN194" s="636"/>
      <c r="AO194" s="636"/>
      <c r="AP194" s="636"/>
      <c r="AQ194" s="636"/>
      <c r="AR194" s="636"/>
      <c r="AS194" s="636"/>
      <c r="AT194" s="636"/>
      <c r="AU194" s="636"/>
      <c r="AV194" s="636"/>
      <c r="AW194" s="636"/>
      <c r="AX194" s="636"/>
      <c r="AY194" s="636"/>
      <c r="AZ194" s="636"/>
      <c r="BA194" s="636"/>
      <c r="BB194" s="636"/>
      <c r="BC194" s="636"/>
      <c r="BD194" s="637"/>
      <c r="BE194" s="635" t="s">
        <v>785</v>
      </c>
      <c r="BF194" s="636"/>
      <c r="BG194" s="636"/>
      <c r="BH194" s="636"/>
      <c r="BI194" s="636"/>
      <c r="BJ194" s="636"/>
      <c r="BK194" s="636"/>
      <c r="BL194" s="636"/>
      <c r="BM194" s="636"/>
      <c r="BN194" s="636"/>
      <c r="BO194" s="636"/>
      <c r="BP194" s="636"/>
      <c r="BQ194" s="636"/>
      <c r="BR194" s="636"/>
      <c r="BS194" s="636"/>
      <c r="BT194" s="636"/>
      <c r="BU194" s="636"/>
      <c r="BV194" s="636"/>
      <c r="BW194" s="636"/>
      <c r="BX194" s="636"/>
      <c r="BY194" s="636"/>
      <c r="BZ194" s="636"/>
      <c r="CA194" s="636"/>
      <c r="CB194" s="636"/>
      <c r="CC194" s="636"/>
      <c r="CD194" s="636"/>
      <c r="CE194" s="636"/>
      <c r="CF194" s="636"/>
      <c r="CG194" s="636"/>
      <c r="CH194" s="636"/>
      <c r="CI194" s="637"/>
    </row>
    <row r="195" spans="1:87">
      <c r="A195" s="40"/>
      <c r="B195" s="635">
        <v>102</v>
      </c>
      <c r="C195" s="636"/>
      <c r="D195" s="636"/>
      <c r="E195" s="636"/>
      <c r="F195" s="637"/>
      <c r="G195" s="717" t="s">
        <v>88</v>
      </c>
      <c r="H195" s="718"/>
      <c r="I195" s="718"/>
      <c r="J195" s="718"/>
      <c r="K195" s="718"/>
      <c r="L195" s="718"/>
      <c r="M195" s="718"/>
      <c r="N195" s="718"/>
      <c r="O195" s="718"/>
      <c r="P195" s="718"/>
      <c r="Q195" s="718"/>
      <c r="R195" s="718"/>
      <c r="S195" s="718"/>
      <c r="T195" s="718"/>
      <c r="U195" s="718"/>
      <c r="V195" s="718"/>
      <c r="W195" s="718"/>
      <c r="X195" s="718"/>
      <c r="Y195" s="718"/>
      <c r="Z195" s="718"/>
      <c r="AA195" s="718"/>
      <c r="AB195" s="718"/>
      <c r="AC195" s="718"/>
      <c r="AD195" s="718"/>
      <c r="AE195" s="718"/>
      <c r="AF195" s="718"/>
      <c r="AG195" s="718"/>
      <c r="AH195" s="718"/>
      <c r="AI195" s="718"/>
      <c r="AJ195" s="719"/>
      <c r="AK195" s="635" t="s">
        <v>118</v>
      </c>
      <c r="AL195" s="636"/>
      <c r="AM195" s="636"/>
      <c r="AN195" s="636"/>
      <c r="AO195" s="636"/>
      <c r="AP195" s="636"/>
      <c r="AQ195" s="636"/>
      <c r="AR195" s="636"/>
      <c r="AS195" s="636"/>
      <c r="AT195" s="636"/>
      <c r="AU195" s="636"/>
      <c r="AV195" s="636"/>
      <c r="AW195" s="636"/>
      <c r="AX195" s="636"/>
      <c r="AY195" s="636"/>
      <c r="AZ195" s="636"/>
      <c r="BA195" s="636"/>
      <c r="BB195" s="636"/>
      <c r="BC195" s="636"/>
      <c r="BD195" s="637"/>
      <c r="BE195" s="635" t="s">
        <v>786</v>
      </c>
      <c r="BF195" s="636"/>
      <c r="BG195" s="636"/>
      <c r="BH195" s="636"/>
      <c r="BI195" s="636"/>
      <c r="BJ195" s="636"/>
      <c r="BK195" s="636"/>
      <c r="BL195" s="636"/>
      <c r="BM195" s="636"/>
      <c r="BN195" s="636"/>
      <c r="BO195" s="636"/>
      <c r="BP195" s="636"/>
      <c r="BQ195" s="636"/>
      <c r="BR195" s="636"/>
      <c r="BS195" s="636"/>
      <c r="BT195" s="636"/>
      <c r="BU195" s="636"/>
      <c r="BV195" s="636"/>
      <c r="BW195" s="636"/>
      <c r="BX195" s="636"/>
      <c r="BY195" s="636"/>
      <c r="BZ195" s="636"/>
      <c r="CA195" s="636"/>
      <c r="CB195" s="636"/>
      <c r="CC195" s="636"/>
      <c r="CD195" s="636"/>
      <c r="CE195" s="636"/>
      <c r="CF195" s="636"/>
      <c r="CG195" s="636"/>
      <c r="CH195" s="636"/>
      <c r="CI195" s="637"/>
    </row>
    <row r="196" spans="1:87">
      <c r="A196" s="40"/>
      <c r="B196" s="635">
        <v>103</v>
      </c>
      <c r="C196" s="636"/>
      <c r="D196" s="636"/>
      <c r="E196" s="636"/>
      <c r="F196" s="637"/>
      <c r="G196" s="717" t="s">
        <v>2474</v>
      </c>
      <c r="H196" s="718"/>
      <c r="I196" s="718"/>
      <c r="J196" s="718"/>
      <c r="K196" s="718"/>
      <c r="L196" s="718"/>
      <c r="M196" s="718"/>
      <c r="N196" s="718"/>
      <c r="O196" s="718"/>
      <c r="P196" s="718"/>
      <c r="Q196" s="718"/>
      <c r="R196" s="718"/>
      <c r="S196" s="718"/>
      <c r="T196" s="718"/>
      <c r="U196" s="718"/>
      <c r="V196" s="718"/>
      <c r="W196" s="718"/>
      <c r="X196" s="718"/>
      <c r="Y196" s="718"/>
      <c r="Z196" s="718"/>
      <c r="AA196" s="718"/>
      <c r="AB196" s="718"/>
      <c r="AC196" s="718"/>
      <c r="AD196" s="718"/>
      <c r="AE196" s="718"/>
      <c r="AF196" s="718"/>
      <c r="AG196" s="718"/>
      <c r="AH196" s="718"/>
      <c r="AI196" s="718"/>
      <c r="AJ196" s="719"/>
      <c r="AK196" s="720" t="s">
        <v>2477</v>
      </c>
      <c r="AL196" s="721"/>
      <c r="AM196" s="721"/>
      <c r="AN196" s="721"/>
      <c r="AO196" s="721"/>
      <c r="AP196" s="721"/>
      <c r="AQ196" s="721"/>
      <c r="AR196" s="721"/>
      <c r="AS196" s="721"/>
      <c r="AT196" s="721"/>
      <c r="AU196" s="721"/>
      <c r="AV196" s="721"/>
      <c r="AW196" s="721"/>
      <c r="AX196" s="721"/>
      <c r="AY196" s="721"/>
      <c r="AZ196" s="721"/>
      <c r="BA196" s="721"/>
      <c r="BB196" s="721"/>
      <c r="BC196" s="721"/>
      <c r="BD196" s="722"/>
      <c r="BE196" s="635" t="s">
        <v>786</v>
      </c>
      <c r="BF196" s="636"/>
      <c r="BG196" s="636"/>
      <c r="BH196" s="636"/>
      <c r="BI196" s="636"/>
      <c r="BJ196" s="636"/>
      <c r="BK196" s="636"/>
      <c r="BL196" s="636"/>
      <c r="BM196" s="636"/>
      <c r="BN196" s="636"/>
      <c r="BO196" s="636"/>
      <c r="BP196" s="636"/>
      <c r="BQ196" s="636"/>
      <c r="BR196" s="636"/>
      <c r="BS196" s="636"/>
      <c r="BT196" s="636"/>
      <c r="BU196" s="636"/>
      <c r="BV196" s="636"/>
      <c r="BW196" s="636"/>
      <c r="BX196" s="636"/>
      <c r="BY196" s="636"/>
      <c r="BZ196" s="636"/>
      <c r="CA196" s="636"/>
      <c r="CB196" s="636"/>
      <c r="CC196" s="636"/>
      <c r="CD196" s="636"/>
      <c r="CE196" s="636"/>
      <c r="CF196" s="636"/>
      <c r="CG196" s="636"/>
      <c r="CH196" s="636"/>
      <c r="CI196" s="637"/>
    </row>
    <row r="197" spans="1:87">
      <c r="A197" s="40"/>
      <c r="B197" s="635">
        <v>104</v>
      </c>
      <c r="C197" s="636"/>
      <c r="D197" s="636"/>
      <c r="E197" s="636"/>
      <c r="F197" s="637"/>
      <c r="G197" s="717" t="s">
        <v>89</v>
      </c>
      <c r="H197" s="718"/>
      <c r="I197" s="718"/>
      <c r="J197" s="718"/>
      <c r="K197" s="718"/>
      <c r="L197" s="718"/>
      <c r="M197" s="718"/>
      <c r="N197" s="718"/>
      <c r="O197" s="718"/>
      <c r="P197" s="718"/>
      <c r="Q197" s="718"/>
      <c r="R197" s="718"/>
      <c r="S197" s="718"/>
      <c r="T197" s="718"/>
      <c r="U197" s="718"/>
      <c r="V197" s="718"/>
      <c r="W197" s="718"/>
      <c r="X197" s="718"/>
      <c r="Y197" s="718"/>
      <c r="Z197" s="718"/>
      <c r="AA197" s="718"/>
      <c r="AB197" s="718"/>
      <c r="AC197" s="718"/>
      <c r="AD197" s="718"/>
      <c r="AE197" s="718"/>
      <c r="AF197" s="718"/>
      <c r="AG197" s="718"/>
      <c r="AH197" s="718"/>
      <c r="AI197" s="718"/>
      <c r="AJ197" s="719"/>
      <c r="AK197" s="635" t="s">
        <v>118</v>
      </c>
      <c r="AL197" s="636"/>
      <c r="AM197" s="636"/>
      <c r="AN197" s="636"/>
      <c r="AO197" s="636"/>
      <c r="AP197" s="636"/>
      <c r="AQ197" s="636"/>
      <c r="AR197" s="636"/>
      <c r="AS197" s="636"/>
      <c r="AT197" s="636"/>
      <c r="AU197" s="636"/>
      <c r="AV197" s="636"/>
      <c r="AW197" s="636"/>
      <c r="AX197" s="636"/>
      <c r="AY197" s="636"/>
      <c r="AZ197" s="636"/>
      <c r="BA197" s="636"/>
      <c r="BB197" s="636"/>
      <c r="BC197" s="636"/>
      <c r="BD197" s="637"/>
      <c r="BE197" s="635" t="s">
        <v>785</v>
      </c>
      <c r="BF197" s="636"/>
      <c r="BG197" s="636"/>
      <c r="BH197" s="636"/>
      <c r="BI197" s="636"/>
      <c r="BJ197" s="636"/>
      <c r="BK197" s="636"/>
      <c r="BL197" s="636"/>
      <c r="BM197" s="636"/>
      <c r="BN197" s="636"/>
      <c r="BO197" s="636"/>
      <c r="BP197" s="636"/>
      <c r="BQ197" s="636"/>
      <c r="BR197" s="636"/>
      <c r="BS197" s="636"/>
      <c r="BT197" s="636"/>
      <c r="BU197" s="636"/>
      <c r="BV197" s="636"/>
      <c r="BW197" s="636"/>
      <c r="BX197" s="636"/>
      <c r="BY197" s="636"/>
      <c r="BZ197" s="636"/>
      <c r="CA197" s="636"/>
      <c r="CB197" s="636"/>
      <c r="CC197" s="636"/>
      <c r="CD197" s="636"/>
      <c r="CE197" s="636"/>
      <c r="CF197" s="636"/>
      <c r="CG197" s="636"/>
      <c r="CH197" s="636"/>
      <c r="CI197" s="637"/>
    </row>
    <row r="198" spans="1:87">
      <c r="A198" s="40"/>
      <c r="B198" s="635">
        <v>105</v>
      </c>
      <c r="C198" s="636"/>
      <c r="D198" s="636"/>
      <c r="E198" s="636"/>
      <c r="F198" s="637"/>
      <c r="G198" s="717" t="s">
        <v>90</v>
      </c>
      <c r="H198" s="718"/>
      <c r="I198" s="718"/>
      <c r="J198" s="718"/>
      <c r="K198" s="718"/>
      <c r="L198" s="718"/>
      <c r="M198" s="718"/>
      <c r="N198" s="718"/>
      <c r="O198" s="718"/>
      <c r="P198" s="718"/>
      <c r="Q198" s="718"/>
      <c r="R198" s="718"/>
      <c r="S198" s="718"/>
      <c r="T198" s="718"/>
      <c r="U198" s="718"/>
      <c r="V198" s="718"/>
      <c r="W198" s="718"/>
      <c r="X198" s="718"/>
      <c r="Y198" s="718"/>
      <c r="Z198" s="718"/>
      <c r="AA198" s="718"/>
      <c r="AB198" s="718"/>
      <c r="AC198" s="718"/>
      <c r="AD198" s="718"/>
      <c r="AE198" s="718"/>
      <c r="AF198" s="718"/>
      <c r="AG198" s="718"/>
      <c r="AH198" s="718"/>
      <c r="AI198" s="718"/>
      <c r="AJ198" s="719"/>
      <c r="AK198" s="635" t="s">
        <v>114</v>
      </c>
      <c r="AL198" s="636"/>
      <c r="AM198" s="636"/>
      <c r="AN198" s="636"/>
      <c r="AO198" s="636"/>
      <c r="AP198" s="636"/>
      <c r="AQ198" s="636"/>
      <c r="AR198" s="636"/>
      <c r="AS198" s="636"/>
      <c r="AT198" s="636"/>
      <c r="AU198" s="636"/>
      <c r="AV198" s="636"/>
      <c r="AW198" s="636"/>
      <c r="AX198" s="636"/>
      <c r="AY198" s="636"/>
      <c r="AZ198" s="636"/>
      <c r="BA198" s="636"/>
      <c r="BB198" s="636"/>
      <c r="BC198" s="636"/>
      <c r="BD198" s="637"/>
      <c r="BE198" s="635" t="s">
        <v>787</v>
      </c>
      <c r="BF198" s="636"/>
      <c r="BG198" s="636"/>
      <c r="BH198" s="636"/>
      <c r="BI198" s="636"/>
      <c r="BJ198" s="636"/>
      <c r="BK198" s="636"/>
      <c r="BL198" s="636"/>
      <c r="BM198" s="636"/>
      <c r="BN198" s="636"/>
      <c r="BO198" s="636"/>
      <c r="BP198" s="636"/>
      <c r="BQ198" s="636"/>
      <c r="BR198" s="636"/>
      <c r="BS198" s="636"/>
      <c r="BT198" s="636"/>
      <c r="BU198" s="636"/>
      <c r="BV198" s="636"/>
      <c r="BW198" s="636"/>
      <c r="BX198" s="636"/>
      <c r="BY198" s="636"/>
      <c r="BZ198" s="636"/>
      <c r="CA198" s="636"/>
      <c r="CB198" s="636"/>
      <c r="CC198" s="636"/>
      <c r="CD198" s="636"/>
      <c r="CE198" s="636"/>
      <c r="CF198" s="636"/>
      <c r="CG198" s="636"/>
      <c r="CH198" s="636"/>
      <c r="CI198" s="637"/>
    </row>
    <row r="199" spans="1:87">
      <c r="A199" s="40"/>
      <c r="B199" s="635">
        <v>106</v>
      </c>
      <c r="C199" s="636"/>
      <c r="D199" s="636"/>
      <c r="E199" s="636"/>
      <c r="F199" s="637"/>
      <c r="G199" s="717" t="s">
        <v>91</v>
      </c>
      <c r="H199" s="718"/>
      <c r="I199" s="718"/>
      <c r="J199" s="718"/>
      <c r="K199" s="718"/>
      <c r="L199" s="718"/>
      <c r="M199" s="718"/>
      <c r="N199" s="718"/>
      <c r="O199" s="718"/>
      <c r="P199" s="718"/>
      <c r="Q199" s="718"/>
      <c r="R199" s="718"/>
      <c r="S199" s="718"/>
      <c r="T199" s="718"/>
      <c r="U199" s="718"/>
      <c r="V199" s="718"/>
      <c r="W199" s="718"/>
      <c r="X199" s="718"/>
      <c r="Y199" s="718"/>
      <c r="Z199" s="718"/>
      <c r="AA199" s="718"/>
      <c r="AB199" s="718"/>
      <c r="AC199" s="718"/>
      <c r="AD199" s="718"/>
      <c r="AE199" s="718"/>
      <c r="AF199" s="718"/>
      <c r="AG199" s="718"/>
      <c r="AH199" s="718"/>
      <c r="AI199" s="718"/>
      <c r="AJ199" s="719"/>
      <c r="AK199" s="635" t="s">
        <v>114</v>
      </c>
      <c r="AL199" s="636"/>
      <c r="AM199" s="636"/>
      <c r="AN199" s="636"/>
      <c r="AO199" s="636"/>
      <c r="AP199" s="636"/>
      <c r="AQ199" s="636"/>
      <c r="AR199" s="636"/>
      <c r="AS199" s="636"/>
      <c r="AT199" s="636"/>
      <c r="AU199" s="636"/>
      <c r="AV199" s="636"/>
      <c r="AW199" s="636"/>
      <c r="AX199" s="636"/>
      <c r="AY199" s="636"/>
      <c r="AZ199" s="636"/>
      <c r="BA199" s="636"/>
      <c r="BB199" s="636"/>
      <c r="BC199" s="636"/>
      <c r="BD199" s="637"/>
      <c r="BE199" s="635" t="s">
        <v>785</v>
      </c>
      <c r="BF199" s="636"/>
      <c r="BG199" s="636"/>
      <c r="BH199" s="636"/>
      <c r="BI199" s="636"/>
      <c r="BJ199" s="636"/>
      <c r="BK199" s="636"/>
      <c r="BL199" s="636"/>
      <c r="BM199" s="636"/>
      <c r="BN199" s="636"/>
      <c r="BO199" s="636"/>
      <c r="BP199" s="636"/>
      <c r="BQ199" s="636"/>
      <c r="BR199" s="636"/>
      <c r="BS199" s="636"/>
      <c r="BT199" s="636"/>
      <c r="BU199" s="636"/>
      <c r="BV199" s="636"/>
      <c r="BW199" s="636"/>
      <c r="BX199" s="636"/>
      <c r="BY199" s="636"/>
      <c r="BZ199" s="636"/>
      <c r="CA199" s="636"/>
      <c r="CB199" s="636"/>
      <c r="CC199" s="636"/>
      <c r="CD199" s="636"/>
      <c r="CE199" s="636"/>
      <c r="CF199" s="636"/>
      <c r="CG199" s="636"/>
      <c r="CH199" s="636"/>
      <c r="CI199" s="637"/>
    </row>
    <row r="200" spans="1:87">
      <c r="A200" s="40"/>
      <c r="B200" s="635">
        <v>107</v>
      </c>
      <c r="C200" s="636"/>
      <c r="D200" s="636"/>
      <c r="E200" s="636"/>
      <c r="F200" s="637"/>
      <c r="G200" s="717" t="s">
        <v>92</v>
      </c>
      <c r="H200" s="718"/>
      <c r="I200" s="718"/>
      <c r="J200" s="718"/>
      <c r="K200" s="718"/>
      <c r="L200" s="718"/>
      <c r="M200" s="718"/>
      <c r="N200" s="718"/>
      <c r="O200" s="718"/>
      <c r="P200" s="718"/>
      <c r="Q200" s="718"/>
      <c r="R200" s="718"/>
      <c r="S200" s="718"/>
      <c r="T200" s="718"/>
      <c r="U200" s="718"/>
      <c r="V200" s="718"/>
      <c r="W200" s="718"/>
      <c r="X200" s="718"/>
      <c r="Y200" s="718"/>
      <c r="Z200" s="718"/>
      <c r="AA200" s="718"/>
      <c r="AB200" s="718"/>
      <c r="AC200" s="718"/>
      <c r="AD200" s="718"/>
      <c r="AE200" s="718"/>
      <c r="AF200" s="718"/>
      <c r="AG200" s="718"/>
      <c r="AH200" s="718"/>
      <c r="AI200" s="718"/>
      <c r="AJ200" s="719"/>
      <c r="AK200" s="635" t="s">
        <v>119</v>
      </c>
      <c r="AL200" s="636"/>
      <c r="AM200" s="636"/>
      <c r="AN200" s="636"/>
      <c r="AO200" s="636"/>
      <c r="AP200" s="636"/>
      <c r="AQ200" s="636"/>
      <c r="AR200" s="636"/>
      <c r="AS200" s="636"/>
      <c r="AT200" s="636"/>
      <c r="AU200" s="636"/>
      <c r="AV200" s="636"/>
      <c r="AW200" s="636"/>
      <c r="AX200" s="636"/>
      <c r="AY200" s="636"/>
      <c r="AZ200" s="636"/>
      <c r="BA200" s="636"/>
      <c r="BB200" s="636"/>
      <c r="BC200" s="636"/>
      <c r="BD200" s="637"/>
      <c r="BE200" s="635" t="s">
        <v>787</v>
      </c>
      <c r="BF200" s="636"/>
      <c r="BG200" s="636"/>
      <c r="BH200" s="636"/>
      <c r="BI200" s="636"/>
      <c r="BJ200" s="636"/>
      <c r="BK200" s="636"/>
      <c r="BL200" s="636"/>
      <c r="BM200" s="636"/>
      <c r="BN200" s="636"/>
      <c r="BO200" s="636"/>
      <c r="BP200" s="636"/>
      <c r="BQ200" s="636"/>
      <c r="BR200" s="636"/>
      <c r="BS200" s="636"/>
      <c r="BT200" s="636"/>
      <c r="BU200" s="636"/>
      <c r="BV200" s="636"/>
      <c r="BW200" s="636"/>
      <c r="BX200" s="636"/>
      <c r="BY200" s="636"/>
      <c r="BZ200" s="636"/>
      <c r="CA200" s="636"/>
      <c r="CB200" s="636"/>
      <c r="CC200" s="636"/>
      <c r="CD200" s="636"/>
      <c r="CE200" s="636"/>
      <c r="CF200" s="636"/>
      <c r="CG200" s="636"/>
      <c r="CH200" s="636"/>
      <c r="CI200" s="637"/>
    </row>
    <row r="201" spans="1:87">
      <c r="A201" s="40"/>
      <c r="B201" s="635">
        <v>108</v>
      </c>
      <c r="C201" s="636"/>
      <c r="D201" s="636"/>
      <c r="E201" s="636"/>
      <c r="F201" s="637"/>
      <c r="G201" s="717" t="s">
        <v>93</v>
      </c>
      <c r="H201" s="718"/>
      <c r="I201" s="718"/>
      <c r="J201" s="718"/>
      <c r="K201" s="718"/>
      <c r="L201" s="718"/>
      <c r="M201" s="718"/>
      <c r="N201" s="718"/>
      <c r="O201" s="718"/>
      <c r="P201" s="718"/>
      <c r="Q201" s="718"/>
      <c r="R201" s="718"/>
      <c r="S201" s="718"/>
      <c r="T201" s="718"/>
      <c r="U201" s="718"/>
      <c r="V201" s="718"/>
      <c r="W201" s="718"/>
      <c r="X201" s="718"/>
      <c r="Y201" s="718"/>
      <c r="Z201" s="718"/>
      <c r="AA201" s="718"/>
      <c r="AB201" s="718"/>
      <c r="AC201" s="718"/>
      <c r="AD201" s="718"/>
      <c r="AE201" s="718"/>
      <c r="AF201" s="718"/>
      <c r="AG201" s="718"/>
      <c r="AH201" s="718"/>
      <c r="AI201" s="718"/>
      <c r="AJ201" s="719"/>
      <c r="AK201" s="635" t="s">
        <v>118</v>
      </c>
      <c r="AL201" s="636"/>
      <c r="AM201" s="636"/>
      <c r="AN201" s="636"/>
      <c r="AO201" s="636"/>
      <c r="AP201" s="636"/>
      <c r="AQ201" s="636"/>
      <c r="AR201" s="636"/>
      <c r="AS201" s="636"/>
      <c r="AT201" s="636"/>
      <c r="AU201" s="636"/>
      <c r="AV201" s="636"/>
      <c r="AW201" s="636"/>
      <c r="AX201" s="636"/>
      <c r="AY201" s="636"/>
      <c r="AZ201" s="636"/>
      <c r="BA201" s="636"/>
      <c r="BB201" s="636"/>
      <c r="BC201" s="636"/>
      <c r="BD201" s="637"/>
      <c r="BE201" s="635" t="s">
        <v>785</v>
      </c>
      <c r="BF201" s="636"/>
      <c r="BG201" s="636"/>
      <c r="BH201" s="636"/>
      <c r="BI201" s="636"/>
      <c r="BJ201" s="636"/>
      <c r="BK201" s="636"/>
      <c r="BL201" s="636"/>
      <c r="BM201" s="636"/>
      <c r="BN201" s="636"/>
      <c r="BO201" s="636"/>
      <c r="BP201" s="636"/>
      <c r="BQ201" s="636"/>
      <c r="BR201" s="636"/>
      <c r="BS201" s="636"/>
      <c r="BT201" s="636"/>
      <c r="BU201" s="636"/>
      <c r="BV201" s="636"/>
      <c r="BW201" s="636"/>
      <c r="BX201" s="636"/>
      <c r="BY201" s="636"/>
      <c r="BZ201" s="636"/>
      <c r="CA201" s="636"/>
      <c r="CB201" s="636"/>
      <c r="CC201" s="636"/>
      <c r="CD201" s="636"/>
      <c r="CE201" s="636"/>
      <c r="CF201" s="636"/>
      <c r="CG201" s="636"/>
      <c r="CH201" s="636"/>
      <c r="CI201" s="637"/>
    </row>
    <row r="202" spans="1:87">
      <c r="A202" s="40"/>
      <c r="B202" s="635">
        <v>109</v>
      </c>
      <c r="C202" s="636"/>
      <c r="D202" s="636"/>
      <c r="E202" s="636"/>
      <c r="F202" s="637"/>
      <c r="G202" s="717" t="s">
        <v>94</v>
      </c>
      <c r="H202" s="718"/>
      <c r="I202" s="718"/>
      <c r="J202" s="718"/>
      <c r="K202" s="718"/>
      <c r="L202" s="718"/>
      <c r="M202" s="718"/>
      <c r="N202" s="718"/>
      <c r="O202" s="718"/>
      <c r="P202" s="718"/>
      <c r="Q202" s="718"/>
      <c r="R202" s="718"/>
      <c r="S202" s="718"/>
      <c r="T202" s="718"/>
      <c r="U202" s="718"/>
      <c r="V202" s="718"/>
      <c r="W202" s="718"/>
      <c r="X202" s="718"/>
      <c r="Y202" s="718"/>
      <c r="Z202" s="718"/>
      <c r="AA202" s="718"/>
      <c r="AB202" s="718"/>
      <c r="AC202" s="718"/>
      <c r="AD202" s="718"/>
      <c r="AE202" s="718"/>
      <c r="AF202" s="718"/>
      <c r="AG202" s="718"/>
      <c r="AH202" s="718"/>
      <c r="AI202" s="718"/>
      <c r="AJ202" s="719"/>
      <c r="AK202" s="635" t="s">
        <v>118</v>
      </c>
      <c r="AL202" s="636"/>
      <c r="AM202" s="636"/>
      <c r="AN202" s="636"/>
      <c r="AO202" s="636"/>
      <c r="AP202" s="636"/>
      <c r="AQ202" s="636"/>
      <c r="AR202" s="636"/>
      <c r="AS202" s="636"/>
      <c r="AT202" s="636"/>
      <c r="AU202" s="636"/>
      <c r="AV202" s="636"/>
      <c r="AW202" s="636"/>
      <c r="AX202" s="636"/>
      <c r="AY202" s="636"/>
      <c r="AZ202" s="636"/>
      <c r="BA202" s="636"/>
      <c r="BB202" s="636"/>
      <c r="BC202" s="636"/>
      <c r="BD202" s="637"/>
      <c r="BE202" s="635" t="s">
        <v>786</v>
      </c>
      <c r="BF202" s="636"/>
      <c r="BG202" s="636"/>
      <c r="BH202" s="636"/>
      <c r="BI202" s="636"/>
      <c r="BJ202" s="636"/>
      <c r="BK202" s="636"/>
      <c r="BL202" s="636"/>
      <c r="BM202" s="636"/>
      <c r="BN202" s="636"/>
      <c r="BO202" s="636"/>
      <c r="BP202" s="636"/>
      <c r="BQ202" s="636"/>
      <c r="BR202" s="636"/>
      <c r="BS202" s="636"/>
      <c r="BT202" s="636"/>
      <c r="BU202" s="636"/>
      <c r="BV202" s="636"/>
      <c r="BW202" s="636"/>
      <c r="BX202" s="636"/>
      <c r="BY202" s="636"/>
      <c r="BZ202" s="636"/>
      <c r="CA202" s="636"/>
      <c r="CB202" s="636"/>
      <c r="CC202" s="636"/>
      <c r="CD202" s="636"/>
      <c r="CE202" s="636"/>
      <c r="CF202" s="636"/>
      <c r="CG202" s="636"/>
      <c r="CH202" s="636"/>
      <c r="CI202" s="637"/>
    </row>
    <row r="203" spans="1:87">
      <c r="A203" s="40"/>
      <c r="B203" s="635">
        <v>110</v>
      </c>
      <c r="C203" s="636"/>
      <c r="D203" s="636"/>
      <c r="E203" s="636"/>
      <c r="F203" s="637"/>
      <c r="G203" s="717" t="s">
        <v>95</v>
      </c>
      <c r="H203" s="718"/>
      <c r="I203" s="718"/>
      <c r="J203" s="718"/>
      <c r="K203" s="718"/>
      <c r="L203" s="718"/>
      <c r="M203" s="718"/>
      <c r="N203" s="718"/>
      <c r="O203" s="718"/>
      <c r="P203" s="718"/>
      <c r="Q203" s="718"/>
      <c r="R203" s="718"/>
      <c r="S203" s="718"/>
      <c r="T203" s="718"/>
      <c r="U203" s="718"/>
      <c r="V203" s="718"/>
      <c r="W203" s="718"/>
      <c r="X203" s="718"/>
      <c r="Y203" s="718"/>
      <c r="Z203" s="718"/>
      <c r="AA203" s="718"/>
      <c r="AB203" s="718"/>
      <c r="AC203" s="718"/>
      <c r="AD203" s="718"/>
      <c r="AE203" s="718"/>
      <c r="AF203" s="718"/>
      <c r="AG203" s="718"/>
      <c r="AH203" s="718"/>
      <c r="AI203" s="718"/>
      <c r="AJ203" s="719"/>
      <c r="AK203" s="635" t="s">
        <v>114</v>
      </c>
      <c r="AL203" s="636"/>
      <c r="AM203" s="636"/>
      <c r="AN203" s="636"/>
      <c r="AO203" s="636"/>
      <c r="AP203" s="636"/>
      <c r="AQ203" s="636"/>
      <c r="AR203" s="636"/>
      <c r="AS203" s="636"/>
      <c r="AT203" s="636"/>
      <c r="AU203" s="636"/>
      <c r="AV203" s="636"/>
      <c r="AW203" s="636"/>
      <c r="AX203" s="636"/>
      <c r="AY203" s="636"/>
      <c r="AZ203" s="636"/>
      <c r="BA203" s="636"/>
      <c r="BB203" s="636"/>
      <c r="BC203" s="636"/>
      <c r="BD203" s="637"/>
      <c r="BE203" s="635" t="s">
        <v>785</v>
      </c>
      <c r="BF203" s="636"/>
      <c r="BG203" s="636"/>
      <c r="BH203" s="636"/>
      <c r="BI203" s="636"/>
      <c r="BJ203" s="636"/>
      <c r="BK203" s="636"/>
      <c r="BL203" s="636"/>
      <c r="BM203" s="636"/>
      <c r="BN203" s="636"/>
      <c r="BO203" s="636"/>
      <c r="BP203" s="636"/>
      <c r="BQ203" s="636"/>
      <c r="BR203" s="636"/>
      <c r="BS203" s="636"/>
      <c r="BT203" s="636"/>
      <c r="BU203" s="636"/>
      <c r="BV203" s="636"/>
      <c r="BW203" s="636"/>
      <c r="BX203" s="636"/>
      <c r="BY203" s="636"/>
      <c r="BZ203" s="636"/>
      <c r="CA203" s="636"/>
      <c r="CB203" s="636"/>
      <c r="CC203" s="636"/>
      <c r="CD203" s="636"/>
      <c r="CE203" s="636"/>
      <c r="CF203" s="636"/>
      <c r="CG203" s="636"/>
      <c r="CH203" s="636"/>
      <c r="CI203" s="637"/>
    </row>
    <row r="204" spans="1:87">
      <c r="A204" s="40"/>
      <c r="B204" s="635">
        <v>111</v>
      </c>
      <c r="C204" s="636"/>
      <c r="D204" s="636"/>
      <c r="E204" s="636"/>
      <c r="F204" s="637"/>
      <c r="G204" s="717" t="s">
        <v>96</v>
      </c>
      <c r="H204" s="718"/>
      <c r="I204" s="718"/>
      <c r="J204" s="718"/>
      <c r="K204" s="718"/>
      <c r="L204" s="718"/>
      <c r="M204" s="718"/>
      <c r="N204" s="718"/>
      <c r="O204" s="718"/>
      <c r="P204" s="718"/>
      <c r="Q204" s="718"/>
      <c r="R204" s="718"/>
      <c r="S204" s="718"/>
      <c r="T204" s="718"/>
      <c r="U204" s="718"/>
      <c r="V204" s="718"/>
      <c r="W204" s="718"/>
      <c r="X204" s="718"/>
      <c r="Y204" s="718"/>
      <c r="Z204" s="718"/>
      <c r="AA204" s="718"/>
      <c r="AB204" s="718"/>
      <c r="AC204" s="718"/>
      <c r="AD204" s="718"/>
      <c r="AE204" s="718"/>
      <c r="AF204" s="718"/>
      <c r="AG204" s="718"/>
      <c r="AH204" s="718"/>
      <c r="AI204" s="718"/>
      <c r="AJ204" s="719"/>
      <c r="AK204" s="635" t="s">
        <v>119</v>
      </c>
      <c r="AL204" s="636"/>
      <c r="AM204" s="636"/>
      <c r="AN204" s="636"/>
      <c r="AO204" s="636"/>
      <c r="AP204" s="636"/>
      <c r="AQ204" s="636"/>
      <c r="AR204" s="636"/>
      <c r="AS204" s="636"/>
      <c r="AT204" s="636"/>
      <c r="AU204" s="636"/>
      <c r="AV204" s="636"/>
      <c r="AW204" s="636"/>
      <c r="AX204" s="636"/>
      <c r="AY204" s="636"/>
      <c r="AZ204" s="636"/>
      <c r="BA204" s="636"/>
      <c r="BB204" s="636"/>
      <c r="BC204" s="636"/>
      <c r="BD204" s="637"/>
      <c r="BE204" s="635" t="s">
        <v>786</v>
      </c>
      <c r="BF204" s="636"/>
      <c r="BG204" s="636"/>
      <c r="BH204" s="636"/>
      <c r="BI204" s="636"/>
      <c r="BJ204" s="636"/>
      <c r="BK204" s="636"/>
      <c r="BL204" s="636"/>
      <c r="BM204" s="636"/>
      <c r="BN204" s="636"/>
      <c r="BO204" s="636"/>
      <c r="BP204" s="636"/>
      <c r="BQ204" s="636"/>
      <c r="BR204" s="636"/>
      <c r="BS204" s="636"/>
      <c r="BT204" s="636"/>
      <c r="BU204" s="636"/>
      <c r="BV204" s="636"/>
      <c r="BW204" s="636"/>
      <c r="BX204" s="636"/>
      <c r="BY204" s="636"/>
      <c r="BZ204" s="636"/>
      <c r="CA204" s="636"/>
      <c r="CB204" s="636"/>
      <c r="CC204" s="636"/>
      <c r="CD204" s="636"/>
      <c r="CE204" s="636"/>
      <c r="CF204" s="636"/>
      <c r="CG204" s="636"/>
      <c r="CH204" s="636"/>
      <c r="CI204" s="637"/>
    </row>
    <row r="205" spans="1:87">
      <c r="A205" s="40"/>
      <c r="B205" s="635">
        <v>112</v>
      </c>
      <c r="C205" s="636"/>
      <c r="D205" s="636"/>
      <c r="E205" s="636"/>
      <c r="F205" s="637"/>
      <c r="G205" s="717" t="s">
        <v>792</v>
      </c>
      <c r="H205" s="718"/>
      <c r="I205" s="718"/>
      <c r="J205" s="718"/>
      <c r="K205" s="718"/>
      <c r="L205" s="718"/>
      <c r="M205" s="718"/>
      <c r="N205" s="718"/>
      <c r="O205" s="718"/>
      <c r="P205" s="718"/>
      <c r="Q205" s="718"/>
      <c r="R205" s="718"/>
      <c r="S205" s="718"/>
      <c r="T205" s="718"/>
      <c r="U205" s="718"/>
      <c r="V205" s="718"/>
      <c r="W205" s="718"/>
      <c r="X205" s="718"/>
      <c r="Y205" s="718"/>
      <c r="Z205" s="718"/>
      <c r="AA205" s="718"/>
      <c r="AB205" s="718"/>
      <c r="AC205" s="718"/>
      <c r="AD205" s="718"/>
      <c r="AE205" s="718"/>
      <c r="AF205" s="718"/>
      <c r="AG205" s="718"/>
      <c r="AH205" s="718"/>
      <c r="AI205" s="718"/>
      <c r="AJ205" s="719"/>
      <c r="AK205" s="635" t="s">
        <v>114</v>
      </c>
      <c r="AL205" s="636"/>
      <c r="AM205" s="636"/>
      <c r="AN205" s="636"/>
      <c r="AO205" s="636"/>
      <c r="AP205" s="636"/>
      <c r="AQ205" s="636"/>
      <c r="AR205" s="636"/>
      <c r="AS205" s="636"/>
      <c r="AT205" s="636"/>
      <c r="AU205" s="636"/>
      <c r="AV205" s="636"/>
      <c r="AW205" s="636"/>
      <c r="AX205" s="636"/>
      <c r="AY205" s="636"/>
      <c r="AZ205" s="636"/>
      <c r="BA205" s="636"/>
      <c r="BB205" s="636"/>
      <c r="BC205" s="636"/>
      <c r="BD205" s="637"/>
      <c r="BE205" s="635" t="s">
        <v>785</v>
      </c>
      <c r="BF205" s="636"/>
      <c r="BG205" s="636"/>
      <c r="BH205" s="636"/>
      <c r="BI205" s="636"/>
      <c r="BJ205" s="636"/>
      <c r="BK205" s="636"/>
      <c r="BL205" s="636"/>
      <c r="BM205" s="636"/>
      <c r="BN205" s="636"/>
      <c r="BO205" s="636"/>
      <c r="BP205" s="636"/>
      <c r="BQ205" s="636"/>
      <c r="BR205" s="636"/>
      <c r="BS205" s="636"/>
      <c r="BT205" s="636"/>
      <c r="BU205" s="636"/>
      <c r="BV205" s="636"/>
      <c r="BW205" s="636"/>
      <c r="BX205" s="636"/>
      <c r="BY205" s="636"/>
      <c r="BZ205" s="636"/>
      <c r="CA205" s="636"/>
      <c r="CB205" s="636"/>
      <c r="CC205" s="636"/>
      <c r="CD205" s="636"/>
      <c r="CE205" s="636"/>
      <c r="CF205" s="636"/>
      <c r="CG205" s="636"/>
      <c r="CH205" s="636"/>
      <c r="CI205" s="637"/>
    </row>
    <row r="206" spans="1:87">
      <c r="A206" s="40"/>
      <c r="B206" s="635">
        <v>113</v>
      </c>
      <c r="C206" s="636"/>
      <c r="D206" s="636"/>
      <c r="E206" s="636"/>
      <c r="F206" s="637"/>
      <c r="G206" s="717" t="s">
        <v>97</v>
      </c>
      <c r="H206" s="718"/>
      <c r="I206" s="718"/>
      <c r="J206" s="718"/>
      <c r="K206" s="718"/>
      <c r="L206" s="718"/>
      <c r="M206" s="718"/>
      <c r="N206" s="718"/>
      <c r="O206" s="718"/>
      <c r="P206" s="718"/>
      <c r="Q206" s="718"/>
      <c r="R206" s="718"/>
      <c r="S206" s="718"/>
      <c r="T206" s="718"/>
      <c r="U206" s="718"/>
      <c r="V206" s="718"/>
      <c r="W206" s="718"/>
      <c r="X206" s="718"/>
      <c r="Y206" s="718"/>
      <c r="Z206" s="718"/>
      <c r="AA206" s="718"/>
      <c r="AB206" s="718"/>
      <c r="AC206" s="718"/>
      <c r="AD206" s="718"/>
      <c r="AE206" s="718"/>
      <c r="AF206" s="718"/>
      <c r="AG206" s="718"/>
      <c r="AH206" s="718"/>
      <c r="AI206" s="718"/>
      <c r="AJ206" s="719"/>
      <c r="AK206" s="635" t="s">
        <v>114</v>
      </c>
      <c r="AL206" s="636"/>
      <c r="AM206" s="636"/>
      <c r="AN206" s="636"/>
      <c r="AO206" s="636"/>
      <c r="AP206" s="636"/>
      <c r="AQ206" s="636"/>
      <c r="AR206" s="636"/>
      <c r="AS206" s="636"/>
      <c r="AT206" s="636"/>
      <c r="AU206" s="636"/>
      <c r="AV206" s="636"/>
      <c r="AW206" s="636"/>
      <c r="AX206" s="636"/>
      <c r="AY206" s="636"/>
      <c r="AZ206" s="636"/>
      <c r="BA206" s="636"/>
      <c r="BB206" s="636"/>
      <c r="BC206" s="636"/>
      <c r="BD206" s="637"/>
      <c r="BE206" s="635" t="s">
        <v>785</v>
      </c>
      <c r="BF206" s="636"/>
      <c r="BG206" s="636"/>
      <c r="BH206" s="636"/>
      <c r="BI206" s="636"/>
      <c r="BJ206" s="636"/>
      <c r="BK206" s="636"/>
      <c r="BL206" s="636"/>
      <c r="BM206" s="636"/>
      <c r="BN206" s="636"/>
      <c r="BO206" s="636"/>
      <c r="BP206" s="636"/>
      <c r="BQ206" s="636"/>
      <c r="BR206" s="636"/>
      <c r="BS206" s="636"/>
      <c r="BT206" s="636"/>
      <c r="BU206" s="636"/>
      <c r="BV206" s="636"/>
      <c r="BW206" s="636"/>
      <c r="BX206" s="636"/>
      <c r="BY206" s="636"/>
      <c r="BZ206" s="636"/>
      <c r="CA206" s="636"/>
      <c r="CB206" s="636"/>
      <c r="CC206" s="636"/>
      <c r="CD206" s="636"/>
      <c r="CE206" s="636"/>
      <c r="CF206" s="636"/>
      <c r="CG206" s="636"/>
      <c r="CH206" s="636"/>
      <c r="CI206" s="637"/>
    </row>
    <row r="207" spans="1:87">
      <c r="A207" s="40"/>
      <c r="B207" s="635">
        <v>114</v>
      </c>
      <c r="C207" s="636"/>
      <c r="D207" s="636"/>
      <c r="E207" s="636"/>
      <c r="F207" s="637"/>
      <c r="G207" s="717" t="s">
        <v>98</v>
      </c>
      <c r="H207" s="718"/>
      <c r="I207" s="718"/>
      <c r="J207" s="718"/>
      <c r="K207" s="718"/>
      <c r="L207" s="718"/>
      <c r="M207" s="718"/>
      <c r="N207" s="718"/>
      <c r="O207" s="718"/>
      <c r="P207" s="718"/>
      <c r="Q207" s="718"/>
      <c r="R207" s="718"/>
      <c r="S207" s="718"/>
      <c r="T207" s="718"/>
      <c r="U207" s="718"/>
      <c r="V207" s="718"/>
      <c r="W207" s="718"/>
      <c r="X207" s="718"/>
      <c r="Y207" s="718"/>
      <c r="Z207" s="718"/>
      <c r="AA207" s="718"/>
      <c r="AB207" s="718"/>
      <c r="AC207" s="718"/>
      <c r="AD207" s="718"/>
      <c r="AE207" s="718"/>
      <c r="AF207" s="718"/>
      <c r="AG207" s="718"/>
      <c r="AH207" s="718"/>
      <c r="AI207" s="718"/>
      <c r="AJ207" s="719"/>
      <c r="AK207" s="635" t="s">
        <v>118</v>
      </c>
      <c r="AL207" s="636"/>
      <c r="AM207" s="636"/>
      <c r="AN207" s="636"/>
      <c r="AO207" s="636"/>
      <c r="AP207" s="636"/>
      <c r="AQ207" s="636"/>
      <c r="AR207" s="636"/>
      <c r="AS207" s="636"/>
      <c r="AT207" s="636"/>
      <c r="AU207" s="636"/>
      <c r="AV207" s="636"/>
      <c r="AW207" s="636"/>
      <c r="AX207" s="636"/>
      <c r="AY207" s="636"/>
      <c r="AZ207" s="636"/>
      <c r="BA207" s="636"/>
      <c r="BB207" s="636"/>
      <c r="BC207" s="636"/>
      <c r="BD207" s="637"/>
      <c r="BE207" s="635" t="s">
        <v>788</v>
      </c>
      <c r="BF207" s="636"/>
      <c r="BG207" s="636"/>
      <c r="BH207" s="636"/>
      <c r="BI207" s="636"/>
      <c r="BJ207" s="636"/>
      <c r="BK207" s="636"/>
      <c r="BL207" s="636"/>
      <c r="BM207" s="636"/>
      <c r="BN207" s="636"/>
      <c r="BO207" s="636"/>
      <c r="BP207" s="636"/>
      <c r="BQ207" s="636"/>
      <c r="BR207" s="636"/>
      <c r="BS207" s="636"/>
      <c r="BT207" s="636"/>
      <c r="BU207" s="636"/>
      <c r="BV207" s="636"/>
      <c r="BW207" s="636"/>
      <c r="BX207" s="636"/>
      <c r="BY207" s="636"/>
      <c r="BZ207" s="636"/>
      <c r="CA207" s="636"/>
      <c r="CB207" s="636"/>
      <c r="CC207" s="636"/>
      <c r="CD207" s="636"/>
      <c r="CE207" s="636"/>
      <c r="CF207" s="636"/>
      <c r="CG207" s="636"/>
      <c r="CH207" s="636"/>
      <c r="CI207" s="637"/>
    </row>
    <row r="208" spans="1:87">
      <c r="A208" s="40"/>
      <c r="B208" s="635">
        <v>115</v>
      </c>
      <c r="C208" s="636"/>
      <c r="D208" s="636"/>
      <c r="E208" s="636"/>
      <c r="F208" s="637"/>
      <c r="G208" s="717" t="s">
        <v>1790</v>
      </c>
      <c r="H208" s="718"/>
      <c r="I208" s="718"/>
      <c r="J208" s="718"/>
      <c r="K208" s="718"/>
      <c r="L208" s="718"/>
      <c r="M208" s="718"/>
      <c r="N208" s="718"/>
      <c r="O208" s="718"/>
      <c r="P208" s="718"/>
      <c r="Q208" s="718"/>
      <c r="R208" s="718"/>
      <c r="S208" s="718"/>
      <c r="T208" s="718"/>
      <c r="U208" s="718"/>
      <c r="V208" s="718"/>
      <c r="W208" s="718"/>
      <c r="X208" s="718"/>
      <c r="Y208" s="718"/>
      <c r="Z208" s="718"/>
      <c r="AA208" s="718"/>
      <c r="AB208" s="718"/>
      <c r="AC208" s="718"/>
      <c r="AD208" s="718"/>
      <c r="AE208" s="718"/>
      <c r="AF208" s="718"/>
      <c r="AG208" s="718"/>
      <c r="AH208" s="718"/>
      <c r="AI208" s="718"/>
      <c r="AJ208" s="719"/>
      <c r="AK208" s="635" t="s">
        <v>118</v>
      </c>
      <c r="AL208" s="636"/>
      <c r="AM208" s="636"/>
      <c r="AN208" s="636"/>
      <c r="AO208" s="636"/>
      <c r="AP208" s="636"/>
      <c r="AQ208" s="636"/>
      <c r="AR208" s="636"/>
      <c r="AS208" s="636"/>
      <c r="AT208" s="636"/>
      <c r="AU208" s="636"/>
      <c r="AV208" s="636"/>
      <c r="AW208" s="636"/>
      <c r="AX208" s="636"/>
      <c r="AY208" s="636"/>
      <c r="AZ208" s="636"/>
      <c r="BA208" s="636"/>
      <c r="BB208" s="636"/>
      <c r="BC208" s="636"/>
      <c r="BD208" s="637"/>
      <c r="BE208" s="635" t="s">
        <v>787</v>
      </c>
      <c r="BF208" s="636"/>
      <c r="BG208" s="636"/>
      <c r="BH208" s="636"/>
      <c r="BI208" s="636"/>
      <c r="BJ208" s="636"/>
      <c r="BK208" s="636"/>
      <c r="BL208" s="636"/>
      <c r="BM208" s="636"/>
      <c r="BN208" s="636"/>
      <c r="BO208" s="636"/>
      <c r="BP208" s="636"/>
      <c r="BQ208" s="636"/>
      <c r="BR208" s="636"/>
      <c r="BS208" s="636"/>
      <c r="BT208" s="636"/>
      <c r="BU208" s="636"/>
      <c r="BV208" s="636"/>
      <c r="BW208" s="636"/>
      <c r="BX208" s="636"/>
      <c r="BY208" s="636"/>
      <c r="BZ208" s="636"/>
      <c r="CA208" s="636"/>
      <c r="CB208" s="636"/>
      <c r="CC208" s="636"/>
      <c r="CD208" s="636"/>
      <c r="CE208" s="636"/>
      <c r="CF208" s="636"/>
      <c r="CG208" s="636"/>
      <c r="CH208" s="636"/>
      <c r="CI208" s="637"/>
    </row>
    <row r="209" spans="1:87">
      <c r="A209" s="40"/>
      <c r="B209" s="635">
        <v>116</v>
      </c>
      <c r="C209" s="636"/>
      <c r="D209" s="636"/>
      <c r="E209" s="636"/>
      <c r="F209" s="637"/>
      <c r="G209" s="717" t="s">
        <v>99</v>
      </c>
      <c r="H209" s="718"/>
      <c r="I209" s="718"/>
      <c r="J209" s="718"/>
      <c r="K209" s="718"/>
      <c r="L209" s="718"/>
      <c r="M209" s="718"/>
      <c r="N209" s="718"/>
      <c r="O209" s="718"/>
      <c r="P209" s="718"/>
      <c r="Q209" s="718"/>
      <c r="R209" s="718"/>
      <c r="S209" s="718"/>
      <c r="T209" s="718"/>
      <c r="U209" s="718"/>
      <c r="V209" s="718"/>
      <c r="W209" s="718"/>
      <c r="X209" s="718"/>
      <c r="Y209" s="718"/>
      <c r="Z209" s="718"/>
      <c r="AA209" s="718"/>
      <c r="AB209" s="718"/>
      <c r="AC209" s="718"/>
      <c r="AD209" s="718"/>
      <c r="AE209" s="718"/>
      <c r="AF209" s="718"/>
      <c r="AG209" s="718"/>
      <c r="AH209" s="718"/>
      <c r="AI209" s="718"/>
      <c r="AJ209" s="719"/>
      <c r="AK209" s="635" t="s">
        <v>118</v>
      </c>
      <c r="AL209" s="636"/>
      <c r="AM209" s="636"/>
      <c r="AN209" s="636"/>
      <c r="AO209" s="636"/>
      <c r="AP209" s="636"/>
      <c r="AQ209" s="636"/>
      <c r="AR209" s="636"/>
      <c r="AS209" s="636"/>
      <c r="AT209" s="636"/>
      <c r="AU209" s="636"/>
      <c r="AV209" s="636"/>
      <c r="AW209" s="636"/>
      <c r="AX209" s="636"/>
      <c r="AY209" s="636"/>
      <c r="AZ209" s="636"/>
      <c r="BA209" s="636"/>
      <c r="BB209" s="636"/>
      <c r="BC209" s="636"/>
      <c r="BD209" s="637"/>
      <c r="BE209" s="635" t="s">
        <v>787</v>
      </c>
      <c r="BF209" s="636"/>
      <c r="BG209" s="636"/>
      <c r="BH209" s="636"/>
      <c r="BI209" s="636"/>
      <c r="BJ209" s="636"/>
      <c r="BK209" s="636"/>
      <c r="BL209" s="636"/>
      <c r="BM209" s="636"/>
      <c r="BN209" s="636"/>
      <c r="BO209" s="636"/>
      <c r="BP209" s="636"/>
      <c r="BQ209" s="636"/>
      <c r="BR209" s="636"/>
      <c r="BS209" s="636"/>
      <c r="BT209" s="636"/>
      <c r="BU209" s="636"/>
      <c r="BV209" s="636"/>
      <c r="BW209" s="636"/>
      <c r="BX209" s="636"/>
      <c r="BY209" s="636"/>
      <c r="BZ209" s="636"/>
      <c r="CA209" s="636"/>
      <c r="CB209" s="636"/>
      <c r="CC209" s="636"/>
      <c r="CD209" s="636"/>
      <c r="CE209" s="636"/>
      <c r="CF209" s="636"/>
      <c r="CG209" s="636"/>
      <c r="CH209" s="636"/>
      <c r="CI209" s="637"/>
    </row>
    <row r="210" spans="1:87">
      <c r="A210" s="40"/>
      <c r="B210" s="635">
        <v>117</v>
      </c>
      <c r="C210" s="636"/>
      <c r="D210" s="636"/>
      <c r="E210" s="636"/>
      <c r="F210" s="637"/>
      <c r="G210" s="717" t="s">
        <v>100</v>
      </c>
      <c r="H210" s="718"/>
      <c r="I210" s="718"/>
      <c r="J210" s="718"/>
      <c r="K210" s="718"/>
      <c r="L210" s="718"/>
      <c r="M210" s="718"/>
      <c r="N210" s="718"/>
      <c r="O210" s="718"/>
      <c r="P210" s="718"/>
      <c r="Q210" s="718"/>
      <c r="R210" s="718"/>
      <c r="S210" s="718"/>
      <c r="T210" s="718"/>
      <c r="U210" s="718"/>
      <c r="V210" s="718"/>
      <c r="W210" s="718"/>
      <c r="X210" s="718"/>
      <c r="Y210" s="718"/>
      <c r="Z210" s="718"/>
      <c r="AA210" s="718"/>
      <c r="AB210" s="718"/>
      <c r="AC210" s="718"/>
      <c r="AD210" s="718"/>
      <c r="AE210" s="718"/>
      <c r="AF210" s="718"/>
      <c r="AG210" s="718"/>
      <c r="AH210" s="718"/>
      <c r="AI210" s="718"/>
      <c r="AJ210" s="719"/>
      <c r="AK210" s="635" t="s">
        <v>114</v>
      </c>
      <c r="AL210" s="636"/>
      <c r="AM210" s="636"/>
      <c r="AN210" s="636"/>
      <c r="AO210" s="636"/>
      <c r="AP210" s="636"/>
      <c r="AQ210" s="636"/>
      <c r="AR210" s="636"/>
      <c r="AS210" s="636"/>
      <c r="AT210" s="636"/>
      <c r="AU210" s="636"/>
      <c r="AV210" s="636"/>
      <c r="AW210" s="636"/>
      <c r="AX210" s="636"/>
      <c r="AY210" s="636"/>
      <c r="AZ210" s="636"/>
      <c r="BA210" s="636"/>
      <c r="BB210" s="636"/>
      <c r="BC210" s="636"/>
      <c r="BD210" s="637"/>
      <c r="BE210" s="635" t="s">
        <v>787</v>
      </c>
      <c r="BF210" s="636"/>
      <c r="BG210" s="636"/>
      <c r="BH210" s="636"/>
      <c r="BI210" s="636"/>
      <c r="BJ210" s="636"/>
      <c r="BK210" s="636"/>
      <c r="BL210" s="636"/>
      <c r="BM210" s="636"/>
      <c r="BN210" s="636"/>
      <c r="BO210" s="636"/>
      <c r="BP210" s="636"/>
      <c r="BQ210" s="636"/>
      <c r="BR210" s="636"/>
      <c r="BS210" s="636"/>
      <c r="BT210" s="636"/>
      <c r="BU210" s="636"/>
      <c r="BV210" s="636"/>
      <c r="BW210" s="636"/>
      <c r="BX210" s="636"/>
      <c r="BY210" s="636"/>
      <c r="BZ210" s="636"/>
      <c r="CA210" s="636"/>
      <c r="CB210" s="636"/>
      <c r="CC210" s="636"/>
      <c r="CD210" s="636"/>
      <c r="CE210" s="636"/>
      <c r="CF210" s="636"/>
      <c r="CG210" s="636"/>
      <c r="CH210" s="636"/>
      <c r="CI210" s="637"/>
    </row>
    <row r="211" spans="1:87">
      <c r="A211" s="40"/>
      <c r="B211" s="635">
        <v>118</v>
      </c>
      <c r="C211" s="636"/>
      <c r="D211" s="636"/>
      <c r="E211" s="636"/>
      <c r="F211" s="637"/>
      <c r="G211" s="717" t="s">
        <v>101</v>
      </c>
      <c r="H211" s="718"/>
      <c r="I211" s="718"/>
      <c r="J211" s="718"/>
      <c r="K211" s="718"/>
      <c r="L211" s="718"/>
      <c r="M211" s="718"/>
      <c r="N211" s="718"/>
      <c r="O211" s="718"/>
      <c r="P211" s="718"/>
      <c r="Q211" s="718"/>
      <c r="R211" s="718"/>
      <c r="S211" s="718"/>
      <c r="T211" s="718"/>
      <c r="U211" s="718"/>
      <c r="V211" s="718"/>
      <c r="W211" s="718"/>
      <c r="X211" s="718"/>
      <c r="Y211" s="718"/>
      <c r="Z211" s="718"/>
      <c r="AA211" s="718"/>
      <c r="AB211" s="718"/>
      <c r="AC211" s="718"/>
      <c r="AD211" s="718"/>
      <c r="AE211" s="718"/>
      <c r="AF211" s="718"/>
      <c r="AG211" s="718"/>
      <c r="AH211" s="718"/>
      <c r="AI211" s="718"/>
      <c r="AJ211" s="719"/>
      <c r="AK211" s="635" t="s">
        <v>119</v>
      </c>
      <c r="AL211" s="636"/>
      <c r="AM211" s="636"/>
      <c r="AN211" s="636"/>
      <c r="AO211" s="636"/>
      <c r="AP211" s="636"/>
      <c r="AQ211" s="636"/>
      <c r="AR211" s="636"/>
      <c r="AS211" s="636"/>
      <c r="AT211" s="636"/>
      <c r="AU211" s="636"/>
      <c r="AV211" s="636"/>
      <c r="AW211" s="636"/>
      <c r="AX211" s="636"/>
      <c r="AY211" s="636"/>
      <c r="AZ211" s="636"/>
      <c r="BA211" s="636"/>
      <c r="BB211" s="636"/>
      <c r="BC211" s="636"/>
      <c r="BD211" s="637"/>
      <c r="BE211" s="635" t="s">
        <v>787</v>
      </c>
      <c r="BF211" s="636"/>
      <c r="BG211" s="636"/>
      <c r="BH211" s="636"/>
      <c r="BI211" s="636"/>
      <c r="BJ211" s="636"/>
      <c r="BK211" s="636"/>
      <c r="BL211" s="636"/>
      <c r="BM211" s="636"/>
      <c r="BN211" s="636"/>
      <c r="BO211" s="636"/>
      <c r="BP211" s="636"/>
      <c r="BQ211" s="636"/>
      <c r="BR211" s="636"/>
      <c r="BS211" s="636"/>
      <c r="BT211" s="636"/>
      <c r="BU211" s="636"/>
      <c r="BV211" s="636"/>
      <c r="BW211" s="636"/>
      <c r="BX211" s="636"/>
      <c r="BY211" s="636"/>
      <c r="BZ211" s="636"/>
      <c r="CA211" s="636"/>
      <c r="CB211" s="636"/>
      <c r="CC211" s="636"/>
      <c r="CD211" s="636"/>
      <c r="CE211" s="636"/>
      <c r="CF211" s="636"/>
      <c r="CG211" s="636"/>
      <c r="CH211" s="636"/>
      <c r="CI211" s="637"/>
    </row>
    <row r="212" spans="1:87">
      <c r="A212" s="40"/>
      <c r="B212" s="635">
        <v>119</v>
      </c>
      <c r="C212" s="636"/>
      <c r="D212" s="636"/>
      <c r="E212" s="636"/>
      <c r="F212" s="637"/>
      <c r="G212" s="717" t="s">
        <v>102</v>
      </c>
      <c r="H212" s="718"/>
      <c r="I212" s="718"/>
      <c r="J212" s="718"/>
      <c r="K212" s="718"/>
      <c r="L212" s="718"/>
      <c r="M212" s="718"/>
      <c r="N212" s="718"/>
      <c r="O212" s="718"/>
      <c r="P212" s="718"/>
      <c r="Q212" s="718"/>
      <c r="R212" s="718"/>
      <c r="S212" s="718"/>
      <c r="T212" s="718"/>
      <c r="U212" s="718"/>
      <c r="V212" s="718"/>
      <c r="W212" s="718"/>
      <c r="X212" s="718"/>
      <c r="Y212" s="718"/>
      <c r="Z212" s="718"/>
      <c r="AA212" s="718"/>
      <c r="AB212" s="718"/>
      <c r="AC212" s="718"/>
      <c r="AD212" s="718"/>
      <c r="AE212" s="718"/>
      <c r="AF212" s="718"/>
      <c r="AG212" s="718"/>
      <c r="AH212" s="718"/>
      <c r="AI212" s="718"/>
      <c r="AJ212" s="719"/>
      <c r="AK212" s="635" t="s">
        <v>118</v>
      </c>
      <c r="AL212" s="636"/>
      <c r="AM212" s="636"/>
      <c r="AN212" s="636"/>
      <c r="AO212" s="636"/>
      <c r="AP212" s="636"/>
      <c r="AQ212" s="636"/>
      <c r="AR212" s="636"/>
      <c r="AS212" s="636"/>
      <c r="AT212" s="636"/>
      <c r="AU212" s="636"/>
      <c r="AV212" s="636"/>
      <c r="AW212" s="636"/>
      <c r="AX212" s="636"/>
      <c r="AY212" s="636"/>
      <c r="AZ212" s="636"/>
      <c r="BA212" s="636"/>
      <c r="BB212" s="636"/>
      <c r="BC212" s="636"/>
      <c r="BD212" s="637"/>
      <c r="BE212" s="635" t="s">
        <v>785</v>
      </c>
      <c r="BF212" s="636"/>
      <c r="BG212" s="636"/>
      <c r="BH212" s="636"/>
      <c r="BI212" s="636"/>
      <c r="BJ212" s="636"/>
      <c r="BK212" s="636"/>
      <c r="BL212" s="636"/>
      <c r="BM212" s="636"/>
      <c r="BN212" s="636"/>
      <c r="BO212" s="636"/>
      <c r="BP212" s="636"/>
      <c r="BQ212" s="636"/>
      <c r="BR212" s="636"/>
      <c r="BS212" s="636"/>
      <c r="BT212" s="636"/>
      <c r="BU212" s="636"/>
      <c r="BV212" s="636"/>
      <c r="BW212" s="636"/>
      <c r="BX212" s="636"/>
      <c r="BY212" s="636"/>
      <c r="BZ212" s="636"/>
      <c r="CA212" s="636"/>
      <c r="CB212" s="636"/>
      <c r="CC212" s="636"/>
      <c r="CD212" s="636"/>
      <c r="CE212" s="636"/>
      <c r="CF212" s="636"/>
      <c r="CG212" s="636"/>
      <c r="CH212" s="636"/>
      <c r="CI212" s="637"/>
    </row>
    <row r="213" spans="1:87">
      <c r="A213" s="40"/>
      <c r="B213" s="635">
        <v>120</v>
      </c>
      <c r="C213" s="636"/>
      <c r="D213" s="636"/>
      <c r="E213" s="636"/>
      <c r="F213" s="637"/>
      <c r="G213" s="717" t="s">
        <v>103</v>
      </c>
      <c r="H213" s="718"/>
      <c r="I213" s="718"/>
      <c r="J213" s="718"/>
      <c r="K213" s="718"/>
      <c r="L213" s="718"/>
      <c r="M213" s="718"/>
      <c r="N213" s="718"/>
      <c r="O213" s="718"/>
      <c r="P213" s="718"/>
      <c r="Q213" s="718"/>
      <c r="R213" s="718"/>
      <c r="S213" s="718"/>
      <c r="T213" s="718"/>
      <c r="U213" s="718"/>
      <c r="V213" s="718"/>
      <c r="W213" s="718"/>
      <c r="X213" s="718"/>
      <c r="Y213" s="718"/>
      <c r="Z213" s="718"/>
      <c r="AA213" s="718"/>
      <c r="AB213" s="718"/>
      <c r="AC213" s="718"/>
      <c r="AD213" s="718"/>
      <c r="AE213" s="718"/>
      <c r="AF213" s="718"/>
      <c r="AG213" s="718"/>
      <c r="AH213" s="718"/>
      <c r="AI213" s="718"/>
      <c r="AJ213" s="719"/>
      <c r="AK213" s="635" t="s">
        <v>118</v>
      </c>
      <c r="AL213" s="636"/>
      <c r="AM213" s="636"/>
      <c r="AN213" s="636"/>
      <c r="AO213" s="636"/>
      <c r="AP213" s="636"/>
      <c r="AQ213" s="636"/>
      <c r="AR213" s="636"/>
      <c r="AS213" s="636"/>
      <c r="AT213" s="636"/>
      <c r="AU213" s="636"/>
      <c r="AV213" s="636"/>
      <c r="AW213" s="636"/>
      <c r="AX213" s="636"/>
      <c r="AY213" s="636"/>
      <c r="AZ213" s="636"/>
      <c r="BA213" s="636"/>
      <c r="BB213" s="636"/>
      <c r="BC213" s="636"/>
      <c r="BD213" s="637"/>
      <c r="BE213" s="635" t="s">
        <v>787</v>
      </c>
      <c r="BF213" s="636"/>
      <c r="BG213" s="636"/>
      <c r="BH213" s="636"/>
      <c r="BI213" s="636"/>
      <c r="BJ213" s="636"/>
      <c r="BK213" s="636"/>
      <c r="BL213" s="636"/>
      <c r="BM213" s="636"/>
      <c r="BN213" s="636"/>
      <c r="BO213" s="636"/>
      <c r="BP213" s="636"/>
      <c r="BQ213" s="636"/>
      <c r="BR213" s="636"/>
      <c r="BS213" s="636"/>
      <c r="BT213" s="636"/>
      <c r="BU213" s="636"/>
      <c r="BV213" s="636"/>
      <c r="BW213" s="636"/>
      <c r="BX213" s="636"/>
      <c r="BY213" s="636"/>
      <c r="BZ213" s="636"/>
      <c r="CA213" s="636"/>
      <c r="CB213" s="636"/>
      <c r="CC213" s="636"/>
      <c r="CD213" s="636"/>
      <c r="CE213" s="636"/>
      <c r="CF213" s="636"/>
      <c r="CG213" s="636"/>
      <c r="CH213" s="636"/>
      <c r="CI213" s="637"/>
    </row>
    <row r="214" spans="1:87">
      <c r="A214" s="40"/>
      <c r="B214" s="635">
        <v>121</v>
      </c>
      <c r="C214" s="636"/>
      <c r="D214" s="636"/>
      <c r="E214" s="636"/>
      <c r="F214" s="637"/>
      <c r="G214" s="717" t="s">
        <v>104</v>
      </c>
      <c r="H214" s="718"/>
      <c r="I214" s="718"/>
      <c r="J214" s="718"/>
      <c r="K214" s="718"/>
      <c r="L214" s="718"/>
      <c r="M214" s="718"/>
      <c r="N214" s="718"/>
      <c r="O214" s="718"/>
      <c r="P214" s="718"/>
      <c r="Q214" s="718"/>
      <c r="R214" s="718"/>
      <c r="S214" s="718"/>
      <c r="T214" s="718"/>
      <c r="U214" s="718"/>
      <c r="V214" s="718"/>
      <c r="W214" s="718"/>
      <c r="X214" s="718"/>
      <c r="Y214" s="718"/>
      <c r="Z214" s="718"/>
      <c r="AA214" s="718"/>
      <c r="AB214" s="718"/>
      <c r="AC214" s="718"/>
      <c r="AD214" s="718"/>
      <c r="AE214" s="718"/>
      <c r="AF214" s="718"/>
      <c r="AG214" s="718"/>
      <c r="AH214" s="718"/>
      <c r="AI214" s="718"/>
      <c r="AJ214" s="719"/>
      <c r="AK214" s="635" t="s">
        <v>119</v>
      </c>
      <c r="AL214" s="636"/>
      <c r="AM214" s="636"/>
      <c r="AN214" s="636"/>
      <c r="AO214" s="636"/>
      <c r="AP214" s="636"/>
      <c r="AQ214" s="636"/>
      <c r="AR214" s="636"/>
      <c r="AS214" s="636"/>
      <c r="AT214" s="636"/>
      <c r="AU214" s="636"/>
      <c r="AV214" s="636"/>
      <c r="AW214" s="636"/>
      <c r="AX214" s="636"/>
      <c r="AY214" s="636"/>
      <c r="AZ214" s="636"/>
      <c r="BA214" s="636"/>
      <c r="BB214" s="636"/>
      <c r="BC214" s="636"/>
      <c r="BD214" s="637"/>
      <c r="BE214" s="635" t="s">
        <v>785</v>
      </c>
      <c r="BF214" s="636"/>
      <c r="BG214" s="636"/>
      <c r="BH214" s="636"/>
      <c r="BI214" s="636"/>
      <c r="BJ214" s="636"/>
      <c r="BK214" s="636"/>
      <c r="BL214" s="636"/>
      <c r="BM214" s="636"/>
      <c r="BN214" s="636"/>
      <c r="BO214" s="636"/>
      <c r="BP214" s="636"/>
      <c r="BQ214" s="636"/>
      <c r="BR214" s="636"/>
      <c r="BS214" s="636"/>
      <c r="BT214" s="636"/>
      <c r="BU214" s="636"/>
      <c r="BV214" s="636"/>
      <c r="BW214" s="636"/>
      <c r="BX214" s="636"/>
      <c r="BY214" s="636"/>
      <c r="BZ214" s="636"/>
      <c r="CA214" s="636"/>
      <c r="CB214" s="636"/>
      <c r="CC214" s="636"/>
      <c r="CD214" s="636"/>
      <c r="CE214" s="636"/>
      <c r="CF214" s="636"/>
      <c r="CG214" s="636"/>
      <c r="CH214" s="636"/>
      <c r="CI214" s="637"/>
    </row>
    <row r="215" spans="1:87">
      <c r="A215" s="40"/>
      <c r="B215" s="635">
        <v>122</v>
      </c>
      <c r="C215" s="636"/>
      <c r="D215" s="636"/>
      <c r="E215" s="636"/>
      <c r="F215" s="637"/>
      <c r="G215" s="717" t="s">
        <v>105</v>
      </c>
      <c r="H215" s="718"/>
      <c r="I215" s="718"/>
      <c r="J215" s="718"/>
      <c r="K215" s="718"/>
      <c r="L215" s="718"/>
      <c r="M215" s="718"/>
      <c r="N215" s="718"/>
      <c r="O215" s="718"/>
      <c r="P215" s="718"/>
      <c r="Q215" s="718"/>
      <c r="R215" s="718"/>
      <c r="S215" s="718"/>
      <c r="T215" s="718"/>
      <c r="U215" s="718"/>
      <c r="V215" s="718"/>
      <c r="W215" s="718"/>
      <c r="X215" s="718"/>
      <c r="Y215" s="718"/>
      <c r="Z215" s="718"/>
      <c r="AA215" s="718"/>
      <c r="AB215" s="718"/>
      <c r="AC215" s="718"/>
      <c r="AD215" s="718"/>
      <c r="AE215" s="718"/>
      <c r="AF215" s="718"/>
      <c r="AG215" s="718"/>
      <c r="AH215" s="718"/>
      <c r="AI215" s="718"/>
      <c r="AJ215" s="719"/>
      <c r="AK215" s="635" t="s">
        <v>114</v>
      </c>
      <c r="AL215" s="636"/>
      <c r="AM215" s="636"/>
      <c r="AN215" s="636"/>
      <c r="AO215" s="636"/>
      <c r="AP215" s="636"/>
      <c r="AQ215" s="636"/>
      <c r="AR215" s="636"/>
      <c r="AS215" s="636"/>
      <c r="AT215" s="636"/>
      <c r="AU215" s="636"/>
      <c r="AV215" s="636"/>
      <c r="AW215" s="636"/>
      <c r="AX215" s="636"/>
      <c r="AY215" s="636"/>
      <c r="AZ215" s="636"/>
      <c r="BA215" s="636"/>
      <c r="BB215" s="636"/>
      <c r="BC215" s="636"/>
      <c r="BD215" s="637"/>
      <c r="BE215" s="635" t="s">
        <v>786</v>
      </c>
      <c r="BF215" s="636"/>
      <c r="BG215" s="636"/>
      <c r="BH215" s="636"/>
      <c r="BI215" s="636"/>
      <c r="BJ215" s="636"/>
      <c r="BK215" s="636"/>
      <c r="BL215" s="636"/>
      <c r="BM215" s="636"/>
      <c r="BN215" s="636"/>
      <c r="BO215" s="636"/>
      <c r="BP215" s="636"/>
      <c r="BQ215" s="636"/>
      <c r="BR215" s="636"/>
      <c r="BS215" s="636"/>
      <c r="BT215" s="636"/>
      <c r="BU215" s="636"/>
      <c r="BV215" s="636"/>
      <c r="BW215" s="636"/>
      <c r="BX215" s="636"/>
      <c r="BY215" s="636"/>
      <c r="BZ215" s="636"/>
      <c r="CA215" s="636"/>
      <c r="CB215" s="636"/>
      <c r="CC215" s="636"/>
      <c r="CD215" s="636"/>
      <c r="CE215" s="636"/>
      <c r="CF215" s="636"/>
      <c r="CG215" s="636"/>
      <c r="CH215" s="636"/>
      <c r="CI215" s="637"/>
    </row>
    <row r="216" spans="1:87">
      <c r="A216" s="40"/>
      <c r="B216" s="635">
        <v>123</v>
      </c>
      <c r="C216" s="636"/>
      <c r="D216" s="636"/>
      <c r="E216" s="636"/>
      <c r="F216" s="637"/>
      <c r="G216" s="717" t="s">
        <v>106</v>
      </c>
      <c r="H216" s="718"/>
      <c r="I216" s="718"/>
      <c r="J216" s="718"/>
      <c r="K216" s="718"/>
      <c r="L216" s="718"/>
      <c r="M216" s="718"/>
      <c r="N216" s="718"/>
      <c r="O216" s="718"/>
      <c r="P216" s="718"/>
      <c r="Q216" s="718"/>
      <c r="R216" s="718"/>
      <c r="S216" s="718"/>
      <c r="T216" s="718"/>
      <c r="U216" s="718"/>
      <c r="V216" s="718"/>
      <c r="W216" s="718"/>
      <c r="X216" s="718"/>
      <c r="Y216" s="718"/>
      <c r="Z216" s="718"/>
      <c r="AA216" s="718"/>
      <c r="AB216" s="718"/>
      <c r="AC216" s="718"/>
      <c r="AD216" s="718"/>
      <c r="AE216" s="718"/>
      <c r="AF216" s="718"/>
      <c r="AG216" s="718"/>
      <c r="AH216" s="718"/>
      <c r="AI216" s="718"/>
      <c r="AJ216" s="719"/>
      <c r="AK216" s="635" t="s">
        <v>118</v>
      </c>
      <c r="AL216" s="636"/>
      <c r="AM216" s="636"/>
      <c r="AN216" s="636"/>
      <c r="AO216" s="636"/>
      <c r="AP216" s="636"/>
      <c r="AQ216" s="636"/>
      <c r="AR216" s="636"/>
      <c r="AS216" s="636"/>
      <c r="AT216" s="636"/>
      <c r="AU216" s="636"/>
      <c r="AV216" s="636"/>
      <c r="AW216" s="636"/>
      <c r="AX216" s="636"/>
      <c r="AY216" s="636"/>
      <c r="AZ216" s="636"/>
      <c r="BA216" s="636"/>
      <c r="BB216" s="636"/>
      <c r="BC216" s="636"/>
      <c r="BD216" s="637"/>
      <c r="BE216" s="635" t="s">
        <v>786</v>
      </c>
      <c r="BF216" s="636"/>
      <c r="BG216" s="636"/>
      <c r="BH216" s="636"/>
      <c r="BI216" s="636"/>
      <c r="BJ216" s="636"/>
      <c r="BK216" s="636"/>
      <c r="BL216" s="636"/>
      <c r="BM216" s="636"/>
      <c r="BN216" s="636"/>
      <c r="BO216" s="636"/>
      <c r="BP216" s="636"/>
      <c r="BQ216" s="636"/>
      <c r="BR216" s="636"/>
      <c r="BS216" s="636"/>
      <c r="BT216" s="636"/>
      <c r="BU216" s="636"/>
      <c r="BV216" s="636"/>
      <c r="BW216" s="636"/>
      <c r="BX216" s="636"/>
      <c r="BY216" s="636"/>
      <c r="BZ216" s="636"/>
      <c r="CA216" s="636"/>
      <c r="CB216" s="636"/>
      <c r="CC216" s="636"/>
      <c r="CD216" s="636"/>
      <c r="CE216" s="636"/>
      <c r="CF216" s="636"/>
      <c r="CG216" s="636"/>
      <c r="CH216" s="636"/>
      <c r="CI216" s="637"/>
    </row>
    <row r="217" spans="1:87">
      <c r="A217" s="40"/>
      <c r="B217" s="635">
        <v>124</v>
      </c>
      <c r="C217" s="636"/>
      <c r="D217" s="636"/>
      <c r="E217" s="636"/>
      <c r="F217" s="637"/>
      <c r="G217" s="717" t="s">
        <v>107</v>
      </c>
      <c r="H217" s="718"/>
      <c r="I217" s="718"/>
      <c r="J217" s="718"/>
      <c r="K217" s="718"/>
      <c r="L217" s="718"/>
      <c r="M217" s="718"/>
      <c r="N217" s="718"/>
      <c r="O217" s="718"/>
      <c r="P217" s="718"/>
      <c r="Q217" s="718"/>
      <c r="R217" s="718"/>
      <c r="S217" s="718"/>
      <c r="T217" s="718"/>
      <c r="U217" s="718"/>
      <c r="V217" s="718"/>
      <c r="W217" s="718"/>
      <c r="X217" s="718"/>
      <c r="Y217" s="718"/>
      <c r="Z217" s="718"/>
      <c r="AA217" s="718"/>
      <c r="AB217" s="718"/>
      <c r="AC217" s="718"/>
      <c r="AD217" s="718"/>
      <c r="AE217" s="718"/>
      <c r="AF217" s="718"/>
      <c r="AG217" s="718"/>
      <c r="AH217" s="718"/>
      <c r="AI217" s="718"/>
      <c r="AJ217" s="719"/>
      <c r="AK217" s="635" t="s">
        <v>119</v>
      </c>
      <c r="AL217" s="636"/>
      <c r="AM217" s="636"/>
      <c r="AN217" s="636"/>
      <c r="AO217" s="636"/>
      <c r="AP217" s="636"/>
      <c r="AQ217" s="636"/>
      <c r="AR217" s="636"/>
      <c r="AS217" s="636"/>
      <c r="AT217" s="636"/>
      <c r="AU217" s="636"/>
      <c r="AV217" s="636"/>
      <c r="AW217" s="636"/>
      <c r="AX217" s="636"/>
      <c r="AY217" s="636"/>
      <c r="AZ217" s="636"/>
      <c r="BA217" s="636"/>
      <c r="BB217" s="636"/>
      <c r="BC217" s="636"/>
      <c r="BD217" s="637"/>
      <c r="BE217" s="635" t="s">
        <v>786</v>
      </c>
      <c r="BF217" s="636"/>
      <c r="BG217" s="636"/>
      <c r="BH217" s="636"/>
      <c r="BI217" s="636"/>
      <c r="BJ217" s="636"/>
      <c r="BK217" s="636"/>
      <c r="BL217" s="636"/>
      <c r="BM217" s="636"/>
      <c r="BN217" s="636"/>
      <c r="BO217" s="636"/>
      <c r="BP217" s="636"/>
      <c r="BQ217" s="636"/>
      <c r="BR217" s="636"/>
      <c r="BS217" s="636"/>
      <c r="BT217" s="636"/>
      <c r="BU217" s="636"/>
      <c r="BV217" s="636"/>
      <c r="BW217" s="636"/>
      <c r="BX217" s="636"/>
      <c r="BY217" s="636"/>
      <c r="BZ217" s="636"/>
      <c r="CA217" s="636"/>
      <c r="CB217" s="636"/>
      <c r="CC217" s="636"/>
      <c r="CD217" s="636"/>
      <c r="CE217" s="636"/>
      <c r="CF217" s="636"/>
      <c r="CG217" s="636"/>
      <c r="CH217" s="636"/>
      <c r="CI217" s="637"/>
    </row>
    <row r="218" spans="1:87">
      <c r="A218" s="40"/>
      <c r="B218" s="635">
        <v>125</v>
      </c>
      <c r="C218" s="636"/>
      <c r="D218" s="636"/>
      <c r="E218" s="636"/>
      <c r="F218" s="637"/>
      <c r="G218" s="717" t="s">
        <v>108</v>
      </c>
      <c r="H218" s="718"/>
      <c r="I218" s="718"/>
      <c r="J218" s="718"/>
      <c r="K218" s="718"/>
      <c r="L218" s="718"/>
      <c r="M218" s="718"/>
      <c r="N218" s="718"/>
      <c r="O218" s="718"/>
      <c r="P218" s="718"/>
      <c r="Q218" s="718"/>
      <c r="R218" s="718"/>
      <c r="S218" s="718"/>
      <c r="T218" s="718"/>
      <c r="U218" s="718"/>
      <c r="V218" s="718"/>
      <c r="W218" s="718"/>
      <c r="X218" s="718"/>
      <c r="Y218" s="718"/>
      <c r="Z218" s="718"/>
      <c r="AA218" s="718"/>
      <c r="AB218" s="718"/>
      <c r="AC218" s="718"/>
      <c r="AD218" s="718"/>
      <c r="AE218" s="718"/>
      <c r="AF218" s="718"/>
      <c r="AG218" s="718"/>
      <c r="AH218" s="718"/>
      <c r="AI218" s="718"/>
      <c r="AJ218" s="719"/>
      <c r="AK218" s="635" t="s">
        <v>118</v>
      </c>
      <c r="AL218" s="636"/>
      <c r="AM218" s="636"/>
      <c r="AN218" s="636"/>
      <c r="AO218" s="636"/>
      <c r="AP218" s="636"/>
      <c r="AQ218" s="636"/>
      <c r="AR218" s="636"/>
      <c r="AS218" s="636"/>
      <c r="AT218" s="636"/>
      <c r="AU218" s="636"/>
      <c r="AV218" s="636"/>
      <c r="AW218" s="636"/>
      <c r="AX218" s="636"/>
      <c r="AY218" s="636"/>
      <c r="AZ218" s="636"/>
      <c r="BA218" s="636"/>
      <c r="BB218" s="636"/>
      <c r="BC218" s="636"/>
      <c r="BD218" s="637"/>
      <c r="BE218" s="635" t="s">
        <v>787</v>
      </c>
      <c r="BF218" s="636"/>
      <c r="BG218" s="636"/>
      <c r="BH218" s="636"/>
      <c r="BI218" s="636"/>
      <c r="BJ218" s="636"/>
      <c r="BK218" s="636"/>
      <c r="BL218" s="636"/>
      <c r="BM218" s="636"/>
      <c r="BN218" s="636"/>
      <c r="BO218" s="636"/>
      <c r="BP218" s="636"/>
      <c r="BQ218" s="636"/>
      <c r="BR218" s="636"/>
      <c r="BS218" s="636"/>
      <c r="BT218" s="636"/>
      <c r="BU218" s="636"/>
      <c r="BV218" s="636"/>
      <c r="BW218" s="636"/>
      <c r="BX218" s="636"/>
      <c r="BY218" s="636"/>
      <c r="BZ218" s="636"/>
      <c r="CA218" s="636"/>
      <c r="CB218" s="636"/>
      <c r="CC218" s="636"/>
      <c r="CD218" s="636"/>
      <c r="CE218" s="636"/>
      <c r="CF218" s="636"/>
      <c r="CG218" s="636"/>
      <c r="CH218" s="636"/>
      <c r="CI218" s="637"/>
    </row>
    <row r="219" spans="1:87">
      <c r="A219" s="40"/>
      <c r="B219" s="635">
        <v>126</v>
      </c>
      <c r="C219" s="636"/>
      <c r="D219" s="636"/>
      <c r="E219" s="636"/>
      <c r="F219" s="637"/>
      <c r="G219" s="717" t="s">
        <v>109</v>
      </c>
      <c r="H219" s="718"/>
      <c r="I219" s="718"/>
      <c r="J219" s="718"/>
      <c r="K219" s="718"/>
      <c r="L219" s="718"/>
      <c r="M219" s="718"/>
      <c r="N219" s="718"/>
      <c r="O219" s="718"/>
      <c r="P219" s="718"/>
      <c r="Q219" s="718"/>
      <c r="R219" s="718"/>
      <c r="S219" s="718"/>
      <c r="T219" s="718"/>
      <c r="U219" s="718"/>
      <c r="V219" s="718"/>
      <c r="W219" s="718"/>
      <c r="X219" s="718"/>
      <c r="Y219" s="718"/>
      <c r="Z219" s="718"/>
      <c r="AA219" s="718"/>
      <c r="AB219" s="718"/>
      <c r="AC219" s="718"/>
      <c r="AD219" s="718"/>
      <c r="AE219" s="718"/>
      <c r="AF219" s="718"/>
      <c r="AG219" s="718"/>
      <c r="AH219" s="718"/>
      <c r="AI219" s="718"/>
      <c r="AJ219" s="719"/>
      <c r="AK219" s="635" t="s">
        <v>114</v>
      </c>
      <c r="AL219" s="636"/>
      <c r="AM219" s="636"/>
      <c r="AN219" s="636"/>
      <c r="AO219" s="636"/>
      <c r="AP219" s="636"/>
      <c r="AQ219" s="636"/>
      <c r="AR219" s="636"/>
      <c r="AS219" s="636"/>
      <c r="AT219" s="636"/>
      <c r="AU219" s="636"/>
      <c r="AV219" s="636"/>
      <c r="AW219" s="636"/>
      <c r="AX219" s="636"/>
      <c r="AY219" s="636"/>
      <c r="AZ219" s="636"/>
      <c r="BA219" s="636"/>
      <c r="BB219" s="636"/>
      <c r="BC219" s="636"/>
      <c r="BD219" s="637"/>
      <c r="BE219" s="635" t="s">
        <v>787</v>
      </c>
      <c r="BF219" s="636"/>
      <c r="BG219" s="636"/>
      <c r="BH219" s="636"/>
      <c r="BI219" s="636"/>
      <c r="BJ219" s="636"/>
      <c r="BK219" s="636"/>
      <c r="BL219" s="636"/>
      <c r="BM219" s="636"/>
      <c r="BN219" s="636"/>
      <c r="BO219" s="636"/>
      <c r="BP219" s="636"/>
      <c r="BQ219" s="636"/>
      <c r="BR219" s="636"/>
      <c r="BS219" s="636"/>
      <c r="BT219" s="636"/>
      <c r="BU219" s="636"/>
      <c r="BV219" s="636"/>
      <c r="BW219" s="636"/>
      <c r="BX219" s="636"/>
      <c r="BY219" s="636"/>
      <c r="BZ219" s="636"/>
      <c r="CA219" s="636"/>
      <c r="CB219" s="636"/>
      <c r="CC219" s="636"/>
      <c r="CD219" s="636"/>
      <c r="CE219" s="636"/>
      <c r="CF219" s="636"/>
      <c r="CG219" s="636"/>
      <c r="CH219" s="636"/>
      <c r="CI219" s="637"/>
    </row>
    <row r="220" spans="1:87">
      <c r="A220" s="40"/>
      <c r="B220" s="635">
        <v>127</v>
      </c>
      <c r="C220" s="636"/>
      <c r="D220" s="636"/>
      <c r="E220" s="636"/>
      <c r="F220" s="637"/>
      <c r="G220" s="717" t="s">
        <v>110</v>
      </c>
      <c r="H220" s="718"/>
      <c r="I220" s="718"/>
      <c r="J220" s="718"/>
      <c r="K220" s="718"/>
      <c r="L220" s="718"/>
      <c r="M220" s="718"/>
      <c r="N220" s="718"/>
      <c r="O220" s="718"/>
      <c r="P220" s="718"/>
      <c r="Q220" s="718"/>
      <c r="R220" s="718"/>
      <c r="S220" s="718"/>
      <c r="T220" s="718"/>
      <c r="U220" s="718"/>
      <c r="V220" s="718"/>
      <c r="W220" s="718"/>
      <c r="X220" s="718"/>
      <c r="Y220" s="718"/>
      <c r="Z220" s="718"/>
      <c r="AA220" s="718"/>
      <c r="AB220" s="718"/>
      <c r="AC220" s="718"/>
      <c r="AD220" s="718"/>
      <c r="AE220" s="718"/>
      <c r="AF220" s="718"/>
      <c r="AG220" s="718"/>
      <c r="AH220" s="718"/>
      <c r="AI220" s="718"/>
      <c r="AJ220" s="719"/>
      <c r="AK220" s="635" t="s">
        <v>114</v>
      </c>
      <c r="AL220" s="636"/>
      <c r="AM220" s="636"/>
      <c r="AN220" s="636"/>
      <c r="AO220" s="636"/>
      <c r="AP220" s="636"/>
      <c r="AQ220" s="636"/>
      <c r="AR220" s="636"/>
      <c r="AS220" s="636"/>
      <c r="AT220" s="636"/>
      <c r="AU220" s="636"/>
      <c r="AV220" s="636"/>
      <c r="AW220" s="636"/>
      <c r="AX220" s="636"/>
      <c r="AY220" s="636"/>
      <c r="AZ220" s="636"/>
      <c r="BA220" s="636"/>
      <c r="BB220" s="636"/>
      <c r="BC220" s="636"/>
      <c r="BD220" s="637"/>
      <c r="BE220" s="635" t="s">
        <v>1262</v>
      </c>
      <c r="BF220" s="636"/>
      <c r="BG220" s="636"/>
      <c r="BH220" s="636"/>
      <c r="BI220" s="636"/>
      <c r="BJ220" s="636"/>
      <c r="BK220" s="636"/>
      <c r="BL220" s="636"/>
      <c r="BM220" s="636"/>
      <c r="BN220" s="636"/>
      <c r="BO220" s="636"/>
      <c r="BP220" s="636"/>
      <c r="BQ220" s="636"/>
      <c r="BR220" s="636"/>
      <c r="BS220" s="636"/>
      <c r="BT220" s="636"/>
      <c r="BU220" s="636"/>
      <c r="BV220" s="636"/>
      <c r="BW220" s="636"/>
      <c r="BX220" s="636"/>
      <c r="BY220" s="636"/>
      <c r="BZ220" s="636"/>
      <c r="CA220" s="636"/>
      <c r="CB220" s="636"/>
      <c r="CC220" s="636"/>
      <c r="CD220" s="636"/>
      <c r="CE220" s="636"/>
      <c r="CF220" s="636"/>
      <c r="CG220" s="636"/>
      <c r="CH220" s="636"/>
      <c r="CI220" s="637"/>
    </row>
    <row r="221" spans="1:87">
      <c r="A221" s="40"/>
      <c r="B221" s="635">
        <v>128</v>
      </c>
      <c r="C221" s="636"/>
      <c r="D221" s="636"/>
      <c r="E221" s="636"/>
      <c r="F221" s="637"/>
      <c r="G221" s="717" t="s">
        <v>111</v>
      </c>
      <c r="H221" s="718"/>
      <c r="I221" s="718"/>
      <c r="J221" s="718"/>
      <c r="K221" s="718"/>
      <c r="L221" s="718"/>
      <c r="M221" s="718"/>
      <c r="N221" s="718"/>
      <c r="O221" s="718"/>
      <c r="P221" s="718"/>
      <c r="Q221" s="718"/>
      <c r="R221" s="718"/>
      <c r="S221" s="718"/>
      <c r="T221" s="718"/>
      <c r="U221" s="718"/>
      <c r="V221" s="718"/>
      <c r="W221" s="718"/>
      <c r="X221" s="718"/>
      <c r="Y221" s="718"/>
      <c r="Z221" s="718"/>
      <c r="AA221" s="718"/>
      <c r="AB221" s="718"/>
      <c r="AC221" s="718"/>
      <c r="AD221" s="718"/>
      <c r="AE221" s="718"/>
      <c r="AF221" s="718"/>
      <c r="AG221" s="718"/>
      <c r="AH221" s="718"/>
      <c r="AI221" s="718"/>
      <c r="AJ221" s="719"/>
      <c r="AK221" s="635" t="s">
        <v>119</v>
      </c>
      <c r="AL221" s="636"/>
      <c r="AM221" s="636"/>
      <c r="AN221" s="636"/>
      <c r="AO221" s="636"/>
      <c r="AP221" s="636"/>
      <c r="AQ221" s="636"/>
      <c r="AR221" s="636"/>
      <c r="AS221" s="636"/>
      <c r="AT221" s="636"/>
      <c r="AU221" s="636"/>
      <c r="AV221" s="636"/>
      <c r="AW221" s="636"/>
      <c r="AX221" s="636"/>
      <c r="AY221" s="636"/>
      <c r="AZ221" s="636"/>
      <c r="BA221" s="636"/>
      <c r="BB221" s="636"/>
      <c r="BC221" s="636"/>
      <c r="BD221" s="637"/>
      <c r="BE221" s="635" t="s">
        <v>786</v>
      </c>
      <c r="BF221" s="636"/>
      <c r="BG221" s="636"/>
      <c r="BH221" s="636"/>
      <c r="BI221" s="636"/>
      <c r="BJ221" s="636"/>
      <c r="BK221" s="636"/>
      <c r="BL221" s="636"/>
      <c r="BM221" s="636"/>
      <c r="BN221" s="636"/>
      <c r="BO221" s="636"/>
      <c r="BP221" s="636"/>
      <c r="BQ221" s="636"/>
      <c r="BR221" s="636"/>
      <c r="BS221" s="636"/>
      <c r="BT221" s="636"/>
      <c r="BU221" s="636"/>
      <c r="BV221" s="636"/>
      <c r="BW221" s="636"/>
      <c r="BX221" s="636"/>
      <c r="BY221" s="636"/>
      <c r="BZ221" s="636"/>
      <c r="CA221" s="636"/>
      <c r="CB221" s="636"/>
      <c r="CC221" s="636"/>
      <c r="CD221" s="636"/>
      <c r="CE221" s="636"/>
      <c r="CF221" s="636"/>
      <c r="CG221" s="636"/>
      <c r="CH221" s="636"/>
      <c r="CI221" s="637"/>
    </row>
    <row r="222" spans="1:87">
      <c r="A222" s="40"/>
      <c r="B222" s="635">
        <v>129</v>
      </c>
      <c r="C222" s="636"/>
      <c r="D222" s="636"/>
      <c r="E222" s="636"/>
      <c r="F222" s="637"/>
      <c r="G222" s="717" t="s">
        <v>112</v>
      </c>
      <c r="H222" s="718"/>
      <c r="I222" s="718"/>
      <c r="J222" s="718"/>
      <c r="K222" s="718"/>
      <c r="L222" s="718"/>
      <c r="M222" s="718"/>
      <c r="N222" s="718"/>
      <c r="O222" s="718"/>
      <c r="P222" s="718"/>
      <c r="Q222" s="718"/>
      <c r="R222" s="718"/>
      <c r="S222" s="718"/>
      <c r="T222" s="718"/>
      <c r="U222" s="718"/>
      <c r="V222" s="718"/>
      <c r="W222" s="718"/>
      <c r="X222" s="718"/>
      <c r="Y222" s="718"/>
      <c r="Z222" s="718"/>
      <c r="AA222" s="718"/>
      <c r="AB222" s="718"/>
      <c r="AC222" s="718"/>
      <c r="AD222" s="718"/>
      <c r="AE222" s="718"/>
      <c r="AF222" s="718"/>
      <c r="AG222" s="718"/>
      <c r="AH222" s="718"/>
      <c r="AI222" s="718"/>
      <c r="AJ222" s="719"/>
      <c r="AK222" s="635" t="s">
        <v>118</v>
      </c>
      <c r="AL222" s="636"/>
      <c r="AM222" s="636"/>
      <c r="AN222" s="636"/>
      <c r="AO222" s="636"/>
      <c r="AP222" s="636"/>
      <c r="AQ222" s="636"/>
      <c r="AR222" s="636"/>
      <c r="AS222" s="636"/>
      <c r="AT222" s="636"/>
      <c r="AU222" s="636"/>
      <c r="AV222" s="636"/>
      <c r="AW222" s="636"/>
      <c r="AX222" s="636"/>
      <c r="AY222" s="636"/>
      <c r="AZ222" s="636"/>
      <c r="BA222" s="636"/>
      <c r="BB222" s="636"/>
      <c r="BC222" s="636"/>
      <c r="BD222" s="637"/>
      <c r="BE222" s="635" t="s">
        <v>787</v>
      </c>
      <c r="BF222" s="636"/>
      <c r="BG222" s="636"/>
      <c r="BH222" s="636"/>
      <c r="BI222" s="636"/>
      <c r="BJ222" s="636"/>
      <c r="BK222" s="636"/>
      <c r="BL222" s="636"/>
      <c r="BM222" s="636"/>
      <c r="BN222" s="636"/>
      <c r="BO222" s="636"/>
      <c r="BP222" s="636"/>
      <c r="BQ222" s="636"/>
      <c r="BR222" s="636"/>
      <c r="BS222" s="636"/>
      <c r="BT222" s="636"/>
      <c r="BU222" s="636"/>
      <c r="BV222" s="636"/>
      <c r="BW222" s="636"/>
      <c r="BX222" s="636"/>
      <c r="BY222" s="636"/>
      <c r="BZ222" s="636"/>
      <c r="CA222" s="636"/>
      <c r="CB222" s="636"/>
      <c r="CC222" s="636"/>
      <c r="CD222" s="636"/>
      <c r="CE222" s="636"/>
      <c r="CF222" s="636"/>
      <c r="CG222" s="636"/>
      <c r="CH222" s="636"/>
      <c r="CI222" s="637"/>
    </row>
    <row r="223" spans="1:87">
      <c r="A223" s="40"/>
      <c r="B223" s="635">
        <v>130</v>
      </c>
      <c r="C223" s="636"/>
      <c r="D223" s="636"/>
      <c r="E223" s="636"/>
      <c r="F223" s="637"/>
      <c r="G223" s="705" t="s">
        <v>113</v>
      </c>
      <c r="H223" s="706"/>
      <c r="I223" s="706"/>
      <c r="J223" s="706"/>
      <c r="K223" s="706"/>
      <c r="L223" s="706"/>
      <c r="M223" s="706"/>
      <c r="N223" s="706"/>
      <c r="O223" s="706"/>
      <c r="P223" s="706"/>
      <c r="Q223" s="706"/>
      <c r="R223" s="706"/>
      <c r="S223" s="706"/>
      <c r="T223" s="706"/>
      <c r="U223" s="706"/>
      <c r="V223" s="706"/>
      <c r="W223" s="706"/>
      <c r="X223" s="706"/>
      <c r="Y223" s="706"/>
      <c r="Z223" s="706"/>
      <c r="AA223" s="706"/>
      <c r="AB223" s="706"/>
      <c r="AC223" s="706"/>
      <c r="AD223" s="706"/>
      <c r="AE223" s="706"/>
      <c r="AF223" s="706"/>
      <c r="AG223" s="706"/>
      <c r="AH223" s="706"/>
      <c r="AI223" s="706"/>
      <c r="AJ223" s="707"/>
      <c r="AK223" s="635" t="s">
        <v>119</v>
      </c>
      <c r="AL223" s="636"/>
      <c r="AM223" s="636"/>
      <c r="AN223" s="636"/>
      <c r="AO223" s="636"/>
      <c r="AP223" s="636"/>
      <c r="AQ223" s="636"/>
      <c r="AR223" s="636"/>
      <c r="AS223" s="636"/>
      <c r="AT223" s="636"/>
      <c r="AU223" s="636"/>
      <c r="AV223" s="636"/>
      <c r="AW223" s="636"/>
      <c r="AX223" s="636"/>
      <c r="AY223" s="636"/>
      <c r="AZ223" s="636"/>
      <c r="BA223" s="636"/>
      <c r="BB223" s="636"/>
      <c r="BC223" s="636"/>
      <c r="BD223" s="637"/>
      <c r="BE223" s="635" t="s">
        <v>787</v>
      </c>
      <c r="BF223" s="636"/>
      <c r="BG223" s="636"/>
      <c r="BH223" s="636"/>
      <c r="BI223" s="636"/>
      <c r="BJ223" s="636"/>
      <c r="BK223" s="636"/>
      <c r="BL223" s="636"/>
      <c r="BM223" s="636"/>
      <c r="BN223" s="636"/>
      <c r="BO223" s="636"/>
      <c r="BP223" s="636"/>
      <c r="BQ223" s="636"/>
      <c r="BR223" s="636"/>
      <c r="BS223" s="636"/>
      <c r="BT223" s="636"/>
      <c r="BU223" s="636"/>
      <c r="BV223" s="636"/>
      <c r="BW223" s="636"/>
      <c r="BX223" s="636"/>
      <c r="BY223" s="636"/>
      <c r="BZ223" s="636"/>
      <c r="CA223" s="636"/>
      <c r="CB223" s="636"/>
      <c r="CC223" s="636"/>
      <c r="CD223" s="636"/>
      <c r="CE223" s="636"/>
      <c r="CF223" s="636"/>
      <c r="CG223" s="636"/>
      <c r="CH223" s="636"/>
      <c r="CI223" s="637"/>
    </row>
    <row r="224" spans="1:87">
      <c r="B224" s="613" t="s">
        <v>1258</v>
      </c>
      <c r="C224" s="613"/>
      <c r="D224" s="613"/>
      <c r="E224" s="613"/>
      <c r="F224" s="613"/>
      <c r="G224" s="613"/>
      <c r="H224" s="613"/>
      <c r="I224" s="613"/>
      <c r="J224" s="613"/>
      <c r="K224" s="613"/>
      <c r="L224" s="613"/>
      <c r="M224" s="613"/>
      <c r="N224" s="613"/>
      <c r="O224" s="613"/>
      <c r="P224" s="613"/>
      <c r="Q224" s="708"/>
      <c r="R224" s="708"/>
      <c r="S224" s="708"/>
      <c r="T224" s="708"/>
      <c r="U224" s="708"/>
      <c r="V224" s="708"/>
      <c r="W224" s="708"/>
      <c r="X224" s="708"/>
      <c r="Y224" s="708"/>
      <c r="Z224" s="708"/>
      <c r="AA224" s="708"/>
      <c r="AB224" s="708"/>
      <c r="AC224" s="708"/>
      <c r="AD224" s="708"/>
      <c r="AE224" s="708"/>
      <c r="AF224" s="708"/>
      <c r="AG224" s="708"/>
      <c r="AH224" s="708"/>
      <c r="AI224" s="708"/>
      <c r="AJ224" s="708"/>
      <c r="AK224" s="708"/>
      <c r="AL224" s="708"/>
      <c r="AM224" s="708"/>
      <c r="AN224" s="708"/>
      <c r="AO224" s="708"/>
      <c r="AP224" s="708"/>
      <c r="AQ224" s="708"/>
      <c r="AR224" s="708"/>
      <c r="AS224" s="708"/>
      <c r="AT224" s="708"/>
      <c r="AU224" s="708"/>
      <c r="AV224" s="708"/>
      <c r="AW224" s="708"/>
      <c r="AX224" s="708"/>
      <c r="AY224" s="708"/>
      <c r="AZ224" s="708"/>
      <c r="BA224" s="708"/>
      <c r="BB224" s="708"/>
      <c r="BC224" s="708"/>
      <c r="BD224" s="708"/>
      <c r="BE224" s="708"/>
      <c r="BF224" s="708"/>
      <c r="BG224" s="708"/>
      <c r="BH224" s="708"/>
      <c r="BI224" s="708"/>
      <c r="BJ224" s="708"/>
      <c r="BK224" s="708"/>
      <c r="BL224" s="708"/>
      <c r="BM224" s="708"/>
      <c r="BN224" s="708"/>
      <c r="BO224" s="708"/>
      <c r="BP224" s="708"/>
      <c r="BQ224" s="708"/>
      <c r="BR224" s="708"/>
      <c r="BS224" s="708"/>
      <c r="BT224" s="708"/>
      <c r="BU224" s="708"/>
      <c r="BV224" s="708"/>
      <c r="BW224" s="708"/>
      <c r="BX224" s="708"/>
      <c r="BY224" s="708"/>
      <c r="BZ224" s="708"/>
      <c r="CA224" s="708"/>
      <c r="CB224" s="708"/>
      <c r="CC224" s="708"/>
      <c r="CD224" s="708"/>
      <c r="CE224" s="708"/>
      <c r="CF224" s="708"/>
      <c r="CG224" s="708"/>
      <c r="CH224" s="708"/>
      <c r="CI224" s="708"/>
    </row>
    <row r="225" spans="1:87">
      <c r="B225" s="613"/>
      <c r="C225" s="613"/>
      <c r="D225" s="613"/>
      <c r="E225" s="613"/>
      <c r="F225" s="613"/>
      <c r="G225" s="613"/>
      <c r="H225" s="613"/>
      <c r="I225" s="613"/>
      <c r="J225" s="613"/>
      <c r="K225" s="613"/>
      <c r="L225" s="613"/>
      <c r="M225" s="613"/>
      <c r="N225" s="613"/>
      <c r="O225" s="613"/>
      <c r="P225" s="613"/>
      <c r="Q225" s="613"/>
      <c r="R225" s="613"/>
      <c r="S225" s="613"/>
      <c r="T225" s="613"/>
      <c r="U225" s="613"/>
      <c r="V225" s="613"/>
      <c r="W225" s="613"/>
      <c r="X225" s="613"/>
      <c r="Y225" s="613"/>
      <c r="Z225" s="613"/>
      <c r="AA225" s="613"/>
      <c r="AB225" s="613"/>
      <c r="AC225" s="613"/>
      <c r="AD225" s="613"/>
      <c r="AE225" s="613"/>
      <c r="AF225" s="613"/>
      <c r="AG225" s="613"/>
      <c r="AH225" s="613"/>
      <c r="AI225" s="613"/>
      <c r="AJ225" s="613"/>
      <c r="AK225" s="613"/>
      <c r="AL225" s="613"/>
      <c r="AM225" s="613"/>
      <c r="AN225" s="613"/>
      <c r="AO225" s="613"/>
      <c r="AP225" s="613"/>
      <c r="AQ225" s="613"/>
      <c r="AR225" s="613"/>
      <c r="AS225" s="613"/>
      <c r="AT225" s="613"/>
      <c r="AU225" s="613"/>
      <c r="AV225" s="613"/>
      <c r="AW225" s="613"/>
      <c r="AX225" s="613"/>
      <c r="AY225" s="613"/>
      <c r="AZ225" s="613"/>
      <c r="BA225" s="613"/>
      <c r="BB225" s="613"/>
      <c r="BC225" s="613"/>
      <c r="BD225" s="613"/>
      <c r="BE225" s="613"/>
      <c r="BF225" s="613"/>
      <c r="BG225" s="613"/>
      <c r="BH225" s="613"/>
      <c r="BI225" s="613"/>
      <c r="BJ225" s="613"/>
      <c r="BK225" s="613"/>
      <c r="BL225" s="613"/>
      <c r="BM225" s="613"/>
      <c r="BN225" s="613"/>
      <c r="BO225" s="613"/>
      <c r="BP225" s="613"/>
      <c r="BQ225" s="613"/>
      <c r="BR225" s="613"/>
      <c r="BS225" s="613"/>
      <c r="BT225" s="613"/>
      <c r="BU225" s="613"/>
      <c r="BV225" s="613"/>
      <c r="BW225" s="613"/>
      <c r="BX225" s="613"/>
      <c r="BY225" s="613"/>
      <c r="BZ225" s="613"/>
      <c r="CA225" s="613"/>
      <c r="CB225" s="613"/>
      <c r="CC225" s="613"/>
      <c r="CD225" s="613"/>
      <c r="CE225" s="613"/>
      <c r="CF225" s="613"/>
      <c r="CG225" s="613"/>
      <c r="CH225" s="613"/>
      <c r="CI225" s="613"/>
    </row>
    <row r="226" spans="1:87">
      <c r="B226" s="625" t="s">
        <v>793</v>
      </c>
      <c r="C226" s="625"/>
      <c r="D226" s="625"/>
      <c r="E226" s="625"/>
      <c r="F226" s="625"/>
      <c r="G226" s="625"/>
      <c r="H226" s="625"/>
      <c r="I226" s="625"/>
      <c r="J226" s="625"/>
      <c r="K226" s="625"/>
      <c r="L226" s="625"/>
      <c r="M226" s="625"/>
      <c r="N226" s="625"/>
      <c r="O226" s="625"/>
      <c r="P226" s="625"/>
      <c r="Q226" s="709" t="s">
        <v>794</v>
      </c>
      <c r="R226" s="710"/>
      <c r="S226" s="710"/>
      <c r="T226" s="710"/>
      <c r="U226" s="710"/>
      <c r="V226" s="710"/>
      <c r="W226" s="710"/>
      <c r="X226" s="710"/>
      <c r="Y226" s="710"/>
      <c r="Z226" s="710"/>
      <c r="AA226" s="710"/>
      <c r="AB226" s="710"/>
      <c r="AC226" s="710"/>
      <c r="AD226" s="710"/>
      <c r="AE226" s="710"/>
      <c r="AF226" s="710"/>
      <c r="AG226" s="711"/>
      <c r="AH226" s="626" t="s">
        <v>1259</v>
      </c>
      <c r="AI226" s="627"/>
      <c r="AJ226" s="627"/>
      <c r="AK226" s="627"/>
      <c r="AL226" s="627"/>
      <c r="AM226" s="627"/>
      <c r="AN226" s="627"/>
      <c r="AO226" s="627"/>
      <c r="AP226" s="627"/>
      <c r="AQ226" s="627"/>
      <c r="AR226" s="627"/>
      <c r="AS226" s="627"/>
      <c r="AT226" s="627"/>
      <c r="AU226" s="627"/>
      <c r="AV226" s="627"/>
      <c r="AW226" s="627"/>
      <c r="AX226" s="627"/>
      <c r="AY226" s="627"/>
      <c r="AZ226" s="627"/>
      <c r="BA226" s="627"/>
      <c r="BB226" s="627"/>
      <c r="BC226" s="627"/>
      <c r="BD226" s="627"/>
      <c r="BE226" s="627"/>
      <c r="BF226" s="627"/>
      <c r="BG226" s="627"/>
      <c r="BH226" s="715"/>
      <c r="BI226" s="716" t="s">
        <v>962</v>
      </c>
      <c r="BJ226" s="627"/>
      <c r="BK226" s="627"/>
      <c r="BL226" s="627"/>
      <c r="BM226" s="627"/>
      <c r="BN226" s="627"/>
      <c r="BO226" s="627"/>
      <c r="BP226" s="627"/>
      <c r="BQ226" s="627"/>
      <c r="BR226" s="627"/>
      <c r="BS226" s="627"/>
      <c r="BT226" s="627"/>
      <c r="BU226" s="627"/>
      <c r="BV226" s="627"/>
      <c r="BW226" s="627"/>
      <c r="BX226" s="627"/>
      <c r="BY226" s="627"/>
      <c r="BZ226" s="627"/>
      <c r="CA226" s="627"/>
      <c r="CB226" s="627"/>
      <c r="CC226" s="627"/>
      <c r="CD226" s="627"/>
      <c r="CE226" s="627"/>
      <c r="CF226" s="627"/>
      <c r="CG226" s="627"/>
      <c r="CH226" s="627"/>
      <c r="CI226" s="627"/>
    </row>
    <row r="227" spans="1:87">
      <c r="B227" s="625"/>
      <c r="C227" s="625"/>
      <c r="D227" s="625"/>
      <c r="E227" s="625"/>
      <c r="F227" s="625"/>
      <c r="G227" s="625"/>
      <c r="H227" s="625"/>
      <c r="I227" s="625"/>
      <c r="J227" s="625"/>
      <c r="K227" s="625"/>
      <c r="L227" s="625"/>
      <c r="M227" s="625"/>
      <c r="N227" s="625"/>
      <c r="O227" s="625"/>
      <c r="P227" s="625"/>
      <c r="Q227" s="712"/>
      <c r="R227" s="713"/>
      <c r="S227" s="713"/>
      <c r="T227" s="713"/>
      <c r="U227" s="713"/>
      <c r="V227" s="713"/>
      <c r="W227" s="713"/>
      <c r="X227" s="713"/>
      <c r="Y227" s="713"/>
      <c r="Z227" s="713"/>
      <c r="AA227" s="713"/>
      <c r="AB227" s="713"/>
      <c r="AC227" s="713"/>
      <c r="AD227" s="713"/>
      <c r="AE227" s="713"/>
      <c r="AF227" s="713"/>
      <c r="AG227" s="714"/>
      <c r="AH227" s="700" t="s">
        <v>795</v>
      </c>
      <c r="AI227" s="701"/>
      <c r="AJ227" s="701"/>
      <c r="AK227" s="701"/>
      <c r="AL227" s="701"/>
      <c r="AM227" s="701"/>
      <c r="AN227" s="701"/>
      <c r="AO227" s="701"/>
      <c r="AP227" s="702"/>
      <c r="AQ227" s="700" t="s">
        <v>796</v>
      </c>
      <c r="AR227" s="701"/>
      <c r="AS227" s="701"/>
      <c r="AT227" s="701"/>
      <c r="AU227" s="701"/>
      <c r="AV227" s="701"/>
      <c r="AW227" s="701"/>
      <c r="AX227" s="701"/>
      <c r="AY227" s="702"/>
      <c r="AZ227" s="700" t="s">
        <v>797</v>
      </c>
      <c r="BA227" s="701"/>
      <c r="BB227" s="701"/>
      <c r="BC227" s="701"/>
      <c r="BD227" s="701"/>
      <c r="BE227" s="701"/>
      <c r="BF227" s="701"/>
      <c r="BG227" s="701"/>
      <c r="BH227" s="703"/>
      <c r="BI227" s="704" t="s">
        <v>795</v>
      </c>
      <c r="BJ227" s="701"/>
      <c r="BK227" s="701"/>
      <c r="BL227" s="701"/>
      <c r="BM227" s="701"/>
      <c r="BN227" s="701"/>
      <c r="BO227" s="701"/>
      <c r="BP227" s="701"/>
      <c r="BQ227" s="702"/>
      <c r="BR227" s="700" t="s">
        <v>796</v>
      </c>
      <c r="BS227" s="701"/>
      <c r="BT227" s="701"/>
      <c r="BU227" s="701"/>
      <c r="BV227" s="701"/>
      <c r="BW227" s="701"/>
      <c r="BX227" s="701"/>
      <c r="BY227" s="701"/>
      <c r="BZ227" s="702"/>
      <c r="CA227" s="700" t="s">
        <v>797</v>
      </c>
      <c r="CB227" s="701"/>
      <c r="CC227" s="701"/>
      <c r="CD227" s="701"/>
      <c r="CE227" s="701"/>
      <c r="CF227" s="701"/>
      <c r="CG227" s="701"/>
      <c r="CH227" s="701"/>
      <c r="CI227" s="702"/>
    </row>
    <row r="228" spans="1:87">
      <c r="B228" s="651" t="s">
        <v>798</v>
      </c>
      <c r="C228" s="652"/>
      <c r="D228" s="652"/>
      <c r="E228" s="652"/>
      <c r="F228" s="652"/>
      <c r="G228" s="652"/>
      <c r="H228" s="652"/>
      <c r="I228" s="652"/>
      <c r="J228" s="652"/>
      <c r="K228" s="652"/>
      <c r="L228" s="652"/>
      <c r="M228" s="652"/>
      <c r="N228" s="652"/>
      <c r="O228" s="652"/>
      <c r="P228" s="699" t="s">
        <v>798</v>
      </c>
      <c r="Q228" s="655" t="s">
        <v>115</v>
      </c>
      <c r="R228" s="656"/>
      <c r="S228" s="656"/>
      <c r="T228" s="656"/>
      <c r="U228" s="656"/>
      <c r="V228" s="656"/>
      <c r="W228" s="656"/>
      <c r="X228" s="656"/>
      <c r="Y228" s="656"/>
      <c r="Z228" s="656"/>
      <c r="AA228" s="656"/>
      <c r="AB228" s="656"/>
      <c r="AC228" s="656"/>
      <c r="AD228" s="656"/>
      <c r="AE228" s="656"/>
      <c r="AF228" s="656"/>
      <c r="AG228" s="657"/>
      <c r="AH228" s="661">
        <v>142</v>
      </c>
      <c r="AI228" s="662"/>
      <c r="AJ228" s="662"/>
      <c r="AK228" s="662"/>
      <c r="AL228" s="662"/>
      <c r="AM228" s="662"/>
      <c r="AN228" s="662"/>
      <c r="AO228" s="662"/>
      <c r="AP228" s="663"/>
      <c r="AQ228" s="661">
        <f>AH228*0.8</f>
        <v>113.60000000000001</v>
      </c>
      <c r="AR228" s="662"/>
      <c r="AS228" s="662"/>
      <c r="AT228" s="662"/>
      <c r="AU228" s="662"/>
      <c r="AV228" s="662"/>
      <c r="AW228" s="662"/>
      <c r="AX228" s="662"/>
      <c r="AY228" s="663"/>
      <c r="AZ228" s="661">
        <f>AH228*0.7</f>
        <v>99.399999999999991</v>
      </c>
      <c r="BA228" s="662"/>
      <c r="BB228" s="662"/>
      <c r="BC228" s="662"/>
      <c r="BD228" s="662"/>
      <c r="BE228" s="662"/>
      <c r="BF228" s="662"/>
      <c r="BG228" s="662"/>
      <c r="BH228" s="667"/>
      <c r="BI228" s="669">
        <v>190</v>
      </c>
      <c r="BJ228" s="662"/>
      <c r="BK228" s="662"/>
      <c r="BL228" s="662"/>
      <c r="BM228" s="662"/>
      <c r="BN228" s="662"/>
      <c r="BO228" s="662"/>
      <c r="BP228" s="662"/>
      <c r="BQ228" s="663"/>
      <c r="BR228" s="661">
        <f>BI228*0.8</f>
        <v>152</v>
      </c>
      <c r="BS228" s="662"/>
      <c r="BT228" s="662"/>
      <c r="BU228" s="662"/>
      <c r="BV228" s="662"/>
      <c r="BW228" s="662"/>
      <c r="BX228" s="662"/>
      <c r="BY228" s="662"/>
      <c r="BZ228" s="663"/>
      <c r="CA228" s="661">
        <f>BI228*0.7</f>
        <v>133</v>
      </c>
      <c r="CB228" s="662"/>
      <c r="CC228" s="662"/>
      <c r="CD228" s="662"/>
      <c r="CE228" s="662"/>
      <c r="CF228" s="662"/>
      <c r="CG228" s="662"/>
      <c r="CH228" s="662"/>
      <c r="CI228" s="663"/>
    </row>
    <row r="229" spans="1:87">
      <c r="B229" s="653"/>
      <c r="C229" s="654"/>
      <c r="D229" s="654"/>
      <c r="E229" s="654"/>
      <c r="F229" s="654"/>
      <c r="G229" s="654"/>
      <c r="H229" s="654"/>
      <c r="I229" s="654"/>
      <c r="J229" s="654"/>
      <c r="K229" s="654"/>
      <c r="L229" s="654"/>
      <c r="M229" s="654"/>
      <c r="N229" s="654"/>
      <c r="O229" s="654"/>
      <c r="P229" s="594"/>
      <c r="Q229" s="658"/>
      <c r="R229" s="659"/>
      <c r="S229" s="659"/>
      <c r="T229" s="659"/>
      <c r="U229" s="659"/>
      <c r="V229" s="659"/>
      <c r="W229" s="659"/>
      <c r="X229" s="659"/>
      <c r="Y229" s="659"/>
      <c r="Z229" s="659"/>
      <c r="AA229" s="659"/>
      <c r="AB229" s="659"/>
      <c r="AC229" s="659"/>
      <c r="AD229" s="659"/>
      <c r="AE229" s="659"/>
      <c r="AF229" s="659"/>
      <c r="AG229" s="660"/>
      <c r="AH229" s="664"/>
      <c r="AI229" s="665"/>
      <c r="AJ229" s="665"/>
      <c r="AK229" s="665"/>
      <c r="AL229" s="665"/>
      <c r="AM229" s="665"/>
      <c r="AN229" s="665"/>
      <c r="AO229" s="665"/>
      <c r="AP229" s="666"/>
      <c r="AQ229" s="664"/>
      <c r="AR229" s="665"/>
      <c r="AS229" s="665"/>
      <c r="AT229" s="665"/>
      <c r="AU229" s="665"/>
      <c r="AV229" s="665"/>
      <c r="AW229" s="665"/>
      <c r="AX229" s="665"/>
      <c r="AY229" s="666"/>
      <c r="AZ229" s="664"/>
      <c r="BA229" s="665"/>
      <c r="BB229" s="665"/>
      <c r="BC229" s="665"/>
      <c r="BD229" s="665"/>
      <c r="BE229" s="665"/>
      <c r="BF229" s="665"/>
      <c r="BG229" s="665"/>
      <c r="BH229" s="668"/>
      <c r="BI229" s="670"/>
      <c r="BJ229" s="665"/>
      <c r="BK229" s="665"/>
      <c r="BL229" s="665"/>
      <c r="BM229" s="665"/>
      <c r="BN229" s="665"/>
      <c r="BO229" s="665"/>
      <c r="BP229" s="665"/>
      <c r="BQ229" s="666"/>
      <c r="BR229" s="664"/>
      <c r="BS229" s="665"/>
      <c r="BT229" s="665"/>
      <c r="BU229" s="665"/>
      <c r="BV229" s="665"/>
      <c r="BW229" s="665"/>
      <c r="BX229" s="665"/>
      <c r="BY229" s="665"/>
      <c r="BZ229" s="666"/>
      <c r="CA229" s="664"/>
      <c r="CB229" s="665"/>
      <c r="CC229" s="665"/>
      <c r="CD229" s="665"/>
      <c r="CE229" s="665"/>
      <c r="CF229" s="665"/>
      <c r="CG229" s="665"/>
      <c r="CH229" s="665"/>
      <c r="CI229" s="666"/>
    </row>
    <row r="230" spans="1:87">
      <c r="B230" s="653"/>
      <c r="C230" s="654"/>
      <c r="D230" s="654"/>
      <c r="E230" s="654"/>
      <c r="F230" s="654"/>
      <c r="G230" s="654"/>
      <c r="H230" s="654"/>
      <c r="I230" s="654"/>
      <c r="J230" s="654"/>
      <c r="K230" s="654"/>
      <c r="L230" s="654"/>
      <c r="M230" s="654"/>
      <c r="N230" s="654"/>
      <c r="O230" s="654"/>
      <c r="P230" s="594" t="s">
        <v>798</v>
      </c>
      <c r="Q230" s="655" t="s">
        <v>116</v>
      </c>
      <c r="R230" s="656"/>
      <c r="S230" s="656"/>
      <c r="T230" s="656"/>
      <c r="U230" s="656"/>
      <c r="V230" s="656"/>
      <c r="W230" s="656"/>
      <c r="X230" s="656"/>
      <c r="Y230" s="656"/>
      <c r="Z230" s="656"/>
      <c r="AA230" s="656"/>
      <c r="AB230" s="656"/>
      <c r="AC230" s="656"/>
      <c r="AD230" s="656"/>
      <c r="AE230" s="656"/>
      <c r="AF230" s="656"/>
      <c r="AG230" s="657"/>
      <c r="AH230" s="661">
        <v>142</v>
      </c>
      <c r="AI230" s="662"/>
      <c r="AJ230" s="662"/>
      <c r="AK230" s="662"/>
      <c r="AL230" s="662"/>
      <c r="AM230" s="662"/>
      <c r="AN230" s="662"/>
      <c r="AO230" s="662"/>
      <c r="AP230" s="663"/>
      <c r="AQ230" s="661">
        <f>AH230*0.8</f>
        <v>113.60000000000001</v>
      </c>
      <c r="AR230" s="662"/>
      <c r="AS230" s="662"/>
      <c r="AT230" s="662"/>
      <c r="AU230" s="662"/>
      <c r="AV230" s="662"/>
      <c r="AW230" s="662"/>
      <c r="AX230" s="662"/>
      <c r="AY230" s="663"/>
      <c r="AZ230" s="661">
        <f>AH230*0.7</f>
        <v>99.399999999999991</v>
      </c>
      <c r="BA230" s="662"/>
      <c r="BB230" s="662"/>
      <c r="BC230" s="662"/>
      <c r="BD230" s="662"/>
      <c r="BE230" s="662"/>
      <c r="BF230" s="662"/>
      <c r="BG230" s="662"/>
      <c r="BH230" s="667"/>
      <c r="BI230" s="669">
        <v>190</v>
      </c>
      <c r="BJ230" s="662"/>
      <c r="BK230" s="662"/>
      <c r="BL230" s="662"/>
      <c r="BM230" s="662"/>
      <c r="BN230" s="662"/>
      <c r="BO230" s="662"/>
      <c r="BP230" s="662"/>
      <c r="BQ230" s="663"/>
      <c r="BR230" s="661">
        <f>BI230*0.8</f>
        <v>152</v>
      </c>
      <c r="BS230" s="662"/>
      <c r="BT230" s="662"/>
      <c r="BU230" s="662"/>
      <c r="BV230" s="662"/>
      <c r="BW230" s="662"/>
      <c r="BX230" s="662"/>
      <c r="BY230" s="662"/>
      <c r="BZ230" s="663"/>
      <c r="CA230" s="661">
        <f>BI230*0.7</f>
        <v>133</v>
      </c>
      <c r="CB230" s="662"/>
      <c r="CC230" s="662"/>
      <c r="CD230" s="662"/>
      <c r="CE230" s="662"/>
      <c r="CF230" s="662"/>
      <c r="CG230" s="662"/>
      <c r="CH230" s="662"/>
      <c r="CI230" s="663"/>
    </row>
    <row r="231" spans="1:87">
      <c r="B231" s="653"/>
      <c r="C231" s="654"/>
      <c r="D231" s="654"/>
      <c r="E231" s="654"/>
      <c r="F231" s="654"/>
      <c r="G231" s="654"/>
      <c r="H231" s="654"/>
      <c r="I231" s="654"/>
      <c r="J231" s="654"/>
      <c r="K231" s="654"/>
      <c r="L231" s="654"/>
      <c r="M231" s="654"/>
      <c r="N231" s="654"/>
      <c r="O231" s="654"/>
      <c r="P231" s="594"/>
      <c r="Q231" s="658"/>
      <c r="R231" s="659"/>
      <c r="S231" s="659"/>
      <c r="T231" s="659"/>
      <c r="U231" s="659"/>
      <c r="V231" s="659"/>
      <c r="W231" s="659"/>
      <c r="X231" s="659"/>
      <c r="Y231" s="659"/>
      <c r="Z231" s="659"/>
      <c r="AA231" s="659"/>
      <c r="AB231" s="659"/>
      <c r="AC231" s="659"/>
      <c r="AD231" s="659"/>
      <c r="AE231" s="659"/>
      <c r="AF231" s="659"/>
      <c r="AG231" s="660"/>
      <c r="AH231" s="664"/>
      <c r="AI231" s="665"/>
      <c r="AJ231" s="665"/>
      <c r="AK231" s="665"/>
      <c r="AL231" s="665"/>
      <c r="AM231" s="665"/>
      <c r="AN231" s="665"/>
      <c r="AO231" s="665"/>
      <c r="AP231" s="666"/>
      <c r="AQ231" s="664"/>
      <c r="AR231" s="665"/>
      <c r="AS231" s="665"/>
      <c r="AT231" s="665"/>
      <c r="AU231" s="665"/>
      <c r="AV231" s="665"/>
      <c r="AW231" s="665"/>
      <c r="AX231" s="665"/>
      <c r="AY231" s="666"/>
      <c r="AZ231" s="664"/>
      <c r="BA231" s="665"/>
      <c r="BB231" s="665"/>
      <c r="BC231" s="665"/>
      <c r="BD231" s="665"/>
      <c r="BE231" s="665"/>
      <c r="BF231" s="665"/>
      <c r="BG231" s="665"/>
      <c r="BH231" s="668"/>
      <c r="BI231" s="670"/>
      <c r="BJ231" s="665"/>
      <c r="BK231" s="665"/>
      <c r="BL231" s="665"/>
      <c r="BM231" s="665"/>
      <c r="BN231" s="665"/>
      <c r="BO231" s="665"/>
      <c r="BP231" s="665"/>
      <c r="BQ231" s="666"/>
      <c r="BR231" s="664"/>
      <c r="BS231" s="665"/>
      <c r="BT231" s="665"/>
      <c r="BU231" s="665"/>
      <c r="BV231" s="665"/>
      <c r="BW231" s="665"/>
      <c r="BX231" s="665"/>
      <c r="BY231" s="665"/>
      <c r="BZ231" s="666"/>
      <c r="CA231" s="664"/>
      <c r="CB231" s="665"/>
      <c r="CC231" s="665"/>
      <c r="CD231" s="665"/>
      <c r="CE231" s="665"/>
      <c r="CF231" s="665"/>
      <c r="CG231" s="665"/>
      <c r="CH231" s="665"/>
      <c r="CI231" s="666"/>
    </row>
    <row r="232" spans="1:87">
      <c r="A232" s="40"/>
      <c r="B232" s="653"/>
      <c r="C232" s="654"/>
      <c r="D232" s="654"/>
      <c r="E232" s="654"/>
      <c r="F232" s="654"/>
      <c r="G232" s="654"/>
      <c r="H232" s="654"/>
      <c r="I232" s="654"/>
      <c r="J232" s="654"/>
      <c r="K232" s="654"/>
      <c r="L232" s="654"/>
      <c r="M232" s="654"/>
      <c r="N232" s="654"/>
      <c r="O232" s="654"/>
      <c r="P232" s="594" t="s">
        <v>798</v>
      </c>
      <c r="Q232" s="655" t="s">
        <v>135</v>
      </c>
      <c r="R232" s="656"/>
      <c r="S232" s="656"/>
      <c r="T232" s="656"/>
      <c r="U232" s="656"/>
      <c r="V232" s="656"/>
      <c r="W232" s="656"/>
      <c r="X232" s="656"/>
      <c r="Y232" s="656"/>
      <c r="Z232" s="656"/>
      <c r="AA232" s="656"/>
      <c r="AB232" s="656"/>
      <c r="AC232" s="656"/>
      <c r="AD232" s="656"/>
      <c r="AE232" s="656"/>
      <c r="AF232" s="656"/>
      <c r="AG232" s="657"/>
      <c r="AH232" s="661">
        <v>111</v>
      </c>
      <c r="AI232" s="662"/>
      <c r="AJ232" s="662"/>
      <c r="AK232" s="662"/>
      <c r="AL232" s="662"/>
      <c r="AM232" s="662"/>
      <c r="AN232" s="662"/>
      <c r="AO232" s="662"/>
      <c r="AP232" s="663"/>
      <c r="AQ232" s="661">
        <f>AH232*0.8</f>
        <v>88.800000000000011</v>
      </c>
      <c r="AR232" s="662"/>
      <c r="AS232" s="662"/>
      <c r="AT232" s="662"/>
      <c r="AU232" s="662"/>
      <c r="AV232" s="662"/>
      <c r="AW232" s="662"/>
      <c r="AX232" s="662"/>
      <c r="AY232" s="663"/>
      <c r="AZ232" s="661">
        <f>AH232*0.7</f>
        <v>77.699999999999989</v>
      </c>
      <c r="BA232" s="662"/>
      <c r="BB232" s="662"/>
      <c r="BC232" s="662"/>
      <c r="BD232" s="662"/>
      <c r="BE232" s="662"/>
      <c r="BF232" s="662"/>
      <c r="BG232" s="662"/>
      <c r="BH232" s="667"/>
      <c r="BI232" s="669">
        <v>150</v>
      </c>
      <c r="BJ232" s="662"/>
      <c r="BK232" s="662"/>
      <c r="BL232" s="662"/>
      <c r="BM232" s="662"/>
      <c r="BN232" s="662"/>
      <c r="BO232" s="662"/>
      <c r="BP232" s="662"/>
      <c r="BQ232" s="663"/>
      <c r="BR232" s="661">
        <f>BI232*0.8</f>
        <v>120</v>
      </c>
      <c r="BS232" s="662"/>
      <c r="BT232" s="662"/>
      <c r="BU232" s="662"/>
      <c r="BV232" s="662"/>
      <c r="BW232" s="662"/>
      <c r="BX232" s="662"/>
      <c r="BY232" s="662"/>
      <c r="BZ232" s="663"/>
      <c r="CA232" s="661">
        <f>BI232*0.7</f>
        <v>105</v>
      </c>
      <c r="CB232" s="662"/>
      <c r="CC232" s="662"/>
      <c r="CD232" s="662"/>
      <c r="CE232" s="662"/>
      <c r="CF232" s="662"/>
      <c r="CG232" s="662"/>
      <c r="CH232" s="662"/>
      <c r="CI232" s="663"/>
    </row>
    <row r="233" spans="1:87">
      <c r="A233" s="40"/>
      <c r="B233" s="653"/>
      <c r="C233" s="654"/>
      <c r="D233" s="654"/>
      <c r="E233" s="654"/>
      <c r="F233" s="654"/>
      <c r="G233" s="654"/>
      <c r="H233" s="654"/>
      <c r="I233" s="654"/>
      <c r="J233" s="654"/>
      <c r="K233" s="654"/>
      <c r="L233" s="654"/>
      <c r="M233" s="654"/>
      <c r="N233" s="654"/>
      <c r="O233" s="654"/>
      <c r="P233" s="594"/>
      <c r="Q233" s="658"/>
      <c r="R233" s="659"/>
      <c r="S233" s="659"/>
      <c r="T233" s="659"/>
      <c r="U233" s="659"/>
      <c r="V233" s="659"/>
      <c r="W233" s="659"/>
      <c r="X233" s="659"/>
      <c r="Y233" s="659"/>
      <c r="Z233" s="659"/>
      <c r="AA233" s="659"/>
      <c r="AB233" s="659"/>
      <c r="AC233" s="659"/>
      <c r="AD233" s="659"/>
      <c r="AE233" s="659"/>
      <c r="AF233" s="659"/>
      <c r="AG233" s="660"/>
      <c r="AH233" s="664"/>
      <c r="AI233" s="665"/>
      <c r="AJ233" s="665"/>
      <c r="AK233" s="665"/>
      <c r="AL233" s="665"/>
      <c r="AM233" s="665"/>
      <c r="AN233" s="665"/>
      <c r="AO233" s="665"/>
      <c r="AP233" s="666"/>
      <c r="AQ233" s="664"/>
      <c r="AR233" s="665"/>
      <c r="AS233" s="665"/>
      <c r="AT233" s="665"/>
      <c r="AU233" s="665"/>
      <c r="AV233" s="665"/>
      <c r="AW233" s="665"/>
      <c r="AX233" s="665"/>
      <c r="AY233" s="666"/>
      <c r="AZ233" s="664"/>
      <c r="BA233" s="665"/>
      <c r="BB233" s="665"/>
      <c r="BC233" s="665"/>
      <c r="BD233" s="665"/>
      <c r="BE233" s="665"/>
      <c r="BF233" s="665"/>
      <c r="BG233" s="665"/>
      <c r="BH233" s="668"/>
      <c r="BI233" s="670"/>
      <c r="BJ233" s="665"/>
      <c r="BK233" s="665"/>
      <c r="BL233" s="665"/>
      <c r="BM233" s="665"/>
      <c r="BN233" s="665"/>
      <c r="BO233" s="665"/>
      <c r="BP233" s="665"/>
      <c r="BQ233" s="666"/>
      <c r="BR233" s="664"/>
      <c r="BS233" s="665"/>
      <c r="BT233" s="665"/>
      <c r="BU233" s="665"/>
      <c r="BV233" s="665"/>
      <c r="BW233" s="665"/>
      <c r="BX233" s="665"/>
      <c r="BY233" s="665"/>
      <c r="BZ233" s="666"/>
      <c r="CA233" s="664"/>
      <c r="CB233" s="665"/>
      <c r="CC233" s="665"/>
      <c r="CD233" s="665"/>
      <c r="CE233" s="665"/>
      <c r="CF233" s="665"/>
      <c r="CG233" s="665"/>
      <c r="CH233" s="665"/>
      <c r="CI233" s="666"/>
    </row>
    <row r="234" spans="1:87">
      <c r="A234" s="40"/>
      <c r="B234" s="653"/>
      <c r="C234" s="654"/>
      <c r="D234" s="654"/>
      <c r="E234" s="654"/>
      <c r="F234" s="654"/>
      <c r="G234" s="654"/>
      <c r="H234" s="654"/>
      <c r="I234" s="654"/>
      <c r="J234" s="654"/>
      <c r="K234" s="654"/>
      <c r="L234" s="654"/>
      <c r="M234" s="654"/>
      <c r="N234" s="654"/>
      <c r="O234" s="654"/>
      <c r="P234" s="594" t="s">
        <v>798</v>
      </c>
      <c r="Q234" s="655" t="s">
        <v>136</v>
      </c>
      <c r="R234" s="656"/>
      <c r="S234" s="656"/>
      <c r="T234" s="656"/>
      <c r="U234" s="656"/>
      <c r="V234" s="656"/>
      <c r="W234" s="656"/>
      <c r="X234" s="656"/>
      <c r="Y234" s="656"/>
      <c r="Z234" s="656"/>
      <c r="AA234" s="656"/>
      <c r="AB234" s="656"/>
      <c r="AC234" s="656"/>
      <c r="AD234" s="656"/>
      <c r="AE234" s="656"/>
      <c r="AF234" s="656"/>
      <c r="AG234" s="657"/>
      <c r="AH234" s="661">
        <v>111</v>
      </c>
      <c r="AI234" s="662"/>
      <c r="AJ234" s="662"/>
      <c r="AK234" s="662"/>
      <c r="AL234" s="662"/>
      <c r="AM234" s="662"/>
      <c r="AN234" s="662"/>
      <c r="AO234" s="662"/>
      <c r="AP234" s="663"/>
      <c r="AQ234" s="661">
        <f>AH234*0.8</f>
        <v>88.800000000000011</v>
      </c>
      <c r="AR234" s="662"/>
      <c r="AS234" s="662"/>
      <c r="AT234" s="662"/>
      <c r="AU234" s="662"/>
      <c r="AV234" s="662"/>
      <c r="AW234" s="662"/>
      <c r="AX234" s="662"/>
      <c r="AY234" s="663"/>
      <c r="AZ234" s="661">
        <f>AH234*0.7</f>
        <v>77.699999999999989</v>
      </c>
      <c r="BA234" s="662"/>
      <c r="BB234" s="662"/>
      <c r="BC234" s="662"/>
      <c r="BD234" s="662"/>
      <c r="BE234" s="662"/>
      <c r="BF234" s="662"/>
      <c r="BG234" s="662"/>
      <c r="BH234" s="667"/>
      <c r="BI234" s="669">
        <v>150</v>
      </c>
      <c r="BJ234" s="662"/>
      <c r="BK234" s="662"/>
      <c r="BL234" s="662"/>
      <c r="BM234" s="662"/>
      <c r="BN234" s="662"/>
      <c r="BO234" s="662"/>
      <c r="BP234" s="662"/>
      <c r="BQ234" s="663"/>
      <c r="BR234" s="661">
        <f>BI234*0.8</f>
        <v>120</v>
      </c>
      <c r="BS234" s="662"/>
      <c r="BT234" s="662"/>
      <c r="BU234" s="662"/>
      <c r="BV234" s="662"/>
      <c r="BW234" s="662"/>
      <c r="BX234" s="662"/>
      <c r="BY234" s="662"/>
      <c r="BZ234" s="663"/>
      <c r="CA234" s="661">
        <f>BI234*0.7</f>
        <v>105</v>
      </c>
      <c r="CB234" s="662"/>
      <c r="CC234" s="662"/>
      <c r="CD234" s="662"/>
      <c r="CE234" s="662"/>
      <c r="CF234" s="662"/>
      <c r="CG234" s="662"/>
      <c r="CH234" s="662"/>
      <c r="CI234" s="663"/>
    </row>
    <row r="235" spans="1:87">
      <c r="A235" s="40"/>
      <c r="B235" s="653"/>
      <c r="C235" s="654"/>
      <c r="D235" s="654"/>
      <c r="E235" s="654"/>
      <c r="F235" s="654"/>
      <c r="G235" s="654"/>
      <c r="H235" s="654"/>
      <c r="I235" s="654"/>
      <c r="J235" s="654"/>
      <c r="K235" s="654"/>
      <c r="L235" s="654"/>
      <c r="M235" s="654"/>
      <c r="N235" s="654"/>
      <c r="O235" s="654"/>
      <c r="P235" s="594"/>
      <c r="Q235" s="658"/>
      <c r="R235" s="659"/>
      <c r="S235" s="659"/>
      <c r="T235" s="659"/>
      <c r="U235" s="659"/>
      <c r="V235" s="659"/>
      <c r="W235" s="659"/>
      <c r="X235" s="659"/>
      <c r="Y235" s="659"/>
      <c r="Z235" s="659"/>
      <c r="AA235" s="659"/>
      <c r="AB235" s="659"/>
      <c r="AC235" s="659"/>
      <c r="AD235" s="659"/>
      <c r="AE235" s="659"/>
      <c r="AF235" s="659"/>
      <c r="AG235" s="660"/>
      <c r="AH235" s="664"/>
      <c r="AI235" s="665"/>
      <c r="AJ235" s="665"/>
      <c r="AK235" s="665"/>
      <c r="AL235" s="665"/>
      <c r="AM235" s="665"/>
      <c r="AN235" s="665"/>
      <c r="AO235" s="665"/>
      <c r="AP235" s="666"/>
      <c r="AQ235" s="664"/>
      <c r="AR235" s="665"/>
      <c r="AS235" s="665"/>
      <c r="AT235" s="665"/>
      <c r="AU235" s="665"/>
      <c r="AV235" s="665"/>
      <c r="AW235" s="665"/>
      <c r="AX235" s="665"/>
      <c r="AY235" s="666"/>
      <c r="AZ235" s="664"/>
      <c r="BA235" s="665"/>
      <c r="BB235" s="665"/>
      <c r="BC235" s="665"/>
      <c r="BD235" s="665"/>
      <c r="BE235" s="665"/>
      <c r="BF235" s="665"/>
      <c r="BG235" s="665"/>
      <c r="BH235" s="668"/>
      <c r="BI235" s="670"/>
      <c r="BJ235" s="665"/>
      <c r="BK235" s="665"/>
      <c r="BL235" s="665"/>
      <c r="BM235" s="665"/>
      <c r="BN235" s="665"/>
      <c r="BO235" s="665"/>
      <c r="BP235" s="665"/>
      <c r="BQ235" s="666"/>
      <c r="BR235" s="664"/>
      <c r="BS235" s="665"/>
      <c r="BT235" s="665"/>
      <c r="BU235" s="665"/>
      <c r="BV235" s="665"/>
      <c r="BW235" s="665"/>
      <c r="BX235" s="665"/>
      <c r="BY235" s="665"/>
      <c r="BZ235" s="666"/>
      <c r="CA235" s="664"/>
      <c r="CB235" s="665"/>
      <c r="CC235" s="665"/>
      <c r="CD235" s="665"/>
      <c r="CE235" s="665"/>
      <c r="CF235" s="665"/>
      <c r="CG235" s="665"/>
      <c r="CH235" s="665"/>
      <c r="CI235" s="666"/>
    </row>
    <row r="236" spans="1:87">
      <c r="A236" s="40"/>
      <c r="B236" s="653"/>
      <c r="C236" s="654"/>
      <c r="D236" s="654"/>
      <c r="E236" s="654"/>
      <c r="F236" s="654"/>
      <c r="G236" s="654"/>
      <c r="H236" s="654"/>
      <c r="I236" s="654"/>
      <c r="J236" s="654"/>
      <c r="K236" s="654"/>
      <c r="L236" s="654"/>
      <c r="M236" s="654"/>
      <c r="N236" s="654"/>
      <c r="O236" s="654"/>
      <c r="P236" s="594" t="s">
        <v>798</v>
      </c>
      <c r="Q236" s="655" t="s">
        <v>137</v>
      </c>
      <c r="R236" s="656"/>
      <c r="S236" s="656"/>
      <c r="T236" s="656"/>
      <c r="U236" s="656"/>
      <c r="V236" s="656"/>
      <c r="W236" s="656"/>
      <c r="X236" s="656"/>
      <c r="Y236" s="656"/>
      <c r="Z236" s="656"/>
      <c r="AA236" s="656"/>
      <c r="AB236" s="656"/>
      <c r="AC236" s="656"/>
      <c r="AD236" s="656"/>
      <c r="AE236" s="656"/>
      <c r="AF236" s="656"/>
      <c r="AG236" s="657"/>
      <c r="AH236" s="661">
        <v>111</v>
      </c>
      <c r="AI236" s="662"/>
      <c r="AJ236" s="662"/>
      <c r="AK236" s="662"/>
      <c r="AL236" s="662"/>
      <c r="AM236" s="662"/>
      <c r="AN236" s="662"/>
      <c r="AO236" s="662"/>
      <c r="AP236" s="663"/>
      <c r="AQ236" s="661">
        <f>AH236*0.8</f>
        <v>88.800000000000011</v>
      </c>
      <c r="AR236" s="662"/>
      <c r="AS236" s="662"/>
      <c r="AT236" s="662"/>
      <c r="AU236" s="662"/>
      <c r="AV236" s="662"/>
      <c r="AW236" s="662"/>
      <c r="AX236" s="662"/>
      <c r="AY236" s="663"/>
      <c r="AZ236" s="661">
        <f>AH236*0.7</f>
        <v>77.699999999999989</v>
      </c>
      <c r="BA236" s="662"/>
      <c r="BB236" s="662"/>
      <c r="BC236" s="662"/>
      <c r="BD236" s="662"/>
      <c r="BE236" s="662"/>
      <c r="BF236" s="662"/>
      <c r="BG236" s="662"/>
      <c r="BH236" s="667"/>
      <c r="BI236" s="669">
        <v>150</v>
      </c>
      <c r="BJ236" s="662"/>
      <c r="BK236" s="662"/>
      <c r="BL236" s="662"/>
      <c r="BM236" s="662"/>
      <c r="BN236" s="662"/>
      <c r="BO236" s="662"/>
      <c r="BP236" s="662"/>
      <c r="BQ236" s="663"/>
      <c r="BR236" s="661">
        <f>BI236*0.8</f>
        <v>120</v>
      </c>
      <c r="BS236" s="662"/>
      <c r="BT236" s="662"/>
      <c r="BU236" s="662"/>
      <c r="BV236" s="662"/>
      <c r="BW236" s="662"/>
      <c r="BX236" s="662"/>
      <c r="BY236" s="662"/>
      <c r="BZ236" s="663"/>
      <c r="CA236" s="661">
        <f>BI236*0.7</f>
        <v>105</v>
      </c>
      <c r="CB236" s="662"/>
      <c r="CC236" s="662"/>
      <c r="CD236" s="662"/>
      <c r="CE236" s="662"/>
      <c r="CF236" s="662"/>
      <c r="CG236" s="662"/>
      <c r="CH236" s="662"/>
      <c r="CI236" s="663"/>
    </row>
    <row r="237" spans="1:87">
      <c r="A237" s="40"/>
      <c r="B237" s="653"/>
      <c r="C237" s="654"/>
      <c r="D237" s="654"/>
      <c r="E237" s="654"/>
      <c r="F237" s="654"/>
      <c r="G237" s="654"/>
      <c r="H237" s="654"/>
      <c r="I237" s="654"/>
      <c r="J237" s="654"/>
      <c r="K237" s="654"/>
      <c r="L237" s="654"/>
      <c r="M237" s="654"/>
      <c r="N237" s="654"/>
      <c r="O237" s="654"/>
      <c r="P237" s="594"/>
      <c r="Q237" s="658"/>
      <c r="R237" s="659"/>
      <c r="S237" s="659"/>
      <c r="T237" s="659"/>
      <c r="U237" s="659"/>
      <c r="V237" s="659"/>
      <c r="W237" s="659"/>
      <c r="X237" s="659"/>
      <c r="Y237" s="659"/>
      <c r="Z237" s="659"/>
      <c r="AA237" s="659"/>
      <c r="AB237" s="659"/>
      <c r="AC237" s="659"/>
      <c r="AD237" s="659"/>
      <c r="AE237" s="659"/>
      <c r="AF237" s="659"/>
      <c r="AG237" s="660"/>
      <c r="AH237" s="664"/>
      <c r="AI237" s="665"/>
      <c r="AJ237" s="665"/>
      <c r="AK237" s="665"/>
      <c r="AL237" s="665"/>
      <c r="AM237" s="665"/>
      <c r="AN237" s="665"/>
      <c r="AO237" s="665"/>
      <c r="AP237" s="666"/>
      <c r="AQ237" s="664"/>
      <c r="AR237" s="665"/>
      <c r="AS237" s="665"/>
      <c r="AT237" s="665"/>
      <c r="AU237" s="665"/>
      <c r="AV237" s="665"/>
      <c r="AW237" s="665"/>
      <c r="AX237" s="665"/>
      <c r="AY237" s="666"/>
      <c r="AZ237" s="664"/>
      <c r="BA237" s="665"/>
      <c r="BB237" s="665"/>
      <c r="BC237" s="665"/>
      <c r="BD237" s="665"/>
      <c r="BE237" s="665"/>
      <c r="BF237" s="665"/>
      <c r="BG237" s="665"/>
      <c r="BH237" s="668"/>
      <c r="BI237" s="670"/>
      <c r="BJ237" s="665"/>
      <c r="BK237" s="665"/>
      <c r="BL237" s="665"/>
      <c r="BM237" s="665"/>
      <c r="BN237" s="665"/>
      <c r="BO237" s="665"/>
      <c r="BP237" s="665"/>
      <c r="BQ237" s="666"/>
      <c r="BR237" s="664"/>
      <c r="BS237" s="665"/>
      <c r="BT237" s="665"/>
      <c r="BU237" s="665"/>
      <c r="BV237" s="665"/>
      <c r="BW237" s="665"/>
      <c r="BX237" s="665"/>
      <c r="BY237" s="665"/>
      <c r="BZ237" s="666"/>
      <c r="CA237" s="664"/>
      <c r="CB237" s="665"/>
      <c r="CC237" s="665"/>
      <c r="CD237" s="665"/>
      <c r="CE237" s="665"/>
      <c r="CF237" s="665"/>
      <c r="CG237" s="665"/>
      <c r="CH237" s="665"/>
      <c r="CI237" s="666"/>
    </row>
    <row r="238" spans="1:87">
      <c r="A238" s="40"/>
      <c r="B238" s="653"/>
      <c r="C238" s="654"/>
      <c r="D238" s="654"/>
      <c r="E238" s="654"/>
      <c r="F238" s="654"/>
      <c r="G238" s="654"/>
      <c r="H238" s="654"/>
      <c r="I238" s="654"/>
      <c r="J238" s="654"/>
      <c r="K238" s="654"/>
      <c r="L238" s="654"/>
      <c r="M238" s="654"/>
      <c r="N238" s="654"/>
      <c r="O238" s="654"/>
      <c r="P238" s="594" t="s">
        <v>798</v>
      </c>
      <c r="Q238" s="655" t="s">
        <v>138</v>
      </c>
      <c r="R238" s="656"/>
      <c r="S238" s="656"/>
      <c r="T238" s="656"/>
      <c r="U238" s="656"/>
      <c r="V238" s="656"/>
      <c r="W238" s="656"/>
      <c r="X238" s="656"/>
      <c r="Y238" s="656"/>
      <c r="Z238" s="656"/>
      <c r="AA238" s="656"/>
      <c r="AB238" s="656"/>
      <c r="AC238" s="656"/>
      <c r="AD238" s="656"/>
      <c r="AE238" s="656"/>
      <c r="AF238" s="656"/>
      <c r="AG238" s="657"/>
      <c r="AH238" s="661">
        <v>111</v>
      </c>
      <c r="AI238" s="662"/>
      <c r="AJ238" s="662"/>
      <c r="AK238" s="662"/>
      <c r="AL238" s="662"/>
      <c r="AM238" s="662"/>
      <c r="AN238" s="662"/>
      <c r="AO238" s="662"/>
      <c r="AP238" s="663"/>
      <c r="AQ238" s="661">
        <f>AH238*0.8</f>
        <v>88.800000000000011</v>
      </c>
      <c r="AR238" s="662"/>
      <c r="AS238" s="662"/>
      <c r="AT238" s="662"/>
      <c r="AU238" s="662"/>
      <c r="AV238" s="662"/>
      <c r="AW238" s="662"/>
      <c r="AX238" s="662"/>
      <c r="AY238" s="663"/>
      <c r="AZ238" s="661">
        <f>AH238*0.7</f>
        <v>77.699999999999989</v>
      </c>
      <c r="BA238" s="662"/>
      <c r="BB238" s="662"/>
      <c r="BC238" s="662"/>
      <c r="BD238" s="662"/>
      <c r="BE238" s="662"/>
      <c r="BF238" s="662"/>
      <c r="BG238" s="662"/>
      <c r="BH238" s="667"/>
      <c r="BI238" s="669">
        <v>150</v>
      </c>
      <c r="BJ238" s="662"/>
      <c r="BK238" s="662"/>
      <c r="BL238" s="662"/>
      <c r="BM238" s="662"/>
      <c r="BN238" s="662"/>
      <c r="BO238" s="662"/>
      <c r="BP238" s="662"/>
      <c r="BQ238" s="663"/>
      <c r="BR238" s="661">
        <f>BI238*0.8</f>
        <v>120</v>
      </c>
      <c r="BS238" s="662"/>
      <c r="BT238" s="662"/>
      <c r="BU238" s="662"/>
      <c r="BV238" s="662"/>
      <c r="BW238" s="662"/>
      <c r="BX238" s="662"/>
      <c r="BY238" s="662"/>
      <c r="BZ238" s="663"/>
      <c r="CA238" s="661">
        <f>BI238*0.7</f>
        <v>105</v>
      </c>
      <c r="CB238" s="662"/>
      <c r="CC238" s="662"/>
      <c r="CD238" s="662"/>
      <c r="CE238" s="662"/>
      <c r="CF238" s="662"/>
      <c r="CG238" s="662"/>
      <c r="CH238" s="662"/>
      <c r="CI238" s="663"/>
    </row>
    <row r="239" spans="1:87">
      <c r="A239" s="40"/>
      <c r="B239" s="671"/>
      <c r="C239" s="672"/>
      <c r="D239" s="672"/>
      <c r="E239" s="672"/>
      <c r="F239" s="672"/>
      <c r="G239" s="672"/>
      <c r="H239" s="672"/>
      <c r="I239" s="672"/>
      <c r="J239" s="672"/>
      <c r="K239" s="672"/>
      <c r="L239" s="672"/>
      <c r="M239" s="672"/>
      <c r="N239" s="672"/>
      <c r="O239" s="672"/>
      <c r="P239" s="594"/>
      <c r="Q239" s="658"/>
      <c r="R239" s="659"/>
      <c r="S239" s="659"/>
      <c r="T239" s="659"/>
      <c r="U239" s="659"/>
      <c r="V239" s="659"/>
      <c r="W239" s="659"/>
      <c r="X239" s="659"/>
      <c r="Y239" s="659"/>
      <c r="Z239" s="659"/>
      <c r="AA239" s="659"/>
      <c r="AB239" s="659"/>
      <c r="AC239" s="659"/>
      <c r="AD239" s="659"/>
      <c r="AE239" s="659"/>
      <c r="AF239" s="659"/>
      <c r="AG239" s="660"/>
      <c r="AH239" s="664"/>
      <c r="AI239" s="665"/>
      <c r="AJ239" s="665"/>
      <c r="AK239" s="665"/>
      <c r="AL239" s="665"/>
      <c r="AM239" s="665"/>
      <c r="AN239" s="665"/>
      <c r="AO239" s="665"/>
      <c r="AP239" s="666"/>
      <c r="AQ239" s="664"/>
      <c r="AR239" s="665"/>
      <c r="AS239" s="665"/>
      <c r="AT239" s="665"/>
      <c r="AU239" s="665"/>
      <c r="AV239" s="665"/>
      <c r="AW239" s="665"/>
      <c r="AX239" s="665"/>
      <c r="AY239" s="666"/>
      <c r="AZ239" s="664"/>
      <c r="BA239" s="665"/>
      <c r="BB239" s="665"/>
      <c r="BC239" s="665"/>
      <c r="BD239" s="665"/>
      <c r="BE239" s="665"/>
      <c r="BF239" s="665"/>
      <c r="BG239" s="665"/>
      <c r="BH239" s="668"/>
      <c r="BI239" s="670"/>
      <c r="BJ239" s="665"/>
      <c r="BK239" s="665"/>
      <c r="BL239" s="665"/>
      <c r="BM239" s="665"/>
      <c r="BN239" s="665"/>
      <c r="BO239" s="665"/>
      <c r="BP239" s="665"/>
      <c r="BQ239" s="666"/>
      <c r="BR239" s="664"/>
      <c r="BS239" s="665"/>
      <c r="BT239" s="665"/>
      <c r="BU239" s="665"/>
      <c r="BV239" s="665"/>
      <c r="BW239" s="665"/>
      <c r="BX239" s="665"/>
      <c r="BY239" s="665"/>
      <c r="BZ239" s="666"/>
      <c r="CA239" s="664"/>
      <c r="CB239" s="665"/>
      <c r="CC239" s="665"/>
      <c r="CD239" s="665"/>
      <c r="CE239" s="665"/>
      <c r="CF239" s="665"/>
      <c r="CG239" s="665"/>
      <c r="CH239" s="665"/>
      <c r="CI239" s="666"/>
    </row>
    <row r="240" spans="1:87">
      <c r="A240" s="40"/>
      <c r="B240" s="651" t="s">
        <v>114</v>
      </c>
      <c r="C240" s="652"/>
      <c r="D240" s="652"/>
      <c r="E240" s="652"/>
      <c r="F240" s="652"/>
      <c r="G240" s="652"/>
      <c r="H240" s="652"/>
      <c r="I240" s="652"/>
      <c r="J240" s="652"/>
      <c r="K240" s="652"/>
      <c r="L240" s="652"/>
      <c r="M240" s="652"/>
      <c r="N240" s="652"/>
      <c r="O240" s="652"/>
      <c r="P240" s="699" t="s">
        <v>114</v>
      </c>
      <c r="Q240" s="655" t="s">
        <v>115</v>
      </c>
      <c r="R240" s="656"/>
      <c r="S240" s="656"/>
      <c r="T240" s="656"/>
      <c r="U240" s="656"/>
      <c r="V240" s="656"/>
      <c r="W240" s="656"/>
      <c r="X240" s="656"/>
      <c r="Y240" s="656"/>
      <c r="Z240" s="656"/>
      <c r="AA240" s="656"/>
      <c r="AB240" s="656"/>
      <c r="AC240" s="656"/>
      <c r="AD240" s="656"/>
      <c r="AE240" s="656"/>
      <c r="AF240" s="656"/>
      <c r="AG240" s="657"/>
      <c r="AH240" s="661">
        <v>113</v>
      </c>
      <c r="AI240" s="662"/>
      <c r="AJ240" s="662"/>
      <c r="AK240" s="662"/>
      <c r="AL240" s="662"/>
      <c r="AM240" s="662"/>
      <c r="AN240" s="662"/>
      <c r="AO240" s="662"/>
      <c r="AP240" s="663"/>
      <c r="AQ240" s="661">
        <f>AH240*0.8</f>
        <v>90.4</v>
      </c>
      <c r="AR240" s="662"/>
      <c r="AS240" s="662"/>
      <c r="AT240" s="662"/>
      <c r="AU240" s="662"/>
      <c r="AV240" s="662"/>
      <c r="AW240" s="662"/>
      <c r="AX240" s="662"/>
      <c r="AY240" s="663"/>
      <c r="AZ240" s="661">
        <f>AH240*0.7</f>
        <v>79.099999999999994</v>
      </c>
      <c r="BA240" s="662"/>
      <c r="BB240" s="662"/>
      <c r="BC240" s="662"/>
      <c r="BD240" s="662"/>
      <c r="BE240" s="662"/>
      <c r="BF240" s="662"/>
      <c r="BG240" s="662"/>
      <c r="BH240" s="667"/>
      <c r="BI240" s="669">
        <v>136</v>
      </c>
      <c r="BJ240" s="662"/>
      <c r="BK240" s="662"/>
      <c r="BL240" s="662"/>
      <c r="BM240" s="662"/>
      <c r="BN240" s="662"/>
      <c r="BO240" s="662"/>
      <c r="BP240" s="662"/>
      <c r="BQ240" s="663"/>
      <c r="BR240" s="661">
        <f>BI240*0.8</f>
        <v>108.80000000000001</v>
      </c>
      <c r="BS240" s="662"/>
      <c r="BT240" s="662"/>
      <c r="BU240" s="662"/>
      <c r="BV240" s="662"/>
      <c r="BW240" s="662"/>
      <c r="BX240" s="662"/>
      <c r="BY240" s="662"/>
      <c r="BZ240" s="663"/>
      <c r="CA240" s="661">
        <f>BI240*0.7</f>
        <v>95.199999999999989</v>
      </c>
      <c r="CB240" s="662"/>
      <c r="CC240" s="662"/>
      <c r="CD240" s="662"/>
      <c r="CE240" s="662"/>
      <c r="CF240" s="662"/>
      <c r="CG240" s="662"/>
      <c r="CH240" s="662"/>
      <c r="CI240" s="663"/>
    </row>
    <row r="241" spans="1:87">
      <c r="A241" s="40"/>
      <c r="B241" s="653"/>
      <c r="C241" s="654"/>
      <c r="D241" s="654"/>
      <c r="E241" s="654"/>
      <c r="F241" s="654"/>
      <c r="G241" s="654"/>
      <c r="H241" s="654"/>
      <c r="I241" s="654"/>
      <c r="J241" s="654"/>
      <c r="K241" s="654"/>
      <c r="L241" s="654"/>
      <c r="M241" s="654"/>
      <c r="N241" s="654"/>
      <c r="O241" s="654"/>
      <c r="P241" s="594"/>
      <c r="Q241" s="658"/>
      <c r="R241" s="659"/>
      <c r="S241" s="659"/>
      <c r="T241" s="659"/>
      <c r="U241" s="659"/>
      <c r="V241" s="659"/>
      <c r="W241" s="659"/>
      <c r="X241" s="659"/>
      <c r="Y241" s="659"/>
      <c r="Z241" s="659"/>
      <c r="AA241" s="659"/>
      <c r="AB241" s="659"/>
      <c r="AC241" s="659"/>
      <c r="AD241" s="659"/>
      <c r="AE241" s="659"/>
      <c r="AF241" s="659"/>
      <c r="AG241" s="660"/>
      <c r="AH241" s="664"/>
      <c r="AI241" s="665"/>
      <c r="AJ241" s="665"/>
      <c r="AK241" s="665"/>
      <c r="AL241" s="665"/>
      <c r="AM241" s="665"/>
      <c r="AN241" s="665"/>
      <c r="AO241" s="665"/>
      <c r="AP241" s="666"/>
      <c r="AQ241" s="664"/>
      <c r="AR241" s="665"/>
      <c r="AS241" s="665"/>
      <c r="AT241" s="665"/>
      <c r="AU241" s="665"/>
      <c r="AV241" s="665"/>
      <c r="AW241" s="665"/>
      <c r="AX241" s="665"/>
      <c r="AY241" s="666"/>
      <c r="AZ241" s="664"/>
      <c r="BA241" s="665"/>
      <c r="BB241" s="665"/>
      <c r="BC241" s="665"/>
      <c r="BD241" s="665"/>
      <c r="BE241" s="665"/>
      <c r="BF241" s="665"/>
      <c r="BG241" s="665"/>
      <c r="BH241" s="668"/>
      <c r="BI241" s="670"/>
      <c r="BJ241" s="665"/>
      <c r="BK241" s="665"/>
      <c r="BL241" s="665"/>
      <c r="BM241" s="665"/>
      <c r="BN241" s="665"/>
      <c r="BO241" s="665"/>
      <c r="BP241" s="665"/>
      <c r="BQ241" s="666"/>
      <c r="BR241" s="664"/>
      <c r="BS241" s="665"/>
      <c r="BT241" s="665"/>
      <c r="BU241" s="665"/>
      <c r="BV241" s="665"/>
      <c r="BW241" s="665"/>
      <c r="BX241" s="665"/>
      <c r="BY241" s="665"/>
      <c r="BZ241" s="666"/>
      <c r="CA241" s="664"/>
      <c r="CB241" s="665"/>
      <c r="CC241" s="665"/>
      <c r="CD241" s="665"/>
      <c r="CE241" s="665"/>
      <c r="CF241" s="665"/>
      <c r="CG241" s="665"/>
      <c r="CH241" s="665"/>
      <c r="CI241" s="666"/>
    </row>
    <row r="242" spans="1:87">
      <c r="A242" s="40"/>
      <c r="B242" s="653"/>
      <c r="C242" s="654"/>
      <c r="D242" s="654"/>
      <c r="E242" s="654"/>
      <c r="F242" s="654"/>
      <c r="G242" s="654"/>
      <c r="H242" s="654"/>
      <c r="I242" s="654"/>
      <c r="J242" s="654"/>
      <c r="K242" s="654"/>
      <c r="L242" s="654"/>
      <c r="M242" s="654"/>
      <c r="N242" s="654"/>
      <c r="O242" s="654"/>
      <c r="P242" s="594" t="s">
        <v>114</v>
      </c>
      <c r="Q242" s="655" t="s">
        <v>116</v>
      </c>
      <c r="R242" s="656"/>
      <c r="S242" s="656"/>
      <c r="T242" s="656"/>
      <c r="U242" s="656"/>
      <c r="V242" s="656"/>
      <c r="W242" s="656"/>
      <c r="X242" s="656"/>
      <c r="Y242" s="656"/>
      <c r="Z242" s="656"/>
      <c r="AA242" s="656"/>
      <c r="AB242" s="656"/>
      <c r="AC242" s="656"/>
      <c r="AD242" s="656"/>
      <c r="AE242" s="656"/>
      <c r="AF242" s="656"/>
      <c r="AG242" s="657"/>
      <c r="AH242" s="661">
        <v>113</v>
      </c>
      <c r="AI242" s="662"/>
      <c r="AJ242" s="662"/>
      <c r="AK242" s="662"/>
      <c r="AL242" s="662"/>
      <c r="AM242" s="662"/>
      <c r="AN242" s="662"/>
      <c r="AO242" s="662"/>
      <c r="AP242" s="663"/>
      <c r="AQ242" s="661">
        <f>AH242*0.8</f>
        <v>90.4</v>
      </c>
      <c r="AR242" s="662"/>
      <c r="AS242" s="662"/>
      <c r="AT242" s="662"/>
      <c r="AU242" s="662"/>
      <c r="AV242" s="662"/>
      <c r="AW242" s="662"/>
      <c r="AX242" s="662"/>
      <c r="AY242" s="663"/>
      <c r="AZ242" s="661">
        <f>AH242*0.7</f>
        <v>79.099999999999994</v>
      </c>
      <c r="BA242" s="662"/>
      <c r="BB242" s="662"/>
      <c r="BC242" s="662"/>
      <c r="BD242" s="662"/>
      <c r="BE242" s="662"/>
      <c r="BF242" s="662"/>
      <c r="BG242" s="662"/>
      <c r="BH242" s="667"/>
      <c r="BI242" s="669">
        <v>136</v>
      </c>
      <c r="BJ242" s="662"/>
      <c r="BK242" s="662"/>
      <c r="BL242" s="662"/>
      <c r="BM242" s="662"/>
      <c r="BN242" s="662"/>
      <c r="BO242" s="662"/>
      <c r="BP242" s="662"/>
      <c r="BQ242" s="663"/>
      <c r="BR242" s="661">
        <f>BI242*0.8</f>
        <v>108.80000000000001</v>
      </c>
      <c r="BS242" s="662"/>
      <c r="BT242" s="662"/>
      <c r="BU242" s="662"/>
      <c r="BV242" s="662"/>
      <c r="BW242" s="662"/>
      <c r="BX242" s="662"/>
      <c r="BY242" s="662"/>
      <c r="BZ242" s="663"/>
      <c r="CA242" s="661">
        <f>BI242*0.7</f>
        <v>95.199999999999989</v>
      </c>
      <c r="CB242" s="662"/>
      <c r="CC242" s="662"/>
      <c r="CD242" s="662"/>
      <c r="CE242" s="662"/>
      <c r="CF242" s="662"/>
      <c r="CG242" s="662"/>
      <c r="CH242" s="662"/>
      <c r="CI242" s="663"/>
    </row>
    <row r="243" spans="1:87">
      <c r="A243" s="40"/>
      <c r="B243" s="653"/>
      <c r="C243" s="654"/>
      <c r="D243" s="654"/>
      <c r="E243" s="654"/>
      <c r="F243" s="654"/>
      <c r="G243" s="654"/>
      <c r="H243" s="654"/>
      <c r="I243" s="654"/>
      <c r="J243" s="654"/>
      <c r="K243" s="654"/>
      <c r="L243" s="654"/>
      <c r="M243" s="654"/>
      <c r="N243" s="654"/>
      <c r="O243" s="654"/>
      <c r="P243" s="594"/>
      <c r="Q243" s="658"/>
      <c r="R243" s="659"/>
      <c r="S243" s="659"/>
      <c r="T243" s="659"/>
      <c r="U243" s="659"/>
      <c r="V243" s="659"/>
      <c r="W243" s="659"/>
      <c r="X243" s="659"/>
      <c r="Y243" s="659"/>
      <c r="Z243" s="659"/>
      <c r="AA243" s="659"/>
      <c r="AB243" s="659"/>
      <c r="AC243" s="659"/>
      <c r="AD243" s="659"/>
      <c r="AE243" s="659"/>
      <c r="AF243" s="659"/>
      <c r="AG243" s="660"/>
      <c r="AH243" s="664"/>
      <c r="AI243" s="665"/>
      <c r="AJ243" s="665"/>
      <c r="AK243" s="665"/>
      <c r="AL243" s="665"/>
      <c r="AM243" s="665"/>
      <c r="AN243" s="665"/>
      <c r="AO243" s="665"/>
      <c r="AP243" s="666"/>
      <c r="AQ243" s="664"/>
      <c r="AR243" s="665"/>
      <c r="AS243" s="665"/>
      <c r="AT243" s="665"/>
      <c r="AU243" s="665"/>
      <c r="AV243" s="665"/>
      <c r="AW243" s="665"/>
      <c r="AX243" s="665"/>
      <c r="AY243" s="666"/>
      <c r="AZ243" s="664"/>
      <c r="BA243" s="665"/>
      <c r="BB243" s="665"/>
      <c r="BC243" s="665"/>
      <c r="BD243" s="665"/>
      <c r="BE243" s="665"/>
      <c r="BF243" s="665"/>
      <c r="BG243" s="665"/>
      <c r="BH243" s="668"/>
      <c r="BI243" s="670"/>
      <c r="BJ243" s="665"/>
      <c r="BK243" s="665"/>
      <c r="BL243" s="665"/>
      <c r="BM243" s="665"/>
      <c r="BN243" s="665"/>
      <c r="BO243" s="665"/>
      <c r="BP243" s="665"/>
      <c r="BQ243" s="666"/>
      <c r="BR243" s="664"/>
      <c r="BS243" s="665"/>
      <c r="BT243" s="665"/>
      <c r="BU243" s="665"/>
      <c r="BV243" s="665"/>
      <c r="BW243" s="665"/>
      <c r="BX243" s="665"/>
      <c r="BY243" s="665"/>
      <c r="BZ243" s="666"/>
      <c r="CA243" s="664"/>
      <c r="CB243" s="665"/>
      <c r="CC243" s="665"/>
      <c r="CD243" s="665"/>
      <c r="CE243" s="665"/>
      <c r="CF243" s="665"/>
      <c r="CG243" s="665"/>
      <c r="CH243" s="665"/>
      <c r="CI243" s="666"/>
    </row>
    <row r="244" spans="1:87">
      <c r="A244" s="40"/>
      <c r="B244" s="653"/>
      <c r="C244" s="654"/>
      <c r="D244" s="654"/>
      <c r="E244" s="654"/>
      <c r="F244" s="654"/>
      <c r="G244" s="654"/>
      <c r="H244" s="654"/>
      <c r="I244" s="654"/>
      <c r="J244" s="654"/>
      <c r="K244" s="654"/>
      <c r="L244" s="654"/>
      <c r="M244" s="654"/>
      <c r="N244" s="654"/>
      <c r="O244" s="654"/>
      <c r="P244" s="594" t="s">
        <v>114</v>
      </c>
      <c r="Q244" s="655" t="s">
        <v>135</v>
      </c>
      <c r="R244" s="656"/>
      <c r="S244" s="656"/>
      <c r="T244" s="656"/>
      <c r="U244" s="656"/>
      <c r="V244" s="656"/>
      <c r="W244" s="656"/>
      <c r="X244" s="656"/>
      <c r="Y244" s="656"/>
      <c r="Z244" s="656"/>
      <c r="AA244" s="656"/>
      <c r="AB244" s="656"/>
      <c r="AC244" s="656"/>
      <c r="AD244" s="656"/>
      <c r="AE244" s="656"/>
      <c r="AF244" s="656"/>
      <c r="AG244" s="657"/>
      <c r="AH244" s="661">
        <v>89</v>
      </c>
      <c r="AI244" s="662"/>
      <c r="AJ244" s="662"/>
      <c r="AK244" s="662"/>
      <c r="AL244" s="662"/>
      <c r="AM244" s="662"/>
      <c r="AN244" s="662"/>
      <c r="AO244" s="662"/>
      <c r="AP244" s="663"/>
      <c r="AQ244" s="661">
        <f>AH244*0.8</f>
        <v>71.2</v>
      </c>
      <c r="AR244" s="662"/>
      <c r="AS244" s="662"/>
      <c r="AT244" s="662"/>
      <c r="AU244" s="662"/>
      <c r="AV244" s="662"/>
      <c r="AW244" s="662"/>
      <c r="AX244" s="662"/>
      <c r="AY244" s="663"/>
      <c r="AZ244" s="661">
        <f>AH244*0.7</f>
        <v>62.3</v>
      </c>
      <c r="BA244" s="662"/>
      <c r="BB244" s="662"/>
      <c r="BC244" s="662"/>
      <c r="BD244" s="662"/>
      <c r="BE244" s="662"/>
      <c r="BF244" s="662"/>
      <c r="BG244" s="662"/>
      <c r="BH244" s="667"/>
      <c r="BI244" s="669">
        <v>116</v>
      </c>
      <c r="BJ244" s="662"/>
      <c r="BK244" s="662"/>
      <c r="BL244" s="662"/>
      <c r="BM244" s="662"/>
      <c r="BN244" s="662"/>
      <c r="BO244" s="662"/>
      <c r="BP244" s="662"/>
      <c r="BQ244" s="663"/>
      <c r="BR244" s="661">
        <f>BI244*0.8</f>
        <v>92.800000000000011</v>
      </c>
      <c r="BS244" s="662"/>
      <c r="BT244" s="662"/>
      <c r="BU244" s="662"/>
      <c r="BV244" s="662"/>
      <c r="BW244" s="662"/>
      <c r="BX244" s="662"/>
      <c r="BY244" s="662"/>
      <c r="BZ244" s="663"/>
      <c r="CA244" s="661">
        <f>BI244*0.7</f>
        <v>81.199999999999989</v>
      </c>
      <c r="CB244" s="662"/>
      <c r="CC244" s="662"/>
      <c r="CD244" s="662"/>
      <c r="CE244" s="662"/>
      <c r="CF244" s="662"/>
      <c r="CG244" s="662"/>
      <c r="CH244" s="662"/>
      <c r="CI244" s="663"/>
    </row>
    <row r="245" spans="1:87">
      <c r="A245" s="40"/>
      <c r="B245" s="653"/>
      <c r="C245" s="654"/>
      <c r="D245" s="654"/>
      <c r="E245" s="654"/>
      <c r="F245" s="654"/>
      <c r="G245" s="654"/>
      <c r="H245" s="654"/>
      <c r="I245" s="654"/>
      <c r="J245" s="654"/>
      <c r="K245" s="654"/>
      <c r="L245" s="654"/>
      <c r="M245" s="654"/>
      <c r="N245" s="654"/>
      <c r="O245" s="654"/>
      <c r="P245" s="594"/>
      <c r="Q245" s="658"/>
      <c r="R245" s="659"/>
      <c r="S245" s="659"/>
      <c r="T245" s="659"/>
      <c r="U245" s="659"/>
      <c r="V245" s="659"/>
      <c r="W245" s="659"/>
      <c r="X245" s="659"/>
      <c r="Y245" s="659"/>
      <c r="Z245" s="659"/>
      <c r="AA245" s="659"/>
      <c r="AB245" s="659"/>
      <c r="AC245" s="659"/>
      <c r="AD245" s="659"/>
      <c r="AE245" s="659"/>
      <c r="AF245" s="659"/>
      <c r="AG245" s="660"/>
      <c r="AH245" s="664"/>
      <c r="AI245" s="665"/>
      <c r="AJ245" s="665"/>
      <c r="AK245" s="665"/>
      <c r="AL245" s="665"/>
      <c r="AM245" s="665"/>
      <c r="AN245" s="665"/>
      <c r="AO245" s="665"/>
      <c r="AP245" s="666"/>
      <c r="AQ245" s="664"/>
      <c r="AR245" s="665"/>
      <c r="AS245" s="665"/>
      <c r="AT245" s="665"/>
      <c r="AU245" s="665"/>
      <c r="AV245" s="665"/>
      <c r="AW245" s="665"/>
      <c r="AX245" s="665"/>
      <c r="AY245" s="666"/>
      <c r="AZ245" s="664"/>
      <c r="BA245" s="665"/>
      <c r="BB245" s="665"/>
      <c r="BC245" s="665"/>
      <c r="BD245" s="665"/>
      <c r="BE245" s="665"/>
      <c r="BF245" s="665"/>
      <c r="BG245" s="665"/>
      <c r="BH245" s="668"/>
      <c r="BI245" s="670"/>
      <c r="BJ245" s="665"/>
      <c r="BK245" s="665"/>
      <c r="BL245" s="665"/>
      <c r="BM245" s="665"/>
      <c r="BN245" s="665"/>
      <c r="BO245" s="665"/>
      <c r="BP245" s="665"/>
      <c r="BQ245" s="666"/>
      <c r="BR245" s="664"/>
      <c r="BS245" s="665"/>
      <c r="BT245" s="665"/>
      <c r="BU245" s="665"/>
      <c r="BV245" s="665"/>
      <c r="BW245" s="665"/>
      <c r="BX245" s="665"/>
      <c r="BY245" s="665"/>
      <c r="BZ245" s="666"/>
      <c r="CA245" s="664"/>
      <c r="CB245" s="665"/>
      <c r="CC245" s="665"/>
      <c r="CD245" s="665"/>
      <c r="CE245" s="665"/>
      <c r="CF245" s="665"/>
      <c r="CG245" s="665"/>
      <c r="CH245" s="665"/>
      <c r="CI245" s="666"/>
    </row>
    <row r="246" spans="1:87">
      <c r="A246" s="40"/>
      <c r="B246" s="653"/>
      <c r="C246" s="654"/>
      <c r="D246" s="654"/>
      <c r="E246" s="654"/>
      <c r="F246" s="654"/>
      <c r="G246" s="654"/>
      <c r="H246" s="654"/>
      <c r="I246" s="654"/>
      <c r="J246" s="654"/>
      <c r="K246" s="654"/>
      <c r="L246" s="654"/>
      <c r="M246" s="654"/>
      <c r="N246" s="654"/>
      <c r="O246" s="654"/>
      <c r="P246" s="594" t="s">
        <v>114</v>
      </c>
      <c r="Q246" s="655" t="s">
        <v>136</v>
      </c>
      <c r="R246" s="656"/>
      <c r="S246" s="656"/>
      <c r="T246" s="656"/>
      <c r="U246" s="656"/>
      <c r="V246" s="656"/>
      <c r="W246" s="656"/>
      <c r="X246" s="656"/>
      <c r="Y246" s="656"/>
      <c r="Z246" s="656"/>
      <c r="AA246" s="656"/>
      <c r="AB246" s="656"/>
      <c r="AC246" s="656"/>
      <c r="AD246" s="656"/>
      <c r="AE246" s="656"/>
      <c r="AF246" s="656"/>
      <c r="AG246" s="657"/>
      <c r="AH246" s="661">
        <v>89</v>
      </c>
      <c r="AI246" s="662"/>
      <c r="AJ246" s="662"/>
      <c r="AK246" s="662"/>
      <c r="AL246" s="662"/>
      <c r="AM246" s="662"/>
      <c r="AN246" s="662"/>
      <c r="AO246" s="662"/>
      <c r="AP246" s="663"/>
      <c r="AQ246" s="661">
        <f>AH246*0.8</f>
        <v>71.2</v>
      </c>
      <c r="AR246" s="662"/>
      <c r="AS246" s="662"/>
      <c r="AT246" s="662"/>
      <c r="AU246" s="662"/>
      <c r="AV246" s="662"/>
      <c r="AW246" s="662"/>
      <c r="AX246" s="662"/>
      <c r="AY246" s="663"/>
      <c r="AZ246" s="661">
        <f>AH246*0.7</f>
        <v>62.3</v>
      </c>
      <c r="BA246" s="662"/>
      <c r="BB246" s="662"/>
      <c r="BC246" s="662"/>
      <c r="BD246" s="662"/>
      <c r="BE246" s="662"/>
      <c r="BF246" s="662"/>
      <c r="BG246" s="662"/>
      <c r="BH246" s="667"/>
      <c r="BI246" s="669">
        <v>116</v>
      </c>
      <c r="BJ246" s="662"/>
      <c r="BK246" s="662"/>
      <c r="BL246" s="662"/>
      <c r="BM246" s="662"/>
      <c r="BN246" s="662"/>
      <c r="BO246" s="662"/>
      <c r="BP246" s="662"/>
      <c r="BQ246" s="663"/>
      <c r="BR246" s="661">
        <f>BI246*0.8</f>
        <v>92.800000000000011</v>
      </c>
      <c r="BS246" s="662"/>
      <c r="BT246" s="662"/>
      <c r="BU246" s="662"/>
      <c r="BV246" s="662"/>
      <c r="BW246" s="662"/>
      <c r="BX246" s="662"/>
      <c r="BY246" s="662"/>
      <c r="BZ246" s="663"/>
      <c r="CA246" s="661">
        <f>BI246*0.7</f>
        <v>81.199999999999989</v>
      </c>
      <c r="CB246" s="662"/>
      <c r="CC246" s="662"/>
      <c r="CD246" s="662"/>
      <c r="CE246" s="662"/>
      <c r="CF246" s="662"/>
      <c r="CG246" s="662"/>
      <c r="CH246" s="662"/>
      <c r="CI246" s="663"/>
    </row>
    <row r="247" spans="1:87">
      <c r="A247" s="40"/>
      <c r="B247" s="653"/>
      <c r="C247" s="654"/>
      <c r="D247" s="654"/>
      <c r="E247" s="654"/>
      <c r="F247" s="654"/>
      <c r="G247" s="654"/>
      <c r="H247" s="654"/>
      <c r="I247" s="654"/>
      <c r="J247" s="654"/>
      <c r="K247" s="654"/>
      <c r="L247" s="654"/>
      <c r="M247" s="654"/>
      <c r="N247" s="654"/>
      <c r="O247" s="654"/>
      <c r="P247" s="594"/>
      <c r="Q247" s="658"/>
      <c r="R247" s="659"/>
      <c r="S247" s="659"/>
      <c r="T247" s="659"/>
      <c r="U247" s="659"/>
      <c r="V247" s="659"/>
      <c r="W247" s="659"/>
      <c r="X247" s="659"/>
      <c r="Y247" s="659"/>
      <c r="Z247" s="659"/>
      <c r="AA247" s="659"/>
      <c r="AB247" s="659"/>
      <c r="AC247" s="659"/>
      <c r="AD247" s="659"/>
      <c r="AE247" s="659"/>
      <c r="AF247" s="659"/>
      <c r="AG247" s="660"/>
      <c r="AH247" s="664"/>
      <c r="AI247" s="665"/>
      <c r="AJ247" s="665"/>
      <c r="AK247" s="665"/>
      <c r="AL247" s="665"/>
      <c r="AM247" s="665"/>
      <c r="AN247" s="665"/>
      <c r="AO247" s="665"/>
      <c r="AP247" s="666"/>
      <c r="AQ247" s="664"/>
      <c r="AR247" s="665"/>
      <c r="AS247" s="665"/>
      <c r="AT247" s="665"/>
      <c r="AU247" s="665"/>
      <c r="AV247" s="665"/>
      <c r="AW247" s="665"/>
      <c r="AX247" s="665"/>
      <c r="AY247" s="666"/>
      <c r="AZ247" s="664"/>
      <c r="BA247" s="665"/>
      <c r="BB247" s="665"/>
      <c r="BC247" s="665"/>
      <c r="BD247" s="665"/>
      <c r="BE247" s="665"/>
      <c r="BF247" s="665"/>
      <c r="BG247" s="665"/>
      <c r="BH247" s="668"/>
      <c r="BI247" s="670"/>
      <c r="BJ247" s="665"/>
      <c r="BK247" s="665"/>
      <c r="BL247" s="665"/>
      <c r="BM247" s="665"/>
      <c r="BN247" s="665"/>
      <c r="BO247" s="665"/>
      <c r="BP247" s="665"/>
      <c r="BQ247" s="666"/>
      <c r="BR247" s="664"/>
      <c r="BS247" s="665"/>
      <c r="BT247" s="665"/>
      <c r="BU247" s="665"/>
      <c r="BV247" s="665"/>
      <c r="BW247" s="665"/>
      <c r="BX247" s="665"/>
      <c r="BY247" s="665"/>
      <c r="BZ247" s="666"/>
      <c r="CA247" s="664"/>
      <c r="CB247" s="665"/>
      <c r="CC247" s="665"/>
      <c r="CD247" s="665"/>
      <c r="CE247" s="665"/>
      <c r="CF247" s="665"/>
      <c r="CG247" s="665"/>
      <c r="CH247" s="665"/>
      <c r="CI247" s="666"/>
    </row>
    <row r="248" spans="1:87">
      <c r="A248" s="40"/>
      <c r="B248" s="653"/>
      <c r="C248" s="654"/>
      <c r="D248" s="654"/>
      <c r="E248" s="654"/>
      <c r="F248" s="654"/>
      <c r="G248" s="654"/>
      <c r="H248" s="654"/>
      <c r="I248" s="654"/>
      <c r="J248" s="654"/>
      <c r="K248" s="654"/>
      <c r="L248" s="654"/>
      <c r="M248" s="654"/>
      <c r="N248" s="654"/>
      <c r="O248" s="654"/>
      <c r="P248" s="594" t="s">
        <v>114</v>
      </c>
      <c r="Q248" s="655" t="s">
        <v>137</v>
      </c>
      <c r="R248" s="656"/>
      <c r="S248" s="656"/>
      <c r="T248" s="656"/>
      <c r="U248" s="656"/>
      <c r="V248" s="656"/>
      <c r="W248" s="656"/>
      <c r="X248" s="656"/>
      <c r="Y248" s="656"/>
      <c r="Z248" s="656"/>
      <c r="AA248" s="656"/>
      <c r="AB248" s="656"/>
      <c r="AC248" s="656"/>
      <c r="AD248" s="656"/>
      <c r="AE248" s="656"/>
      <c r="AF248" s="656"/>
      <c r="AG248" s="657"/>
      <c r="AH248" s="661">
        <v>89</v>
      </c>
      <c r="AI248" s="662"/>
      <c r="AJ248" s="662"/>
      <c r="AK248" s="662"/>
      <c r="AL248" s="662"/>
      <c r="AM248" s="662"/>
      <c r="AN248" s="662"/>
      <c r="AO248" s="662"/>
      <c r="AP248" s="663"/>
      <c r="AQ248" s="661">
        <f>AH248*0.8</f>
        <v>71.2</v>
      </c>
      <c r="AR248" s="662"/>
      <c r="AS248" s="662"/>
      <c r="AT248" s="662"/>
      <c r="AU248" s="662"/>
      <c r="AV248" s="662"/>
      <c r="AW248" s="662"/>
      <c r="AX248" s="662"/>
      <c r="AY248" s="663"/>
      <c r="AZ248" s="661">
        <f>AH248*0.7</f>
        <v>62.3</v>
      </c>
      <c r="BA248" s="662"/>
      <c r="BB248" s="662"/>
      <c r="BC248" s="662"/>
      <c r="BD248" s="662"/>
      <c r="BE248" s="662"/>
      <c r="BF248" s="662"/>
      <c r="BG248" s="662"/>
      <c r="BH248" s="667"/>
      <c r="BI248" s="669">
        <v>116</v>
      </c>
      <c r="BJ248" s="662"/>
      <c r="BK248" s="662"/>
      <c r="BL248" s="662"/>
      <c r="BM248" s="662"/>
      <c r="BN248" s="662"/>
      <c r="BO248" s="662"/>
      <c r="BP248" s="662"/>
      <c r="BQ248" s="663"/>
      <c r="BR248" s="661">
        <f>BI248*0.8</f>
        <v>92.800000000000011</v>
      </c>
      <c r="BS248" s="662"/>
      <c r="BT248" s="662"/>
      <c r="BU248" s="662"/>
      <c r="BV248" s="662"/>
      <c r="BW248" s="662"/>
      <c r="BX248" s="662"/>
      <c r="BY248" s="662"/>
      <c r="BZ248" s="663"/>
      <c r="CA248" s="661">
        <f>BI248*0.7</f>
        <v>81.199999999999989</v>
      </c>
      <c r="CB248" s="662"/>
      <c r="CC248" s="662"/>
      <c r="CD248" s="662"/>
      <c r="CE248" s="662"/>
      <c r="CF248" s="662"/>
      <c r="CG248" s="662"/>
      <c r="CH248" s="662"/>
      <c r="CI248" s="663"/>
    </row>
    <row r="249" spans="1:87">
      <c r="A249" s="40"/>
      <c r="B249" s="653"/>
      <c r="C249" s="654"/>
      <c r="D249" s="654"/>
      <c r="E249" s="654"/>
      <c r="F249" s="654"/>
      <c r="G249" s="654"/>
      <c r="H249" s="654"/>
      <c r="I249" s="654"/>
      <c r="J249" s="654"/>
      <c r="K249" s="654"/>
      <c r="L249" s="654"/>
      <c r="M249" s="654"/>
      <c r="N249" s="654"/>
      <c r="O249" s="654"/>
      <c r="P249" s="594"/>
      <c r="Q249" s="658"/>
      <c r="R249" s="659"/>
      <c r="S249" s="659"/>
      <c r="T249" s="659"/>
      <c r="U249" s="659"/>
      <c r="V249" s="659"/>
      <c r="W249" s="659"/>
      <c r="X249" s="659"/>
      <c r="Y249" s="659"/>
      <c r="Z249" s="659"/>
      <c r="AA249" s="659"/>
      <c r="AB249" s="659"/>
      <c r="AC249" s="659"/>
      <c r="AD249" s="659"/>
      <c r="AE249" s="659"/>
      <c r="AF249" s="659"/>
      <c r="AG249" s="660"/>
      <c r="AH249" s="664"/>
      <c r="AI249" s="665"/>
      <c r="AJ249" s="665"/>
      <c r="AK249" s="665"/>
      <c r="AL249" s="665"/>
      <c r="AM249" s="665"/>
      <c r="AN249" s="665"/>
      <c r="AO249" s="665"/>
      <c r="AP249" s="666"/>
      <c r="AQ249" s="664"/>
      <c r="AR249" s="665"/>
      <c r="AS249" s="665"/>
      <c r="AT249" s="665"/>
      <c r="AU249" s="665"/>
      <c r="AV249" s="665"/>
      <c r="AW249" s="665"/>
      <c r="AX249" s="665"/>
      <c r="AY249" s="666"/>
      <c r="AZ249" s="664"/>
      <c r="BA249" s="665"/>
      <c r="BB249" s="665"/>
      <c r="BC249" s="665"/>
      <c r="BD249" s="665"/>
      <c r="BE249" s="665"/>
      <c r="BF249" s="665"/>
      <c r="BG249" s="665"/>
      <c r="BH249" s="668"/>
      <c r="BI249" s="670"/>
      <c r="BJ249" s="665"/>
      <c r="BK249" s="665"/>
      <c r="BL249" s="665"/>
      <c r="BM249" s="665"/>
      <c r="BN249" s="665"/>
      <c r="BO249" s="665"/>
      <c r="BP249" s="665"/>
      <c r="BQ249" s="666"/>
      <c r="BR249" s="664"/>
      <c r="BS249" s="665"/>
      <c r="BT249" s="665"/>
      <c r="BU249" s="665"/>
      <c r="BV249" s="665"/>
      <c r="BW249" s="665"/>
      <c r="BX249" s="665"/>
      <c r="BY249" s="665"/>
      <c r="BZ249" s="666"/>
      <c r="CA249" s="664"/>
      <c r="CB249" s="665"/>
      <c r="CC249" s="665"/>
      <c r="CD249" s="665"/>
      <c r="CE249" s="665"/>
      <c r="CF249" s="665"/>
      <c r="CG249" s="665"/>
      <c r="CH249" s="665"/>
      <c r="CI249" s="666"/>
    </row>
    <row r="250" spans="1:87">
      <c r="A250" s="40"/>
      <c r="B250" s="653"/>
      <c r="C250" s="654"/>
      <c r="D250" s="654"/>
      <c r="E250" s="654"/>
      <c r="F250" s="654"/>
      <c r="G250" s="654"/>
      <c r="H250" s="654"/>
      <c r="I250" s="654"/>
      <c r="J250" s="654"/>
      <c r="K250" s="654"/>
      <c r="L250" s="654"/>
      <c r="M250" s="654"/>
      <c r="N250" s="654"/>
      <c r="O250" s="654"/>
      <c r="P250" s="594" t="s">
        <v>114</v>
      </c>
      <c r="Q250" s="655" t="s">
        <v>138</v>
      </c>
      <c r="R250" s="656"/>
      <c r="S250" s="656"/>
      <c r="T250" s="656"/>
      <c r="U250" s="656"/>
      <c r="V250" s="656"/>
      <c r="W250" s="656"/>
      <c r="X250" s="656"/>
      <c r="Y250" s="656"/>
      <c r="Z250" s="656"/>
      <c r="AA250" s="656"/>
      <c r="AB250" s="656"/>
      <c r="AC250" s="656"/>
      <c r="AD250" s="656"/>
      <c r="AE250" s="656"/>
      <c r="AF250" s="656"/>
      <c r="AG250" s="657"/>
      <c r="AH250" s="661">
        <v>89</v>
      </c>
      <c r="AI250" s="662"/>
      <c r="AJ250" s="662"/>
      <c r="AK250" s="662"/>
      <c r="AL250" s="662"/>
      <c r="AM250" s="662"/>
      <c r="AN250" s="662"/>
      <c r="AO250" s="662"/>
      <c r="AP250" s="663"/>
      <c r="AQ250" s="661">
        <f>AH250*0.8</f>
        <v>71.2</v>
      </c>
      <c r="AR250" s="662"/>
      <c r="AS250" s="662"/>
      <c r="AT250" s="662"/>
      <c r="AU250" s="662"/>
      <c r="AV250" s="662"/>
      <c r="AW250" s="662"/>
      <c r="AX250" s="662"/>
      <c r="AY250" s="663"/>
      <c r="AZ250" s="661">
        <f>AH250*0.7</f>
        <v>62.3</v>
      </c>
      <c r="BA250" s="662"/>
      <c r="BB250" s="662"/>
      <c r="BC250" s="662"/>
      <c r="BD250" s="662"/>
      <c r="BE250" s="662"/>
      <c r="BF250" s="662"/>
      <c r="BG250" s="662"/>
      <c r="BH250" s="667"/>
      <c r="BI250" s="669">
        <v>116</v>
      </c>
      <c r="BJ250" s="662"/>
      <c r="BK250" s="662"/>
      <c r="BL250" s="662"/>
      <c r="BM250" s="662"/>
      <c r="BN250" s="662"/>
      <c r="BO250" s="662"/>
      <c r="BP250" s="662"/>
      <c r="BQ250" s="663"/>
      <c r="BR250" s="661">
        <f>BI250*0.8</f>
        <v>92.800000000000011</v>
      </c>
      <c r="BS250" s="662"/>
      <c r="BT250" s="662"/>
      <c r="BU250" s="662"/>
      <c r="BV250" s="662"/>
      <c r="BW250" s="662"/>
      <c r="BX250" s="662"/>
      <c r="BY250" s="662"/>
      <c r="BZ250" s="663"/>
      <c r="CA250" s="661">
        <f>BI250*0.7</f>
        <v>81.199999999999989</v>
      </c>
      <c r="CB250" s="662"/>
      <c r="CC250" s="662"/>
      <c r="CD250" s="662"/>
      <c r="CE250" s="662"/>
      <c r="CF250" s="662"/>
      <c r="CG250" s="662"/>
      <c r="CH250" s="662"/>
      <c r="CI250" s="663"/>
    </row>
    <row r="251" spans="1:87">
      <c r="A251" s="40"/>
      <c r="B251" s="671"/>
      <c r="C251" s="672"/>
      <c r="D251" s="672"/>
      <c r="E251" s="672"/>
      <c r="F251" s="672"/>
      <c r="G251" s="672"/>
      <c r="H251" s="672"/>
      <c r="I251" s="672"/>
      <c r="J251" s="672"/>
      <c r="K251" s="672"/>
      <c r="L251" s="672"/>
      <c r="M251" s="672"/>
      <c r="N251" s="672"/>
      <c r="O251" s="672"/>
      <c r="P251" s="594"/>
      <c r="Q251" s="658"/>
      <c r="R251" s="659"/>
      <c r="S251" s="659"/>
      <c r="T251" s="659"/>
      <c r="U251" s="659"/>
      <c r="V251" s="659"/>
      <c r="W251" s="659"/>
      <c r="X251" s="659"/>
      <c r="Y251" s="659"/>
      <c r="Z251" s="659"/>
      <c r="AA251" s="659"/>
      <c r="AB251" s="659"/>
      <c r="AC251" s="659"/>
      <c r="AD251" s="659"/>
      <c r="AE251" s="659"/>
      <c r="AF251" s="659"/>
      <c r="AG251" s="660"/>
      <c r="AH251" s="664"/>
      <c r="AI251" s="665"/>
      <c r="AJ251" s="665"/>
      <c r="AK251" s="665"/>
      <c r="AL251" s="665"/>
      <c r="AM251" s="665"/>
      <c r="AN251" s="665"/>
      <c r="AO251" s="665"/>
      <c r="AP251" s="666"/>
      <c r="AQ251" s="664"/>
      <c r="AR251" s="665"/>
      <c r="AS251" s="665"/>
      <c r="AT251" s="665"/>
      <c r="AU251" s="665"/>
      <c r="AV251" s="665"/>
      <c r="AW251" s="665"/>
      <c r="AX251" s="665"/>
      <c r="AY251" s="666"/>
      <c r="AZ251" s="664"/>
      <c r="BA251" s="665"/>
      <c r="BB251" s="665"/>
      <c r="BC251" s="665"/>
      <c r="BD251" s="665"/>
      <c r="BE251" s="665"/>
      <c r="BF251" s="665"/>
      <c r="BG251" s="665"/>
      <c r="BH251" s="668"/>
      <c r="BI251" s="670"/>
      <c r="BJ251" s="665"/>
      <c r="BK251" s="665"/>
      <c r="BL251" s="665"/>
      <c r="BM251" s="665"/>
      <c r="BN251" s="665"/>
      <c r="BO251" s="665"/>
      <c r="BP251" s="665"/>
      <c r="BQ251" s="666"/>
      <c r="BR251" s="664"/>
      <c r="BS251" s="665"/>
      <c r="BT251" s="665"/>
      <c r="BU251" s="665"/>
      <c r="BV251" s="665"/>
      <c r="BW251" s="665"/>
      <c r="BX251" s="665"/>
      <c r="BY251" s="665"/>
      <c r="BZ251" s="666"/>
      <c r="CA251" s="664"/>
      <c r="CB251" s="665"/>
      <c r="CC251" s="665"/>
      <c r="CD251" s="665"/>
      <c r="CE251" s="665"/>
      <c r="CF251" s="665"/>
      <c r="CG251" s="665"/>
      <c r="CH251" s="665"/>
      <c r="CI251" s="666"/>
    </row>
    <row r="252" spans="1:87">
      <c r="A252" s="40"/>
      <c r="B252" s="651" t="s">
        <v>118</v>
      </c>
      <c r="C252" s="652"/>
      <c r="D252" s="652"/>
      <c r="E252" s="652"/>
      <c r="F252" s="652"/>
      <c r="G252" s="652"/>
      <c r="H252" s="652"/>
      <c r="I252" s="652"/>
      <c r="J252" s="652"/>
      <c r="K252" s="652"/>
      <c r="L252" s="652"/>
      <c r="M252" s="652"/>
      <c r="N252" s="652"/>
      <c r="O252" s="652"/>
      <c r="P252" s="699" t="s">
        <v>118</v>
      </c>
      <c r="Q252" s="655" t="s">
        <v>115</v>
      </c>
      <c r="R252" s="656"/>
      <c r="S252" s="656"/>
      <c r="T252" s="656"/>
      <c r="U252" s="656"/>
      <c r="V252" s="656"/>
      <c r="W252" s="656"/>
      <c r="X252" s="656"/>
      <c r="Y252" s="656"/>
      <c r="Z252" s="656"/>
      <c r="AA252" s="656"/>
      <c r="AB252" s="656"/>
      <c r="AC252" s="656"/>
      <c r="AD252" s="656"/>
      <c r="AE252" s="656"/>
      <c r="AF252" s="656"/>
      <c r="AG252" s="657"/>
      <c r="AH252" s="661">
        <v>93</v>
      </c>
      <c r="AI252" s="662"/>
      <c r="AJ252" s="662"/>
      <c r="AK252" s="662"/>
      <c r="AL252" s="662"/>
      <c r="AM252" s="662"/>
      <c r="AN252" s="662"/>
      <c r="AO252" s="662"/>
      <c r="AP252" s="663"/>
      <c r="AQ252" s="661">
        <f>AH252*0.8</f>
        <v>74.400000000000006</v>
      </c>
      <c r="AR252" s="662"/>
      <c r="AS252" s="662"/>
      <c r="AT252" s="662"/>
      <c r="AU252" s="662"/>
      <c r="AV252" s="662"/>
      <c r="AW252" s="662"/>
      <c r="AX252" s="662"/>
      <c r="AY252" s="663"/>
      <c r="AZ252" s="661">
        <f>AH252*0.7</f>
        <v>65.099999999999994</v>
      </c>
      <c r="BA252" s="662"/>
      <c r="BB252" s="662"/>
      <c r="BC252" s="662"/>
      <c r="BD252" s="662"/>
      <c r="BE252" s="662"/>
      <c r="BF252" s="662"/>
      <c r="BG252" s="662"/>
      <c r="BH252" s="667"/>
      <c r="BI252" s="669">
        <v>111</v>
      </c>
      <c r="BJ252" s="662"/>
      <c r="BK252" s="662"/>
      <c r="BL252" s="662"/>
      <c r="BM252" s="662"/>
      <c r="BN252" s="662"/>
      <c r="BO252" s="662"/>
      <c r="BP252" s="662"/>
      <c r="BQ252" s="663"/>
      <c r="BR252" s="661">
        <f>BI252*0.8</f>
        <v>88.800000000000011</v>
      </c>
      <c r="BS252" s="662"/>
      <c r="BT252" s="662"/>
      <c r="BU252" s="662"/>
      <c r="BV252" s="662"/>
      <c r="BW252" s="662"/>
      <c r="BX252" s="662"/>
      <c r="BY252" s="662"/>
      <c r="BZ252" s="663"/>
      <c r="CA252" s="661">
        <f>BI252*0.7</f>
        <v>77.699999999999989</v>
      </c>
      <c r="CB252" s="662"/>
      <c r="CC252" s="662"/>
      <c r="CD252" s="662"/>
      <c r="CE252" s="662"/>
      <c r="CF252" s="662"/>
      <c r="CG252" s="662"/>
      <c r="CH252" s="662"/>
      <c r="CI252" s="663"/>
    </row>
    <row r="253" spans="1:87">
      <c r="A253" s="40"/>
      <c r="B253" s="653"/>
      <c r="C253" s="654"/>
      <c r="D253" s="654"/>
      <c r="E253" s="654"/>
      <c r="F253" s="654"/>
      <c r="G253" s="654"/>
      <c r="H253" s="654"/>
      <c r="I253" s="654"/>
      <c r="J253" s="654"/>
      <c r="K253" s="654"/>
      <c r="L253" s="654"/>
      <c r="M253" s="654"/>
      <c r="N253" s="654"/>
      <c r="O253" s="654"/>
      <c r="P253" s="594"/>
      <c r="Q253" s="658"/>
      <c r="R253" s="659"/>
      <c r="S253" s="659"/>
      <c r="T253" s="659"/>
      <c r="U253" s="659"/>
      <c r="V253" s="659"/>
      <c r="W253" s="659"/>
      <c r="X253" s="659"/>
      <c r="Y253" s="659"/>
      <c r="Z253" s="659"/>
      <c r="AA253" s="659"/>
      <c r="AB253" s="659"/>
      <c r="AC253" s="659"/>
      <c r="AD253" s="659"/>
      <c r="AE253" s="659"/>
      <c r="AF253" s="659"/>
      <c r="AG253" s="660"/>
      <c r="AH253" s="664"/>
      <c r="AI253" s="665"/>
      <c r="AJ253" s="665"/>
      <c r="AK253" s="665"/>
      <c r="AL253" s="665"/>
      <c r="AM253" s="665"/>
      <c r="AN253" s="665"/>
      <c r="AO253" s="665"/>
      <c r="AP253" s="666"/>
      <c r="AQ253" s="664"/>
      <c r="AR253" s="665"/>
      <c r="AS253" s="665"/>
      <c r="AT253" s="665"/>
      <c r="AU253" s="665"/>
      <c r="AV253" s="665"/>
      <c r="AW253" s="665"/>
      <c r="AX253" s="665"/>
      <c r="AY253" s="666"/>
      <c r="AZ253" s="664"/>
      <c r="BA253" s="665"/>
      <c r="BB253" s="665"/>
      <c r="BC253" s="665"/>
      <c r="BD253" s="665"/>
      <c r="BE253" s="665"/>
      <c r="BF253" s="665"/>
      <c r="BG253" s="665"/>
      <c r="BH253" s="668"/>
      <c r="BI253" s="670"/>
      <c r="BJ253" s="665"/>
      <c r="BK253" s="665"/>
      <c r="BL253" s="665"/>
      <c r="BM253" s="665"/>
      <c r="BN253" s="665"/>
      <c r="BO253" s="665"/>
      <c r="BP253" s="665"/>
      <c r="BQ253" s="666"/>
      <c r="BR253" s="664"/>
      <c r="BS253" s="665"/>
      <c r="BT253" s="665"/>
      <c r="BU253" s="665"/>
      <c r="BV253" s="665"/>
      <c r="BW253" s="665"/>
      <c r="BX253" s="665"/>
      <c r="BY253" s="665"/>
      <c r="BZ253" s="666"/>
      <c r="CA253" s="664"/>
      <c r="CB253" s="665"/>
      <c r="CC253" s="665"/>
      <c r="CD253" s="665"/>
      <c r="CE253" s="665"/>
      <c r="CF253" s="665"/>
      <c r="CG253" s="665"/>
      <c r="CH253" s="665"/>
      <c r="CI253" s="666"/>
    </row>
    <row r="254" spans="1:87">
      <c r="A254" s="40"/>
      <c r="B254" s="653"/>
      <c r="C254" s="654"/>
      <c r="D254" s="654"/>
      <c r="E254" s="654"/>
      <c r="F254" s="654"/>
      <c r="G254" s="654"/>
      <c r="H254" s="654"/>
      <c r="I254" s="654"/>
      <c r="J254" s="654"/>
      <c r="K254" s="654"/>
      <c r="L254" s="654"/>
      <c r="M254" s="654"/>
      <c r="N254" s="654"/>
      <c r="O254" s="654"/>
      <c r="P254" s="594" t="s">
        <v>118</v>
      </c>
      <c r="Q254" s="655" t="s">
        <v>116</v>
      </c>
      <c r="R254" s="656"/>
      <c r="S254" s="656"/>
      <c r="T254" s="656"/>
      <c r="U254" s="656"/>
      <c r="V254" s="656"/>
      <c r="W254" s="656"/>
      <c r="X254" s="656"/>
      <c r="Y254" s="656"/>
      <c r="Z254" s="656"/>
      <c r="AA254" s="656"/>
      <c r="AB254" s="656"/>
      <c r="AC254" s="656"/>
      <c r="AD254" s="656"/>
      <c r="AE254" s="656"/>
      <c r="AF254" s="656"/>
      <c r="AG254" s="657"/>
      <c r="AH254" s="661">
        <v>93</v>
      </c>
      <c r="AI254" s="662"/>
      <c r="AJ254" s="662"/>
      <c r="AK254" s="662"/>
      <c r="AL254" s="662"/>
      <c r="AM254" s="662"/>
      <c r="AN254" s="662"/>
      <c r="AO254" s="662"/>
      <c r="AP254" s="663"/>
      <c r="AQ254" s="661">
        <f>AH254*0.8</f>
        <v>74.400000000000006</v>
      </c>
      <c r="AR254" s="662"/>
      <c r="AS254" s="662"/>
      <c r="AT254" s="662"/>
      <c r="AU254" s="662"/>
      <c r="AV254" s="662"/>
      <c r="AW254" s="662"/>
      <c r="AX254" s="662"/>
      <c r="AY254" s="663"/>
      <c r="AZ254" s="661">
        <f>AH254*0.7</f>
        <v>65.099999999999994</v>
      </c>
      <c r="BA254" s="662"/>
      <c r="BB254" s="662"/>
      <c r="BC254" s="662"/>
      <c r="BD254" s="662"/>
      <c r="BE254" s="662"/>
      <c r="BF254" s="662"/>
      <c r="BG254" s="662"/>
      <c r="BH254" s="667"/>
      <c r="BI254" s="669">
        <v>111</v>
      </c>
      <c r="BJ254" s="662"/>
      <c r="BK254" s="662"/>
      <c r="BL254" s="662"/>
      <c r="BM254" s="662"/>
      <c r="BN254" s="662"/>
      <c r="BO254" s="662"/>
      <c r="BP254" s="662"/>
      <c r="BQ254" s="663"/>
      <c r="BR254" s="661">
        <f>BI254*0.8</f>
        <v>88.800000000000011</v>
      </c>
      <c r="BS254" s="662"/>
      <c r="BT254" s="662"/>
      <c r="BU254" s="662"/>
      <c r="BV254" s="662"/>
      <c r="BW254" s="662"/>
      <c r="BX254" s="662"/>
      <c r="BY254" s="662"/>
      <c r="BZ254" s="663"/>
      <c r="CA254" s="661">
        <f>BI254*0.7</f>
        <v>77.699999999999989</v>
      </c>
      <c r="CB254" s="662"/>
      <c r="CC254" s="662"/>
      <c r="CD254" s="662"/>
      <c r="CE254" s="662"/>
      <c r="CF254" s="662"/>
      <c r="CG254" s="662"/>
      <c r="CH254" s="662"/>
      <c r="CI254" s="663"/>
    </row>
    <row r="255" spans="1:87">
      <c r="A255" s="40"/>
      <c r="B255" s="653"/>
      <c r="C255" s="654"/>
      <c r="D255" s="654"/>
      <c r="E255" s="654"/>
      <c r="F255" s="654"/>
      <c r="G255" s="654"/>
      <c r="H255" s="654"/>
      <c r="I255" s="654"/>
      <c r="J255" s="654"/>
      <c r="K255" s="654"/>
      <c r="L255" s="654"/>
      <c r="M255" s="654"/>
      <c r="N255" s="654"/>
      <c r="O255" s="654"/>
      <c r="P255" s="594"/>
      <c r="Q255" s="658"/>
      <c r="R255" s="659"/>
      <c r="S255" s="659"/>
      <c r="T255" s="659"/>
      <c r="U255" s="659"/>
      <c r="V255" s="659"/>
      <c r="W255" s="659"/>
      <c r="X255" s="659"/>
      <c r="Y255" s="659"/>
      <c r="Z255" s="659"/>
      <c r="AA255" s="659"/>
      <c r="AB255" s="659"/>
      <c r="AC255" s="659"/>
      <c r="AD255" s="659"/>
      <c r="AE255" s="659"/>
      <c r="AF255" s="659"/>
      <c r="AG255" s="660"/>
      <c r="AH255" s="664"/>
      <c r="AI255" s="665"/>
      <c r="AJ255" s="665"/>
      <c r="AK255" s="665"/>
      <c r="AL255" s="665"/>
      <c r="AM255" s="665"/>
      <c r="AN255" s="665"/>
      <c r="AO255" s="665"/>
      <c r="AP255" s="666"/>
      <c r="AQ255" s="664"/>
      <c r="AR255" s="665"/>
      <c r="AS255" s="665"/>
      <c r="AT255" s="665"/>
      <c r="AU255" s="665"/>
      <c r="AV255" s="665"/>
      <c r="AW255" s="665"/>
      <c r="AX255" s="665"/>
      <c r="AY255" s="666"/>
      <c r="AZ255" s="664"/>
      <c r="BA255" s="665"/>
      <c r="BB255" s="665"/>
      <c r="BC255" s="665"/>
      <c r="BD255" s="665"/>
      <c r="BE255" s="665"/>
      <c r="BF255" s="665"/>
      <c r="BG255" s="665"/>
      <c r="BH255" s="668"/>
      <c r="BI255" s="670"/>
      <c r="BJ255" s="665"/>
      <c r="BK255" s="665"/>
      <c r="BL255" s="665"/>
      <c r="BM255" s="665"/>
      <c r="BN255" s="665"/>
      <c r="BO255" s="665"/>
      <c r="BP255" s="665"/>
      <c r="BQ255" s="666"/>
      <c r="BR255" s="664"/>
      <c r="BS255" s="665"/>
      <c r="BT255" s="665"/>
      <c r="BU255" s="665"/>
      <c r="BV255" s="665"/>
      <c r="BW255" s="665"/>
      <c r="BX255" s="665"/>
      <c r="BY255" s="665"/>
      <c r="BZ255" s="666"/>
      <c r="CA255" s="664"/>
      <c r="CB255" s="665"/>
      <c r="CC255" s="665"/>
      <c r="CD255" s="665"/>
      <c r="CE255" s="665"/>
      <c r="CF255" s="665"/>
      <c r="CG255" s="665"/>
      <c r="CH255" s="665"/>
      <c r="CI255" s="666"/>
    </row>
    <row r="256" spans="1:87">
      <c r="A256" s="40"/>
      <c r="B256" s="653"/>
      <c r="C256" s="654"/>
      <c r="D256" s="654"/>
      <c r="E256" s="654"/>
      <c r="F256" s="654"/>
      <c r="G256" s="654"/>
      <c r="H256" s="654"/>
      <c r="I256" s="654"/>
      <c r="J256" s="654"/>
      <c r="K256" s="654"/>
      <c r="L256" s="654"/>
      <c r="M256" s="654"/>
      <c r="N256" s="654"/>
      <c r="O256" s="654"/>
      <c r="P256" s="594" t="s">
        <v>118</v>
      </c>
      <c r="Q256" s="655" t="s">
        <v>135</v>
      </c>
      <c r="R256" s="656"/>
      <c r="S256" s="656"/>
      <c r="T256" s="656"/>
      <c r="U256" s="656"/>
      <c r="V256" s="656"/>
      <c r="W256" s="656"/>
      <c r="X256" s="656"/>
      <c r="Y256" s="656"/>
      <c r="Z256" s="656"/>
      <c r="AA256" s="656"/>
      <c r="AB256" s="656"/>
      <c r="AC256" s="656"/>
      <c r="AD256" s="656"/>
      <c r="AE256" s="656"/>
      <c r="AF256" s="656"/>
      <c r="AG256" s="657"/>
      <c r="AH256" s="661">
        <v>74</v>
      </c>
      <c r="AI256" s="662"/>
      <c r="AJ256" s="662"/>
      <c r="AK256" s="662"/>
      <c r="AL256" s="662"/>
      <c r="AM256" s="662"/>
      <c r="AN256" s="662"/>
      <c r="AO256" s="662"/>
      <c r="AP256" s="663"/>
      <c r="AQ256" s="661">
        <f>AH256*0.8</f>
        <v>59.2</v>
      </c>
      <c r="AR256" s="662"/>
      <c r="AS256" s="662"/>
      <c r="AT256" s="662"/>
      <c r="AU256" s="662"/>
      <c r="AV256" s="662"/>
      <c r="AW256" s="662"/>
      <c r="AX256" s="662"/>
      <c r="AY256" s="663"/>
      <c r="AZ256" s="661">
        <f>AH256*0.7</f>
        <v>51.8</v>
      </c>
      <c r="BA256" s="662"/>
      <c r="BB256" s="662"/>
      <c r="BC256" s="662"/>
      <c r="BD256" s="662"/>
      <c r="BE256" s="662"/>
      <c r="BF256" s="662"/>
      <c r="BG256" s="662"/>
      <c r="BH256" s="667"/>
      <c r="BI256" s="669">
        <v>90</v>
      </c>
      <c r="BJ256" s="662"/>
      <c r="BK256" s="662"/>
      <c r="BL256" s="662"/>
      <c r="BM256" s="662"/>
      <c r="BN256" s="662"/>
      <c r="BO256" s="662"/>
      <c r="BP256" s="662"/>
      <c r="BQ256" s="663"/>
      <c r="BR256" s="661">
        <f>BI256*0.8</f>
        <v>72</v>
      </c>
      <c r="BS256" s="662"/>
      <c r="BT256" s="662"/>
      <c r="BU256" s="662"/>
      <c r="BV256" s="662"/>
      <c r="BW256" s="662"/>
      <c r="BX256" s="662"/>
      <c r="BY256" s="662"/>
      <c r="BZ256" s="663"/>
      <c r="CA256" s="661">
        <f>BI256*0.7</f>
        <v>62.999999999999993</v>
      </c>
      <c r="CB256" s="662"/>
      <c r="CC256" s="662"/>
      <c r="CD256" s="662"/>
      <c r="CE256" s="662"/>
      <c r="CF256" s="662"/>
      <c r="CG256" s="662"/>
      <c r="CH256" s="662"/>
      <c r="CI256" s="663"/>
    </row>
    <row r="257" spans="1:87">
      <c r="A257" s="40"/>
      <c r="B257" s="653"/>
      <c r="C257" s="654"/>
      <c r="D257" s="654"/>
      <c r="E257" s="654"/>
      <c r="F257" s="654"/>
      <c r="G257" s="654"/>
      <c r="H257" s="654"/>
      <c r="I257" s="654"/>
      <c r="J257" s="654"/>
      <c r="K257" s="654"/>
      <c r="L257" s="654"/>
      <c r="M257" s="654"/>
      <c r="N257" s="654"/>
      <c r="O257" s="654"/>
      <c r="P257" s="594"/>
      <c r="Q257" s="658"/>
      <c r="R257" s="659"/>
      <c r="S257" s="659"/>
      <c r="T257" s="659"/>
      <c r="U257" s="659"/>
      <c r="V257" s="659"/>
      <c r="W257" s="659"/>
      <c r="X257" s="659"/>
      <c r="Y257" s="659"/>
      <c r="Z257" s="659"/>
      <c r="AA257" s="659"/>
      <c r="AB257" s="659"/>
      <c r="AC257" s="659"/>
      <c r="AD257" s="659"/>
      <c r="AE257" s="659"/>
      <c r="AF257" s="659"/>
      <c r="AG257" s="660"/>
      <c r="AH257" s="664"/>
      <c r="AI257" s="665"/>
      <c r="AJ257" s="665"/>
      <c r="AK257" s="665"/>
      <c r="AL257" s="665"/>
      <c r="AM257" s="665"/>
      <c r="AN257" s="665"/>
      <c r="AO257" s="665"/>
      <c r="AP257" s="666"/>
      <c r="AQ257" s="664"/>
      <c r="AR257" s="665"/>
      <c r="AS257" s="665"/>
      <c r="AT257" s="665"/>
      <c r="AU257" s="665"/>
      <c r="AV257" s="665"/>
      <c r="AW257" s="665"/>
      <c r="AX257" s="665"/>
      <c r="AY257" s="666"/>
      <c r="AZ257" s="664"/>
      <c r="BA257" s="665"/>
      <c r="BB257" s="665"/>
      <c r="BC257" s="665"/>
      <c r="BD257" s="665"/>
      <c r="BE257" s="665"/>
      <c r="BF257" s="665"/>
      <c r="BG257" s="665"/>
      <c r="BH257" s="668"/>
      <c r="BI257" s="670"/>
      <c r="BJ257" s="665"/>
      <c r="BK257" s="665"/>
      <c r="BL257" s="665"/>
      <c r="BM257" s="665"/>
      <c r="BN257" s="665"/>
      <c r="BO257" s="665"/>
      <c r="BP257" s="665"/>
      <c r="BQ257" s="666"/>
      <c r="BR257" s="664"/>
      <c r="BS257" s="665"/>
      <c r="BT257" s="665"/>
      <c r="BU257" s="665"/>
      <c r="BV257" s="665"/>
      <c r="BW257" s="665"/>
      <c r="BX257" s="665"/>
      <c r="BY257" s="665"/>
      <c r="BZ257" s="666"/>
      <c r="CA257" s="664"/>
      <c r="CB257" s="665"/>
      <c r="CC257" s="665"/>
      <c r="CD257" s="665"/>
      <c r="CE257" s="665"/>
      <c r="CF257" s="665"/>
      <c r="CG257" s="665"/>
      <c r="CH257" s="665"/>
      <c r="CI257" s="666"/>
    </row>
    <row r="258" spans="1:87">
      <c r="A258" s="40"/>
      <c r="B258" s="653"/>
      <c r="C258" s="654"/>
      <c r="D258" s="654"/>
      <c r="E258" s="654"/>
      <c r="F258" s="654"/>
      <c r="G258" s="654"/>
      <c r="H258" s="654"/>
      <c r="I258" s="654"/>
      <c r="J258" s="654"/>
      <c r="K258" s="654"/>
      <c r="L258" s="654"/>
      <c r="M258" s="654"/>
      <c r="N258" s="654"/>
      <c r="O258" s="654"/>
      <c r="P258" s="594" t="s">
        <v>118</v>
      </c>
      <c r="Q258" s="655" t="s">
        <v>136</v>
      </c>
      <c r="R258" s="656"/>
      <c r="S258" s="656"/>
      <c r="T258" s="656"/>
      <c r="U258" s="656"/>
      <c r="V258" s="656"/>
      <c r="W258" s="656"/>
      <c r="X258" s="656"/>
      <c r="Y258" s="656"/>
      <c r="Z258" s="656"/>
      <c r="AA258" s="656"/>
      <c r="AB258" s="656"/>
      <c r="AC258" s="656"/>
      <c r="AD258" s="656"/>
      <c r="AE258" s="656"/>
      <c r="AF258" s="656"/>
      <c r="AG258" s="657"/>
      <c r="AH258" s="661">
        <v>74</v>
      </c>
      <c r="AI258" s="662"/>
      <c r="AJ258" s="662"/>
      <c r="AK258" s="662"/>
      <c r="AL258" s="662"/>
      <c r="AM258" s="662"/>
      <c r="AN258" s="662"/>
      <c r="AO258" s="662"/>
      <c r="AP258" s="663"/>
      <c r="AQ258" s="661">
        <f>AH258*0.8</f>
        <v>59.2</v>
      </c>
      <c r="AR258" s="662"/>
      <c r="AS258" s="662"/>
      <c r="AT258" s="662"/>
      <c r="AU258" s="662"/>
      <c r="AV258" s="662"/>
      <c r="AW258" s="662"/>
      <c r="AX258" s="662"/>
      <c r="AY258" s="663"/>
      <c r="AZ258" s="661">
        <f>AH258*0.7</f>
        <v>51.8</v>
      </c>
      <c r="BA258" s="662"/>
      <c r="BB258" s="662"/>
      <c r="BC258" s="662"/>
      <c r="BD258" s="662"/>
      <c r="BE258" s="662"/>
      <c r="BF258" s="662"/>
      <c r="BG258" s="662"/>
      <c r="BH258" s="667"/>
      <c r="BI258" s="669">
        <v>90</v>
      </c>
      <c r="BJ258" s="662"/>
      <c r="BK258" s="662"/>
      <c r="BL258" s="662"/>
      <c r="BM258" s="662"/>
      <c r="BN258" s="662"/>
      <c r="BO258" s="662"/>
      <c r="BP258" s="662"/>
      <c r="BQ258" s="663"/>
      <c r="BR258" s="661">
        <f>BI258*0.8</f>
        <v>72</v>
      </c>
      <c r="BS258" s="662"/>
      <c r="BT258" s="662"/>
      <c r="BU258" s="662"/>
      <c r="BV258" s="662"/>
      <c r="BW258" s="662"/>
      <c r="BX258" s="662"/>
      <c r="BY258" s="662"/>
      <c r="BZ258" s="663"/>
      <c r="CA258" s="661">
        <f>BI258*0.7</f>
        <v>62.999999999999993</v>
      </c>
      <c r="CB258" s="662"/>
      <c r="CC258" s="662"/>
      <c r="CD258" s="662"/>
      <c r="CE258" s="662"/>
      <c r="CF258" s="662"/>
      <c r="CG258" s="662"/>
      <c r="CH258" s="662"/>
      <c r="CI258" s="663"/>
    </row>
    <row r="259" spans="1:87">
      <c r="A259" s="40"/>
      <c r="B259" s="653"/>
      <c r="C259" s="654"/>
      <c r="D259" s="654"/>
      <c r="E259" s="654"/>
      <c r="F259" s="654"/>
      <c r="G259" s="654"/>
      <c r="H259" s="654"/>
      <c r="I259" s="654"/>
      <c r="J259" s="654"/>
      <c r="K259" s="654"/>
      <c r="L259" s="654"/>
      <c r="M259" s="654"/>
      <c r="N259" s="654"/>
      <c r="O259" s="654"/>
      <c r="P259" s="594"/>
      <c r="Q259" s="658"/>
      <c r="R259" s="659"/>
      <c r="S259" s="659"/>
      <c r="T259" s="659"/>
      <c r="U259" s="659"/>
      <c r="V259" s="659"/>
      <c r="W259" s="659"/>
      <c r="X259" s="659"/>
      <c r="Y259" s="659"/>
      <c r="Z259" s="659"/>
      <c r="AA259" s="659"/>
      <c r="AB259" s="659"/>
      <c r="AC259" s="659"/>
      <c r="AD259" s="659"/>
      <c r="AE259" s="659"/>
      <c r="AF259" s="659"/>
      <c r="AG259" s="660"/>
      <c r="AH259" s="664"/>
      <c r="AI259" s="665"/>
      <c r="AJ259" s="665"/>
      <c r="AK259" s="665"/>
      <c r="AL259" s="665"/>
      <c r="AM259" s="665"/>
      <c r="AN259" s="665"/>
      <c r="AO259" s="665"/>
      <c r="AP259" s="666"/>
      <c r="AQ259" s="664"/>
      <c r="AR259" s="665"/>
      <c r="AS259" s="665"/>
      <c r="AT259" s="665"/>
      <c r="AU259" s="665"/>
      <c r="AV259" s="665"/>
      <c r="AW259" s="665"/>
      <c r="AX259" s="665"/>
      <c r="AY259" s="666"/>
      <c r="AZ259" s="664"/>
      <c r="BA259" s="665"/>
      <c r="BB259" s="665"/>
      <c r="BC259" s="665"/>
      <c r="BD259" s="665"/>
      <c r="BE259" s="665"/>
      <c r="BF259" s="665"/>
      <c r="BG259" s="665"/>
      <c r="BH259" s="668"/>
      <c r="BI259" s="670"/>
      <c r="BJ259" s="665"/>
      <c r="BK259" s="665"/>
      <c r="BL259" s="665"/>
      <c r="BM259" s="665"/>
      <c r="BN259" s="665"/>
      <c r="BO259" s="665"/>
      <c r="BP259" s="665"/>
      <c r="BQ259" s="666"/>
      <c r="BR259" s="664"/>
      <c r="BS259" s="665"/>
      <c r="BT259" s="665"/>
      <c r="BU259" s="665"/>
      <c r="BV259" s="665"/>
      <c r="BW259" s="665"/>
      <c r="BX259" s="665"/>
      <c r="BY259" s="665"/>
      <c r="BZ259" s="666"/>
      <c r="CA259" s="664"/>
      <c r="CB259" s="665"/>
      <c r="CC259" s="665"/>
      <c r="CD259" s="665"/>
      <c r="CE259" s="665"/>
      <c r="CF259" s="665"/>
      <c r="CG259" s="665"/>
      <c r="CH259" s="665"/>
      <c r="CI259" s="666"/>
    </row>
    <row r="260" spans="1:87">
      <c r="A260" s="40"/>
      <c r="B260" s="653"/>
      <c r="C260" s="654"/>
      <c r="D260" s="654"/>
      <c r="E260" s="654"/>
      <c r="F260" s="654"/>
      <c r="G260" s="654"/>
      <c r="H260" s="654"/>
      <c r="I260" s="654"/>
      <c r="J260" s="654"/>
      <c r="K260" s="654"/>
      <c r="L260" s="654"/>
      <c r="M260" s="654"/>
      <c r="N260" s="654"/>
      <c r="O260" s="654"/>
      <c r="P260" s="594" t="s">
        <v>118</v>
      </c>
      <c r="Q260" s="655" t="s">
        <v>137</v>
      </c>
      <c r="R260" s="656"/>
      <c r="S260" s="656"/>
      <c r="T260" s="656"/>
      <c r="U260" s="656"/>
      <c r="V260" s="656"/>
      <c r="W260" s="656"/>
      <c r="X260" s="656"/>
      <c r="Y260" s="656"/>
      <c r="Z260" s="656"/>
      <c r="AA260" s="656"/>
      <c r="AB260" s="656"/>
      <c r="AC260" s="656"/>
      <c r="AD260" s="656"/>
      <c r="AE260" s="656"/>
      <c r="AF260" s="656"/>
      <c r="AG260" s="657"/>
      <c r="AH260" s="661">
        <v>74</v>
      </c>
      <c r="AI260" s="662"/>
      <c r="AJ260" s="662"/>
      <c r="AK260" s="662"/>
      <c r="AL260" s="662"/>
      <c r="AM260" s="662"/>
      <c r="AN260" s="662"/>
      <c r="AO260" s="662"/>
      <c r="AP260" s="663"/>
      <c r="AQ260" s="661">
        <f>AH260*0.8</f>
        <v>59.2</v>
      </c>
      <c r="AR260" s="662"/>
      <c r="AS260" s="662"/>
      <c r="AT260" s="662"/>
      <c r="AU260" s="662"/>
      <c r="AV260" s="662"/>
      <c r="AW260" s="662"/>
      <c r="AX260" s="662"/>
      <c r="AY260" s="663"/>
      <c r="AZ260" s="661">
        <f>AH260*0.7</f>
        <v>51.8</v>
      </c>
      <c r="BA260" s="662"/>
      <c r="BB260" s="662"/>
      <c r="BC260" s="662"/>
      <c r="BD260" s="662"/>
      <c r="BE260" s="662"/>
      <c r="BF260" s="662"/>
      <c r="BG260" s="662"/>
      <c r="BH260" s="667"/>
      <c r="BI260" s="669">
        <v>90</v>
      </c>
      <c r="BJ260" s="662"/>
      <c r="BK260" s="662"/>
      <c r="BL260" s="662"/>
      <c r="BM260" s="662"/>
      <c r="BN260" s="662"/>
      <c r="BO260" s="662"/>
      <c r="BP260" s="662"/>
      <c r="BQ260" s="663"/>
      <c r="BR260" s="661">
        <f>BI260*0.8</f>
        <v>72</v>
      </c>
      <c r="BS260" s="662"/>
      <c r="BT260" s="662"/>
      <c r="BU260" s="662"/>
      <c r="BV260" s="662"/>
      <c r="BW260" s="662"/>
      <c r="BX260" s="662"/>
      <c r="BY260" s="662"/>
      <c r="BZ260" s="663"/>
      <c r="CA260" s="661">
        <f>BI260*0.7</f>
        <v>62.999999999999993</v>
      </c>
      <c r="CB260" s="662"/>
      <c r="CC260" s="662"/>
      <c r="CD260" s="662"/>
      <c r="CE260" s="662"/>
      <c r="CF260" s="662"/>
      <c r="CG260" s="662"/>
      <c r="CH260" s="662"/>
      <c r="CI260" s="663"/>
    </row>
    <row r="261" spans="1:87">
      <c r="A261" s="40"/>
      <c r="B261" s="653"/>
      <c r="C261" s="654"/>
      <c r="D261" s="654"/>
      <c r="E261" s="654"/>
      <c r="F261" s="654"/>
      <c r="G261" s="654"/>
      <c r="H261" s="654"/>
      <c r="I261" s="654"/>
      <c r="J261" s="654"/>
      <c r="K261" s="654"/>
      <c r="L261" s="654"/>
      <c r="M261" s="654"/>
      <c r="N261" s="654"/>
      <c r="O261" s="654"/>
      <c r="P261" s="594"/>
      <c r="Q261" s="658"/>
      <c r="R261" s="659"/>
      <c r="S261" s="659"/>
      <c r="T261" s="659"/>
      <c r="U261" s="659"/>
      <c r="V261" s="659"/>
      <c r="W261" s="659"/>
      <c r="X261" s="659"/>
      <c r="Y261" s="659"/>
      <c r="Z261" s="659"/>
      <c r="AA261" s="659"/>
      <c r="AB261" s="659"/>
      <c r="AC261" s="659"/>
      <c r="AD261" s="659"/>
      <c r="AE261" s="659"/>
      <c r="AF261" s="659"/>
      <c r="AG261" s="660"/>
      <c r="AH261" s="664"/>
      <c r="AI261" s="665"/>
      <c r="AJ261" s="665"/>
      <c r="AK261" s="665"/>
      <c r="AL261" s="665"/>
      <c r="AM261" s="665"/>
      <c r="AN261" s="665"/>
      <c r="AO261" s="665"/>
      <c r="AP261" s="666"/>
      <c r="AQ261" s="664"/>
      <c r="AR261" s="665"/>
      <c r="AS261" s="665"/>
      <c r="AT261" s="665"/>
      <c r="AU261" s="665"/>
      <c r="AV261" s="665"/>
      <c r="AW261" s="665"/>
      <c r="AX261" s="665"/>
      <c r="AY261" s="666"/>
      <c r="AZ261" s="664"/>
      <c r="BA261" s="665"/>
      <c r="BB261" s="665"/>
      <c r="BC261" s="665"/>
      <c r="BD261" s="665"/>
      <c r="BE261" s="665"/>
      <c r="BF261" s="665"/>
      <c r="BG261" s="665"/>
      <c r="BH261" s="668"/>
      <c r="BI261" s="670"/>
      <c r="BJ261" s="665"/>
      <c r="BK261" s="665"/>
      <c r="BL261" s="665"/>
      <c r="BM261" s="665"/>
      <c r="BN261" s="665"/>
      <c r="BO261" s="665"/>
      <c r="BP261" s="665"/>
      <c r="BQ261" s="666"/>
      <c r="BR261" s="664"/>
      <c r="BS261" s="665"/>
      <c r="BT261" s="665"/>
      <c r="BU261" s="665"/>
      <c r="BV261" s="665"/>
      <c r="BW261" s="665"/>
      <c r="BX261" s="665"/>
      <c r="BY261" s="665"/>
      <c r="BZ261" s="666"/>
      <c r="CA261" s="664"/>
      <c r="CB261" s="665"/>
      <c r="CC261" s="665"/>
      <c r="CD261" s="665"/>
      <c r="CE261" s="665"/>
      <c r="CF261" s="665"/>
      <c r="CG261" s="665"/>
      <c r="CH261" s="665"/>
      <c r="CI261" s="666"/>
    </row>
    <row r="262" spans="1:87">
      <c r="A262" s="40"/>
      <c r="B262" s="653"/>
      <c r="C262" s="654"/>
      <c r="D262" s="654"/>
      <c r="E262" s="654"/>
      <c r="F262" s="654"/>
      <c r="G262" s="654"/>
      <c r="H262" s="654"/>
      <c r="I262" s="654"/>
      <c r="J262" s="654"/>
      <c r="K262" s="654"/>
      <c r="L262" s="654"/>
      <c r="M262" s="654"/>
      <c r="N262" s="654"/>
      <c r="O262" s="654"/>
      <c r="P262" s="594" t="s">
        <v>118</v>
      </c>
      <c r="Q262" s="655" t="s">
        <v>138</v>
      </c>
      <c r="R262" s="656"/>
      <c r="S262" s="656"/>
      <c r="T262" s="656"/>
      <c r="U262" s="656"/>
      <c r="V262" s="656"/>
      <c r="W262" s="656"/>
      <c r="X262" s="656"/>
      <c r="Y262" s="656"/>
      <c r="Z262" s="656"/>
      <c r="AA262" s="656"/>
      <c r="AB262" s="656"/>
      <c r="AC262" s="656"/>
      <c r="AD262" s="656"/>
      <c r="AE262" s="656"/>
      <c r="AF262" s="656"/>
      <c r="AG262" s="657"/>
      <c r="AH262" s="661">
        <v>74</v>
      </c>
      <c r="AI262" s="662"/>
      <c r="AJ262" s="662"/>
      <c r="AK262" s="662"/>
      <c r="AL262" s="662"/>
      <c r="AM262" s="662"/>
      <c r="AN262" s="662"/>
      <c r="AO262" s="662"/>
      <c r="AP262" s="663"/>
      <c r="AQ262" s="661">
        <f>AH262*0.8</f>
        <v>59.2</v>
      </c>
      <c r="AR262" s="662"/>
      <c r="AS262" s="662"/>
      <c r="AT262" s="662"/>
      <c r="AU262" s="662"/>
      <c r="AV262" s="662"/>
      <c r="AW262" s="662"/>
      <c r="AX262" s="662"/>
      <c r="AY262" s="663"/>
      <c r="AZ262" s="661">
        <f>AH262*0.7</f>
        <v>51.8</v>
      </c>
      <c r="BA262" s="662"/>
      <c r="BB262" s="662"/>
      <c r="BC262" s="662"/>
      <c r="BD262" s="662"/>
      <c r="BE262" s="662"/>
      <c r="BF262" s="662"/>
      <c r="BG262" s="662"/>
      <c r="BH262" s="667"/>
      <c r="BI262" s="669">
        <v>90</v>
      </c>
      <c r="BJ262" s="662"/>
      <c r="BK262" s="662"/>
      <c r="BL262" s="662"/>
      <c r="BM262" s="662"/>
      <c r="BN262" s="662"/>
      <c r="BO262" s="662"/>
      <c r="BP262" s="662"/>
      <c r="BQ262" s="663"/>
      <c r="BR262" s="661">
        <f>BI262*0.8</f>
        <v>72</v>
      </c>
      <c r="BS262" s="662"/>
      <c r="BT262" s="662"/>
      <c r="BU262" s="662"/>
      <c r="BV262" s="662"/>
      <c r="BW262" s="662"/>
      <c r="BX262" s="662"/>
      <c r="BY262" s="662"/>
      <c r="BZ262" s="663"/>
      <c r="CA262" s="661">
        <f>BI262*0.7</f>
        <v>62.999999999999993</v>
      </c>
      <c r="CB262" s="662"/>
      <c r="CC262" s="662"/>
      <c r="CD262" s="662"/>
      <c r="CE262" s="662"/>
      <c r="CF262" s="662"/>
      <c r="CG262" s="662"/>
      <c r="CH262" s="662"/>
      <c r="CI262" s="663"/>
    </row>
    <row r="263" spans="1:87">
      <c r="A263" s="40"/>
      <c r="B263" s="653"/>
      <c r="C263" s="654"/>
      <c r="D263" s="654"/>
      <c r="E263" s="654"/>
      <c r="F263" s="654"/>
      <c r="G263" s="654"/>
      <c r="H263" s="654"/>
      <c r="I263" s="654"/>
      <c r="J263" s="654"/>
      <c r="K263" s="654"/>
      <c r="L263" s="654"/>
      <c r="M263" s="654"/>
      <c r="N263" s="654"/>
      <c r="O263" s="654"/>
      <c r="P263" s="594"/>
      <c r="Q263" s="658"/>
      <c r="R263" s="659"/>
      <c r="S263" s="659"/>
      <c r="T263" s="659"/>
      <c r="U263" s="659"/>
      <c r="V263" s="659"/>
      <c r="W263" s="659"/>
      <c r="X263" s="659"/>
      <c r="Y263" s="659"/>
      <c r="Z263" s="659"/>
      <c r="AA263" s="659"/>
      <c r="AB263" s="659"/>
      <c r="AC263" s="659"/>
      <c r="AD263" s="659"/>
      <c r="AE263" s="659"/>
      <c r="AF263" s="659"/>
      <c r="AG263" s="660"/>
      <c r="AH263" s="664"/>
      <c r="AI263" s="665"/>
      <c r="AJ263" s="665"/>
      <c r="AK263" s="665"/>
      <c r="AL263" s="665"/>
      <c r="AM263" s="665"/>
      <c r="AN263" s="665"/>
      <c r="AO263" s="665"/>
      <c r="AP263" s="666"/>
      <c r="AQ263" s="664"/>
      <c r="AR263" s="665"/>
      <c r="AS263" s="665"/>
      <c r="AT263" s="665"/>
      <c r="AU263" s="665"/>
      <c r="AV263" s="665"/>
      <c r="AW263" s="665"/>
      <c r="AX263" s="665"/>
      <c r="AY263" s="666"/>
      <c r="AZ263" s="664"/>
      <c r="BA263" s="665"/>
      <c r="BB263" s="665"/>
      <c r="BC263" s="665"/>
      <c r="BD263" s="665"/>
      <c r="BE263" s="665"/>
      <c r="BF263" s="665"/>
      <c r="BG263" s="665"/>
      <c r="BH263" s="668"/>
      <c r="BI263" s="670"/>
      <c r="BJ263" s="665"/>
      <c r="BK263" s="665"/>
      <c r="BL263" s="665"/>
      <c r="BM263" s="665"/>
      <c r="BN263" s="665"/>
      <c r="BO263" s="665"/>
      <c r="BP263" s="665"/>
      <c r="BQ263" s="666"/>
      <c r="BR263" s="664"/>
      <c r="BS263" s="665"/>
      <c r="BT263" s="665"/>
      <c r="BU263" s="665"/>
      <c r="BV263" s="665"/>
      <c r="BW263" s="665"/>
      <c r="BX263" s="665"/>
      <c r="BY263" s="665"/>
      <c r="BZ263" s="666"/>
      <c r="CA263" s="664"/>
      <c r="CB263" s="665"/>
      <c r="CC263" s="665"/>
      <c r="CD263" s="665"/>
      <c r="CE263" s="665"/>
      <c r="CF263" s="665"/>
      <c r="CG263" s="665"/>
      <c r="CH263" s="665"/>
      <c r="CI263" s="666"/>
    </row>
    <row r="264" spans="1:87">
      <c r="A264" s="40"/>
      <c r="B264" s="694" t="s">
        <v>119</v>
      </c>
      <c r="C264" s="695"/>
      <c r="D264" s="695"/>
      <c r="E264" s="695"/>
      <c r="F264" s="695"/>
      <c r="G264" s="695"/>
      <c r="H264" s="695"/>
      <c r="I264" s="695"/>
      <c r="J264" s="695"/>
      <c r="K264" s="695"/>
      <c r="L264" s="695"/>
      <c r="M264" s="695"/>
      <c r="N264" s="695"/>
      <c r="O264" s="695"/>
      <c r="P264" s="699" t="s">
        <v>119</v>
      </c>
      <c r="Q264" s="655" t="s">
        <v>115</v>
      </c>
      <c r="R264" s="656"/>
      <c r="S264" s="656"/>
      <c r="T264" s="656"/>
      <c r="U264" s="656"/>
      <c r="V264" s="656"/>
      <c r="W264" s="656"/>
      <c r="X264" s="656"/>
      <c r="Y264" s="656"/>
      <c r="Z264" s="656"/>
      <c r="AA264" s="656"/>
      <c r="AB264" s="656"/>
      <c r="AC264" s="656"/>
      <c r="AD264" s="656"/>
      <c r="AE264" s="656"/>
      <c r="AF264" s="656"/>
      <c r="AG264" s="657"/>
      <c r="AH264" s="661">
        <v>84</v>
      </c>
      <c r="AI264" s="662"/>
      <c r="AJ264" s="662"/>
      <c r="AK264" s="662"/>
      <c r="AL264" s="662"/>
      <c r="AM264" s="662"/>
      <c r="AN264" s="662"/>
      <c r="AO264" s="662"/>
      <c r="AP264" s="663"/>
      <c r="AQ264" s="661">
        <f>AH264*0.8</f>
        <v>67.2</v>
      </c>
      <c r="AR264" s="662"/>
      <c r="AS264" s="662"/>
      <c r="AT264" s="662"/>
      <c r="AU264" s="662"/>
      <c r="AV264" s="662"/>
      <c r="AW264" s="662"/>
      <c r="AX264" s="662"/>
      <c r="AY264" s="663"/>
      <c r="AZ264" s="661">
        <f>AH264*0.7</f>
        <v>58.8</v>
      </c>
      <c r="BA264" s="662"/>
      <c r="BB264" s="662"/>
      <c r="BC264" s="662"/>
      <c r="BD264" s="662"/>
      <c r="BE264" s="662"/>
      <c r="BF264" s="662"/>
      <c r="BG264" s="662"/>
      <c r="BH264" s="667"/>
      <c r="BI264" s="669">
        <v>72</v>
      </c>
      <c r="BJ264" s="662"/>
      <c r="BK264" s="662"/>
      <c r="BL264" s="662"/>
      <c r="BM264" s="662"/>
      <c r="BN264" s="662"/>
      <c r="BO264" s="662"/>
      <c r="BP264" s="662"/>
      <c r="BQ264" s="663"/>
      <c r="BR264" s="661">
        <f>BI264*0.8</f>
        <v>57.6</v>
      </c>
      <c r="BS264" s="662"/>
      <c r="BT264" s="662"/>
      <c r="BU264" s="662"/>
      <c r="BV264" s="662"/>
      <c r="BW264" s="662"/>
      <c r="BX264" s="662"/>
      <c r="BY264" s="662"/>
      <c r="BZ264" s="663"/>
      <c r="CA264" s="661">
        <f>BI264*0.7</f>
        <v>50.4</v>
      </c>
      <c r="CB264" s="662"/>
      <c r="CC264" s="662"/>
      <c r="CD264" s="662"/>
      <c r="CE264" s="662"/>
      <c r="CF264" s="662"/>
      <c r="CG264" s="662"/>
      <c r="CH264" s="662"/>
      <c r="CI264" s="663"/>
    </row>
    <row r="265" spans="1:87">
      <c r="A265" s="40"/>
      <c r="B265" s="696"/>
      <c r="C265" s="654"/>
      <c r="D265" s="654"/>
      <c r="E265" s="654"/>
      <c r="F265" s="654"/>
      <c r="G265" s="654"/>
      <c r="H265" s="654"/>
      <c r="I265" s="654"/>
      <c r="J265" s="654"/>
      <c r="K265" s="654"/>
      <c r="L265" s="654"/>
      <c r="M265" s="654"/>
      <c r="N265" s="654"/>
      <c r="O265" s="654"/>
      <c r="P265" s="594"/>
      <c r="Q265" s="658"/>
      <c r="R265" s="659"/>
      <c r="S265" s="659"/>
      <c r="T265" s="659"/>
      <c r="U265" s="659"/>
      <c r="V265" s="659"/>
      <c r="W265" s="659"/>
      <c r="X265" s="659"/>
      <c r="Y265" s="659"/>
      <c r="Z265" s="659"/>
      <c r="AA265" s="659"/>
      <c r="AB265" s="659"/>
      <c r="AC265" s="659"/>
      <c r="AD265" s="659"/>
      <c r="AE265" s="659"/>
      <c r="AF265" s="659"/>
      <c r="AG265" s="660"/>
      <c r="AH265" s="664"/>
      <c r="AI265" s="665"/>
      <c r="AJ265" s="665"/>
      <c r="AK265" s="665"/>
      <c r="AL265" s="665"/>
      <c r="AM265" s="665"/>
      <c r="AN265" s="665"/>
      <c r="AO265" s="665"/>
      <c r="AP265" s="666"/>
      <c r="AQ265" s="664"/>
      <c r="AR265" s="665"/>
      <c r="AS265" s="665"/>
      <c r="AT265" s="665"/>
      <c r="AU265" s="665"/>
      <c r="AV265" s="665"/>
      <c r="AW265" s="665"/>
      <c r="AX265" s="665"/>
      <c r="AY265" s="666"/>
      <c r="AZ265" s="664"/>
      <c r="BA265" s="665"/>
      <c r="BB265" s="665"/>
      <c r="BC265" s="665"/>
      <c r="BD265" s="665"/>
      <c r="BE265" s="665"/>
      <c r="BF265" s="665"/>
      <c r="BG265" s="665"/>
      <c r="BH265" s="668"/>
      <c r="BI265" s="670"/>
      <c r="BJ265" s="665"/>
      <c r="BK265" s="665"/>
      <c r="BL265" s="665"/>
      <c r="BM265" s="665"/>
      <c r="BN265" s="665"/>
      <c r="BO265" s="665"/>
      <c r="BP265" s="665"/>
      <c r="BQ265" s="666"/>
      <c r="BR265" s="664"/>
      <c r="BS265" s="665"/>
      <c r="BT265" s="665"/>
      <c r="BU265" s="665"/>
      <c r="BV265" s="665"/>
      <c r="BW265" s="665"/>
      <c r="BX265" s="665"/>
      <c r="BY265" s="665"/>
      <c r="BZ265" s="666"/>
      <c r="CA265" s="664"/>
      <c r="CB265" s="665"/>
      <c r="CC265" s="665"/>
      <c r="CD265" s="665"/>
      <c r="CE265" s="665"/>
      <c r="CF265" s="665"/>
      <c r="CG265" s="665"/>
      <c r="CH265" s="665"/>
      <c r="CI265" s="666"/>
    </row>
    <row r="266" spans="1:87">
      <c r="A266" s="40"/>
      <c r="B266" s="696"/>
      <c r="C266" s="654"/>
      <c r="D266" s="654"/>
      <c r="E266" s="654"/>
      <c r="F266" s="654"/>
      <c r="G266" s="654"/>
      <c r="H266" s="654"/>
      <c r="I266" s="654"/>
      <c r="J266" s="654"/>
      <c r="K266" s="654"/>
      <c r="L266" s="654"/>
      <c r="M266" s="654"/>
      <c r="N266" s="654"/>
      <c r="O266" s="654"/>
      <c r="P266" s="594" t="s">
        <v>119</v>
      </c>
      <c r="Q266" s="655" t="s">
        <v>116</v>
      </c>
      <c r="R266" s="656"/>
      <c r="S266" s="656"/>
      <c r="T266" s="656"/>
      <c r="U266" s="656"/>
      <c r="V266" s="656"/>
      <c r="W266" s="656"/>
      <c r="X266" s="656"/>
      <c r="Y266" s="656"/>
      <c r="Z266" s="656"/>
      <c r="AA266" s="656"/>
      <c r="AB266" s="656"/>
      <c r="AC266" s="656"/>
      <c r="AD266" s="656"/>
      <c r="AE266" s="656"/>
      <c r="AF266" s="656"/>
      <c r="AG266" s="657"/>
      <c r="AH266" s="661">
        <v>84</v>
      </c>
      <c r="AI266" s="662"/>
      <c r="AJ266" s="662"/>
      <c r="AK266" s="662"/>
      <c r="AL266" s="662"/>
      <c r="AM266" s="662"/>
      <c r="AN266" s="662"/>
      <c r="AO266" s="662"/>
      <c r="AP266" s="663"/>
      <c r="AQ266" s="661">
        <f>AH266*0.8</f>
        <v>67.2</v>
      </c>
      <c r="AR266" s="662"/>
      <c r="AS266" s="662"/>
      <c r="AT266" s="662"/>
      <c r="AU266" s="662"/>
      <c r="AV266" s="662"/>
      <c r="AW266" s="662"/>
      <c r="AX266" s="662"/>
      <c r="AY266" s="663"/>
      <c r="AZ266" s="661">
        <f>AH266*0.7</f>
        <v>58.8</v>
      </c>
      <c r="BA266" s="662"/>
      <c r="BB266" s="662"/>
      <c r="BC266" s="662"/>
      <c r="BD266" s="662"/>
      <c r="BE266" s="662"/>
      <c r="BF266" s="662"/>
      <c r="BG266" s="662"/>
      <c r="BH266" s="667"/>
      <c r="BI266" s="669">
        <v>72</v>
      </c>
      <c r="BJ266" s="662"/>
      <c r="BK266" s="662"/>
      <c r="BL266" s="662"/>
      <c r="BM266" s="662"/>
      <c r="BN266" s="662"/>
      <c r="BO266" s="662"/>
      <c r="BP266" s="662"/>
      <c r="BQ266" s="663"/>
      <c r="BR266" s="661">
        <f>BI266*0.8</f>
        <v>57.6</v>
      </c>
      <c r="BS266" s="662"/>
      <c r="BT266" s="662"/>
      <c r="BU266" s="662"/>
      <c r="BV266" s="662"/>
      <c r="BW266" s="662"/>
      <c r="BX266" s="662"/>
      <c r="BY266" s="662"/>
      <c r="BZ266" s="663"/>
      <c r="CA266" s="661">
        <f>BI266*0.7</f>
        <v>50.4</v>
      </c>
      <c r="CB266" s="662"/>
      <c r="CC266" s="662"/>
      <c r="CD266" s="662"/>
      <c r="CE266" s="662"/>
      <c r="CF266" s="662"/>
      <c r="CG266" s="662"/>
      <c r="CH266" s="662"/>
      <c r="CI266" s="663"/>
    </row>
    <row r="267" spans="1:87">
      <c r="A267" s="40"/>
      <c r="B267" s="696"/>
      <c r="C267" s="654"/>
      <c r="D267" s="654"/>
      <c r="E267" s="654"/>
      <c r="F267" s="654"/>
      <c r="G267" s="654"/>
      <c r="H267" s="654"/>
      <c r="I267" s="654"/>
      <c r="J267" s="654"/>
      <c r="K267" s="654"/>
      <c r="L267" s="654"/>
      <c r="M267" s="654"/>
      <c r="N267" s="654"/>
      <c r="O267" s="654"/>
      <c r="P267" s="594"/>
      <c r="Q267" s="658"/>
      <c r="R267" s="659"/>
      <c r="S267" s="659"/>
      <c r="T267" s="659"/>
      <c r="U267" s="659"/>
      <c r="V267" s="659"/>
      <c r="W267" s="659"/>
      <c r="X267" s="659"/>
      <c r="Y267" s="659"/>
      <c r="Z267" s="659"/>
      <c r="AA267" s="659"/>
      <c r="AB267" s="659"/>
      <c r="AC267" s="659"/>
      <c r="AD267" s="659"/>
      <c r="AE267" s="659"/>
      <c r="AF267" s="659"/>
      <c r="AG267" s="660"/>
      <c r="AH267" s="664"/>
      <c r="AI267" s="665"/>
      <c r="AJ267" s="665"/>
      <c r="AK267" s="665"/>
      <c r="AL267" s="665"/>
      <c r="AM267" s="665"/>
      <c r="AN267" s="665"/>
      <c r="AO267" s="665"/>
      <c r="AP267" s="666"/>
      <c r="AQ267" s="664"/>
      <c r="AR267" s="665"/>
      <c r="AS267" s="665"/>
      <c r="AT267" s="665"/>
      <c r="AU267" s="665"/>
      <c r="AV267" s="665"/>
      <c r="AW267" s="665"/>
      <c r="AX267" s="665"/>
      <c r="AY267" s="666"/>
      <c r="AZ267" s="664"/>
      <c r="BA267" s="665"/>
      <c r="BB267" s="665"/>
      <c r="BC267" s="665"/>
      <c r="BD267" s="665"/>
      <c r="BE267" s="665"/>
      <c r="BF267" s="665"/>
      <c r="BG267" s="665"/>
      <c r="BH267" s="668"/>
      <c r="BI267" s="670"/>
      <c r="BJ267" s="665"/>
      <c r="BK267" s="665"/>
      <c r="BL267" s="665"/>
      <c r="BM267" s="665"/>
      <c r="BN267" s="665"/>
      <c r="BO267" s="665"/>
      <c r="BP267" s="665"/>
      <c r="BQ267" s="666"/>
      <c r="BR267" s="664"/>
      <c r="BS267" s="665"/>
      <c r="BT267" s="665"/>
      <c r="BU267" s="665"/>
      <c r="BV267" s="665"/>
      <c r="BW267" s="665"/>
      <c r="BX267" s="665"/>
      <c r="BY267" s="665"/>
      <c r="BZ267" s="666"/>
      <c r="CA267" s="664"/>
      <c r="CB267" s="665"/>
      <c r="CC267" s="665"/>
      <c r="CD267" s="665"/>
      <c r="CE267" s="665"/>
      <c r="CF267" s="665"/>
      <c r="CG267" s="665"/>
      <c r="CH267" s="665"/>
      <c r="CI267" s="666"/>
    </row>
    <row r="268" spans="1:87">
      <c r="A268" s="40"/>
      <c r="B268" s="696"/>
      <c r="C268" s="654"/>
      <c r="D268" s="654"/>
      <c r="E268" s="654"/>
      <c r="F268" s="654"/>
      <c r="G268" s="654"/>
      <c r="H268" s="654"/>
      <c r="I268" s="654"/>
      <c r="J268" s="654"/>
      <c r="K268" s="654"/>
      <c r="L268" s="654"/>
      <c r="M268" s="654"/>
      <c r="N268" s="654"/>
      <c r="O268" s="654"/>
      <c r="P268" s="594" t="s">
        <v>119</v>
      </c>
      <c r="Q268" s="655" t="s">
        <v>135</v>
      </c>
      <c r="R268" s="656"/>
      <c r="S268" s="656"/>
      <c r="T268" s="656"/>
      <c r="U268" s="656"/>
      <c r="V268" s="656"/>
      <c r="W268" s="656"/>
      <c r="X268" s="656"/>
      <c r="Y268" s="656"/>
      <c r="Z268" s="656"/>
      <c r="AA268" s="656"/>
      <c r="AB268" s="656"/>
      <c r="AC268" s="656"/>
      <c r="AD268" s="656"/>
      <c r="AE268" s="656"/>
      <c r="AF268" s="656"/>
      <c r="AG268" s="657"/>
      <c r="AH268" s="661">
        <v>67</v>
      </c>
      <c r="AI268" s="662"/>
      <c r="AJ268" s="662"/>
      <c r="AK268" s="662"/>
      <c r="AL268" s="662"/>
      <c r="AM268" s="662"/>
      <c r="AN268" s="662"/>
      <c r="AO268" s="662"/>
      <c r="AP268" s="663"/>
      <c r="AQ268" s="661">
        <f>AH268*0.8</f>
        <v>53.6</v>
      </c>
      <c r="AR268" s="662"/>
      <c r="AS268" s="662"/>
      <c r="AT268" s="662"/>
      <c r="AU268" s="662"/>
      <c r="AV268" s="662"/>
      <c r="AW268" s="662"/>
      <c r="AX268" s="662"/>
      <c r="AY268" s="663"/>
      <c r="AZ268" s="661">
        <f>AH268*0.7</f>
        <v>46.9</v>
      </c>
      <c r="BA268" s="662"/>
      <c r="BB268" s="662"/>
      <c r="BC268" s="662"/>
      <c r="BD268" s="662"/>
      <c r="BE268" s="662"/>
      <c r="BF268" s="662"/>
      <c r="BG268" s="662"/>
      <c r="BH268" s="667"/>
      <c r="BI268" s="669">
        <v>69</v>
      </c>
      <c r="BJ268" s="662"/>
      <c r="BK268" s="662"/>
      <c r="BL268" s="662"/>
      <c r="BM268" s="662"/>
      <c r="BN268" s="662"/>
      <c r="BO268" s="662"/>
      <c r="BP268" s="662"/>
      <c r="BQ268" s="663"/>
      <c r="BR268" s="661">
        <f>BI268*0.8</f>
        <v>55.2</v>
      </c>
      <c r="BS268" s="662"/>
      <c r="BT268" s="662"/>
      <c r="BU268" s="662"/>
      <c r="BV268" s="662"/>
      <c r="BW268" s="662"/>
      <c r="BX268" s="662"/>
      <c r="BY268" s="662"/>
      <c r="BZ268" s="663"/>
      <c r="CA268" s="661">
        <f>BI268*0.7</f>
        <v>48.3</v>
      </c>
      <c r="CB268" s="662"/>
      <c r="CC268" s="662"/>
      <c r="CD268" s="662"/>
      <c r="CE268" s="662"/>
      <c r="CF268" s="662"/>
      <c r="CG268" s="662"/>
      <c r="CH268" s="662"/>
      <c r="CI268" s="663"/>
    </row>
    <row r="269" spans="1:87">
      <c r="A269" s="40"/>
      <c r="B269" s="696"/>
      <c r="C269" s="654"/>
      <c r="D269" s="654"/>
      <c r="E269" s="654"/>
      <c r="F269" s="654"/>
      <c r="G269" s="654"/>
      <c r="H269" s="654"/>
      <c r="I269" s="654"/>
      <c r="J269" s="654"/>
      <c r="K269" s="654"/>
      <c r="L269" s="654"/>
      <c r="M269" s="654"/>
      <c r="N269" s="654"/>
      <c r="O269" s="654"/>
      <c r="P269" s="594"/>
      <c r="Q269" s="658"/>
      <c r="R269" s="659"/>
      <c r="S269" s="659"/>
      <c r="T269" s="659"/>
      <c r="U269" s="659"/>
      <c r="V269" s="659"/>
      <c r="W269" s="659"/>
      <c r="X269" s="659"/>
      <c r="Y269" s="659"/>
      <c r="Z269" s="659"/>
      <c r="AA269" s="659"/>
      <c r="AB269" s="659"/>
      <c r="AC269" s="659"/>
      <c r="AD269" s="659"/>
      <c r="AE269" s="659"/>
      <c r="AF269" s="659"/>
      <c r="AG269" s="660"/>
      <c r="AH269" s="664"/>
      <c r="AI269" s="665"/>
      <c r="AJ269" s="665"/>
      <c r="AK269" s="665"/>
      <c r="AL269" s="665"/>
      <c r="AM269" s="665"/>
      <c r="AN269" s="665"/>
      <c r="AO269" s="665"/>
      <c r="AP269" s="666"/>
      <c r="AQ269" s="664"/>
      <c r="AR269" s="665"/>
      <c r="AS269" s="665"/>
      <c r="AT269" s="665"/>
      <c r="AU269" s="665"/>
      <c r="AV269" s="665"/>
      <c r="AW269" s="665"/>
      <c r="AX269" s="665"/>
      <c r="AY269" s="666"/>
      <c r="AZ269" s="664"/>
      <c r="BA269" s="665"/>
      <c r="BB269" s="665"/>
      <c r="BC269" s="665"/>
      <c r="BD269" s="665"/>
      <c r="BE269" s="665"/>
      <c r="BF269" s="665"/>
      <c r="BG269" s="665"/>
      <c r="BH269" s="668"/>
      <c r="BI269" s="670"/>
      <c r="BJ269" s="665"/>
      <c r="BK269" s="665"/>
      <c r="BL269" s="665"/>
      <c r="BM269" s="665"/>
      <c r="BN269" s="665"/>
      <c r="BO269" s="665"/>
      <c r="BP269" s="665"/>
      <c r="BQ269" s="666"/>
      <c r="BR269" s="664"/>
      <c r="BS269" s="665"/>
      <c r="BT269" s="665"/>
      <c r="BU269" s="665"/>
      <c r="BV269" s="665"/>
      <c r="BW269" s="665"/>
      <c r="BX269" s="665"/>
      <c r="BY269" s="665"/>
      <c r="BZ269" s="666"/>
      <c r="CA269" s="664"/>
      <c r="CB269" s="665"/>
      <c r="CC269" s="665"/>
      <c r="CD269" s="665"/>
      <c r="CE269" s="665"/>
      <c r="CF269" s="665"/>
      <c r="CG269" s="665"/>
      <c r="CH269" s="665"/>
      <c r="CI269" s="666"/>
    </row>
    <row r="270" spans="1:87">
      <c r="B270" s="696"/>
      <c r="C270" s="654"/>
      <c r="D270" s="654"/>
      <c r="E270" s="654"/>
      <c r="F270" s="654"/>
      <c r="G270" s="654"/>
      <c r="H270" s="654"/>
      <c r="I270" s="654"/>
      <c r="J270" s="654"/>
      <c r="K270" s="654"/>
      <c r="L270" s="654"/>
      <c r="M270" s="654"/>
      <c r="N270" s="654"/>
      <c r="O270" s="654"/>
      <c r="P270" s="594" t="s">
        <v>119</v>
      </c>
      <c r="Q270" s="655" t="s">
        <v>136</v>
      </c>
      <c r="R270" s="656"/>
      <c r="S270" s="656"/>
      <c r="T270" s="656"/>
      <c r="U270" s="656"/>
      <c r="V270" s="656"/>
      <c r="W270" s="656"/>
      <c r="X270" s="656"/>
      <c r="Y270" s="656"/>
      <c r="Z270" s="656"/>
      <c r="AA270" s="656"/>
      <c r="AB270" s="656"/>
      <c r="AC270" s="656"/>
      <c r="AD270" s="656"/>
      <c r="AE270" s="656"/>
      <c r="AF270" s="656"/>
      <c r="AG270" s="657"/>
      <c r="AH270" s="661">
        <v>67</v>
      </c>
      <c r="AI270" s="662"/>
      <c r="AJ270" s="662"/>
      <c r="AK270" s="662"/>
      <c r="AL270" s="662"/>
      <c r="AM270" s="662"/>
      <c r="AN270" s="662"/>
      <c r="AO270" s="662"/>
      <c r="AP270" s="663"/>
      <c r="AQ270" s="661">
        <f>AH270*0.8</f>
        <v>53.6</v>
      </c>
      <c r="AR270" s="662"/>
      <c r="AS270" s="662"/>
      <c r="AT270" s="662"/>
      <c r="AU270" s="662"/>
      <c r="AV270" s="662"/>
      <c r="AW270" s="662"/>
      <c r="AX270" s="662"/>
      <c r="AY270" s="663"/>
      <c r="AZ270" s="661">
        <f>AH270*0.7</f>
        <v>46.9</v>
      </c>
      <c r="BA270" s="662"/>
      <c r="BB270" s="662"/>
      <c r="BC270" s="662"/>
      <c r="BD270" s="662"/>
      <c r="BE270" s="662"/>
      <c r="BF270" s="662"/>
      <c r="BG270" s="662"/>
      <c r="BH270" s="667"/>
      <c r="BI270" s="669">
        <v>69</v>
      </c>
      <c r="BJ270" s="662"/>
      <c r="BK270" s="662"/>
      <c r="BL270" s="662"/>
      <c r="BM270" s="662"/>
      <c r="BN270" s="662"/>
      <c r="BO270" s="662"/>
      <c r="BP270" s="662"/>
      <c r="BQ270" s="663"/>
      <c r="BR270" s="661">
        <f>BI270*0.8</f>
        <v>55.2</v>
      </c>
      <c r="BS270" s="662"/>
      <c r="BT270" s="662"/>
      <c r="BU270" s="662"/>
      <c r="BV270" s="662"/>
      <c r="BW270" s="662"/>
      <c r="BX270" s="662"/>
      <c r="BY270" s="662"/>
      <c r="BZ270" s="663"/>
      <c r="CA270" s="661">
        <f>BI270*0.7</f>
        <v>48.3</v>
      </c>
      <c r="CB270" s="662"/>
      <c r="CC270" s="662"/>
      <c r="CD270" s="662"/>
      <c r="CE270" s="662"/>
      <c r="CF270" s="662"/>
      <c r="CG270" s="662"/>
      <c r="CH270" s="662"/>
      <c r="CI270" s="663"/>
    </row>
    <row r="271" spans="1:87">
      <c r="B271" s="696"/>
      <c r="C271" s="654"/>
      <c r="D271" s="654"/>
      <c r="E271" s="654"/>
      <c r="F271" s="654"/>
      <c r="G271" s="654"/>
      <c r="H271" s="654"/>
      <c r="I271" s="654"/>
      <c r="J271" s="654"/>
      <c r="K271" s="654"/>
      <c r="L271" s="654"/>
      <c r="M271" s="654"/>
      <c r="N271" s="654"/>
      <c r="O271" s="654"/>
      <c r="P271" s="594"/>
      <c r="Q271" s="658"/>
      <c r="R271" s="659"/>
      <c r="S271" s="659"/>
      <c r="T271" s="659"/>
      <c r="U271" s="659"/>
      <c r="V271" s="659"/>
      <c r="W271" s="659"/>
      <c r="X271" s="659"/>
      <c r="Y271" s="659"/>
      <c r="Z271" s="659"/>
      <c r="AA271" s="659"/>
      <c r="AB271" s="659"/>
      <c r="AC271" s="659"/>
      <c r="AD271" s="659"/>
      <c r="AE271" s="659"/>
      <c r="AF271" s="659"/>
      <c r="AG271" s="660"/>
      <c r="AH271" s="664"/>
      <c r="AI271" s="665"/>
      <c r="AJ271" s="665"/>
      <c r="AK271" s="665"/>
      <c r="AL271" s="665"/>
      <c r="AM271" s="665"/>
      <c r="AN271" s="665"/>
      <c r="AO271" s="665"/>
      <c r="AP271" s="666"/>
      <c r="AQ271" s="664"/>
      <c r="AR271" s="665"/>
      <c r="AS271" s="665"/>
      <c r="AT271" s="665"/>
      <c r="AU271" s="665"/>
      <c r="AV271" s="665"/>
      <c r="AW271" s="665"/>
      <c r="AX271" s="665"/>
      <c r="AY271" s="666"/>
      <c r="AZ271" s="664"/>
      <c r="BA271" s="665"/>
      <c r="BB271" s="665"/>
      <c r="BC271" s="665"/>
      <c r="BD271" s="665"/>
      <c r="BE271" s="665"/>
      <c r="BF271" s="665"/>
      <c r="BG271" s="665"/>
      <c r="BH271" s="668"/>
      <c r="BI271" s="670"/>
      <c r="BJ271" s="665"/>
      <c r="BK271" s="665"/>
      <c r="BL271" s="665"/>
      <c r="BM271" s="665"/>
      <c r="BN271" s="665"/>
      <c r="BO271" s="665"/>
      <c r="BP271" s="665"/>
      <c r="BQ271" s="666"/>
      <c r="BR271" s="664"/>
      <c r="BS271" s="665"/>
      <c r="BT271" s="665"/>
      <c r="BU271" s="665"/>
      <c r="BV271" s="665"/>
      <c r="BW271" s="665"/>
      <c r="BX271" s="665"/>
      <c r="BY271" s="665"/>
      <c r="BZ271" s="666"/>
      <c r="CA271" s="664"/>
      <c r="CB271" s="665"/>
      <c r="CC271" s="665"/>
      <c r="CD271" s="665"/>
      <c r="CE271" s="665"/>
      <c r="CF271" s="665"/>
      <c r="CG271" s="665"/>
      <c r="CH271" s="665"/>
      <c r="CI271" s="666"/>
    </row>
    <row r="272" spans="1:87">
      <c r="B272" s="696"/>
      <c r="C272" s="654"/>
      <c r="D272" s="654"/>
      <c r="E272" s="654"/>
      <c r="F272" s="654"/>
      <c r="G272" s="654"/>
      <c r="H272" s="654"/>
      <c r="I272" s="654"/>
      <c r="J272" s="654"/>
      <c r="K272" s="654"/>
      <c r="L272" s="654"/>
      <c r="M272" s="654"/>
      <c r="N272" s="654"/>
      <c r="O272" s="654"/>
      <c r="P272" s="594" t="s">
        <v>119</v>
      </c>
      <c r="Q272" s="655" t="s">
        <v>137</v>
      </c>
      <c r="R272" s="656"/>
      <c r="S272" s="656"/>
      <c r="T272" s="656"/>
      <c r="U272" s="656"/>
      <c r="V272" s="656"/>
      <c r="W272" s="656"/>
      <c r="X272" s="656"/>
      <c r="Y272" s="656"/>
      <c r="Z272" s="656"/>
      <c r="AA272" s="656"/>
      <c r="AB272" s="656"/>
      <c r="AC272" s="656"/>
      <c r="AD272" s="656"/>
      <c r="AE272" s="656"/>
      <c r="AF272" s="656"/>
      <c r="AG272" s="657"/>
      <c r="AH272" s="661">
        <v>67</v>
      </c>
      <c r="AI272" s="662"/>
      <c r="AJ272" s="662"/>
      <c r="AK272" s="662"/>
      <c r="AL272" s="662"/>
      <c r="AM272" s="662"/>
      <c r="AN272" s="662"/>
      <c r="AO272" s="662"/>
      <c r="AP272" s="663"/>
      <c r="AQ272" s="661">
        <f>AH272*0.8</f>
        <v>53.6</v>
      </c>
      <c r="AR272" s="662"/>
      <c r="AS272" s="662"/>
      <c r="AT272" s="662"/>
      <c r="AU272" s="662"/>
      <c r="AV272" s="662"/>
      <c r="AW272" s="662"/>
      <c r="AX272" s="662"/>
      <c r="AY272" s="663"/>
      <c r="AZ272" s="661">
        <f>AH272*0.7</f>
        <v>46.9</v>
      </c>
      <c r="BA272" s="662"/>
      <c r="BB272" s="662"/>
      <c r="BC272" s="662"/>
      <c r="BD272" s="662"/>
      <c r="BE272" s="662"/>
      <c r="BF272" s="662"/>
      <c r="BG272" s="662"/>
      <c r="BH272" s="667"/>
      <c r="BI272" s="669">
        <v>69</v>
      </c>
      <c r="BJ272" s="662"/>
      <c r="BK272" s="662"/>
      <c r="BL272" s="662"/>
      <c r="BM272" s="662"/>
      <c r="BN272" s="662"/>
      <c r="BO272" s="662"/>
      <c r="BP272" s="662"/>
      <c r="BQ272" s="663"/>
      <c r="BR272" s="661">
        <f>BI272*0.8</f>
        <v>55.2</v>
      </c>
      <c r="BS272" s="662"/>
      <c r="BT272" s="662"/>
      <c r="BU272" s="662"/>
      <c r="BV272" s="662"/>
      <c r="BW272" s="662"/>
      <c r="BX272" s="662"/>
      <c r="BY272" s="662"/>
      <c r="BZ272" s="663"/>
      <c r="CA272" s="661">
        <f>BI272*0.7</f>
        <v>48.3</v>
      </c>
      <c r="CB272" s="662"/>
      <c r="CC272" s="662"/>
      <c r="CD272" s="662"/>
      <c r="CE272" s="662"/>
      <c r="CF272" s="662"/>
      <c r="CG272" s="662"/>
      <c r="CH272" s="662"/>
      <c r="CI272" s="663"/>
    </row>
    <row r="273" spans="1:88">
      <c r="B273" s="696"/>
      <c r="C273" s="654"/>
      <c r="D273" s="654"/>
      <c r="E273" s="654"/>
      <c r="F273" s="654"/>
      <c r="G273" s="654"/>
      <c r="H273" s="654"/>
      <c r="I273" s="654"/>
      <c r="J273" s="654"/>
      <c r="K273" s="654"/>
      <c r="L273" s="654"/>
      <c r="M273" s="654"/>
      <c r="N273" s="654"/>
      <c r="O273" s="654"/>
      <c r="P273" s="594"/>
      <c r="Q273" s="658"/>
      <c r="R273" s="659"/>
      <c r="S273" s="659"/>
      <c r="T273" s="659"/>
      <c r="U273" s="659"/>
      <c r="V273" s="659"/>
      <c r="W273" s="659"/>
      <c r="X273" s="659"/>
      <c r="Y273" s="659"/>
      <c r="Z273" s="659"/>
      <c r="AA273" s="659"/>
      <c r="AB273" s="659"/>
      <c r="AC273" s="659"/>
      <c r="AD273" s="659"/>
      <c r="AE273" s="659"/>
      <c r="AF273" s="659"/>
      <c r="AG273" s="660"/>
      <c r="AH273" s="664"/>
      <c r="AI273" s="665"/>
      <c r="AJ273" s="665"/>
      <c r="AK273" s="665"/>
      <c r="AL273" s="665"/>
      <c r="AM273" s="665"/>
      <c r="AN273" s="665"/>
      <c r="AO273" s="665"/>
      <c r="AP273" s="666"/>
      <c r="AQ273" s="664"/>
      <c r="AR273" s="665"/>
      <c r="AS273" s="665"/>
      <c r="AT273" s="665"/>
      <c r="AU273" s="665"/>
      <c r="AV273" s="665"/>
      <c r="AW273" s="665"/>
      <c r="AX273" s="665"/>
      <c r="AY273" s="666"/>
      <c r="AZ273" s="664"/>
      <c r="BA273" s="665"/>
      <c r="BB273" s="665"/>
      <c r="BC273" s="665"/>
      <c r="BD273" s="665"/>
      <c r="BE273" s="665"/>
      <c r="BF273" s="665"/>
      <c r="BG273" s="665"/>
      <c r="BH273" s="668"/>
      <c r="BI273" s="670"/>
      <c r="BJ273" s="665"/>
      <c r="BK273" s="665"/>
      <c r="BL273" s="665"/>
      <c r="BM273" s="665"/>
      <c r="BN273" s="665"/>
      <c r="BO273" s="665"/>
      <c r="BP273" s="665"/>
      <c r="BQ273" s="666"/>
      <c r="BR273" s="664"/>
      <c r="BS273" s="665"/>
      <c r="BT273" s="665"/>
      <c r="BU273" s="665"/>
      <c r="BV273" s="665"/>
      <c r="BW273" s="665"/>
      <c r="BX273" s="665"/>
      <c r="BY273" s="665"/>
      <c r="BZ273" s="666"/>
      <c r="CA273" s="664"/>
      <c r="CB273" s="665"/>
      <c r="CC273" s="665"/>
      <c r="CD273" s="665"/>
      <c r="CE273" s="665"/>
      <c r="CF273" s="665"/>
      <c r="CG273" s="665"/>
      <c r="CH273" s="665"/>
      <c r="CI273" s="666"/>
      <c r="CJ273" s="41" t="s">
        <v>799</v>
      </c>
    </row>
    <row r="274" spans="1:88">
      <c r="B274" s="696"/>
      <c r="C274" s="654"/>
      <c r="D274" s="654"/>
      <c r="E274" s="654"/>
      <c r="F274" s="654"/>
      <c r="G274" s="654"/>
      <c r="H274" s="654"/>
      <c r="I274" s="654"/>
      <c r="J274" s="654"/>
      <c r="K274" s="654"/>
      <c r="L274" s="654"/>
      <c r="M274" s="654"/>
      <c r="N274" s="654"/>
      <c r="O274" s="654"/>
      <c r="P274" s="594" t="s">
        <v>119</v>
      </c>
      <c r="Q274" s="655" t="s">
        <v>138</v>
      </c>
      <c r="R274" s="656"/>
      <c r="S274" s="656"/>
      <c r="T274" s="656"/>
      <c r="U274" s="656"/>
      <c r="V274" s="656"/>
      <c r="W274" s="656"/>
      <c r="X274" s="656"/>
      <c r="Y274" s="656"/>
      <c r="Z274" s="656"/>
      <c r="AA274" s="656"/>
      <c r="AB274" s="656"/>
      <c r="AC274" s="656"/>
      <c r="AD274" s="656"/>
      <c r="AE274" s="656"/>
      <c r="AF274" s="656"/>
      <c r="AG274" s="657"/>
      <c r="AH274" s="661">
        <v>67</v>
      </c>
      <c r="AI274" s="662"/>
      <c r="AJ274" s="662"/>
      <c r="AK274" s="662"/>
      <c r="AL274" s="662"/>
      <c r="AM274" s="662"/>
      <c r="AN274" s="662"/>
      <c r="AO274" s="662"/>
      <c r="AP274" s="663"/>
      <c r="AQ274" s="661">
        <f>AH274*0.8</f>
        <v>53.6</v>
      </c>
      <c r="AR274" s="662"/>
      <c r="AS274" s="662"/>
      <c r="AT274" s="662"/>
      <c r="AU274" s="662"/>
      <c r="AV274" s="662"/>
      <c r="AW274" s="662"/>
      <c r="AX274" s="662"/>
      <c r="AY274" s="663"/>
      <c r="AZ274" s="661">
        <f>AH274*0.7</f>
        <v>46.9</v>
      </c>
      <c r="BA274" s="662"/>
      <c r="BB274" s="662"/>
      <c r="BC274" s="662"/>
      <c r="BD274" s="662"/>
      <c r="BE274" s="662"/>
      <c r="BF274" s="662"/>
      <c r="BG274" s="662"/>
      <c r="BH274" s="667"/>
      <c r="BI274" s="669">
        <v>69</v>
      </c>
      <c r="BJ274" s="662"/>
      <c r="BK274" s="662"/>
      <c r="BL274" s="662"/>
      <c r="BM274" s="662"/>
      <c r="BN274" s="662"/>
      <c r="BO274" s="662"/>
      <c r="BP274" s="662"/>
      <c r="BQ274" s="663"/>
      <c r="BR274" s="661">
        <f>BI274*0.8</f>
        <v>55.2</v>
      </c>
      <c r="BS274" s="662"/>
      <c r="BT274" s="662"/>
      <c r="BU274" s="662"/>
      <c r="BV274" s="662"/>
      <c r="BW274" s="662"/>
      <c r="BX274" s="662"/>
      <c r="BY274" s="662"/>
      <c r="BZ274" s="663"/>
      <c r="CA274" s="661">
        <f>BI274*0.7</f>
        <v>48.3</v>
      </c>
      <c r="CB274" s="662"/>
      <c r="CC274" s="662"/>
      <c r="CD274" s="662"/>
      <c r="CE274" s="662"/>
      <c r="CF274" s="662"/>
      <c r="CG274" s="662"/>
      <c r="CH274" s="662"/>
      <c r="CI274" s="663"/>
    </row>
    <row r="275" spans="1:88">
      <c r="B275" s="697"/>
      <c r="C275" s="698"/>
      <c r="D275" s="698"/>
      <c r="E275" s="698"/>
      <c r="F275" s="698"/>
      <c r="G275" s="698"/>
      <c r="H275" s="698"/>
      <c r="I275" s="698"/>
      <c r="J275" s="698"/>
      <c r="K275" s="698"/>
      <c r="L275" s="698"/>
      <c r="M275" s="698"/>
      <c r="N275" s="698"/>
      <c r="O275" s="698"/>
      <c r="P275" s="594"/>
      <c r="Q275" s="658"/>
      <c r="R275" s="659"/>
      <c r="S275" s="659"/>
      <c r="T275" s="659"/>
      <c r="U275" s="659"/>
      <c r="V275" s="659"/>
      <c r="W275" s="659"/>
      <c r="X275" s="659"/>
      <c r="Y275" s="659"/>
      <c r="Z275" s="659"/>
      <c r="AA275" s="659"/>
      <c r="AB275" s="659"/>
      <c r="AC275" s="659"/>
      <c r="AD275" s="659"/>
      <c r="AE275" s="659"/>
      <c r="AF275" s="659"/>
      <c r="AG275" s="660"/>
      <c r="AH275" s="664"/>
      <c r="AI275" s="665"/>
      <c r="AJ275" s="665"/>
      <c r="AK275" s="665"/>
      <c r="AL275" s="665"/>
      <c r="AM275" s="665"/>
      <c r="AN275" s="665"/>
      <c r="AO275" s="665"/>
      <c r="AP275" s="666"/>
      <c r="AQ275" s="664"/>
      <c r="AR275" s="665"/>
      <c r="AS275" s="665"/>
      <c r="AT275" s="665"/>
      <c r="AU275" s="665"/>
      <c r="AV275" s="665"/>
      <c r="AW275" s="665"/>
      <c r="AX275" s="665"/>
      <c r="AY275" s="666"/>
      <c r="AZ275" s="664"/>
      <c r="BA275" s="665"/>
      <c r="BB275" s="665"/>
      <c r="BC275" s="665"/>
      <c r="BD275" s="665"/>
      <c r="BE275" s="665"/>
      <c r="BF275" s="665"/>
      <c r="BG275" s="665"/>
      <c r="BH275" s="668"/>
      <c r="BI275" s="670"/>
      <c r="BJ275" s="665"/>
      <c r="BK275" s="665"/>
      <c r="BL275" s="665"/>
      <c r="BM275" s="665"/>
      <c r="BN275" s="665"/>
      <c r="BO275" s="665"/>
      <c r="BP275" s="665"/>
      <c r="BQ275" s="666"/>
      <c r="BR275" s="664"/>
      <c r="BS275" s="665"/>
      <c r="BT275" s="665"/>
      <c r="BU275" s="665"/>
      <c r="BV275" s="665"/>
      <c r="BW275" s="665"/>
      <c r="BX275" s="665"/>
      <c r="BY275" s="665"/>
      <c r="BZ275" s="666"/>
      <c r="CA275" s="664"/>
      <c r="CB275" s="665"/>
      <c r="CC275" s="665"/>
      <c r="CD275" s="665"/>
      <c r="CE275" s="665"/>
      <c r="CF275" s="665"/>
      <c r="CG275" s="665"/>
      <c r="CH275" s="665"/>
      <c r="CI275" s="666"/>
      <c r="CJ275" s="41" t="s">
        <v>799</v>
      </c>
    </row>
    <row r="276" spans="1:88">
      <c r="P276" s="92"/>
      <c r="CJ276" s="41"/>
    </row>
    <row r="277" spans="1:88">
      <c r="B277" s="638" t="s">
        <v>2436</v>
      </c>
      <c r="C277" s="638"/>
      <c r="D277" s="638"/>
      <c r="E277" s="638"/>
      <c r="F277" s="638"/>
      <c r="G277" s="638"/>
      <c r="H277" s="638"/>
      <c r="I277" s="638"/>
      <c r="J277" s="638"/>
      <c r="K277" s="638"/>
      <c r="L277" s="638"/>
      <c r="M277" s="638"/>
      <c r="N277" s="638"/>
      <c r="O277" s="638"/>
      <c r="P277" s="638"/>
      <c r="Q277" s="638"/>
      <c r="R277" s="638"/>
      <c r="S277" s="638"/>
      <c r="T277" s="638"/>
      <c r="U277" s="638"/>
      <c r="V277" s="638"/>
      <c r="W277" s="638"/>
      <c r="X277" s="638"/>
      <c r="Y277" s="638"/>
      <c r="Z277" s="638"/>
      <c r="AA277" s="638"/>
      <c r="AB277" s="638"/>
      <c r="AC277" s="638"/>
      <c r="AD277" s="638"/>
      <c r="AE277" s="638"/>
      <c r="AF277" s="638"/>
      <c r="AG277" s="638"/>
      <c r="AH277" s="638"/>
      <c r="AI277" s="638"/>
      <c r="AJ277" s="638"/>
      <c r="AK277" s="638"/>
      <c r="AL277" s="638"/>
      <c r="AM277" s="638"/>
      <c r="AN277" s="638"/>
      <c r="AO277" s="638"/>
      <c r="AP277" s="638"/>
      <c r="AQ277" s="638"/>
      <c r="AR277" s="638"/>
      <c r="AS277" s="638"/>
      <c r="AT277" s="638"/>
      <c r="AU277" s="638"/>
      <c r="AV277" s="638"/>
      <c r="AW277" s="638"/>
      <c r="AX277" s="638"/>
      <c r="AY277" s="638"/>
      <c r="AZ277" s="638"/>
      <c r="BA277" s="638"/>
      <c r="BB277" s="638"/>
      <c r="BC277" s="638"/>
      <c r="BD277" s="638"/>
      <c r="BE277" s="638"/>
      <c r="BF277" s="638"/>
      <c r="BG277" s="638"/>
      <c r="BH277" s="638"/>
      <c r="BI277" s="638"/>
      <c r="BJ277" s="638"/>
      <c r="BK277" s="638"/>
      <c r="BL277" s="638"/>
      <c r="BM277" s="638"/>
      <c r="BN277" s="638"/>
      <c r="BO277" s="638"/>
      <c r="BP277" s="638"/>
      <c r="BQ277" s="638"/>
      <c r="BR277" s="638"/>
      <c r="BS277" s="638"/>
      <c r="BT277" s="638"/>
      <c r="BU277" s="638"/>
      <c r="BV277" s="638"/>
      <c r="BW277" s="638"/>
      <c r="BX277" s="638"/>
      <c r="BY277" s="638"/>
      <c r="BZ277" s="638"/>
      <c r="CA277" s="638"/>
      <c r="CB277" s="638"/>
      <c r="CC277" s="638"/>
      <c r="CD277" s="638"/>
      <c r="CE277" s="638"/>
      <c r="CF277" s="638"/>
      <c r="CG277" s="638"/>
      <c r="CH277" s="638"/>
      <c r="CI277" s="638"/>
      <c r="CJ277" s="41" t="s">
        <v>803</v>
      </c>
    </row>
    <row r="278" spans="1:88">
      <c r="A278" s="40"/>
      <c r="B278" s="638"/>
      <c r="C278" s="638"/>
      <c r="D278" s="638"/>
      <c r="E278" s="638"/>
      <c r="F278" s="638"/>
      <c r="G278" s="638"/>
      <c r="H278" s="638"/>
      <c r="I278" s="638"/>
      <c r="J278" s="638"/>
      <c r="K278" s="638"/>
      <c r="L278" s="638"/>
      <c r="M278" s="638"/>
      <c r="N278" s="638"/>
      <c r="O278" s="638"/>
      <c r="P278" s="638"/>
      <c r="Q278" s="638"/>
      <c r="R278" s="638"/>
      <c r="S278" s="638"/>
      <c r="T278" s="638"/>
      <c r="U278" s="638"/>
      <c r="V278" s="638"/>
      <c r="W278" s="638"/>
      <c r="X278" s="638"/>
      <c r="Y278" s="638"/>
      <c r="Z278" s="638"/>
      <c r="AA278" s="638"/>
      <c r="AB278" s="638"/>
      <c r="AC278" s="638"/>
      <c r="AD278" s="638"/>
      <c r="AE278" s="638"/>
      <c r="AF278" s="638"/>
      <c r="AG278" s="638"/>
      <c r="AH278" s="638"/>
      <c r="AI278" s="638"/>
      <c r="AJ278" s="638"/>
      <c r="AK278" s="638"/>
      <c r="AL278" s="638"/>
      <c r="AM278" s="638"/>
      <c r="AN278" s="638"/>
      <c r="AO278" s="638"/>
      <c r="AP278" s="638"/>
      <c r="AQ278" s="638"/>
      <c r="AR278" s="638"/>
      <c r="AS278" s="638"/>
      <c r="AT278" s="638"/>
      <c r="AU278" s="638"/>
      <c r="AV278" s="638"/>
      <c r="AW278" s="638"/>
      <c r="AX278" s="638"/>
      <c r="AY278" s="638"/>
      <c r="AZ278" s="638"/>
      <c r="BA278" s="638"/>
      <c r="BB278" s="638"/>
      <c r="BC278" s="638"/>
      <c r="BD278" s="638"/>
      <c r="BE278" s="638"/>
      <c r="BF278" s="638"/>
      <c r="BG278" s="638"/>
      <c r="BH278" s="638"/>
      <c r="BI278" s="638"/>
      <c r="BJ278" s="638"/>
      <c r="BK278" s="638"/>
      <c r="BL278" s="638"/>
      <c r="BM278" s="638"/>
      <c r="BN278" s="638"/>
      <c r="BO278" s="638"/>
      <c r="BP278" s="638"/>
      <c r="BQ278" s="638"/>
      <c r="BR278" s="638"/>
      <c r="BS278" s="638"/>
      <c r="BT278" s="638"/>
      <c r="BU278" s="638"/>
      <c r="BV278" s="638"/>
      <c r="BW278" s="638"/>
      <c r="BX278" s="638"/>
      <c r="BY278" s="638"/>
      <c r="BZ278" s="638"/>
      <c r="CA278" s="638"/>
      <c r="CB278" s="638"/>
      <c r="CC278" s="638"/>
      <c r="CD278" s="638"/>
      <c r="CE278" s="638"/>
      <c r="CF278" s="638"/>
      <c r="CG278" s="638"/>
      <c r="CH278" s="638"/>
      <c r="CI278" s="638"/>
    </row>
    <row r="279" spans="1:88">
      <c r="A279" s="40"/>
      <c r="B279" s="638"/>
      <c r="C279" s="638"/>
      <c r="D279" s="638"/>
      <c r="E279" s="638"/>
      <c r="F279" s="638"/>
      <c r="G279" s="638"/>
      <c r="H279" s="638"/>
      <c r="I279" s="638"/>
      <c r="J279" s="638"/>
      <c r="K279" s="638"/>
      <c r="L279" s="638"/>
      <c r="M279" s="638"/>
      <c r="N279" s="638"/>
      <c r="O279" s="638"/>
      <c r="P279" s="638"/>
      <c r="Q279" s="638"/>
      <c r="R279" s="638"/>
      <c r="S279" s="638"/>
      <c r="T279" s="638"/>
      <c r="U279" s="638"/>
      <c r="V279" s="638"/>
      <c r="W279" s="638"/>
      <c r="X279" s="638"/>
      <c r="Y279" s="638"/>
      <c r="Z279" s="638"/>
      <c r="AA279" s="638"/>
      <c r="AB279" s="638"/>
      <c r="AC279" s="638"/>
      <c r="AD279" s="638"/>
      <c r="AE279" s="638"/>
      <c r="AF279" s="638"/>
      <c r="AG279" s="638"/>
      <c r="AH279" s="638"/>
      <c r="AI279" s="638"/>
      <c r="AJ279" s="638"/>
      <c r="AK279" s="638"/>
      <c r="AL279" s="638"/>
      <c r="AM279" s="638"/>
      <c r="AN279" s="638"/>
      <c r="AO279" s="638"/>
      <c r="AP279" s="638"/>
      <c r="AQ279" s="638"/>
      <c r="AR279" s="638"/>
      <c r="AS279" s="638"/>
      <c r="AT279" s="638"/>
      <c r="AU279" s="638"/>
      <c r="AV279" s="638"/>
      <c r="AW279" s="638"/>
      <c r="AX279" s="638"/>
      <c r="AY279" s="638"/>
      <c r="AZ279" s="638"/>
      <c r="BA279" s="638"/>
      <c r="BB279" s="638"/>
      <c r="BC279" s="638"/>
      <c r="BD279" s="638"/>
      <c r="BE279" s="638"/>
      <c r="BF279" s="638"/>
      <c r="BG279" s="638"/>
      <c r="BH279" s="638"/>
      <c r="BI279" s="638"/>
      <c r="BJ279" s="638"/>
      <c r="BK279" s="638"/>
      <c r="BL279" s="638"/>
      <c r="BM279" s="638"/>
      <c r="BN279" s="638"/>
      <c r="BO279" s="638"/>
      <c r="BP279" s="638"/>
      <c r="BQ279" s="638"/>
      <c r="BR279" s="638"/>
      <c r="BS279" s="638"/>
      <c r="BT279" s="638"/>
      <c r="BU279" s="638"/>
      <c r="BV279" s="638"/>
      <c r="BW279" s="638"/>
      <c r="BX279" s="638"/>
      <c r="BY279" s="638"/>
      <c r="BZ279" s="638"/>
      <c r="CA279" s="638"/>
      <c r="CB279" s="638"/>
      <c r="CC279" s="638"/>
      <c r="CD279" s="638"/>
      <c r="CE279" s="638"/>
      <c r="CF279" s="638"/>
      <c r="CG279" s="638"/>
      <c r="CH279" s="638"/>
      <c r="CI279" s="638"/>
    </row>
    <row r="280" spans="1:88">
      <c r="A280" s="40"/>
      <c r="B280" s="613" t="s">
        <v>2437</v>
      </c>
      <c r="C280" s="613"/>
      <c r="D280" s="613"/>
      <c r="E280" s="613"/>
      <c r="F280" s="613"/>
      <c r="G280" s="613"/>
      <c r="H280" s="613"/>
      <c r="I280" s="613"/>
      <c r="J280" s="613"/>
      <c r="K280" s="613"/>
      <c r="L280" s="613"/>
      <c r="M280" s="613"/>
      <c r="N280" s="613"/>
      <c r="O280" s="613"/>
      <c r="P280" s="613"/>
      <c r="Q280" s="613"/>
      <c r="R280" s="613"/>
      <c r="S280" s="613"/>
      <c r="T280" s="613"/>
      <c r="U280" s="613"/>
      <c r="V280" s="613"/>
      <c r="W280" s="613"/>
      <c r="X280" s="613"/>
      <c r="Y280" s="613"/>
      <c r="Z280" s="613"/>
      <c r="AA280" s="613"/>
      <c r="AB280" s="613"/>
      <c r="AC280" s="613"/>
      <c r="AD280" s="613"/>
      <c r="AE280" s="613"/>
      <c r="AF280" s="613"/>
      <c r="AG280" s="613"/>
      <c r="AH280" s="613"/>
      <c r="AI280" s="613"/>
      <c r="AJ280" s="613"/>
      <c r="AK280" s="613"/>
      <c r="AL280" s="613"/>
      <c r="AM280" s="613"/>
      <c r="AN280" s="613"/>
      <c r="AO280" s="613"/>
      <c r="AP280" s="613"/>
      <c r="AQ280" s="613"/>
      <c r="AR280" s="613"/>
      <c r="AS280" s="613"/>
      <c r="AT280" s="613"/>
      <c r="AU280" s="613"/>
      <c r="AV280" s="613"/>
      <c r="AW280" s="613"/>
      <c r="AX280" s="613"/>
      <c r="AY280" s="613"/>
      <c r="AZ280" s="613"/>
      <c r="BA280" s="613"/>
      <c r="BB280" s="613"/>
      <c r="BC280" s="613"/>
      <c r="BD280" s="613"/>
      <c r="BE280" s="613"/>
      <c r="BF280" s="613"/>
      <c r="BG280" s="613"/>
      <c r="BH280" s="613"/>
      <c r="BI280" s="613"/>
      <c r="BJ280" s="613"/>
      <c r="BK280" s="613"/>
      <c r="BL280" s="613"/>
      <c r="BM280" s="613"/>
      <c r="BN280" s="613"/>
      <c r="BO280" s="613"/>
      <c r="BP280" s="613"/>
      <c r="BQ280" s="613"/>
      <c r="BR280" s="613"/>
      <c r="BS280" s="613"/>
      <c r="BT280" s="613"/>
      <c r="BU280" s="613"/>
      <c r="BV280" s="613"/>
      <c r="BW280" s="613"/>
      <c r="BX280" s="613"/>
      <c r="BY280" s="613"/>
      <c r="BZ280" s="613"/>
      <c r="CA280" s="613"/>
      <c r="CB280" s="613"/>
      <c r="CC280" s="613"/>
      <c r="CD280" s="613"/>
      <c r="CE280" s="613"/>
      <c r="CF280" s="613"/>
      <c r="CG280" s="613"/>
      <c r="CH280" s="613"/>
      <c r="CI280" s="613"/>
    </row>
    <row r="281" spans="1:88">
      <c r="A281" s="40"/>
      <c r="B281" s="613"/>
      <c r="C281" s="613"/>
      <c r="D281" s="613"/>
      <c r="E281" s="613"/>
      <c r="F281" s="613"/>
      <c r="G281" s="613"/>
      <c r="H281" s="613"/>
      <c r="I281" s="613"/>
      <c r="J281" s="613"/>
      <c r="K281" s="613"/>
      <c r="L281" s="613"/>
      <c r="M281" s="613"/>
      <c r="N281" s="613"/>
      <c r="O281" s="613"/>
      <c r="P281" s="613"/>
      <c r="Q281" s="613"/>
      <c r="R281" s="613"/>
      <c r="S281" s="613"/>
      <c r="T281" s="613"/>
      <c r="U281" s="613"/>
      <c r="V281" s="613"/>
      <c r="W281" s="613"/>
      <c r="X281" s="613"/>
      <c r="Y281" s="613"/>
      <c r="Z281" s="613"/>
      <c r="AA281" s="613"/>
      <c r="AB281" s="613"/>
      <c r="AC281" s="613"/>
      <c r="AD281" s="613"/>
      <c r="AE281" s="613"/>
      <c r="AF281" s="613"/>
      <c r="AG281" s="613"/>
      <c r="AH281" s="613"/>
      <c r="AI281" s="613"/>
      <c r="AJ281" s="613"/>
      <c r="AK281" s="613"/>
      <c r="AL281" s="613"/>
      <c r="AM281" s="613"/>
      <c r="AN281" s="613"/>
      <c r="AO281" s="613"/>
      <c r="AP281" s="613"/>
      <c r="AQ281" s="613"/>
      <c r="AR281" s="613"/>
      <c r="AS281" s="613"/>
      <c r="AT281" s="613"/>
      <c r="AU281" s="613"/>
      <c r="AV281" s="613"/>
      <c r="AW281" s="613"/>
      <c r="AX281" s="613"/>
      <c r="AY281" s="613"/>
      <c r="AZ281" s="613"/>
      <c r="BA281" s="613"/>
      <c r="BB281" s="613"/>
      <c r="BC281" s="613"/>
      <c r="BD281" s="613"/>
      <c r="BE281" s="613"/>
      <c r="BF281" s="613"/>
      <c r="BG281" s="613"/>
      <c r="BH281" s="613"/>
      <c r="BI281" s="613"/>
      <c r="BJ281" s="613"/>
      <c r="BK281" s="613"/>
      <c r="BL281" s="613"/>
      <c r="BM281" s="613"/>
      <c r="BN281" s="613"/>
      <c r="BO281" s="613"/>
      <c r="BP281" s="613"/>
      <c r="BQ281" s="613"/>
      <c r="BR281" s="613"/>
      <c r="BS281" s="613"/>
      <c r="BT281" s="613"/>
      <c r="BU281" s="613"/>
      <c r="BV281" s="613"/>
      <c r="BW281" s="613"/>
      <c r="BX281" s="613"/>
      <c r="BY281" s="613"/>
      <c r="BZ281" s="613"/>
      <c r="CA281" s="613"/>
      <c r="CB281" s="613"/>
      <c r="CC281" s="613"/>
      <c r="CD281" s="613"/>
      <c r="CE281" s="613"/>
      <c r="CF281" s="613"/>
      <c r="CG281" s="613"/>
      <c r="CH281" s="613"/>
      <c r="CI281" s="613"/>
    </row>
    <row r="282" spans="1:88">
      <c r="A282" s="40"/>
      <c r="B282" s="626" t="s">
        <v>760</v>
      </c>
      <c r="C282" s="627"/>
      <c r="D282" s="627"/>
      <c r="E282" s="627"/>
      <c r="F282" s="628"/>
      <c r="G282" s="626" t="s">
        <v>804</v>
      </c>
      <c r="H282" s="627"/>
      <c r="I282" s="627"/>
      <c r="J282" s="627"/>
      <c r="K282" s="627"/>
      <c r="L282" s="627"/>
      <c r="M282" s="627"/>
      <c r="N282" s="627"/>
      <c r="O282" s="627"/>
      <c r="P282" s="627"/>
      <c r="Q282" s="627"/>
      <c r="R282" s="627"/>
      <c r="S282" s="627"/>
      <c r="T282" s="627"/>
      <c r="U282" s="627"/>
      <c r="V282" s="627"/>
      <c r="W282" s="627"/>
      <c r="X282" s="627"/>
      <c r="Y282" s="627"/>
      <c r="Z282" s="627"/>
      <c r="AA282" s="627"/>
      <c r="AB282" s="627"/>
      <c r="AC282" s="627"/>
      <c r="AD282" s="627"/>
      <c r="AE282" s="627"/>
      <c r="AF282" s="627"/>
      <c r="AG282" s="627"/>
      <c r="AH282" s="627"/>
      <c r="AI282" s="627"/>
      <c r="AJ282" s="628"/>
      <c r="AK282" s="626" t="s">
        <v>805</v>
      </c>
      <c r="AL282" s="627"/>
      <c r="AM282" s="627"/>
      <c r="AN282" s="627"/>
      <c r="AO282" s="627"/>
      <c r="AP282" s="627"/>
      <c r="AQ282" s="627"/>
      <c r="AR282" s="627"/>
      <c r="AS282" s="627"/>
      <c r="AT282" s="627"/>
      <c r="AU282" s="627"/>
      <c r="AV282" s="627"/>
      <c r="AW282" s="627"/>
      <c r="AX282" s="627"/>
      <c r="AY282" s="627"/>
      <c r="AZ282" s="627"/>
      <c r="BA282" s="627"/>
      <c r="BB282" s="627"/>
      <c r="BC282" s="627"/>
      <c r="BD282" s="628"/>
      <c r="BE282" s="626" t="s">
        <v>806</v>
      </c>
      <c r="BF282" s="627"/>
      <c r="BG282" s="627"/>
      <c r="BH282" s="627"/>
      <c r="BI282" s="627"/>
      <c r="BJ282" s="627"/>
      <c r="BK282" s="627"/>
      <c r="BL282" s="627"/>
      <c r="BM282" s="627"/>
      <c r="BN282" s="627"/>
      <c r="BO282" s="627"/>
      <c r="BP282" s="627"/>
      <c r="BQ282" s="627"/>
      <c r="BR282" s="627"/>
      <c r="BS282" s="627"/>
      <c r="BT282" s="627"/>
      <c r="BU282" s="627"/>
      <c r="BV282" s="627"/>
      <c r="BW282" s="627"/>
      <c r="BX282" s="627"/>
      <c r="BY282" s="627"/>
      <c r="BZ282" s="627"/>
      <c r="CA282" s="627"/>
      <c r="CB282" s="627"/>
      <c r="CC282" s="627"/>
      <c r="CD282" s="627"/>
      <c r="CE282" s="627"/>
      <c r="CF282" s="627"/>
      <c r="CG282" s="627"/>
      <c r="CH282" s="627"/>
      <c r="CI282" s="628"/>
    </row>
    <row r="283" spans="1:88">
      <c r="A283" s="40"/>
      <c r="B283" s="635">
        <v>1</v>
      </c>
      <c r="C283" s="636"/>
      <c r="D283" s="636"/>
      <c r="E283" s="636"/>
      <c r="F283" s="637"/>
      <c r="G283" s="629" t="s">
        <v>0</v>
      </c>
      <c r="H283" s="630"/>
      <c r="I283" s="630"/>
      <c r="J283" s="630"/>
      <c r="K283" s="630"/>
      <c r="L283" s="630"/>
      <c r="M283" s="630"/>
      <c r="N283" s="630"/>
      <c r="O283" s="630"/>
      <c r="P283" s="630"/>
      <c r="Q283" s="630"/>
      <c r="R283" s="630"/>
      <c r="S283" s="630"/>
      <c r="T283" s="630"/>
      <c r="U283" s="630"/>
      <c r="V283" s="630"/>
      <c r="W283" s="630"/>
      <c r="X283" s="630"/>
      <c r="Y283" s="630"/>
      <c r="Z283" s="630"/>
      <c r="AA283" s="630"/>
      <c r="AB283" s="630"/>
      <c r="AC283" s="630"/>
      <c r="AD283" s="630"/>
      <c r="AE283" s="630"/>
      <c r="AF283" s="630"/>
      <c r="AG283" s="630"/>
      <c r="AH283" s="630"/>
      <c r="AI283" s="630"/>
      <c r="AJ283" s="631"/>
      <c r="AK283" s="632" t="s">
        <v>1789</v>
      </c>
      <c r="AL283" s="633"/>
      <c r="AM283" s="633"/>
      <c r="AN283" s="633"/>
      <c r="AO283" s="633"/>
      <c r="AP283" s="633"/>
      <c r="AQ283" s="633"/>
      <c r="AR283" s="633"/>
      <c r="AS283" s="633"/>
      <c r="AT283" s="633"/>
      <c r="AU283" s="633"/>
      <c r="AV283" s="633"/>
      <c r="AW283" s="633"/>
      <c r="AX283" s="633"/>
      <c r="AY283" s="633"/>
      <c r="AZ283" s="633"/>
      <c r="BA283" s="633"/>
      <c r="BB283" s="633"/>
      <c r="BC283" s="633"/>
      <c r="BD283" s="634"/>
      <c r="BE283" s="632" t="s">
        <v>772</v>
      </c>
      <c r="BF283" s="633"/>
      <c r="BG283" s="633"/>
      <c r="BH283" s="633"/>
      <c r="BI283" s="633"/>
      <c r="BJ283" s="633"/>
      <c r="BK283" s="633"/>
      <c r="BL283" s="633"/>
      <c r="BM283" s="633"/>
      <c r="BN283" s="633"/>
      <c r="BO283" s="633"/>
      <c r="BP283" s="633"/>
      <c r="BQ283" s="633"/>
      <c r="BR283" s="633"/>
      <c r="BS283" s="633"/>
      <c r="BT283" s="633"/>
      <c r="BU283" s="633"/>
      <c r="BV283" s="633"/>
      <c r="BW283" s="633"/>
      <c r="BX283" s="633"/>
      <c r="BY283" s="633"/>
      <c r="BZ283" s="633"/>
      <c r="CA283" s="633"/>
      <c r="CB283" s="633"/>
      <c r="CC283" s="633"/>
      <c r="CD283" s="633"/>
      <c r="CE283" s="633"/>
      <c r="CF283" s="633"/>
      <c r="CG283" s="633"/>
      <c r="CH283" s="633"/>
      <c r="CI283" s="634"/>
    </row>
    <row r="284" spans="1:88">
      <c r="A284" s="40"/>
      <c r="B284" s="635">
        <v>2</v>
      </c>
      <c r="C284" s="636"/>
      <c r="D284" s="636"/>
      <c r="E284" s="636"/>
      <c r="F284" s="637"/>
      <c r="G284" s="629" t="s">
        <v>807</v>
      </c>
      <c r="H284" s="630"/>
      <c r="I284" s="630"/>
      <c r="J284" s="630"/>
      <c r="K284" s="630"/>
      <c r="L284" s="630"/>
      <c r="M284" s="630"/>
      <c r="N284" s="630"/>
      <c r="O284" s="630"/>
      <c r="P284" s="630"/>
      <c r="Q284" s="630"/>
      <c r="R284" s="630"/>
      <c r="S284" s="630"/>
      <c r="T284" s="630"/>
      <c r="U284" s="630"/>
      <c r="V284" s="630"/>
      <c r="W284" s="630"/>
      <c r="X284" s="630"/>
      <c r="Y284" s="630"/>
      <c r="Z284" s="630"/>
      <c r="AA284" s="630"/>
      <c r="AB284" s="630"/>
      <c r="AC284" s="630"/>
      <c r="AD284" s="630"/>
      <c r="AE284" s="630"/>
      <c r="AF284" s="630"/>
      <c r="AG284" s="630"/>
      <c r="AH284" s="630"/>
      <c r="AI284" s="630"/>
      <c r="AJ284" s="631"/>
      <c r="AK284" s="632" t="s">
        <v>114</v>
      </c>
      <c r="AL284" s="633"/>
      <c r="AM284" s="633"/>
      <c r="AN284" s="633"/>
      <c r="AO284" s="633"/>
      <c r="AP284" s="633"/>
      <c r="AQ284" s="633"/>
      <c r="AR284" s="633"/>
      <c r="AS284" s="633"/>
      <c r="AT284" s="633"/>
      <c r="AU284" s="633"/>
      <c r="AV284" s="633"/>
      <c r="AW284" s="633"/>
      <c r="AX284" s="633"/>
      <c r="AY284" s="633"/>
      <c r="AZ284" s="633"/>
      <c r="BA284" s="633"/>
      <c r="BB284" s="633"/>
      <c r="BC284" s="633"/>
      <c r="BD284" s="634"/>
      <c r="BE284" s="632" t="s">
        <v>772</v>
      </c>
      <c r="BF284" s="633"/>
      <c r="BG284" s="633"/>
      <c r="BH284" s="633"/>
      <c r="BI284" s="633"/>
      <c r="BJ284" s="633"/>
      <c r="BK284" s="633"/>
      <c r="BL284" s="633"/>
      <c r="BM284" s="633"/>
      <c r="BN284" s="633"/>
      <c r="BO284" s="633"/>
      <c r="BP284" s="633"/>
      <c r="BQ284" s="633"/>
      <c r="BR284" s="633"/>
      <c r="BS284" s="633"/>
      <c r="BT284" s="633"/>
      <c r="BU284" s="633"/>
      <c r="BV284" s="633"/>
      <c r="BW284" s="633"/>
      <c r="BX284" s="633"/>
      <c r="BY284" s="633"/>
      <c r="BZ284" s="633"/>
      <c r="CA284" s="633"/>
      <c r="CB284" s="633"/>
      <c r="CC284" s="633"/>
      <c r="CD284" s="633"/>
      <c r="CE284" s="633"/>
      <c r="CF284" s="633"/>
      <c r="CG284" s="633"/>
      <c r="CH284" s="633"/>
      <c r="CI284" s="634"/>
    </row>
    <row r="285" spans="1:88">
      <c r="A285" s="40"/>
      <c r="B285" s="635">
        <v>3</v>
      </c>
      <c r="C285" s="636"/>
      <c r="D285" s="636"/>
      <c r="E285" s="636"/>
      <c r="F285" s="637"/>
      <c r="G285" s="629" t="s">
        <v>808</v>
      </c>
      <c r="H285" s="630"/>
      <c r="I285" s="630"/>
      <c r="J285" s="630"/>
      <c r="K285" s="630"/>
      <c r="L285" s="630"/>
      <c r="M285" s="630"/>
      <c r="N285" s="630"/>
      <c r="O285" s="630"/>
      <c r="P285" s="630"/>
      <c r="Q285" s="630"/>
      <c r="R285" s="630"/>
      <c r="S285" s="630"/>
      <c r="T285" s="630"/>
      <c r="U285" s="630"/>
      <c r="V285" s="630"/>
      <c r="W285" s="630"/>
      <c r="X285" s="630"/>
      <c r="Y285" s="630"/>
      <c r="Z285" s="630"/>
      <c r="AA285" s="630"/>
      <c r="AB285" s="630"/>
      <c r="AC285" s="630"/>
      <c r="AD285" s="630"/>
      <c r="AE285" s="630"/>
      <c r="AF285" s="630"/>
      <c r="AG285" s="630"/>
      <c r="AH285" s="630"/>
      <c r="AI285" s="630"/>
      <c r="AJ285" s="631"/>
      <c r="AK285" s="632" t="s">
        <v>809</v>
      </c>
      <c r="AL285" s="633"/>
      <c r="AM285" s="633"/>
      <c r="AN285" s="633"/>
      <c r="AO285" s="633"/>
      <c r="AP285" s="633"/>
      <c r="AQ285" s="633"/>
      <c r="AR285" s="633"/>
      <c r="AS285" s="633"/>
      <c r="AT285" s="633"/>
      <c r="AU285" s="633"/>
      <c r="AV285" s="633"/>
      <c r="AW285" s="633"/>
      <c r="AX285" s="633"/>
      <c r="AY285" s="633"/>
      <c r="AZ285" s="633"/>
      <c r="BA285" s="633"/>
      <c r="BB285" s="633"/>
      <c r="BC285" s="633"/>
      <c r="BD285" s="634"/>
      <c r="BE285" s="632" t="s">
        <v>810</v>
      </c>
      <c r="BF285" s="633"/>
      <c r="BG285" s="633"/>
      <c r="BH285" s="633"/>
      <c r="BI285" s="633"/>
      <c r="BJ285" s="633"/>
      <c r="BK285" s="633"/>
      <c r="BL285" s="633"/>
      <c r="BM285" s="633"/>
      <c r="BN285" s="633"/>
      <c r="BO285" s="633"/>
      <c r="BP285" s="633"/>
      <c r="BQ285" s="633"/>
      <c r="BR285" s="633"/>
      <c r="BS285" s="633"/>
      <c r="BT285" s="633"/>
      <c r="BU285" s="633"/>
      <c r="BV285" s="633"/>
      <c r="BW285" s="633"/>
      <c r="BX285" s="633"/>
      <c r="BY285" s="633"/>
      <c r="BZ285" s="633"/>
      <c r="CA285" s="633"/>
      <c r="CB285" s="633"/>
      <c r="CC285" s="633"/>
      <c r="CD285" s="633"/>
      <c r="CE285" s="633"/>
      <c r="CF285" s="633"/>
      <c r="CG285" s="633"/>
      <c r="CH285" s="633"/>
      <c r="CI285" s="634"/>
    </row>
    <row r="286" spans="1:88">
      <c r="A286" s="40"/>
      <c r="B286" s="635">
        <v>4</v>
      </c>
      <c r="C286" s="636"/>
      <c r="D286" s="636"/>
      <c r="E286" s="636"/>
      <c r="F286" s="637"/>
      <c r="G286" s="629" t="s">
        <v>811</v>
      </c>
      <c r="H286" s="630"/>
      <c r="I286" s="630"/>
      <c r="J286" s="630"/>
      <c r="K286" s="630"/>
      <c r="L286" s="630"/>
      <c r="M286" s="630"/>
      <c r="N286" s="630"/>
      <c r="O286" s="630"/>
      <c r="P286" s="630"/>
      <c r="Q286" s="630"/>
      <c r="R286" s="630"/>
      <c r="S286" s="630"/>
      <c r="T286" s="630"/>
      <c r="U286" s="630"/>
      <c r="V286" s="630"/>
      <c r="W286" s="630"/>
      <c r="X286" s="630"/>
      <c r="Y286" s="630"/>
      <c r="Z286" s="630"/>
      <c r="AA286" s="630"/>
      <c r="AB286" s="630"/>
      <c r="AC286" s="630"/>
      <c r="AD286" s="630"/>
      <c r="AE286" s="630"/>
      <c r="AF286" s="630"/>
      <c r="AG286" s="630"/>
      <c r="AH286" s="630"/>
      <c r="AI286" s="630"/>
      <c r="AJ286" s="631"/>
      <c r="AK286" s="632" t="s">
        <v>809</v>
      </c>
      <c r="AL286" s="633"/>
      <c r="AM286" s="633"/>
      <c r="AN286" s="633"/>
      <c r="AO286" s="633"/>
      <c r="AP286" s="633"/>
      <c r="AQ286" s="633"/>
      <c r="AR286" s="633"/>
      <c r="AS286" s="633"/>
      <c r="AT286" s="633"/>
      <c r="AU286" s="633"/>
      <c r="AV286" s="633"/>
      <c r="AW286" s="633"/>
      <c r="AX286" s="633"/>
      <c r="AY286" s="633"/>
      <c r="AZ286" s="633"/>
      <c r="BA286" s="633"/>
      <c r="BB286" s="633"/>
      <c r="BC286" s="633"/>
      <c r="BD286" s="634"/>
      <c r="BE286" s="632" t="s">
        <v>772</v>
      </c>
      <c r="BF286" s="633"/>
      <c r="BG286" s="633"/>
      <c r="BH286" s="633"/>
      <c r="BI286" s="633"/>
      <c r="BJ286" s="633"/>
      <c r="BK286" s="633"/>
      <c r="BL286" s="633"/>
      <c r="BM286" s="633"/>
      <c r="BN286" s="633"/>
      <c r="BO286" s="633"/>
      <c r="BP286" s="633"/>
      <c r="BQ286" s="633"/>
      <c r="BR286" s="633"/>
      <c r="BS286" s="633"/>
      <c r="BT286" s="633"/>
      <c r="BU286" s="633"/>
      <c r="BV286" s="633"/>
      <c r="BW286" s="633"/>
      <c r="BX286" s="633"/>
      <c r="BY286" s="633"/>
      <c r="BZ286" s="633"/>
      <c r="CA286" s="633"/>
      <c r="CB286" s="633"/>
      <c r="CC286" s="633"/>
      <c r="CD286" s="633"/>
      <c r="CE286" s="633"/>
      <c r="CF286" s="633"/>
      <c r="CG286" s="633"/>
      <c r="CH286" s="633"/>
      <c r="CI286" s="634"/>
    </row>
    <row r="287" spans="1:88">
      <c r="A287" s="40"/>
      <c r="B287" s="635">
        <v>5</v>
      </c>
      <c r="C287" s="636"/>
      <c r="D287" s="636"/>
      <c r="E287" s="636"/>
      <c r="F287" s="637"/>
      <c r="G287" s="629" t="s">
        <v>4</v>
      </c>
      <c r="H287" s="630"/>
      <c r="I287" s="630"/>
      <c r="J287" s="630"/>
      <c r="K287" s="630"/>
      <c r="L287" s="630"/>
      <c r="M287" s="630"/>
      <c r="N287" s="630"/>
      <c r="O287" s="630"/>
      <c r="P287" s="630"/>
      <c r="Q287" s="630"/>
      <c r="R287" s="630"/>
      <c r="S287" s="630"/>
      <c r="T287" s="630"/>
      <c r="U287" s="630"/>
      <c r="V287" s="630"/>
      <c r="W287" s="630"/>
      <c r="X287" s="630"/>
      <c r="Y287" s="630"/>
      <c r="Z287" s="630"/>
      <c r="AA287" s="630"/>
      <c r="AB287" s="630"/>
      <c r="AC287" s="630"/>
      <c r="AD287" s="630"/>
      <c r="AE287" s="630"/>
      <c r="AF287" s="630"/>
      <c r="AG287" s="630"/>
      <c r="AH287" s="630"/>
      <c r="AI287" s="630"/>
      <c r="AJ287" s="631"/>
      <c r="AK287" s="632" t="s">
        <v>1789</v>
      </c>
      <c r="AL287" s="633"/>
      <c r="AM287" s="633"/>
      <c r="AN287" s="633"/>
      <c r="AO287" s="633"/>
      <c r="AP287" s="633"/>
      <c r="AQ287" s="633"/>
      <c r="AR287" s="633"/>
      <c r="AS287" s="633"/>
      <c r="AT287" s="633"/>
      <c r="AU287" s="633"/>
      <c r="AV287" s="633"/>
      <c r="AW287" s="633"/>
      <c r="AX287" s="633"/>
      <c r="AY287" s="633"/>
      <c r="AZ287" s="633"/>
      <c r="BA287" s="633"/>
      <c r="BB287" s="633"/>
      <c r="BC287" s="633"/>
      <c r="BD287" s="634"/>
      <c r="BE287" s="632" t="s">
        <v>810</v>
      </c>
      <c r="BF287" s="633"/>
      <c r="BG287" s="633"/>
      <c r="BH287" s="633"/>
      <c r="BI287" s="633"/>
      <c r="BJ287" s="633"/>
      <c r="BK287" s="633"/>
      <c r="BL287" s="633"/>
      <c r="BM287" s="633"/>
      <c r="BN287" s="633"/>
      <c r="BO287" s="633"/>
      <c r="BP287" s="633"/>
      <c r="BQ287" s="633"/>
      <c r="BR287" s="633"/>
      <c r="BS287" s="633"/>
      <c r="BT287" s="633"/>
      <c r="BU287" s="633"/>
      <c r="BV287" s="633"/>
      <c r="BW287" s="633"/>
      <c r="BX287" s="633"/>
      <c r="BY287" s="633"/>
      <c r="BZ287" s="633"/>
      <c r="CA287" s="633"/>
      <c r="CB287" s="633"/>
      <c r="CC287" s="633"/>
      <c r="CD287" s="633"/>
      <c r="CE287" s="633"/>
      <c r="CF287" s="633"/>
      <c r="CG287" s="633"/>
      <c r="CH287" s="633"/>
      <c r="CI287" s="634"/>
    </row>
    <row r="288" spans="1:88">
      <c r="A288" s="40"/>
      <c r="B288" s="635">
        <v>6</v>
      </c>
      <c r="C288" s="636"/>
      <c r="D288" s="636"/>
      <c r="E288" s="636"/>
      <c r="F288" s="637"/>
      <c r="G288" s="629" t="s">
        <v>812</v>
      </c>
      <c r="H288" s="630"/>
      <c r="I288" s="630"/>
      <c r="J288" s="630"/>
      <c r="K288" s="630"/>
      <c r="L288" s="630"/>
      <c r="M288" s="630"/>
      <c r="N288" s="630"/>
      <c r="O288" s="630"/>
      <c r="P288" s="630"/>
      <c r="Q288" s="630"/>
      <c r="R288" s="630"/>
      <c r="S288" s="630"/>
      <c r="T288" s="630"/>
      <c r="U288" s="630"/>
      <c r="V288" s="630"/>
      <c r="W288" s="630"/>
      <c r="X288" s="630"/>
      <c r="Y288" s="630"/>
      <c r="Z288" s="630"/>
      <c r="AA288" s="630"/>
      <c r="AB288" s="630"/>
      <c r="AC288" s="630"/>
      <c r="AD288" s="630"/>
      <c r="AE288" s="630"/>
      <c r="AF288" s="630"/>
      <c r="AG288" s="630"/>
      <c r="AH288" s="630"/>
      <c r="AI288" s="630"/>
      <c r="AJ288" s="631"/>
      <c r="AK288" s="632" t="s">
        <v>809</v>
      </c>
      <c r="AL288" s="633"/>
      <c r="AM288" s="633"/>
      <c r="AN288" s="633"/>
      <c r="AO288" s="633"/>
      <c r="AP288" s="633"/>
      <c r="AQ288" s="633"/>
      <c r="AR288" s="633"/>
      <c r="AS288" s="633"/>
      <c r="AT288" s="633"/>
      <c r="AU288" s="633"/>
      <c r="AV288" s="633"/>
      <c r="AW288" s="633"/>
      <c r="AX288" s="633"/>
      <c r="AY288" s="633"/>
      <c r="AZ288" s="633"/>
      <c r="BA288" s="633"/>
      <c r="BB288" s="633"/>
      <c r="BC288" s="633"/>
      <c r="BD288" s="634"/>
      <c r="BE288" s="632" t="s">
        <v>772</v>
      </c>
      <c r="BF288" s="633"/>
      <c r="BG288" s="633"/>
      <c r="BH288" s="633"/>
      <c r="BI288" s="633"/>
      <c r="BJ288" s="633"/>
      <c r="BK288" s="633"/>
      <c r="BL288" s="633"/>
      <c r="BM288" s="633"/>
      <c r="BN288" s="633"/>
      <c r="BO288" s="633"/>
      <c r="BP288" s="633"/>
      <c r="BQ288" s="633"/>
      <c r="BR288" s="633"/>
      <c r="BS288" s="633"/>
      <c r="BT288" s="633"/>
      <c r="BU288" s="633"/>
      <c r="BV288" s="633"/>
      <c r="BW288" s="633"/>
      <c r="BX288" s="633"/>
      <c r="BY288" s="633"/>
      <c r="BZ288" s="633"/>
      <c r="CA288" s="633"/>
      <c r="CB288" s="633"/>
      <c r="CC288" s="633"/>
      <c r="CD288" s="633"/>
      <c r="CE288" s="633"/>
      <c r="CF288" s="633"/>
      <c r="CG288" s="633"/>
      <c r="CH288" s="633"/>
      <c r="CI288" s="634"/>
    </row>
    <row r="289" spans="1:87">
      <c r="A289" s="40"/>
      <c r="B289" s="635">
        <v>7</v>
      </c>
      <c r="C289" s="636"/>
      <c r="D289" s="636"/>
      <c r="E289" s="636"/>
      <c r="F289" s="637"/>
      <c r="G289" s="629" t="s">
        <v>813</v>
      </c>
      <c r="H289" s="630"/>
      <c r="I289" s="630"/>
      <c r="J289" s="630"/>
      <c r="K289" s="630"/>
      <c r="L289" s="630"/>
      <c r="M289" s="630"/>
      <c r="N289" s="630"/>
      <c r="O289" s="630"/>
      <c r="P289" s="630"/>
      <c r="Q289" s="630"/>
      <c r="R289" s="630"/>
      <c r="S289" s="630"/>
      <c r="T289" s="630"/>
      <c r="U289" s="630"/>
      <c r="V289" s="630"/>
      <c r="W289" s="630"/>
      <c r="X289" s="630"/>
      <c r="Y289" s="630"/>
      <c r="Z289" s="630"/>
      <c r="AA289" s="630"/>
      <c r="AB289" s="630"/>
      <c r="AC289" s="630"/>
      <c r="AD289" s="630"/>
      <c r="AE289" s="630"/>
      <c r="AF289" s="630"/>
      <c r="AG289" s="630"/>
      <c r="AH289" s="630"/>
      <c r="AI289" s="630"/>
      <c r="AJ289" s="631"/>
      <c r="AK289" s="632" t="s">
        <v>809</v>
      </c>
      <c r="AL289" s="633"/>
      <c r="AM289" s="633"/>
      <c r="AN289" s="633"/>
      <c r="AO289" s="633"/>
      <c r="AP289" s="633"/>
      <c r="AQ289" s="633"/>
      <c r="AR289" s="633"/>
      <c r="AS289" s="633"/>
      <c r="AT289" s="633"/>
      <c r="AU289" s="633"/>
      <c r="AV289" s="633"/>
      <c r="AW289" s="633"/>
      <c r="AX289" s="633"/>
      <c r="AY289" s="633"/>
      <c r="AZ289" s="633"/>
      <c r="BA289" s="633"/>
      <c r="BB289" s="633"/>
      <c r="BC289" s="633"/>
      <c r="BD289" s="634"/>
      <c r="BE289" s="632" t="s">
        <v>772</v>
      </c>
      <c r="BF289" s="633"/>
      <c r="BG289" s="633"/>
      <c r="BH289" s="633"/>
      <c r="BI289" s="633"/>
      <c r="BJ289" s="633"/>
      <c r="BK289" s="633"/>
      <c r="BL289" s="633"/>
      <c r="BM289" s="633"/>
      <c r="BN289" s="633"/>
      <c r="BO289" s="633"/>
      <c r="BP289" s="633"/>
      <c r="BQ289" s="633"/>
      <c r="BR289" s="633"/>
      <c r="BS289" s="633"/>
      <c r="BT289" s="633"/>
      <c r="BU289" s="633"/>
      <c r="BV289" s="633"/>
      <c r="BW289" s="633"/>
      <c r="BX289" s="633"/>
      <c r="BY289" s="633"/>
      <c r="BZ289" s="633"/>
      <c r="CA289" s="633"/>
      <c r="CB289" s="633"/>
      <c r="CC289" s="633"/>
      <c r="CD289" s="633"/>
      <c r="CE289" s="633"/>
      <c r="CF289" s="633"/>
      <c r="CG289" s="633"/>
      <c r="CH289" s="633"/>
      <c r="CI289" s="634"/>
    </row>
    <row r="290" spans="1:87">
      <c r="A290" s="40"/>
      <c r="B290" s="635">
        <v>8</v>
      </c>
      <c r="C290" s="636"/>
      <c r="D290" s="636"/>
      <c r="E290" s="636"/>
      <c r="F290" s="637"/>
      <c r="G290" s="629" t="s">
        <v>814</v>
      </c>
      <c r="H290" s="630"/>
      <c r="I290" s="630"/>
      <c r="J290" s="630"/>
      <c r="K290" s="630"/>
      <c r="L290" s="630"/>
      <c r="M290" s="630"/>
      <c r="N290" s="630"/>
      <c r="O290" s="630"/>
      <c r="P290" s="630"/>
      <c r="Q290" s="630"/>
      <c r="R290" s="630"/>
      <c r="S290" s="630"/>
      <c r="T290" s="630"/>
      <c r="U290" s="630"/>
      <c r="V290" s="630"/>
      <c r="W290" s="630"/>
      <c r="X290" s="630"/>
      <c r="Y290" s="630"/>
      <c r="Z290" s="630"/>
      <c r="AA290" s="630"/>
      <c r="AB290" s="630"/>
      <c r="AC290" s="630"/>
      <c r="AD290" s="630"/>
      <c r="AE290" s="630"/>
      <c r="AF290" s="630"/>
      <c r="AG290" s="630"/>
      <c r="AH290" s="630"/>
      <c r="AI290" s="630"/>
      <c r="AJ290" s="631"/>
      <c r="AK290" s="632" t="s">
        <v>809</v>
      </c>
      <c r="AL290" s="633"/>
      <c r="AM290" s="633"/>
      <c r="AN290" s="633"/>
      <c r="AO290" s="633"/>
      <c r="AP290" s="633"/>
      <c r="AQ290" s="633"/>
      <c r="AR290" s="633"/>
      <c r="AS290" s="633"/>
      <c r="AT290" s="633"/>
      <c r="AU290" s="633"/>
      <c r="AV290" s="633"/>
      <c r="AW290" s="633"/>
      <c r="AX290" s="633"/>
      <c r="AY290" s="633"/>
      <c r="AZ290" s="633"/>
      <c r="BA290" s="633"/>
      <c r="BB290" s="633"/>
      <c r="BC290" s="633"/>
      <c r="BD290" s="634"/>
      <c r="BE290" s="632" t="s">
        <v>772</v>
      </c>
      <c r="BF290" s="633"/>
      <c r="BG290" s="633"/>
      <c r="BH290" s="633"/>
      <c r="BI290" s="633"/>
      <c r="BJ290" s="633"/>
      <c r="BK290" s="633"/>
      <c r="BL290" s="633"/>
      <c r="BM290" s="633"/>
      <c r="BN290" s="633"/>
      <c r="BO290" s="633"/>
      <c r="BP290" s="633"/>
      <c r="BQ290" s="633"/>
      <c r="BR290" s="633"/>
      <c r="BS290" s="633"/>
      <c r="BT290" s="633"/>
      <c r="BU290" s="633"/>
      <c r="BV290" s="633"/>
      <c r="BW290" s="633"/>
      <c r="BX290" s="633"/>
      <c r="BY290" s="633"/>
      <c r="BZ290" s="633"/>
      <c r="CA290" s="633"/>
      <c r="CB290" s="633"/>
      <c r="CC290" s="633"/>
      <c r="CD290" s="633"/>
      <c r="CE290" s="633"/>
      <c r="CF290" s="633"/>
      <c r="CG290" s="633"/>
      <c r="CH290" s="633"/>
      <c r="CI290" s="634"/>
    </row>
    <row r="291" spans="1:87">
      <c r="A291" s="40"/>
      <c r="B291" s="635">
        <v>9</v>
      </c>
      <c r="C291" s="636"/>
      <c r="D291" s="636"/>
      <c r="E291" s="636"/>
      <c r="F291" s="637"/>
      <c r="G291" s="629" t="s">
        <v>815</v>
      </c>
      <c r="H291" s="630"/>
      <c r="I291" s="630"/>
      <c r="J291" s="630"/>
      <c r="K291" s="630"/>
      <c r="L291" s="630"/>
      <c r="M291" s="630"/>
      <c r="N291" s="630"/>
      <c r="O291" s="630"/>
      <c r="P291" s="630"/>
      <c r="Q291" s="630"/>
      <c r="R291" s="630"/>
      <c r="S291" s="630"/>
      <c r="T291" s="630"/>
      <c r="U291" s="630"/>
      <c r="V291" s="630"/>
      <c r="W291" s="630"/>
      <c r="X291" s="630"/>
      <c r="Y291" s="630"/>
      <c r="Z291" s="630"/>
      <c r="AA291" s="630"/>
      <c r="AB291" s="630"/>
      <c r="AC291" s="630"/>
      <c r="AD291" s="630"/>
      <c r="AE291" s="630"/>
      <c r="AF291" s="630"/>
      <c r="AG291" s="630"/>
      <c r="AH291" s="630"/>
      <c r="AI291" s="630"/>
      <c r="AJ291" s="631"/>
      <c r="AK291" s="632" t="s">
        <v>1792</v>
      </c>
      <c r="AL291" s="633"/>
      <c r="AM291" s="633"/>
      <c r="AN291" s="633"/>
      <c r="AO291" s="633"/>
      <c r="AP291" s="633"/>
      <c r="AQ291" s="633"/>
      <c r="AR291" s="633"/>
      <c r="AS291" s="633"/>
      <c r="AT291" s="633"/>
      <c r="AU291" s="633"/>
      <c r="AV291" s="633"/>
      <c r="AW291" s="633"/>
      <c r="AX291" s="633"/>
      <c r="AY291" s="633"/>
      <c r="AZ291" s="633"/>
      <c r="BA291" s="633"/>
      <c r="BB291" s="633"/>
      <c r="BC291" s="633"/>
      <c r="BD291" s="634"/>
      <c r="BE291" s="632" t="s">
        <v>772</v>
      </c>
      <c r="BF291" s="633"/>
      <c r="BG291" s="633"/>
      <c r="BH291" s="633"/>
      <c r="BI291" s="633"/>
      <c r="BJ291" s="633"/>
      <c r="BK291" s="633"/>
      <c r="BL291" s="633"/>
      <c r="BM291" s="633"/>
      <c r="BN291" s="633"/>
      <c r="BO291" s="633"/>
      <c r="BP291" s="633"/>
      <c r="BQ291" s="633"/>
      <c r="BR291" s="633"/>
      <c r="BS291" s="633"/>
      <c r="BT291" s="633"/>
      <c r="BU291" s="633"/>
      <c r="BV291" s="633"/>
      <c r="BW291" s="633"/>
      <c r="BX291" s="633"/>
      <c r="BY291" s="633"/>
      <c r="BZ291" s="633"/>
      <c r="CA291" s="633"/>
      <c r="CB291" s="633"/>
      <c r="CC291" s="633"/>
      <c r="CD291" s="633"/>
      <c r="CE291" s="633"/>
      <c r="CF291" s="633"/>
      <c r="CG291" s="633"/>
      <c r="CH291" s="633"/>
      <c r="CI291" s="634"/>
    </row>
    <row r="292" spans="1:87">
      <c r="A292" s="40"/>
      <c r="B292" s="635">
        <v>10</v>
      </c>
      <c r="C292" s="636"/>
      <c r="D292" s="636"/>
      <c r="E292" s="636"/>
      <c r="F292" s="637"/>
      <c r="G292" s="629" t="s">
        <v>816</v>
      </c>
      <c r="H292" s="630"/>
      <c r="I292" s="630"/>
      <c r="J292" s="630"/>
      <c r="K292" s="630"/>
      <c r="L292" s="630"/>
      <c r="M292" s="630"/>
      <c r="N292" s="630"/>
      <c r="O292" s="630"/>
      <c r="P292" s="630"/>
      <c r="Q292" s="630"/>
      <c r="R292" s="630"/>
      <c r="S292" s="630"/>
      <c r="T292" s="630"/>
      <c r="U292" s="630"/>
      <c r="V292" s="630"/>
      <c r="W292" s="630"/>
      <c r="X292" s="630"/>
      <c r="Y292" s="630"/>
      <c r="Z292" s="630"/>
      <c r="AA292" s="630"/>
      <c r="AB292" s="630"/>
      <c r="AC292" s="630"/>
      <c r="AD292" s="630"/>
      <c r="AE292" s="630"/>
      <c r="AF292" s="630"/>
      <c r="AG292" s="630"/>
      <c r="AH292" s="630"/>
      <c r="AI292" s="630"/>
      <c r="AJ292" s="631"/>
      <c r="AK292" s="632" t="s">
        <v>809</v>
      </c>
      <c r="AL292" s="633"/>
      <c r="AM292" s="633"/>
      <c r="AN292" s="633"/>
      <c r="AO292" s="633"/>
      <c r="AP292" s="633"/>
      <c r="AQ292" s="633"/>
      <c r="AR292" s="633"/>
      <c r="AS292" s="633"/>
      <c r="AT292" s="633"/>
      <c r="AU292" s="633"/>
      <c r="AV292" s="633"/>
      <c r="AW292" s="633"/>
      <c r="AX292" s="633"/>
      <c r="AY292" s="633"/>
      <c r="AZ292" s="633"/>
      <c r="BA292" s="633"/>
      <c r="BB292" s="633"/>
      <c r="BC292" s="633"/>
      <c r="BD292" s="634"/>
      <c r="BE292" s="632" t="s">
        <v>772</v>
      </c>
      <c r="BF292" s="633"/>
      <c r="BG292" s="633"/>
      <c r="BH292" s="633"/>
      <c r="BI292" s="633"/>
      <c r="BJ292" s="633"/>
      <c r="BK292" s="633"/>
      <c r="BL292" s="633"/>
      <c r="BM292" s="633"/>
      <c r="BN292" s="633"/>
      <c r="BO292" s="633"/>
      <c r="BP292" s="633"/>
      <c r="BQ292" s="633"/>
      <c r="BR292" s="633"/>
      <c r="BS292" s="633"/>
      <c r="BT292" s="633"/>
      <c r="BU292" s="633"/>
      <c r="BV292" s="633"/>
      <c r="BW292" s="633"/>
      <c r="BX292" s="633"/>
      <c r="BY292" s="633"/>
      <c r="BZ292" s="633"/>
      <c r="CA292" s="633"/>
      <c r="CB292" s="633"/>
      <c r="CC292" s="633"/>
      <c r="CD292" s="633"/>
      <c r="CE292" s="633"/>
      <c r="CF292" s="633"/>
      <c r="CG292" s="633"/>
      <c r="CH292" s="633"/>
      <c r="CI292" s="634"/>
    </row>
    <row r="293" spans="1:87">
      <c r="A293" s="40"/>
      <c r="B293" s="635">
        <v>11</v>
      </c>
      <c r="C293" s="636"/>
      <c r="D293" s="636"/>
      <c r="E293" s="636"/>
      <c r="F293" s="637"/>
      <c r="G293" s="629" t="s">
        <v>817</v>
      </c>
      <c r="H293" s="630"/>
      <c r="I293" s="630"/>
      <c r="J293" s="630"/>
      <c r="K293" s="630"/>
      <c r="L293" s="630"/>
      <c r="M293" s="630"/>
      <c r="N293" s="630"/>
      <c r="O293" s="630"/>
      <c r="P293" s="630"/>
      <c r="Q293" s="630"/>
      <c r="R293" s="630"/>
      <c r="S293" s="630"/>
      <c r="T293" s="630"/>
      <c r="U293" s="630"/>
      <c r="V293" s="630"/>
      <c r="W293" s="630"/>
      <c r="X293" s="630"/>
      <c r="Y293" s="630"/>
      <c r="Z293" s="630"/>
      <c r="AA293" s="630"/>
      <c r="AB293" s="630"/>
      <c r="AC293" s="630"/>
      <c r="AD293" s="630"/>
      <c r="AE293" s="630"/>
      <c r="AF293" s="630"/>
      <c r="AG293" s="630"/>
      <c r="AH293" s="630"/>
      <c r="AI293" s="630"/>
      <c r="AJ293" s="631"/>
      <c r="AK293" s="632" t="s">
        <v>118</v>
      </c>
      <c r="AL293" s="633"/>
      <c r="AM293" s="633"/>
      <c r="AN293" s="633"/>
      <c r="AO293" s="633"/>
      <c r="AP293" s="633"/>
      <c r="AQ293" s="633"/>
      <c r="AR293" s="633"/>
      <c r="AS293" s="633"/>
      <c r="AT293" s="633"/>
      <c r="AU293" s="633"/>
      <c r="AV293" s="633"/>
      <c r="AW293" s="633"/>
      <c r="AX293" s="633"/>
      <c r="AY293" s="633"/>
      <c r="AZ293" s="633"/>
      <c r="BA293" s="633"/>
      <c r="BB293" s="633"/>
      <c r="BC293" s="633"/>
      <c r="BD293" s="634"/>
      <c r="BE293" s="632" t="s">
        <v>772</v>
      </c>
      <c r="BF293" s="633"/>
      <c r="BG293" s="633"/>
      <c r="BH293" s="633"/>
      <c r="BI293" s="633"/>
      <c r="BJ293" s="633"/>
      <c r="BK293" s="633"/>
      <c r="BL293" s="633"/>
      <c r="BM293" s="633"/>
      <c r="BN293" s="633"/>
      <c r="BO293" s="633"/>
      <c r="BP293" s="633"/>
      <c r="BQ293" s="633"/>
      <c r="BR293" s="633"/>
      <c r="BS293" s="633"/>
      <c r="BT293" s="633"/>
      <c r="BU293" s="633"/>
      <c r="BV293" s="633"/>
      <c r="BW293" s="633"/>
      <c r="BX293" s="633"/>
      <c r="BY293" s="633"/>
      <c r="BZ293" s="633"/>
      <c r="CA293" s="633"/>
      <c r="CB293" s="633"/>
      <c r="CC293" s="633"/>
      <c r="CD293" s="633"/>
      <c r="CE293" s="633"/>
      <c r="CF293" s="633"/>
      <c r="CG293" s="633"/>
      <c r="CH293" s="633"/>
      <c r="CI293" s="634"/>
    </row>
    <row r="294" spans="1:87">
      <c r="A294" s="40"/>
      <c r="B294" s="635">
        <v>12</v>
      </c>
      <c r="C294" s="636"/>
      <c r="D294" s="636"/>
      <c r="E294" s="636"/>
      <c r="F294" s="637"/>
      <c r="G294" s="629" t="s">
        <v>11</v>
      </c>
      <c r="H294" s="630"/>
      <c r="I294" s="630"/>
      <c r="J294" s="630"/>
      <c r="K294" s="630"/>
      <c r="L294" s="630"/>
      <c r="M294" s="630"/>
      <c r="N294" s="630"/>
      <c r="O294" s="630"/>
      <c r="P294" s="630"/>
      <c r="Q294" s="630"/>
      <c r="R294" s="630"/>
      <c r="S294" s="630"/>
      <c r="T294" s="630"/>
      <c r="U294" s="630"/>
      <c r="V294" s="630"/>
      <c r="W294" s="630"/>
      <c r="X294" s="630"/>
      <c r="Y294" s="630"/>
      <c r="Z294" s="630"/>
      <c r="AA294" s="630"/>
      <c r="AB294" s="630"/>
      <c r="AC294" s="630"/>
      <c r="AD294" s="630"/>
      <c r="AE294" s="630"/>
      <c r="AF294" s="630"/>
      <c r="AG294" s="630"/>
      <c r="AH294" s="630"/>
      <c r="AI294" s="630"/>
      <c r="AJ294" s="631"/>
      <c r="AK294" s="632" t="s">
        <v>1789</v>
      </c>
      <c r="AL294" s="633"/>
      <c r="AM294" s="633"/>
      <c r="AN294" s="633"/>
      <c r="AO294" s="633"/>
      <c r="AP294" s="633"/>
      <c r="AQ294" s="633"/>
      <c r="AR294" s="633"/>
      <c r="AS294" s="633"/>
      <c r="AT294" s="633"/>
      <c r="AU294" s="633"/>
      <c r="AV294" s="633"/>
      <c r="AW294" s="633"/>
      <c r="AX294" s="633"/>
      <c r="AY294" s="633"/>
      <c r="AZ294" s="633"/>
      <c r="BA294" s="633"/>
      <c r="BB294" s="633"/>
      <c r="BC294" s="633"/>
      <c r="BD294" s="634"/>
      <c r="BE294" s="632" t="s">
        <v>818</v>
      </c>
      <c r="BF294" s="633"/>
      <c r="BG294" s="633"/>
      <c r="BH294" s="633"/>
      <c r="BI294" s="633"/>
      <c r="BJ294" s="633"/>
      <c r="BK294" s="633"/>
      <c r="BL294" s="633"/>
      <c r="BM294" s="633"/>
      <c r="BN294" s="633"/>
      <c r="BO294" s="633"/>
      <c r="BP294" s="633"/>
      <c r="BQ294" s="633"/>
      <c r="BR294" s="633"/>
      <c r="BS294" s="633"/>
      <c r="BT294" s="633"/>
      <c r="BU294" s="633"/>
      <c r="BV294" s="633"/>
      <c r="BW294" s="633"/>
      <c r="BX294" s="633"/>
      <c r="BY294" s="633"/>
      <c r="BZ294" s="633"/>
      <c r="CA294" s="633"/>
      <c r="CB294" s="633"/>
      <c r="CC294" s="633"/>
      <c r="CD294" s="633"/>
      <c r="CE294" s="633"/>
      <c r="CF294" s="633"/>
      <c r="CG294" s="633"/>
      <c r="CH294" s="633"/>
      <c r="CI294" s="634"/>
    </row>
    <row r="295" spans="1:87">
      <c r="A295" s="40"/>
      <c r="B295" s="635">
        <v>13</v>
      </c>
      <c r="C295" s="636"/>
      <c r="D295" s="636"/>
      <c r="E295" s="636"/>
      <c r="F295" s="637"/>
      <c r="G295" s="629" t="s">
        <v>819</v>
      </c>
      <c r="H295" s="630"/>
      <c r="I295" s="630"/>
      <c r="J295" s="630"/>
      <c r="K295" s="630"/>
      <c r="L295" s="630"/>
      <c r="M295" s="630"/>
      <c r="N295" s="630"/>
      <c r="O295" s="630"/>
      <c r="P295" s="630"/>
      <c r="Q295" s="630"/>
      <c r="R295" s="630"/>
      <c r="S295" s="630"/>
      <c r="T295" s="630"/>
      <c r="U295" s="630"/>
      <c r="V295" s="630"/>
      <c r="W295" s="630"/>
      <c r="X295" s="630"/>
      <c r="Y295" s="630"/>
      <c r="Z295" s="630"/>
      <c r="AA295" s="630"/>
      <c r="AB295" s="630"/>
      <c r="AC295" s="630"/>
      <c r="AD295" s="630"/>
      <c r="AE295" s="630"/>
      <c r="AF295" s="630"/>
      <c r="AG295" s="630"/>
      <c r="AH295" s="630"/>
      <c r="AI295" s="630"/>
      <c r="AJ295" s="631"/>
      <c r="AK295" s="632" t="s">
        <v>809</v>
      </c>
      <c r="AL295" s="633"/>
      <c r="AM295" s="633"/>
      <c r="AN295" s="633"/>
      <c r="AO295" s="633"/>
      <c r="AP295" s="633"/>
      <c r="AQ295" s="633"/>
      <c r="AR295" s="633"/>
      <c r="AS295" s="633"/>
      <c r="AT295" s="633"/>
      <c r="AU295" s="633"/>
      <c r="AV295" s="633"/>
      <c r="AW295" s="633"/>
      <c r="AX295" s="633"/>
      <c r="AY295" s="633"/>
      <c r="AZ295" s="633"/>
      <c r="BA295" s="633"/>
      <c r="BB295" s="633"/>
      <c r="BC295" s="633"/>
      <c r="BD295" s="634"/>
      <c r="BE295" s="632" t="s">
        <v>772</v>
      </c>
      <c r="BF295" s="633"/>
      <c r="BG295" s="633"/>
      <c r="BH295" s="633"/>
      <c r="BI295" s="633"/>
      <c r="BJ295" s="633"/>
      <c r="BK295" s="633"/>
      <c r="BL295" s="633"/>
      <c r="BM295" s="633"/>
      <c r="BN295" s="633"/>
      <c r="BO295" s="633"/>
      <c r="BP295" s="633"/>
      <c r="BQ295" s="633"/>
      <c r="BR295" s="633"/>
      <c r="BS295" s="633"/>
      <c r="BT295" s="633"/>
      <c r="BU295" s="633"/>
      <c r="BV295" s="633"/>
      <c r="BW295" s="633"/>
      <c r="BX295" s="633"/>
      <c r="BY295" s="633"/>
      <c r="BZ295" s="633"/>
      <c r="CA295" s="633"/>
      <c r="CB295" s="633"/>
      <c r="CC295" s="633"/>
      <c r="CD295" s="633"/>
      <c r="CE295" s="633"/>
      <c r="CF295" s="633"/>
      <c r="CG295" s="633"/>
      <c r="CH295" s="633"/>
      <c r="CI295" s="634"/>
    </row>
    <row r="296" spans="1:87">
      <c r="A296" s="40"/>
      <c r="B296" s="635">
        <v>14</v>
      </c>
      <c r="C296" s="636"/>
      <c r="D296" s="636"/>
      <c r="E296" s="636"/>
      <c r="F296" s="637"/>
      <c r="G296" s="629" t="s">
        <v>820</v>
      </c>
      <c r="H296" s="630"/>
      <c r="I296" s="630"/>
      <c r="J296" s="630"/>
      <c r="K296" s="630"/>
      <c r="L296" s="630"/>
      <c r="M296" s="630"/>
      <c r="N296" s="630"/>
      <c r="O296" s="630"/>
      <c r="P296" s="630"/>
      <c r="Q296" s="630"/>
      <c r="R296" s="630"/>
      <c r="S296" s="630"/>
      <c r="T296" s="630"/>
      <c r="U296" s="630"/>
      <c r="V296" s="630"/>
      <c r="W296" s="630"/>
      <c r="X296" s="630"/>
      <c r="Y296" s="630"/>
      <c r="Z296" s="630"/>
      <c r="AA296" s="630"/>
      <c r="AB296" s="630"/>
      <c r="AC296" s="630"/>
      <c r="AD296" s="630"/>
      <c r="AE296" s="630"/>
      <c r="AF296" s="630"/>
      <c r="AG296" s="630"/>
      <c r="AH296" s="630"/>
      <c r="AI296" s="630"/>
      <c r="AJ296" s="631"/>
      <c r="AK296" s="632" t="s">
        <v>114</v>
      </c>
      <c r="AL296" s="633"/>
      <c r="AM296" s="633"/>
      <c r="AN296" s="633"/>
      <c r="AO296" s="633"/>
      <c r="AP296" s="633"/>
      <c r="AQ296" s="633"/>
      <c r="AR296" s="633"/>
      <c r="AS296" s="633"/>
      <c r="AT296" s="633"/>
      <c r="AU296" s="633"/>
      <c r="AV296" s="633"/>
      <c r="AW296" s="633"/>
      <c r="AX296" s="633"/>
      <c r="AY296" s="633"/>
      <c r="AZ296" s="633"/>
      <c r="BA296" s="633"/>
      <c r="BB296" s="633"/>
      <c r="BC296" s="633"/>
      <c r="BD296" s="634"/>
      <c r="BE296" s="632" t="s">
        <v>2466</v>
      </c>
      <c r="BF296" s="633"/>
      <c r="BG296" s="633"/>
      <c r="BH296" s="633"/>
      <c r="BI296" s="633"/>
      <c r="BJ296" s="633"/>
      <c r="BK296" s="633"/>
      <c r="BL296" s="633"/>
      <c r="BM296" s="633"/>
      <c r="BN296" s="633"/>
      <c r="BO296" s="633"/>
      <c r="BP296" s="633"/>
      <c r="BQ296" s="633"/>
      <c r="BR296" s="633"/>
      <c r="BS296" s="633"/>
      <c r="BT296" s="633"/>
      <c r="BU296" s="633"/>
      <c r="BV296" s="633"/>
      <c r="BW296" s="633"/>
      <c r="BX296" s="633"/>
      <c r="BY296" s="633"/>
      <c r="BZ296" s="633"/>
      <c r="CA296" s="633"/>
      <c r="CB296" s="633"/>
      <c r="CC296" s="633"/>
      <c r="CD296" s="633"/>
      <c r="CE296" s="633"/>
      <c r="CF296" s="633"/>
      <c r="CG296" s="633"/>
      <c r="CH296" s="633"/>
      <c r="CI296" s="634"/>
    </row>
    <row r="297" spans="1:87">
      <c r="A297" s="40"/>
      <c r="B297" s="635">
        <v>15</v>
      </c>
      <c r="C297" s="636"/>
      <c r="D297" s="636"/>
      <c r="E297" s="636"/>
      <c r="F297" s="637"/>
      <c r="G297" s="629" t="s">
        <v>14</v>
      </c>
      <c r="H297" s="630"/>
      <c r="I297" s="630"/>
      <c r="J297" s="630"/>
      <c r="K297" s="630"/>
      <c r="L297" s="630"/>
      <c r="M297" s="630"/>
      <c r="N297" s="630"/>
      <c r="O297" s="630"/>
      <c r="P297" s="630"/>
      <c r="Q297" s="630"/>
      <c r="R297" s="630"/>
      <c r="S297" s="630"/>
      <c r="T297" s="630"/>
      <c r="U297" s="630"/>
      <c r="V297" s="630"/>
      <c r="W297" s="630"/>
      <c r="X297" s="630"/>
      <c r="Y297" s="630"/>
      <c r="Z297" s="630"/>
      <c r="AA297" s="630"/>
      <c r="AB297" s="630"/>
      <c r="AC297" s="630"/>
      <c r="AD297" s="630"/>
      <c r="AE297" s="630"/>
      <c r="AF297" s="630"/>
      <c r="AG297" s="630"/>
      <c r="AH297" s="630"/>
      <c r="AI297" s="630"/>
      <c r="AJ297" s="631"/>
      <c r="AK297" s="632" t="s">
        <v>118</v>
      </c>
      <c r="AL297" s="633"/>
      <c r="AM297" s="633"/>
      <c r="AN297" s="633"/>
      <c r="AO297" s="633"/>
      <c r="AP297" s="633"/>
      <c r="AQ297" s="633"/>
      <c r="AR297" s="633"/>
      <c r="AS297" s="633"/>
      <c r="AT297" s="633"/>
      <c r="AU297" s="633"/>
      <c r="AV297" s="633"/>
      <c r="AW297" s="633"/>
      <c r="AX297" s="633"/>
      <c r="AY297" s="633"/>
      <c r="AZ297" s="633"/>
      <c r="BA297" s="633"/>
      <c r="BB297" s="633"/>
      <c r="BC297" s="633"/>
      <c r="BD297" s="634"/>
      <c r="BE297" s="632" t="s">
        <v>810</v>
      </c>
      <c r="BF297" s="633"/>
      <c r="BG297" s="633"/>
      <c r="BH297" s="633"/>
      <c r="BI297" s="633"/>
      <c r="BJ297" s="633"/>
      <c r="BK297" s="633"/>
      <c r="BL297" s="633"/>
      <c r="BM297" s="633"/>
      <c r="BN297" s="633"/>
      <c r="BO297" s="633"/>
      <c r="BP297" s="633"/>
      <c r="BQ297" s="633"/>
      <c r="BR297" s="633"/>
      <c r="BS297" s="633"/>
      <c r="BT297" s="633"/>
      <c r="BU297" s="633"/>
      <c r="BV297" s="633"/>
      <c r="BW297" s="633"/>
      <c r="BX297" s="633"/>
      <c r="BY297" s="633"/>
      <c r="BZ297" s="633"/>
      <c r="CA297" s="633"/>
      <c r="CB297" s="633"/>
      <c r="CC297" s="633"/>
      <c r="CD297" s="633"/>
      <c r="CE297" s="633"/>
      <c r="CF297" s="633"/>
      <c r="CG297" s="633"/>
      <c r="CH297" s="633"/>
      <c r="CI297" s="634"/>
    </row>
    <row r="298" spans="1:87">
      <c r="A298" s="40"/>
      <c r="B298" s="635">
        <v>16</v>
      </c>
      <c r="C298" s="636"/>
      <c r="D298" s="636"/>
      <c r="E298" s="636"/>
      <c r="F298" s="637"/>
      <c r="G298" s="629" t="s">
        <v>15</v>
      </c>
      <c r="H298" s="630"/>
      <c r="I298" s="630"/>
      <c r="J298" s="630"/>
      <c r="K298" s="630"/>
      <c r="L298" s="630"/>
      <c r="M298" s="630"/>
      <c r="N298" s="630"/>
      <c r="O298" s="630"/>
      <c r="P298" s="630"/>
      <c r="Q298" s="630"/>
      <c r="R298" s="630"/>
      <c r="S298" s="630"/>
      <c r="T298" s="630"/>
      <c r="U298" s="630"/>
      <c r="V298" s="630"/>
      <c r="W298" s="630"/>
      <c r="X298" s="630"/>
      <c r="Y298" s="630"/>
      <c r="Z298" s="630"/>
      <c r="AA298" s="630"/>
      <c r="AB298" s="630"/>
      <c r="AC298" s="630"/>
      <c r="AD298" s="630"/>
      <c r="AE298" s="630"/>
      <c r="AF298" s="630"/>
      <c r="AG298" s="630"/>
      <c r="AH298" s="630"/>
      <c r="AI298" s="630"/>
      <c r="AJ298" s="631"/>
      <c r="AK298" s="632" t="s">
        <v>114</v>
      </c>
      <c r="AL298" s="633"/>
      <c r="AM298" s="633"/>
      <c r="AN298" s="633"/>
      <c r="AO298" s="633"/>
      <c r="AP298" s="633"/>
      <c r="AQ298" s="633"/>
      <c r="AR298" s="633"/>
      <c r="AS298" s="633"/>
      <c r="AT298" s="633"/>
      <c r="AU298" s="633"/>
      <c r="AV298" s="633"/>
      <c r="AW298" s="633"/>
      <c r="AX298" s="633"/>
      <c r="AY298" s="633"/>
      <c r="AZ298" s="633"/>
      <c r="BA298" s="633"/>
      <c r="BB298" s="633"/>
      <c r="BC298" s="633"/>
      <c r="BD298" s="634"/>
      <c r="BE298" s="632" t="s">
        <v>818</v>
      </c>
      <c r="BF298" s="633"/>
      <c r="BG298" s="633"/>
      <c r="BH298" s="633"/>
      <c r="BI298" s="633"/>
      <c r="BJ298" s="633"/>
      <c r="BK298" s="633"/>
      <c r="BL298" s="633"/>
      <c r="BM298" s="633"/>
      <c r="BN298" s="633"/>
      <c r="BO298" s="633"/>
      <c r="BP298" s="633"/>
      <c r="BQ298" s="633"/>
      <c r="BR298" s="633"/>
      <c r="BS298" s="633"/>
      <c r="BT298" s="633"/>
      <c r="BU298" s="633"/>
      <c r="BV298" s="633"/>
      <c r="BW298" s="633"/>
      <c r="BX298" s="633"/>
      <c r="BY298" s="633"/>
      <c r="BZ298" s="633"/>
      <c r="CA298" s="633"/>
      <c r="CB298" s="633"/>
      <c r="CC298" s="633"/>
      <c r="CD298" s="633"/>
      <c r="CE298" s="633"/>
      <c r="CF298" s="633"/>
      <c r="CG298" s="633"/>
      <c r="CH298" s="633"/>
      <c r="CI298" s="634"/>
    </row>
    <row r="299" spans="1:87">
      <c r="A299" s="40"/>
      <c r="B299" s="635">
        <v>17</v>
      </c>
      <c r="C299" s="636"/>
      <c r="D299" s="636"/>
      <c r="E299" s="636"/>
      <c r="F299" s="637"/>
      <c r="G299" s="629" t="s">
        <v>768</v>
      </c>
      <c r="H299" s="630"/>
      <c r="I299" s="630"/>
      <c r="J299" s="630"/>
      <c r="K299" s="630"/>
      <c r="L299" s="630"/>
      <c r="M299" s="630"/>
      <c r="N299" s="630"/>
      <c r="O299" s="630"/>
      <c r="P299" s="630"/>
      <c r="Q299" s="630"/>
      <c r="R299" s="630"/>
      <c r="S299" s="630"/>
      <c r="T299" s="630"/>
      <c r="U299" s="630"/>
      <c r="V299" s="630"/>
      <c r="W299" s="630"/>
      <c r="X299" s="630"/>
      <c r="Y299" s="630"/>
      <c r="Z299" s="630"/>
      <c r="AA299" s="630"/>
      <c r="AB299" s="630"/>
      <c r="AC299" s="630"/>
      <c r="AD299" s="630"/>
      <c r="AE299" s="630"/>
      <c r="AF299" s="630"/>
      <c r="AG299" s="630"/>
      <c r="AH299" s="630"/>
      <c r="AI299" s="630"/>
      <c r="AJ299" s="631"/>
      <c r="AK299" s="632" t="s">
        <v>118</v>
      </c>
      <c r="AL299" s="633"/>
      <c r="AM299" s="633"/>
      <c r="AN299" s="633"/>
      <c r="AO299" s="633"/>
      <c r="AP299" s="633"/>
      <c r="AQ299" s="633"/>
      <c r="AR299" s="633"/>
      <c r="AS299" s="633"/>
      <c r="AT299" s="633"/>
      <c r="AU299" s="633"/>
      <c r="AV299" s="633"/>
      <c r="AW299" s="633"/>
      <c r="AX299" s="633"/>
      <c r="AY299" s="633"/>
      <c r="AZ299" s="633"/>
      <c r="BA299" s="633"/>
      <c r="BB299" s="633"/>
      <c r="BC299" s="633"/>
      <c r="BD299" s="634"/>
      <c r="BE299" s="632" t="s">
        <v>818</v>
      </c>
      <c r="BF299" s="633"/>
      <c r="BG299" s="633"/>
      <c r="BH299" s="633"/>
      <c r="BI299" s="633"/>
      <c r="BJ299" s="633"/>
      <c r="BK299" s="633"/>
      <c r="BL299" s="633"/>
      <c r="BM299" s="633"/>
      <c r="BN299" s="633"/>
      <c r="BO299" s="633"/>
      <c r="BP299" s="633"/>
      <c r="BQ299" s="633"/>
      <c r="BR299" s="633"/>
      <c r="BS299" s="633"/>
      <c r="BT299" s="633"/>
      <c r="BU299" s="633"/>
      <c r="BV299" s="633"/>
      <c r="BW299" s="633"/>
      <c r="BX299" s="633"/>
      <c r="BY299" s="633"/>
      <c r="BZ299" s="633"/>
      <c r="CA299" s="633"/>
      <c r="CB299" s="633"/>
      <c r="CC299" s="633"/>
      <c r="CD299" s="633"/>
      <c r="CE299" s="633"/>
      <c r="CF299" s="633"/>
      <c r="CG299" s="633"/>
      <c r="CH299" s="633"/>
      <c r="CI299" s="634"/>
    </row>
    <row r="300" spans="1:87">
      <c r="A300" s="40"/>
      <c r="B300" s="635">
        <v>18</v>
      </c>
      <c r="C300" s="636"/>
      <c r="D300" s="636"/>
      <c r="E300" s="636"/>
      <c r="F300" s="637"/>
      <c r="G300" s="629" t="s">
        <v>821</v>
      </c>
      <c r="H300" s="630"/>
      <c r="I300" s="630"/>
      <c r="J300" s="630"/>
      <c r="K300" s="630"/>
      <c r="L300" s="630"/>
      <c r="M300" s="630"/>
      <c r="N300" s="630"/>
      <c r="O300" s="630"/>
      <c r="P300" s="630"/>
      <c r="Q300" s="630"/>
      <c r="R300" s="630"/>
      <c r="S300" s="630"/>
      <c r="T300" s="630"/>
      <c r="U300" s="630"/>
      <c r="V300" s="630"/>
      <c r="W300" s="630"/>
      <c r="X300" s="630"/>
      <c r="Y300" s="630"/>
      <c r="Z300" s="630"/>
      <c r="AA300" s="630"/>
      <c r="AB300" s="630"/>
      <c r="AC300" s="630"/>
      <c r="AD300" s="630"/>
      <c r="AE300" s="630"/>
      <c r="AF300" s="630"/>
      <c r="AG300" s="630"/>
      <c r="AH300" s="630"/>
      <c r="AI300" s="630"/>
      <c r="AJ300" s="631"/>
      <c r="AK300" s="632" t="s">
        <v>809</v>
      </c>
      <c r="AL300" s="633"/>
      <c r="AM300" s="633"/>
      <c r="AN300" s="633"/>
      <c r="AO300" s="633"/>
      <c r="AP300" s="633"/>
      <c r="AQ300" s="633"/>
      <c r="AR300" s="633"/>
      <c r="AS300" s="633"/>
      <c r="AT300" s="633"/>
      <c r="AU300" s="633"/>
      <c r="AV300" s="633"/>
      <c r="AW300" s="633"/>
      <c r="AX300" s="633"/>
      <c r="AY300" s="633"/>
      <c r="AZ300" s="633"/>
      <c r="BA300" s="633"/>
      <c r="BB300" s="633"/>
      <c r="BC300" s="633"/>
      <c r="BD300" s="634"/>
      <c r="BE300" s="632" t="s">
        <v>772</v>
      </c>
      <c r="BF300" s="633"/>
      <c r="BG300" s="633"/>
      <c r="BH300" s="633"/>
      <c r="BI300" s="633"/>
      <c r="BJ300" s="633"/>
      <c r="BK300" s="633"/>
      <c r="BL300" s="633"/>
      <c r="BM300" s="633"/>
      <c r="BN300" s="633"/>
      <c r="BO300" s="633"/>
      <c r="BP300" s="633"/>
      <c r="BQ300" s="633"/>
      <c r="BR300" s="633"/>
      <c r="BS300" s="633"/>
      <c r="BT300" s="633"/>
      <c r="BU300" s="633"/>
      <c r="BV300" s="633"/>
      <c r="BW300" s="633"/>
      <c r="BX300" s="633"/>
      <c r="BY300" s="633"/>
      <c r="BZ300" s="633"/>
      <c r="CA300" s="633"/>
      <c r="CB300" s="633"/>
      <c r="CC300" s="633"/>
      <c r="CD300" s="633"/>
      <c r="CE300" s="633"/>
      <c r="CF300" s="633"/>
      <c r="CG300" s="633"/>
      <c r="CH300" s="633"/>
      <c r="CI300" s="634"/>
    </row>
    <row r="301" spans="1:87">
      <c r="A301" s="40"/>
      <c r="B301" s="635">
        <v>19</v>
      </c>
      <c r="C301" s="636"/>
      <c r="D301" s="636"/>
      <c r="E301" s="636"/>
      <c r="F301" s="637"/>
      <c r="G301" s="629" t="s">
        <v>822</v>
      </c>
      <c r="H301" s="630"/>
      <c r="I301" s="630"/>
      <c r="J301" s="630"/>
      <c r="K301" s="630"/>
      <c r="L301" s="630"/>
      <c r="M301" s="630"/>
      <c r="N301" s="630"/>
      <c r="O301" s="630"/>
      <c r="P301" s="630"/>
      <c r="Q301" s="630"/>
      <c r="R301" s="630"/>
      <c r="S301" s="630"/>
      <c r="T301" s="630"/>
      <c r="U301" s="630"/>
      <c r="V301" s="630"/>
      <c r="W301" s="630"/>
      <c r="X301" s="630"/>
      <c r="Y301" s="630"/>
      <c r="Z301" s="630"/>
      <c r="AA301" s="630"/>
      <c r="AB301" s="630"/>
      <c r="AC301" s="630"/>
      <c r="AD301" s="630"/>
      <c r="AE301" s="630"/>
      <c r="AF301" s="630"/>
      <c r="AG301" s="630"/>
      <c r="AH301" s="630"/>
      <c r="AI301" s="630"/>
      <c r="AJ301" s="631"/>
      <c r="AK301" s="632" t="s">
        <v>809</v>
      </c>
      <c r="AL301" s="633"/>
      <c r="AM301" s="633"/>
      <c r="AN301" s="633"/>
      <c r="AO301" s="633"/>
      <c r="AP301" s="633"/>
      <c r="AQ301" s="633"/>
      <c r="AR301" s="633"/>
      <c r="AS301" s="633"/>
      <c r="AT301" s="633"/>
      <c r="AU301" s="633"/>
      <c r="AV301" s="633"/>
      <c r="AW301" s="633"/>
      <c r="AX301" s="633"/>
      <c r="AY301" s="633"/>
      <c r="AZ301" s="633"/>
      <c r="BA301" s="633"/>
      <c r="BB301" s="633"/>
      <c r="BC301" s="633"/>
      <c r="BD301" s="634"/>
      <c r="BE301" s="632" t="s">
        <v>823</v>
      </c>
      <c r="BF301" s="633"/>
      <c r="BG301" s="633"/>
      <c r="BH301" s="633"/>
      <c r="BI301" s="633"/>
      <c r="BJ301" s="633"/>
      <c r="BK301" s="633"/>
      <c r="BL301" s="633"/>
      <c r="BM301" s="633"/>
      <c r="BN301" s="633"/>
      <c r="BO301" s="633"/>
      <c r="BP301" s="633"/>
      <c r="BQ301" s="633"/>
      <c r="BR301" s="633"/>
      <c r="BS301" s="633"/>
      <c r="BT301" s="633"/>
      <c r="BU301" s="633"/>
      <c r="BV301" s="633"/>
      <c r="BW301" s="633"/>
      <c r="BX301" s="633"/>
      <c r="BY301" s="633"/>
      <c r="BZ301" s="633"/>
      <c r="CA301" s="633"/>
      <c r="CB301" s="633"/>
      <c r="CC301" s="633"/>
      <c r="CD301" s="633"/>
      <c r="CE301" s="633"/>
      <c r="CF301" s="633"/>
      <c r="CG301" s="633"/>
      <c r="CH301" s="633"/>
      <c r="CI301" s="634"/>
    </row>
    <row r="302" spans="1:87">
      <c r="A302" s="40"/>
      <c r="B302" s="635">
        <v>20</v>
      </c>
      <c r="C302" s="636"/>
      <c r="D302" s="636"/>
      <c r="E302" s="636"/>
      <c r="F302" s="637"/>
      <c r="G302" s="629" t="s">
        <v>1793</v>
      </c>
      <c r="H302" s="630"/>
      <c r="I302" s="630"/>
      <c r="J302" s="630"/>
      <c r="K302" s="630"/>
      <c r="L302" s="630"/>
      <c r="M302" s="630"/>
      <c r="N302" s="630"/>
      <c r="O302" s="630"/>
      <c r="P302" s="630"/>
      <c r="Q302" s="630"/>
      <c r="R302" s="630"/>
      <c r="S302" s="630"/>
      <c r="T302" s="630"/>
      <c r="U302" s="630"/>
      <c r="V302" s="630"/>
      <c r="W302" s="630"/>
      <c r="X302" s="630"/>
      <c r="Y302" s="630"/>
      <c r="Z302" s="630"/>
      <c r="AA302" s="630"/>
      <c r="AB302" s="630"/>
      <c r="AC302" s="630"/>
      <c r="AD302" s="630"/>
      <c r="AE302" s="630"/>
      <c r="AF302" s="630"/>
      <c r="AG302" s="630"/>
      <c r="AH302" s="630"/>
      <c r="AI302" s="630"/>
      <c r="AJ302" s="631"/>
      <c r="AK302" s="632" t="s">
        <v>118</v>
      </c>
      <c r="AL302" s="633"/>
      <c r="AM302" s="633"/>
      <c r="AN302" s="633"/>
      <c r="AO302" s="633"/>
      <c r="AP302" s="633"/>
      <c r="AQ302" s="633"/>
      <c r="AR302" s="633"/>
      <c r="AS302" s="633"/>
      <c r="AT302" s="633"/>
      <c r="AU302" s="633"/>
      <c r="AV302" s="633"/>
      <c r="AW302" s="633"/>
      <c r="AX302" s="633"/>
      <c r="AY302" s="633"/>
      <c r="AZ302" s="633"/>
      <c r="BA302" s="633"/>
      <c r="BB302" s="633"/>
      <c r="BC302" s="633"/>
      <c r="BD302" s="634"/>
      <c r="BE302" s="632" t="s">
        <v>823</v>
      </c>
      <c r="BF302" s="633"/>
      <c r="BG302" s="633"/>
      <c r="BH302" s="633"/>
      <c r="BI302" s="633"/>
      <c r="BJ302" s="633"/>
      <c r="BK302" s="633"/>
      <c r="BL302" s="633"/>
      <c r="BM302" s="633"/>
      <c r="BN302" s="633"/>
      <c r="BO302" s="633"/>
      <c r="BP302" s="633"/>
      <c r="BQ302" s="633"/>
      <c r="BR302" s="633"/>
      <c r="BS302" s="633"/>
      <c r="BT302" s="633"/>
      <c r="BU302" s="633"/>
      <c r="BV302" s="633"/>
      <c r="BW302" s="633"/>
      <c r="BX302" s="633"/>
      <c r="BY302" s="633"/>
      <c r="BZ302" s="633"/>
      <c r="CA302" s="633"/>
      <c r="CB302" s="633"/>
      <c r="CC302" s="633"/>
      <c r="CD302" s="633"/>
      <c r="CE302" s="633"/>
      <c r="CF302" s="633"/>
      <c r="CG302" s="633"/>
      <c r="CH302" s="633"/>
      <c r="CI302" s="634"/>
    </row>
    <row r="303" spans="1:87">
      <c r="A303" s="40"/>
      <c r="B303" s="635">
        <v>21</v>
      </c>
      <c r="C303" s="636"/>
      <c r="D303" s="636"/>
      <c r="E303" s="636"/>
      <c r="F303" s="637"/>
      <c r="G303" s="629" t="s">
        <v>1794</v>
      </c>
      <c r="H303" s="630"/>
      <c r="I303" s="630"/>
      <c r="J303" s="630"/>
      <c r="K303" s="630"/>
      <c r="L303" s="630"/>
      <c r="M303" s="630"/>
      <c r="N303" s="630"/>
      <c r="O303" s="630"/>
      <c r="P303" s="630"/>
      <c r="Q303" s="630"/>
      <c r="R303" s="630"/>
      <c r="S303" s="630"/>
      <c r="T303" s="630"/>
      <c r="U303" s="630"/>
      <c r="V303" s="630"/>
      <c r="W303" s="630"/>
      <c r="X303" s="630"/>
      <c r="Y303" s="630"/>
      <c r="Z303" s="630"/>
      <c r="AA303" s="630"/>
      <c r="AB303" s="630"/>
      <c r="AC303" s="630"/>
      <c r="AD303" s="630"/>
      <c r="AE303" s="630"/>
      <c r="AF303" s="630"/>
      <c r="AG303" s="630"/>
      <c r="AH303" s="630"/>
      <c r="AI303" s="630"/>
      <c r="AJ303" s="631"/>
      <c r="AK303" s="632" t="s">
        <v>114</v>
      </c>
      <c r="AL303" s="633"/>
      <c r="AM303" s="633"/>
      <c r="AN303" s="633"/>
      <c r="AO303" s="633"/>
      <c r="AP303" s="633"/>
      <c r="AQ303" s="633"/>
      <c r="AR303" s="633"/>
      <c r="AS303" s="633"/>
      <c r="AT303" s="633"/>
      <c r="AU303" s="633"/>
      <c r="AV303" s="633"/>
      <c r="AW303" s="633"/>
      <c r="AX303" s="633"/>
      <c r="AY303" s="633"/>
      <c r="AZ303" s="633"/>
      <c r="BA303" s="633"/>
      <c r="BB303" s="633"/>
      <c r="BC303" s="633"/>
      <c r="BD303" s="634"/>
      <c r="BE303" s="632" t="s">
        <v>823</v>
      </c>
      <c r="BF303" s="633"/>
      <c r="BG303" s="633"/>
      <c r="BH303" s="633"/>
      <c r="BI303" s="633"/>
      <c r="BJ303" s="633"/>
      <c r="BK303" s="633"/>
      <c r="BL303" s="633"/>
      <c r="BM303" s="633"/>
      <c r="BN303" s="633"/>
      <c r="BO303" s="633"/>
      <c r="BP303" s="633"/>
      <c r="BQ303" s="633"/>
      <c r="BR303" s="633"/>
      <c r="BS303" s="633"/>
      <c r="BT303" s="633"/>
      <c r="BU303" s="633"/>
      <c r="BV303" s="633"/>
      <c r="BW303" s="633"/>
      <c r="BX303" s="633"/>
      <c r="BY303" s="633"/>
      <c r="BZ303" s="633"/>
      <c r="CA303" s="633"/>
      <c r="CB303" s="633"/>
      <c r="CC303" s="633"/>
      <c r="CD303" s="633"/>
      <c r="CE303" s="633"/>
      <c r="CF303" s="633"/>
      <c r="CG303" s="633"/>
      <c r="CH303" s="633"/>
      <c r="CI303" s="634"/>
    </row>
    <row r="304" spans="1:87">
      <c r="A304" s="40"/>
      <c r="B304" s="635">
        <v>22</v>
      </c>
      <c r="C304" s="636"/>
      <c r="D304" s="636"/>
      <c r="E304" s="636"/>
      <c r="F304" s="637"/>
      <c r="G304" s="629" t="s">
        <v>825</v>
      </c>
      <c r="H304" s="630"/>
      <c r="I304" s="630"/>
      <c r="J304" s="630"/>
      <c r="K304" s="630"/>
      <c r="L304" s="630"/>
      <c r="M304" s="630"/>
      <c r="N304" s="630"/>
      <c r="O304" s="630"/>
      <c r="P304" s="630"/>
      <c r="Q304" s="630"/>
      <c r="R304" s="630"/>
      <c r="S304" s="630"/>
      <c r="T304" s="630"/>
      <c r="U304" s="630"/>
      <c r="V304" s="630"/>
      <c r="W304" s="630"/>
      <c r="X304" s="630"/>
      <c r="Y304" s="630"/>
      <c r="Z304" s="630"/>
      <c r="AA304" s="630"/>
      <c r="AB304" s="630"/>
      <c r="AC304" s="630"/>
      <c r="AD304" s="630"/>
      <c r="AE304" s="630"/>
      <c r="AF304" s="630"/>
      <c r="AG304" s="630"/>
      <c r="AH304" s="630"/>
      <c r="AI304" s="630"/>
      <c r="AJ304" s="631"/>
      <c r="AK304" s="632" t="s">
        <v>114</v>
      </c>
      <c r="AL304" s="633"/>
      <c r="AM304" s="633"/>
      <c r="AN304" s="633"/>
      <c r="AO304" s="633"/>
      <c r="AP304" s="633"/>
      <c r="AQ304" s="633"/>
      <c r="AR304" s="633"/>
      <c r="AS304" s="633"/>
      <c r="AT304" s="633"/>
      <c r="AU304" s="633"/>
      <c r="AV304" s="633"/>
      <c r="AW304" s="633"/>
      <c r="AX304" s="633"/>
      <c r="AY304" s="633"/>
      <c r="AZ304" s="633"/>
      <c r="BA304" s="633"/>
      <c r="BB304" s="633"/>
      <c r="BC304" s="633"/>
      <c r="BD304" s="634"/>
      <c r="BE304" s="632" t="s">
        <v>2467</v>
      </c>
      <c r="BF304" s="633"/>
      <c r="BG304" s="633"/>
      <c r="BH304" s="633"/>
      <c r="BI304" s="633"/>
      <c r="BJ304" s="633"/>
      <c r="BK304" s="633"/>
      <c r="BL304" s="633"/>
      <c r="BM304" s="633"/>
      <c r="BN304" s="633"/>
      <c r="BO304" s="633"/>
      <c r="BP304" s="633"/>
      <c r="BQ304" s="633"/>
      <c r="BR304" s="633"/>
      <c r="BS304" s="633"/>
      <c r="BT304" s="633"/>
      <c r="BU304" s="633"/>
      <c r="BV304" s="633"/>
      <c r="BW304" s="633"/>
      <c r="BX304" s="633"/>
      <c r="BY304" s="633"/>
      <c r="BZ304" s="633"/>
      <c r="CA304" s="633"/>
      <c r="CB304" s="633"/>
      <c r="CC304" s="633"/>
      <c r="CD304" s="633"/>
      <c r="CE304" s="633"/>
      <c r="CF304" s="633"/>
      <c r="CG304" s="633"/>
      <c r="CH304" s="633"/>
      <c r="CI304" s="634"/>
    </row>
    <row r="305" spans="1:87">
      <c r="A305" s="40"/>
      <c r="B305" s="635">
        <v>23</v>
      </c>
      <c r="C305" s="636"/>
      <c r="D305" s="636"/>
      <c r="E305" s="636"/>
      <c r="F305" s="637"/>
      <c r="G305" s="629" t="s">
        <v>827</v>
      </c>
      <c r="H305" s="630"/>
      <c r="I305" s="630"/>
      <c r="J305" s="630"/>
      <c r="K305" s="630"/>
      <c r="L305" s="630"/>
      <c r="M305" s="630"/>
      <c r="N305" s="630"/>
      <c r="O305" s="630"/>
      <c r="P305" s="630"/>
      <c r="Q305" s="630"/>
      <c r="R305" s="630"/>
      <c r="S305" s="630"/>
      <c r="T305" s="630"/>
      <c r="U305" s="630"/>
      <c r="V305" s="630"/>
      <c r="W305" s="630"/>
      <c r="X305" s="630"/>
      <c r="Y305" s="630"/>
      <c r="Z305" s="630"/>
      <c r="AA305" s="630"/>
      <c r="AB305" s="630"/>
      <c r="AC305" s="630"/>
      <c r="AD305" s="630"/>
      <c r="AE305" s="630"/>
      <c r="AF305" s="630"/>
      <c r="AG305" s="630"/>
      <c r="AH305" s="630"/>
      <c r="AI305" s="630"/>
      <c r="AJ305" s="631"/>
      <c r="AK305" s="632" t="s">
        <v>809</v>
      </c>
      <c r="AL305" s="633"/>
      <c r="AM305" s="633"/>
      <c r="AN305" s="633"/>
      <c r="AO305" s="633"/>
      <c r="AP305" s="633"/>
      <c r="AQ305" s="633"/>
      <c r="AR305" s="633"/>
      <c r="AS305" s="633"/>
      <c r="AT305" s="633"/>
      <c r="AU305" s="633"/>
      <c r="AV305" s="633"/>
      <c r="AW305" s="633"/>
      <c r="AX305" s="633"/>
      <c r="AY305" s="633"/>
      <c r="AZ305" s="633"/>
      <c r="BA305" s="633"/>
      <c r="BB305" s="633"/>
      <c r="BC305" s="633"/>
      <c r="BD305" s="634"/>
      <c r="BE305" s="632" t="s">
        <v>772</v>
      </c>
      <c r="BF305" s="633"/>
      <c r="BG305" s="633"/>
      <c r="BH305" s="633"/>
      <c r="BI305" s="633"/>
      <c r="BJ305" s="633"/>
      <c r="BK305" s="633"/>
      <c r="BL305" s="633"/>
      <c r="BM305" s="633"/>
      <c r="BN305" s="633"/>
      <c r="BO305" s="633"/>
      <c r="BP305" s="633"/>
      <c r="BQ305" s="633"/>
      <c r="BR305" s="633"/>
      <c r="BS305" s="633"/>
      <c r="BT305" s="633"/>
      <c r="BU305" s="633"/>
      <c r="BV305" s="633"/>
      <c r="BW305" s="633"/>
      <c r="BX305" s="633"/>
      <c r="BY305" s="633"/>
      <c r="BZ305" s="633"/>
      <c r="CA305" s="633"/>
      <c r="CB305" s="633"/>
      <c r="CC305" s="633"/>
      <c r="CD305" s="633"/>
      <c r="CE305" s="633"/>
      <c r="CF305" s="633"/>
      <c r="CG305" s="633"/>
      <c r="CH305" s="633"/>
      <c r="CI305" s="634"/>
    </row>
    <row r="306" spans="1:87">
      <c r="A306" s="40"/>
      <c r="B306" s="635">
        <v>24</v>
      </c>
      <c r="C306" s="636"/>
      <c r="D306" s="636"/>
      <c r="E306" s="636"/>
      <c r="F306" s="637"/>
      <c r="G306" s="629" t="s">
        <v>776</v>
      </c>
      <c r="H306" s="630"/>
      <c r="I306" s="630"/>
      <c r="J306" s="630"/>
      <c r="K306" s="630"/>
      <c r="L306" s="630"/>
      <c r="M306" s="630"/>
      <c r="N306" s="630"/>
      <c r="O306" s="630"/>
      <c r="P306" s="630"/>
      <c r="Q306" s="630"/>
      <c r="R306" s="630"/>
      <c r="S306" s="630"/>
      <c r="T306" s="630"/>
      <c r="U306" s="630"/>
      <c r="V306" s="630"/>
      <c r="W306" s="630"/>
      <c r="X306" s="630"/>
      <c r="Y306" s="630"/>
      <c r="Z306" s="630"/>
      <c r="AA306" s="630"/>
      <c r="AB306" s="630"/>
      <c r="AC306" s="630"/>
      <c r="AD306" s="630"/>
      <c r="AE306" s="630"/>
      <c r="AF306" s="630"/>
      <c r="AG306" s="630"/>
      <c r="AH306" s="630"/>
      <c r="AI306" s="630"/>
      <c r="AJ306" s="631"/>
      <c r="AK306" s="632" t="s">
        <v>809</v>
      </c>
      <c r="AL306" s="633"/>
      <c r="AM306" s="633"/>
      <c r="AN306" s="633"/>
      <c r="AO306" s="633"/>
      <c r="AP306" s="633"/>
      <c r="AQ306" s="633"/>
      <c r="AR306" s="633"/>
      <c r="AS306" s="633"/>
      <c r="AT306" s="633"/>
      <c r="AU306" s="633"/>
      <c r="AV306" s="633"/>
      <c r="AW306" s="633"/>
      <c r="AX306" s="633"/>
      <c r="AY306" s="633"/>
      <c r="AZ306" s="633"/>
      <c r="BA306" s="633"/>
      <c r="BB306" s="633"/>
      <c r="BC306" s="633"/>
      <c r="BD306" s="634"/>
      <c r="BE306" s="632" t="s">
        <v>823</v>
      </c>
      <c r="BF306" s="633"/>
      <c r="BG306" s="633"/>
      <c r="BH306" s="633"/>
      <c r="BI306" s="633"/>
      <c r="BJ306" s="633"/>
      <c r="BK306" s="633"/>
      <c r="BL306" s="633"/>
      <c r="BM306" s="633"/>
      <c r="BN306" s="633"/>
      <c r="BO306" s="633"/>
      <c r="BP306" s="633"/>
      <c r="BQ306" s="633"/>
      <c r="BR306" s="633"/>
      <c r="BS306" s="633"/>
      <c r="BT306" s="633"/>
      <c r="BU306" s="633"/>
      <c r="BV306" s="633"/>
      <c r="BW306" s="633"/>
      <c r="BX306" s="633"/>
      <c r="BY306" s="633"/>
      <c r="BZ306" s="633"/>
      <c r="CA306" s="633"/>
      <c r="CB306" s="633"/>
      <c r="CC306" s="633"/>
      <c r="CD306" s="633"/>
      <c r="CE306" s="633"/>
      <c r="CF306" s="633"/>
      <c r="CG306" s="633"/>
      <c r="CH306" s="633"/>
      <c r="CI306" s="634"/>
    </row>
    <row r="307" spans="1:87">
      <c r="A307" s="40"/>
      <c r="B307" s="635">
        <v>25</v>
      </c>
      <c r="C307" s="636"/>
      <c r="D307" s="636"/>
      <c r="E307" s="636"/>
      <c r="F307" s="637"/>
      <c r="G307" s="629" t="s">
        <v>21</v>
      </c>
      <c r="H307" s="630"/>
      <c r="I307" s="630"/>
      <c r="J307" s="630"/>
      <c r="K307" s="630"/>
      <c r="L307" s="630"/>
      <c r="M307" s="630"/>
      <c r="N307" s="630"/>
      <c r="O307" s="630"/>
      <c r="P307" s="630"/>
      <c r="Q307" s="630"/>
      <c r="R307" s="630"/>
      <c r="S307" s="630"/>
      <c r="T307" s="630"/>
      <c r="U307" s="630"/>
      <c r="V307" s="630"/>
      <c r="W307" s="630"/>
      <c r="X307" s="630"/>
      <c r="Y307" s="630"/>
      <c r="Z307" s="630"/>
      <c r="AA307" s="630"/>
      <c r="AB307" s="630"/>
      <c r="AC307" s="630"/>
      <c r="AD307" s="630"/>
      <c r="AE307" s="630"/>
      <c r="AF307" s="630"/>
      <c r="AG307" s="630"/>
      <c r="AH307" s="630"/>
      <c r="AI307" s="630"/>
      <c r="AJ307" s="631"/>
      <c r="AK307" s="632" t="s">
        <v>1789</v>
      </c>
      <c r="AL307" s="633"/>
      <c r="AM307" s="633"/>
      <c r="AN307" s="633"/>
      <c r="AO307" s="633"/>
      <c r="AP307" s="633"/>
      <c r="AQ307" s="633"/>
      <c r="AR307" s="633"/>
      <c r="AS307" s="633"/>
      <c r="AT307" s="633"/>
      <c r="AU307" s="633"/>
      <c r="AV307" s="633"/>
      <c r="AW307" s="633"/>
      <c r="AX307" s="633"/>
      <c r="AY307" s="633"/>
      <c r="AZ307" s="633"/>
      <c r="BA307" s="633"/>
      <c r="BB307" s="633"/>
      <c r="BC307" s="633"/>
      <c r="BD307" s="634"/>
      <c r="BE307" s="632" t="s">
        <v>772</v>
      </c>
      <c r="BF307" s="633"/>
      <c r="BG307" s="633"/>
      <c r="BH307" s="633"/>
      <c r="BI307" s="633"/>
      <c r="BJ307" s="633"/>
      <c r="BK307" s="633"/>
      <c r="BL307" s="633"/>
      <c r="BM307" s="633"/>
      <c r="BN307" s="633"/>
      <c r="BO307" s="633"/>
      <c r="BP307" s="633"/>
      <c r="BQ307" s="633"/>
      <c r="BR307" s="633"/>
      <c r="BS307" s="633"/>
      <c r="BT307" s="633"/>
      <c r="BU307" s="633"/>
      <c r="BV307" s="633"/>
      <c r="BW307" s="633"/>
      <c r="BX307" s="633"/>
      <c r="BY307" s="633"/>
      <c r="BZ307" s="633"/>
      <c r="CA307" s="633"/>
      <c r="CB307" s="633"/>
      <c r="CC307" s="633"/>
      <c r="CD307" s="633"/>
      <c r="CE307" s="633"/>
      <c r="CF307" s="633"/>
      <c r="CG307" s="633"/>
      <c r="CH307" s="633"/>
      <c r="CI307" s="634"/>
    </row>
    <row r="308" spans="1:87">
      <c r="A308" s="40"/>
      <c r="B308" s="635">
        <v>26</v>
      </c>
      <c r="C308" s="636"/>
      <c r="D308" s="636"/>
      <c r="E308" s="636"/>
      <c r="F308" s="637"/>
      <c r="G308" s="629" t="s">
        <v>828</v>
      </c>
      <c r="H308" s="630"/>
      <c r="I308" s="630"/>
      <c r="J308" s="630"/>
      <c r="K308" s="630"/>
      <c r="L308" s="630"/>
      <c r="M308" s="630"/>
      <c r="N308" s="630"/>
      <c r="O308" s="630"/>
      <c r="P308" s="630"/>
      <c r="Q308" s="630"/>
      <c r="R308" s="630"/>
      <c r="S308" s="630"/>
      <c r="T308" s="630"/>
      <c r="U308" s="630"/>
      <c r="V308" s="630"/>
      <c r="W308" s="630"/>
      <c r="X308" s="630"/>
      <c r="Y308" s="630"/>
      <c r="Z308" s="630"/>
      <c r="AA308" s="630"/>
      <c r="AB308" s="630"/>
      <c r="AC308" s="630"/>
      <c r="AD308" s="630"/>
      <c r="AE308" s="630"/>
      <c r="AF308" s="630"/>
      <c r="AG308" s="630"/>
      <c r="AH308" s="630"/>
      <c r="AI308" s="630"/>
      <c r="AJ308" s="631"/>
      <c r="AK308" s="632" t="s">
        <v>798</v>
      </c>
      <c r="AL308" s="633"/>
      <c r="AM308" s="633"/>
      <c r="AN308" s="633"/>
      <c r="AO308" s="633"/>
      <c r="AP308" s="633"/>
      <c r="AQ308" s="633"/>
      <c r="AR308" s="633"/>
      <c r="AS308" s="633"/>
      <c r="AT308" s="633"/>
      <c r="AU308" s="633"/>
      <c r="AV308" s="633"/>
      <c r="AW308" s="633"/>
      <c r="AX308" s="633"/>
      <c r="AY308" s="633"/>
      <c r="AZ308" s="633"/>
      <c r="BA308" s="633"/>
      <c r="BB308" s="633"/>
      <c r="BC308" s="633"/>
      <c r="BD308" s="634"/>
      <c r="BE308" s="632" t="s">
        <v>826</v>
      </c>
      <c r="BF308" s="633"/>
      <c r="BG308" s="633"/>
      <c r="BH308" s="633"/>
      <c r="BI308" s="633"/>
      <c r="BJ308" s="633"/>
      <c r="BK308" s="633"/>
      <c r="BL308" s="633"/>
      <c r="BM308" s="633"/>
      <c r="BN308" s="633"/>
      <c r="BO308" s="633"/>
      <c r="BP308" s="633"/>
      <c r="BQ308" s="633"/>
      <c r="BR308" s="633"/>
      <c r="BS308" s="633"/>
      <c r="BT308" s="633"/>
      <c r="BU308" s="633"/>
      <c r="BV308" s="633"/>
      <c r="BW308" s="633"/>
      <c r="BX308" s="633"/>
      <c r="BY308" s="633"/>
      <c r="BZ308" s="633"/>
      <c r="CA308" s="633"/>
      <c r="CB308" s="633"/>
      <c r="CC308" s="633"/>
      <c r="CD308" s="633"/>
      <c r="CE308" s="633"/>
      <c r="CF308" s="633"/>
      <c r="CG308" s="633"/>
      <c r="CH308" s="633"/>
      <c r="CI308" s="634"/>
    </row>
    <row r="309" spans="1:87">
      <c r="A309" s="40"/>
      <c r="B309" s="635">
        <v>27</v>
      </c>
      <c r="C309" s="636"/>
      <c r="D309" s="636"/>
      <c r="E309" s="636"/>
      <c r="F309" s="637"/>
      <c r="G309" s="629" t="s">
        <v>829</v>
      </c>
      <c r="H309" s="630"/>
      <c r="I309" s="630"/>
      <c r="J309" s="630"/>
      <c r="K309" s="630"/>
      <c r="L309" s="630"/>
      <c r="M309" s="630"/>
      <c r="N309" s="630"/>
      <c r="O309" s="630"/>
      <c r="P309" s="630"/>
      <c r="Q309" s="630"/>
      <c r="R309" s="630"/>
      <c r="S309" s="630"/>
      <c r="T309" s="630"/>
      <c r="U309" s="630"/>
      <c r="V309" s="630"/>
      <c r="W309" s="630"/>
      <c r="X309" s="630"/>
      <c r="Y309" s="630"/>
      <c r="Z309" s="630"/>
      <c r="AA309" s="630"/>
      <c r="AB309" s="630"/>
      <c r="AC309" s="630"/>
      <c r="AD309" s="630"/>
      <c r="AE309" s="630"/>
      <c r="AF309" s="630"/>
      <c r="AG309" s="630"/>
      <c r="AH309" s="630"/>
      <c r="AI309" s="630"/>
      <c r="AJ309" s="631"/>
      <c r="AK309" s="632" t="s">
        <v>809</v>
      </c>
      <c r="AL309" s="633"/>
      <c r="AM309" s="633"/>
      <c r="AN309" s="633"/>
      <c r="AO309" s="633"/>
      <c r="AP309" s="633"/>
      <c r="AQ309" s="633"/>
      <c r="AR309" s="633"/>
      <c r="AS309" s="633"/>
      <c r="AT309" s="633"/>
      <c r="AU309" s="633"/>
      <c r="AV309" s="633"/>
      <c r="AW309" s="633"/>
      <c r="AX309" s="633"/>
      <c r="AY309" s="633"/>
      <c r="AZ309" s="633"/>
      <c r="BA309" s="633"/>
      <c r="BB309" s="633"/>
      <c r="BC309" s="633"/>
      <c r="BD309" s="634"/>
      <c r="BE309" s="632" t="s">
        <v>823</v>
      </c>
      <c r="BF309" s="633"/>
      <c r="BG309" s="633"/>
      <c r="BH309" s="633"/>
      <c r="BI309" s="633"/>
      <c r="BJ309" s="633"/>
      <c r="BK309" s="633"/>
      <c r="BL309" s="633"/>
      <c r="BM309" s="633"/>
      <c r="BN309" s="633"/>
      <c r="BO309" s="633"/>
      <c r="BP309" s="633"/>
      <c r="BQ309" s="633"/>
      <c r="BR309" s="633"/>
      <c r="BS309" s="633"/>
      <c r="BT309" s="633"/>
      <c r="BU309" s="633"/>
      <c r="BV309" s="633"/>
      <c r="BW309" s="633"/>
      <c r="BX309" s="633"/>
      <c r="BY309" s="633"/>
      <c r="BZ309" s="633"/>
      <c r="CA309" s="633"/>
      <c r="CB309" s="633"/>
      <c r="CC309" s="633"/>
      <c r="CD309" s="633"/>
      <c r="CE309" s="633"/>
      <c r="CF309" s="633"/>
      <c r="CG309" s="633"/>
      <c r="CH309" s="633"/>
      <c r="CI309" s="634"/>
    </row>
    <row r="310" spans="1:87">
      <c r="A310" s="40"/>
      <c r="B310" s="635">
        <v>28</v>
      </c>
      <c r="C310" s="636"/>
      <c r="D310" s="636"/>
      <c r="E310" s="636"/>
      <c r="F310" s="637"/>
      <c r="G310" s="629" t="s">
        <v>830</v>
      </c>
      <c r="H310" s="630"/>
      <c r="I310" s="630"/>
      <c r="J310" s="630"/>
      <c r="K310" s="630"/>
      <c r="L310" s="630"/>
      <c r="M310" s="630"/>
      <c r="N310" s="630"/>
      <c r="O310" s="630"/>
      <c r="P310" s="630"/>
      <c r="Q310" s="630"/>
      <c r="R310" s="630"/>
      <c r="S310" s="630"/>
      <c r="T310" s="630"/>
      <c r="U310" s="630"/>
      <c r="V310" s="630"/>
      <c r="W310" s="630"/>
      <c r="X310" s="630"/>
      <c r="Y310" s="630"/>
      <c r="Z310" s="630"/>
      <c r="AA310" s="630"/>
      <c r="AB310" s="630"/>
      <c r="AC310" s="630"/>
      <c r="AD310" s="630"/>
      <c r="AE310" s="630"/>
      <c r="AF310" s="630"/>
      <c r="AG310" s="630"/>
      <c r="AH310" s="630"/>
      <c r="AI310" s="630"/>
      <c r="AJ310" s="631"/>
      <c r="AK310" s="632" t="s">
        <v>798</v>
      </c>
      <c r="AL310" s="633"/>
      <c r="AM310" s="633"/>
      <c r="AN310" s="633"/>
      <c r="AO310" s="633"/>
      <c r="AP310" s="633"/>
      <c r="AQ310" s="633"/>
      <c r="AR310" s="633"/>
      <c r="AS310" s="633"/>
      <c r="AT310" s="633"/>
      <c r="AU310" s="633"/>
      <c r="AV310" s="633"/>
      <c r="AW310" s="633"/>
      <c r="AX310" s="633"/>
      <c r="AY310" s="633"/>
      <c r="AZ310" s="633"/>
      <c r="BA310" s="633"/>
      <c r="BB310" s="633"/>
      <c r="BC310" s="633"/>
      <c r="BD310" s="634"/>
      <c r="BE310" s="632" t="s">
        <v>772</v>
      </c>
      <c r="BF310" s="633"/>
      <c r="BG310" s="633"/>
      <c r="BH310" s="633"/>
      <c r="BI310" s="633"/>
      <c r="BJ310" s="633"/>
      <c r="BK310" s="633"/>
      <c r="BL310" s="633"/>
      <c r="BM310" s="633"/>
      <c r="BN310" s="633"/>
      <c r="BO310" s="633"/>
      <c r="BP310" s="633"/>
      <c r="BQ310" s="633"/>
      <c r="BR310" s="633"/>
      <c r="BS310" s="633"/>
      <c r="BT310" s="633"/>
      <c r="BU310" s="633"/>
      <c r="BV310" s="633"/>
      <c r="BW310" s="633"/>
      <c r="BX310" s="633"/>
      <c r="BY310" s="633"/>
      <c r="BZ310" s="633"/>
      <c r="CA310" s="633"/>
      <c r="CB310" s="633"/>
      <c r="CC310" s="633"/>
      <c r="CD310" s="633"/>
      <c r="CE310" s="633"/>
      <c r="CF310" s="633"/>
      <c r="CG310" s="633"/>
      <c r="CH310" s="633"/>
      <c r="CI310" s="634"/>
    </row>
    <row r="311" spans="1:87">
      <c r="A311" s="40"/>
      <c r="B311" s="635">
        <v>29</v>
      </c>
      <c r="C311" s="636"/>
      <c r="D311" s="636"/>
      <c r="E311" s="636"/>
      <c r="F311" s="637"/>
      <c r="G311" s="629" t="s">
        <v>831</v>
      </c>
      <c r="H311" s="630"/>
      <c r="I311" s="630"/>
      <c r="J311" s="630"/>
      <c r="K311" s="630"/>
      <c r="L311" s="630"/>
      <c r="M311" s="630"/>
      <c r="N311" s="630"/>
      <c r="O311" s="630"/>
      <c r="P311" s="630"/>
      <c r="Q311" s="630"/>
      <c r="R311" s="630"/>
      <c r="S311" s="630"/>
      <c r="T311" s="630"/>
      <c r="U311" s="630"/>
      <c r="V311" s="630"/>
      <c r="W311" s="630"/>
      <c r="X311" s="630"/>
      <c r="Y311" s="630"/>
      <c r="Z311" s="630"/>
      <c r="AA311" s="630"/>
      <c r="AB311" s="630"/>
      <c r="AC311" s="630"/>
      <c r="AD311" s="630"/>
      <c r="AE311" s="630"/>
      <c r="AF311" s="630"/>
      <c r="AG311" s="630"/>
      <c r="AH311" s="630"/>
      <c r="AI311" s="630"/>
      <c r="AJ311" s="631"/>
      <c r="AK311" s="632" t="s">
        <v>809</v>
      </c>
      <c r="AL311" s="633"/>
      <c r="AM311" s="633"/>
      <c r="AN311" s="633"/>
      <c r="AO311" s="633"/>
      <c r="AP311" s="633"/>
      <c r="AQ311" s="633"/>
      <c r="AR311" s="633"/>
      <c r="AS311" s="633"/>
      <c r="AT311" s="633"/>
      <c r="AU311" s="633"/>
      <c r="AV311" s="633"/>
      <c r="AW311" s="633"/>
      <c r="AX311" s="633"/>
      <c r="AY311" s="633"/>
      <c r="AZ311" s="633"/>
      <c r="BA311" s="633"/>
      <c r="BB311" s="633"/>
      <c r="BC311" s="633"/>
      <c r="BD311" s="634"/>
      <c r="BE311" s="632" t="s">
        <v>818</v>
      </c>
      <c r="BF311" s="633"/>
      <c r="BG311" s="633"/>
      <c r="BH311" s="633"/>
      <c r="BI311" s="633"/>
      <c r="BJ311" s="633"/>
      <c r="BK311" s="633"/>
      <c r="BL311" s="633"/>
      <c r="BM311" s="633"/>
      <c r="BN311" s="633"/>
      <c r="BO311" s="633"/>
      <c r="BP311" s="633"/>
      <c r="BQ311" s="633"/>
      <c r="BR311" s="633"/>
      <c r="BS311" s="633"/>
      <c r="BT311" s="633"/>
      <c r="BU311" s="633"/>
      <c r="BV311" s="633"/>
      <c r="BW311" s="633"/>
      <c r="BX311" s="633"/>
      <c r="BY311" s="633"/>
      <c r="BZ311" s="633"/>
      <c r="CA311" s="633"/>
      <c r="CB311" s="633"/>
      <c r="CC311" s="633"/>
      <c r="CD311" s="633"/>
      <c r="CE311" s="633"/>
      <c r="CF311" s="633"/>
      <c r="CG311" s="633"/>
      <c r="CH311" s="633"/>
      <c r="CI311" s="634"/>
    </row>
    <row r="312" spans="1:87">
      <c r="A312" s="40"/>
      <c r="B312" s="635">
        <v>30</v>
      </c>
      <c r="C312" s="636"/>
      <c r="D312" s="636"/>
      <c r="E312" s="636"/>
      <c r="F312" s="637"/>
      <c r="G312" s="629" t="s">
        <v>832</v>
      </c>
      <c r="H312" s="630"/>
      <c r="I312" s="630"/>
      <c r="J312" s="630"/>
      <c r="K312" s="630"/>
      <c r="L312" s="630"/>
      <c r="M312" s="630"/>
      <c r="N312" s="630"/>
      <c r="O312" s="630"/>
      <c r="P312" s="630"/>
      <c r="Q312" s="630"/>
      <c r="R312" s="630"/>
      <c r="S312" s="630"/>
      <c r="T312" s="630"/>
      <c r="U312" s="630"/>
      <c r="V312" s="630"/>
      <c r="W312" s="630"/>
      <c r="X312" s="630"/>
      <c r="Y312" s="630"/>
      <c r="Z312" s="630"/>
      <c r="AA312" s="630"/>
      <c r="AB312" s="630"/>
      <c r="AC312" s="630"/>
      <c r="AD312" s="630"/>
      <c r="AE312" s="630"/>
      <c r="AF312" s="630"/>
      <c r="AG312" s="630"/>
      <c r="AH312" s="630"/>
      <c r="AI312" s="630"/>
      <c r="AJ312" s="631"/>
      <c r="AK312" s="632" t="s">
        <v>809</v>
      </c>
      <c r="AL312" s="633"/>
      <c r="AM312" s="633"/>
      <c r="AN312" s="633"/>
      <c r="AO312" s="633"/>
      <c r="AP312" s="633"/>
      <c r="AQ312" s="633"/>
      <c r="AR312" s="633"/>
      <c r="AS312" s="633"/>
      <c r="AT312" s="633"/>
      <c r="AU312" s="633"/>
      <c r="AV312" s="633"/>
      <c r="AW312" s="633"/>
      <c r="AX312" s="633"/>
      <c r="AY312" s="633"/>
      <c r="AZ312" s="633"/>
      <c r="BA312" s="633"/>
      <c r="BB312" s="633"/>
      <c r="BC312" s="633"/>
      <c r="BD312" s="634"/>
      <c r="BE312" s="632" t="s">
        <v>823</v>
      </c>
      <c r="BF312" s="633"/>
      <c r="BG312" s="633"/>
      <c r="BH312" s="633"/>
      <c r="BI312" s="633"/>
      <c r="BJ312" s="633"/>
      <c r="BK312" s="633"/>
      <c r="BL312" s="633"/>
      <c r="BM312" s="633"/>
      <c r="BN312" s="633"/>
      <c r="BO312" s="633"/>
      <c r="BP312" s="633"/>
      <c r="BQ312" s="633"/>
      <c r="BR312" s="633"/>
      <c r="BS312" s="633"/>
      <c r="BT312" s="633"/>
      <c r="BU312" s="633"/>
      <c r="BV312" s="633"/>
      <c r="BW312" s="633"/>
      <c r="BX312" s="633"/>
      <c r="BY312" s="633"/>
      <c r="BZ312" s="633"/>
      <c r="CA312" s="633"/>
      <c r="CB312" s="633"/>
      <c r="CC312" s="633"/>
      <c r="CD312" s="633"/>
      <c r="CE312" s="633"/>
      <c r="CF312" s="633"/>
      <c r="CG312" s="633"/>
      <c r="CH312" s="633"/>
      <c r="CI312" s="634"/>
    </row>
    <row r="313" spans="1:87">
      <c r="A313" s="40"/>
      <c r="B313" s="635">
        <v>31</v>
      </c>
      <c r="C313" s="636"/>
      <c r="D313" s="636"/>
      <c r="E313" s="636"/>
      <c r="F313" s="637"/>
      <c r="G313" s="629" t="s">
        <v>833</v>
      </c>
      <c r="H313" s="630"/>
      <c r="I313" s="630"/>
      <c r="J313" s="630"/>
      <c r="K313" s="630"/>
      <c r="L313" s="630"/>
      <c r="M313" s="630"/>
      <c r="N313" s="630"/>
      <c r="O313" s="630"/>
      <c r="P313" s="630"/>
      <c r="Q313" s="630"/>
      <c r="R313" s="630"/>
      <c r="S313" s="630"/>
      <c r="T313" s="630"/>
      <c r="U313" s="630"/>
      <c r="V313" s="630"/>
      <c r="W313" s="630"/>
      <c r="X313" s="630"/>
      <c r="Y313" s="630"/>
      <c r="Z313" s="630"/>
      <c r="AA313" s="630"/>
      <c r="AB313" s="630"/>
      <c r="AC313" s="630"/>
      <c r="AD313" s="630"/>
      <c r="AE313" s="630"/>
      <c r="AF313" s="630"/>
      <c r="AG313" s="630"/>
      <c r="AH313" s="630"/>
      <c r="AI313" s="630"/>
      <c r="AJ313" s="631"/>
      <c r="AK313" s="632" t="s">
        <v>809</v>
      </c>
      <c r="AL313" s="633"/>
      <c r="AM313" s="633"/>
      <c r="AN313" s="633"/>
      <c r="AO313" s="633"/>
      <c r="AP313" s="633"/>
      <c r="AQ313" s="633"/>
      <c r="AR313" s="633"/>
      <c r="AS313" s="633"/>
      <c r="AT313" s="633"/>
      <c r="AU313" s="633"/>
      <c r="AV313" s="633"/>
      <c r="AW313" s="633"/>
      <c r="AX313" s="633"/>
      <c r="AY313" s="633"/>
      <c r="AZ313" s="633"/>
      <c r="BA313" s="633"/>
      <c r="BB313" s="633"/>
      <c r="BC313" s="633"/>
      <c r="BD313" s="634"/>
      <c r="BE313" s="632" t="s">
        <v>772</v>
      </c>
      <c r="BF313" s="633"/>
      <c r="BG313" s="633"/>
      <c r="BH313" s="633"/>
      <c r="BI313" s="633"/>
      <c r="BJ313" s="633"/>
      <c r="BK313" s="633"/>
      <c r="BL313" s="633"/>
      <c r="BM313" s="633"/>
      <c r="BN313" s="633"/>
      <c r="BO313" s="633"/>
      <c r="BP313" s="633"/>
      <c r="BQ313" s="633"/>
      <c r="BR313" s="633"/>
      <c r="BS313" s="633"/>
      <c r="BT313" s="633"/>
      <c r="BU313" s="633"/>
      <c r="BV313" s="633"/>
      <c r="BW313" s="633"/>
      <c r="BX313" s="633"/>
      <c r="BY313" s="633"/>
      <c r="BZ313" s="633"/>
      <c r="CA313" s="633"/>
      <c r="CB313" s="633"/>
      <c r="CC313" s="633"/>
      <c r="CD313" s="633"/>
      <c r="CE313" s="633"/>
      <c r="CF313" s="633"/>
      <c r="CG313" s="633"/>
      <c r="CH313" s="633"/>
      <c r="CI313" s="634"/>
    </row>
    <row r="314" spans="1:87">
      <c r="A314" s="40"/>
      <c r="B314" s="635">
        <v>32</v>
      </c>
      <c r="C314" s="636"/>
      <c r="D314" s="636"/>
      <c r="E314" s="636"/>
      <c r="F314" s="637"/>
      <c r="G314" s="629" t="s">
        <v>834</v>
      </c>
      <c r="H314" s="630"/>
      <c r="I314" s="630"/>
      <c r="J314" s="630"/>
      <c r="K314" s="630"/>
      <c r="L314" s="630"/>
      <c r="M314" s="630"/>
      <c r="N314" s="630"/>
      <c r="O314" s="630"/>
      <c r="P314" s="630"/>
      <c r="Q314" s="630"/>
      <c r="R314" s="630"/>
      <c r="S314" s="630"/>
      <c r="T314" s="630"/>
      <c r="U314" s="630"/>
      <c r="V314" s="630"/>
      <c r="W314" s="630"/>
      <c r="X314" s="630"/>
      <c r="Y314" s="630"/>
      <c r="Z314" s="630"/>
      <c r="AA314" s="630"/>
      <c r="AB314" s="630"/>
      <c r="AC314" s="630"/>
      <c r="AD314" s="630"/>
      <c r="AE314" s="630"/>
      <c r="AF314" s="630"/>
      <c r="AG314" s="630"/>
      <c r="AH314" s="630"/>
      <c r="AI314" s="630"/>
      <c r="AJ314" s="631"/>
      <c r="AK314" s="632" t="s">
        <v>809</v>
      </c>
      <c r="AL314" s="633"/>
      <c r="AM314" s="633"/>
      <c r="AN314" s="633"/>
      <c r="AO314" s="633"/>
      <c r="AP314" s="633"/>
      <c r="AQ314" s="633"/>
      <c r="AR314" s="633"/>
      <c r="AS314" s="633"/>
      <c r="AT314" s="633"/>
      <c r="AU314" s="633"/>
      <c r="AV314" s="633"/>
      <c r="AW314" s="633"/>
      <c r="AX314" s="633"/>
      <c r="AY314" s="633"/>
      <c r="AZ314" s="633"/>
      <c r="BA314" s="633"/>
      <c r="BB314" s="633"/>
      <c r="BC314" s="633"/>
      <c r="BD314" s="634"/>
      <c r="BE314" s="632" t="s">
        <v>818</v>
      </c>
      <c r="BF314" s="633"/>
      <c r="BG314" s="633"/>
      <c r="BH314" s="633"/>
      <c r="BI314" s="633"/>
      <c r="BJ314" s="633"/>
      <c r="BK314" s="633"/>
      <c r="BL314" s="633"/>
      <c r="BM314" s="633"/>
      <c r="BN314" s="633"/>
      <c r="BO314" s="633"/>
      <c r="BP314" s="633"/>
      <c r="BQ314" s="633"/>
      <c r="BR314" s="633"/>
      <c r="BS314" s="633"/>
      <c r="BT314" s="633"/>
      <c r="BU314" s="633"/>
      <c r="BV314" s="633"/>
      <c r="BW314" s="633"/>
      <c r="BX314" s="633"/>
      <c r="BY314" s="633"/>
      <c r="BZ314" s="633"/>
      <c r="CA314" s="633"/>
      <c r="CB314" s="633"/>
      <c r="CC314" s="633"/>
      <c r="CD314" s="633"/>
      <c r="CE314" s="633"/>
      <c r="CF314" s="633"/>
      <c r="CG314" s="633"/>
      <c r="CH314" s="633"/>
      <c r="CI314" s="634"/>
    </row>
    <row r="315" spans="1:87">
      <c r="A315" s="40"/>
      <c r="B315" s="635">
        <v>33</v>
      </c>
      <c r="C315" s="636"/>
      <c r="D315" s="636"/>
      <c r="E315" s="636"/>
      <c r="F315" s="637"/>
      <c r="G315" s="629" t="s">
        <v>835</v>
      </c>
      <c r="H315" s="630"/>
      <c r="I315" s="630"/>
      <c r="J315" s="630"/>
      <c r="K315" s="630"/>
      <c r="L315" s="630"/>
      <c r="M315" s="630"/>
      <c r="N315" s="630"/>
      <c r="O315" s="630"/>
      <c r="P315" s="630"/>
      <c r="Q315" s="630"/>
      <c r="R315" s="630"/>
      <c r="S315" s="630"/>
      <c r="T315" s="630"/>
      <c r="U315" s="630"/>
      <c r="V315" s="630"/>
      <c r="W315" s="630"/>
      <c r="X315" s="630"/>
      <c r="Y315" s="630"/>
      <c r="Z315" s="630"/>
      <c r="AA315" s="630"/>
      <c r="AB315" s="630"/>
      <c r="AC315" s="630"/>
      <c r="AD315" s="630"/>
      <c r="AE315" s="630"/>
      <c r="AF315" s="630"/>
      <c r="AG315" s="630"/>
      <c r="AH315" s="630"/>
      <c r="AI315" s="630"/>
      <c r="AJ315" s="631"/>
      <c r="AK315" s="632" t="s">
        <v>809</v>
      </c>
      <c r="AL315" s="633"/>
      <c r="AM315" s="633"/>
      <c r="AN315" s="633"/>
      <c r="AO315" s="633"/>
      <c r="AP315" s="633"/>
      <c r="AQ315" s="633"/>
      <c r="AR315" s="633"/>
      <c r="AS315" s="633"/>
      <c r="AT315" s="633"/>
      <c r="AU315" s="633"/>
      <c r="AV315" s="633"/>
      <c r="AW315" s="633"/>
      <c r="AX315" s="633"/>
      <c r="AY315" s="633"/>
      <c r="AZ315" s="633"/>
      <c r="BA315" s="633"/>
      <c r="BB315" s="633"/>
      <c r="BC315" s="633"/>
      <c r="BD315" s="634"/>
      <c r="BE315" s="632" t="s">
        <v>772</v>
      </c>
      <c r="BF315" s="633"/>
      <c r="BG315" s="633"/>
      <c r="BH315" s="633"/>
      <c r="BI315" s="633"/>
      <c r="BJ315" s="633"/>
      <c r="BK315" s="633"/>
      <c r="BL315" s="633"/>
      <c r="BM315" s="633"/>
      <c r="BN315" s="633"/>
      <c r="BO315" s="633"/>
      <c r="BP315" s="633"/>
      <c r="BQ315" s="633"/>
      <c r="BR315" s="633"/>
      <c r="BS315" s="633"/>
      <c r="BT315" s="633"/>
      <c r="BU315" s="633"/>
      <c r="BV315" s="633"/>
      <c r="BW315" s="633"/>
      <c r="BX315" s="633"/>
      <c r="BY315" s="633"/>
      <c r="BZ315" s="633"/>
      <c r="CA315" s="633"/>
      <c r="CB315" s="633"/>
      <c r="CC315" s="633"/>
      <c r="CD315" s="633"/>
      <c r="CE315" s="633"/>
      <c r="CF315" s="633"/>
      <c r="CG315" s="633"/>
      <c r="CH315" s="633"/>
      <c r="CI315" s="634"/>
    </row>
    <row r="316" spans="1:87">
      <c r="A316" s="40"/>
      <c r="B316" s="635">
        <v>34</v>
      </c>
      <c r="C316" s="636"/>
      <c r="D316" s="636"/>
      <c r="E316" s="636"/>
      <c r="F316" s="637"/>
      <c r="G316" s="629" t="s">
        <v>29</v>
      </c>
      <c r="H316" s="630"/>
      <c r="I316" s="630"/>
      <c r="J316" s="630"/>
      <c r="K316" s="630"/>
      <c r="L316" s="630"/>
      <c r="M316" s="630"/>
      <c r="N316" s="630"/>
      <c r="O316" s="630"/>
      <c r="P316" s="630"/>
      <c r="Q316" s="630"/>
      <c r="R316" s="630"/>
      <c r="S316" s="630"/>
      <c r="T316" s="630"/>
      <c r="U316" s="630"/>
      <c r="V316" s="630"/>
      <c r="W316" s="630"/>
      <c r="X316" s="630"/>
      <c r="Y316" s="630"/>
      <c r="Z316" s="630"/>
      <c r="AA316" s="630"/>
      <c r="AB316" s="630"/>
      <c r="AC316" s="630"/>
      <c r="AD316" s="630"/>
      <c r="AE316" s="630"/>
      <c r="AF316" s="630"/>
      <c r="AG316" s="630"/>
      <c r="AH316" s="630"/>
      <c r="AI316" s="630"/>
      <c r="AJ316" s="631"/>
      <c r="AK316" s="632" t="s">
        <v>1795</v>
      </c>
      <c r="AL316" s="633"/>
      <c r="AM316" s="633"/>
      <c r="AN316" s="633"/>
      <c r="AO316" s="633"/>
      <c r="AP316" s="633"/>
      <c r="AQ316" s="633"/>
      <c r="AR316" s="633"/>
      <c r="AS316" s="633"/>
      <c r="AT316" s="633"/>
      <c r="AU316" s="633"/>
      <c r="AV316" s="633"/>
      <c r="AW316" s="633"/>
      <c r="AX316" s="633"/>
      <c r="AY316" s="633"/>
      <c r="AZ316" s="633"/>
      <c r="BA316" s="633"/>
      <c r="BB316" s="633"/>
      <c r="BC316" s="633"/>
      <c r="BD316" s="634"/>
      <c r="BE316" s="632" t="s">
        <v>772</v>
      </c>
      <c r="BF316" s="633"/>
      <c r="BG316" s="633"/>
      <c r="BH316" s="633"/>
      <c r="BI316" s="633"/>
      <c r="BJ316" s="633"/>
      <c r="BK316" s="633"/>
      <c r="BL316" s="633"/>
      <c r="BM316" s="633"/>
      <c r="BN316" s="633"/>
      <c r="BO316" s="633"/>
      <c r="BP316" s="633"/>
      <c r="BQ316" s="633"/>
      <c r="BR316" s="633"/>
      <c r="BS316" s="633"/>
      <c r="BT316" s="633"/>
      <c r="BU316" s="633"/>
      <c r="BV316" s="633"/>
      <c r="BW316" s="633"/>
      <c r="BX316" s="633"/>
      <c r="BY316" s="633"/>
      <c r="BZ316" s="633"/>
      <c r="CA316" s="633"/>
      <c r="CB316" s="633"/>
      <c r="CC316" s="633"/>
      <c r="CD316" s="633"/>
      <c r="CE316" s="633"/>
      <c r="CF316" s="633"/>
      <c r="CG316" s="633"/>
      <c r="CH316" s="633"/>
      <c r="CI316" s="634"/>
    </row>
    <row r="317" spans="1:87">
      <c r="A317" s="40"/>
      <c r="B317" s="635">
        <v>35</v>
      </c>
      <c r="C317" s="636"/>
      <c r="D317" s="636"/>
      <c r="E317" s="636"/>
      <c r="F317" s="637"/>
      <c r="G317" s="629" t="s">
        <v>836</v>
      </c>
      <c r="H317" s="630"/>
      <c r="I317" s="630"/>
      <c r="J317" s="630"/>
      <c r="K317" s="630"/>
      <c r="L317" s="630"/>
      <c r="M317" s="630"/>
      <c r="N317" s="630"/>
      <c r="O317" s="630"/>
      <c r="P317" s="630"/>
      <c r="Q317" s="630"/>
      <c r="R317" s="630"/>
      <c r="S317" s="630"/>
      <c r="T317" s="630"/>
      <c r="U317" s="630"/>
      <c r="V317" s="630"/>
      <c r="W317" s="630"/>
      <c r="X317" s="630"/>
      <c r="Y317" s="630"/>
      <c r="Z317" s="630"/>
      <c r="AA317" s="630"/>
      <c r="AB317" s="630"/>
      <c r="AC317" s="630"/>
      <c r="AD317" s="630"/>
      <c r="AE317" s="630"/>
      <c r="AF317" s="630"/>
      <c r="AG317" s="630"/>
      <c r="AH317" s="630"/>
      <c r="AI317" s="630"/>
      <c r="AJ317" s="631"/>
      <c r="AK317" s="632" t="s">
        <v>809</v>
      </c>
      <c r="AL317" s="633"/>
      <c r="AM317" s="633"/>
      <c r="AN317" s="633"/>
      <c r="AO317" s="633"/>
      <c r="AP317" s="633"/>
      <c r="AQ317" s="633"/>
      <c r="AR317" s="633"/>
      <c r="AS317" s="633"/>
      <c r="AT317" s="633"/>
      <c r="AU317" s="633"/>
      <c r="AV317" s="633"/>
      <c r="AW317" s="633"/>
      <c r="AX317" s="633"/>
      <c r="AY317" s="633"/>
      <c r="AZ317" s="633"/>
      <c r="BA317" s="633"/>
      <c r="BB317" s="633"/>
      <c r="BC317" s="633"/>
      <c r="BD317" s="634"/>
      <c r="BE317" s="632" t="s">
        <v>772</v>
      </c>
      <c r="BF317" s="633"/>
      <c r="BG317" s="633"/>
      <c r="BH317" s="633"/>
      <c r="BI317" s="633"/>
      <c r="BJ317" s="633"/>
      <c r="BK317" s="633"/>
      <c r="BL317" s="633"/>
      <c r="BM317" s="633"/>
      <c r="BN317" s="633"/>
      <c r="BO317" s="633"/>
      <c r="BP317" s="633"/>
      <c r="BQ317" s="633"/>
      <c r="BR317" s="633"/>
      <c r="BS317" s="633"/>
      <c r="BT317" s="633"/>
      <c r="BU317" s="633"/>
      <c r="BV317" s="633"/>
      <c r="BW317" s="633"/>
      <c r="BX317" s="633"/>
      <c r="BY317" s="633"/>
      <c r="BZ317" s="633"/>
      <c r="CA317" s="633"/>
      <c r="CB317" s="633"/>
      <c r="CC317" s="633"/>
      <c r="CD317" s="633"/>
      <c r="CE317" s="633"/>
      <c r="CF317" s="633"/>
      <c r="CG317" s="633"/>
      <c r="CH317" s="633"/>
      <c r="CI317" s="634"/>
    </row>
    <row r="318" spans="1:87">
      <c r="A318" s="40"/>
      <c r="B318" s="635">
        <v>36</v>
      </c>
      <c r="C318" s="636"/>
      <c r="D318" s="636"/>
      <c r="E318" s="636"/>
      <c r="F318" s="637"/>
      <c r="G318" s="629" t="s">
        <v>837</v>
      </c>
      <c r="H318" s="630"/>
      <c r="I318" s="630"/>
      <c r="J318" s="630"/>
      <c r="K318" s="630"/>
      <c r="L318" s="630"/>
      <c r="M318" s="630"/>
      <c r="N318" s="630"/>
      <c r="O318" s="630"/>
      <c r="P318" s="630"/>
      <c r="Q318" s="630"/>
      <c r="R318" s="630"/>
      <c r="S318" s="630"/>
      <c r="T318" s="630"/>
      <c r="U318" s="630"/>
      <c r="V318" s="630"/>
      <c r="W318" s="630"/>
      <c r="X318" s="630"/>
      <c r="Y318" s="630"/>
      <c r="Z318" s="630"/>
      <c r="AA318" s="630"/>
      <c r="AB318" s="630"/>
      <c r="AC318" s="630"/>
      <c r="AD318" s="630"/>
      <c r="AE318" s="630"/>
      <c r="AF318" s="630"/>
      <c r="AG318" s="630"/>
      <c r="AH318" s="630"/>
      <c r="AI318" s="630"/>
      <c r="AJ318" s="631"/>
      <c r="AK318" s="632" t="s">
        <v>809</v>
      </c>
      <c r="AL318" s="633"/>
      <c r="AM318" s="633"/>
      <c r="AN318" s="633"/>
      <c r="AO318" s="633"/>
      <c r="AP318" s="633"/>
      <c r="AQ318" s="633"/>
      <c r="AR318" s="633"/>
      <c r="AS318" s="633"/>
      <c r="AT318" s="633"/>
      <c r="AU318" s="633"/>
      <c r="AV318" s="633"/>
      <c r="AW318" s="633"/>
      <c r="AX318" s="633"/>
      <c r="AY318" s="633"/>
      <c r="AZ318" s="633"/>
      <c r="BA318" s="633"/>
      <c r="BB318" s="633"/>
      <c r="BC318" s="633"/>
      <c r="BD318" s="634"/>
      <c r="BE318" s="632" t="s">
        <v>772</v>
      </c>
      <c r="BF318" s="633"/>
      <c r="BG318" s="633"/>
      <c r="BH318" s="633"/>
      <c r="BI318" s="633"/>
      <c r="BJ318" s="633"/>
      <c r="BK318" s="633"/>
      <c r="BL318" s="633"/>
      <c r="BM318" s="633"/>
      <c r="BN318" s="633"/>
      <c r="BO318" s="633"/>
      <c r="BP318" s="633"/>
      <c r="BQ318" s="633"/>
      <c r="BR318" s="633"/>
      <c r="BS318" s="633"/>
      <c r="BT318" s="633"/>
      <c r="BU318" s="633"/>
      <c r="BV318" s="633"/>
      <c r="BW318" s="633"/>
      <c r="BX318" s="633"/>
      <c r="BY318" s="633"/>
      <c r="BZ318" s="633"/>
      <c r="CA318" s="633"/>
      <c r="CB318" s="633"/>
      <c r="CC318" s="633"/>
      <c r="CD318" s="633"/>
      <c r="CE318" s="633"/>
      <c r="CF318" s="633"/>
      <c r="CG318" s="633"/>
      <c r="CH318" s="633"/>
      <c r="CI318" s="634"/>
    </row>
    <row r="319" spans="1:87">
      <c r="A319" s="40"/>
      <c r="B319" s="635">
        <v>37</v>
      </c>
      <c r="C319" s="636"/>
      <c r="D319" s="636"/>
      <c r="E319" s="636"/>
      <c r="F319" s="637"/>
      <c r="G319" s="629" t="s">
        <v>31</v>
      </c>
      <c r="H319" s="630"/>
      <c r="I319" s="630"/>
      <c r="J319" s="630"/>
      <c r="K319" s="630"/>
      <c r="L319" s="630"/>
      <c r="M319" s="630"/>
      <c r="N319" s="630"/>
      <c r="O319" s="630"/>
      <c r="P319" s="630"/>
      <c r="Q319" s="630"/>
      <c r="R319" s="630"/>
      <c r="S319" s="630"/>
      <c r="T319" s="630"/>
      <c r="U319" s="630"/>
      <c r="V319" s="630"/>
      <c r="W319" s="630"/>
      <c r="X319" s="630"/>
      <c r="Y319" s="630"/>
      <c r="Z319" s="630"/>
      <c r="AA319" s="630"/>
      <c r="AB319" s="630"/>
      <c r="AC319" s="630"/>
      <c r="AD319" s="630"/>
      <c r="AE319" s="630"/>
      <c r="AF319" s="630"/>
      <c r="AG319" s="630"/>
      <c r="AH319" s="630"/>
      <c r="AI319" s="630"/>
      <c r="AJ319" s="631"/>
      <c r="AK319" s="632" t="s">
        <v>1789</v>
      </c>
      <c r="AL319" s="633"/>
      <c r="AM319" s="633"/>
      <c r="AN319" s="633"/>
      <c r="AO319" s="633"/>
      <c r="AP319" s="633"/>
      <c r="AQ319" s="633"/>
      <c r="AR319" s="633"/>
      <c r="AS319" s="633"/>
      <c r="AT319" s="633"/>
      <c r="AU319" s="633"/>
      <c r="AV319" s="633"/>
      <c r="AW319" s="633"/>
      <c r="AX319" s="633"/>
      <c r="AY319" s="633"/>
      <c r="AZ319" s="633"/>
      <c r="BA319" s="633"/>
      <c r="BB319" s="633"/>
      <c r="BC319" s="633"/>
      <c r="BD319" s="634"/>
      <c r="BE319" s="632" t="s">
        <v>772</v>
      </c>
      <c r="BF319" s="633"/>
      <c r="BG319" s="633"/>
      <c r="BH319" s="633"/>
      <c r="BI319" s="633"/>
      <c r="BJ319" s="633"/>
      <c r="BK319" s="633"/>
      <c r="BL319" s="633"/>
      <c r="BM319" s="633"/>
      <c r="BN319" s="633"/>
      <c r="BO319" s="633"/>
      <c r="BP319" s="633"/>
      <c r="BQ319" s="633"/>
      <c r="BR319" s="633"/>
      <c r="BS319" s="633"/>
      <c r="BT319" s="633"/>
      <c r="BU319" s="633"/>
      <c r="BV319" s="633"/>
      <c r="BW319" s="633"/>
      <c r="BX319" s="633"/>
      <c r="BY319" s="633"/>
      <c r="BZ319" s="633"/>
      <c r="CA319" s="633"/>
      <c r="CB319" s="633"/>
      <c r="CC319" s="633"/>
      <c r="CD319" s="633"/>
      <c r="CE319" s="633"/>
      <c r="CF319" s="633"/>
      <c r="CG319" s="633"/>
      <c r="CH319" s="633"/>
      <c r="CI319" s="634"/>
    </row>
    <row r="320" spans="1:87">
      <c r="A320" s="40"/>
      <c r="B320" s="635">
        <v>38</v>
      </c>
      <c r="C320" s="636"/>
      <c r="D320" s="636"/>
      <c r="E320" s="636"/>
      <c r="F320" s="637"/>
      <c r="G320" s="629" t="s">
        <v>1796</v>
      </c>
      <c r="H320" s="630"/>
      <c r="I320" s="630"/>
      <c r="J320" s="630"/>
      <c r="K320" s="630"/>
      <c r="L320" s="630"/>
      <c r="M320" s="630"/>
      <c r="N320" s="630"/>
      <c r="O320" s="630"/>
      <c r="P320" s="630"/>
      <c r="Q320" s="630"/>
      <c r="R320" s="630"/>
      <c r="S320" s="630"/>
      <c r="T320" s="630"/>
      <c r="U320" s="630"/>
      <c r="V320" s="630"/>
      <c r="W320" s="630"/>
      <c r="X320" s="630"/>
      <c r="Y320" s="630"/>
      <c r="Z320" s="630"/>
      <c r="AA320" s="630"/>
      <c r="AB320" s="630"/>
      <c r="AC320" s="630"/>
      <c r="AD320" s="630"/>
      <c r="AE320" s="630"/>
      <c r="AF320" s="630"/>
      <c r="AG320" s="630"/>
      <c r="AH320" s="630"/>
      <c r="AI320" s="630"/>
      <c r="AJ320" s="631"/>
      <c r="AK320" s="632" t="s">
        <v>809</v>
      </c>
      <c r="AL320" s="633"/>
      <c r="AM320" s="633"/>
      <c r="AN320" s="633"/>
      <c r="AO320" s="633"/>
      <c r="AP320" s="633"/>
      <c r="AQ320" s="633"/>
      <c r="AR320" s="633"/>
      <c r="AS320" s="633"/>
      <c r="AT320" s="633"/>
      <c r="AU320" s="633"/>
      <c r="AV320" s="633"/>
      <c r="AW320" s="633"/>
      <c r="AX320" s="633"/>
      <c r="AY320" s="633"/>
      <c r="AZ320" s="633"/>
      <c r="BA320" s="633"/>
      <c r="BB320" s="633"/>
      <c r="BC320" s="633"/>
      <c r="BD320" s="634"/>
      <c r="BE320" s="632" t="s">
        <v>823</v>
      </c>
      <c r="BF320" s="633"/>
      <c r="BG320" s="633"/>
      <c r="BH320" s="633"/>
      <c r="BI320" s="633"/>
      <c r="BJ320" s="633"/>
      <c r="BK320" s="633"/>
      <c r="BL320" s="633"/>
      <c r="BM320" s="633"/>
      <c r="BN320" s="633"/>
      <c r="BO320" s="633"/>
      <c r="BP320" s="633"/>
      <c r="BQ320" s="633"/>
      <c r="BR320" s="633"/>
      <c r="BS320" s="633"/>
      <c r="BT320" s="633"/>
      <c r="BU320" s="633"/>
      <c r="BV320" s="633"/>
      <c r="BW320" s="633"/>
      <c r="BX320" s="633"/>
      <c r="BY320" s="633"/>
      <c r="BZ320" s="633"/>
      <c r="CA320" s="633"/>
      <c r="CB320" s="633"/>
      <c r="CC320" s="633"/>
      <c r="CD320" s="633"/>
      <c r="CE320" s="633"/>
      <c r="CF320" s="633"/>
      <c r="CG320" s="633"/>
      <c r="CH320" s="633"/>
      <c r="CI320" s="634"/>
    </row>
    <row r="321" spans="1:87">
      <c r="A321" s="40"/>
      <c r="B321" s="635">
        <v>39</v>
      </c>
      <c r="C321" s="636"/>
      <c r="D321" s="636"/>
      <c r="E321" s="636"/>
      <c r="F321" s="637"/>
      <c r="G321" s="629" t="s">
        <v>838</v>
      </c>
      <c r="H321" s="630"/>
      <c r="I321" s="630"/>
      <c r="J321" s="630"/>
      <c r="K321" s="630"/>
      <c r="L321" s="630"/>
      <c r="M321" s="630"/>
      <c r="N321" s="630"/>
      <c r="O321" s="630"/>
      <c r="P321" s="630"/>
      <c r="Q321" s="630"/>
      <c r="R321" s="630"/>
      <c r="S321" s="630"/>
      <c r="T321" s="630"/>
      <c r="U321" s="630"/>
      <c r="V321" s="630"/>
      <c r="W321" s="630"/>
      <c r="X321" s="630"/>
      <c r="Y321" s="630"/>
      <c r="Z321" s="630"/>
      <c r="AA321" s="630"/>
      <c r="AB321" s="630"/>
      <c r="AC321" s="630"/>
      <c r="AD321" s="630"/>
      <c r="AE321" s="630"/>
      <c r="AF321" s="630"/>
      <c r="AG321" s="630"/>
      <c r="AH321" s="630"/>
      <c r="AI321" s="630"/>
      <c r="AJ321" s="631"/>
      <c r="AK321" s="632" t="s">
        <v>809</v>
      </c>
      <c r="AL321" s="633"/>
      <c r="AM321" s="633"/>
      <c r="AN321" s="633"/>
      <c r="AO321" s="633"/>
      <c r="AP321" s="633"/>
      <c r="AQ321" s="633"/>
      <c r="AR321" s="633"/>
      <c r="AS321" s="633"/>
      <c r="AT321" s="633"/>
      <c r="AU321" s="633"/>
      <c r="AV321" s="633"/>
      <c r="AW321" s="633"/>
      <c r="AX321" s="633"/>
      <c r="AY321" s="633"/>
      <c r="AZ321" s="633"/>
      <c r="BA321" s="633"/>
      <c r="BB321" s="633"/>
      <c r="BC321" s="633"/>
      <c r="BD321" s="634"/>
      <c r="BE321" s="632" t="s">
        <v>823</v>
      </c>
      <c r="BF321" s="633"/>
      <c r="BG321" s="633"/>
      <c r="BH321" s="633"/>
      <c r="BI321" s="633"/>
      <c r="BJ321" s="633"/>
      <c r="BK321" s="633"/>
      <c r="BL321" s="633"/>
      <c r="BM321" s="633"/>
      <c r="BN321" s="633"/>
      <c r="BO321" s="633"/>
      <c r="BP321" s="633"/>
      <c r="BQ321" s="633"/>
      <c r="BR321" s="633"/>
      <c r="BS321" s="633"/>
      <c r="BT321" s="633"/>
      <c r="BU321" s="633"/>
      <c r="BV321" s="633"/>
      <c r="BW321" s="633"/>
      <c r="BX321" s="633"/>
      <c r="BY321" s="633"/>
      <c r="BZ321" s="633"/>
      <c r="CA321" s="633"/>
      <c r="CB321" s="633"/>
      <c r="CC321" s="633"/>
      <c r="CD321" s="633"/>
      <c r="CE321" s="633"/>
      <c r="CF321" s="633"/>
      <c r="CG321" s="633"/>
      <c r="CH321" s="633"/>
      <c r="CI321" s="634"/>
    </row>
    <row r="322" spans="1:87">
      <c r="A322" s="40"/>
      <c r="B322" s="635">
        <v>40</v>
      </c>
      <c r="C322" s="636"/>
      <c r="D322" s="636"/>
      <c r="E322" s="636"/>
      <c r="F322" s="637"/>
      <c r="G322" s="629" t="s">
        <v>33</v>
      </c>
      <c r="H322" s="630"/>
      <c r="I322" s="630"/>
      <c r="J322" s="630"/>
      <c r="K322" s="630"/>
      <c r="L322" s="630"/>
      <c r="M322" s="630"/>
      <c r="N322" s="630"/>
      <c r="O322" s="630"/>
      <c r="P322" s="630"/>
      <c r="Q322" s="630"/>
      <c r="R322" s="630"/>
      <c r="S322" s="630"/>
      <c r="T322" s="630"/>
      <c r="U322" s="630"/>
      <c r="V322" s="630"/>
      <c r="W322" s="630"/>
      <c r="X322" s="630"/>
      <c r="Y322" s="630"/>
      <c r="Z322" s="630"/>
      <c r="AA322" s="630"/>
      <c r="AB322" s="630"/>
      <c r="AC322" s="630"/>
      <c r="AD322" s="630"/>
      <c r="AE322" s="630"/>
      <c r="AF322" s="630"/>
      <c r="AG322" s="630"/>
      <c r="AH322" s="630"/>
      <c r="AI322" s="630"/>
      <c r="AJ322" s="631"/>
      <c r="AK322" s="632" t="s">
        <v>2468</v>
      </c>
      <c r="AL322" s="633"/>
      <c r="AM322" s="633"/>
      <c r="AN322" s="633"/>
      <c r="AO322" s="633"/>
      <c r="AP322" s="633"/>
      <c r="AQ322" s="633"/>
      <c r="AR322" s="633"/>
      <c r="AS322" s="633"/>
      <c r="AT322" s="633"/>
      <c r="AU322" s="633"/>
      <c r="AV322" s="633"/>
      <c r="AW322" s="633"/>
      <c r="AX322" s="633"/>
      <c r="AY322" s="633"/>
      <c r="AZ322" s="633"/>
      <c r="BA322" s="633"/>
      <c r="BB322" s="633"/>
      <c r="BC322" s="633"/>
      <c r="BD322" s="634"/>
      <c r="BE322" s="632" t="s">
        <v>2469</v>
      </c>
      <c r="BF322" s="633"/>
      <c r="BG322" s="633"/>
      <c r="BH322" s="633"/>
      <c r="BI322" s="633"/>
      <c r="BJ322" s="633"/>
      <c r="BK322" s="633"/>
      <c r="BL322" s="633"/>
      <c r="BM322" s="633"/>
      <c r="BN322" s="633"/>
      <c r="BO322" s="633"/>
      <c r="BP322" s="633"/>
      <c r="BQ322" s="633"/>
      <c r="BR322" s="633"/>
      <c r="BS322" s="633"/>
      <c r="BT322" s="633"/>
      <c r="BU322" s="633"/>
      <c r="BV322" s="633"/>
      <c r="BW322" s="633"/>
      <c r="BX322" s="633"/>
      <c r="BY322" s="633"/>
      <c r="BZ322" s="633"/>
      <c r="CA322" s="633"/>
      <c r="CB322" s="633"/>
      <c r="CC322" s="633"/>
      <c r="CD322" s="633"/>
      <c r="CE322" s="633"/>
      <c r="CF322" s="633"/>
      <c r="CG322" s="633"/>
      <c r="CH322" s="633"/>
      <c r="CI322" s="634"/>
    </row>
    <row r="323" spans="1:87">
      <c r="A323" s="40"/>
      <c r="B323" s="635">
        <v>41</v>
      </c>
      <c r="C323" s="636"/>
      <c r="D323" s="636"/>
      <c r="E323" s="636"/>
      <c r="F323" s="637"/>
      <c r="G323" s="629" t="s">
        <v>769</v>
      </c>
      <c r="H323" s="630"/>
      <c r="I323" s="630"/>
      <c r="J323" s="630"/>
      <c r="K323" s="630"/>
      <c r="L323" s="630"/>
      <c r="M323" s="630"/>
      <c r="N323" s="630"/>
      <c r="O323" s="630"/>
      <c r="P323" s="630"/>
      <c r="Q323" s="630"/>
      <c r="R323" s="630"/>
      <c r="S323" s="630"/>
      <c r="T323" s="630"/>
      <c r="U323" s="630"/>
      <c r="V323" s="630"/>
      <c r="W323" s="630"/>
      <c r="X323" s="630"/>
      <c r="Y323" s="630"/>
      <c r="Z323" s="630"/>
      <c r="AA323" s="630"/>
      <c r="AB323" s="630"/>
      <c r="AC323" s="630"/>
      <c r="AD323" s="630"/>
      <c r="AE323" s="630"/>
      <c r="AF323" s="630"/>
      <c r="AG323" s="630"/>
      <c r="AH323" s="630"/>
      <c r="AI323" s="630"/>
      <c r="AJ323" s="631"/>
      <c r="AK323" s="632" t="s">
        <v>118</v>
      </c>
      <c r="AL323" s="633"/>
      <c r="AM323" s="633"/>
      <c r="AN323" s="633"/>
      <c r="AO323" s="633"/>
      <c r="AP323" s="633"/>
      <c r="AQ323" s="633"/>
      <c r="AR323" s="633"/>
      <c r="AS323" s="633"/>
      <c r="AT323" s="633"/>
      <c r="AU323" s="633"/>
      <c r="AV323" s="633"/>
      <c r="AW323" s="633"/>
      <c r="AX323" s="633"/>
      <c r="AY323" s="633"/>
      <c r="AZ323" s="633"/>
      <c r="BA323" s="633"/>
      <c r="BB323" s="633"/>
      <c r="BC323" s="633"/>
      <c r="BD323" s="634"/>
      <c r="BE323" s="632" t="s">
        <v>818</v>
      </c>
      <c r="BF323" s="633"/>
      <c r="BG323" s="633"/>
      <c r="BH323" s="633"/>
      <c r="BI323" s="633"/>
      <c r="BJ323" s="633"/>
      <c r="BK323" s="633"/>
      <c r="BL323" s="633"/>
      <c r="BM323" s="633"/>
      <c r="BN323" s="633"/>
      <c r="BO323" s="633"/>
      <c r="BP323" s="633"/>
      <c r="BQ323" s="633"/>
      <c r="BR323" s="633"/>
      <c r="BS323" s="633"/>
      <c r="BT323" s="633"/>
      <c r="BU323" s="633"/>
      <c r="BV323" s="633"/>
      <c r="BW323" s="633"/>
      <c r="BX323" s="633"/>
      <c r="BY323" s="633"/>
      <c r="BZ323" s="633"/>
      <c r="CA323" s="633"/>
      <c r="CB323" s="633"/>
      <c r="CC323" s="633"/>
      <c r="CD323" s="633"/>
      <c r="CE323" s="633"/>
      <c r="CF323" s="633"/>
      <c r="CG323" s="633"/>
      <c r="CH323" s="633"/>
      <c r="CI323" s="634"/>
    </row>
    <row r="324" spans="1:87">
      <c r="A324" s="40"/>
      <c r="B324" s="635">
        <v>42</v>
      </c>
      <c r="C324" s="636"/>
      <c r="D324" s="636"/>
      <c r="E324" s="636"/>
      <c r="F324" s="637"/>
      <c r="G324" s="629" t="s">
        <v>839</v>
      </c>
      <c r="H324" s="630"/>
      <c r="I324" s="630"/>
      <c r="J324" s="630"/>
      <c r="K324" s="630"/>
      <c r="L324" s="630"/>
      <c r="M324" s="630"/>
      <c r="N324" s="630"/>
      <c r="O324" s="630"/>
      <c r="P324" s="630"/>
      <c r="Q324" s="630"/>
      <c r="R324" s="630"/>
      <c r="S324" s="630"/>
      <c r="T324" s="630"/>
      <c r="U324" s="630"/>
      <c r="V324" s="630"/>
      <c r="W324" s="630"/>
      <c r="X324" s="630"/>
      <c r="Y324" s="630"/>
      <c r="Z324" s="630"/>
      <c r="AA324" s="630"/>
      <c r="AB324" s="630"/>
      <c r="AC324" s="630"/>
      <c r="AD324" s="630"/>
      <c r="AE324" s="630"/>
      <c r="AF324" s="630"/>
      <c r="AG324" s="630"/>
      <c r="AH324" s="630"/>
      <c r="AI324" s="630"/>
      <c r="AJ324" s="631"/>
      <c r="AK324" s="632" t="s">
        <v>809</v>
      </c>
      <c r="AL324" s="633"/>
      <c r="AM324" s="633"/>
      <c r="AN324" s="633"/>
      <c r="AO324" s="633"/>
      <c r="AP324" s="633"/>
      <c r="AQ324" s="633"/>
      <c r="AR324" s="633"/>
      <c r="AS324" s="633"/>
      <c r="AT324" s="633"/>
      <c r="AU324" s="633"/>
      <c r="AV324" s="633"/>
      <c r="AW324" s="633"/>
      <c r="AX324" s="633"/>
      <c r="AY324" s="633"/>
      <c r="AZ324" s="633"/>
      <c r="BA324" s="633"/>
      <c r="BB324" s="633"/>
      <c r="BC324" s="633"/>
      <c r="BD324" s="634"/>
      <c r="BE324" s="632" t="s">
        <v>818</v>
      </c>
      <c r="BF324" s="633"/>
      <c r="BG324" s="633"/>
      <c r="BH324" s="633"/>
      <c r="BI324" s="633"/>
      <c r="BJ324" s="633"/>
      <c r="BK324" s="633"/>
      <c r="BL324" s="633"/>
      <c r="BM324" s="633"/>
      <c r="BN324" s="633"/>
      <c r="BO324" s="633"/>
      <c r="BP324" s="633"/>
      <c r="BQ324" s="633"/>
      <c r="BR324" s="633"/>
      <c r="BS324" s="633"/>
      <c r="BT324" s="633"/>
      <c r="BU324" s="633"/>
      <c r="BV324" s="633"/>
      <c r="BW324" s="633"/>
      <c r="BX324" s="633"/>
      <c r="BY324" s="633"/>
      <c r="BZ324" s="633"/>
      <c r="CA324" s="633"/>
      <c r="CB324" s="633"/>
      <c r="CC324" s="633"/>
      <c r="CD324" s="633"/>
      <c r="CE324" s="633"/>
      <c r="CF324" s="633"/>
      <c r="CG324" s="633"/>
      <c r="CH324" s="633"/>
      <c r="CI324" s="634"/>
    </row>
    <row r="325" spans="1:87">
      <c r="A325" s="40"/>
      <c r="B325" s="635">
        <v>43</v>
      </c>
      <c r="C325" s="636"/>
      <c r="D325" s="636"/>
      <c r="E325" s="636"/>
      <c r="F325" s="637"/>
      <c r="G325" s="629" t="s">
        <v>840</v>
      </c>
      <c r="H325" s="630"/>
      <c r="I325" s="630"/>
      <c r="J325" s="630"/>
      <c r="K325" s="630"/>
      <c r="L325" s="630"/>
      <c r="M325" s="630"/>
      <c r="N325" s="630"/>
      <c r="O325" s="630"/>
      <c r="P325" s="630"/>
      <c r="Q325" s="630"/>
      <c r="R325" s="630"/>
      <c r="S325" s="630"/>
      <c r="T325" s="630"/>
      <c r="U325" s="630"/>
      <c r="V325" s="630"/>
      <c r="W325" s="630"/>
      <c r="X325" s="630"/>
      <c r="Y325" s="630"/>
      <c r="Z325" s="630"/>
      <c r="AA325" s="630"/>
      <c r="AB325" s="630"/>
      <c r="AC325" s="630"/>
      <c r="AD325" s="630"/>
      <c r="AE325" s="630"/>
      <c r="AF325" s="630"/>
      <c r="AG325" s="630"/>
      <c r="AH325" s="630"/>
      <c r="AI325" s="630"/>
      <c r="AJ325" s="631"/>
      <c r="AK325" s="632" t="s">
        <v>809</v>
      </c>
      <c r="AL325" s="633"/>
      <c r="AM325" s="633"/>
      <c r="AN325" s="633"/>
      <c r="AO325" s="633"/>
      <c r="AP325" s="633"/>
      <c r="AQ325" s="633"/>
      <c r="AR325" s="633"/>
      <c r="AS325" s="633"/>
      <c r="AT325" s="633"/>
      <c r="AU325" s="633"/>
      <c r="AV325" s="633"/>
      <c r="AW325" s="633"/>
      <c r="AX325" s="633"/>
      <c r="AY325" s="633"/>
      <c r="AZ325" s="633"/>
      <c r="BA325" s="633"/>
      <c r="BB325" s="633"/>
      <c r="BC325" s="633"/>
      <c r="BD325" s="634"/>
      <c r="BE325" s="632" t="s">
        <v>826</v>
      </c>
      <c r="BF325" s="633"/>
      <c r="BG325" s="633"/>
      <c r="BH325" s="633"/>
      <c r="BI325" s="633"/>
      <c r="BJ325" s="633"/>
      <c r="BK325" s="633"/>
      <c r="BL325" s="633"/>
      <c r="BM325" s="633"/>
      <c r="BN325" s="633"/>
      <c r="BO325" s="633"/>
      <c r="BP325" s="633"/>
      <c r="BQ325" s="633"/>
      <c r="BR325" s="633"/>
      <c r="BS325" s="633"/>
      <c r="BT325" s="633"/>
      <c r="BU325" s="633"/>
      <c r="BV325" s="633"/>
      <c r="BW325" s="633"/>
      <c r="BX325" s="633"/>
      <c r="BY325" s="633"/>
      <c r="BZ325" s="633"/>
      <c r="CA325" s="633"/>
      <c r="CB325" s="633"/>
      <c r="CC325" s="633"/>
      <c r="CD325" s="633"/>
      <c r="CE325" s="633"/>
      <c r="CF325" s="633"/>
      <c r="CG325" s="633"/>
      <c r="CH325" s="633"/>
      <c r="CI325" s="634"/>
    </row>
    <row r="326" spans="1:87">
      <c r="A326" s="40"/>
      <c r="B326" s="635">
        <v>44</v>
      </c>
      <c r="C326" s="636"/>
      <c r="D326" s="636"/>
      <c r="E326" s="636"/>
      <c r="F326" s="637"/>
      <c r="G326" s="629" t="s">
        <v>841</v>
      </c>
      <c r="H326" s="630"/>
      <c r="I326" s="630"/>
      <c r="J326" s="630"/>
      <c r="K326" s="630"/>
      <c r="L326" s="630"/>
      <c r="M326" s="630"/>
      <c r="N326" s="630"/>
      <c r="O326" s="630"/>
      <c r="P326" s="630"/>
      <c r="Q326" s="630"/>
      <c r="R326" s="630"/>
      <c r="S326" s="630"/>
      <c r="T326" s="630"/>
      <c r="U326" s="630"/>
      <c r="V326" s="630"/>
      <c r="W326" s="630"/>
      <c r="X326" s="630"/>
      <c r="Y326" s="630"/>
      <c r="Z326" s="630"/>
      <c r="AA326" s="630"/>
      <c r="AB326" s="630"/>
      <c r="AC326" s="630"/>
      <c r="AD326" s="630"/>
      <c r="AE326" s="630"/>
      <c r="AF326" s="630"/>
      <c r="AG326" s="630"/>
      <c r="AH326" s="630"/>
      <c r="AI326" s="630"/>
      <c r="AJ326" s="631"/>
      <c r="AK326" s="632" t="s">
        <v>809</v>
      </c>
      <c r="AL326" s="633"/>
      <c r="AM326" s="633"/>
      <c r="AN326" s="633"/>
      <c r="AO326" s="633"/>
      <c r="AP326" s="633"/>
      <c r="AQ326" s="633"/>
      <c r="AR326" s="633"/>
      <c r="AS326" s="633"/>
      <c r="AT326" s="633"/>
      <c r="AU326" s="633"/>
      <c r="AV326" s="633"/>
      <c r="AW326" s="633"/>
      <c r="AX326" s="633"/>
      <c r="AY326" s="633"/>
      <c r="AZ326" s="633"/>
      <c r="BA326" s="633"/>
      <c r="BB326" s="633"/>
      <c r="BC326" s="633"/>
      <c r="BD326" s="634"/>
      <c r="BE326" s="632" t="s">
        <v>810</v>
      </c>
      <c r="BF326" s="633"/>
      <c r="BG326" s="633"/>
      <c r="BH326" s="633"/>
      <c r="BI326" s="633"/>
      <c r="BJ326" s="633"/>
      <c r="BK326" s="633"/>
      <c r="BL326" s="633"/>
      <c r="BM326" s="633"/>
      <c r="BN326" s="633"/>
      <c r="BO326" s="633"/>
      <c r="BP326" s="633"/>
      <c r="BQ326" s="633"/>
      <c r="BR326" s="633"/>
      <c r="BS326" s="633"/>
      <c r="BT326" s="633"/>
      <c r="BU326" s="633"/>
      <c r="BV326" s="633"/>
      <c r="BW326" s="633"/>
      <c r="BX326" s="633"/>
      <c r="BY326" s="633"/>
      <c r="BZ326" s="633"/>
      <c r="CA326" s="633"/>
      <c r="CB326" s="633"/>
      <c r="CC326" s="633"/>
      <c r="CD326" s="633"/>
      <c r="CE326" s="633"/>
      <c r="CF326" s="633"/>
      <c r="CG326" s="633"/>
      <c r="CH326" s="633"/>
      <c r="CI326" s="634"/>
    </row>
    <row r="327" spans="1:87">
      <c r="A327" s="40"/>
      <c r="B327" s="635">
        <v>45</v>
      </c>
      <c r="C327" s="636"/>
      <c r="D327" s="636"/>
      <c r="E327" s="636"/>
      <c r="F327" s="637"/>
      <c r="G327" s="629" t="s">
        <v>770</v>
      </c>
      <c r="H327" s="630"/>
      <c r="I327" s="630"/>
      <c r="J327" s="630"/>
      <c r="K327" s="630"/>
      <c r="L327" s="630"/>
      <c r="M327" s="630"/>
      <c r="N327" s="630"/>
      <c r="O327" s="630"/>
      <c r="P327" s="630"/>
      <c r="Q327" s="630"/>
      <c r="R327" s="630"/>
      <c r="S327" s="630"/>
      <c r="T327" s="630"/>
      <c r="U327" s="630"/>
      <c r="V327" s="630"/>
      <c r="W327" s="630"/>
      <c r="X327" s="630"/>
      <c r="Y327" s="630"/>
      <c r="Z327" s="630"/>
      <c r="AA327" s="630"/>
      <c r="AB327" s="630"/>
      <c r="AC327" s="630"/>
      <c r="AD327" s="630"/>
      <c r="AE327" s="630"/>
      <c r="AF327" s="630"/>
      <c r="AG327" s="630"/>
      <c r="AH327" s="630"/>
      <c r="AI327" s="630"/>
      <c r="AJ327" s="631"/>
      <c r="AK327" s="632" t="s">
        <v>1792</v>
      </c>
      <c r="AL327" s="633"/>
      <c r="AM327" s="633"/>
      <c r="AN327" s="633"/>
      <c r="AO327" s="633"/>
      <c r="AP327" s="633"/>
      <c r="AQ327" s="633"/>
      <c r="AR327" s="633"/>
      <c r="AS327" s="633"/>
      <c r="AT327" s="633"/>
      <c r="AU327" s="633"/>
      <c r="AV327" s="633"/>
      <c r="AW327" s="633"/>
      <c r="AX327" s="633"/>
      <c r="AY327" s="633"/>
      <c r="AZ327" s="633"/>
      <c r="BA327" s="633"/>
      <c r="BB327" s="633"/>
      <c r="BC327" s="633"/>
      <c r="BD327" s="634"/>
      <c r="BE327" s="632" t="s">
        <v>818</v>
      </c>
      <c r="BF327" s="633"/>
      <c r="BG327" s="633"/>
      <c r="BH327" s="633"/>
      <c r="BI327" s="633"/>
      <c r="BJ327" s="633"/>
      <c r="BK327" s="633"/>
      <c r="BL327" s="633"/>
      <c r="BM327" s="633"/>
      <c r="BN327" s="633"/>
      <c r="BO327" s="633"/>
      <c r="BP327" s="633"/>
      <c r="BQ327" s="633"/>
      <c r="BR327" s="633"/>
      <c r="BS327" s="633"/>
      <c r="BT327" s="633"/>
      <c r="BU327" s="633"/>
      <c r="BV327" s="633"/>
      <c r="BW327" s="633"/>
      <c r="BX327" s="633"/>
      <c r="BY327" s="633"/>
      <c r="BZ327" s="633"/>
      <c r="CA327" s="633"/>
      <c r="CB327" s="633"/>
      <c r="CC327" s="633"/>
      <c r="CD327" s="633"/>
      <c r="CE327" s="633"/>
      <c r="CF327" s="633"/>
      <c r="CG327" s="633"/>
      <c r="CH327" s="633"/>
      <c r="CI327" s="634"/>
    </row>
    <row r="328" spans="1:87">
      <c r="A328" s="40"/>
      <c r="B328" s="635">
        <v>46</v>
      </c>
      <c r="C328" s="636"/>
      <c r="D328" s="636"/>
      <c r="E328" s="636"/>
      <c r="F328" s="637"/>
      <c r="G328" s="629" t="s">
        <v>842</v>
      </c>
      <c r="H328" s="630"/>
      <c r="I328" s="630"/>
      <c r="J328" s="630"/>
      <c r="K328" s="630"/>
      <c r="L328" s="630"/>
      <c r="M328" s="630"/>
      <c r="N328" s="630"/>
      <c r="O328" s="630"/>
      <c r="P328" s="630"/>
      <c r="Q328" s="630"/>
      <c r="R328" s="630"/>
      <c r="S328" s="630"/>
      <c r="T328" s="630"/>
      <c r="U328" s="630"/>
      <c r="V328" s="630"/>
      <c r="W328" s="630"/>
      <c r="X328" s="630"/>
      <c r="Y328" s="630"/>
      <c r="Z328" s="630"/>
      <c r="AA328" s="630"/>
      <c r="AB328" s="630"/>
      <c r="AC328" s="630"/>
      <c r="AD328" s="630"/>
      <c r="AE328" s="630"/>
      <c r="AF328" s="630"/>
      <c r="AG328" s="630"/>
      <c r="AH328" s="630"/>
      <c r="AI328" s="630"/>
      <c r="AJ328" s="631"/>
      <c r="AK328" s="632" t="s">
        <v>798</v>
      </c>
      <c r="AL328" s="633"/>
      <c r="AM328" s="633"/>
      <c r="AN328" s="633"/>
      <c r="AO328" s="633"/>
      <c r="AP328" s="633"/>
      <c r="AQ328" s="633"/>
      <c r="AR328" s="633"/>
      <c r="AS328" s="633"/>
      <c r="AT328" s="633"/>
      <c r="AU328" s="633"/>
      <c r="AV328" s="633"/>
      <c r="AW328" s="633"/>
      <c r="AX328" s="633"/>
      <c r="AY328" s="633"/>
      <c r="AZ328" s="633"/>
      <c r="BA328" s="633"/>
      <c r="BB328" s="633"/>
      <c r="BC328" s="633"/>
      <c r="BD328" s="634"/>
      <c r="BE328" s="632" t="s">
        <v>2470</v>
      </c>
      <c r="BF328" s="633"/>
      <c r="BG328" s="633"/>
      <c r="BH328" s="633"/>
      <c r="BI328" s="633"/>
      <c r="BJ328" s="633"/>
      <c r="BK328" s="633"/>
      <c r="BL328" s="633"/>
      <c r="BM328" s="633"/>
      <c r="BN328" s="633"/>
      <c r="BO328" s="633"/>
      <c r="BP328" s="633"/>
      <c r="BQ328" s="633"/>
      <c r="BR328" s="633"/>
      <c r="BS328" s="633"/>
      <c r="BT328" s="633"/>
      <c r="BU328" s="633"/>
      <c r="BV328" s="633"/>
      <c r="BW328" s="633"/>
      <c r="BX328" s="633"/>
      <c r="BY328" s="633"/>
      <c r="BZ328" s="633"/>
      <c r="CA328" s="633"/>
      <c r="CB328" s="633"/>
      <c r="CC328" s="633"/>
      <c r="CD328" s="633"/>
      <c r="CE328" s="633"/>
      <c r="CF328" s="633"/>
      <c r="CG328" s="633"/>
      <c r="CH328" s="633"/>
      <c r="CI328" s="634"/>
    </row>
    <row r="329" spans="1:87">
      <c r="A329" s="40"/>
      <c r="B329" s="635">
        <v>47</v>
      </c>
      <c r="C329" s="636"/>
      <c r="D329" s="636"/>
      <c r="E329" s="636"/>
      <c r="F329" s="637"/>
      <c r="G329" s="629" t="s">
        <v>771</v>
      </c>
      <c r="H329" s="630"/>
      <c r="I329" s="630"/>
      <c r="J329" s="630"/>
      <c r="K329" s="630"/>
      <c r="L329" s="630"/>
      <c r="M329" s="630"/>
      <c r="N329" s="630"/>
      <c r="O329" s="630"/>
      <c r="P329" s="630"/>
      <c r="Q329" s="630"/>
      <c r="R329" s="630"/>
      <c r="S329" s="630"/>
      <c r="T329" s="630"/>
      <c r="U329" s="630"/>
      <c r="V329" s="630"/>
      <c r="W329" s="630"/>
      <c r="X329" s="630"/>
      <c r="Y329" s="630"/>
      <c r="Z329" s="630"/>
      <c r="AA329" s="630"/>
      <c r="AB329" s="630"/>
      <c r="AC329" s="630"/>
      <c r="AD329" s="630"/>
      <c r="AE329" s="630"/>
      <c r="AF329" s="630"/>
      <c r="AG329" s="630"/>
      <c r="AH329" s="630"/>
      <c r="AI329" s="630"/>
      <c r="AJ329" s="631"/>
      <c r="AK329" s="632" t="s">
        <v>1795</v>
      </c>
      <c r="AL329" s="633"/>
      <c r="AM329" s="633"/>
      <c r="AN329" s="633"/>
      <c r="AO329" s="633"/>
      <c r="AP329" s="633"/>
      <c r="AQ329" s="633"/>
      <c r="AR329" s="633"/>
      <c r="AS329" s="633"/>
      <c r="AT329" s="633"/>
      <c r="AU329" s="633"/>
      <c r="AV329" s="633"/>
      <c r="AW329" s="633"/>
      <c r="AX329" s="633"/>
      <c r="AY329" s="633"/>
      <c r="AZ329" s="633"/>
      <c r="BA329" s="633"/>
      <c r="BB329" s="633"/>
      <c r="BC329" s="633"/>
      <c r="BD329" s="634"/>
      <c r="BE329" s="632" t="s">
        <v>818</v>
      </c>
      <c r="BF329" s="633"/>
      <c r="BG329" s="633"/>
      <c r="BH329" s="633"/>
      <c r="BI329" s="633"/>
      <c r="BJ329" s="633"/>
      <c r="BK329" s="633"/>
      <c r="BL329" s="633"/>
      <c r="BM329" s="633"/>
      <c r="BN329" s="633"/>
      <c r="BO329" s="633"/>
      <c r="BP329" s="633"/>
      <c r="BQ329" s="633"/>
      <c r="BR329" s="633"/>
      <c r="BS329" s="633"/>
      <c r="BT329" s="633"/>
      <c r="BU329" s="633"/>
      <c r="BV329" s="633"/>
      <c r="BW329" s="633"/>
      <c r="BX329" s="633"/>
      <c r="BY329" s="633"/>
      <c r="BZ329" s="633"/>
      <c r="CA329" s="633"/>
      <c r="CB329" s="633"/>
      <c r="CC329" s="633"/>
      <c r="CD329" s="633"/>
      <c r="CE329" s="633"/>
      <c r="CF329" s="633"/>
      <c r="CG329" s="633"/>
      <c r="CH329" s="633"/>
      <c r="CI329" s="634"/>
    </row>
    <row r="330" spans="1:87">
      <c r="A330" s="40"/>
      <c r="B330" s="635">
        <v>48</v>
      </c>
      <c r="C330" s="636"/>
      <c r="D330" s="636"/>
      <c r="E330" s="636"/>
      <c r="F330" s="637"/>
      <c r="G330" s="629" t="s">
        <v>843</v>
      </c>
      <c r="H330" s="630"/>
      <c r="I330" s="630"/>
      <c r="J330" s="630"/>
      <c r="K330" s="630"/>
      <c r="L330" s="630"/>
      <c r="M330" s="630"/>
      <c r="N330" s="630"/>
      <c r="O330" s="630"/>
      <c r="P330" s="630"/>
      <c r="Q330" s="630"/>
      <c r="R330" s="630"/>
      <c r="S330" s="630"/>
      <c r="T330" s="630"/>
      <c r="U330" s="630"/>
      <c r="V330" s="630"/>
      <c r="W330" s="630"/>
      <c r="X330" s="630"/>
      <c r="Y330" s="630"/>
      <c r="Z330" s="630"/>
      <c r="AA330" s="630"/>
      <c r="AB330" s="630"/>
      <c r="AC330" s="630"/>
      <c r="AD330" s="630"/>
      <c r="AE330" s="630"/>
      <c r="AF330" s="630"/>
      <c r="AG330" s="630"/>
      <c r="AH330" s="630"/>
      <c r="AI330" s="630"/>
      <c r="AJ330" s="631"/>
      <c r="AK330" s="632" t="s">
        <v>809</v>
      </c>
      <c r="AL330" s="633"/>
      <c r="AM330" s="633"/>
      <c r="AN330" s="633"/>
      <c r="AO330" s="633"/>
      <c r="AP330" s="633"/>
      <c r="AQ330" s="633"/>
      <c r="AR330" s="633"/>
      <c r="AS330" s="633"/>
      <c r="AT330" s="633"/>
      <c r="AU330" s="633"/>
      <c r="AV330" s="633"/>
      <c r="AW330" s="633"/>
      <c r="AX330" s="633"/>
      <c r="AY330" s="633"/>
      <c r="AZ330" s="633"/>
      <c r="BA330" s="633"/>
      <c r="BB330" s="633"/>
      <c r="BC330" s="633"/>
      <c r="BD330" s="634"/>
      <c r="BE330" s="632" t="s">
        <v>823</v>
      </c>
      <c r="BF330" s="633"/>
      <c r="BG330" s="633"/>
      <c r="BH330" s="633"/>
      <c r="BI330" s="633"/>
      <c r="BJ330" s="633"/>
      <c r="BK330" s="633"/>
      <c r="BL330" s="633"/>
      <c r="BM330" s="633"/>
      <c r="BN330" s="633"/>
      <c r="BO330" s="633"/>
      <c r="BP330" s="633"/>
      <c r="BQ330" s="633"/>
      <c r="BR330" s="633"/>
      <c r="BS330" s="633"/>
      <c r="BT330" s="633"/>
      <c r="BU330" s="633"/>
      <c r="BV330" s="633"/>
      <c r="BW330" s="633"/>
      <c r="BX330" s="633"/>
      <c r="BY330" s="633"/>
      <c r="BZ330" s="633"/>
      <c r="CA330" s="633"/>
      <c r="CB330" s="633"/>
      <c r="CC330" s="633"/>
      <c r="CD330" s="633"/>
      <c r="CE330" s="633"/>
      <c r="CF330" s="633"/>
      <c r="CG330" s="633"/>
      <c r="CH330" s="633"/>
      <c r="CI330" s="634"/>
    </row>
    <row r="331" spans="1:87">
      <c r="A331" s="40"/>
      <c r="B331" s="635">
        <v>49</v>
      </c>
      <c r="C331" s="636"/>
      <c r="D331" s="636"/>
      <c r="E331" s="636"/>
      <c r="F331" s="637"/>
      <c r="G331" s="629" t="s">
        <v>844</v>
      </c>
      <c r="H331" s="630"/>
      <c r="I331" s="630"/>
      <c r="J331" s="630"/>
      <c r="K331" s="630"/>
      <c r="L331" s="630"/>
      <c r="M331" s="630"/>
      <c r="N331" s="630"/>
      <c r="O331" s="630"/>
      <c r="P331" s="630"/>
      <c r="Q331" s="630"/>
      <c r="R331" s="630"/>
      <c r="S331" s="630"/>
      <c r="T331" s="630"/>
      <c r="U331" s="630"/>
      <c r="V331" s="630"/>
      <c r="W331" s="630"/>
      <c r="X331" s="630"/>
      <c r="Y331" s="630"/>
      <c r="Z331" s="630"/>
      <c r="AA331" s="630"/>
      <c r="AB331" s="630"/>
      <c r="AC331" s="630"/>
      <c r="AD331" s="630"/>
      <c r="AE331" s="630"/>
      <c r="AF331" s="630"/>
      <c r="AG331" s="630"/>
      <c r="AH331" s="630"/>
      <c r="AI331" s="630"/>
      <c r="AJ331" s="631"/>
      <c r="AK331" s="632" t="s">
        <v>809</v>
      </c>
      <c r="AL331" s="633"/>
      <c r="AM331" s="633"/>
      <c r="AN331" s="633"/>
      <c r="AO331" s="633"/>
      <c r="AP331" s="633"/>
      <c r="AQ331" s="633"/>
      <c r="AR331" s="633"/>
      <c r="AS331" s="633"/>
      <c r="AT331" s="633"/>
      <c r="AU331" s="633"/>
      <c r="AV331" s="633"/>
      <c r="AW331" s="633"/>
      <c r="AX331" s="633"/>
      <c r="AY331" s="633"/>
      <c r="AZ331" s="633"/>
      <c r="BA331" s="633"/>
      <c r="BB331" s="633"/>
      <c r="BC331" s="633"/>
      <c r="BD331" s="634"/>
      <c r="BE331" s="632" t="s">
        <v>810</v>
      </c>
      <c r="BF331" s="633"/>
      <c r="BG331" s="633"/>
      <c r="BH331" s="633"/>
      <c r="BI331" s="633"/>
      <c r="BJ331" s="633"/>
      <c r="BK331" s="633"/>
      <c r="BL331" s="633"/>
      <c r="BM331" s="633"/>
      <c r="BN331" s="633"/>
      <c r="BO331" s="633"/>
      <c r="BP331" s="633"/>
      <c r="BQ331" s="633"/>
      <c r="BR331" s="633"/>
      <c r="BS331" s="633"/>
      <c r="BT331" s="633"/>
      <c r="BU331" s="633"/>
      <c r="BV331" s="633"/>
      <c r="BW331" s="633"/>
      <c r="BX331" s="633"/>
      <c r="BY331" s="633"/>
      <c r="BZ331" s="633"/>
      <c r="CA331" s="633"/>
      <c r="CB331" s="633"/>
      <c r="CC331" s="633"/>
      <c r="CD331" s="633"/>
      <c r="CE331" s="633"/>
      <c r="CF331" s="633"/>
      <c r="CG331" s="633"/>
      <c r="CH331" s="633"/>
      <c r="CI331" s="634"/>
    </row>
    <row r="332" spans="1:87">
      <c r="A332" s="40"/>
      <c r="B332" s="635">
        <v>50</v>
      </c>
      <c r="C332" s="636"/>
      <c r="D332" s="636"/>
      <c r="E332" s="636"/>
      <c r="F332" s="637"/>
      <c r="G332" s="629" t="s">
        <v>845</v>
      </c>
      <c r="H332" s="630"/>
      <c r="I332" s="630"/>
      <c r="J332" s="630"/>
      <c r="K332" s="630"/>
      <c r="L332" s="630"/>
      <c r="M332" s="630"/>
      <c r="N332" s="630"/>
      <c r="O332" s="630"/>
      <c r="P332" s="630"/>
      <c r="Q332" s="630"/>
      <c r="R332" s="630"/>
      <c r="S332" s="630"/>
      <c r="T332" s="630"/>
      <c r="U332" s="630"/>
      <c r="V332" s="630"/>
      <c r="W332" s="630"/>
      <c r="X332" s="630"/>
      <c r="Y332" s="630"/>
      <c r="Z332" s="630"/>
      <c r="AA332" s="630"/>
      <c r="AB332" s="630"/>
      <c r="AC332" s="630"/>
      <c r="AD332" s="630"/>
      <c r="AE332" s="630"/>
      <c r="AF332" s="630"/>
      <c r="AG332" s="630"/>
      <c r="AH332" s="630"/>
      <c r="AI332" s="630"/>
      <c r="AJ332" s="631"/>
      <c r="AK332" s="632" t="s">
        <v>809</v>
      </c>
      <c r="AL332" s="633"/>
      <c r="AM332" s="633"/>
      <c r="AN332" s="633"/>
      <c r="AO332" s="633"/>
      <c r="AP332" s="633"/>
      <c r="AQ332" s="633"/>
      <c r="AR332" s="633"/>
      <c r="AS332" s="633"/>
      <c r="AT332" s="633"/>
      <c r="AU332" s="633"/>
      <c r="AV332" s="633"/>
      <c r="AW332" s="633"/>
      <c r="AX332" s="633"/>
      <c r="AY332" s="633"/>
      <c r="AZ332" s="633"/>
      <c r="BA332" s="633"/>
      <c r="BB332" s="633"/>
      <c r="BC332" s="633"/>
      <c r="BD332" s="634"/>
      <c r="BE332" s="632" t="s">
        <v>823</v>
      </c>
      <c r="BF332" s="633"/>
      <c r="BG332" s="633"/>
      <c r="BH332" s="633"/>
      <c r="BI332" s="633"/>
      <c r="BJ332" s="633"/>
      <c r="BK332" s="633"/>
      <c r="BL332" s="633"/>
      <c r="BM332" s="633"/>
      <c r="BN332" s="633"/>
      <c r="BO332" s="633"/>
      <c r="BP332" s="633"/>
      <c r="BQ332" s="633"/>
      <c r="BR332" s="633"/>
      <c r="BS332" s="633"/>
      <c r="BT332" s="633"/>
      <c r="BU332" s="633"/>
      <c r="BV332" s="633"/>
      <c r="BW332" s="633"/>
      <c r="BX332" s="633"/>
      <c r="BY332" s="633"/>
      <c r="BZ332" s="633"/>
      <c r="CA332" s="633"/>
      <c r="CB332" s="633"/>
      <c r="CC332" s="633"/>
      <c r="CD332" s="633"/>
      <c r="CE332" s="633"/>
      <c r="CF332" s="633"/>
      <c r="CG332" s="633"/>
      <c r="CH332" s="633"/>
      <c r="CI332" s="634"/>
    </row>
    <row r="333" spans="1:87">
      <c r="A333" s="40"/>
      <c r="B333" s="635">
        <v>51</v>
      </c>
      <c r="C333" s="636"/>
      <c r="D333" s="636"/>
      <c r="E333" s="636"/>
      <c r="F333" s="637"/>
      <c r="G333" s="629" t="s">
        <v>846</v>
      </c>
      <c r="H333" s="630"/>
      <c r="I333" s="630"/>
      <c r="J333" s="630"/>
      <c r="K333" s="630"/>
      <c r="L333" s="630"/>
      <c r="M333" s="630"/>
      <c r="N333" s="630"/>
      <c r="O333" s="630"/>
      <c r="P333" s="630"/>
      <c r="Q333" s="630"/>
      <c r="R333" s="630"/>
      <c r="S333" s="630"/>
      <c r="T333" s="630"/>
      <c r="U333" s="630"/>
      <c r="V333" s="630"/>
      <c r="W333" s="630"/>
      <c r="X333" s="630"/>
      <c r="Y333" s="630"/>
      <c r="Z333" s="630"/>
      <c r="AA333" s="630"/>
      <c r="AB333" s="630"/>
      <c r="AC333" s="630"/>
      <c r="AD333" s="630"/>
      <c r="AE333" s="630"/>
      <c r="AF333" s="630"/>
      <c r="AG333" s="630"/>
      <c r="AH333" s="630"/>
      <c r="AI333" s="630"/>
      <c r="AJ333" s="631"/>
      <c r="AK333" s="632" t="s">
        <v>809</v>
      </c>
      <c r="AL333" s="633"/>
      <c r="AM333" s="633"/>
      <c r="AN333" s="633"/>
      <c r="AO333" s="633"/>
      <c r="AP333" s="633"/>
      <c r="AQ333" s="633"/>
      <c r="AR333" s="633"/>
      <c r="AS333" s="633"/>
      <c r="AT333" s="633"/>
      <c r="AU333" s="633"/>
      <c r="AV333" s="633"/>
      <c r="AW333" s="633"/>
      <c r="AX333" s="633"/>
      <c r="AY333" s="633"/>
      <c r="AZ333" s="633"/>
      <c r="BA333" s="633"/>
      <c r="BB333" s="633"/>
      <c r="BC333" s="633"/>
      <c r="BD333" s="634"/>
      <c r="BE333" s="632" t="s">
        <v>772</v>
      </c>
      <c r="BF333" s="633"/>
      <c r="BG333" s="633"/>
      <c r="BH333" s="633"/>
      <c r="BI333" s="633"/>
      <c r="BJ333" s="633"/>
      <c r="BK333" s="633"/>
      <c r="BL333" s="633"/>
      <c r="BM333" s="633"/>
      <c r="BN333" s="633"/>
      <c r="BO333" s="633"/>
      <c r="BP333" s="633"/>
      <c r="BQ333" s="633"/>
      <c r="BR333" s="633"/>
      <c r="BS333" s="633"/>
      <c r="BT333" s="633"/>
      <c r="BU333" s="633"/>
      <c r="BV333" s="633"/>
      <c r="BW333" s="633"/>
      <c r="BX333" s="633"/>
      <c r="BY333" s="633"/>
      <c r="BZ333" s="633"/>
      <c r="CA333" s="633"/>
      <c r="CB333" s="633"/>
      <c r="CC333" s="633"/>
      <c r="CD333" s="633"/>
      <c r="CE333" s="633"/>
      <c r="CF333" s="633"/>
      <c r="CG333" s="633"/>
      <c r="CH333" s="633"/>
      <c r="CI333" s="634"/>
    </row>
    <row r="334" spans="1:87">
      <c r="A334" s="40"/>
      <c r="B334" s="635">
        <v>52</v>
      </c>
      <c r="C334" s="636"/>
      <c r="D334" s="636"/>
      <c r="E334" s="636"/>
      <c r="F334" s="637"/>
      <c r="G334" s="629" t="s">
        <v>41</v>
      </c>
      <c r="H334" s="630"/>
      <c r="I334" s="630"/>
      <c r="J334" s="630"/>
      <c r="K334" s="630"/>
      <c r="L334" s="630"/>
      <c r="M334" s="630"/>
      <c r="N334" s="630"/>
      <c r="O334" s="630"/>
      <c r="P334" s="630"/>
      <c r="Q334" s="630"/>
      <c r="R334" s="630"/>
      <c r="S334" s="630"/>
      <c r="T334" s="630"/>
      <c r="U334" s="630"/>
      <c r="V334" s="630"/>
      <c r="W334" s="630"/>
      <c r="X334" s="630"/>
      <c r="Y334" s="630"/>
      <c r="Z334" s="630"/>
      <c r="AA334" s="630"/>
      <c r="AB334" s="630"/>
      <c r="AC334" s="630"/>
      <c r="AD334" s="630"/>
      <c r="AE334" s="630"/>
      <c r="AF334" s="630"/>
      <c r="AG334" s="630"/>
      <c r="AH334" s="630"/>
      <c r="AI334" s="630"/>
      <c r="AJ334" s="631"/>
      <c r="AK334" s="632" t="s">
        <v>1792</v>
      </c>
      <c r="AL334" s="633"/>
      <c r="AM334" s="633"/>
      <c r="AN334" s="633"/>
      <c r="AO334" s="633"/>
      <c r="AP334" s="633"/>
      <c r="AQ334" s="633"/>
      <c r="AR334" s="633"/>
      <c r="AS334" s="633"/>
      <c r="AT334" s="633"/>
      <c r="AU334" s="633"/>
      <c r="AV334" s="633"/>
      <c r="AW334" s="633"/>
      <c r="AX334" s="633"/>
      <c r="AY334" s="633"/>
      <c r="AZ334" s="633"/>
      <c r="BA334" s="633"/>
      <c r="BB334" s="633"/>
      <c r="BC334" s="633"/>
      <c r="BD334" s="634"/>
      <c r="BE334" s="632" t="s">
        <v>810</v>
      </c>
      <c r="BF334" s="633"/>
      <c r="BG334" s="633"/>
      <c r="BH334" s="633"/>
      <c r="BI334" s="633"/>
      <c r="BJ334" s="633"/>
      <c r="BK334" s="633"/>
      <c r="BL334" s="633"/>
      <c r="BM334" s="633"/>
      <c r="BN334" s="633"/>
      <c r="BO334" s="633"/>
      <c r="BP334" s="633"/>
      <c r="BQ334" s="633"/>
      <c r="BR334" s="633"/>
      <c r="BS334" s="633"/>
      <c r="BT334" s="633"/>
      <c r="BU334" s="633"/>
      <c r="BV334" s="633"/>
      <c r="BW334" s="633"/>
      <c r="BX334" s="633"/>
      <c r="BY334" s="633"/>
      <c r="BZ334" s="633"/>
      <c r="CA334" s="633"/>
      <c r="CB334" s="633"/>
      <c r="CC334" s="633"/>
      <c r="CD334" s="633"/>
      <c r="CE334" s="633"/>
      <c r="CF334" s="633"/>
      <c r="CG334" s="633"/>
      <c r="CH334" s="633"/>
      <c r="CI334" s="634"/>
    </row>
    <row r="335" spans="1:87">
      <c r="A335" s="40"/>
      <c r="B335" s="635">
        <v>53</v>
      </c>
      <c r="C335" s="636"/>
      <c r="D335" s="636"/>
      <c r="E335" s="636"/>
      <c r="F335" s="637"/>
      <c r="G335" s="629" t="s">
        <v>847</v>
      </c>
      <c r="H335" s="630"/>
      <c r="I335" s="630"/>
      <c r="J335" s="630"/>
      <c r="K335" s="630"/>
      <c r="L335" s="630"/>
      <c r="M335" s="630"/>
      <c r="N335" s="630"/>
      <c r="O335" s="630"/>
      <c r="P335" s="630"/>
      <c r="Q335" s="630"/>
      <c r="R335" s="630"/>
      <c r="S335" s="630"/>
      <c r="T335" s="630"/>
      <c r="U335" s="630"/>
      <c r="V335" s="630"/>
      <c r="W335" s="630"/>
      <c r="X335" s="630"/>
      <c r="Y335" s="630"/>
      <c r="Z335" s="630"/>
      <c r="AA335" s="630"/>
      <c r="AB335" s="630"/>
      <c r="AC335" s="630"/>
      <c r="AD335" s="630"/>
      <c r="AE335" s="630"/>
      <c r="AF335" s="630"/>
      <c r="AG335" s="630"/>
      <c r="AH335" s="630"/>
      <c r="AI335" s="630"/>
      <c r="AJ335" s="631"/>
      <c r="AK335" s="632" t="s">
        <v>809</v>
      </c>
      <c r="AL335" s="633"/>
      <c r="AM335" s="633"/>
      <c r="AN335" s="633"/>
      <c r="AO335" s="633"/>
      <c r="AP335" s="633"/>
      <c r="AQ335" s="633"/>
      <c r="AR335" s="633"/>
      <c r="AS335" s="633"/>
      <c r="AT335" s="633"/>
      <c r="AU335" s="633"/>
      <c r="AV335" s="633"/>
      <c r="AW335" s="633"/>
      <c r="AX335" s="633"/>
      <c r="AY335" s="633"/>
      <c r="AZ335" s="633"/>
      <c r="BA335" s="633"/>
      <c r="BB335" s="633"/>
      <c r="BC335" s="633"/>
      <c r="BD335" s="634"/>
      <c r="BE335" s="632" t="s">
        <v>772</v>
      </c>
      <c r="BF335" s="633"/>
      <c r="BG335" s="633"/>
      <c r="BH335" s="633"/>
      <c r="BI335" s="633"/>
      <c r="BJ335" s="633"/>
      <c r="BK335" s="633"/>
      <c r="BL335" s="633"/>
      <c r="BM335" s="633"/>
      <c r="BN335" s="633"/>
      <c r="BO335" s="633"/>
      <c r="BP335" s="633"/>
      <c r="BQ335" s="633"/>
      <c r="BR335" s="633"/>
      <c r="BS335" s="633"/>
      <c r="BT335" s="633"/>
      <c r="BU335" s="633"/>
      <c r="BV335" s="633"/>
      <c r="BW335" s="633"/>
      <c r="BX335" s="633"/>
      <c r="BY335" s="633"/>
      <c r="BZ335" s="633"/>
      <c r="CA335" s="633"/>
      <c r="CB335" s="633"/>
      <c r="CC335" s="633"/>
      <c r="CD335" s="633"/>
      <c r="CE335" s="633"/>
      <c r="CF335" s="633"/>
      <c r="CG335" s="633"/>
      <c r="CH335" s="633"/>
      <c r="CI335" s="634"/>
    </row>
    <row r="336" spans="1:87">
      <c r="A336" s="40"/>
      <c r="B336" s="635">
        <v>54</v>
      </c>
      <c r="C336" s="636"/>
      <c r="D336" s="636"/>
      <c r="E336" s="636"/>
      <c r="F336" s="637"/>
      <c r="G336" s="629" t="s">
        <v>848</v>
      </c>
      <c r="H336" s="630"/>
      <c r="I336" s="630"/>
      <c r="J336" s="630"/>
      <c r="K336" s="630"/>
      <c r="L336" s="630"/>
      <c r="M336" s="630"/>
      <c r="N336" s="630"/>
      <c r="O336" s="630"/>
      <c r="P336" s="630"/>
      <c r="Q336" s="630"/>
      <c r="R336" s="630"/>
      <c r="S336" s="630"/>
      <c r="T336" s="630"/>
      <c r="U336" s="630"/>
      <c r="V336" s="630"/>
      <c r="W336" s="630"/>
      <c r="X336" s="630"/>
      <c r="Y336" s="630"/>
      <c r="Z336" s="630"/>
      <c r="AA336" s="630"/>
      <c r="AB336" s="630"/>
      <c r="AC336" s="630"/>
      <c r="AD336" s="630"/>
      <c r="AE336" s="630"/>
      <c r="AF336" s="630"/>
      <c r="AG336" s="630"/>
      <c r="AH336" s="630"/>
      <c r="AI336" s="630"/>
      <c r="AJ336" s="631"/>
      <c r="AK336" s="632" t="s">
        <v>809</v>
      </c>
      <c r="AL336" s="633"/>
      <c r="AM336" s="633"/>
      <c r="AN336" s="633"/>
      <c r="AO336" s="633"/>
      <c r="AP336" s="633"/>
      <c r="AQ336" s="633"/>
      <c r="AR336" s="633"/>
      <c r="AS336" s="633"/>
      <c r="AT336" s="633"/>
      <c r="AU336" s="633"/>
      <c r="AV336" s="633"/>
      <c r="AW336" s="633"/>
      <c r="AX336" s="633"/>
      <c r="AY336" s="633"/>
      <c r="AZ336" s="633"/>
      <c r="BA336" s="633"/>
      <c r="BB336" s="633"/>
      <c r="BC336" s="633"/>
      <c r="BD336" s="634"/>
      <c r="BE336" s="632" t="s">
        <v>818</v>
      </c>
      <c r="BF336" s="633"/>
      <c r="BG336" s="633"/>
      <c r="BH336" s="633"/>
      <c r="BI336" s="633"/>
      <c r="BJ336" s="633"/>
      <c r="BK336" s="633"/>
      <c r="BL336" s="633"/>
      <c r="BM336" s="633"/>
      <c r="BN336" s="633"/>
      <c r="BO336" s="633"/>
      <c r="BP336" s="633"/>
      <c r="BQ336" s="633"/>
      <c r="BR336" s="633"/>
      <c r="BS336" s="633"/>
      <c r="BT336" s="633"/>
      <c r="BU336" s="633"/>
      <c r="BV336" s="633"/>
      <c r="BW336" s="633"/>
      <c r="BX336" s="633"/>
      <c r="BY336" s="633"/>
      <c r="BZ336" s="633"/>
      <c r="CA336" s="633"/>
      <c r="CB336" s="633"/>
      <c r="CC336" s="633"/>
      <c r="CD336" s="633"/>
      <c r="CE336" s="633"/>
      <c r="CF336" s="633"/>
      <c r="CG336" s="633"/>
      <c r="CH336" s="633"/>
      <c r="CI336" s="634"/>
    </row>
    <row r="337" spans="1:87">
      <c r="A337" s="40"/>
      <c r="B337" s="635">
        <v>55</v>
      </c>
      <c r="C337" s="636"/>
      <c r="D337" s="636"/>
      <c r="E337" s="636"/>
      <c r="F337" s="637"/>
      <c r="G337" s="629" t="s">
        <v>849</v>
      </c>
      <c r="H337" s="630"/>
      <c r="I337" s="630"/>
      <c r="J337" s="630"/>
      <c r="K337" s="630"/>
      <c r="L337" s="630"/>
      <c r="M337" s="630"/>
      <c r="N337" s="630"/>
      <c r="O337" s="630"/>
      <c r="P337" s="630"/>
      <c r="Q337" s="630"/>
      <c r="R337" s="630"/>
      <c r="S337" s="630"/>
      <c r="T337" s="630"/>
      <c r="U337" s="630"/>
      <c r="V337" s="630"/>
      <c r="W337" s="630"/>
      <c r="X337" s="630"/>
      <c r="Y337" s="630"/>
      <c r="Z337" s="630"/>
      <c r="AA337" s="630"/>
      <c r="AB337" s="630"/>
      <c r="AC337" s="630"/>
      <c r="AD337" s="630"/>
      <c r="AE337" s="630"/>
      <c r="AF337" s="630"/>
      <c r="AG337" s="630"/>
      <c r="AH337" s="630"/>
      <c r="AI337" s="630"/>
      <c r="AJ337" s="631"/>
      <c r="AK337" s="632" t="s">
        <v>118</v>
      </c>
      <c r="AL337" s="633"/>
      <c r="AM337" s="633"/>
      <c r="AN337" s="633"/>
      <c r="AO337" s="633"/>
      <c r="AP337" s="633"/>
      <c r="AQ337" s="633"/>
      <c r="AR337" s="633"/>
      <c r="AS337" s="633"/>
      <c r="AT337" s="633"/>
      <c r="AU337" s="633"/>
      <c r="AV337" s="633"/>
      <c r="AW337" s="633"/>
      <c r="AX337" s="633"/>
      <c r="AY337" s="633"/>
      <c r="AZ337" s="633"/>
      <c r="BA337" s="633"/>
      <c r="BB337" s="633"/>
      <c r="BC337" s="633"/>
      <c r="BD337" s="634"/>
      <c r="BE337" s="632" t="s">
        <v>826</v>
      </c>
      <c r="BF337" s="633"/>
      <c r="BG337" s="633"/>
      <c r="BH337" s="633"/>
      <c r="BI337" s="633"/>
      <c r="BJ337" s="633"/>
      <c r="BK337" s="633"/>
      <c r="BL337" s="633"/>
      <c r="BM337" s="633"/>
      <c r="BN337" s="633"/>
      <c r="BO337" s="633"/>
      <c r="BP337" s="633"/>
      <c r="BQ337" s="633"/>
      <c r="BR337" s="633"/>
      <c r="BS337" s="633"/>
      <c r="BT337" s="633"/>
      <c r="BU337" s="633"/>
      <c r="BV337" s="633"/>
      <c r="BW337" s="633"/>
      <c r="BX337" s="633"/>
      <c r="BY337" s="633"/>
      <c r="BZ337" s="633"/>
      <c r="CA337" s="633"/>
      <c r="CB337" s="633"/>
      <c r="CC337" s="633"/>
      <c r="CD337" s="633"/>
      <c r="CE337" s="633"/>
      <c r="CF337" s="633"/>
      <c r="CG337" s="633"/>
      <c r="CH337" s="633"/>
      <c r="CI337" s="634"/>
    </row>
    <row r="338" spans="1:87">
      <c r="A338" s="40"/>
      <c r="B338" s="635">
        <v>56</v>
      </c>
      <c r="C338" s="636"/>
      <c r="D338" s="636"/>
      <c r="E338" s="636"/>
      <c r="F338" s="637"/>
      <c r="G338" s="629" t="s">
        <v>850</v>
      </c>
      <c r="H338" s="630"/>
      <c r="I338" s="630"/>
      <c r="J338" s="630"/>
      <c r="K338" s="630"/>
      <c r="L338" s="630"/>
      <c r="M338" s="630"/>
      <c r="N338" s="630"/>
      <c r="O338" s="630"/>
      <c r="P338" s="630"/>
      <c r="Q338" s="630"/>
      <c r="R338" s="630"/>
      <c r="S338" s="630"/>
      <c r="T338" s="630"/>
      <c r="U338" s="630"/>
      <c r="V338" s="630"/>
      <c r="W338" s="630"/>
      <c r="X338" s="630"/>
      <c r="Y338" s="630"/>
      <c r="Z338" s="630"/>
      <c r="AA338" s="630"/>
      <c r="AB338" s="630"/>
      <c r="AC338" s="630"/>
      <c r="AD338" s="630"/>
      <c r="AE338" s="630"/>
      <c r="AF338" s="630"/>
      <c r="AG338" s="630"/>
      <c r="AH338" s="630"/>
      <c r="AI338" s="630"/>
      <c r="AJ338" s="631"/>
      <c r="AK338" s="632" t="s">
        <v>809</v>
      </c>
      <c r="AL338" s="633"/>
      <c r="AM338" s="633"/>
      <c r="AN338" s="633"/>
      <c r="AO338" s="633"/>
      <c r="AP338" s="633"/>
      <c r="AQ338" s="633"/>
      <c r="AR338" s="633"/>
      <c r="AS338" s="633"/>
      <c r="AT338" s="633"/>
      <c r="AU338" s="633"/>
      <c r="AV338" s="633"/>
      <c r="AW338" s="633"/>
      <c r="AX338" s="633"/>
      <c r="AY338" s="633"/>
      <c r="AZ338" s="633"/>
      <c r="BA338" s="633"/>
      <c r="BB338" s="633"/>
      <c r="BC338" s="633"/>
      <c r="BD338" s="634"/>
      <c r="BE338" s="632" t="s">
        <v>772</v>
      </c>
      <c r="BF338" s="633"/>
      <c r="BG338" s="633"/>
      <c r="BH338" s="633"/>
      <c r="BI338" s="633"/>
      <c r="BJ338" s="633"/>
      <c r="BK338" s="633"/>
      <c r="BL338" s="633"/>
      <c r="BM338" s="633"/>
      <c r="BN338" s="633"/>
      <c r="BO338" s="633"/>
      <c r="BP338" s="633"/>
      <c r="BQ338" s="633"/>
      <c r="BR338" s="633"/>
      <c r="BS338" s="633"/>
      <c r="BT338" s="633"/>
      <c r="BU338" s="633"/>
      <c r="BV338" s="633"/>
      <c r="BW338" s="633"/>
      <c r="BX338" s="633"/>
      <c r="BY338" s="633"/>
      <c r="BZ338" s="633"/>
      <c r="CA338" s="633"/>
      <c r="CB338" s="633"/>
      <c r="CC338" s="633"/>
      <c r="CD338" s="633"/>
      <c r="CE338" s="633"/>
      <c r="CF338" s="633"/>
      <c r="CG338" s="633"/>
      <c r="CH338" s="633"/>
      <c r="CI338" s="634"/>
    </row>
    <row r="339" spans="1:87">
      <c r="A339" s="40"/>
      <c r="B339" s="635">
        <v>57</v>
      </c>
      <c r="C339" s="636"/>
      <c r="D339" s="636"/>
      <c r="E339" s="636"/>
      <c r="F339" s="637"/>
      <c r="G339" s="629" t="s">
        <v>45</v>
      </c>
      <c r="H339" s="630"/>
      <c r="I339" s="630"/>
      <c r="J339" s="630"/>
      <c r="K339" s="630"/>
      <c r="L339" s="630"/>
      <c r="M339" s="630"/>
      <c r="N339" s="630"/>
      <c r="O339" s="630"/>
      <c r="P339" s="630"/>
      <c r="Q339" s="630"/>
      <c r="R339" s="630"/>
      <c r="S339" s="630"/>
      <c r="T339" s="630"/>
      <c r="U339" s="630"/>
      <c r="V339" s="630"/>
      <c r="W339" s="630"/>
      <c r="X339" s="630"/>
      <c r="Y339" s="630"/>
      <c r="Z339" s="630"/>
      <c r="AA339" s="630"/>
      <c r="AB339" s="630"/>
      <c r="AC339" s="630"/>
      <c r="AD339" s="630"/>
      <c r="AE339" s="630"/>
      <c r="AF339" s="630"/>
      <c r="AG339" s="630"/>
      <c r="AH339" s="630"/>
      <c r="AI339" s="630"/>
      <c r="AJ339" s="631"/>
      <c r="AK339" s="632" t="s">
        <v>1789</v>
      </c>
      <c r="AL339" s="633"/>
      <c r="AM339" s="633"/>
      <c r="AN339" s="633"/>
      <c r="AO339" s="633"/>
      <c r="AP339" s="633"/>
      <c r="AQ339" s="633"/>
      <c r="AR339" s="633"/>
      <c r="AS339" s="633"/>
      <c r="AT339" s="633"/>
      <c r="AU339" s="633"/>
      <c r="AV339" s="633"/>
      <c r="AW339" s="633"/>
      <c r="AX339" s="633"/>
      <c r="AY339" s="633"/>
      <c r="AZ339" s="633"/>
      <c r="BA339" s="633"/>
      <c r="BB339" s="633"/>
      <c r="BC339" s="633"/>
      <c r="BD339" s="634"/>
      <c r="BE339" s="632" t="s">
        <v>772</v>
      </c>
      <c r="BF339" s="633"/>
      <c r="BG339" s="633"/>
      <c r="BH339" s="633"/>
      <c r="BI339" s="633"/>
      <c r="BJ339" s="633"/>
      <c r="BK339" s="633"/>
      <c r="BL339" s="633"/>
      <c r="BM339" s="633"/>
      <c r="BN339" s="633"/>
      <c r="BO339" s="633"/>
      <c r="BP339" s="633"/>
      <c r="BQ339" s="633"/>
      <c r="BR339" s="633"/>
      <c r="BS339" s="633"/>
      <c r="BT339" s="633"/>
      <c r="BU339" s="633"/>
      <c r="BV339" s="633"/>
      <c r="BW339" s="633"/>
      <c r="BX339" s="633"/>
      <c r="BY339" s="633"/>
      <c r="BZ339" s="633"/>
      <c r="CA339" s="633"/>
      <c r="CB339" s="633"/>
      <c r="CC339" s="633"/>
      <c r="CD339" s="633"/>
      <c r="CE339" s="633"/>
      <c r="CF339" s="633"/>
      <c r="CG339" s="633"/>
      <c r="CH339" s="633"/>
      <c r="CI339" s="634"/>
    </row>
    <row r="340" spans="1:87">
      <c r="A340" s="40"/>
      <c r="B340" s="635">
        <v>58</v>
      </c>
      <c r="C340" s="636"/>
      <c r="D340" s="636"/>
      <c r="E340" s="636"/>
      <c r="F340" s="637"/>
      <c r="G340" s="629" t="s">
        <v>778</v>
      </c>
      <c r="H340" s="630"/>
      <c r="I340" s="630"/>
      <c r="J340" s="630"/>
      <c r="K340" s="630"/>
      <c r="L340" s="630"/>
      <c r="M340" s="630"/>
      <c r="N340" s="630"/>
      <c r="O340" s="630"/>
      <c r="P340" s="630"/>
      <c r="Q340" s="630"/>
      <c r="R340" s="630"/>
      <c r="S340" s="630"/>
      <c r="T340" s="630"/>
      <c r="U340" s="630"/>
      <c r="V340" s="630"/>
      <c r="W340" s="630"/>
      <c r="X340" s="630"/>
      <c r="Y340" s="630"/>
      <c r="Z340" s="630"/>
      <c r="AA340" s="630"/>
      <c r="AB340" s="630"/>
      <c r="AC340" s="630"/>
      <c r="AD340" s="630"/>
      <c r="AE340" s="630"/>
      <c r="AF340" s="630"/>
      <c r="AG340" s="630"/>
      <c r="AH340" s="630"/>
      <c r="AI340" s="630"/>
      <c r="AJ340" s="631"/>
      <c r="AK340" s="632" t="s">
        <v>809</v>
      </c>
      <c r="AL340" s="633"/>
      <c r="AM340" s="633"/>
      <c r="AN340" s="633"/>
      <c r="AO340" s="633"/>
      <c r="AP340" s="633"/>
      <c r="AQ340" s="633"/>
      <c r="AR340" s="633"/>
      <c r="AS340" s="633"/>
      <c r="AT340" s="633"/>
      <c r="AU340" s="633"/>
      <c r="AV340" s="633"/>
      <c r="AW340" s="633"/>
      <c r="AX340" s="633"/>
      <c r="AY340" s="633"/>
      <c r="AZ340" s="633"/>
      <c r="BA340" s="633"/>
      <c r="BB340" s="633"/>
      <c r="BC340" s="633"/>
      <c r="BD340" s="634"/>
      <c r="BE340" s="632" t="s">
        <v>823</v>
      </c>
      <c r="BF340" s="633"/>
      <c r="BG340" s="633"/>
      <c r="BH340" s="633"/>
      <c r="BI340" s="633"/>
      <c r="BJ340" s="633"/>
      <c r="BK340" s="633"/>
      <c r="BL340" s="633"/>
      <c r="BM340" s="633"/>
      <c r="BN340" s="633"/>
      <c r="BO340" s="633"/>
      <c r="BP340" s="633"/>
      <c r="BQ340" s="633"/>
      <c r="BR340" s="633"/>
      <c r="BS340" s="633"/>
      <c r="BT340" s="633"/>
      <c r="BU340" s="633"/>
      <c r="BV340" s="633"/>
      <c r="BW340" s="633"/>
      <c r="BX340" s="633"/>
      <c r="BY340" s="633"/>
      <c r="BZ340" s="633"/>
      <c r="CA340" s="633"/>
      <c r="CB340" s="633"/>
      <c r="CC340" s="633"/>
      <c r="CD340" s="633"/>
      <c r="CE340" s="633"/>
      <c r="CF340" s="633"/>
      <c r="CG340" s="633"/>
      <c r="CH340" s="633"/>
      <c r="CI340" s="634"/>
    </row>
    <row r="341" spans="1:87">
      <c r="A341" s="40"/>
      <c r="B341" s="635">
        <v>59</v>
      </c>
      <c r="C341" s="636"/>
      <c r="D341" s="636"/>
      <c r="E341" s="636"/>
      <c r="F341" s="637"/>
      <c r="G341" s="629" t="s">
        <v>851</v>
      </c>
      <c r="H341" s="630"/>
      <c r="I341" s="630"/>
      <c r="J341" s="630"/>
      <c r="K341" s="630"/>
      <c r="L341" s="630"/>
      <c r="M341" s="630"/>
      <c r="N341" s="630"/>
      <c r="O341" s="630"/>
      <c r="P341" s="630"/>
      <c r="Q341" s="630"/>
      <c r="R341" s="630"/>
      <c r="S341" s="630"/>
      <c r="T341" s="630"/>
      <c r="U341" s="630"/>
      <c r="V341" s="630"/>
      <c r="W341" s="630"/>
      <c r="X341" s="630"/>
      <c r="Y341" s="630"/>
      <c r="Z341" s="630"/>
      <c r="AA341" s="630"/>
      <c r="AB341" s="630"/>
      <c r="AC341" s="630"/>
      <c r="AD341" s="630"/>
      <c r="AE341" s="630"/>
      <c r="AF341" s="630"/>
      <c r="AG341" s="630"/>
      <c r="AH341" s="630"/>
      <c r="AI341" s="630"/>
      <c r="AJ341" s="631"/>
      <c r="AK341" s="632" t="s">
        <v>809</v>
      </c>
      <c r="AL341" s="633"/>
      <c r="AM341" s="633"/>
      <c r="AN341" s="633"/>
      <c r="AO341" s="633"/>
      <c r="AP341" s="633"/>
      <c r="AQ341" s="633"/>
      <c r="AR341" s="633"/>
      <c r="AS341" s="633"/>
      <c r="AT341" s="633"/>
      <c r="AU341" s="633"/>
      <c r="AV341" s="633"/>
      <c r="AW341" s="633"/>
      <c r="AX341" s="633"/>
      <c r="AY341" s="633"/>
      <c r="AZ341" s="633"/>
      <c r="BA341" s="633"/>
      <c r="BB341" s="633"/>
      <c r="BC341" s="633"/>
      <c r="BD341" s="634"/>
      <c r="BE341" s="632" t="s">
        <v>772</v>
      </c>
      <c r="BF341" s="633"/>
      <c r="BG341" s="633"/>
      <c r="BH341" s="633"/>
      <c r="BI341" s="633"/>
      <c r="BJ341" s="633"/>
      <c r="BK341" s="633"/>
      <c r="BL341" s="633"/>
      <c r="BM341" s="633"/>
      <c r="BN341" s="633"/>
      <c r="BO341" s="633"/>
      <c r="BP341" s="633"/>
      <c r="BQ341" s="633"/>
      <c r="BR341" s="633"/>
      <c r="BS341" s="633"/>
      <c r="BT341" s="633"/>
      <c r="BU341" s="633"/>
      <c r="BV341" s="633"/>
      <c r="BW341" s="633"/>
      <c r="BX341" s="633"/>
      <c r="BY341" s="633"/>
      <c r="BZ341" s="633"/>
      <c r="CA341" s="633"/>
      <c r="CB341" s="633"/>
      <c r="CC341" s="633"/>
      <c r="CD341" s="633"/>
      <c r="CE341" s="633"/>
      <c r="CF341" s="633"/>
      <c r="CG341" s="633"/>
      <c r="CH341" s="633"/>
      <c r="CI341" s="634"/>
    </row>
    <row r="342" spans="1:87">
      <c r="A342" s="40"/>
      <c r="B342" s="635">
        <v>60</v>
      </c>
      <c r="C342" s="636"/>
      <c r="D342" s="636"/>
      <c r="E342" s="636"/>
      <c r="F342" s="637"/>
      <c r="G342" s="629" t="s">
        <v>852</v>
      </c>
      <c r="H342" s="630"/>
      <c r="I342" s="630"/>
      <c r="J342" s="630"/>
      <c r="K342" s="630"/>
      <c r="L342" s="630"/>
      <c r="M342" s="630"/>
      <c r="N342" s="630"/>
      <c r="O342" s="630"/>
      <c r="P342" s="630"/>
      <c r="Q342" s="630"/>
      <c r="R342" s="630"/>
      <c r="S342" s="630"/>
      <c r="T342" s="630"/>
      <c r="U342" s="630"/>
      <c r="V342" s="630"/>
      <c r="W342" s="630"/>
      <c r="X342" s="630"/>
      <c r="Y342" s="630"/>
      <c r="Z342" s="630"/>
      <c r="AA342" s="630"/>
      <c r="AB342" s="630"/>
      <c r="AC342" s="630"/>
      <c r="AD342" s="630"/>
      <c r="AE342" s="630"/>
      <c r="AF342" s="630"/>
      <c r="AG342" s="630"/>
      <c r="AH342" s="630"/>
      <c r="AI342" s="630"/>
      <c r="AJ342" s="631"/>
      <c r="AK342" s="632" t="s">
        <v>809</v>
      </c>
      <c r="AL342" s="633"/>
      <c r="AM342" s="633"/>
      <c r="AN342" s="633"/>
      <c r="AO342" s="633"/>
      <c r="AP342" s="633"/>
      <c r="AQ342" s="633"/>
      <c r="AR342" s="633"/>
      <c r="AS342" s="633"/>
      <c r="AT342" s="633"/>
      <c r="AU342" s="633"/>
      <c r="AV342" s="633"/>
      <c r="AW342" s="633"/>
      <c r="AX342" s="633"/>
      <c r="AY342" s="633"/>
      <c r="AZ342" s="633"/>
      <c r="BA342" s="633"/>
      <c r="BB342" s="633"/>
      <c r="BC342" s="633"/>
      <c r="BD342" s="634"/>
      <c r="BE342" s="632" t="s">
        <v>810</v>
      </c>
      <c r="BF342" s="633"/>
      <c r="BG342" s="633"/>
      <c r="BH342" s="633"/>
      <c r="BI342" s="633"/>
      <c r="BJ342" s="633"/>
      <c r="BK342" s="633"/>
      <c r="BL342" s="633"/>
      <c r="BM342" s="633"/>
      <c r="BN342" s="633"/>
      <c r="BO342" s="633"/>
      <c r="BP342" s="633"/>
      <c r="BQ342" s="633"/>
      <c r="BR342" s="633"/>
      <c r="BS342" s="633"/>
      <c r="BT342" s="633"/>
      <c r="BU342" s="633"/>
      <c r="BV342" s="633"/>
      <c r="BW342" s="633"/>
      <c r="BX342" s="633"/>
      <c r="BY342" s="633"/>
      <c r="BZ342" s="633"/>
      <c r="CA342" s="633"/>
      <c r="CB342" s="633"/>
      <c r="CC342" s="633"/>
      <c r="CD342" s="633"/>
      <c r="CE342" s="633"/>
      <c r="CF342" s="633"/>
      <c r="CG342" s="633"/>
      <c r="CH342" s="633"/>
      <c r="CI342" s="634"/>
    </row>
    <row r="343" spans="1:87">
      <c r="A343" s="40"/>
      <c r="B343" s="635">
        <v>61</v>
      </c>
      <c r="C343" s="636"/>
      <c r="D343" s="636"/>
      <c r="E343" s="636"/>
      <c r="F343" s="637"/>
      <c r="G343" s="629" t="s">
        <v>853</v>
      </c>
      <c r="H343" s="630"/>
      <c r="I343" s="630"/>
      <c r="J343" s="630"/>
      <c r="K343" s="630"/>
      <c r="L343" s="630"/>
      <c r="M343" s="630"/>
      <c r="N343" s="630"/>
      <c r="O343" s="630"/>
      <c r="P343" s="630"/>
      <c r="Q343" s="630"/>
      <c r="R343" s="630"/>
      <c r="S343" s="630"/>
      <c r="T343" s="630"/>
      <c r="U343" s="630"/>
      <c r="V343" s="630"/>
      <c r="W343" s="630"/>
      <c r="X343" s="630"/>
      <c r="Y343" s="630"/>
      <c r="Z343" s="630"/>
      <c r="AA343" s="630"/>
      <c r="AB343" s="630"/>
      <c r="AC343" s="630"/>
      <c r="AD343" s="630"/>
      <c r="AE343" s="630"/>
      <c r="AF343" s="630"/>
      <c r="AG343" s="630"/>
      <c r="AH343" s="630"/>
      <c r="AI343" s="630"/>
      <c r="AJ343" s="631"/>
      <c r="AK343" s="632" t="s">
        <v>809</v>
      </c>
      <c r="AL343" s="633"/>
      <c r="AM343" s="633"/>
      <c r="AN343" s="633"/>
      <c r="AO343" s="633"/>
      <c r="AP343" s="633"/>
      <c r="AQ343" s="633"/>
      <c r="AR343" s="633"/>
      <c r="AS343" s="633"/>
      <c r="AT343" s="633"/>
      <c r="AU343" s="633"/>
      <c r="AV343" s="633"/>
      <c r="AW343" s="633"/>
      <c r="AX343" s="633"/>
      <c r="AY343" s="633"/>
      <c r="AZ343" s="633"/>
      <c r="BA343" s="633"/>
      <c r="BB343" s="633"/>
      <c r="BC343" s="633"/>
      <c r="BD343" s="634"/>
      <c r="BE343" s="632" t="s">
        <v>810</v>
      </c>
      <c r="BF343" s="633"/>
      <c r="BG343" s="633"/>
      <c r="BH343" s="633"/>
      <c r="BI343" s="633"/>
      <c r="BJ343" s="633"/>
      <c r="BK343" s="633"/>
      <c r="BL343" s="633"/>
      <c r="BM343" s="633"/>
      <c r="BN343" s="633"/>
      <c r="BO343" s="633"/>
      <c r="BP343" s="633"/>
      <c r="BQ343" s="633"/>
      <c r="BR343" s="633"/>
      <c r="BS343" s="633"/>
      <c r="BT343" s="633"/>
      <c r="BU343" s="633"/>
      <c r="BV343" s="633"/>
      <c r="BW343" s="633"/>
      <c r="BX343" s="633"/>
      <c r="BY343" s="633"/>
      <c r="BZ343" s="633"/>
      <c r="CA343" s="633"/>
      <c r="CB343" s="633"/>
      <c r="CC343" s="633"/>
      <c r="CD343" s="633"/>
      <c r="CE343" s="633"/>
      <c r="CF343" s="633"/>
      <c r="CG343" s="633"/>
      <c r="CH343" s="633"/>
      <c r="CI343" s="634"/>
    </row>
    <row r="344" spans="1:87">
      <c r="A344" s="40"/>
      <c r="B344" s="635">
        <v>62</v>
      </c>
      <c r="C344" s="636"/>
      <c r="D344" s="636"/>
      <c r="E344" s="636"/>
      <c r="F344" s="637"/>
      <c r="G344" s="629" t="s">
        <v>1797</v>
      </c>
      <c r="H344" s="630"/>
      <c r="I344" s="630"/>
      <c r="J344" s="630"/>
      <c r="K344" s="630"/>
      <c r="L344" s="630"/>
      <c r="M344" s="630"/>
      <c r="N344" s="630"/>
      <c r="O344" s="630"/>
      <c r="P344" s="630"/>
      <c r="Q344" s="630"/>
      <c r="R344" s="630"/>
      <c r="S344" s="630"/>
      <c r="T344" s="630"/>
      <c r="U344" s="630"/>
      <c r="V344" s="630"/>
      <c r="W344" s="630"/>
      <c r="X344" s="630"/>
      <c r="Y344" s="630"/>
      <c r="Z344" s="630"/>
      <c r="AA344" s="630"/>
      <c r="AB344" s="630"/>
      <c r="AC344" s="630"/>
      <c r="AD344" s="630"/>
      <c r="AE344" s="630"/>
      <c r="AF344" s="630"/>
      <c r="AG344" s="630"/>
      <c r="AH344" s="630"/>
      <c r="AI344" s="630"/>
      <c r="AJ344" s="631"/>
      <c r="AK344" s="632" t="s">
        <v>809</v>
      </c>
      <c r="AL344" s="633"/>
      <c r="AM344" s="633"/>
      <c r="AN344" s="633"/>
      <c r="AO344" s="633"/>
      <c r="AP344" s="633"/>
      <c r="AQ344" s="633"/>
      <c r="AR344" s="633"/>
      <c r="AS344" s="633"/>
      <c r="AT344" s="633"/>
      <c r="AU344" s="633"/>
      <c r="AV344" s="633"/>
      <c r="AW344" s="633"/>
      <c r="AX344" s="633"/>
      <c r="AY344" s="633"/>
      <c r="AZ344" s="633"/>
      <c r="BA344" s="633"/>
      <c r="BB344" s="633"/>
      <c r="BC344" s="633"/>
      <c r="BD344" s="634"/>
      <c r="BE344" s="632" t="s">
        <v>810</v>
      </c>
      <c r="BF344" s="633"/>
      <c r="BG344" s="633"/>
      <c r="BH344" s="633"/>
      <c r="BI344" s="633"/>
      <c r="BJ344" s="633"/>
      <c r="BK344" s="633"/>
      <c r="BL344" s="633"/>
      <c r="BM344" s="633"/>
      <c r="BN344" s="633"/>
      <c r="BO344" s="633"/>
      <c r="BP344" s="633"/>
      <c r="BQ344" s="633"/>
      <c r="BR344" s="633"/>
      <c r="BS344" s="633"/>
      <c r="BT344" s="633"/>
      <c r="BU344" s="633"/>
      <c r="BV344" s="633"/>
      <c r="BW344" s="633"/>
      <c r="BX344" s="633"/>
      <c r="BY344" s="633"/>
      <c r="BZ344" s="633"/>
      <c r="CA344" s="633"/>
      <c r="CB344" s="633"/>
      <c r="CC344" s="633"/>
      <c r="CD344" s="633"/>
      <c r="CE344" s="633"/>
      <c r="CF344" s="633"/>
      <c r="CG344" s="633"/>
      <c r="CH344" s="633"/>
      <c r="CI344" s="634"/>
    </row>
    <row r="345" spans="1:87">
      <c r="A345" s="40"/>
      <c r="B345" s="635">
        <v>63</v>
      </c>
      <c r="C345" s="636"/>
      <c r="D345" s="636"/>
      <c r="E345" s="636"/>
      <c r="F345" s="637"/>
      <c r="G345" s="629" t="s">
        <v>854</v>
      </c>
      <c r="H345" s="630"/>
      <c r="I345" s="630"/>
      <c r="J345" s="630"/>
      <c r="K345" s="630"/>
      <c r="L345" s="630"/>
      <c r="M345" s="630"/>
      <c r="N345" s="630"/>
      <c r="O345" s="630"/>
      <c r="P345" s="630"/>
      <c r="Q345" s="630"/>
      <c r="R345" s="630"/>
      <c r="S345" s="630"/>
      <c r="T345" s="630"/>
      <c r="U345" s="630"/>
      <c r="V345" s="630"/>
      <c r="W345" s="630"/>
      <c r="X345" s="630"/>
      <c r="Y345" s="630"/>
      <c r="Z345" s="630"/>
      <c r="AA345" s="630"/>
      <c r="AB345" s="630"/>
      <c r="AC345" s="630"/>
      <c r="AD345" s="630"/>
      <c r="AE345" s="630"/>
      <c r="AF345" s="630"/>
      <c r="AG345" s="630"/>
      <c r="AH345" s="630"/>
      <c r="AI345" s="630"/>
      <c r="AJ345" s="631"/>
      <c r="AK345" s="632" t="s">
        <v>809</v>
      </c>
      <c r="AL345" s="633"/>
      <c r="AM345" s="633"/>
      <c r="AN345" s="633"/>
      <c r="AO345" s="633"/>
      <c r="AP345" s="633"/>
      <c r="AQ345" s="633"/>
      <c r="AR345" s="633"/>
      <c r="AS345" s="633"/>
      <c r="AT345" s="633"/>
      <c r="AU345" s="633"/>
      <c r="AV345" s="633"/>
      <c r="AW345" s="633"/>
      <c r="AX345" s="633"/>
      <c r="AY345" s="633"/>
      <c r="AZ345" s="633"/>
      <c r="BA345" s="633"/>
      <c r="BB345" s="633"/>
      <c r="BC345" s="633"/>
      <c r="BD345" s="634"/>
      <c r="BE345" s="632" t="s">
        <v>772</v>
      </c>
      <c r="BF345" s="633"/>
      <c r="BG345" s="633"/>
      <c r="BH345" s="633"/>
      <c r="BI345" s="633"/>
      <c r="BJ345" s="633"/>
      <c r="BK345" s="633"/>
      <c r="BL345" s="633"/>
      <c r="BM345" s="633"/>
      <c r="BN345" s="633"/>
      <c r="BO345" s="633"/>
      <c r="BP345" s="633"/>
      <c r="BQ345" s="633"/>
      <c r="BR345" s="633"/>
      <c r="BS345" s="633"/>
      <c r="BT345" s="633"/>
      <c r="BU345" s="633"/>
      <c r="BV345" s="633"/>
      <c r="BW345" s="633"/>
      <c r="BX345" s="633"/>
      <c r="BY345" s="633"/>
      <c r="BZ345" s="633"/>
      <c r="CA345" s="633"/>
      <c r="CB345" s="633"/>
      <c r="CC345" s="633"/>
      <c r="CD345" s="633"/>
      <c r="CE345" s="633"/>
      <c r="CF345" s="633"/>
      <c r="CG345" s="633"/>
      <c r="CH345" s="633"/>
      <c r="CI345" s="634"/>
    </row>
    <row r="346" spans="1:87">
      <c r="A346" s="40"/>
      <c r="B346" s="635">
        <v>64</v>
      </c>
      <c r="C346" s="636"/>
      <c r="D346" s="636"/>
      <c r="E346" s="636"/>
      <c r="F346" s="637"/>
      <c r="G346" s="629" t="s">
        <v>195</v>
      </c>
      <c r="H346" s="630"/>
      <c r="I346" s="630"/>
      <c r="J346" s="630"/>
      <c r="K346" s="630"/>
      <c r="L346" s="630"/>
      <c r="M346" s="630"/>
      <c r="N346" s="630"/>
      <c r="O346" s="630"/>
      <c r="P346" s="630"/>
      <c r="Q346" s="630"/>
      <c r="R346" s="630"/>
      <c r="S346" s="630"/>
      <c r="T346" s="630"/>
      <c r="U346" s="630"/>
      <c r="V346" s="630"/>
      <c r="W346" s="630"/>
      <c r="X346" s="630"/>
      <c r="Y346" s="630"/>
      <c r="Z346" s="630"/>
      <c r="AA346" s="630"/>
      <c r="AB346" s="630"/>
      <c r="AC346" s="630"/>
      <c r="AD346" s="630"/>
      <c r="AE346" s="630"/>
      <c r="AF346" s="630"/>
      <c r="AG346" s="630"/>
      <c r="AH346" s="630"/>
      <c r="AI346" s="630"/>
      <c r="AJ346" s="631"/>
      <c r="AK346" s="632" t="s">
        <v>114</v>
      </c>
      <c r="AL346" s="633"/>
      <c r="AM346" s="633"/>
      <c r="AN346" s="633"/>
      <c r="AO346" s="633"/>
      <c r="AP346" s="633"/>
      <c r="AQ346" s="633"/>
      <c r="AR346" s="633"/>
      <c r="AS346" s="633"/>
      <c r="AT346" s="633"/>
      <c r="AU346" s="633"/>
      <c r="AV346" s="633"/>
      <c r="AW346" s="633"/>
      <c r="AX346" s="633"/>
      <c r="AY346" s="633"/>
      <c r="AZ346" s="633"/>
      <c r="BA346" s="633"/>
      <c r="BB346" s="633"/>
      <c r="BC346" s="633"/>
      <c r="BD346" s="634"/>
      <c r="BE346" s="632" t="s">
        <v>2473</v>
      </c>
      <c r="BF346" s="633"/>
      <c r="BG346" s="633"/>
      <c r="BH346" s="633"/>
      <c r="BI346" s="633"/>
      <c r="BJ346" s="633"/>
      <c r="BK346" s="633"/>
      <c r="BL346" s="633"/>
      <c r="BM346" s="633"/>
      <c r="BN346" s="633"/>
      <c r="BO346" s="633"/>
      <c r="BP346" s="633"/>
      <c r="BQ346" s="633"/>
      <c r="BR346" s="633"/>
      <c r="BS346" s="633"/>
      <c r="BT346" s="633"/>
      <c r="BU346" s="633"/>
      <c r="BV346" s="633"/>
      <c r="BW346" s="633"/>
      <c r="BX346" s="633"/>
      <c r="BY346" s="633"/>
      <c r="BZ346" s="633"/>
      <c r="CA346" s="633"/>
      <c r="CB346" s="633"/>
      <c r="CC346" s="633"/>
      <c r="CD346" s="633"/>
      <c r="CE346" s="633"/>
      <c r="CF346" s="633"/>
      <c r="CG346" s="633"/>
      <c r="CH346" s="633"/>
      <c r="CI346" s="634"/>
    </row>
    <row r="347" spans="1:87">
      <c r="A347" s="40"/>
      <c r="B347" s="635">
        <v>65</v>
      </c>
      <c r="C347" s="636"/>
      <c r="D347" s="636"/>
      <c r="E347" s="636"/>
      <c r="F347" s="637"/>
      <c r="G347" s="629" t="s">
        <v>855</v>
      </c>
      <c r="H347" s="630"/>
      <c r="I347" s="630"/>
      <c r="J347" s="630"/>
      <c r="K347" s="630"/>
      <c r="L347" s="630"/>
      <c r="M347" s="630"/>
      <c r="N347" s="630"/>
      <c r="O347" s="630"/>
      <c r="P347" s="630"/>
      <c r="Q347" s="630"/>
      <c r="R347" s="630"/>
      <c r="S347" s="630"/>
      <c r="T347" s="630"/>
      <c r="U347" s="630"/>
      <c r="V347" s="630"/>
      <c r="W347" s="630"/>
      <c r="X347" s="630"/>
      <c r="Y347" s="630"/>
      <c r="Z347" s="630"/>
      <c r="AA347" s="630"/>
      <c r="AB347" s="630"/>
      <c r="AC347" s="630"/>
      <c r="AD347" s="630"/>
      <c r="AE347" s="630"/>
      <c r="AF347" s="630"/>
      <c r="AG347" s="630"/>
      <c r="AH347" s="630"/>
      <c r="AI347" s="630"/>
      <c r="AJ347" s="631"/>
      <c r="AK347" s="632" t="s">
        <v>798</v>
      </c>
      <c r="AL347" s="633"/>
      <c r="AM347" s="633"/>
      <c r="AN347" s="633"/>
      <c r="AO347" s="633"/>
      <c r="AP347" s="633"/>
      <c r="AQ347" s="633"/>
      <c r="AR347" s="633"/>
      <c r="AS347" s="633"/>
      <c r="AT347" s="633"/>
      <c r="AU347" s="633"/>
      <c r="AV347" s="633"/>
      <c r="AW347" s="633"/>
      <c r="AX347" s="633"/>
      <c r="AY347" s="633"/>
      <c r="AZ347" s="633"/>
      <c r="BA347" s="633"/>
      <c r="BB347" s="633"/>
      <c r="BC347" s="633"/>
      <c r="BD347" s="634"/>
      <c r="BE347" s="632" t="s">
        <v>826</v>
      </c>
      <c r="BF347" s="633"/>
      <c r="BG347" s="633"/>
      <c r="BH347" s="633"/>
      <c r="BI347" s="633"/>
      <c r="BJ347" s="633"/>
      <c r="BK347" s="633"/>
      <c r="BL347" s="633"/>
      <c r="BM347" s="633"/>
      <c r="BN347" s="633"/>
      <c r="BO347" s="633"/>
      <c r="BP347" s="633"/>
      <c r="BQ347" s="633"/>
      <c r="BR347" s="633"/>
      <c r="BS347" s="633"/>
      <c r="BT347" s="633"/>
      <c r="BU347" s="633"/>
      <c r="BV347" s="633"/>
      <c r="BW347" s="633"/>
      <c r="BX347" s="633"/>
      <c r="BY347" s="633"/>
      <c r="BZ347" s="633"/>
      <c r="CA347" s="633"/>
      <c r="CB347" s="633"/>
      <c r="CC347" s="633"/>
      <c r="CD347" s="633"/>
      <c r="CE347" s="633"/>
      <c r="CF347" s="633"/>
      <c r="CG347" s="633"/>
      <c r="CH347" s="633"/>
      <c r="CI347" s="634"/>
    </row>
    <row r="348" spans="1:87">
      <c r="A348" s="40"/>
      <c r="B348" s="635">
        <v>66</v>
      </c>
      <c r="C348" s="636"/>
      <c r="D348" s="636"/>
      <c r="E348" s="636"/>
      <c r="F348" s="637"/>
      <c r="G348" s="629" t="s">
        <v>856</v>
      </c>
      <c r="H348" s="630"/>
      <c r="I348" s="630"/>
      <c r="J348" s="630"/>
      <c r="K348" s="630"/>
      <c r="L348" s="630"/>
      <c r="M348" s="630"/>
      <c r="N348" s="630"/>
      <c r="O348" s="630"/>
      <c r="P348" s="630"/>
      <c r="Q348" s="630"/>
      <c r="R348" s="630"/>
      <c r="S348" s="630"/>
      <c r="T348" s="630"/>
      <c r="U348" s="630"/>
      <c r="V348" s="630"/>
      <c r="W348" s="630"/>
      <c r="X348" s="630"/>
      <c r="Y348" s="630"/>
      <c r="Z348" s="630"/>
      <c r="AA348" s="630"/>
      <c r="AB348" s="630"/>
      <c r="AC348" s="630"/>
      <c r="AD348" s="630"/>
      <c r="AE348" s="630"/>
      <c r="AF348" s="630"/>
      <c r="AG348" s="630"/>
      <c r="AH348" s="630"/>
      <c r="AI348" s="630"/>
      <c r="AJ348" s="631"/>
      <c r="AK348" s="632" t="s">
        <v>809</v>
      </c>
      <c r="AL348" s="633"/>
      <c r="AM348" s="633"/>
      <c r="AN348" s="633"/>
      <c r="AO348" s="633"/>
      <c r="AP348" s="633"/>
      <c r="AQ348" s="633"/>
      <c r="AR348" s="633"/>
      <c r="AS348" s="633"/>
      <c r="AT348" s="633"/>
      <c r="AU348" s="633"/>
      <c r="AV348" s="633"/>
      <c r="AW348" s="633"/>
      <c r="AX348" s="633"/>
      <c r="AY348" s="633"/>
      <c r="AZ348" s="633"/>
      <c r="BA348" s="633"/>
      <c r="BB348" s="633"/>
      <c r="BC348" s="633"/>
      <c r="BD348" s="634"/>
      <c r="BE348" s="632" t="s">
        <v>810</v>
      </c>
      <c r="BF348" s="633"/>
      <c r="BG348" s="633"/>
      <c r="BH348" s="633"/>
      <c r="BI348" s="633"/>
      <c r="BJ348" s="633"/>
      <c r="BK348" s="633"/>
      <c r="BL348" s="633"/>
      <c r="BM348" s="633"/>
      <c r="BN348" s="633"/>
      <c r="BO348" s="633"/>
      <c r="BP348" s="633"/>
      <c r="BQ348" s="633"/>
      <c r="BR348" s="633"/>
      <c r="BS348" s="633"/>
      <c r="BT348" s="633"/>
      <c r="BU348" s="633"/>
      <c r="BV348" s="633"/>
      <c r="BW348" s="633"/>
      <c r="BX348" s="633"/>
      <c r="BY348" s="633"/>
      <c r="BZ348" s="633"/>
      <c r="CA348" s="633"/>
      <c r="CB348" s="633"/>
      <c r="CC348" s="633"/>
      <c r="CD348" s="633"/>
      <c r="CE348" s="633"/>
      <c r="CF348" s="633"/>
      <c r="CG348" s="633"/>
      <c r="CH348" s="633"/>
      <c r="CI348" s="634"/>
    </row>
    <row r="349" spans="1:87">
      <c r="A349" s="40"/>
      <c r="B349" s="635">
        <v>67</v>
      </c>
      <c r="C349" s="636"/>
      <c r="D349" s="636"/>
      <c r="E349" s="636"/>
      <c r="F349" s="637"/>
      <c r="G349" s="629" t="s">
        <v>53</v>
      </c>
      <c r="H349" s="630"/>
      <c r="I349" s="630"/>
      <c r="J349" s="630"/>
      <c r="K349" s="630"/>
      <c r="L349" s="630"/>
      <c r="M349" s="630"/>
      <c r="N349" s="630"/>
      <c r="O349" s="630"/>
      <c r="P349" s="630"/>
      <c r="Q349" s="630"/>
      <c r="R349" s="630"/>
      <c r="S349" s="630"/>
      <c r="T349" s="630"/>
      <c r="U349" s="630"/>
      <c r="V349" s="630"/>
      <c r="W349" s="630"/>
      <c r="X349" s="630"/>
      <c r="Y349" s="630"/>
      <c r="Z349" s="630"/>
      <c r="AA349" s="630"/>
      <c r="AB349" s="630"/>
      <c r="AC349" s="630"/>
      <c r="AD349" s="630"/>
      <c r="AE349" s="630"/>
      <c r="AF349" s="630"/>
      <c r="AG349" s="630"/>
      <c r="AH349" s="630"/>
      <c r="AI349" s="630"/>
      <c r="AJ349" s="631"/>
      <c r="AK349" s="632" t="s">
        <v>118</v>
      </c>
      <c r="AL349" s="633"/>
      <c r="AM349" s="633"/>
      <c r="AN349" s="633"/>
      <c r="AO349" s="633"/>
      <c r="AP349" s="633"/>
      <c r="AQ349" s="633"/>
      <c r="AR349" s="633"/>
      <c r="AS349" s="633"/>
      <c r="AT349" s="633"/>
      <c r="AU349" s="633"/>
      <c r="AV349" s="633"/>
      <c r="AW349" s="633"/>
      <c r="AX349" s="633"/>
      <c r="AY349" s="633"/>
      <c r="AZ349" s="633"/>
      <c r="BA349" s="633"/>
      <c r="BB349" s="633"/>
      <c r="BC349" s="633"/>
      <c r="BD349" s="634"/>
      <c r="BE349" s="632" t="s">
        <v>818</v>
      </c>
      <c r="BF349" s="633"/>
      <c r="BG349" s="633"/>
      <c r="BH349" s="633"/>
      <c r="BI349" s="633"/>
      <c r="BJ349" s="633"/>
      <c r="BK349" s="633"/>
      <c r="BL349" s="633"/>
      <c r="BM349" s="633"/>
      <c r="BN349" s="633"/>
      <c r="BO349" s="633"/>
      <c r="BP349" s="633"/>
      <c r="BQ349" s="633"/>
      <c r="BR349" s="633"/>
      <c r="BS349" s="633"/>
      <c r="BT349" s="633"/>
      <c r="BU349" s="633"/>
      <c r="BV349" s="633"/>
      <c r="BW349" s="633"/>
      <c r="BX349" s="633"/>
      <c r="BY349" s="633"/>
      <c r="BZ349" s="633"/>
      <c r="CA349" s="633"/>
      <c r="CB349" s="633"/>
      <c r="CC349" s="633"/>
      <c r="CD349" s="633"/>
      <c r="CE349" s="633"/>
      <c r="CF349" s="633"/>
      <c r="CG349" s="633"/>
      <c r="CH349" s="633"/>
      <c r="CI349" s="634"/>
    </row>
    <row r="350" spans="1:87">
      <c r="A350" s="40"/>
      <c r="B350" s="635">
        <v>68</v>
      </c>
      <c r="C350" s="636"/>
      <c r="D350" s="636"/>
      <c r="E350" s="636"/>
      <c r="F350" s="637"/>
      <c r="G350" s="629" t="s">
        <v>857</v>
      </c>
      <c r="H350" s="630"/>
      <c r="I350" s="630"/>
      <c r="J350" s="630"/>
      <c r="K350" s="630"/>
      <c r="L350" s="630"/>
      <c r="M350" s="630"/>
      <c r="N350" s="630"/>
      <c r="O350" s="630"/>
      <c r="P350" s="630"/>
      <c r="Q350" s="630"/>
      <c r="R350" s="630"/>
      <c r="S350" s="630"/>
      <c r="T350" s="630"/>
      <c r="U350" s="630"/>
      <c r="V350" s="630"/>
      <c r="W350" s="630"/>
      <c r="X350" s="630"/>
      <c r="Y350" s="630"/>
      <c r="Z350" s="630"/>
      <c r="AA350" s="630"/>
      <c r="AB350" s="630"/>
      <c r="AC350" s="630"/>
      <c r="AD350" s="630"/>
      <c r="AE350" s="630"/>
      <c r="AF350" s="630"/>
      <c r="AG350" s="630"/>
      <c r="AH350" s="630"/>
      <c r="AI350" s="630"/>
      <c r="AJ350" s="631"/>
      <c r="AK350" s="632" t="s">
        <v>809</v>
      </c>
      <c r="AL350" s="633"/>
      <c r="AM350" s="633"/>
      <c r="AN350" s="633"/>
      <c r="AO350" s="633"/>
      <c r="AP350" s="633"/>
      <c r="AQ350" s="633"/>
      <c r="AR350" s="633"/>
      <c r="AS350" s="633"/>
      <c r="AT350" s="633"/>
      <c r="AU350" s="633"/>
      <c r="AV350" s="633"/>
      <c r="AW350" s="633"/>
      <c r="AX350" s="633"/>
      <c r="AY350" s="633"/>
      <c r="AZ350" s="633"/>
      <c r="BA350" s="633"/>
      <c r="BB350" s="633"/>
      <c r="BC350" s="633"/>
      <c r="BD350" s="634"/>
      <c r="BE350" s="632" t="s">
        <v>772</v>
      </c>
      <c r="BF350" s="633"/>
      <c r="BG350" s="633"/>
      <c r="BH350" s="633"/>
      <c r="BI350" s="633"/>
      <c r="BJ350" s="633"/>
      <c r="BK350" s="633"/>
      <c r="BL350" s="633"/>
      <c r="BM350" s="633"/>
      <c r="BN350" s="633"/>
      <c r="BO350" s="633"/>
      <c r="BP350" s="633"/>
      <c r="BQ350" s="633"/>
      <c r="BR350" s="633"/>
      <c r="BS350" s="633"/>
      <c r="BT350" s="633"/>
      <c r="BU350" s="633"/>
      <c r="BV350" s="633"/>
      <c r="BW350" s="633"/>
      <c r="BX350" s="633"/>
      <c r="BY350" s="633"/>
      <c r="BZ350" s="633"/>
      <c r="CA350" s="633"/>
      <c r="CB350" s="633"/>
      <c r="CC350" s="633"/>
      <c r="CD350" s="633"/>
      <c r="CE350" s="633"/>
      <c r="CF350" s="633"/>
      <c r="CG350" s="633"/>
      <c r="CH350" s="633"/>
      <c r="CI350" s="634"/>
    </row>
    <row r="351" spans="1:87">
      <c r="A351" s="40"/>
      <c r="B351" s="635">
        <v>69</v>
      </c>
      <c r="C351" s="636"/>
      <c r="D351" s="636"/>
      <c r="E351" s="636"/>
      <c r="F351" s="637"/>
      <c r="G351" s="629" t="s">
        <v>858</v>
      </c>
      <c r="H351" s="630"/>
      <c r="I351" s="630"/>
      <c r="J351" s="630"/>
      <c r="K351" s="630"/>
      <c r="L351" s="630"/>
      <c r="M351" s="630"/>
      <c r="N351" s="630"/>
      <c r="O351" s="630"/>
      <c r="P351" s="630"/>
      <c r="Q351" s="630"/>
      <c r="R351" s="630"/>
      <c r="S351" s="630"/>
      <c r="T351" s="630"/>
      <c r="U351" s="630"/>
      <c r="V351" s="630"/>
      <c r="W351" s="630"/>
      <c r="X351" s="630"/>
      <c r="Y351" s="630"/>
      <c r="Z351" s="630"/>
      <c r="AA351" s="630"/>
      <c r="AB351" s="630"/>
      <c r="AC351" s="630"/>
      <c r="AD351" s="630"/>
      <c r="AE351" s="630"/>
      <c r="AF351" s="630"/>
      <c r="AG351" s="630"/>
      <c r="AH351" s="630"/>
      <c r="AI351" s="630"/>
      <c r="AJ351" s="631"/>
      <c r="AK351" s="632" t="s">
        <v>809</v>
      </c>
      <c r="AL351" s="633"/>
      <c r="AM351" s="633"/>
      <c r="AN351" s="633"/>
      <c r="AO351" s="633"/>
      <c r="AP351" s="633"/>
      <c r="AQ351" s="633"/>
      <c r="AR351" s="633"/>
      <c r="AS351" s="633"/>
      <c r="AT351" s="633"/>
      <c r="AU351" s="633"/>
      <c r="AV351" s="633"/>
      <c r="AW351" s="633"/>
      <c r="AX351" s="633"/>
      <c r="AY351" s="633"/>
      <c r="AZ351" s="633"/>
      <c r="BA351" s="633"/>
      <c r="BB351" s="633"/>
      <c r="BC351" s="633"/>
      <c r="BD351" s="634"/>
      <c r="BE351" s="632" t="s">
        <v>823</v>
      </c>
      <c r="BF351" s="633"/>
      <c r="BG351" s="633"/>
      <c r="BH351" s="633"/>
      <c r="BI351" s="633"/>
      <c r="BJ351" s="633"/>
      <c r="BK351" s="633"/>
      <c r="BL351" s="633"/>
      <c r="BM351" s="633"/>
      <c r="BN351" s="633"/>
      <c r="BO351" s="633"/>
      <c r="BP351" s="633"/>
      <c r="BQ351" s="633"/>
      <c r="BR351" s="633"/>
      <c r="BS351" s="633"/>
      <c r="BT351" s="633"/>
      <c r="BU351" s="633"/>
      <c r="BV351" s="633"/>
      <c r="BW351" s="633"/>
      <c r="BX351" s="633"/>
      <c r="BY351" s="633"/>
      <c r="BZ351" s="633"/>
      <c r="CA351" s="633"/>
      <c r="CB351" s="633"/>
      <c r="CC351" s="633"/>
      <c r="CD351" s="633"/>
      <c r="CE351" s="633"/>
      <c r="CF351" s="633"/>
      <c r="CG351" s="633"/>
      <c r="CH351" s="633"/>
      <c r="CI351" s="634"/>
    </row>
    <row r="352" spans="1:87">
      <c r="A352" s="40"/>
      <c r="B352" s="635">
        <v>70</v>
      </c>
      <c r="C352" s="636"/>
      <c r="D352" s="636"/>
      <c r="E352" s="636"/>
      <c r="F352" s="637"/>
      <c r="G352" s="629" t="s">
        <v>859</v>
      </c>
      <c r="H352" s="630"/>
      <c r="I352" s="630"/>
      <c r="J352" s="630"/>
      <c r="K352" s="630"/>
      <c r="L352" s="630"/>
      <c r="M352" s="630"/>
      <c r="N352" s="630"/>
      <c r="O352" s="630"/>
      <c r="P352" s="630"/>
      <c r="Q352" s="630"/>
      <c r="R352" s="630"/>
      <c r="S352" s="630"/>
      <c r="T352" s="630"/>
      <c r="U352" s="630"/>
      <c r="V352" s="630"/>
      <c r="W352" s="630"/>
      <c r="X352" s="630"/>
      <c r="Y352" s="630"/>
      <c r="Z352" s="630"/>
      <c r="AA352" s="630"/>
      <c r="AB352" s="630"/>
      <c r="AC352" s="630"/>
      <c r="AD352" s="630"/>
      <c r="AE352" s="630"/>
      <c r="AF352" s="630"/>
      <c r="AG352" s="630"/>
      <c r="AH352" s="630"/>
      <c r="AI352" s="630"/>
      <c r="AJ352" s="631"/>
      <c r="AK352" s="632" t="s">
        <v>809</v>
      </c>
      <c r="AL352" s="633"/>
      <c r="AM352" s="633"/>
      <c r="AN352" s="633"/>
      <c r="AO352" s="633"/>
      <c r="AP352" s="633"/>
      <c r="AQ352" s="633"/>
      <c r="AR352" s="633"/>
      <c r="AS352" s="633"/>
      <c r="AT352" s="633"/>
      <c r="AU352" s="633"/>
      <c r="AV352" s="633"/>
      <c r="AW352" s="633"/>
      <c r="AX352" s="633"/>
      <c r="AY352" s="633"/>
      <c r="AZ352" s="633"/>
      <c r="BA352" s="633"/>
      <c r="BB352" s="633"/>
      <c r="BC352" s="633"/>
      <c r="BD352" s="634"/>
      <c r="BE352" s="632" t="s">
        <v>823</v>
      </c>
      <c r="BF352" s="633"/>
      <c r="BG352" s="633"/>
      <c r="BH352" s="633"/>
      <c r="BI352" s="633"/>
      <c r="BJ352" s="633"/>
      <c r="BK352" s="633"/>
      <c r="BL352" s="633"/>
      <c r="BM352" s="633"/>
      <c r="BN352" s="633"/>
      <c r="BO352" s="633"/>
      <c r="BP352" s="633"/>
      <c r="BQ352" s="633"/>
      <c r="BR352" s="633"/>
      <c r="BS352" s="633"/>
      <c r="BT352" s="633"/>
      <c r="BU352" s="633"/>
      <c r="BV352" s="633"/>
      <c r="BW352" s="633"/>
      <c r="BX352" s="633"/>
      <c r="BY352" s="633"/>
      <c r="BZ352" s="633"/>
      <c r="CA352" s="633"/>
      <c r="CB352" s="633"/>
      <c r="CC352" s="633"/>
      <c r="CD352" s="633"/>
      <c r="CE352" s="633"/>
      <c r="CF352" s="633"/>
      <c r="CG352" s="633"/>
      <c r="CH352" s="633"/>
      <c r="CI352" s="634"/>
    </row>
    <row r="353" spans="1:87">
      <c r="A353" s="40"/>
      <c r="B353" s="635">
        <v>71</v>
      </c>
      <c r="C353" s="636"/>
      <c r="D353" s="636"/>
      <c r="E353" s="636"/>
      <c r="F353" s="637"/>
      <c r="G353" s="629" t="s">
        <v>860</v>
      </c>
      <c r="H353" s="630"/>
      <c r="I353" s="630"/>
      <c r="J353" s="630"/>
      <c r="K353" s="630"/>
      <c r="L353" s="630"/>
      <c r="M353" s="630"/>
      <c r="N353" s="630"/>
      <c r="O353" s="630"/>
      <c r="P353" s="630"/>
      <c r="Q353" s="630"/>
      <c r="R353" s="630"/>
      <c r="S353" s="630"/>
      <c r="T353" s="630"/>
      <c r="U353" s="630"/>
      <c r="V353" s="630"/>
      <c r="W353" s="630"/>
      <c r="X353" s="630"/>
      <c r="Y353" s="630"/>
      <c r="Z353" s="630"/>
      <c r="AA353" s="630"/>
      <c r="AB353" s="630"/>
      <c r="AC353" s="630"/>
      <c r="AD353" s="630"/>
      <c r="AE353" s="630"/>
      <c r="AF353" s="630"/>
      <c r="AG353" s="630"/>
      <c r="AH353" s="630"/>
      <c r="AI353" s="630"/>
      <c r="AJ353" s="631"/>
      <c r="AK353" s="632" t="s">
        <v>809</v>
      </c>
      <c r="AL353" s="633"/>
      <c r="AM353" s="633"/>
      <c r="AN353" s="633"/>
      <c r="AO353" s="633"/>
      <c r="AP353" s="633"/>
      <c r="AQ353" s="633"/>
      <c r="AR353" s="633"/>
      <c r="AS353" s="633"/>
      <c r="AT353" s="633"/>
      <c r="AU353" s="633"/>
      <c r="AV353" s="633"/>
      <c r="AW353" s="633"/>
      <c r="AX353" s="633"/>
      <c r="AY353" s="633"/>
      <c r="AZ353" s="633"/>
      <c r="BA353" s="633"/>
      <c r="BB353" s="633"/>
      <c r="BC353" s="633"/>
      <c r="BD353" s="634"/>
      <c r="BE353" s="632" t="s">
        <v>772</v>
      </c>
      <c r="BF353" s="633"/>
      <c r="BG353" s="633"/>
      <c r="BH353" s="633"/>
      <c r="BI353" s="633"/>
      <c r="BJ353" s="633"/>
      <c r="BK353" s="633"/>
      <c r="BL353" s="633"/>
      <c r="BM353" s="633"/>
      <c r="BN353" s="633"/>
      <c r="BO353" s="633"/>
      <c r="BP353" s="633"/>
      <c r="BQ353" s="633"/>
      <c r="BR353" s="633"/>
      <c r="BS353" s="633"/>
      <c r="BT353" s="633"/>
      <c r="BU353" s="633"/>
      <c r="BV353" s="633"/>
      <c r="BW353" s="633"/>
      <c r="BX353" s="633"/>
      <c r="BY353" s="633"/>
      <c r="BZ353" s="633"/>
      <c r="CA353" s="633"/>
      <c r="CB353" s="633"/>
      <c r="CC353" s="633"/>
      <c r="CD353" s="633"/>
      <c r="CE353" s="633"/>
      <c r="CF353" s="633"/>
      <c r="CG353" s="633"/>
      <c r="CH353" s="633"/>
      <c r="CI353" s="634"/>
    </row>
    <row r="354" spans="1:87">
      <c r="A354" s="40"/>
      <c r="B354" s="635">
        <v>72</v>
      </c>
      <c r="C354" s="636"/>
      <c r="D354" s="636"/>
      <c r="E354" s="636"/>
      <c r="F354" s="637"/>
      <c r="G354" s="629" t="s">
        <v>861</v>
      </c>
      <c r="H354" s="630"/>
      <c r="I354" s="630"/>
      <c r="J354" s="630"/>
      <c r="K354" s="630"/>
      <c r="L354" s="630"/>
      <c r="M354" s="630"/>
      <c r="N354" s="630"/>
      <c r="O354" s="630"/>
      <c r="P354" s="630"/>
      <c r="Q354" s="630"/>
      <c r="R354" s="630"/>
      <c r="S354" s="630"/>
      <c r="T354" s="630"/>
      <c r="U354" s="630"/>
      <c r="V354" s="630"/>
      <c r="W354" s="630"/>
      <c r="X354" s="630"/>
      <c r="Y354" s="630"/>
      <c r="Z354" s="630"/>
      <c r="AA354" s="630"/>
      <c r="AB354" s="630"/>
      <c r="AC354" s="630"/>
      <c r="AD354" s="630"/>
      <c r="AE354" s="630"/>
      <c r="AF354" s="630"/>
      <c r="AG354" s="630"/>
      <c r="AH354" s="630"/>
      <c r="AI354" s="630"/>
      <c r="AJ354" s="631"/>
      <c r="AK354" s="632" t="s">
        <v>809</v>
      </c>
      <c r="AL354" s="633"/>
      <c r="AM354" s="633"/>
      <c r="AN354" s="633"/>
      <c r="AO354" s="633"/>
      <c r="AP354" s="633"/>
      <c r="AQ354" s="633"/>
      <c r="AR354" s="633"/>
      <c r="AS354" s="633"/>
      <c r="AT354" s="633"/>
      <c r="AU354" s="633"/>
      <c r="AV354" s="633"/>
      <c r="AW354" s="633"/>
      <c r="AX354" s="633"/>
      <c r="AY354" s="633"/>
      <c r="AZ354" s="633"/>
      <c r="BA354" s="633"/>
      <c r="BB354" s="633"/>
      <c r="BC354" s="633"/>
      <c r="BD354" s="634"/>
      <c r="BE354" s="632" t="s">
        <v>810</v>
      </c>
      <c r="BF354" s="633"/>
      <c r="BG354" s="633"/>
      <c r="BH354" s="633"/>
      <c r="BI354" s="633"/>
      <c r="BJ354" s="633"/>
      <c r="BK354" s="633"/>
      <c r="BL354" s="633"/>
      <c r="BM354" s="633"/>
      <c r="BN354" s="633"/>
      <c r="BO354" s="633"/>
      <c r="BP354" s="633"/>
      <c r="BQ354" s="633"/>
      <c r="BR354" s="633"/>
      <c r="BS354" s="633"/>
      <c r="BT354" s="633"/>
      <c r="BU354" s="633"/>
      <c r="BV354" s="633"/>
      <c r="BW354" s="633"/>
      <c r="BX354" s="633"/>
      <c r="BY354" s="633"/>
      <c r="BZ354" s="633"/>
      <c r="CA354" s="633"/>
      <c r="CB354" s="633"/>
      <c r="CC354" s="633"/>
      <c r="CD354" s="633"/>
      <c r="CE354" s="633"/>
      <c r="CF354" s="633"/>
      <c r="CG354" s="633"/>
      <c r="CH354" s="633"/>
      <c r="CI354" s="634"/>
    </row>
    <row r="355" spans="1:87">
      <c r="A355" s="40"/>
      <c r="B355" s="635">
        <v>73</v>
      </c>
      <c r="C355" s="636"/>
      <c r="D355" s="636"/>
      <c r="E355" s="636"/>
      <c r="F355" s="637"/>
      <c r="G355" s="629" t="s">
        <v>862</v>
      </c>
      <c r="H355" s="630"/>
      <c r="I355" s="630"/>
      <c r="J355" s="630"/>
      <c r="K355" s="630"/>
      <c r="L355" s="630"/>
      <c r="M355" s="630"/>
      <c r="N355" s="630"/>
      <c r="O355" s="630"/>
      <c r="P355" s="630"/>
      <c r="Q355" s="630"/>
      <c r="R355" s="630"/>
      <c r="S355" s="630"/>
      <c r="T355" s="630"/>
      <c r="U355" s="630"/>
      <c r="V355" s="630"/>
      <c r="W355" s="630"/>
      <c r="X355" s="630"/>
      <c r="Y355" s="630"/>
      <c r="Z355" s="630"/>
      <c r="AA355" s="630"/>
      <c r="AB355" s="630"/>
      <c r="AC355" s="630"/>
      <c r="AD355" s="630"/>
      <c r="AE355" s="630"/>
      <c r="AF355" s="630"/>
      <c r="AG355" s="630"/>
      <c r="AH355" s="630"/>
      <c r="AI355" s="630"/>
      <c r="AJ355" s="631"/>
      <c r="AK355" s="632" t="s">
        <v>809</v>
      </c>
      <c r="AL355" s="633"/>
      <c r="AM355" s="633"/>
      <c r="AN355" s="633"/>
      <c r="AO355" s="633"/>
      <c r="AP355" s="633"/>
      <c r="AQ355" s="633"/>
      <c r="AR355" s="633"/>
      <c r="AS355" s="633"/>
      <c r="AT355" s="633"/>
      <c r="AU355" s="633"/>
      <c r="AV355" s="633"/>
      <c r="AW355" s="633"/>
      <c r="AX355" s="633"/>
      <c r="AY355" s="633"/>
      <c r="AZ355" s="633"/>
      <c r="BA355" s="633"/>
      <c r="BB355" s="633"/>
      <c r="BC355" s="633"/>
      <c r="BD355" s="634"/>
      <c r="BE355" s="632" t="s">
        <v>810</v>
      </c>
      <c r="BF355" s="633"/>
      <c r="BG355" s="633"/>
      <c r="BH355" s="633"/>
      <c r="BI355" s="633"/>
      <c r="BJ355" s="633"/>
      <c r="BK355" s="633"/>
      <c r="BL355" s="633"/>
      <c r="BM355" s="633"/>
      <c r="BN355" s="633"/>
      <c r="BO355" s="633"/>
      <c r="BP355" s="633"/>
      <c r="BQ355" s="633"/>
      <c r="BR355" s="633"/>
      <c r="BS355" s="633"/>
      <c r="BT355" s="633"/>
      <c r="BU355" s="633"/>
      <c r="BV355" s="633"/>
      <c r="BW355" s="633"/>
      <c r="BX355" s="633"/>
      <c r="BY355" s="633"/>
      <c r="BZ355" s="633"/>
      <c r="CA355" s="633"/>
      <c r="CB355" s="633"/>
      <c r="CC355" s="633"/>
      <c r="CD355" s="633"/>
      <c r="CE355" s="633"/>
      <c r="CF355" s="633"/>
      <c r="CG355" s="633"/>
      <c r="CH355" s="633"/>
      <c r="CI355" s="634"/>
    </row>
    <row r="356" spans="1:87">
      <c r="A356" s="40"/>
      <c r="B356" s="635">
        <v>74</v>
      </c>
      <c r="C356" s="636"/>
      <c r="D356" s="636"/>
      <c r="E356" s="636"/>
      <c r="F356" s="637"/>
      <c r="G356" s="629" t="s">
        <v>60</v>
      </c>
      <c r="H356" s="630"/>
      <c r="I356" s="630"/>
      <c r="J356" s="630"/>
      <c r="K356" s="630"/>
      <c r="L356" s="630"/>
      <c r="M356" s="630"/>
      <c r="N356" s="630"/>
      <c r="O356" s="630"/>
      <c r="P356" s="630"/>
      <c r="Q356" s="630"/>
      <c r="R356" s="630"/>
      <c r="S356" s="630"/>
      <c r="T356" s="630"/>
      <c r="U356" s="630"/>
      <c r="V356" s="630"/>
      <c r="W356" s="630"/>
      <c r="X356" s="630"/>
      <c r="Y356" s="630"/>
      <c r="Z356" s="630"/>
      <c r="AA356" s="630"/>
      <c r="AB356" s="630"/>
      <c r="AC356" s="630"/>
      <c r="AD356" s="630"/>
      <c r="AE356" s="630"/>
      <c r="AF356" s="630"/>
      <c r="AG356" s="630"/>
      <c r="AH356" s="630"/>
      <c r="AI356" s="630"/>
      <c r="AJ356" s="631"/>
      <c r="AK356" s="632" t="s">
        <v>118</v>
      </c>
      <c r="AL356" s="633"/>
      <c r="AM356" s="633"/>
      <c r="AN356" s="633"/>
      <c r="AO356" s="633"/>
      <c r="AP356" s="633"/>
      <c r="AQ356" s="633"/>
      <c r="AR356" s="633"/>
      <c r="AS356" s="633"/>
      <c r="AT356" s="633"/>
      <c r="AU356" s="633"/>
      <c r="AV356" s="633"/>
      <c r="AW356" s="633"/>
      <c r="AX356" s="633"/>
      <c r="AY356" s="633"/>
      <c r="AZ356" s="633"/>
      <c r="BA356" s="633"/>
      <c r="BB356" s="633"/>
      <c r="BC356" s="633"/>
      <c r="BD356" s="634"/>
      <c r="BE356" s="632" t="s">
        <v>823</v>
      </c>
      <c r="BF356" s="633"/>
      <c r="BG356" s="633"/>
      <c r="BH356" s="633"/>
      <c r="BI356" s="633"/>
      <c r="BJ356" s="633"/>
      <c r="BK356" s="633"/>
      <c r="BL356" s="633"/>
      <c r="BM356" s="633"/>
      <c r="BN356" s="633"/>
      <c r="BO356" s="633"/>
      <c r="BP356" s="633"/>
      <c r="BQ356" s="633"/>
      <c r="BR356" s="633"/>
      <c r="BS356" s="633"/>
      <c r="BT356" s="633"/>
      <c r="BU356" s="633"/>
      <c r="BV356" s="633"/>
      <c r="BW356" s="633"/>
      <c r="BX356" s="633"/>
      <c r="BY356" s="633"/>
      <c r="BZ356" s="633"/>
      <c r="CA356" s="633"/>
      <c r="CB356" s="633"/>
      <c r="CC356" s="633"/>
      <c r="CD356" s="633"/>
      <c r="CE356" s="633"/>
      <c r="CF356" s="633"/>
      <c r="CG356" s="633"/>
      <c r="CH356" s="633"/>
      <c r="CI356" s="634"/>
    </row>
    <row r="357" spans="1:87">
      <c r="A357" s="40"/>
      <c r="B357" s="635">
        <v>75</v>
      </c>
      <c r="C357" s="636"/>
      <c r="D357" s="636"/>
      <c r="E357" s="636"/>
      <c r="F357" s="637"/>
      <c r="G357" s="629" t="s">
        <v>61</v>
      </c>
      <c r="H357" s="630"/>
      <c r="I357" s="630"/>
      <c r="J357" s="630"/>
      <c r="K357" s="630"/>
      <c r="L357" s="630"/>
      <c r="M357" s="630"/>
      <c r="N357" s="630"/>
      <c r="O357" s="630"/>
      <c r="P357" s="630"/>
      <c r="Q357" s="630"/>
      <c r="R357" s="630"/>
      <c r="S357" s="630"/>
      <c r="T357" s="630"/>
      <c r="U357" s="630"/>
      <c r="V357" s="630"/>
      <c r="W357" s="630"/>
      <c r="X357" s="630"/>
      <c r="Y357" s="630"/>
      <c r="Z357" s="630"/>
      <c r="AA357" s="630"/>
      <c r="AB357" s="630"/>
      <c r="AC357" s="630"/>
      <c r="AD357" s="630"/>
      <c r="AE357" s="630"/>
      <c r="AF357" s="630"/>
      <c r="AG357" s="630"/>
      <c r="AH357" s="630"/>
      <c r="AI357" s="630"/>
      <c r="AJ357" s="631"/>
      <c r="AK357" s="632" t="s">
        <v>1792</v>
      </c>
      <c r="AL357" s="633"/>
      <c r="AM357" s="633"/>
      <c r="AN357" s="633"/>
      <c r="AO357" s="633"/>
      <c r="AP357" s="633"/>
      <c r="AQ357" s="633"/>
      <c r="AR357" s="633"/>
      <c r="AS357" s="633"/>
      <c r="AT357" s="633"/>
      <c r="AU357" s="633"/>
      <c r="AV357" s="633"/>
      <c r="AW357" s="633"/>
      <c r="AX357" s="633"/>
      <c r="AY357" s="633"/>
      <c r="AZ357" s="633"/>
      <c r="BA357" s="633"/>
      <c r="BB357" s="633"/>
      <c r="BC357" s="633"/>
      <c r="BD357" s="634"/>
      <c r="BE357" s="632" t="s">
        <v>818</v>
      </c>
      <c r="BF357" s="633"/>
      <c r="BG357" s="633"/>
      <c r="BH357" s="633"/>
      <c r="BI357" s="633"/>
      <c r="BJ357" s="633"/>
      <c r="BK357" s="633"/>
      <c r="BL357" s="633"/>
      <c r="BM357" s="633"/>
      <c r="BN357" s="633"/>
      <c r="BO357" s="633"/>
      <c r="BP357" s="633"/>
      <c r="BQ357" s="633"/>
      <c r="BR357" s="633"/>
      <c r="BS357" s="633"/>
      <c r="BT357" s="633"/>
      <c r="BU357" s="633"/>
      <c r="BV357" s="633"/>
      <c r="BW357" s="633"/>
      <c r="BX357" s="633"/>
      <c r="BY357" s="633"/>
      <c r="BZ357" s="633"/>
      <c r="CA357" s="633"/>
      <c r="CB357" s="633"/>
      <c r="CC357" s="633"/>
      <c r="CD357" s="633"/>
      <c r="CE357" s="633"/>
      <c r="CF357" s="633"/>
      <c r="CG357" s="633"/>
      <c r="CH357" s="633"/>
      <c r="CI357" s="634"/>
    </row>
    <row r="358" spans="1:87">
      <c r="A358" s="40"/>
      <c r="B358" s="635">
        <v>76</v>
      </c>
      <c r="C358" s="636"/>
      <c r="D358" s="636"/>
      <c r="E358" s="636"/>
      <c r="F358" s="637"/>
      <c r="G358" s="629" t="s">
        <v>863</v>
      </c>
      <c r="H358" s="630"/>
      <c r="I358" s="630"/>
      <c r="J358" s="630"/>
      <c r="K358" s="630"/>
      <c r="L358" s="630"/>
      <c r="M358" s="630"/>
      <c r="N358" s="630"/>
      <c r="O358" s="630"/>
      <c r="P358" s="630"/>
      <c r="Q358" s="630"/>
      <c r="R358" s="630"/>
      <c r="S358" s="630"/>
      <c r="T358" s="630"/>
      <c r="U358" s="630"/>
      <c r="V358" s="630"/>
      <c r="W358" s="630"/>
      <c r="X358" s="630"/>
      <c r="Y358" s="630"/>
      <c r="Z358" s="630"/>
      <c r="AA358" s="630"/>
      <c r="AB358" s="630"/>
      <c r="AC358" s="630"/>
      <c r="AD358" s="630"/>
      <c r="AE358" s="630"/>
      <c r="AF358" s="630"/>
      <c r="AG358" s="630"/>
      <c r="AH358" s="630"/>
      <c r="AI358" s="630"/>
      <c r="AJ358" s="631"/>
      <c r="AK358" s="632" t="s">
        <v>809</v>
      </c>
      <c r="AL358" s="633"/>
      <c r="AM358" s="633"/>
      <c r="AN358" s="633"/>
      <c r="AO358" s="633"/>
      <c r="AP358" s="633"/>
      <c r="AQ358" s="633"/>
      <c r="AR358" s="633"/>
      <c r="AS358" s="633"/>
      <c r="AT358" s="633"/>
      <c r="AU358" s="633"/>
      <c r="AV358" s="633"/>
      <c r="AW358" s="633"/>
      <c r="AX358" s="633"/>
      <c r="AY358" s="633"/>
      <c r="AZ358" s="633"/>
      <c r="BA358" s="633"/>
      <c r="BB358" s="633"/>
      <c r="BC358" s="633"/>
      <c r="BD358" s="634"/>
      <c r="BE358" s="632" t="s">
        <v>823</v>
      </c>
      <c r="BF358" s="633"/>
      <c r="BG358" s="633"/>
      <c r="BH358" s="633"/>
      <c r="BI358" s="633"/>
      <c r="BJ358" s="633"/>
      <c r="BK358" s="633"/>
      <c r="BL358" s="633"/>
      <c r="BM358" s="633"/>
      <c r="BN358" s="633"/>
      <c r="BO358" s="633"/>
      <c r="BP358" s="633"/>
      <c r="BQ358" s="633"/>
      <c r="BR358" s="633"/>
      <c r="BS358" s="633"/>
      <c r="BT358" s="633"/>
      <c r="BU358" s="633"/>
      <c r="BV358" s="633"/>
      <c r="BW358" s="633"/>
      <c r="BX358" s="633"/>
      <c r="BY358" s="633"/>
      <c r="BZ358" s="633"/>
      <c r="CA358" s="633"/>
      <c r="CB358" s="633"/>
      <c r="CC358" s="633"/>
      <c r="CD358" s="633"/>
      <c r="CE358" s="633"/>
      <c r="CF358" s="633"/>
      <c r="CG358" s="633"/>
      <c r="CH358" s="633"/>
      <c r="CI358" s="634"/>
    </row>
    <row r="359" spans="1:87">
      <c r="A359" s="40"/>
      <c r="B359" s="635">
        <v>77</v>
      </c>
      <c r="C359" s="636"/>
      <c r="D359" s="636"/>
      <c r="E359" s="636"/>
      <c r="F359" s="637"/>
      <c r="G359" s="629" t="s">
        <v>63</v>
      </c>
      <c r="H359" s="630"/>
      <c r="I359" s="630"/>
      <c r="J359" s="630"/>
      <c r="K359" s="630"/>
      <c r="L359" s="630"/>
      <c r="M359" s="630"/>
      <c r="N359" s="630"/>
      <c r="O359" s="630"/>
      <c r="P359" s="630"/>
      <c r="Q359" s="630"/>
      <c r="R359" s="630"/>
      <c r="S359" s="630"/>
      <c r="T359" s="630"/>
      <c r="U359" s="630"/>
      <c r="V359" s="630"/>
      <c r="W359" s="630"/>
      <c r="X359" s="630"/>
      <c r="Y359" s="630"/>
      <c r="Z359" s="630"/>
      <c r="AA359" s="630"/>
      <c r="AB359" s="630"/>
      <c r="AC359" s="630"/>
      <c r="AD359" s="630"/>
      <c r="AE359" s="630"/>
      <c r="AF359" s="630"/>
      <c r="AG359" s="630"/>
      <c r="AH359" s="630"/>
      <c r="AI359" s="630"/>
      <c r="AJ359" s="631"/>
      <c r="AK359" s="632" t="s">
        <v>1789</v>
      </c>
      <c r="AL359" s="633"/>
      <c r="AM359" s="633"/>
      <c r="AN359" s="633"/>
      <c r="AO359" s="633"/>
      <c r="AP359" s="633"/>
      <c r="AQ359" s="633"/>
      <c r="AR359" s="633"/>
      <c r="AS359" s="633"/>
      <c r="AT359" s="633"/>
      <c r="AU359" s="633"/>
      <c r="AV359" s="633"/>
      <c r="AW359" s="633"/>
      <c r="AX359" s="633"/>
      <c r="AY359" s="633"/>
      <c r="AZ359" s="633"/>
      <c r="BA359" s="633"/>
      <c r="BB359" s="633"/>
      <c r="BC359" s="633"/>
      <c r="BD359" s="634"/>
      <c r="BE359" s="632" t="s">
        <v>826</v>
      </c>
      <c r="BF359" s="633"/>
      <c r="BG359" s="633"/>
      <c r="BH359" s="633"/>
      <c r="BI359" s="633"/>
      <c r="BJ359" s="633"/>
      <c r="BK359" s="633"/>
      <c r="BL359" s="633"/>
      <c r="BM359" s="633"/>
      <c r="BN359" s="633"/>
      <c r="BO359" s="633"/>
      <c r="BP359" s="633"/>
      <c r="BQ359" s="633"/>
      <c r="BR359" s="633"/>
      <c r="BS359" s="633"/>
      <c r="BT359" s="633"/>
      <c r="BU359" s="633"/>
      <c r="BV359" s="633"/>
      <c r="BW359" s="633"/>
      <c r="BX359" s="633"/>
      <c r="BY359" s="633"/>
      <c r="BZ359" s="633"/>
      <c r="CA359" s="633"/>
      <c r="CB359" s="633"/>
      <c r="CC359" s="633"/>
      <c r="CD359" s="633"/>
      <c r="CE359" s="633"/>
      <c r="CF359" s="633"/>
      <c r="CG359" s="633"/>
      <c r="CH359" s="633"/>
      <c r="CI359" s="634"/>
    </row>
    <row r="360" spans="1:87">
      <c r="A360" s="40"/>
      <c r="B360" s="635">
        <v>78</v>
      </c>
      <c r="C360" s="636"/>
      <c r="D360" s="636"/>
      <c r="E360" s="636"/>
      <c r="F360" s="637"/>
      <c r="G360" s="629" t="s">
        <v>864</v>
      </c>
      <c r="H360" s="630"/>
      <c r="I360" s="630"/>
      <c r="J360" s="630"/>
      <c r="K360" s="630"/>
      <c r="L360" s="630"/>
      <c r="M360" s="630"/>
      <c r="N360" s="630"/>
      <c r="O360" s="630"/>
      <c r="P360" s="630"/>
      <c r="Q360" s="630"/>
      <c r="R360" s="630"/>
      <c r="S360" s="630"/>
      <c r="T360" s="630"/>
      <c r="U360" s="630"/>
      <c r="V360" s="630"/>
      <c r="W360" s="630"/>
      <c r="X360" s="630"/>
      <c r="Y360" s="630"/>
      <c r="Z360" s="630"/>
      <c r="AA360" s="630"/>
      <c r="AB360" s="630"/>
      <c r="AC360" s="630"/>
      <c r="AD360" s="630"/>
      <c r="AE360" s="630"/>
      <c r="AF360" s="630"/>
      <c r="AG360" s="630"/>
      <c r="AH360" s="630"/>
      <c r="AI360" s="630"/>
      <c r="AJ360" s="631"/>
      <c r="AK360" s="632" t="s">
        <v>798</v>
      </c>
      <c r="AL360" s="633"/>
      <c r="AM360" s="633"/>
      <c r="AN360" s="633"/>
      <c r="AO360" s="633"/>
      <c r="AP360" s="633"/>
      <c r="AQ360" s="633"/>
      <c r="AR360" s="633"/>
      <c r="AS360" s="633"/>
      <c r="AT360" s="633"/>
      <c r="AU360" s="633"/>
      <c r="AV360" s="633"/>
      <c r="AW360" s="633"/>
      <c r="AX360" s="633"/>
      <c r="AY360" s="633"/>
      <c r="AZ360" s="633"/>
      <c r="BA360" s="633"/>
      <c r="BB360" s="633"/>
      <c r="BC360" s="633"/>
      <c r="BD360" s="634"/>
      <c r="BE360" s="632" t="s">
        <v>772</v>
      </c>
      <c r="BF360" s="633"/>
      <c r="BG360" s="633"/>
      <c r="BH360" s="633"/>
      <c r="BI360" s="633"/>
      <c r="BJ360" s="633"/>
      <c r="BK360" s="633"/>
      <c r="BL360" s="633"/>
      <c r="BM360" s="633"/>
      <c r="BN360" s="633"/>
      <c r="BO360" s="633"/>
      <c r="BP360" s="633"/>
      <c r="BQ360" s="633"/>
      <c r="BR360" s="633"/>
      <c r="BS360" s="633"/>
      <c r="BT360" s="633"/>
      <c r="BU360" s="633"/>
      <c r="BV360" s="633"/>
      <c r="BW360" s="633"/>
      <c r="BX360" s="633"/>
      <c r="BY360" s="633"/>
      <c r="BZ360" s="633"/>
      <c r="CA360" s="633"/>
      <c r="CB360" s="633"/>
      <c r="CC360" s="633"/>
      <c r="CD360" s="633"/>
      <c r="CE360" s="633"/>
      <c r="CF360" s="633"/>
      <c r="CG360" s="633"/>
      <c r="CH360" s="633"/>
      <c r="CI360" s="634"/>
    </row>
    <row r="361" spans="1:87">
      <c r="A361" s="40"/>
      <c r="B361" s="635">
        <v>79</v>
      </c>
      <c r="C361" s="636"/>
      <c r="D361" s="636"/>
      <c r="E361" s="636"/>
      <c r="F361" s="637"/>
      <c r="G361" s="629" t="s">
        <v>865</v>
      </c>
      <c r="H361" s="630"/>
      <c r="I361" s="630"/>
      <c r="J361" s="630"/>
      <c r="K361" s="630"/>
      <c r="L361" s="630"/>
      <c r="M361" s="630"/>
      <c r="N361" s="630"/>
      <c r="O361" s="630"/>
      <c r="P361" s="630"/>
      <c r="Q361" s="630"/>
      <c r="R361" s="630"/>
      <c r="S361" s="630"/>
      <c r="T361" s="630"/>
      <c r="U361" s="630"/>
      <c r="V361" s="630"/>
      <c r="W361" s="630"/>
      <c r="X361" s="630"/>
      <c r="Y361" s="630"/>
      <c r="Z361" s="630"/>
      <c r="AA361" s="630"/>
      <c r="AB361" s="630"/>
      <c r="AC361" s="630"/>
      <c r="AD361" s="630"/>
      <c r="AE361" s="630"/>
      <c r="AF361" s="630"/>
      <c r="AG361" s="630"/>
      <c r="AH361" s="630"/>
      <c r="AI361" s="630"/>
      <c r="AJ361" s="631"/>
      <c r="AK361" s="632" t="s">
        <v>809</v>
      </c>
      <c r="AL361" s="633"/>
      <c r="AM361" s="633"/>
      <c r="AN361" s="633"/>
      <c r="AO361" s="633"/>
      <c r="AP361" s="633"/>
      <c r="AQ361" s="633"/>
      <c r="AR361" s="633"/>
      <c r="AS361" s="633"/>
      <c r="AT361" s="633"/>
      <c r="AU361" s="633"/>
      <c r="AV361" s="633"/>
      <c r="AW361" s="633"/>
      <c r="AX361" s="633"/>
      <c r="AY361" s="633"/>
      <c r="AZ361" s="633"/>
      <c r="BA361" s="633"/>
      <c r="BB361" s="633"/>
      <c r="BC361" s="633"/>
      <c r="BD361" s="634"/>
      <c r="BE361" s="632" t="s">
        <v>810</v>
      </c>
      <c r="BF361" s="633"/>
      <c r="BG361" s="633"/>
      <c r="BH361" s="633"/>
      <c r="BI361" s="633"/>
      <c r="BJ361" s="633"/>
      <c r="BK361" s="633"/>
      <c r="BL361" s="633"/>
      <c r="BM361" s="633"/>
      <c r="BN361" s="633"/>
      <c r="BO361" s="633"/>
      <c r="BP361" s="633"/>
      <c r="BQ361" s="633"/>
      <c r="BR361" s="633"/>
      <c r="BS361" s="633"/>
      <c r="BT361" s="633"/>
      <c r="BU361" s="633"/>
      <c r="BV361" s="633"/>
      <c r="BW361" s="633"/>
      <c r="BX361" s="633"/>
      <c r="BY361" s="633"/>
      <c r="BZ361" s="633"/>
      <c r="CA361" s="633"/>
      <c r="CB361" s="633"/>
      <c r="CC361" s="633"/>
      <c r="CD361" s="633"/>
      <c r="CE361" s="633"/>
      <c r="CF361" s="633"/>
      <c r="CG361" s="633"/>
      <c r="CH361" s="633"/>
      <c r="CI361" s="634"/>
    </row>
    <row r="362" spans="1:87">
      <c r="A362" s="40"/>
      <c r="B362" s="635">
        <v>80</v>
      </c>
      <c r="C362" s="636"/>
      <c r="D362" s="636"/>
      <c r="E362" s="636"/>
      <c r="F362" s="637"/>
      <c r="G362" s="629" t="s">
        <v>866</v>
      </c>
      <c r="H362" s="630"/>
      <c r="I362" s="630"/>
      <c r="J362" s="630"/>
      <c r="K362" s="630"/>
      <c r="L362" s="630"/>
      <c r="M362" s="630"/>
      <c r="N362" s="630"/>
      <c r="O362" s="630"/>
      <c r="P362" s="630"/>
      <c r="Q362" s="630"/>
      <c r="R362" s="630"/>
      <c r="S362" s="630"/>
      <c r="T362" s="630"/>
      <c r="U362" s="630"/>
      <c r="V362" s="630"/>
      <c r="W362" s="630"/>
      <c r="X362" s="630"/>
      <c r="Y362" s="630"/>
      <c r="Z362" s="630"/>
      <c r="AA362" s="630"/>
      <c r="AB362" s="630"/>
      <c r="AC362" s="630"/>
      <c r="AD362" s="630"/>
      <c r="AE362" s="630"/>
      <c r="AF362" s="630"/>
      <c r="AG362" s="630"/>
      <c r="AH362" s="630"/>
      <c r="AI362" s="630"/>
      <c r="AJ362" s="631"/>
      <c r="AK362" s="632" t="s">
        <v>809</v>
      </c>
      <c r="AL362" s="633"/>
      <c r="AM362" s="633"/>
      <c r="AN362" s="633"/>
      <c r="AO362" s="633"/>
      <c r="AP362" s="633"/>
      <c r="AQ362" s="633"/>
      <c r="AR362" s="633"/>
      <c r="AS362" s="633"/>
      <c r="AT362" s="633"/>
      <c r="AU362" s="633"/>
      <c r="AV362" s="633"/>
      <c r="AW362" s="633"/>
      <c r="AX362" s="633"/>
      <c r="AY362" s="633"/>
      <c r="AZ362" s="633"/>
      <c r="BA362" s="633"/>
      <c r="BB362" s="633"/>
      <c r="BC362" s="633"/>
      <c r="BD362" s="634"/>
      <c r="BE362" s="632" t="s">
        <v>823</v>
      </c>
      <c r="BF362" s="633"/>
      <c r="BG362" s="633"/>
      <c r="BH362" s="633"/>
      <c r="BI362" s="633"/>
      <c r="BJ362" s="633"/>
      <c r="BK362" s="633"/>
      <c r="BL362" s="633"/>
      <c r="BM362" s="633"/>
      <c r="BN362" s="633"/>
      <c r="BO362" s="633"/>
      <c r="BP362" s="633"/>
      <c r="BQ362" s="633"/>
      <c r="BR362" s="633"/>
      <c r="BS362" s="633"/>
      <c r="BT362" s="633"/>
      <c r="BU362" s="633"/>
      <c r="BV362" s="633"/>
      <c r="BW362" s="633"/>
      <c r="BX362" s="633"/>
      <c r="BY362" s="633"/>
      <c r="BZ362" s="633"/>
      <c r="CA362" s="633"/>
      <c r="CB362" s="633"/>
      <c r="CC362" s="633"/>
      <c r="CD362" s="633"/>
      <c r="CE362" s="633"/>
      <c r="CF362" s="633"/>
      <c r="CG362" s="633"/>
      <c r="CH362" s="633"/>
      <c r="CI362" s="634"/>
    </row>
    <row r="363" spans="1:87">
      <c r="A363" s="40"/>
      <c r="B363" s="635">
        <v>81</v>
      </c>
      <c r="C363" s="636"/>
      <c r="D363" s="636"/>
      <c r="E363" s="636"/>
      <c r="F363" s="637"/>
      <c r="G363" s="629" t="s">
        <v>66</v>
      </c>
      <c r="H363" s="630"/>
      <c r="I363" s="630"/>
      <c r="J363" s="630"/>
      <c r="K363" s="630"/>
      <c r="L363" s="630"/>
      <c r="M363" s="630"/>
      <c r="N363" s="630"/>
      <c r="O363" s="630"/>
      <c r="P363" s="630"/>
      <c r="Q363" s="630"/>
      <c r="R363" s="630"/>
      <c r="S363" s="630"/>
      <c r="T363" s="630"/>
      <c r="U363" s="630"/>
      <c r="V363" s="630"/>
      <c r="W363" s="630"/>
      <c r="X363" s="630"/>
      <c r="Y363" s="630"/>
      <c r="Z363" s="630"/>
      <c r="AA363" s="630"/>
      <c r="AB363" s="630"/>
      <c r="AC363" s="630"/>
      <c r="AD363" s="630"/>
      <c r="AE363" s="630"/>
      <c r="AF363" s="630"/>
      <c r="AG363" s="630"/>
      <c r="AH363" s="630"/>
      <c r="AI363" s="630"/>
      <c r="AJ363" s="631"/>
      <c r="AK363" s="632" t="s">
        <v>1789</v>
      </c>
      <c r="AL363" s="633"/>
      <c r="AM363" s="633"/>
      <c r="AN363" s="633"/>
      <c r="AO363" s="633"/>
      <c r="AP363" s="633"/>
      <c r="AQ363" s="633"/>
      <c r="AR363" s="633"/>
      <c r="AS363" s="633"/>
      <c r="AT363" s="633"/>
      <c r="AU363" s="633"/>
      <c r="AV363" s="633"/>
      <c r="AW363" s="633"/>
      <c r="AX363" s="633"/>
      <c r="AY363" s="633"/>
      <c r="AZ363" s="633"/>
      <c r="BA363" s="633"/>
      <c r="BB363" s="633"/>
      <c r="BC363" s="633"/>
      <c r="BD363" s="634"/>
      <c r="BE363" s="632" t="s">
        <v>810</v>
      </c>
      <c r="BF363" s="633"/>
      <c r="BG363" s="633"/>
      <c r="BH363" s="633"/>
      <c r="BI363" s="633"/>
      <c r="BJ363" s="633"/>
      <c r="BK363" s="633"/>
      <c r="BL363" s="633"/>
      <c r="BM363" s="633"/>
      <c r="BN363" s="633"/>
      <c r="BO363" s="633"/>
      <c r="BP363" s="633"/>
      <c r="BQ363" s="633"/>
      <c r="BR363" s="633"/>
      <c r="BS363" s="633"/>
      <c r="BT363" s="633"/>
      <c r="BU363" s="633"/>
      <c r="BV363" s="633"/>
      <c r="BW363" s="633"/>
      <c r="BX363" s="633"/>
      <c r="BY363" s="633"/>
      <c r="BZ363" s="633"/>
      <c r="CA363" s="633"/>
      <c r="CB363" s="633"/>
      <c r="CC363" s="633"/>
      <c r="CD363" s="633"/>
      <c r="CE363" s="633"/>
      <c r="CF363" s="633"/>
      <c r="CG363" s="633"/>
      <c r="CH363" s="633"/>
      <c r="CI363" s="634"/>
    </row>
    <row r="364" spans="1:87">
      <c r="A364" s="40"/>
      <c r="B364" s="635">
        <v>82</v>
      </c>
      <c r="C364" s="636"/>
      <c r="D364" s="636"/>
      <c r="E364" s="636"/>
      <c r="F364" s="637"/>
      <c r="G364" s="629" t="s">
        <v>67</v>
      </c>
      <c r="H364" s="630"/>
      <c r="I364" s="630"/>
      <c r="J364" s="630"/>
      <c r="K364" s="630"/>
      <c r="L364" s="630"/>
      <c r="M364" s="630"/>
      <c r="N364" s="630"/>
      <c r="O364" s="630"/>
      <c r="P364" s="630"/>
      <c r="Q364" s="630"/>
      <c r="R364" s="630"/>
      <c r="S364" s="630"/>
      <c r="T364" s="630"/>
      <c r="U364" s="630"/>
      <c r="V364" s="630"/>
      <c r="W364" s="630"/>
      <c r="X364" s="630"/>
      <c r="Y364" s="630"/>
      <c r="Z364" s="630"/>
      <c r="AA364" s="630"/>
      <c r="AB364" s="630"/>
      <c r="AC364" s="630"/>
      <c r="AD364" s="630"/>
      <c r="AE364" s="630"/>
      <c r="AF364" s="630"/>
      <c r="AG364" s="630"/>
      <c r="AH364" s="630"/>
      <c r="AI364" s="630"/>
      <c r="AJ364" s="631"/>
      <c r="AK364" s="632" t="s">
        <v>1789</v>
      </c>
      <c r="AL364" s="633"/>
      <c r="AM364" s="633"/>
      <c r="AN364" s="633"/>
      <c r="AO364" s="633"/>
      <c r="AP364" s="633"/>
      <c r="AQ364" s="633"/>
      <c r="AR364" s="633"/>
      <c r="AS364" s="633"/>
      <c r="AT364" s="633"/>
      <c r="AU364" s="633"/>
      <c r="AV364" s="633"/>
      <c r="AW364" s="633"/>
      <c r="AX364" s="633"/>
      <c r="AY364" s="633"/>
      <c r="AZ364" s="633"/>
      <c r="BA364" s="633"/>
      <c r="BB364" s="633"/>
      <c r="BC364" s="633"/>
      <c r="BD364" s="634"/>
      <c r="BE364" s="632" t="s">
        <v>772</v>
      </c>
      <c r="BF364" s="633"/>
      <c r="BG364" s="633"/>
      <c r="BH364" s="633"/>
      <c r="BI364" s="633"/>
      <c r="BJ364" s="633"/>
      <c r="BK364" s="633"/>
      <c r="BL364" s="633"/>
      <c r="BM364" s="633"/>
      <c r="BN364" s="633"/>
      <c r="BO364" s="633"/>
      <c r="BP364" s="633"/>
      <c r="BQ364" s="633"/>
      <c r="BR364" s="633"/>
      <c r="BS364" s="633"/>
      <c r="BT364" s="633"/>
      <c r="BU364" s="633"/>
      <c r="BV364" s="633"/>
      <c r="BW364" s="633"/>
      <c r="BX364" s="633"/>
      <c r="BY364" s="633"/>
      <c r="BZ364" s="633"/>
      <c r="CA364" s="633"/>
      <c r="CB364" s="633"/>
      <c r="CC364" s="633"/>
      <c r="CD364" s="633"/>
      <c r="CE364" s="633"/>
      <c r="CF364" s="633"/>
      <c r="CG364" s="633"/>
      <c r="CH364" s="633"/>
      <c r="CI364" s="634"/>
    </row>
    <row r="365" spans="1:87">
      <c r="A365" s="40"/>
      <c r="B365" s="635">
        <v>83</v>
      </c>
      <c r="C365" s="636"/>
      <c r="D365" s="636"/>
      <c r="E365" s="636"/>
      <c r="F365" s="637"/>
      <c r="G365" s="629" t="s">
        <v>68</v>
      </c>
      <c r="H365" s="630"/>
      <c r="I365" s="630"/>
      <c r="J365" s="630"/>
      <c r="K365" s="630"/>
      <c r="L365" s="630"/>
      <c r="M365" s="630"/>
      <c r="N365" s="630"/>
      <c r="O365" s="630"/>
      <c r="P365" s="630"/>
      <c r="Q365" s="630"/>
      <c r="R365" s="630"/>
      <c r="S365" s="630"/>
      <c r="T365" s="630"/>
      <c r="U365" s="630"/>
      <c r="V365" s="630"/>
      <c r="W365" s="630"/>
      <c r="X365" s="630"/>
      <c r="Y365" s="630"/>
      <c r="Z365" s="630"/>
      <c r="AA365" s="630"/>
      <c r="AB365" s="630"/>
      <c r="AC365" s="630"/>
      <c r="AD365" s="630"/>
      <c r="AE365" s="630"/>
      <c r="AF365" s="630"/>
      <c r="AG365" s="630"/>
      <c r="AH365" s="630"/>
      <c r="AI365" s="630"/>
      <c r="AJ365" s="631"/>
      <c r="AK365" s="632" t="s">
        <v>1789</v>
      </c>
      <c r="AL365" s="633"/>
      <c r="AM365" s="633"/>
      <c r="AN365" s="633"/>
      <c r="AO365" s="633"/>
      <c r="AP365" s="633"/>
      <c r="AQ365" s="633"/>
      <c r="AR365" s="633"/>
      <c r="AS365" s="633"/>
      <c r="AT365" s="633"/>
      <c r="AU365" s="633"/>
      <c r="AV365" s="633"/>
      <c r="AW365" s="633"/>
      <c r="AX365" s="633"/>
      <c r="AY365" s="633"/>
      <c r="AZ365" s="633"/>
      <c r="BA365" s="633"/>
      <c r="BB365" s="633"/>
      <c r="BC365" s="633"/>
      <c r="BD365" s="634"/>
      <c r="BE365" s="632" t="s">
        <v>810</v>
      </c>
      <c r="BF365" s="633"/>
      <c r="BG365" s="633"/>
      <c r="BH365" s="633"/>
      <c r="BI365" s="633"/>
      <c r="BJ365" s="633"/>
      <c r="BK365" s="633"/>
      <c r="BL365" s="633"/>
      <c r="BM365" s="633"/>
      <c r="BN365" s="633"/>
      <c r="BO365" s="633"/>
      <c r="BP365" s="633"/>
      <c r="BQ365" s="633"/>
      <c r="BR365" s="633"/>
      <c r="BS365" s="633"/>
      <c r="BT365" s="633"/>
      <c r="BU365" s="633"/>
      <c r="BV365" s="633"/>
      <c r="BW365" s="633"/>
      <c r="BX365" s="633"/>
      <c r="BY365" s="633"/>
      <c r="BZ365" s="633"/>
      <c r="CA365" s="633"/>
      <c r="CB365" s="633"/>
      <c r="CC365" s="633"/>
      <c r="CD365" s="633"/>
      <c r="CE365" s="633"/>
      <c r="CF365" s="633"/>
      <c r="CG365" s="633"/>
      <c r="CH365" s="633"/>
      <c r="CI365" s="634"/>
    </row>
    <row r="366" spans="1:87">
      <c r="A366" s="40"/>
      <c r="B366" s="635">
        <v>84</v>
      </c>
      <c r="C366" s="636"/>
      <c r="D366" s="636"/>
      <c r="E366" s="636"/>
      <c r="F366" s="637"/>
      <c r="G366" s="629" t="s">
        <v>867</v>
      </c>
      <c r="H366" s="630"/>
      <c r="I366" s="630"/>
      <c r="J366" s="630"/>
      <c r="K366" s="630"/>
      <c r="L366" s="630"/>
      <c r="M366" s="630"/>
      <c r="N366" s="630"/>
      <c r="O366" s="630"/>
      <c r="P366" s="630"/>
      <c r="Q366" s="630"/>
      <c r="R366" s="630"/>
      <c r="S366" s="630"/>
      <c r="T366" s="630"/>
      <c r="U366" s="630"/>
      <c r="V366" s="630"/>
      <c r="W366" s="630"/>
      <c r="X366" s="630"/>
      <c r="Y366" s="630"/>
      <c r="Z366" s="630"/>
      <c r="AA366" s="630"/>
      <c r="AB366" s="630"/>
      <c r="AC366" s="630"/>
      <c r="AD366" s="630"/>
      <c r="AE366" s="630"/>
      <c r="AF366" s="630"/>
      <c r="AG366" s="630"/>
      <c r="AH366" s="630"/>
      <c r="AI366" s="630"/>
      <c r="AJ366" s="631"/>
      <c r="AK366" s="632" t="s">
        <v>798</v>
      </c>
      <c r="AL366" s="633"/>
      <c r="AM366" s="633"/>
      <c r="AN366" s="633"/>
      <c r="AO366" s="633"/>
      <c r="AP366" s="633"/>
      <c r="AQ366" s="633"/>
      <c r="AR366" s="633"/>
      <c r="AS366" s="633"/>
      <c r="AT366" s="633"/>
      <c r="AU366" s="633"/>
      <c r="AV366" s="633"/>
      <c r="AW366" s="633"/>
      <c r="AX366" s="633"/>
      <c r="AY366" s="633"/>
      <c r="AZ366" s="633"/>
      <c r="BA366" s="633"/>
      <c r="BB366" s="633"/>
      <c r="BC366" s="633"/>
      <c r="BD366" s="634"/>
      <c r="BE366" s="632" t="s">
        <v>826</v>
      </c>
      <c r="BF366" s="633"/>
      <c r="BG366" s="633"/>
      <c r="BH366" s="633"/>
      <c r="BI366" s="633"/>
      <c r="BJ366" s="633"/>
      <c r="BK366" s="633"/>
      <c r="BL366" s="633"/>
      <c r="BM366" s="633"/>
      <c r="BN366" s="633"/>
      <c r="BO366" s="633"/>
      <c r="BP366" s="633"/>
      <c r="BQ366" s="633"/>
      <c r="BR366" s="633"/>
      <c r="BS366" s="633"/>
      <c r="BT366" s="633"/>
      <c r="BU366" s="633"/>
      <c r="BV366" s="633"/>
      <c r="BW366" s="633"/>
      <c r="BX366" s="633"/>
      <c r="BY366" s="633"/>
      <c r="BZ366" s="633"/>
      <c r="CA366" s="633"/>
      <c r="CB366" s="633"/>
      <c r="CC366" s="633"/>
      <c r="CD366" s="633"/>
      <c r="CE366" s="633"/>
      <c r="CF366" s="633"/>
      <c r="CG366" s="633"/>
      <c r="CH366" s="633"/>
      <c r="CI366" s="634"/>
    </row>
    <row r="367" spans="1:87">
      <c r="A367" s="40"/>
      <c r="B367" s="635">
        <v>85</v>
      </c>
      <c r="C367" s="636"/>
      <c r="D367" s="636"/>
      <c r="E367" s="636"/>
      <c r="F367" s="637"/>
      <c r="G367" s="629" t="s">
        <v>868</v>
      </c>
      <c r="H367" s="630"/>
      <c r="I367" s="630"/>
      <c r="J367" s="630"/>
      <c r="K367" s="630"/>
      <c r="L367" s="630"/>
      <c r="M367" s="630"/>
      <c r="N367" s="630"/>
      <c r="O367" s="630"/>
      <c r="P367" s="630"/>
      <c r="Q367" s="630"/>
      <c r="R367" s="630"/>
      <c r="S367" s="630"/>
      <c r="T367" s="630"/>
      <c r="U367" s="630"/>
      <c r="V367" s="630"/>
      <c r="W367" s="630"/>
      <c r="X367" s="630"/>
      <c r="Y367" s="630"/>
      <c r="Z367" s="630"/>
      <c r="AA367" s="630"/>
      <c r="AB367" s="630"/>
      <c r="AC367" s="630"/>
      <c r="AD367" s="630"/>
      <c r="AE367" s="630"/>
      <c r="AF367" s="630"/>
      <c r="AG367" s="630"/>
      <c r="AH367" s="630"/>
      <c r="AI367" s="630"/>
      <c r="AJ367" s="631"/>
      <c r="AK367" s="632" t="s">
        <v>809</v>
      </c>
      <c r="AL367" s="633"/>
      <c r="AM367" s="633"/>
      <c r="AN367" s="633"/>
      <c r="AO367" s="633"/>
      <c r="AP367" s="633"/>
      <c r="AQ367" s="633"/>
      <c r="AR367" s="633"/>
      <c r="AS367" s="633"/>
      <c r="AT367" s="633"/>
      <c r="AU367" s="633"/>
      <c r="AV367" s="633"/>
      <c r="AW367" s="633"/>
      <c r="AX367" s="633"/>
      <c r="AY367" s="633"/>
      <c r="AZ367" s="633"/>
      <c r="BA367" s="633"/>
      <c r="BB367" s="633"/>
      <c r="BC367" s="633"/>
      <c r="BD367" s="634"/>
      <c r="BE367" s="632" t="s">
        <v>772</v>
      </c>
      <c r="BF367" s="633"/>
      <c r="BG367" s="633"/>
      <c r="BH367" s="633"/>
      <c r="BI367" s="633"/>
      <c r="BJ367" s="633"/>
      <c r="BK367" s="633"/>
      <c r="BL367" s="633"/>
      <c r="BM367" s="633"/>
      <c r="BN367" s="633"/>
      <c r="BO367" s="633"/>
      <c r="BP367" s="633"/>
      <c r="BQ367" s="633"/>
      <c r="BR367" s="633"/>
      <c r="BS367" s="633"/>
      <c r="BT367" s="633"/>
      <c r="BU367" s="633"/>
      <c r="BV367" s="633"/>
      <c r="BW367" s="633"/>
      <c r="BX367" s="633"/>
      <c r="BY367" s="633"/>
      <c r="BZ367" s="633"/>
      <c r="CA367" s="633"/>
      <c r="CB367" s="633"/>
      <c r="CC367" s="633"/>
      <c r="CD367" s="633"/>
      <c r="CE367" s="633"/>
      <c r="CF367" s="633"/>
      <c r="CG367" s="633"/>
      <c r="CH367" s="633"/>
      <c r="CI367" s="634"/>
    </row>
    <row r="368" spans="1:87">
      <c r="A368" s="40"/>
      <c r="B368" s="635">
        <v>86</v>
      </c>
      <c r="C368" s="636"/>
      <c r="D368" s="636"/>
      <c r="E368" s="636"/>
      <c r="F368" s="637"/>
      <c r="G368" s="629" t="s">
        <v>869</v>
      </c>
      <c r="H368" s="630"/>
      <c r="I368" s="630"/>
      <c r="J368" s="630"/>
      <c r="K368" s="630"/>
      <c r="L368" s="630"/>
      <c r="M368" s="630"/>
      <c r="N368" s="630"/>
      <c r="O368" s="630"/>
      <c r="P368" s="630"/>
      <c r="Q368" s="630"/>
      <c r="R368" s="630"/>
      <c r="S368" s="630"/>
      <c r="T368" s="630"/>
      <c r="U368" s="630"/>
      <c r="V368" s="630"/>
      <c r="W368" s="630"/>
      <c r="X368" s="630"/>
      <c r="Y368" s="630"/>
      <c r="Z368" s="630"/>
      <c r="AA368" s="630"/>
      <c r="AB368" s="630"/>
      <c r="AC368" s="630"/>
      <c r="AD368" s="630"/>
      <c r="AE368" s="630"/>
      <c r="AF368" s="630"/>
      <c r="AG368" s="630"/>
      <c r="AH368" s="630"/>
      <c r="AI368" s="630"/>
      <c r="AJ368" s="631"/>
      <c r="AK368" s="632" t="s">
        <v>114</v>
      </c>
      <c r="AL368" s="633"/>
      <c r="AM368" s="633"/>
      <c r="AN368" s="633"/>
      <c r="AO368" s="633"/>
      <c r="AP368" s="633"/>
      <c r="AQ368" s="633"/>
      <c r="AR368" s="633"/>
      <c r="AS368" s="633"/>
      <c r="AT368" s="633"/>
      <c r="AU368" s="633"/>
      <c r="AV368" s="633"/>
      <c r="AW368" s="633"/>
      <c r="AX368" s="633"/>
      <c r="AY368" s="633"/>
      <c r="AZ368" s="633"/>
      <c r="BA368" s="633"/>
      <c r="BB368" s="633"/>
      <c r="BC368" s="633"/>
      <c r="BD368" s="634"/>
      <c r="BE368" s="632" t="s">
        <v>810</v>
      </c>
      <c r="BF368" s="633"/>
      <c r="BG368" s="633"/>
      <c r="BH368" s="633"/>
      <c r="BI368" s="633"/>
      <c r="BJ368" s="633"/>
      <c r="BK368" s="633"/>
      <c r="BL368" s="633"/>
      <c r="BM368" s="633"/>
      <c r="BN368" s="633"/>
      <c r="BO368" s="633"/>
      <c r="BP368" s="633"/>
      <c r="BQ368" s="633"/>
      <c r="BR368" s="633"/>
      <c r="BS368" s="633"/>
      <c r="BT368" s="633"/>
      <c r="BU368" s="633"/>
      <c r="BV368" s="633"/>
      <c r="BW368" s="633"/>
      <c r="BX368" s="633"/>
      <c r="BY368" s="633"/>
      <c r="BZ368" s="633"/>
      <c r="CA368" s="633"/>
      <c r="CB368" s="633"/>
      <c r="CC368" s="633"/>
      <c r="CD368" s="633"/>
      <c r="CE368" s="633"/>
      <c r="CF368" s="633"/>
      <c r="CG368" s="633"/>
      <c r="CH368" s="633"/>
      <c r="CI368" s="634"/>
    </row>
    <row r="369" spans="1:87">
      <c r="A369" s="40"/>
      <c r="B369" s="635">
        <v>87</v>
      </c>
      <c r="C369" s="636"/>
      <c r="D369" s="636"/>
      <c r="E369" s="636"/>
      <c r="F369" s="637"/>
      <c r="G369" s="629" t="s">
        <v>72</v>
      </c>
      <c r="H369" s="630"/>
      <c r="I369" s="630"/>
      <c r="J369" s="630"/>
      <c r="K369" s="630"/>
      <c r="L369" s="630"/>
      <c r="M369" s="630"/>
      <c r="N369" s="630"/>
      <c r="O369" s="630"/>
      <c r="P369" s="630"/>
      <c r="Q369" s="630"/>
      <c r="R369" s="630"/>
      <c r="S369" s="630"/>
      <c r="T369" s="630"/>
      <c r="U369" s="630"/>
      <c r="V369" s="630"/>
      <c r="W369" s="630"/>
      <c r="X369" s="630"/>
      <c r="Y369" s="630"/>
      <c r="Z369" s="630"/>
      <c r="AA369" s="630"/>
      <c r="AB369" s="630"/>
      <c r="AC369" s="630"/>
      <c r="AD369" s="630"/>
      <c r="AE369" s="630"/>
      <c r="AF369" s="630"/>
      <c r="AG369" s="630"/>
      <c r="AH369" s="630"/>
      <c r="AI369" s="630"/>
      <c r="AJ369" s="631"/>
      <c r="AK369" s="632" t="s">
        <v>1795</v>
      </c>
      <c r="AL369" s="633"/>
      <c r="AM369" s="633"/>
      <c r="AN369" s="633"/>
      <c r="AO369" s="633"/>
      <c r="AP369" s="633"/>
      <c r="AQ369" s="633"/>
      <c r="AR369" s="633"/>
      <c r="AS369" s="633"/>
      <c r="AT369" s="633"/>
      <c r="AU369" s="633"/>
      <c r="AV369" s="633"/>
      <c r="AW369" s="633"/>
      <c r="AX369" s="633"/>
      <c r="AY369" s="633"/>
      <c r="AZ369" s="633"/>
      <c r="BA369" s="633"/>
      <c r="BB369" s="633"/>
      <c r="BC369" s="633"/>
      <c r="BD369" s="634"/>
      <c r="BE369" s="632" t="s">
        <v>826</v>
      </c>
      <c r="BF369" s="633"/>
      <c r="BG369" s="633"/>
      <c r="BH369" s="633"/>
      <c r="BI369" s="633"/>
      <c r="BJ369" s="633"/>
      <c r="BK369" s="633"/>
      <c r="BL369" s="633"/>
      <c r="BM369" s="633"/>
      <c r="BN369" s="633"/>
      <c r="BO369" s="633"/>
      <c r="BP369" s="633"/>
      <c r="BQ369" s="633"/>
      <c r="BR369" s="633"/>
      <c r="BS369" s="633"/>
      <c r="BT369" s="633"/>
      <c r="BU369" s="633"/>
      <c r="BV369" s="633"/>
      <c r="BW369" s="633"/>
      <c r="BX369" s="633"/>
      <c r="BY369" s="633"/>
      <c r="BZ369" s="633"/>
      <c r="CA369" s="633"/>
      <c r="CB369" s="633"/>
      <c r="CC369" s="633"/>
      <c r="CD369" s="633"/>
      <c r="CE369" s="633"/>
      <c r="CF369" s="633"/>
      <c r="CG369" s="633"/>
      <c r="CH369" s="633"/>
      <c r="CI369" s="634"/>
    </row>
    <row r="370" spans="1:87">
      <c r="A370" s="40"/>
      <c r="B370" s="635">
        <v>88</v>
      </c>
      <c r="C370" s="636"/>
      <c r="D370" s="636"/>
      <c r="E370" s="636"/>
      <c r="F370" s="637"/>
      <c r="G370" s="629" t="s">
        <v>73</v>
      </c>
      <c r="H370" s="630"/>
      <c r="I370" s="630"/>
      <c r="J370" s="630"/>
      <c r="K370" s="630"/>
      <c r="L370" s="630"/>
      <c r="M370" s="630"/>
      <c r="N370" s="630"/>
      <c r="O370" s="630"/>
      <c r="P370" s="630"/>
      <c r="Q370" s="630"/>
      <c r="R370" s="630"/>
      <c r="S370" s="630"/>
      <c r="T370" s="630"/>
      <c r="U370" s="630"/>
      <c r="V370" s="630"/>
      <c r="W370" s="630"/>
      <c r="X370" s="630"/>
      <c r="Y370" s="630"/>
      <c r="Z370" s="630"/>
      <c r="AA370" s="630"/>
      <c r="AB370" s="630"/>
      <c r="AC370" s="630"/>
      <c r="AD370" s="630"/>
      <c r="AE370" s="630"/>
      <c r="AF370" s="630"/>
      <c r="AG370" s="630"/>
      <c r="AH370" s="630"/>
      <c r="AI370" s="630"/>
      <c r="AJ370" s="631"/>
      <c r="AK370" s="632" t="s">
        <v>1789</v>
      </c>
      <c r="AL370" s="633"/>
      <c r="AM370" s="633"/>
      <c r="AN370" s="633"/>
      <c r="AO370" s="633"/>
      <c r="AP370" s="633"/>
      <c r="AQ370" s="633"/>
      <c r="AR370" s="633"/>
      <c r="AS370" s="633"/>
      <c r="AT370" s="633"/>
      <c r="AU370" s="633"/>
      <c r="AV370" s="633"/>
      <c r="AW370" s="633"/>
      <c r="AX370" s="633"/>
      <c r="AY370" s="633"/>
      <c r="AZ370" s="633"/>
      <c r="BA370" s="633"/>
      <c r="BB370" s="633"/>
      <c r="BC370" s="633"/>
      <c r="BD370" s="634"/>
      <c r="BE370" s="632" t="s">
        <v>772</v>
      </c>
      <c r="BF370" s="633"/>
      <c r="BG370" s="633"/>
      <c r="BH370" s="633"/>
      <c r="BI370" s="633"/>
      <c r="BJ370" s="633"/>
      <c r="BK370" s="633"/>
      <c r="BL370" s="633"/>
      <c r="BM370" s="633"/>
      <c r="BN370" s="633"/>
      <c r="BO370" s="633"/>
      <c r="BP370" s="633"/>
      <c r="BQ370" s="633"/>
      <c r="BR370" s="633"/>
      <c r="BS370" s="633"/>
      <c r="BT370" s="633"/>
      <c r="BU370" s="633"/>
      <c r="BV370" s="633"/>
      <c r="BW370" s="633"/>
      <c r="BX370" s="633"/>
      <c r="BY370" s="633"/>
      <c r="BZ370" s="633"/>
      <c r="CA370" s="633"/>
      <c r="CB370" s="633"/>
      <c r="CC370" s="633"/>
      <c r="CD370" s="633"/>
      <c r="CE370" s="633"/>
      <c r="CF370" s="633"/>
      <c r="CG370" s="633"/>
      <c r="CH370" s="633"/>
      <c r="CI370" s="634"/>
    </row>
    <row r="371" spans="1:87">
      <c r="A371" s="40"/>
      <c r="B371" s="635">
        <v>89</v>
      </c>
      <c r="C371" s="636"/>
      <c r="D371" s="636"/>
      <c r="E371" s="636"/>
      <c r="F371" s="637"/>
      <c r="G371" s="629" t="s">
        <v>870</v>
      </c>
      <c r="H371" s="630"/>
      <c r="I371" s="630"/>
      <c r="J371" s="630"/>
      <c r="K371" s="630"/>
      <c r="L371" s="630"/>
      <c r="M371" s="630"/>
      <c r="N371" s="630"/>
      <c r="O371" s="630"/>
      <c r="P371" s="630"/>
      <c r="Q371" s="630"/>
      <c r="R371" s="630"/>
      <c r="S371" s="630"/>
      <c r="T371" s="630"/>
      <c r="U371" s="630"/>
      <c r="V371" s="630"/>
      <c r="W371" s="630"/>
      <c r="X371" s="630"/>
      <c r="Y371" s="630"/>
      <c r="Z371" s="630"/>
      <c r="AA371" s="630"/>
      <c r="AB371" s="630"/>
      <c r="AC371" s="630"/>
      <c r="AD371" s="630"/>
      <c r="AE371" s="630"/>
      <c r="AF371" s="630"/>
      <c r="AG371" s="630"/>
      <c r="AH371" s="630"/>
      <c r="AI371" s="630"/>
      <c r="AJ371" s="631"/>
      <c r="AK371" s="632" t="s">
        <v>809</v>
      </c>
      <c r="AL371" s="633"/>
      <c r="AM371" s="633"/>
      <c r="AN371" s="633"/>
      <c r="AO371" s="633"/>
      <c r="AP371" s="633"/>
      <c r="AQ371" s="633"/>
      <c r="AR371" s="633"/>
      <c r="AS371" s="633"/>
      <c r="AT371" s="633"/>
      <c r="AU371" s="633"/>
      <c r="AV371" s="633"/>
      <c r="AW371" s="633"/>
      <c r="AX371" s="633"/>
      <c r="AY371" s="633"/>
      <c r="AZ371" s="633"/>
      <c r="BA371" s="633"/>
      <c r="BB371" s="633"/>
      <c r="BC371" s="633"/>
      <c r="BD371" s="634"/>
      <c r="BE371" s="632" t="s">
        <v>810</v>
      </c>
      <c r="BF371" s="633"/>
      <c r="BG371" s="633"/>
      <c r="BH371" s="633"/>
      <c r="BI371" s="633"/>
      <c r="BJ371" s="633"/>
      <c r="BK371" s="633"/>
      <c r="BL371" s="633"/>
      <c r="BM371" s="633"/>
      <c r="BN371" s="633"/>
      <c r="BO371" s="633"/>
      <c r="BP371" s="633"/>
      <c r="BQ371" s="633"/>
      <c r="BR371" s="633"/>
      <c r="BS371" s="633"/>
      <c r="BT371" s="633"/>
      <c r="BU371" s="633"/>
      <c r="BV371" s="633"/>
      <c r="BW371" s="633"/>
      <c r="BX371" s="633"/>
      <c r="BY371" s="633"/>
      <c r="BZ371" s="633"/>
      <c r="CA371" s="633"/>
      <c r="CB371" s="633"/>
      <c r="CC371" s="633"/>
      <c r="CD371" s="633"/>
      <c r="CE371" s="633"/>
      <c r="CF371" s="633"/>
      <c r="CG371" s="633"/>
      <c r="CH371" s="633"/>
      <c r="CI371" s="634"/>
    </row>
    <row r="372" spans="1:87">
      <c r="A372" s="40"/>
      <c r="B372" s="635">
        <v>90</v>
      </c>
      <c r="C372" s="636"/>
      <c r="D372" s="636"/>
      <c r="E372" s="636"/>
      <c r="F372" s="637"/>
      <c r="G372" s="629" t="s">
        <v>75</v>
      </c>
      <c r="H372" s="630"/>
      <c r="I372" s="630"/>
      <c r="J372" s="630"/>
      <c r="K372" s="630"/>
      <c r="L372" s="630"/>
      <c r="M372" s="630"/>
      <c r="N372" s="630"/>
      <c r="O372" s="630"/>
      <c r="P372" s="630"/>
      <c r="Q372" s="630"/>
      <c r="R372" s="630"/>
      <c r="S372" s="630"/>
      <c r="T372" s="630"/>
      <c r="U372" s="630"/>
      <c r="V372" s="630"/>
      <c r="W372" s="630"/>
      <c r="X372" s="630"/>
      <c r="Y372" s="630"/>
      <c r="Z372" s="630"/>
      <c r="AA372" s="630"/>
      <c r="AB372" s="630"/>
      <c r="AC372" s="630"/>
      <c r="AD372" s="630"/>
      <c r="AE372" s="630"/>
      <c r="AF372" s="630"/>
      <c r="AG372" s="630"/>
      <c r="AH372" s="630"/>
      <c r="AI372" s="630"/>
      <c r="AJ372" s="631"/>
      <c r="AK372" s="632" t="s">
        <v>118</v>
      </c>
      <c r="AL372" s="633"/>
      <c r="AM372" s="633"/>
      <c r="AN372" s="633"/>
      <c r="AO372" s="633"/>
      <c r="AP372" s="633"/>
      <c r="AQ372" s="633"/>
      <c r="AR372" s="633"/>
      <c r="AS372" s="633"/>
      <c r="AT372" s="633"/>
      <c r="AU372" s="633"/>
      <c r="AV372" s="633"/>
      <c r="AW372" s="633"/>
      <c r="AX372" s="633"/>
      <c r="AY372" s="633"/>
      <c r="AZ372" s="633"/>
      <c r="BA372" s="633"/>
      <c r="BB372" s="633"/>
      <c r="BC372" s="633"/>
      <c r="BD372" s="634"/>
      <c r="BE372" s="632" t="s">
        <v>823</v>
      </c>
      <c r="BF372" s="633"/>
      <c r="BG372" s="633"/>
      <c r="BH372" s="633"/>
      <c r="BI372" s="633"/>
      <c r="BJ372" s="633"/>
      <c r="BK372" s="633"/>
      <c r="BL372" s="633"/>
      <c r="BM372" s="633"/>
      <c r="BN372" s="633"/>
      <c r="BO372" s="633"/>
      <c r="BP372" s="633"/>
      <c r="BQ372" s="633"/>
      <c r="BR372" s="633"/>
      <c r="BS372" s="633"/>
      <c r="BT372" s="633"/>
      <c r="BU372" s="633"/>
      <c r="BV372" s="633"/>
      <c r="BW372" s="633"/>
      <c r="BX372" s="633"/>
      <c r="BY372" s="633"/>
      <c r="BZ372" s="633"/>
      <c r="CA372" s="633"/>
      <c r="CB372" s="633"/>
      <c r="CC372" s="633"/>
      <c r="CD372" s="633"/>
      <c r="CE372" s="633"/>
      <c r="CF372" s="633"/>
      <c r="CG372" s="633"/>
      <c r="CH372" s="633"/>
      <c r="CI372" s="634"/>
    </row>
    <row r="373" spans="1:87">
      <c r="A373" s="40"/>
      <c r="B373" s="635">
        <v>91</v>
      </c>
      <c r="C373" s="636"/>
      <c r="D373" s="636"/>
      <c r="E373" s="636"/>
      <c r="F373" s="637"/>
      <c r="G373" s="629" t="s">
        <v>221</v>
      </c>
      <c r="H373" s="630"/>
      <c r="I373" s="630"/>
      <c r="J373" s="630"/>
      <c r="K373" s="630"/>
      <c r="L373" s="630"/>
      <c r="M373" s="630"/>
      <c r="N373" s="630"/>
      <c r="O373" s="630"/>
      <c r="P373" s="630"/>
      <c r="Q373" s="630"/>
      <c r="R373" s="630"/>
      <c r="S373" s="630"/>
      <c r="T373" s="630"/>
      <c r="U373" s="630"/>
      <c r="V373" s="630"/>
      <c r="W373" s="630"/>
      <c r="X373" s="630"/>
      <c r="Y373" s="630"/>
      <c r="Z373" s="630"/>
      <c r="AA373" s="630"/>
      <c r="AB373" s="630"/>
      <c r="AC373" s="630"/>
      <c r="AD373" s="630"/>
      <c r="AE373" s="630"/>
      <c r="AF373" s="630"/>
      <c r="AG373" s="630"/>
      <c r="AH373" s="630"/>
      <c r="AI373" s="630"/>
      <c r="AJ373" s="631"/>
      <c r="AK373" s="632" t="s">
        <v>114</v>
      </c>
      <c r="AL373" s="633"/>
      <c r="AM373" s="633"/>
      <c r="AN373" s="633"/>
      <c r="AO373" s="633"/>
      <c r="AP373" s="633"/>
      <c r="AQ373" s="633"/>
      <c r="AR373" s="633"/>
      <c r="AS373" s="633"/>
      <c r="AT373" s="633"/>
      <c r="AU373" s="633"/>
      <c r="AV373" s="633"/>
      <c r="AW373" s="633"/>
      <c r="AX373" s="633"/>
      <c r="AY373" s="633"/>
      <c r="AZ373" s="633"/>
      <c r="BA373" s="633"/>
      <c r="BB373" s="633"/>
      <c r="BC373" s="633"/>
      <c r="BD373" s="634"/>
      <c r="BE373" s="632" t="s">
        <v>823</v>
      </c>
      <c r="BF373" s="633"/>
      <c r="BG373" s="633"/>
      <c r="BH373" s="633"/>
      <c r="BI373" s="633"/>
      <c r="BJ373" s="633"/>
      <c r="BK373" s="633"/>
      <c r="BL373" s="633"/>
      <c r="BM373" s="633"/>
      <c r="BN373" s="633"/>
      <c r="BO373" s="633"/>
      <c r="BP373" s="633"/>
      <c r="BQ373" s="633"/>
      <c r="BR373" s="633"/>
      <c r="BS373" s="633"/>
      <c r="BT373" s="633"/>
      <c r="BU373" s="633"/>
      <c r="BV373" s="633"/>
      <c r="BW373" s="633"/>
      <c r="BX373" s="633"/>
      <c r="BY373" s="633"/>
      <c r="BZ373" s="633"/>
      <c r="CA373" s="633"/>
      <c r="CB373" s="633"/>
      <c r="CC373" s="633"/>
      <c r="CD373" s="633"/>
      <c r="CE373" s="633"/>
      <c r="CF373" s="633"/>
      <c r="CG373" s="633"/>
      <c r="CH373" s="633"/>
      <c r="CI373" s="634"/>
    </row>
    <row r="374" spans="1:87">
      <c r="A374" s="40"/>
      <c r="B374" s="635">
        <v>92</v>
      </c>
      <c r="C374" s="636"/>
      <c r="D374" s="636"/>
      <c r="E374" s="636"/>
      <c r="F374" s="637"/>
      <c r="G374" s="629" t="s">
        <v>77</v>
      </c>
      <c r="H374" s="630"/>
      <c r="I374" s="630"/>
      <c r="J374" s="630"/>
      <c r="K374" s="630"/>
      <c r="L374" s="630"/>
      <c r="M374" s="630"/>
      <c r="N374" s="630"/>
      <c r="O374" s="630"/>
      <c r="P374" s="630"/>
      <c r="Q374" s="630"/>
      <c r="R374" s="630"/>
      <c r="S374" s="630"/>
      <c r="T374" s="630"/>
      <c r="U374" s="630"/>
      <c r="V374" s="630"/>
      <c r="W374" s="630"/>
      <c r="X374" s="630"/>
      <c r="Y374" s="630"/>
      <c r="Z374" s="630"/>
      <c r="AA374" s="630"/>
      <c r="AB374" s="630"/>
      <c r="AC374" s="630"/>
      <c r="AD374" s="630"/>
      <c r="AE374" s="630"/>
      <c r="AF374" s="630"/>
      <c r="AG374" s="630"/>
      <c r="AH374" s="630"/>
      <c r="AI374" s="630"/>
      <c r="AJ374" s="631"/>
      <c r="AK374" s="632" t="s">
        <v>1792</v>
      </c>
      <c r="AL374" s="633"/>
      <c r="AM374" s="633"/>
      <c r="AN374" s="633"/>
      <c r="AO374" s="633"/>
      <c r="AP374" s="633"/>
      <c r="AQ374" s="633"/>
      <c r="AR374" s="633"/>
      <c r="AS374" s="633"/>
      <c r="AT374" s="633"/>
      <c r="AU374" s="633"/>
      <c r="AV374" s="633"/>
      <c r="AW374" s="633"/>
      <c r="AX374" s="633"/>
      <c r="AY374" s="633"/>
      <c r="AZ374" s="633"/>
      <c r="BA374" s="633"/>
      <c r="BB374" s="633"/>
      <c r="BC374" s="633"/>
      <c r="BD374" s="634"/>
      <c r="BE374" s="632" t="s">
        <v>826</v>
      </c>
      <c r="BF374" s="633"/>
      <c r="BG374" s="633"/>
      <c r="BH374" s="633"/>
      <c r="BI374" s="633"/>
      <c r="BJ374" s="633"/>
      <c r="BK374" s="633"/>
      <c r="BL374" s="633"/>
      <c r="BM374" s="633"/>
      <c r="BN374" s="633"/>
      <c r="BO374" s="633"/>
      <c r="BP374" s="633"/>
      <c r="BQ374" s="633"/>
      <c r="BR374" s="633"/>
      <c r="BS374" s="633"/>
      <c r="BT374" s="633"/>
      <c r="BU374" s="633"/>
      <c r="BV374" s="633"/>
      <c r="BW374" s="633"/>
      <c r="BX374" s="633"/>
      <c r="BY374" s="633"/>
      <c r="BZ374" s="633"/>
      <c r="CA374" s="633"/>
      <c r="CB374" s="633"/>
      <c r="CC374" s="633"/>
      <c r="CD374" s="633"/>
      <c r="CE374" s="633"/>
      <c r="CF374" s="633"/>
      <c r="CG374" s="633"/>
      <c r="CH374" s="633"/>
      <c r="CI374" s="634"/>
    </row>
    <row r="375" spans="1:87">
      <c r="A375" s="40"/>
      <c r="B375" s="635">
        <v>93</v>
      </c>
      <c r="C375" s="636"/>
      <c r="D375" s="636"/>
      <c r="E375" s="636"/>
      <c r="F375" s="637"/>
      <c r="G375" s="629" t="s">
        <v>871</v>
      </c>
      <c r="H375" s="630"/>
      <c r="I375" s="630"/>
      <c r="J375" s="630"/>
      <c r="K375" s="630"/>
      <c r="L375" s="630"/>
      <c r="M375" s="630"/>
      <c r="N375" s="630"/>
      <c r="O375" s="630"/>
      <c r="P375" s="630"/>
      <c r="Q375" s="630"/>
      <c r="R375" s="630"/>
      <c r="S375" s="630"/>
      <c r="T375" s="630"/>
      <c r="U375" s="630"/>
      <c r="V375" s="630"/>
      <c r="W375" s="630"/>
      <c r="X375" s="630"/>
      <c r="Y375" s="630"/>
      <c r="Z375" s="630"/>
      <c r="AA375" s="630"/>
      <c r="AB375" s="630"/>
      <c r="AC375" s="630"/>
      <c r="AD375" s="630"/>
      <c r="AE375" s="630"/>
      <c r="AF375" s="630"/>
      <c r="AG375" s="630"/>
      <c r="AH375" s="630"/>
      <c r="AI375" s="630"/>
      <c r="AJ375" s="631"/>
      <c r="AK375" s="632" t="s">
        <v>114</v>
      </c>
      <c r="AL375" s="633"/>
      <c r="AM375" s="633"/>
      <c r="AN375" s="633"/>
      <c r="AO375" s="633"/>
      <c r="AP375" s="633"/>
      <c r="AQ375" s="633"/>
      <c r="AR375" s="633"/>
      <c r="AS375" s="633"/>
      <c r="AT375" s="633"/>
      <c r="AU375" s="633"/>
      <c r="AV375" s="633"/>
      <c r="AW375" s="633"/>
      <c r="AX375" s="633"/>
      <c r="AY375" s="633"/>
      <c r="AZ375" s="633"/>
      <c r="BA375" s="633"/>
      <c r="BB375" s="633"/>
      <c r="BC375" s="633"/>
      <c r="BD375" s="634"/>
      <c r="BE375" s="632" t="s">
        <v>2467</v>
      </c>
      <c r="BF375" s="633"/>
      <c r="BG375" s="633"/>
      <c r="BH375" s="633"/>
      <c r="BI375" s="633"/>
      <c r="BJ375" s="633"/>
      <c r="BK375" s="633"/>
      <c r="BL375" s="633"/>
      <c r="BM375" s="633"/>
      <c r="BN375" s="633"/>
      <c r="BO375" s="633"/>
      <c r="BP375" s="633"/>
      <c r="BQ375" s="633"/>
      <c r="BR375" s="633"/>
      <c r="BS375" s="633"/>
      <c r="BT375" s="633"/>
      <c r="BU375" s="633"/>
      <c r="BV375" s="633"/>
      <c r="BW375" s="633"/>
      <c r="BX375" s="633"/>
      <c r="BY375" s="633"/>
      <c r="BZ375" s="633"/>
      <c r="CA375" s="633"/>
      <c r="CB375" s="633"/>
      <c r="CC375" s="633"/>
      <c r="CD375" s="633"/>
      <c r="CE375" s="633"/>
      <c r="CF375" s="633"/>
      <c r="CG375" s="633"/>
      <c r="CH375" s="633"/>
      <c r="CI375" s="634"/>
    </row>
    <row r="376" spans="1:87">
      <c r="A376" s="40"/>
      <c r="B376" s="635">
        <v>94</v>
      </c>
      <c r="C376" s="636"/>
      <c r="D376" s="636"/>
      <c r="E376" s="636"/>
      <c r="F376" s="637"/>
      <c r="G376" s="629" t="s">
        <v>872</v>
      </c>
      <c r="H376" s="630"/>
      <c r="I376" s="630"/>
      <c r="J376" s="630"/>
      <c r="K376" s="630"/>
      <c r="L376" s="630"/>
      <c r="M376" s="630"/>
      <c r="N376" s="630"/>
      <c r="O376" s="630"/>
      <c r="P376" s="630"/>
      <c r="Q376" s="630"/>
      <c r="R376" s="630"/>
      <c r="S376" s="630"/>
      <c r="T376" s="630"/>
      <c r="U376" s="630"/>
      <c r="V376" s="630"/>
      <c r="W376" s="630"/>
      <c r="X376" s="630"/>
      <c r="Y376" s="630"/>
      <c r="Z376" s="630"/>
      <c r="AA376" s="630"/>
      <c r="AB376" s="630"/>
      <c r="AC376" s="630"/>
      <c r="AD376" s="630"/>
      <c r="AE376" s="630"/>
      <c r="AF376" s="630"/>
      <c r="AG376" s="630"/>
      <c r="AH376" s="630"/>
      <c r="AI376" s="630"/>
      <c r="AJ376" s="631"/>
      <c r="AK376" s="632" t="s">
        <v>809</v>
      </c>
      <c r="AL376" s="633"/>
      <c r="AM376" s="633"/>
      <c r="AN376" s="633"/>
      <c r="AO376" s="633"/>
      <c r="AP376" s="633"/>
      <c r="AQ376" s="633"/>
      <c r="AR376" s="633"/>
      <c r="AS376" s="633"/>
      <c r="AT376" s="633"/>
      <c r="AU376" s="633"/>
      <c r="AV376" s="633"/>
      <c r="AW376" s="633"/>
      <c r="AX376" s="633"/>
      <c r="AY376" s="633"/>
      <c r="AZ376" s="633"/>
      <c r="BA376" s="633"/>
      <c r="BB376" s="633"/>
      <c r="BC376" s="633"/>
      <c r="BD376" s="634"/>
      <c r="BE376" s="632" t="s">
        <v>826</v>
      </c>
      <c r="BF376" s="633"/>
      <c r="BG376" s="633"/>
      <c r="BH376" s="633"/>
      <c r="BI376" s="633"/>
      <c r="BJ376" s="633"/>
      <c r="BK376" s="633"/>
      <c r="BL376" s="633"/>
      <c r="BM376" s="633"/>
      <c r="BN376" s="633"/>
      <c r="BO376" s="633"/>
      <c r="BP376" s="633"/>
      <c r="BQ376" s="633"/>
      <c r="BR376" s="633"/>
      <c r="BS376" s="633"/>
      <c r="BT376" s="633"/>
      <c r="BU376" s="633"/>
      <c r="BV376" s="633"/>
      <c r="BW376" s="633"/>
      <c r="BX376" s="633"/>
      <c r="BY376" s="633"/>
      <c r="BZ376" s="633"/>
      <c r="CA376" s="633"/>
      <c r="CB376" s="633"/>
      <c r="CC376" s="633"/>
      <c r="CD376" s="633"/>
      <c r="CE376" s="633"/>
      <c r="CF376" s="633"/>
      <c r="CG376" s="633"/>
      <c r="CH376" s="633"/>
      <c r="CI376" s="634"/>
    </row>
    <row r="377" spans="1:87">
      <c r="A377" s="40"/>
      <c r="B377" s="635">
        <v>95</v>
      </c>
      <c r="C377" s="636"/>
      <c r="D377" s="636"/>
      <c r="E377" s="636"/>
      <c r="F377" s="637"/>
      <c r="G377" s="629" t="s">
        <v>80</v>
      </c>
      <c r="H377" s="630"/>
      <c r="I377" s="630"/>
      <c r="J377" s="630"/>
      <c r="K377" s="630"/>
      <c r="L377" s="630"/>
      <c r="M377" s="630"/>
      <c r="N377" s="630"/>
      <c r="O377" s="630"/>
      <c r="P377" s="630"/>
      <c r="Q377" s="630"/>
      <c r="R377" s="630"/>
      <c r="S377" s="630"/>
      <c r="T377" s="630"/>
      <c r="U377" s="630"/>
      <c r="V377" s="630"/>
      <c r="W377" s="630"/>
      <c r="X377" s="630"/>
      <c r="Y377" s="630"/>
      <c r="Z377" s="630"/>
      <c r="AA377" s="630"/>
      <c r="AB377" s="630"/>
      <c r="AC377" s="630"/>
      <c r="AD377" s="630"/>
      <c r="AE377" s="630"/>
      <c r="AF377" s="630"/>
      <c r="AG377" s="630"/>
      <c r="AH377" s="630"/>
      <c r="AI377" s="630"/>
      <c r="AJ377" s="631"/>
      <c r="AK377" s="632" t="s">
        <v>118</v>
      </c>
      <c r="AL377" s="633"/>
      <c r="AM377" s="633"/>
      <c r="AN377" s="633"/>
      <c r="AO377" s="633"/>
      <c r="AP377" s="633"/>
      <c r="AQ377" s="633"/>
      <c r="AR377" s="633"/>
      <c r="AS377" s="633"/>
      <c r="AT377" s="633"/>
      <c r="AU377" s="633"/>
      <c r="AV377" s="633"/>
      <c r="AW377" s="633"/>
      <c r="AX377" s="633"/>
      <c r="AY377" s="633"/>
      <c r="AZ377" s="633"/>
      <c r="BA377" s="633"/>
      <c r="BB377" s="633"/>
      <c r="BC377" s="633"/>
      <c r="BD377" s="634"/>
      <c r="BE377" s="632" t="s">
        <v>826</v>
      </c>
      <c r="BF377" s="633"/>
      <c r="BG377" s="633"/>
      <c r="BH377" s="633"/>
      <c r="BI377" s="633"/>
      <c r="BJ377" s="633"/>
      <c r="BK377" s="633"/>
      <c r="BL377" s="633"/>
      <c r="BM377" s="633"/>
      <c r="BN377" s="633"/>
      <c r="BO377" s="633"/>
      <c r="BP377" s="633"/>
      <c r="BQ377" s="633"/>
      <c r="BR377" s="633"/>
      <c r="BS377" s="633"/>
      <c r="BT377" s="633"/>
      <c r="BU377" s="633"/>
      <c r="BV377" s="633"/>
      <c r="BW377" s="633"/>
      <c r="BX377" s="633"/>
      <c r="BY377" s="633"/>
      <c r="BZ377" s="633"/>
      <c r="CA377" s="633"/>
      <c r="CB377" s="633"/>
      <c r="CC377" s="633"/>
      <c r="CD377" s="633"/>
      <c r="CE377" s="633"/>
      <c r="CF377" s="633"/>
      <c r="CG377" s="633"/>
      <c r="CH377" s="633"/>
      <c r="CI377" s="634"/>
    </row>
    <row r="378" spans="1:87">
      <c r="A378" s="40"/>
      <c r="B378" s="635">
        <v>96</v>
      </c>
      <c r="C378" s="636"/>
      <c r="D378" s="636"/>
      <c r="E378" s="636"/>
      <c r="F378" s="637"/>
      <c r="G378" s="629" t="s">
        <v>873</v>
      </c>
      <c r="H378" s="630"/>
      <c r="I378" s="630"/>
      <c r="J378" s="630"/>
      <c r="K378" s="630"/>
      <c r="L378" s="630"/>
      <c r="M378" s="630"/>
      <c r="N378" s="630"/>
      <c r="O378" s="630"/>
      <c r="P378" s="630"/>
      <c r="Q378" s="630"/>
      <c r="R378" s="630"/>
      <c r="S378" s="630"/>
      <c r="T378" s="630"/>
      <c r="U378" s="630"/>
      <c r="V378" s="630"/>
      <c r="W378" s="630"/>
      <c r="X378" s="630"/>
      <c r="Y378" s="630"/>
      <c r="Z378" s="630"/>
      <c r="AA378" s="630"/>
      <c r="AB378" s="630"/>
      <c r="AC378" s="630"/>
      <c r="AD378" s="630"/>
      <c r="AE378" s="630"/>
      <c r="AF378" s="630"/>
      <c r="AG378" s="630"/>
      <c r="AH378" s="630"/>
      <c r="AI378" s="630"/>
      <c r="AJ378" s="631"/>
      <c r="AK378" s="632" t="s">
        <v>809</v>
      </c>
      <c r="AL378" s="633"/>
      <c r="AM378" s="633"/>
      <c r="AN378" s="633"/>
      <c r="AO378" s="633"/>
      <c r="AP378" s="633"/>
      <c r="AQ378" s="633"/>
      <c r="AR378" s="633"/>
      <c r="AS378" s="633"/>
      <c r="AT378" s="633"/>
      <c r="AU378" s="633"/>
      <c r="AV378" s="633"/>
      <c r="AW378" s="633"/>
      <c r="AX378" s="633"/>
      <c r="AY378" s="633"/>
      <c r="AZ378" s="633"/>
      <c r="BA378" s="633"/>
      <c r="BB378" s="633"/>
      <c r="BC378" s="633"/>
      <c r="BD378" s="634"/>
      <c r="BE378" s="632" t="s">
        <v>818</v>
      </c>
      <c r="BF378" s="633"/>
      <c r="BG378" s="633"/>
      <c r="BH378" s="633"/>
      <c r="BI378" s="633"/>
      <c r="BJ378" s="633"/>
      <c r="BK378" s="633"/>
      <c r="BL378" s="633"/>
      <c r="BM378" s="633"/>
      <c r="BN378" s="633"/>
      <c r="BO378" s="633"/>
      <c r="BP378" s="633"/>
      <c r="BQ378" s="633"/>
      <c r="BR378" s="633"/>
      <c r="BS378" s="633"/>
      <c r="BT378" s="633"/>
      <c r="BU378" s="633"/>
      <c r="BV378" s="633"/>
      <c r="BW378" s="633"/>
      <c r="BX378" s="633"/>
      <c r="BY378" s="633"/>
      <c r="BZ378" s="633"/>
      <c r="CA378" s="633"/>
      <c r="CB378" s="633"/>
      <c r="CC378" s="633"/>
      <c r="CD378" s="633"/>
      <c r="CE378" s="633"/>
      <c r="CF378" s="633"/>
      <c r="CG378" s="633"/>
      <c r="CH378" s="633"/>
      <c r="CI378" s="634"/>
    </row>
    <row r="379" spans="1:87">
      <c r="A379" s="40"/>
      <c r="B379" s="635">
        <v>97</v>
      </c>
      <c r="C379" s="636"/>
      <c r="D379" s="636"/>
      <c r="E379" s="636"/>
      <c r="F379" s="637"/>
      <c r="G379" s="629" t="s">
        <v>874</v>
      </c>
      <c r="H379" s="630"/>
      <c r="I379" s="630"/>
      <c r="J379" s="630"/>
      <c r="K379" s="630"/>
      <c r="L379" s="630"/>
      <c r="M379" s="630"/>
      <c r="N379" s="630"/>
      <c r="O379" s="630"/>
      <c r="P379" s="630"/>
      <c r="Q379" s="630"/>
      <c r="R379" s="630"/>
      <c r="S379" s="630"/>
      <c r="T379" s="630"/>
      <c r="U379" s="630"/>
      <c r="V379" s="630"/>
      <c r="W379" s="630"/>
      <c r="X379" s="630"/>
      <c r="Y379" s="630"/>
      <c r="Z379" s="630"/>
      <c r="AA379" s="630"/>
      <c r="AB379" s="630"/>
      <c r="AC379" s="630"/>
      <c r="AD379" s="630"/>
      <c r="AE379" s="630"/>
      <c r="AF379" s="630"/>
      <c r="AG379" s="630"/>
      <c r="AH379" s="630"/>
      <c r="AI379" s="630"/>
      <c r="AJ379" s="631"/>
      <c r="AK379" s="632" t="s">
        <v>118</v>
      </c>
      <c r="AL379" s="633"/>
      <c r="AM379" s="633"/>
      <c r="AN379" s="633"/>
      <c r="AO379" s="633"/>
      <c r="AP379" s="633"/>
      <c r="AQ379" s="633"/>
      <c r="AR379" s="633"/>
      <c r="AS379" s="633"/>
      <c r="AT379" s="633"/>
      <c r="AU379" s="633"/>
      <c r="AV379" s="633"/>
      <c r="AW379" s="633"/>
      <c r="AX379" s="633"/>
      <c r="AY379" s="633"/>
      <c r="AZ379" s="633"/>
      <c r="BA379" s="633"/>
      <c r="BB379" s="633"/>
      <c r="BC379" s="633"/>
      <c r="BD379" s="634"/>
      <c r="BE379" s="632" t="s">
        <v>810</v>
      </c>
      <c r="BF379" s="633"/>
      <c r="BG379" s="633"/>
      <c r="BH379" s="633"/>
      <c r="BI379" s="633"/>
      <c r="BJ379" s="633"/>
      <c r="BK379" s="633"/>
      <c r="BL379" s="633"/>
      <c r="BM379" s="633"/>
      <c r="BN379" s="633"/>
      <c r="BO379" s="633"/>
      <c r="BP379" s="633"/>
      <c r="BQ379" s="633"/>
      <c r="BR379" s="633"/>
      <c r="BS379" s="633"/>
      <c r="BT379" s="633"/>
      <c r="BU379" s="633"/>
      <c r="BV379" s="633"/>
      <c r="BW379" s="633"/>
      <c r="BX379" s="633"/>
      <c r="BY379" s="633"/>
      <c r="BZ379" s="633"/>
      <c r="CA379" s="633"/>
      <c r="CB379" s="633"/>
      <c r="CC379" s="633"/>
      <c r="CD379" s="633"/>
      <c r="CE379" s="633"/>
      <c r="CF379" s="633"/>
      <c r="CG379" s="633"/>
      <c r="CH379" s="633"/>
      <c r="CI379" s="634"/>
    </row>
    <row r="380" spans="1:87">
      <c r="A380" s="40"/>
      <c r="B380" s="635">
        <v>98</v>
      </c>
      <c r="C380" s="636"/>
      <c r="D380" s="636"/>
      <c r="E380" s="636"/>
      <c r="F380" s="637"/>
      <c r="G380" s="629" t="s">
        <v>875</v>
      </c>
      <c r="H380" s="630"/>
      <c r="I380" s="630"/>
      <c r="J380" s="630"/>
      <c r="K380" s="630"/>
      <c r="L380" s="630"/>
      <c r="M380" s="630"/>
      <c r="N380" s="630"/>
      <c r="O380" s="630"/>
      <c r="P380" s="630"/>
      <c r="Q380" s="630"/>
      <c r="R380" s="630"/>
      <c r="S380" s="630"/>
      <c r="T380" s="630"/>
      <c r="U380" s="630"/>
      <c r="V380" s="630"/>
      <c r="W380" s="630"/>
      <c r="X380" s="630"/>
      <c r="Y380" s="630"/>
      <c r="Z380" s="630"/>
      <c r="AA380" s="630"/>
      <c r="AB380" s="630"/>
      <c r="AC380" s="630"/>
      <c r="AD380" s="630"/>
      <c r="AE380" s="630"/>
      <c r="AF380" s="630"/>
      <c r="AG380" s="630"/>
      <c r="AH380" s="630"/>
      <c r="AI380" s="630"/>
      <c r="AJ380" s="631"/>
      <c r="AK380" s="632" t="s">
        <v>809</v>
      </c>
      <c r="AL380" s="633"/>
      <c r="AM380" s="633"/>
      <c r="AN380" s="633"/>
      <c r="AO380" s="633"/>
      <c r="AP380" s="633"/>
      <c r="AQ380" s="633"/>
      <c r="AR380" s="633"/>
      <c r="AS380" s="633"/>
      <c r="AT380" s="633"/>
      <c r="AU380" s="633"/>
      <c r="AV380" s="633"/>
      <c r="AW380" s="633"/>
      <c r="AX380" s="633"/>
      <c r="AY380" s="633"/>
      <c r="AZ380" s="633"/>
      <c r="BA380" s="633"/>
      <c r="BB380" s="633"/>
      <c r="BC380" s="633"/>
      <c r="BD380" s="634"/>
      <c r="BE380" s="632" t="s">
        <v>810</v>
      </c>
      <c r="BF380" s="633"/>
      <c r="BG380" s="633"/>
      <c r="BH380" s="633"/>
      <c r="BI380" s="633"/>
      <c r="BJ380" s="633"/>
      <c r="BK380" s="633"/>
      <c r="BL380" s="633"/>
      <c r="BM380" s="633"/>
      <c r="BN380" s="633"/>
      <c r="BO380" s="633"/>
      <c r="BP380" s="633"/>
      <c r="BQ380" s="633"/>
      <c r="BR380" s="633"/>
      <c r="BS380" s="633"/>
      <c r="BT380" s="633"/>
      <c r="BU380" s="633"/>
      <c r="BV380" s="633"/>
      <c r="BW380" s="633"/>
      <c r="BX380" s="633"/>
      <c r="BY380" s="633"/>
      <c r="BZ380" s="633"/>
      <c r="CA380" s="633"/>
      <c r="CB380" s="633"/>
      <c r="CC380" s="633"/>
      <c r="CD380" s="633"/>
      <c r="CE380" s="633"/>
      <c r="CF380" s="633"/>
      <c r="CG380" s="633"/>
      <c r="CH380" s="633"/>
      <c r="CI380" s="634"/>
    </row>
    <row r="381" spans="1:87">
      <c r="A381" s="40"/>
      <c r="B381" s="635">
        <v>99</v>
      </c>
      <c r="C381" s="636"/>
      <c r="D381" s="636"/>
      <c r="E381" s="636"/>
      <c r="F381" s="637"/>
      <c r="G381" s="629" t="s">
        <v>876</v>
      </c>
      <c r="H381" s="630"/>
      <c r="I381" s="630"/>
      <c r="J381" s="630"/>
      <c r="K381" s="630"/>
      <c r="L381" s="630"/>
      <c r="M381" s="630"/>
      <c r="N381" s="630"/>
      <c r="O381" s="630"/>
      <c r="P381" s="630"/>
      <c r="Q381" s="630"/>
      <c r="R381" s="630"/>
      <c r="S381" s="630"/>
      <c r="T381" s="630"/>
      <c r="U381" s="630"/>
      <c r="V381" s="630"/>
      <c r="W381" s="630"/>
      <c r="X381" s="630"/>
      <c r="Y381" s="630"/>
      <c r="Z381" s="630"/>
      <c r="AA381" s="630"/>
      <c r="AB381" s="630"/>
      <c r="AC381" s="630"/>
      <c r="AD381" s="630"/>
      <c r="AE381" s="630"/>
      <c r="AF381" s="630"/>
      <c r="AG381" s="630"/>
      <c r="AH381" s="630"/>
      <c r="AI381" s="630"/>
      <c r="AJ381" s="631"/>
      <c r="AK381" s="632" t="s">
        <v>798</v>
      </c>
      <c r="AL381" s="633"/>
      <c r="AM381" s="633"/>
      <c r="AN381" s="633"/>
      <c r="AO381" s="633"/>
      <c r="AP381" s="633"/>
      <c r="AQ381" s="633"/>
      <c r="AR381" s="633"/>
      <c r="AS381" s="633"/>
      <c r="AT381" s="633"/>
      <c r="AU381" s="633"/>
      <c r="AV381" s="633"/>
      <c r="AW381" s="633"/>
      <c r="AX381" s="633"/>
      <c r="AY381" s="633"/>
      <c r="AZ381" s="633"/>
      <c r="BA381" s="633"/>
      <c r="BB381" s="633"/>
      <c r="BC381" s="633"/>
      <c r="BD381" s="634"/>
      <c r="BE381" s="632" t="s">
        <v>772</v>
      </c>
      <c r="BF381" s="633"/>
      <c r="BG381" s="633"/>
      <c r="BH381" s="633"/>
      <c r="BI381" s="633"/>
      <c r="BJ381" s="633"/>
      <c r="BK381" s="633"/>
      <c r="BL381" s="633"/>
      <c r="BM381" s="633"/>
      <c r="BN381" s="633"/>
      <c r="BO381" s="633"/>
      <c r="BP381" s="633"/>
      <c r="BQ381" s="633"/>
      <c r="BR381" s="633"/>
      <c r="BS381" s="633"/>
      <c r="BT381" s="633"/>
      <c r="BU381" s="633"/>
      <c r="BV381" s="633"/>
      <c r="BW381" s="633"/>
      <c r="BX381" s="633"/>
      <c r="BY381" s="633"/>
      <c r="BZ381" s="633"/>
      <c r="CA381" s="633"/>
      <c r="CB381" s="633"/>
      <c r="CC381" s="633"/>
      <c r="CD381" s="633"/>
      <c r="CE381" s="633"/>
      <c r="CF381" s="633"/>
      <c r="CG381" s="633"/>
      <c r="CH381" s="633"/>
      <c r="CI381" s="634"/>
    </row>
    <row r="382" spans="1:87">
      <c r="A382" s="40"/>
      <c r="B382" s="635">
        <v>100</v>
      </c>
      <c r="C382" s="636"/>
      <c r="D382" s="636"/>
      <c r="E382" s="636"/>
      <c r="F382" s="637"/>
      <c r="G382" s="629" t="s">
        <v>1257</v>
      </c>
      <c r="H382" s="630"/>
      <c r="I382" s="630"/>
      <c r="J382" s="630"/>
      <c r="K382" s="630"/>
      <c r="L382" s="630"/>
      <c r="M382" s="630"/>
      <c r="N382" s="630"/>
      <c r="O382" s="630"/>
      <c r="P382" s="630"/>
      <c r="Q382" s="630"/>
      <c r="R382" s="630"/>
      <c r="S382" s="630"/>
      <c r="T382" s="630"/>
      <c r="U382" s="630"/>
      <c r="V382" s="630"/>
      <c r="W382" s="630"/>
      <c r="X382" s="630"/>
      <c r="Y382" s="630"/>
      <c r="Z382" s="630"/>
      <c r="AA382" s="630"/>
      <c r="AB382" s="630"/>
      <c r="AC382" s="630"/>
      <c r="AD382" s="630"/>
      <c r="AE382" s="630"/>
      <c r="AF382" s="630"/>
      <c r="AG382" s="630"/>
      <c r="AH382" s="630"/>
      <c r="AI382" s="630"/>
      <c r="AJ382" s="631"/>
      <c r="AK382" s="632" t="s">
        <v>118</v>
      </c>
      <c r="AL382" s="633"/>
      <c r="AM382" s="633"/>
      <c r="AN382" s="633"/>
      <c r="AO382" s="633"/>
      <c r="AP382" s="633"/>
      <c r="AQ382" s="633"/>
      <c r="AR382" s="633"/>
      <c r="AS382" s="633"/>
      <c r="AT382" s="633"/>
      <c r="AU382" s="633"/>
      <c r="AV382" s="633"/>
      <c r="AW382" s="633"/>
      <c r="AX382" s="633"/>
      <c r="AY382" s="633"/>
      <c r="AZ382" s="633"/>
      <c r="BA382" s="633"/>
      <c r="BB382" s="633"/>
      <c r="BC382" s="633"/>
      <c r="BD382" s="634"/>
      <c r="BE382" s="632" t="s">
        <v>823</v>
      </c>
      <c r="BF382" s="633"/>
      <c r="BG382" s="633"/>
      <c r="BH382" s="633"/>
      <c r="BI382" s="633"/>
      <c r="BJ382" s="633"/>
      <c r="BK382" s="633"/>
      <c r="BL382" s="633"/>
      <c r="BM382" s="633"/>
      <c r="BN382" s="633"/>
      <c r="BO382" s="633"/>
      <c r="BP382" s="633"/>
      <c r="BQ382" s="633"/>
      <c r="BR382" s="633"/>
      <c r="BS382" s="633"/>
      <c r="BT382" s="633"/>
      <c r="BU382" s="633"/>
      <c r="BV382" s="633"/>
      <c r="BW382" s="633"/>
      <c r="BX382" s="633"/>
      <c r="BY382" s="633"/>
      <c r="BZ382" s="633"/>
      <c r="CA382" s="633"/>
      <c r="CB382" s="633"/>
      <c r="CC382" s="633"/>
      <c r="CD382" s="633"/>
      <c r="CE382" s="633"/>
      <c r="CF382" s="633"/>
      <c r="CG382" s="633"/>
      <c r="CH382" s="633"/>
      <c r="CI382" s="634"/>
    </row>
    <row r="383" spans="1:87">
      <c r="A383" s="40"/>
      <c r="B383" s="635">
        <v>101</v>
      </c>
      <c r="C383" s="636"/>
      <c r="D383" s="636"/>
      <c r="E383" s="636"/>
      <c r="F383" s="637"/>
      <c r="G383" s="629" t="s">
        <v>877</v>
      </c>
      <c r="H383" s="630"/>
      <c r="I383" s="630"/>
      <c r="J383" s="630"/>
      <c r="K383" s="630"/>
      <c r="L383" s="630"/>
      <c r="M383" s="630"/>
      <c r="N383" s="630"/>
      <c r="O383" s="630"/>
      <c r="P383" s="630"/>
      <c r="Q383" s="630"/>
      <c r="R383" s="630"/>
      <c r="S383" s="630"/>
      <c r="T383" s="630"/>
      <c r="U383" s="630"/>
      <c r="V383" s="630"/>
      <c r="W383" s="630"/>
      <c r="X383" s="630"/>
      <c r="Y383" s="630"/>
      <c r="Z383" s="630"/>
      <c r="AA383" s="630"/>
      <c r="AB383" s="630"/>
      <c r="AC383" s="630"/>
      <c r="AD383" s="630"/>
      <c r="AE383" s="630"/>
      <c r="AF383" s="630"/>
      <c r="AG383" s="630"/>
      <c r="AH383" s="630"/>
      <c r="AI383" s="630"/>
      <c r="AJ383" s="631"/>
      <c r="AK383" s="632" t="s">
        <v>809</v>
      </c>
      <c r="AL383" s="633"/>
      <c r="AM383" s="633"/>
      <c r="AN383" s="633"/>
      <c r="AO383" s="633"/>
      <c r="AP383" s="633"/>
      <c r="AQ383" s="633"/>
      <c r="AR383" s="633"/>
      <c r="AS383" s="633"/>
      <c r="AT383" s="633"/>
      <c r="AU383" s="633"/>
      <c r="AV383" s="633"/>
      <c r="AW383" s="633"/>
      <c r="AX383" s="633"/>
      <c r="AY383" s="633"/>
      <c r="AZ383" s="633"/>
      <c r="BA383" s="633"/>
      <c r="BB383" s="633"/>
      <c r="BC383" s="633"/>
      <c r="BD383" s="634"/>
      <c r="BE383" s="632" t="s">
        <v>772</v>
      </c>
      <c r="BF383" s="633"/>
      <c r="BG383" s="633"/>
      <c r="BH383" s="633"/>
      <c r="BI383" s="633"/>
      <c r="BJ383" s="633"/>
      <c r="BK383" s="633"/>
      <c r="BL383" s="633"/>
      <c r="BM383" s="633"/>
      <c r="BN383" s="633"/>
      <c r="BO383" s="633"/>
      <c r="BP383" s="633"/>
      <c r="BQ383" s="633"/>
      <c r="BR383" s="633"/>
      <c r="BS383" s="633"/>
      <c r="BT383" s="633"/>
      <c r="BU383" s="633"/>
      <c r="BV383" s="633"/>
      <c r="BW383" s="633"/>
      <c r="BX383" s="633"/>
      <c r="BY383" s="633"/>
      <c r="BZ383" s="633"/>
      <c r="CA383" s="633"/>
      <c r="CB383" s="633"/>
      <c r="CC383" s="633"/>
      <c r="CD383" s="633"/>
      <c r="CE383" s="633"/>
      <c r="CF383" s="633"/>
      <c r="CG383" s="633"/>
      <c r="CH383" s="633"/>
      <c r="CI383" s="634"/>
    </row>
    <row r="384" spans="1:87">
      <c r="A384" s="40"/>
      <c r="B384" s="635">
        <v>102</v>
      </c>
      <c r="C384" s="636"/>
      <c r="D384" s="636"/>
      <c r="E384" s="636"/>
      <c r="F384" s="637"/>
      <c r="G384" s="629" t="s">
        <v>1798</v>
      </c>
      <c r="H384" s="630"/>
      <c r="I384" s="630"/>
      <c r="J384" s="630"/>
      <c r="K384" s="630"/>
      <c r="L384" s="630"/>
      <c r="M384" s="630"/>
      <c r="N384" s="630"/>
      <c r="O384" s="630"/>
      <c r="P384" s="630"/>
      <c r="Q384" s="630"/>
      <c r="R384" s="630"/>
      <c r="S384" s="630"/>
      <c r="T384" s="630"/>
      <c r="U384" s="630"/>
      <c r="V384" s="630"/>
      <c r="W384" s="630"/>
      <c r="X384" s="630"/>
      <c r="Y384" s="630"/>
      <c r="Z384" s="630"/>
      <c r="AA384" s="630"/>
      <c r="AB384" s="630"/>
      <c r="AC384" s="630"/>
      <c r="AD384" s="630"/>
      <c r="AE384" s="630"/>
      <c r="AF384" s="630"/>
      <c r="AG384" s="630"/>
      <c r="AH384" s="630"/>
      <c r="AI384" s="630"/>
      <c r="AJ384" s="631"/>
      <c r="AK384" s="632" t="s">
        <v>809</v>
      </c>
      <c r="AL384" s="633"/>
      <c r="AM384" s="633"/>
      <c r="AN384" s="633"/>
      <c r="AO384" s="633"/>
      <c r="AP384" s="633"/>
      <c r="AQ384" s="633"/>
      <c r="AR384" s="633"/>
      <c r="AS384" s="633"/>
      <c r="AT384" s="633"/>
      <c r="AU384" s="633"/>
      <c r="AV384" s="633"/>
      <c r="AW384" s="633"/>
      <c r="AX384" s="633"/>
      <c r="AY384" s="633"/>
      <c r="AZ384" s="633"/>
      <c r="BA384" s="633"/>
      <c r="BB384" s="633"/>
      <c r="BC384" s="633"/>
      <c r="BD384" s="634"/>
      <c r="BE384" s="632" t="s">
        <v>818</v>
      </c>
      <c r="BF384" s="633"/>
      <c r="BG384" s="633"/>
      <c r="BH384" s="633"/>
      <c r="BI384" s="633"/>
      <c r="BJ384" s="633"/>
      <c r="BK384" s="633"/>
      <c r="BL384" s="633"/>
      <c r="BM384" s="633"/>
      <c r="BN384" s="633"/>
      <c r="BO384" s="633"/>
      <c r="BP384" s="633"/>
      <c r="BQ384" s="633"/>
      <c r="BR384" s="633"/>
      <c r="BS384" s="633"/>
      <c r="BT384" s="633"/>
      <c r="BU384" s="633"/>
      <c r="BV384" s="633"/>
      <c r="BW384" s="633"/>
      <c r="BX384" s="633"/>
      <c r="BY384" s="633"/>
      <c r="BZ384" s="633"/>
      <c r="CA384" s="633"/>
      <c r="CB384" s="633"/>
      <c r="CC384" s="633"/>
      <c r="CD384" s="633"/>
      <c r="CE384" s="633"/>
      <c r="CF384" s="633"/>
      <c r="CG384" s="633"/>
      <c r="CH384" s="633"/>
      <c r="CI384" s="634"/>
    </row>
    <row r="385" spans="1:87">
      <c r="A385" s="40"/>
      <c r="B385" s="635">
        <v>103</v>
      </c>
      <c r="C385" s="636"/>
      <c r="D385" s="636"/>
      <c r="E385" s="636"/>
      <c r="F385" s="637"/>
      <c r="G385" s="629" t="s">
        <v>878</v>
      </c>
      <c r="H385" s="630"/>
      <c r="I385" s="630"/>
      <c r="J385" s="630"/>
      <c r="K385" s="630"/>
      <c r="L385" s="630"/>
      <c r="M385" s="630"/>
      <c r="N385" s="630"/>
      <c r="O385" s="630"/>
      <c r="P385" s="630"/>
      <c r="Q385" s="630"/>
      <c r="R385" s="630"/>
      <c r="S385" s="630"/>
      <c r="T385" s="630"/>
      <c r="U385" s="630"/>
      <c r="V385" s="630"/>
      <c r="W385" s="630"/>
      <c r="X385" s="630"/>
      <c r="Y385" s="630"/>
      <c r="Z385" s="630"/>
      <c r="AA385" s="630"/>
      <c r="AB385" s="630"/>
      <c r="AC385" s="630"/>
      <c r="AD385" s="630"/>
      <c r="AE385" s="630"/>
      <c r="AF385" s="630"/>
      <c r="AG385" s="630"/>
      <c r="AH385" s="630"/>
      <c r="AI385" s="630"/>
      <c r="AJ385" s="631"/>
      <c r="AK385" s="632" t="s">
        <v>114</v>
      </c>
      <c r="AL385" s="633"/>
      <c r="AM385" s="633"/>
      <c r="AN385" s="633"/>
      <c r="AO385" s="633"/>
      <c r="AP385" s="633"/>
      <c r="AQ385" s="633"/>
      <c r="AR385" s="633"/>
      <c r="AS385" s="633"/>
      <c r="AT385" s="633"/>
      <c r="AU385" s="633"/>
      <c r="AV385" s="633"/>
      <c r="AW385" s="633"/>
      <c r="AX385" s="633"/>
      <c r="AY385" s="633"/>
      <c r="AZ385" s="633"/>
      <c r="BA385" s="633"/>
      <c r="BB385" s="633"/>
      <c r="BC385" s="633"/>
      <c r="BD385" s="634"/>
      <c r="BE385" s="632" t="s">
        <v>772</v>
      </c>
      <c r="BF385" s="633"/>
      <c r="BG385" s="633"/>
      <c r="BH385" s="633"/>
      <c r="BI385" s="633"/>
      <c r="BJ385" s="633"/>
      <c r="BK385" s="633"/>
      <c r="BL385" s="633"/>
      <c r="BM385" s="633"/>
      <c r="BN385" s="633"/>
      <c r="BO385" s="633"/>
      <c r="BP385" s="633"/>
      <c r="BQ385" s="633"/>
      <c r="BR385" s="633"/>
      <c r="BS385" s="633"/>
      <c r="BT385" s="633"/>
      <c r="BU385" s="633"/>
      <c r="BV385" s="633"/>
      <c r="BW385" s="633"/>
      <c r="BX385" s="633"/>
      <c r="BY385" s="633"/>
      <c r="BZ385" s="633"/>
      <c r="CA385" s="633"/>
      <c r="CB385" s="633"/>
      <c r="CC385" s="633"/>
      <c r="CD385" s="633"/>
      <c r="CE385" s="633"/>
      <c r="CF385" s="633"/>
      <c r="CG385" s="633"/>
      <c r="CH385" s="633"/>
      <c r="CI385" s="634"/>
    </row>
    <row r="386" spans="1:87">
      <c r="A386" s="40"/>
      <c r="B386" s="635">
        <v>104</v>
      </c>
      <c r="C386" s="636"/>
      <c r="D386" s="636"/>
      <c r="E386" s="636"/>
      <c r="F386" s="637"/>
      <c r="G386" s="629" t="s">
        <v>879</v>
      </c>
      <c r="H386" s="630"/>
      <c r="I386" s="630"/>
      <c r="J386" s="630"/>
      <c r="K386" s="630"/>
      <c r="L386" s="630"/>
      <c r="M386" s="630"/>
      <c r="N386" s="630"/>
      <c r="O386" s="630"/>
      <c r="P386" s="630"/>
      <c r="Q386" s="630"/>
      <c r="R386" s="630"/>
      <c r="S386" s="630"/>
      <c r="T386" s="630"/>
      <c r="U386" s="630"/>
      <c r="V386" s="630"/>
      <c r="W386" s="630"/>
      <c r="X386" s="630"/>
      <c r="Y386" s="630"/>
      <c r="Z386" s="630"/>
      <c r="AA386" s="630"/>
      <c r="AB386" s="630"/>
      <c r="AC386" s="630"/>
      <c r="AD386" s="630"/>
      <c r="AE386" s="630"/>
      <c r="AF386" s="630"/>
      <c r="AG386" s="630"/>
      <c r="AH386" s="630"/>
      <c r="AI386" s="630"/>
      <c r="AJ386" s="631"/>
      <c r="AK386" s="632" t="s">
        <v>809</v>
      </c>
      <c r="AL386" s="633"/>
      <c r="AM386" s="633"/>
      <c r="AN386" s="633"/>
      <c r="AO386" s="633"/>
      <c r="AP386" s="633"/>
      <c r="AQ386" s="633"/>
      <c r="AR386" s="633"/>
      <c r="AS386" s="633"/>
      <c r="AT386" s="633"/>
      <c r="AU386" s="633"/>
      <c r="AV386" s="633"/>
      <c r="AW386" s="633"/>
      <c r="AX386" s="633"/>
      <c r="AY386" s="633"/>
      <c r="AZ386" s="633"/>
      <c r="BA386" s="633"/>
      <c r="BB386" s="633"/>
      <c r="BC386" s="633"/>
      <c r="BD386" s="634"/>
      <c r="BE386" s="632" t="s">
        <v>810</v>
      </c>
      <c r="BF386" s="633"/>
      <c r="BG386" s="633"/>
      <c r="BH386" s="633"/>
      <c r="BI386" s="633"/>
      <c r="BJ386" s="633"/>
      <c r="BK386" s="633"/>
      <c r="BL386" s="633"/>
      <c r="BM386" s="633"/>
      <c r="BN386" s="633"/>
      <c r="BO386" s="633"/>
      <c r="BP386" s="633"/>
      <c r="BQ386" s="633"/>
      <c r="BR386" s="633"/>
      <c r="BS386" s="633"/>
      <c r="BT386" s="633"/>
      <c r="BU386" s="633"/>
      <c r="BV386" s="633"/>
      <c r="BW386" s="633"/>
      <c r="BX386" s="633"/>
      <c r="BY386" s="633"/>
      <c r="BZ386" s="633"/>
      <c r="CA386" s="633"/>
      <c r="CB386" s="633"/>
      <c r="CC386" s="633"/>
      <c r="CD386" s="633"/>
      <c r="CE386" s="633"/>
      <c r="CF386" s="633"/>
      <c r="CG386" s="633"/>
      <c r="CH386" s="633"/>
      <c r="CI386" s="634"/>
    </row>
    <row r="387" spans="1:87">
      <c r="A387" s="40"/>
      <c r="B387" s="635">
        <v>105</v>
      </c>
      <c r="C387" s="636"/>
      <c r="D387" s="636"/>
      <c r="E387" s="636"/>
      <c r="F387" s="637"/>
      <c r="G387" s="629" t="s">
        <v>2474</v>
      </c>
      <c r="H387" s="630"/>
      <c r="I387" s="630"/>
      <c r="J387" s="630"/>
      <c r="K387" s="630"/>
      <c r="L387" s="630"/>
      <c r="M387" s="630"/>
      <c r="N387" s="630"/>
      <c r="O387" s="630"/>
      <c r="P387" s="630"/>
      <c r="Q387" s="630"/>
      <c r="R387" s="630"/>
      <c r="S387" s="630"/>
      <c r="T387" s="630"/>
      <c r="U387" s="630"/>
      <c r="V387" s="630"/>
      <c r="W387" s="630"/>
      <c r="X387" s="630"/>
      <c r="Y387" s="630"/>
      <c r="Z387" s="630"/>
      <c r="AA387" s="630"/>
      <c r="AB387" s="630"/>
      <c r="AC387" s="630"/>
      <c r="AD387" s="630"/>
      <c r="AE387" s="630"/>
      <c r="AF387" s="630"/>
      <c r="AG387" s="630"/>
      <c r="AH387" s="630"/>
      <c r="AI387" s="630"/>
      <c r="AJ387" s="631"/>
      <c r="AK387" s="632" t="s">
        <v>114</v>
      </c>
      <c r="AL387" s="633"/>
      <c r="AM387" s="633"/>
      <c r="AN387" s="633"/>
      <c r="AO387" s="633"/>
      <c r="AP387" s="633"/>
      <c r="AQ387" s="633"/>
      <c r="AR387" s="633"/>
      <c r="AS387" s="633"/>
      <c r="AT387" s="633"/>
      <c r="AU387" s="633"/>
      <c r="AV387" s="633"/>
      <c r="AW387" s="633"/>
      <c r="AX387" s="633"/>
      <c r="AY387" s="633"/>
      <c r="AZ387" s="633"/>
      <c r="BA387" s="633"/>
      <c r="BB387" s="633"/>
      <c r="BC387" s="633"/>
      <c r="BD387" s="634"/>
      <c r="BE387" s="632" t="s">
        <v>2475</v>
      </c>
      <c r="BF387" s="633"/>
      <c r="BG387" s="633"/>
      <c r="BH387" s="633"/>
      <c r="BI387" s="633"/>
      <c r="BJ387" s="633"/>
      <c r="BK387" s="633"/>
      <c r="BL387" s="633"/>
      <c r="BM387" s="633"/>
      <c r="BN387" s="633"/>
      <c r="BO387" s="633"/>
      <c r="BP387" s="633"/>
      <c r="BQ387" s="633"/>
      <c r="BR387" s="633"/>
      <c r="BS387" s="633"/>
      <c r="BT387" s="633"/>
      <c r="BU387" s="633"/>
      <c r="BV387" s="633"/>
      <c r="BW387" s="633"/>
      <c r="BX387" s="633"/>
      <c r="BY387" s="633"/>
      <c r="BZ387" s="633"/>
      <c r="CA387" s="633"/>
      <c r="CB387" s="633"/>
      <c r="CC387" s="633"/>
      <c r="CD387" s="633"/>
      <c r="CE387" s="633"/>
      <c r="CF387" s="633"/>
      <c r="CG387" s="633"/>
      <c r="CH387" s="633"/>
      <c r="CI387" s="634"/>
    </row>
    <row r="388" spans="1:87">
      <c r="A388" s="40"/>
      <c r="B388" s="635">
        <v>106</v>
      </c>
      <c r="C388" s="636"/>
      <c r="D388" s="636"/>
      <c r="E388" s="636"/>
      <c r="F388" s="637"/>
      <c r="G388" s="629" t="s">
        <v>89</v>
      </c>
      <c r="H388" s="630"/>
      <c r="I388" s="630"/>
      <c r="J388" s="630"/>
      <c r="K388" s="630"/>
      <c r="L388" s="630"/>
      <c r="M388" s="630"/>
      <c r="N388" s="630"/>
      <c r="O388" s="630"/>
      <c r="P388" s="630"/>
      <c r="Q388" s="630"/>
      <c r="R388" s="630"/>
      <c r="S388" s="630"/>
      <c r="T388" s="630"/>
      <c r="U388" s="630"/>
      <c r="V388" s="630"/>
      <c r="W388" s="630"/>
      <c r="X388" s="630"/>
      <c r="Y388" s="630"/>
      <c r="Z388" s="630"/>
      <c r="AA388" s="630"/>
      <c r="AB388" s="630"/>
      <c r="AC388" s="630"/>
      <c r="AD388" s="630"/>
      <c r="AE388" s="630"/>
      <c r="AF388" s="630"/>
      <c r="AG388" s="630"/>
      <c r="AH388" s="630"/>
      <c r="AI388" s="630"/>
      <c r="AJ388" s="631"/>
      <c r="AK388" s="632" t="s">
        <v>798</v>
      </c>
      <c r="AL388" s="633"/>
      <c r="AM388" s="633"/>
      <c r="AN388" s="633"/>
      <c r="AO388" s="633"/>
      <c r="AP388" s="633"/>
      <c r="AQ388" s="633"/>
      <c r="AR388" s="633"/>
      <c r="AS388" s="633"/>
      <c r="AT388" s="633"/>
      <c r="AU388" s="633"/>
      <c r="AV388" s="633"/>
      <c r="AW388" s="633"/>
      <c r="AX388" s="633"/>
      <c r="AY388" s="633"/>
      <c r="AZ388" s="633"/>
      <c r="BA388" s="633"/>
      <c r="BB388" s="633"/>
      <c r="BC388" s="633"/>
      <c r="BD388" s="634"/>
      <c r="BE388" s="632" t="s">
        <v>772</v>
      </c>
      <c r="BF388" s="633"/>
      <c r="BG388" s="633"/>
      <c r="BH388" s="633"/>
      <c r="BI388" s="633"/>
      <c r="BJ388" s="633"/>
      <c r="BK388" s="633"/>
      <c r="BL388" s="633"/>
      <c r="BM388" s="633"/>
      <c r="BN388" s="633"/>
      <c r="BO388" s="633"/>
      <c r="BP388" s="633"/>
      <c r="BQ388" s="633"/>
      <c r="BR388" s="633"/>
      <c r="BS388" s="633"/>
      <c r="BT388" s="633"/>
      <c r="BU388" s="633"/>
      <c r="BV388" s="633"/>
      <c r="BW388" s="633"/>
      <c r="BX388" s="633"/>
      <c r="BY388" s="633"/>
      <c r="BZ388" s="633"/>
      <c r="CA388" s="633"/>
      <c r="CB388" s="633"/>
      <c r="CC388" s="633"/>
      <c r="CD388" s="633"/>
      <c r="CE388" s="633"/>
      <c r="CF388" s="633"/>
      <c r="CG388" s="633"/>
      <c r="CH388" s="633"/>
      <c r="CI388" s="634"/>
    </row>
    <row r="389" spans="1:87">
      <c r="A389" s="40"/>
      <c r="B389" s="635">
        <v>107</v>
      </c>
      <c r="C389" s="636"/>
      <c r="D389" s="636"/>
      <c r="E389" s="636"/>
      <c r="F389" s="637"/>
      <c r="G389" s="629" t="s">
        <v>880</v>
      </c>
      <c r="H389" s="630"/>
      <c r="I389" s="630"/>
      <c r="J389" s="630"/>
      <c r="K389" s="630"/>
      <c r="L389" s="630"/>
      <c r="M389" s="630"/>
      <c r="N389" s="630"/>
      <c r="O389" s="630"/>
      <c r="P389" s="630"/>
      <c r="Q389" s="630"/>
      <c r="R389" s="630"/>
      <c r="S389" s="630"/>
      <c r="T389" s="630"/>
      <c r="U389" s="630"/>
      <c r="V389" s="630"/>
      <c r="W389" s="630"/>
      <c r="X389" s="630"/>
      <c r="Y389" s="630"/>
      <c r="Z389" s="630"/>
      <c r="AA389" s="630"/>
      <c r="AB389" s="630"/>
      <c r="AC389" s="630"/>
      <c r="AD389" s="630"/>
      <c r="AE389" s="630"/>
      <c r="AF389" s="630"/>
      <c r="AG389" s="630"/>
      <c r="AH389" s="630"/>
      <c r="AI389" s="630"/>
      <c r="AJ389" s="631"/>
      <c r="AK389" s="632" t="s">
        <v>118</v>
      </c>
      <c r="AL389" s="633"/>
      <c r="AM389" s="633"/>
      <c r="AN389" s="633"/>
      <c r="AO389" s="633"/>
      <c r="AP389" s="633"/>
      <c r="AQ389" s="633"/>
      <c r="AR389" s="633"/>
      <c r="AS389" s="633"/>
      <c r="AT389" s="633"/>
      <c r="AU389" s="633"/>
      <c r="AV389" s="633"/>
      <c r="AW389" s="633"/>
      <c r="AX389" s="633"/>
      <c r="AY389" s="633"/>
      <c r="AZ389" s="633"/>
      <c r="BA389" s="633"/>
      <c r="BB389" s="633"/>
      <c r="BC389" s="633"/>
      <c r="BD389" s="634"/>
      <c r="BE389" s="632" t="s">
        <v>823</v>
      </c>
      <c r="BF389" s="633"/>
      <c r="BG389" s="633"/>
      <c r="BH389" s="633"/>
      <c r="BI389" s="633"/>
      <c r="BJ389" s="633"/>
      <c r="BK389" s="633"/>
      <c r="BL389" s="633"/>
      <c r="BM389" s="633"/>
      <c r="BN389" s="633"/>
      <c r="BO389" s="633"/>
      <c r="BP389" s="633"/>
      <c r="BQ389" s="633"/>
      <c r="BR389" s="633"/>
      <c r="BS389" s="633"/>
      <c r="BT389" s="633"/>
      <c r="BU389" s="633"/>
      <c r="BV389" s="633"/>
      <c r="BW389" s="633"/>
      <c r="BX389" s="633"/>
      <c r="BY389" s="633"/>
      <c r="BZ389" s="633"/>
      <c r="CA389" s="633"/>
      <c r="CB389" s="633"/>
      <c r="CC389" s="633"/>
      <c r="CD389" s="633"/>
      <c r="CE389" s="633"/>
      <c r="CF389" s="633"/>
      <c r="CG389" s="633"/>
      <c r="CH389" s="633"/>
      <c r="CI389" s="634"/>
    </row>
    <row r="390" spans="1:87">
      <c r="A390" s="40"/>
      <c r="B390" s="635">
        <v>108</v>
      </c>
      <c r="C390" s="636"/>
      <c r="D390" s="636"/>
      <c r="E390" s="636"/>
      <c r="F390" s="637"/>
      <c r="G390" s="629" t="s">
        <v>881</v>
      </c>
      <c r="H390" s="630"/>
      <c r="I390" s="630"/>
      <c r="J390" s="630"/>
      <c r="K390" s="630"/>
      <c r="L390" s="630"/>
      <c r="M390" s="630"/>
      <c r="N390" s="630"/>
      <c r="O390" s="630"/>
      <c r="P390" s="630"/>
      <c r="Q390" s="630"/>
      <c r="R390" s="630"/>
      <c r="S390" s="630"/>
      <c r="T390" s="630"/>
      <c r="U390" s="630"/>
      <c r="V390" s="630"/>
      <c r="W390" s="630"/>
      <c r="X390" s="630"/>
      <c r="Y390" s="630"/>
      <c r="Z390" s="630"/>
      <c r="AA390" s="630"/>
      <c r="AB390" s="630"/>
      <c r="AC390" s="630"/>
      <c r="AD390" s="630"/>
      <c r="AE390" s="630"/>
      <c r="AF390" s="630"/>
      <c r="AG390" s="630"/>
      <c r="AH390" s="630"/>
      <c r="AI390" s="630"/>
      <c r="AJ390" s="631"/>
      <c r="AK390" s="632" t="s">
        <v>809</v>
      </c>
      <c r="AL390" s="633"/>
      <c r="AM390" s="633"/>
      <c r="AN390" s="633"/>
      <c r="AO390" s="633"/>
      <c r="AP390" s="633"/>
      <c r="AQ390" s="633"/>
      <c r="AR390" s="633"/>
      <c r="AS390" s="633"/>
      <c r="AT390" s="633"/>
      <c r="AU390" s="633"/>
      <c r="AV390" s="633"/>
      <c r="AW390" s="633"/>
      <c r="AX390" s="633"/>
      <c r="AY390" s="633"/>
      <c r="AZ390" s="633"/>
      <c r="BA390" s="633"/>
      <c r="BB390" s="633"/>
      <c r="BC390" s="633"/>
      <c r="BD390" s="634"/>
      <c r="BE390" s="632" t="s">
        <v>826</v>
      </c>
      <c r="BF390" s="633"/>
      <c r="BG390" s="633"/>
      <c r="BH390" s="633"/>
      <c r="BI390" s="633"/>
      <c r="BJ390" s="633"/>
      <c r="BK390" s="633"/>
      <c r="BL390" s="633"/>
      <c r="BM390" s="633"/>
      <c r="BN390" s="633"/>
      <c r="BO390" s="633"/>
      <c r="BP390" s="633"/>
      <c r="BQ390" s="633"/>
      <c r="BR390" s="633"/>
      <c r="BS390" s="633"/>
      <c r="BT390" s="633"/>
      <c r="BU390" s="633"/>
      <c r="BV390" s="633"/>
      <c r="BW390" s="633"/>
      <c r="BX390" s="633"/>
      <c r="BY390" s="633"/>
      <c r="BZ390" s="633"/>
      <c r="CA390" s="633"/>
      <c r="CB390" s="633"/>
      <c r="CC390" s="633"/>
      <c r="CD390" s="633"/>
      <c r="CE390" s="633"/>
      <c r="CF390" s="633"/>
      <c r="CG390" s="633"/>
      <c r="CH390" s="633"/>
      <c r="CI390" s="634"/>
    </row>
    <row r="391" spans="1:87">
      <c r="A391" s="40"/>
      <c r="B391" s="635">
        <v>109</v>
      </c>
      <c r="C391" s="636"/>
      <c r="D391" s="636"/>
      <c r="E391" s="636"/>
      <c r="F391" s="637"/>
      <c r="G391" s="629" t="s">
        <v>92</v>
      </c>
      <c r="H391" s="630"/>
      <c r="I391" s="630"/>
      <c r="J391" s="630"/>
      <c r="K391" s="630"/>
      <c r="L391" s="630"/>
      <c r="M391" s="630"/>
      <c r="N391" s="630"/>
      <c r="O391" s="630"/>
      <c r="P391" s="630"/>
      <c r="Q391" s="630"/>
      <c r="R391" s="630"/>
      <c r="S391" s="630"/>
      <c r="T391" s="630"/>
      <c r="U391" s="630"/>
      <c r="V391" s="630"/>
      <c r="W391" s="630"/>
      <c r="X391" s="630"/>
      <c r="Y391" s="630"/>
      <c r="Z391" s="630"/>
      <c r="AA391" s="630"/>
      <c r="AB391" s="630"/>
      <c r="AC391" s="630"/>
      <c r="AD391" s="630"/>
      <c r="AE391" s="630"/>
      <c r="AF391" s="630"/>
      <c r="AG391" s="630"/>
      <c r="AH391" s="630"/>
      <c r="AI391" s="630"/>
      <c r="AJ391" s="631"/>
      <c r="AK391" s="632" t="s">
        <v>118</v>
      </c>
      <c r="AL391" s="633"/>
      <c r="AM391" s="633"/>
      <c r="AN391" s="633"/>
      <c r="AO391" s="633"/>
      <c r="AP391" s="633"/>
      <c r="AQ391" s="633"/>
      <c r="AR391" s="633"/>
      <c r="AS391" s="633"/>
      <c r="AT391" s="633"/>
      <c r="AU391" s="633"/>
      <c r="AV391" s="633"/>
      <c r="AW391" s="633"/>
      <c r="AX391" s="633"/>
      <c r="AY391" s="633"/>
      <c r="AZ391" s="633"/>
      <c r="BA391" s="633"/>
      <c r="BB391" s="633"/>
      <c r="BC391" s="633"/>
      <c r="BD391" s="634"/>
      <c r="BE391" s="632" t="s">
        <v>818</v>
      </c>
      <c r="BF391" s="633"/>
      <c r="BG391" s="633"/>
      <c r="BH391" s="633"/>
      <c r="BI391" s="633"/>
      <c r="BJ391" s="633"/>
      <c r="BK391" s="633"/>
      <c r="BL391" s="633"/>
      <c r="BM391" s="633"/>
      <c r="BN391" s="633"/>
      <c r="BO391" s="633"/>
      <c r="BP391" s="633"/>
      <c r="BQ391" s="633"/>
      <c r="BR391" s="633"/>
      <c r="BS391" s="633"/>
      <c r="BT391" s="633"/>
      <c r="BU391" s="633"/>
      <c r="BV391" s="633"/>
      <c r="BW391" s="633"/>
      <c r="BX391" s="633"/>
      <c r="BY391" s="633"/>
      <c r="BZ391" s="633"/>
      <c r="CA391" s="633"/>
      <c r="CB391" s="633"/>
      <c r="CC391" s="633"/>
      <c r="CD391" s="633"/>
      <c r="CE391" s="633"/>
      <c r="CF391" s="633"/>
      <c r="CG391" s="633"/>
      <c r="CH391" s="633"/>
      <c r="CI391" s="634"/>
    </row>
    <row r="392" spans="1:87">
      <c r="A392" s="40"/>
      <c r="B392" s="635">
        <v>110</v>
      </c>
      <c r="C392" s="636"/>
      <c r="D392" s="636"/>
      <c r="E392" s="636"/>
      <c r="F392" s="637"/>
      <c r="G392" s="629" t="s">
        <v>93</v>
      </c>
      <c r="H392" s="630"/>
      <c r="I392" s="630"/>
      <c r="J392" s="630"/>
      <c r="K392" s="630"/>
      <c r="L392" s="630"/>
      <c r="M392" s="630"/>
      <c r="N392" s="630"/>
      <c r="O392" s="630"/>
      <c r="P392" s="630"/>
      <c r="Q392" s="630"/>
      <c r="R392" s="630"/>
      <c r="S392" s="630"/>
      <c r="T392" s="630"/>
      <c r="U392" s="630"/>
      <c r="V392" s="630"/>
      <c r="W392" s="630"/>
      <c r="X392" s="630"/>
      <c r="Y392" s="630"/>
      <c r="Z392" s="630"/>
      <c r="AA392" s="630"/>
      <c r="AB392" s="630"/>
      <c r="AC392" s="630"/>
      <c r="AD392" s="630"/>
      <c r="AE392" s="630"/>
      <c r="AF392" s="630"/>
      <c r="AG392" s="630"/>
      <c r="AH392" s="630"/>
      <c r="AI392" s="630"/>
      <c r="AJ392" s="631"/>
      <c r="AK392" s="632" t="s">
        <v>118</v>
      </c>
      <c r="AL392" s="633"/>
      <c r="AM392" s="633"/>
      <c r="AN392" s="633"/>
      <c r="AO392" s="633"/>
      <c r="AP392" s="633"/>
      <c r="AQ392" s="633"/>
      <c r="AR392" s="633"/>
      <c r="AS392" s="633"/>
      <c r="AT392" s="633"/>
      <c r="AU392" s="633"/>
      <c r="AV392" s="633"/>
      <c r="AW392" s="633"/>
      <c r="AX392" s="633"/>
      <c r="AY392" s="633"/>
      <c r="AZ392" s="633"/>
      <c r="BA392" s="633"/>
      <c r="BB392" s="633"/>
      <c r="BC392" s="633"/>
      <c r="BD392" s="634"/>
      <c r="BE392" s="632" t="s">
        <v>772</v>
      </c>
      <c r="BF392" s="633"/>
      <c r="BG392" s="633"/>
      <c r="BH392" s="633"/>
      <c r="BI392" s="633"/>
      <c r="BJ392" s="633"/>
      <c r="BK392" s="633"/>
      <c r="BL392" s="633"/>
      <c r="BM392" s="633"/>
      <c r="BN392" s="633"/>
      <c r="BO392" s="633"/>
      <c r="BP392" s="633"/>
      <c r="BQ392" s="633"/>
      <c r="BR392" s="633"/>
      <c r="BS392" s="633"/>
      <c r="BT392" s="633"/>
      <c r="BU392" s="633"/>
      <c r="BV392" s="633"/>
      <c r="BW392" s="633"/>
      <c r="BX392" s="633"/>
      <c r="BY392" s="633"/>
      <c r="BZ392" s="633"/>
      <c r="CA392" s="633"/>
      <c r="CB392" s="633"/>
      <c r="CC392" s="633"/>
      <c r="CD392" s="633"/>
      <c r="CE392" s="633"/>
      <c r="CF392" s="633"/>
      <c r="CG392" s="633"/>
      <c r="CH392" s="633"/>
      <c r="CI392" s="634"/>
    </row>
    <row r="393" spans="1:87">
      <c r="A393" s="40"/>
      <c r="B393" s="635">
        <v>111</v>
      </c>
      <c r="C393" s="636"/>
      <c r="D393" s="636"/>
      <c r="E393" s="636"/>
      <c r="F393" s="637"/>
      <c r="G393" s="629" t="s">
        <v>882</v>
      </c>
      <c r="H393" s="630"/>
      <c r="I393" s="630"/>
      <c r="J393" s="630"/>
      <c r="K393" s="630"/>
      <c r="L393" s="630"/>
      <c r="M393" s="630"/>
      <c r="N393" s="630"/>
      <c r="O393" s="630"/>
      <c r="P393" s="630"/>
      <c r="Q393" s="630"/>
      <c r="R393" s="630"/>
      <c r="S393" s="630"/>
      <c r="T393" s="630"/>
      <c r="U393" s="630"/>
      <c r="V393" s="630"/>
      <c r="W393" s="630"/>
      <c r="X393" s="630"/>
      <c r="Y393" s="630"/>
      <c r="Z393" s="630"/>
      <c r="AA393" s="630"/>
      <c r="AB393" s="630"/>
      <c r="AC393" s="630"/>
      <c r="AD393" s="630"/>
      <c r="AE393" s="630"/>
      <c r="AF393" s="630"/>
      <c r="AG393" s="630"/>
      <c r="AH393" s="630"/>
      <c r="AI393" s="630"/>
      <c r="AJ393" s="631"/>
      <c r="AK393" s="632" t="s">
        <v>809</v>
      </c>
      <c r="AL393" s="633"/>
      <c r="AM393" s="633"/>
      <c r="AN393" s="633"/>
      <c r="AO393" s="633"/>
      <c r="AP393" s="633"/>
      <c r="AQ393" s="633"/>
      <c r="AR393" s="633"/>
      <c r="AS393" s="633"/>
      <c r="AT393" s="633"/>
      <c r="AU393" s="633"/>
      <c r="AV393" s="633"/>
      <c r="AW393" s="633"/>
      <c r="AX393" s="633"/>
      <c r="AY393" s="633"/>
      <c r="AZ393" s="633"/>
      <c r="BA393" s="633"/>
      <c r="BB393" s="633"/>
      <c r="BC393" s="633"/>
      <c r="BD393" s="634"/>
      <c r="BE393" s="632" t="s">
        <v>818</v>
      </c>
      <c r="BF393" s="633"/>
      <c r="BG393" s="633"/>
      <c r="BH393" s="633"/>
      <c r="BI393" s="633"/>
      <c r="BJ393" s="633"/>
      <c r="BK393" s="633"/>
      <c r="BL393" s="633"/>
      <c r="BM393" s="633"/>
      <c r="BN393" s="633"/>
      <c r="BO393" s="633"/>
      <c r="BP393" s="633"/>
      <c r="BQ393" s="633"/>
      <c r="BR393" s="633"/>
      <c r="BS393" s="633"/>
      <c r="BT393" s="633"/>
      <c r="BU393" s="633"/>
      <c r="BV393" s="633"/>
      <c r="BW393" s="633"/>
      <c r="BX393" s="633"/>
      <c r="BY393" s="633"/>
      <c r="BZ393" s="633"/>
      <c r="CA393" s="633"/>
      <c r="CB393" s="633"/>
      <c r="CC393" s="633"/>
      <c r="CD393" s="633"/>
      <c r="CE393" s="633"/>
      <c r="CF393" s="633"/>
      <c r="CG393" s="633"/>
      <c r="CH393" s="633"/>
      <c r="CI393" s="634"/>
    </row>
    <row r="394" spans="1:87">
      <c r="A394" s="40"/>
      <c r="B394" s="635">
        <v>112</v>
      </c>
      <c r="C394" s="636"/>
      <c r="D394" s="636"/>
      <c r="E394" s="636"/>
      <c r="F394" s="637"/>
      <c r="G394" s="629" t="s">
        <v>95</v>
      </c>
      <c r="H394" s="630"/>
      <c r="I394" s="630"/>
      <c r="J394" s="630"/>
      <c r="K394" s="630"/>
      <c r="L394" s="630"/>
      <c r="M394" s="630"/>
      <c r="N394" s="630"/>
      <c r="O394" s="630"/>
      <c r="P394" s="630"/>
      <c r="Q394" s="630"/>
      <c r="R394" s="630"/>
      <c r="S394" s="630"/>
      <c r="T394" s="630"/>
      <c r="U394" s="630"/>
      <c r="V394" s="630"/>
      <c r="W394" s="630"/>
      <c r="X394" s="630"/>
      <c r="Y394" s="630"/>
      <c r="Z394" s="630"/>
      <c r="AA394" s="630"/>
      <c r="AB394" s="630"/>
      <c r="AC394" s="630"/>
      <c r="AD394" s="630"/>
      <c r="AE394" s="630"/>
      <c r="AF394" s="630"/>
      <c r="AG394" s="630"/>
      <c r="AH394" s="630"/>
      <c r="AI394" s="630"/>
      <c r="AJ394" s="631"/>
      <c r="AK394" s="632" t="s">
        <v>1792</v>
      </c>
      <c r="AL394" s="633"/>
      <c r="AM394" s="633"/>
      <c r="AN394" s="633"/>
      <c r="AO394" s="633"/>
      <c r="AP394" s="633"/>
      <c r="AQ394" s="633"/>
      <c r="AR394" s="633"/>
      <c r="AS394" s="633"/>
      <c r="AT394" s="633"/>
      <c r="AU394" s="633"/>
      <c r="AV394" s="633"/>
      <c r="AW394" s="633"/>
      <c r="AX394" s="633"/>
      <c r="AY394" s="633"/>
      <c r="AZ394" s="633"/>
      <c r="BA394" s="633"/>
      <c r="BB394" s="633"/>
      <c r="BC394" s="633"/>
      <c r="BD394" s="634"/>
      <c r="BE394" s="632" t="s">
        <v>772</v>
      </c>
      <c r="BF394" s="633"/>
      <c r="BG394" s="633"/>
      <c r="BH394" s="633"/>
      <c r="BI394" s="633"/>
      <c r="BJ394" s="633"/>
      <c r="BK394" s="633"/>
      <c r="BL394" s="633"/>
      <c r="BM394" s="633"/>
      <c r="BN394" s="633"/>
      <c r="BO394" s="633"/>
      <c r="BP394" s="633"/>
      <c r="BQ394" s="633"/>
      <c r="BR394" s="633"/>
      <c r="BS394" s="633"/>
      <c r="BT394" s="633"/>
      <c r="BU394" s="633"/>
      <c r="BV394" s="633"/>
      <c r="BW394" s="633"/>
      <c r="BX394" s="633"/>
      <c r="BY394" s="633"/>
      <c r="BZ394" s="633"/>
      <c r="CA394" s="633"/>
      <c r="CB394" s="633"/>
      <c r="CC394" s="633"/>
      <c r="CD394" s="633"/>
      <c r="CE394" s="633"/>
      <c r="CF394" s="633"/>
      <c r="CG394" s="633"/>
      <c r="CH394" s="633"/>
      <c r="CI394" s="634"/>
    </row>
    <row r="395" spans="1:87">
      <c r="A395" s="40"/>
      <c r="B395" s="635">
        <v>113</v>
      </c>
      <c r="C395" s="636"/>
      <c r="D395" s="636"/>
      <c r="E395" s="636"/>
      <c r="F395" s="637"/>
      <c r="G395" s="629" t="s">
        <v>96</v>
      </c>
      <c r="H395" s="630"/>
      <c r="I395" s="630"/>
      <c r="J395" s="630"/>
      <c r="K395" s="630"/>
      <c r="L395" s="630"/>
      <c r="M395" s="630"/>
      <c r="N395" s="630"/>
      <c r="O395" s="630"/>
      <c r="P395" s="630"/>
      <c r="Q395" s="630"/>
      <c r="R395" s="630"/>
      <c r="S395" s="630"/>
      <c r="T395" s="630"/>
      <c r="U395" s="630"/>
      <c r="V395" s="630"/>
      <c r="W395" s="630"/>
      <c r="X395" s="630"/>
      <c r="Y395" s="630"/>
      <c r="Z395" s="630"/>
      <c r="AA395" s="630"/>
      <c r="AB395" s="630"/>
      <c r="AC395" s="630"/>
      <c r="AD395" s="630"/>
      <c r="AE395" s="630"/>
      <c r="AF395" s="630"/>
      <c r="AG395" s="630"/>
      <c r="AH395" s="630"/>
      <c r="AI395" s="630"/>
      <c r="AJ395" s="631"/>
      <c r="AK395" s="632" t="s">
        <v>118</v>
      </c>
      <c r="AL395" s="633"/>
      <c r="AM395" s="633"/>
      <c r="AN395" s="633"/>
      <c r="AO395" s="633"/>
      <c r="AP395" s="633"/>
      <c r="AQ395" s="633"/>
      <c r="AR395" s="633"/>
      <c r="AS395" s="633"/>
      <c r="AT395" s="633"/>
      <c r="AU395" s="633"/>
      <c r="AV395" s="633"/>
      <c r="AW395" s="633"/>
      <c r="AX395" s="633"/>
      <c r="AY395" s="633"/>
      <c r="AZ395" s="633"/>
      <c r="BA395" s="633"/>
      <c r="BB395" s="633"/>
      <c r="BC395" s="633"/>
      <c r="BD395" s="634"/>
      <c r="BE395" s="632" t="s">
        <v>810</v>
      </c>
      <c r="BF395" s="633"/>
      <c r="BG395" s="633"/>
      <c r="BH395" s="633"/>
      <c r="BI395" s="633"/>
      <c r="BJ395" s="633"/>
      <c r="BK395" s="633"/>
      <c r="BL395" s="633"/>
      <c r="BM395" s="633"/>
      <c r="BN395" s="633"/>
      <c r="BO395" s="633"/>
      <c r="BP395" s="633"/>
      <c r="BQ395" s="633"/>
      <c r="BR395" s="633"/>
      <c r="BS395" s="633"/>
      <c r="BT395" s="633"/>
      <c r="BU395" s="633"/>
      <c r="BV395" s="633"/>
      <c r="BW395" s="633"/>
      <c r="BX395" s="633"/>
      <c r="BY395" s="633"/>
      <c r="BZ395" s="633"/>
      <c r="CA395" s="633"/>
      <c r="CB395" s="633"/>
      <c r="CC395" s="633"/>
      <c r="CD395" s="633"/>
      <c r="CE395" s="633"/>
      <c r="CF395" s="633"/>
      <c r="CG395" s="633"/>
      <c r="CH395" s="633"/>
      <c r="CI395" s="634"/>
    </row>
    <row r="396" spans="1:87">
      <c r="A396" s="40"/>
      <c r="B396" s="635">
        <v>114</v>
      </c>
      <c r="C396" s="636"/>
      <c r="D396" s="636"/>
      <c r="E396" s="636"/>
      <c r="F396" s="637"/>
      <c r="G396" s="629" t="s">
        <v>883</v>
      </c>
      <c r="H396" s="630"/>
      <c r="I396" s="630"/>
      <c r="J396" s="630"/>
      <c r="K396" s="630"/>
      <c r="L396" s="630"/>
      <c r="M396" s="630"/>
      <c r="N396" s="630"/>
      <c r="O396" s="630"/>
      <c r="P396" s="630"/>
      <c r="Q396" s="630"/>
      <c r="R396" s="630"/>
      <c r="S396" s="630"/>
      <c r="T396" s="630"/>
      <c r="U396" s="630"/>
      <c r="V396" s="630"/>
      <c r="W396" s="630"/>
      <c r="X396" s="630"/>
      <c r="Y396" s="630"/>
      <c r="Z396" s="630"/>
      <c r="AA396" s="630"/>
      <c r="AB396" s="630"/>
      <c r="AC396" s="630"/>
      <c r="AD396" s="630"/>
      <c r="AE396" s="630"/>
      <c r="AF396" s="630"/>
      <c r="AG396" s="630"/>
      <c r="AH396" s="630"/>
      <c r="AI396" s="630"/>
      <c r="AJ396" s="631"/>
      <c r="AK396" s="632" t="s">
        <v>1792</v>
      </c>
      <c r="AL396" s="633"/>
      <c r="AM396" s="633"/>
      <c r="AN396" s="633"/>
      <c r="AO396" s="633"/>
      <c r="AP396" s="633"/>
      <c r="AQ396" s="633"/>
      <c r="AR396" s="633"/>
      <c r="AS396" s="633"/>
      <c r="AT396" s="633"/>
      <c r="AU396" s="633"/>
      <c r="AV396" s="633"/>
      <c r="AW396" s="633"/>
      <c r="AX396" s="633"/>
      <c r="AY396" s="633"/>
      <c r="AZ396" s="633"/>
      <c r="BA396" s="633"/>
      <c r="BB396" s="633"/>
      <c r="BC396" s="633"/>
      <c r="BD396" s="634"/>
      <c r="BE396" s="632" t="s">
        <v>772</v>
      </c>
      <c r="BF396" s="633"/>
      <c r="BG396" s="633"/>
      <c r="BH396" s="633"/>
      <c r="BI396" s="633"/>
      <c r="BJ396" s="633"/>
      <c r="BK396" s="633"/>
      <c r="BL396" s="633"/>
      <c r="BM396" s="633"/>
      <c r="BN396" s="633"/>
      <c r="BO396" s="633"/>
      <c r="BP396" s="633"/>
      <c r="BQ396" s="633"/>
      <c r="BR396" s="633"/>
      <c r="BS396" s="633"/>
      <c r="BT396" s="633"/>
      <c r="BU396" s="633"/>
      <c r="BV396" s="633"/>
      <c r="BW396" s="633"/>
      <c r="BX396" s="633"/>
      <c r="BY396" s="633"/>
      <c r="BZ396" s="633"/>
      <c r="CA396" s="633"/>
      <c r="CB396" s="633"/>
      <c r="CC396" s="633"/>
      <c r="CD396" s="633"/>
      <c r="CE396" s="633"/>
      <c r="CF396" s="633"/>
      <c r="CG396" s="633"/>
      <c r="CH396" s="633"/>
      <c r="CI396" s="634"/>
    </row>
    <row r="397" spans="1:87">
      <c r="A397" s="40"/>
      <c r="B397" s="635">
        <v>115</v>
      </c>
      <c r="C397" s="636"/>
      <c r="D397" s="636"/>
      <c r="E397" s="636"/>
      <c r="F397" s="637"/>
      <c r="G397" s="629" t="s">
        <v>884</v>
      </c>
      <c r="H397" s="630"/>
      <c r="I397" s="630"/>
      <c r="J397" s="630"/>
      <c r="K397" s="630"/>
      <c r="L397" s="630"/>
      <c r="M397" s="630"/>
      <c r="N397" s="630"/>
      <c r="O397" s="630"/>
      <c r="P397" s="630"/>
      <c r="Q397" s="630"/>
      <c r="R397" s="630"/>
      <c r="S397" s="630"/>
      <c r="T397" s="630"/>
      <c r="U397" s="630"/>
      <c r="V397" s="630"/>
      <c r="W397" s="630"/>
      <c r="X397" s="630"/>
      <c r="Y397" s="630"/>
      <c r="Z397" s="630"/>
      <c r="AA397" s="630"/>
      <c r="AB397" s="630"/>
      <c r="AC397" s="630"/>
      <c r="AD397" s="630"/>
      <c r="AE397" s="630"/>
      <c r="AF397" s="630"/>
      <c r="AG397" s="630"/>
      <c r="AH397" s="630"/>
      <c r="AI397" s="630"/>
      <c r="AJ397" s="631"/>
      <c r="AK397" s="632" t="s">
        <v>809</v>
      </c>
      <c r="AL397" s="633"/>
      <c r="AM397" s="633"/>
      <c r="AN397" s="633"/>
      <c r="AO397" s="633"/>
      <c r="AP397" s="633"/>
      <c r="AQ397" s="633"/>
      <c r="AR397" s="633"/>
      <c r="AS397" s="633"/>
      <c r="AT397" s="633"/>
      <c r="AU397" s="633"/>
      <c r="AV397" s="633"/>
      <c r="AW397" s="633"/>
      <c r="AX397" s="633"/>
      <c r="AY397" s="633"/>
      <c r="AZ397" s="633"/>
      <c r="BA397" s="633"/>
      <c r="BB397" s="633"/>
      <c r="BC397" s="633"/>
      <c r="BD397" s="634"/>
      <c r="BE397" s="632" t="s">
        <v>826</v>
      </c>
      <c r="BF397" s="633"/>
      <c r="BG397" s="633"/>
      <c r="BH397" s="633"/>
      <c r="BI397" s="633"/>
      <c r="BJ397" s="633"/>
      <c r="BK397" s="633"/>
      <c r="BL397" s="633"/>
      <c r="BM397" s="633"/>
      <c r="BN397" s="633"/>
      <c r="BO397" s="633"/>
      <c r="BP397" s="633"/>
      <c r="BQ397" s="633"/>
      <c r="BR397" s="633"/>
      <c r="BS397" s="633"/>
      <c r="BT397" s="633"/>
      <c r="BU397" s="633"/>
      <c r="BV397" s="633"/>
      <c r="BW397" s="633"/>
      <c r="BX397" s="633"/>
      <c r="BY397" s="633"/>
      <c r="BZ397" s="633"/>
      <c r="CA397" s="633"/>
      <c r="CB397" s="633"/>
      <c r="CC397" s="633"/>
      <c r="CD397" s="633"/>
      <c r="CE397" s="633"/>
      <c r="CF397" s="633"/>
      <c r="CG397" s="633"/>
      <c r="CH397" s="633"/>
      <c r="CI397" s="634"/>
    </row>
    <row r="398" spans="1:87">
      <c r="A398" s="40"/>
      <c r="B398" s="635">
        <v>116</v>
      </c>
      <c r="C398" s="636"/>
      <c r="D398" s="636"/>
      <c r="E398" s="636"/>
      <c r="F398" s="637"/>
      <c r="G398" s="629" t="s">
        <v>885</v>
      </c>
      <c r="H398" s="630"/>
      <c r="I398" s="630"/>
      <c r="J398" s="630"/>
      <c r="K398" s="630"/>
      <c r="L398" s="630"/>
      <c r="M398" s="630"/>
      <c r="N398" s="630"/>
      <c r="O398" s="630"/>
      <c r="P398" s="630"/>
      <c r="Q398" s="630"/>
      <c r="R398" s="630"/>
      <c r="S398" s="630"/>
      <c r="T398" s="630"/>
      <c r="U398" s="630"/>
      <c r="V398" s="630"/>
      <c r="W398" s="630"/>
      <c r="X398" s="630"/>
      <c r="Y398" s="630"/>
      <c r="Z398" s="630"/>
      <c r="AA398" s="630"/>
      <c r="AB398" s="630"/>
      <c r="AC398" s="630"/>
      <c r="AD398" s="630"/>
      <c r="AE398" s="630"/>
      <c r="AF398" s="630"/>
      <c r="AG398" s="630"/>
      <c r="AH398" s="630"/>
      <c r="AI398" s="630"/>
      <c r="AJ398" s="631"/>
      <c r="AK398" s="632" t="s">
        <v>809</v>
      </c>
      <c r="AL398" s="633"/>
      <c r="AM398" s="633"/>
      <c r="AN398" s="633"/>
      <c r="AO398" s="633"/>
      <c r="AP398" s="633"/>
      <c r="AQ398" s="633"/>
      <c r="AR398" s="633"/>
      <c r="AS398" s="633"/>
      <c r="AT398" s="633"/>
      <c r="AU398" s="633"/>
      <c r="AV398" s="633"/>
      <c r="AW398" s="633"/>
      <c r="AX398" s="633"/>
      <c r="AY398" s="633"/>
      <c r="AZ398" s="633"/>
      <c r="BA398" s="633"/>
      <c r="BB398" s="633"/>
      <c r="BC398" s="633"/>
      <c r="BD398" s="634"/>
      <c r="BE398" s="632" t="s">
        <v>823</v>
      </c>
      <c r="BF398" s="633"/>
      <c r="BG398" s="633"/>
      <c r="BH398" s="633"/>
      <c r="BI398" s="633"/>
      <c r="BJ398" s="633"/>
      <c r="BK398" s="633"/>
      <c r="BL398" s="633"/>
      <c r="BM398" s="633"/>
      <c r="BN398" s="633"/>
      <c r="BO398" s="633"/>
      <c r="BP398" s="633"/>
      <c r="BQ398" s="633"/>
      <c r="BR398" s="633"/>
      <c r="BS398" s="633"/>
      <c r="BT398" s="633"/>
      <c r="BU398" s="633"/>
      <c r="BV398" s="633"/>
      <c r="BW398" s="633"/>
      <c r="BX398" s="633"/>
      <c r="BY398" s="633"/>
      <c r="BZ398" s="633"/>
      <c r="CA398" s="633"/>
      <c r="CB398" s="633"/>
      <c r="CC398" s="633"/>
      <c r="CD398" s="633"/>
      <c r="CE398" s="633"/>
      <c r="CF398" s="633"/>
      <c r="CG398" s="633"/>
      <c r="CH398" s="633"/>
      <c r="CI398" s="634"/>
    </row>
    <row r="399" spans="1:87">
      <c r="A399" s="40"/>
      <c r="B399" s="635">
        <v>117</v>
      </c>
      <c r="C399" s="636"/>
      <c r="D399" s="636"/>
      <c r="E399" s="636"/>
      <c r="F399" s="637"/>
      <c r="G399" s="629" t="s">
        <v>1790</v>
      </c>
      <c r="H399" s="630"/>
      <c r="I399" s="630"/>
      <c r="J399" s="630"/>
      <c r="K399" s="630"/>
      <c r="L399" s="630"/>
      <c r="M399" s="630"/>
      <c r="N399" s="630"/>
      <c r="O399" s="630"/>
      <c r="P399" s="630"/>
      <c r="Q399" s="630"/>
      <c r="R399" s="630"/>
      <c r="S399" s="630"/>
      <c r="T399" s="630"/>
      <c r="U399" s="630"/>
      <c r="V399" s="630"/>
      <c r="W399" s="630"/>
      <c r="X399" s="630"/>
      <c r="Y399" s="630"/>
      <c r="Z399" s="630"/>
      <c r="AA399" s="630"/>
      <c r="AB399" s="630"/>
      <c r="AC399" s="630"/>
      <c r="AD399" s="630"/>
      <c r="AE399" s="630"/>
      <c r="AF399" s="630"/>
      <c r="AG399" s="630"/>
      <c r="AH399" s="630"/>
      <c r="AI399" s="630"/>
      <c r="AJ399" s="631"/>
      <c r="AK399" s="632" t="s">
        <v>118</v>
      </c>
      <c r="AL399" s="633"/>
      <c r="AM399" s="633"/>
      <c r="AN399" s="633"/>
      <c r="AO399" s="633"/>
      <c r="AP399" s="633"/>
      <c r="AQ399" s="633"/>
      <c r="AR399" s="633"/>
      <c r="AS399" s="633"/>
      <c r="AT399" s="633"/>
      <c r="AU399" s="633"/>
      <c r="AV399" s="633"/>
      <c r="AW399" s="633"/>
      <c r="AX399" s="633"/>
      <c r="AY399" s="633"/>
      <c r="AZ399" s="633"/>
      <c r="BA399" s="633"/>
      <c r="BB399" s="633"/>
      <c r="BC399" s="633"/>
      <c r="BD399" s="634"/>
      <c r="BE399" s="632" t="s">
        <v>823</v>
      </c>
      <c r="BF399" s="633"/>
      <c r="BG399" s="633"/>
      <c r="BH399" s="633"/>
      <c r="BI399" s="633"/>
      <c r="BJ399" s="633"/>
      <c r="BK399" s="633"/>
      <c r="BL399" s="633"/>
      <c r="BM399" s="633"/>
      <c r="BN399" s="633"/>
      <c r="BO399" s="633"/>
      <c r="BP399" s="633"/>
      <c r="BQ399" s="633"/>
      <c r="BR399" s="633"/>
      <c r="BS399" s="633"/>
      <c r="BT399" s="633"/>
      <c r="BU399" s="633"/>
      <c r="BV399" s="633"/>
      <c r="BW399" s="633"/>
      <c r="BX399" s="633"/>
      <c r="BY399" s="633"/>
      <c r="BZ399" s="633"/>
      <c r="CA399" s="633"/>
      <c r="CB399" s="633"/>
      <c r="CC399" s="633"/>
      <c r="CD399" s="633"/>
      <c r="CE399" s="633"/>
      <c r="CF399" s="633"/>
      <c r="CG399" s="633"/>
      <c r="CH399" s="633"/>
      <c r="CI399" s="634"/>
    </row>
    <row r="400" spans="1:87">
      <c r="A400" s="40"/>
      <c r="B400" s="635">
        <v>118</v>
      </c>
      <c r="C400" s="636"/>
      <c r="D400" s="636"/>
      <c r="E400" s="636"/>
      <c r="F400" s="637"/>
      <c r="G400" s="629" t="s">
        <v>886</v>
      </c>
      <c r="H400" s="630"/>
      <c r="I400" s="630"/>
      <c r="J400" s="630"/>
      <c r="K400" s="630"/>
      <c r="L400" s="630"/>
      <c r="M400" s="630"/>
      <c r="N400" s="630"/>
      <c r="O400" s="630"/>
      <c r="P400" s="630"/>
      <c r="Q400" s="630"/>
      <c r="R400" s="630"/>
      <c r="S400" s="630"/>
      <c r="T400" s="630"/>
      <c r="U400" s="630"/>
      <c r="V400" s="630"/>
      <c r="W400" s="630"/>
      <c r="X400" s="630"/>
      <c r="Y400" s="630"/>
      <c r="Z400" s="630"/>
      <c r="AA400" s="630"/>
      <c r="AB400" s="630"/>
      <c r="AC400" s="630"/>
      <c r="AD400" s="630"/>
      <c r="AE400" s="630"/>
      <c r="AF400" s="630"/>
      <c r="AG400" s="630"/>
      <c r="AH400" s="630"/>
      <c r="AI400" s="630"/>
      <c r="AJ400" s="631"/>
      <c r="AK400" s="632" t="s">
        <v>809</v>
      </c>
      <c r="AL400" s="633"/>
      <c r="AM400" s="633"/>
      <c r="AN400" s="633"/>
      <c r="AO400" s="633"/>
      <c r="AP400" s="633"/>
      <c r="AQ400" s="633"/>
      <c r="AR400" s="633"/>
      <c r="AS400" s="633"/>
      <c r="AT400" s="633"/>
      <c r="AU400" s="633"/>
      <c r="AV400" s="633"/>
      <c r="AW400" s="633"/>
      <c r="AX400" s="633"/>
      <c r="AY400" s="633"/>
      <c r="AZ400" s="633"/>
      <c r="BA400" s="633"/>
      <c r="BB400" s="633"/>
      <c r="BC400" s="633"/>
      <c r="BD400" s="634"/>
      <c r="BE400" s="632" t="s">
        <v>818</v>
      </c>
      <c r="BF400" s="633"/>
      <c r="BG400" s="633"/>
      <c r="BH400" s="633"/>
      <c r="BI400" s="633"/>
      <c r="BJ400" s="633"/>
      <c r="BK400" s="633"/>
      <c r="BL400" s="633"/>
      <c r="BM400" s="633"/>
      <c r="BN400" s="633"/>
      <c r="BO400" s="633"/>
      <c r="BP400" s="633"/>
      <c r="BQ400" s="633"/>
      <c r="BR400" s="633"/>
      <c r="BS400" s="633"/>
      <c r="BT400" s="633"/>
      <c r="BU400" s="633"/>
      <c r="BV400" s="633"/>
      <c r="BW400" s="633"/>
      <c r="BX400" s="633"/>
      <c r="BY400" s="633"/>
      <c r="BZ400" s="633"/>
      <c r="CA400" s="633"/>
      <c r="CB400" s="633"/>
      <c r="CC400" s="633"/>
      <c r="CD400" s="633"/>
      <c r="CE400" s="633"/>
      <c r="CF400" s="633"/>
      <c r="CG400" s="633"/>
      <c r="CH400" s="633"/>
      <c r="CI400" s="634"/>
    </row>
    <row r="401" spans="1:87">
      <c r="A401" s="40"/>
      <c r="B401" s="635">
        <v>119</v>
      </c>
      <c r="C401" s="636"/>
      <c r="D401" s="636"/>
      <c r="E401" s="636"/>
      <c r="F401" s="637"/>
      <c r="G401" s="629" t="s">
        <v>101</v>
      </c>
      <c r="H401" s="630"/>
      <c r="I401" s="630"/>
      <c r="J401" s="630"/>
      <c r="K401" s="630"/>
      <c r="L401" s="630"/>
      <c r="M401" s="630"/>
      <c r="N401" s="630"/>
      <c r="O401" s="630"/>
      <c r="P401" s="630"/>
      <c r="Q401" s="630"/>
      <c r="R401" s="630"/>
      <c r="S401" s="630"/>
      <c r="T401" s="630"/>
      <c r="U401" s="630"/>
      <c r="V401" s="630"/>
      <c r="W401" s="630"/>
      <c r="X401" s="630"/>
      <c r="Y401" s="630"/>
      <c r="Z401" s="630"/>
      <c r="AA401" s="630"/>
      <c r="AB401" s="630"/>
      <c r="AC401" s="630"/>
      <c r="AD401" s="630"/>
      <c r="AE401" s="630"/>
      <c r="AF401" s="630"/>
      <c r="AG401" s="630"/>
      <c r="AH401" s="630"/>
      <c r="AI401" s="630"/>
      <c r="AJ401" s="631"/>
      <c r="AK401" s="632" t="s">
        <v>114</v>
      </c>
      <c r="AL401" s="633"/>
      <c r="AM401" s="633"/>
      <c r="AN401" s="633"/>
      <c r="AO401" s="633"/>
      <c r="AP401" s="633"/>
      <c r="AQ401" s="633"/>
      <c r="AR401" s="633"/>
      <c r="AS401" s="633"/>
      <c r="AT401" s="633"/>
      <c r="AU401" s="633"/>
      <c r="AV401" s="633"/>
      <c r="AW401" s="633"/>
      <c r="AX401" s="633"/>
      <c r="AY401" s="633"/>
      <c r="AZ401" s="633"/>
      <c r="BA401" s="633"/>
      <c r="BB401" s="633"/>
      <c r="BC401" s="633"/>
      <c r="BD401" s="634"/>
      <c r="BE401" s="632" t="s">
        <v>823</v>
      </c>
      <c r="BF401" s="633"/>
      <c r="BG401" s="633"/>
      <c r="BH401" s="633"/>
      <c r="BI401" s="633"/>
      <c r="BJ401" s="633"/>
      <c r="BK401" s="633"/>
      <c r="BL401" s="633"/>
      <c r="BM401" s="633"/>
      <c r="BN401" s="633"/>
      <c r="BO401" s="633"/>
      <c r="BP401" s="633"/>
      <c r="BQ401" s="633"/>
      <c r="BR401" s="633"/>
      <c r="BS401" s="633"/>
      <c r="BT401" s="633"/>
      <c r="BU401" s="633"/>
      <c r="BV401" s="633"/>
      <c r="BW401" s="633"/>
      <c r="BX401" s="633"/>
      <c r="BY401" s="633"/>
      <c r="BZ401" s="633"/>
      <c r="CA401" s="633"/>
      <c r="CB401" s="633"/>
      <c r="CC401" s="633"/>
      <c r="CD401" s="633"/>
      <c r="CE401" s="633"/>
      <c r="CF401" s="633"/>
      <c r="CG401" s="633"/>
      <c r="CH401" s="633"/>
      <c r="CI401" s="634"/>
    </row>
    <row r="402" spans="1:87">
      <c r="A402" s="40"/>
      <c r="B402" s="635">
        <v>120</v>
      </c>
      <c r="C402" s="636"/>
      <c r="D402" s="636"/>
      <c r="E402" s="636"/>
      <c r="F402" s="637"/>
      <c r="G402" s="629" t="s">
        <v>102</v>
      </c>
      <c r="H402" s="630"/>
      <c r="I402" s="630"/>
      <c r="J402" s="630"/>
      <c r="K402" s="630"/>
      <c r="L402" s="630"/>
      <c r="M402" s="630"/>
      <c r="N402" s="630"/>
      <c r="O402" s="630"/>
      <c r="P402" s="630"/>
      <c r="Q402" s="630"/>
      <c r="R402" s="630"/>
      <c r="S402" s="630"/>
      <c r="T402" s="630"/>
      <c r="U402" s="630"/>
      <c r="V402" s="630"/>
      <c r="W402" s="630"/>
      <c r="X402" s="630"/>
      <c r="Y402" s="630"/>
      <c r="Z402" s="630"/>
      <c r="AA402" s="630"/>
      <c r="AB402" s="630"/>
      <c r="AC402" s="630"/>
      <c r="AD402" s="630"/>
      <c r="AE402" s="630"/>
      <c r="AF402" s="630"/>
      <c r="AG402" s="630"/>
      <c r="AH402" s="630"/>
      <c r="AI402" s="630"/>
      <c r="AJ402" s="631"/>
      <c r="AK402" s="632" t="s">
        <v>1789</v>
      </c>
      <c r="AL402" s="633"/>
      <c r="AM402" s="633"/>
      <c r="AN402" s="633"/>
      <c r="AO402" s="633"/>
      <c r="AP402" s="633"/>
      <c r="AQ402" s="633"/>
      <c r="AR402" s="633"/>
      <c r="AS402" s="633"/>
      <c r="AT402" s="633"/>
      <c r="AU402" s="633"/>
      <c r="AV402" s="633"/>
      <c r="AW402" s="633"/>
      <c r="AX402" s="633"/>
      <c r="AY402" s="633"/>
      <c r="AZ402" s="633"/>
      <c r="BA402" s="633"/>
      <c r="BB402" s="633"/>
      <c r="BC402" s="633"/>
      <c r="BD402" s="634"/>
      <c r="BE402" s="632" t="s">
        <v>772</v>
      </c>
      <c r="BF402" s="633"/>
      <c r="BG402" s="633"/>
      <c r="BH402" s="633"/>
      <c r="BI402" s="633"/>
      <c r="BJ402" s="633"/>
      <c r="BK402" s="633"/>
      <c r="BL402" s="633"/>
      <c r="BM402" s="633"/>
      <c r="BN402" s="633"/>
      <c r="BO402" s="633"/>
      <c r="BP402" s="633"/>
      <c r="BQ402" s="633"/>
      <c r="BR402" s="633"/>
      <c r="BS402" s="633"/>
      <c r="BT402" s="633"/>
      <c r="BU402" s="633"/>
      <c r="BV402" s="633"/>
      <c r="BW402" s="633"/>
      <c r="BX402" s="633"/>
      <c r="BY402" s="633"/>
      <c r="BZ402" s="633"/>
      <c r="CA402" s="633"/>
      <c r="CB402" s="633"/>
      <c r="CC402" s="633"/>
      <c r="CD402" s="633"/>
      <c r="CE402" s="633"/>
      <c r="CF402" s="633"/>
      <c r="CG402" s="633"/>
      <c r="CH402" s="633"/>
      <c r="CI402" s="634"/>
    </row>
    <row r="403" spans="1:87">
      <c r="A403" s="40"/>
      <c r="B403" s="635">
        <v>121</v>
      </c>
      <c r="C403" s="636"/>
      <c r="D403" s="636"/>
      <c r="E403" s="636"/>
      <c r="F403" s="637"/>
      <c r="G403" s="629" t="s">
        <v>887</v>
      </c>
      <c r="H403" s="630"/>
      <c r="I403" s="630"/>
      <c r="J403" s="630"/>
      <c r="K403" s="630"/>
      <c r="L403" s="630"/>
      <c r="M403" s="630"/>
      <c r="N403" s="630"/>
      <c r="O403" s="630"/>
      <c r="P403" s="630"/>
      <c r="Q403" s="630"/>
      <c r="R403" s="630"/>
      <c r="S403" s="630"/>
      <c r="T403" s="630"/>
      <c r="U403" s="630"/>
      <c r="V403" s="630"/>
      <c r="W403" s="630"/>
      <c r="X403" s="630"/>
      <c r="Y403" s="630"/>
      <c r="Z403" s="630"/>
      <c r="AA403" s="630"/>
      <c r="AB403" s="630"/>
      <c r="AC403" s="630"/>
      <c r="AD403" s="630"/>
      <c r="AE403" s="630"/>
      <c r="AF403" s="630"/>
      <c r="AG403" s="630"/>
      <c r="AH403" s="630"/>
      <c r="AI403" s="630"/>
      <c r="AJ403" s="631"/>
      <c r="AK403" s="632" t="s">
        <v>114</v>
      </c>
      <c r="AL403" s="633"/>
      <c r="AM403" s="633"/>
      <c r="AN403" s="633"/>
      <c r="AO403" s="633"/>
      <c r="AP403" s="633"/>
      <c r="AQ403" s="633"/>
      <c r="AR403" s="633"/>
      <c r="AS403" s="633"/>
      <c r="AT403" s="633"/>
      <c r="AU403" s="633"/>
      <c r="AV403" s="633"/>
      <c r="AW403" s="633"/>
      <c r="AX403" s="633"/>
      <c r="AY403" s="633"/>
      <c r="AZ403" s="633"/>
      <c r="BA403" s="633"/>
      <c r="BB403" s="633"/>
      <c r="BC403" s="633"/>
      <c r="BD403" s="634"/>
      <c r="BE403" s="632" t="s">
        <v>823</v>
      </c>
      <c r="BF403" s="633"/>
      <c r="BG403" s="633"/>
      <c r="BH403" s="633"/>
      <c r="BI403" s="633"/>
      <c r="BJ403" s="633"/>
      <c r="BK403" s="633"/>
      <c r="BL403" s="633"/>
      <c r="BM403" s="633"/>
      <c r="BN403" s="633"/>
      <c r="BO403" s="633"/>
      <c r="BP403" s="633"/>
      <c r="BQ403" s="633"/>
      <c r="BR403" s="633"/>
      <c r="BS403" s="633"/>
      <c r="BT403" s="633"/>
      <c r="BU403" s="633"/>
      <c r="BV403" s="633"/>
      <c r="BW403" s="633"/>
      <c r="BX403" s="633"/>
      <c r="BY403" s="633"/>
      <c r="BZ403" s="633"/>
      <c r="CA403" s="633"/>
      <c r="CB403" s="633"/>
      <c r="CC403" s="633"/>
      <c r="CD403" s="633"/>
      <c r="CE403" s="633"/>
      <c r="CF403" s="633"/>
      <c r="CG403" s="633"/>
      <c r="CH403" s="633"/>
      <c r="CI403" s="634"/>
    </row>
    <row r="404" spans="1:87">
      <c r="A404" s="40"/>
      <c r="B404" s="635">
        <v>122</v>
      </c>
      <c r="C404" s="636"/>
      <c r="D404" s="636"/>
      <c r="E404" s="636"/>
      <c r="F404" s="637"/>
      <c r="G404" s="629" t="s">
        <v>104</v>
      </c>
      <c r="H404" s="630"/>
      <c r="I404" s="630"/>
      <c r="J404" s="630"/>
      <c r="K404" s="630"/>
      <c r="L404" s="630"/>
      <c r="M404" s="630"/>
      <c r="N404" s="630"/>
      <c r="O404" s="630"/>
      <c r="P404" s="630"/>
      <c r="Q404" s="630"/>
      <c r="R404" s="630"/>
      <c r="S404" s="630"/>
      <c r="T404" s="630"/>
      <c r="U404" s="630"/>
      <c r="V404" s="630"/>
      <c r="W404" s="630"/>
      <c r="X404" s="630"/>
      <c r="Y404" s="630"/>
      <c r="Z404" s="630"/>
      <c r="AA404" s="630"/>
      <c r="AB404" s="630"/>
      <c r="AC404" s="630"/>
      <c r="AD404" s="630"/>
      <c r="AE404" s="630"/>
      <c r="AF404" s="630"/>
      <c r="AG404" s="630"/>
      <c r="AH404" s="630"/>
      <c r="AI404" s="630"/>
      <c r="AJ404" s="631"/>
      <c r="AK404" s="632" t="s">
        <v>2468</v>
      </c>
      <c r="AL404" s="633"/>
      <c r="AM404" s="633"/>
      <c r="AN404" s="633"/>
      <c r="AO404" s="633"/>
      <c r="AP404" s="633"/>
      <c r="AQ404" s="633"/>
      <c r="AR404" s="633"/>
      <c r="AS404" s="633"/>
      <c r="AT404" s="633"/>
      <c r="AU404" s="633"/>
      <c r="AV404" s="633"/>
      <c r="AW404" s="633"/>
      <c r="AX404" s="633"/>
      <c r="AY404" s="633"/>
      <c r="AZ404" s="633"/>
      <c r="BA404" s="633"/>
      <c r="BB404" s="633"/>
      <c r="BC404" s="633"/>
      <c r="BD404" s="634"/>
      <c r="BE404" s="632" t="s">
        <v>2471</v>
      </c>
      <c r="BF404" s="633"/>
      <c r="BG404" s="633"/>
      <c r="BH404" s="633"/>
      <c r="BI404" s="633"/>
      <c r="BJ404" s="633"/>
      <c r="BK404" s="633"/>
      <c r="BL404" s="633"/>
      <c r="BM404" s="633"/>
      <c r="BN404" s="633"/>
      <c r="BO404" s="633"/>
      <c r="BP404" s="633"/>
      <c r="BQ404" s="633"/>
      <c r="BR404" s="633"/>
      <c r="BS404" s="633"/>
      <c r="BT404" s="633"/>
      <c r="BU404" s="633"/>
      <c r="BV404" s="633"/>
      <c r="BW404" s="633"/>
      <c r="BX404" s="633"/>
      <c r="BY404" s="633"/>
      <c r="BZ404" s="633"/>
      <c r="CA404" s="633"/>
      <c r="CB404" s="633"/>
      <c r="CC404" s="633"/>
      <c r="CD404" s="633"/>
      <c r="CE404" s="633"/>
      <c r="CF404" s="633"/>
      <c r="CG404" s="633"/>
      <c r="CH404" s="633"/>
      <c r="CI404" s="634"/>
    </row>
    <row r="405" spans="1:87">
      <c r="A405" s="40"/>
      <c r="B405" s="635">
        <v>123</v>
      </c>
      <c r="C405" s="636"/>
      <c r="D405" s="636"/>
      <c r="E405" s="636"/>
      <c r="F405" s="637"/>
      <c r="G405" s="629" t="s">
        <v>888</v>
      </c>
      <c r="H405" s="630"/>
      <c r="I405" s="630"/>
      <c r="J405" s="630"/>
      <c r="K405" s="630"/>
      <c r="L405" s="630"/>
      <c r="M405" s="630"/>
      <c r="N405" s="630"/>
      <c r="O405" s="630"/>
      <c r="P405" s="630"/>
      <c r="Q405" s="630"/>
      <c r="R405" s="630"/>
      <c r="S405" s="630"/>
      <c r="T405" s="630"/>
      <c r="U405" s="630"/>
      <c r="V405" s="630"/>
      <c r="W405" s="630"/>
      <c r="X405" s="630"/>
      <c r="Y405" s="630"/>
      <c r="Z405" s="630"/>
      <c r="AA405" s="630"/>
      <c r="AB405" s="630"/>
      <c r="AC405" s="630"/>
      <c r="AD405" s="630"/>
      <c r="AE405" s="630"/>
      <c r="AF405" s="630"/>
      <c r="AG405" s="630"/>
      <c r="AH405" s="630"/>
      <c r="AI405" s="630"/>
      <c r="AJ405" s="631"/>
      <c r="AK405" s="632" t="s">
        <v>118</v>
      </c>
      <c r="AL405" s="633"/>
      <c r="AM405" s="633"/>
      <c r="AN405" s="633"/>
      <c r="AO405" s="633"/>
      <c r="AP405" s="633"/>
      <c r="AQ405" s="633"/>
      <c r="AR405" s="633"/>
      <c r="AS405" s="633"/>
      <c r="AT405" s="633"/>
      <c r="AU405" s="633"/>
      <c r="AV405" s="633"/>
      <c r="AW405" s="633"/>
      <c r="AX405" s="633"/>
      <c r="AY405" s="633"/>
      <c r="AZ405" s="633"/>
      <c r="BA405" s="633"/>
      <c r="BB405" s="633"/>
      <c r="BC405" s="633"/>
      <c r="BD405" s="634"/>
      <c r="BE405" s="632" t="s">
        <v>2472</v>
      </c>
      <c r="BF405" s="633"/>
      <c r="BG405" s="633"/>
      <c r="BH405" s="633"/>
      <c r="BI405" s="633"/>
      <c r="BJ405" s="633"/>
      <c r="BK405" s="633"/>
      <c r="BL405" s="633"/>
      <c r="BM405" s="633"/>
      <c r="BN405" s="633"/>
      <c r="BO405" s="633"/>
      <c r="BP405" s="633"/>
      <c r="BQ405" s="633"/>
      <c r="BR405" s="633"/>
      <c r="BS405" s="633"/>
      <c r="BT405" s="633"/>
      <c r="BU405" s="633"/>
      <c r="BV405" s="633"/>
      <c r="BW405" s="633"/>
      <c r="BX405" s="633"/>
      <c r="BY405" s="633"/>
      <c r="BZ405" s="633"/>
      <c r="CA405" s="633"/>
      <c r="CB405" s="633"/>
      <c r="CC405" s="633"/>
      <c r="CD405" s="633"/>
      <c r="CE405" s="633"/>
      <c r="CF405" s="633"/>
      <c r="CG405" s="633"/>
      <c r="CH405" s="633"/>
      <c r="CI405" s="634"/>
    </row>
    <row r="406" spans="1:87">
      <c r="B406" s="635">
        <v>124</v>
      </c>
      <c r="C406" s="636"/>
      <c r="D406" s="636"/>
      <c r="E406" s="636"/>
      <c r="F406" s="637"/>
      <c r="G406" s="629" t="s">
        <v>889</v>
      </c>
      <c r="H406" s="630"/>
      <c r="I406" s="630"/>
      <c r="J406" s="630"/>
      <c r="K406" s="630"/>
      <c r="L406" s="630"/>
      <c r="M406" s="630"/>
      <c r="N406" s="630"/>
      <c r="O406" s="630"/>
      <c r="P406" s="630"/>
      <c r="Q406" s="630"/>
      <c r="R406" s="630"/>
      <c r="S406" s="630"/>
      <c r="T406" s="630"/>
      <c r="U406" s="630"/>
      <c r="V406" s="630"/>
      <c r="W406" s="630"/>
      <c r="X406" s="630"/>
      <c r="Y406" s="630"/>
      <c r="Z406" s="630"/>
      <c r="AA406" s="630"/>
      <c r="AB406" s="630"/>
      <c r="AC406" s="630"/>
      <c r="AD406" s="630"/>
      <c r="AE406" s="630"/>
      <c r="AF406" s="630"/>
      <c r="AG406" s="630"/>
      <c r="AH406" s="630"/>
      <c r="AI406" s="630"/>
      <c r="AJ406" s="631"/>
      <c r="AK406" s="632" t="s">
        <v>809</v>
      </c>
      <c r="AL406" s="633"/>
      <c r="AM406" s="633"/>
      <c r="AN406" s="633"/>
      <c r="AO406" s="633"/>
      <c r="AP406" s="633"/>
      <c r="AQ406" s="633"/>
      <c r="AR406" s="633"/>
      <c r="AS406" s="633"/>
      <c r="AT406" s="633"/>
      <c r="AU406" s="633"/>
      <c r="AV406" s="633"/>
      <c r="AW406" s="633"/>
      <c r="AX406" s="633"/>
      <c r="AY406" s="633"/>
      <c r="AZ406" s="633"/>
      <c r="BA406" s="633"/>
      <c r="BB406" s="633"/>
      <c r="BC406" s="633"/>
      <c r="BD406" s="634"/>
      <c r="BE406" s="632" t="s">
        <v>810</v>
      </c>
      <c r="BF406" s="633"/>
      <c r="BG406" s="633"/>
      <c r="BH406" s="633"/>
      <c r="BI406" s="633"/>
      <c r="BJ406" s="633"/>
      <c r="BK406" s="633"/>
      <c r="BL406" s="633"/>
      <c r="BM406" s="633"/>
      <c r="BN406" s="633"/>
      <c r="BO406" s="633"/>
      <c r="BP406" s="633"/>
      <c r="BQ406" s="633"/>
      <c r="BR406" s="633"/>
      <c r="BS406" s="633"/>
      <c r="BT406" s="633"/>
      <c r="BU406" s="633"/>
      <c r="BV406" s="633"/>
      <c r="BW406" s="633"/>
      <c r="BX406" s="633"/>
      <c r="BY406" s="633"/>
      <c r="BZ406" s="633"/>
      <c r="CA406" s="633"/>
      <c r="CB406" s="633"/>
      <c r="CC406" s="633"/>
      <c r="CD406" s="633"/>
      <c r="CE406" s="633"/>
      <c r="CF406" s="633"/>
      <c r="CG406" s="633"/>
      <c r="CH406" s="633"/>
      <c r="CI406" s="634"/>
    </row>
    <row r="407" spans="1:87">
      <c r="B407" s="635">
        <v>125</v>
      </c>
      <c r="C407" s="636"/>
      <c r="D407" s="636"/>
      <c r="E407" s="636"/>
      <c r="F407" s="637"/>
      <c r="G407" s="629" t="s">
        <v>107</v>
      </c>
      <c r="H407" s="630"/>
      <c r="I407" s="630"/>
      <c r="J407" s="630"/>
      <c r="K407" s="630"/>
      <c r="L407" s="630"/>
      <c r="M407" s="630"/>
      <c r="N407" s="630"/>
      <c r="O407" s="630"/>
      <c r="P407" s="630"/>
      <c r="Q407" s="630"/>
      <c r="R407" s="630"/>
      <c r="S407" s="630"/>
      <c r="T407" s="630"/>
      <c r="U407" s="630"/>
      <c r="V407" s="630"/>
      <c r="W407" s="630"/>
      <c r="X407" s="630"/>
      <c r="Y407" s="630"/>
      <c r="Z407" s="630"/>
      <c r="AA407" s="630"/>
      <c r="AB407" s="630"/>
      <c r="AC407" s="630"/>
      <c r="AD407" s="630"/>
      <c r="AE407" s="630"/>
      <c r="AF407" s="630"/>
      <c r="AG407" s="630"/>
      <c r="AH407" s="630"/>
      <c r="AI407" s="630"/>
      <c r="AJ407" s="631"/>
      <c r="AK407" s="632" t="s">
        <v>118</v>
      </c>
      <c r="AL407" s="633"/>
      <c r="AM407" s="633"/>
      <c r="AN407" s="633"/>
      <c r="AO407" s="633"/>
      <c r="AP407" s="633"/>
      <c r="AQ407" s="633"/>
      <c r="AR407" s="633"/>
      <c r="AS407" s="633"/>
      <c r="AT407" s="633"/>
      <c r="AU407" s="633"/>
      <c r="AV407" s="633"/>
      <c r="AW407" s="633"/>
      <c r="AX407" s="633"/>
      <c r="AY407" s="633"/>
      <c r="AZ407" s="633"/>
      <c r="BA407" s="633"/>
      <c r="BB407" s="633"/>
      <c r="BC407" s="633"/>
      <c r="BD407" s="634"/>
      <c r="BE407" s="632" t="s">
        <v>810</v>
      </c>
      <c r="BF407" s="633"/>
      <c r="BG407" s="633"/>
      <c r="BH407" s="633"/>
      <c r="BI407" s="633"/>
      <c r="BJ407" s="633"/>
      <c r="BK407" s="633"/>
      <c r="BL407" s="633"/>
      <c r="BM407" s="633"/>
      <c r="BN407" s="633"/>
      <c r="BO407" s="633"/>
      <c r="BP407" s="633"/>
      <c r="BQ407" s="633"/>
      <c r="BR407" s="633"/>
      <c r="BS407" s="633"/>
      <c r="BT407" s="633"/>
      <c r="BU407" s="633"/>
      <c r="BV407" s="633"/>
      <c r="BW407" s="633"/>
      <c r="BX407" s="633"/>
      <c r="BY407" s="633"/>
      <c r="BZ407" s="633"/>
      <c r="CA407" s="633"/>
      <c r="CB407" s="633"/>
      <c r="CC407" s="633"/>
      <c r="CD407" s="633"/>
      <c r="CE407" s="633"/>
      <c r="CF407" s="633"/>
      <c r="CG407" s="633"/>
      <c r="CH407" s="633"/>
      <c r="CI407" s="634"/>
    </row>
    <row r="408" spans="1:87">
      <c r="B408" s="635">
        <v>126</v>
      </c>
      <c r="C408" s="636"/>
      <c r="D408" s="636"/>
      <c r="E408" s="636"/>
      <c r="F408" s="637"/>
      <c r="G408" s="629" t="s">
        <v>890</v>
      </c>
      <c r="H408" s="630"/>
      <c r="I408" s="630"/>
      <c r="J408" s="630"/>
      <c r="K408" s="630"/>
      <c r="L408" s="630"/>
      <c r="M408" s="630"/>
      <c r="N408" s="630"/>
      <c r="O408" s="630"/>
      <c r="P408" s="630"/>
      <c r="Q408" s="630"/>
      <c r="R408" s="630"/>
      <c r="S408" s="630"/>
      <c r="T408" s="630"/>
      <c r="U408" s="630"/>
      <c r="V408" s="630"/>
      <c r="W408" s="630"/>
      <c r="X408" s="630"/>
      <c r="Y408" s="630"/>
      <c r="Z408" s="630"/>
      <c r="AA408" s="630"/>
      <c r="AB408" s="630"/>
      <c r="AC408" s="630"/>
      <c r="AD408" s="630"/>
      <c r="AE408" s="630"/>
      <c r="AF408" s="630"/>
      <c r="AG408" s="630"/>
      <c r="AH408" s="630"/>
      <c r="AI408" s="630"/>
      <c r="AJ408" s="631"/>
      <c r="AK408" s="632" t="s">
        <v>1792</v>
      </c>
      <c r="AL408" s="633"/>
      <c r="AM408" s="633"/>
      <c r="AN408" s="633"/>
      <c r="AO408" s="633"/>
      <c r="AP408" s="633"/>
      <c r="AQ408" s="633"/>
      <c r="AR408" s="633"/>
      <c r="AS408" s="633"/>
      <c r="AT408" s="633"/>
      <c r="AU408" s="633"/>
      <c r="AV408" s="633"/>
      <c r="AW408" s="633"/>
      <c r="AX408" s="633"/>
      <c r="AY408" s="633"/>
      <c r="AZ408" s="633"/>
      <c r="BA408" s="633"/>
      <c r="BB408" s="633"/>
      <c r="BC408" s="633"/>
      <c r="BD408" s="634"/>
      <c r="BE408" s="632" t="s">
        <v>818</v>
      </c>
      <c r="BF408" s="633"/>
      <c r="BG408" s="633"/>
      <c r="BH408" s="633"/>
      <c r="BI408" s="633"/>
      <c r="BJ408" s="633"/>
      <c r="BK408" s="633"/>
      <c r="BL408" s="633"/>
      <c r="BM408" s="633"/>
      <c r="BN408" s="633"/>
      <c r="BO408" s="633"/>
      <c r="BP408" s="633"/>
      <c r="BQ408" s="633"/>
      <c r="BR408" s="633"/>
      <c r="BS408" s="633"/>
      <c r="BT408" s="633"/>
      <c r="BU408" s="633"/>
      <c r="BV408" s="633"/>
      <c r="BW408" s="633"/>
      <c r="BX408" s="633"/>
      <c r="BY408" s="633"/>
      <c r="BZ408" s="633"/>
      <c r="CA408" s="633"/>
      <c r="CB408" s="633"/>
      <c r="CC408" s="633"/>
      <c r="CD408" s="633"/>
      <c r="CE408" s="633"/>
      <c r="CF408" s="633"/>
      <c r="CG408" s="633"/>
      <c r="CH408" s="633"/>
      <c r="CI408" s="634"/>
    </row>
    <row r="409" spans="1:87">
      <c r="B409" s="635">
        <v>127</v>
      </c>
      <c r="C409" s="636"/>
      <c r="D409" s="636"/>
      <c r="E409" s="636"/>
      <c r="F409" s="637"/>
      <c r="G409" s="629" t="s">
        <v>891</v>
      </c>
      <c r="H409" s="630"/>
      <c r="I409" s="630"/>
      <c r="J409" s="630"/>
      <c r="K409" s="630"/>
      <c r="L409" s="630"/>
      <c r="M409" s="630"/>
      <c r="N409" s="630"/>
      <c r="O409" s="630"/>
      <c r="P409" s="630"/>
      <c r="Q409" s="630"/>
      <c r="R409" s="630"/>
      <c r="S409" s="630"/>
      <c r="T409" s="630"/>
      <c r="U409" s="630"/>
      <c r="V409" s="630"/>
      <c r="W409" s="630"/>
      <c r="X409" s="630"/>
      <c r="Y409" s="630"/>
      <c r="Z409" s="630"/>
      <c r="AA409" s="630"/>
      <c r="AB409" s="630"/>
      <c r="AC409" s="630"/>
      <c r="AD409" s="630"/>
      <c r="AE409" s="630"/>
      <c r="AF409" s="630"/>
      <c r="AG409" s="630"/>
      <c r="AH409" s="630"/>
      <c r="AI409" s="630"/>
      <c r="AJ409" s="631"/>
      <c r="AK409" s="632" t="s">
        <v>798</v>
      </c>
      <c r="AL409" s="633"/>
      <c r="AM409" s="633"/>
      <c r="AN409" s="633"/>
      <c r="AO409" s="633"/>
      <c r="AP409" s="633"/>
      <c r="AQ409" s="633"/>
      <c r="AR409" s="633"/>
      <c r="AS409" s="633"/>
      <c r="AT409" s="633"/>
      <c r="AU409" s="633"/>
      <c r="AV409" s="633"/>
      <c r="AW409" s="633"/>
      <c r="AX409" s="633"/>
      <c r="AY409" s="633"/>
      <c r="AZ409" s="633"/>
      <c r="BA409" s="633"/>
      <c r="BB409" s="633"/>
      <c r="BC409" s="633"/>
      <c r="BD409" s="634"/>
      <c r="BE409" s="632" t="s">
        <v>2469</v>
      </c>
      <c r="BF409" s="633"/>
      <c r="BG409" s="633"/>
      <c r="BH409" s="633"/>
      <c r="BI409" s="633"/>
      <c r="BJ409" s="633"/>
      <c r="BK409" s="633"/>
      <c r="BL409" s="633"/>
      <c r="BM409" s="633"/>
      <c r="BN409" s="633"/>
      <c r="BO409" s="633"/>
      <c r="BP409" s="633"/>
      <c r="BQ409" s="633"/>
      <c r="BR409" s="633"/>
      <c r="BS409" s="633"/>
      <c r="BT409" s="633"/>
      <c r="BU409" s="633"/>
      <c r="BV409" s="633"/>
      <c r="BW409" s="633"/>
      <c r="BX409" s="633"/>
      <c r="BY409" s="633"/>
      <c r="BZ409" s="633"/>
      <c r="CA409" s="633"/>
      <c r="CB409" s="633"/>
      <c r="CC409" s="633"/>
      <c r="CD409" s="633"/>
      <c r="CE409" s="633"/>
      <c r="CF409" s="633"/>
      <c r="CG409" s="633"/>
      <c r="CH409" s="633"/>
      <c r="CI409" s="634"/>
    </row>
    <row r="410" spans="1:87">
      <c r="B410" s="635">
        <v>128</v>
      </c>
      <c r="C410" s="636"/>
      <c r="D410" s="636"/>
      <c r="E410" s="636"/>
      <c r="F410" s="637"/>
      <c r="G410" s="629" t="s">
        <v>110</v>
      </c>
      <c r="H410" s="630"/>
      <c r="I410" s="630"/>
      <c r="J410" s="630"/>
      <c r="K410" s="630"/>
      <c r="L410" s="630"/>
      <c r="M410" s="630"/>
      <c r="N410" s="630"/>
      <c r="O410" s="630"/>
      <c r="P410" s="630"/>
      <c r="Q410" s="630"/>
      <c r="R410" s="630"/>
      <c r="S410" s="630"/>
      <c r="T410" s="630"/>
      <c r="U410" s="630"/>
      <c r="V410" s="630"/>
      <c r="W410" s="630"/>
      <c r="X410" s="630"/>
      <c r="Y410" s="630"/>
      <c r="Z410" s="630"/>
      <c r="AA410" s="630"/>
      <c r="AB410" s="630"/>
      <c r="AC410" s="630"/>
      <c r="AD410" s="630"/>
      <c r="AE410" s="630"/>
      <c r="AF410" s="630"/>
      <c r="AG410" s="630"/>
      <c r="AH410" s="630"/>
      <c r="AI410" s="630"/>
      <c r="AJ410" s="631"/>
      <c r="AK410" s="632" t="s">
        <v>1789</v>
      </c>
      <c r="AL410" s="633"/>
      <c r="AM410" s="633"/>
      <c r="AN410" s="633"/>
      <c r="AO410" s="633"/>
      <c r="AP410" s="633"/>
      <c r="AQ410" s="633"/>
      <c r="AR410" s="633"/>
      <c r="AS410" s="633"/>
      <c r="AT410" s="633"/>
      <c r="AU410" s="633"/>
      <c r="AV410" s="633"/>
      <c r="AW410" s="633"/>
      <c r="AX410" s="633"/>
      <c r="AY410" s="633"/>
      <c r="AZ410" s="633"/>
      <c r="BA410" s="633"/>
      <c r="BB410" s="633"/>
      <c r="BC410" s="633"/>
      <c r="BD410" s="634"/>
      <c r="BE410" s="632" t="s">
        <v>826</v>
      </c>
      <c r="BF410" s="633"/>
      <c r="BG410" s="633"/>
      <c r="BH410" s="633"/>
      <c r="BI410" s="633"/>
      <c r="BJ410" s="633"/>
      <c r="BK410" s="633"/>
      <c r="BL410" s="633"/>
      <c r="BM410" s="633"/>
      <c r="BN410" s="633"/>
      <c r="BO410" s="633"/>
      <c r="BP410" s="633"/>
      <c r="BQ410" s="633"/>
      <c r="BR410" s="633"/>
      <c r="BS410" s="633"/>
      <c r="BT410" s="633"/>
      <c r="BU410" s="633"/>
      <c r="BV410" s="633"/>
      <c r="BW410" s="633"/>
      <c r="BX410" s="633"/>
      <c r="BY410" s="633"/>
      <c r="BZ410" s="633"/>
      <c r="CA410" s="633"/>
      <c r="CB410" s="633"/>
      <c r="CC410" s="633"/>
      <c r="CD410" s="633"/>
      <c r="CE410" s="633"/>
      <c r="CF410" s="633"/>
      <c r="CG410" s="633"/>
      <c r="CH410" s="633"/>
      <c r="CI410" s="634"/>
    </row>
    <row r="411" spans="1:87">
      <c r="B411" s="635">
        <v>129</v>
      </c>
      <c r="C411" s="636"/>
      <c r="D411" s="636"/>
      <c r="E411" s="636"/>
      <c r="F411" s="637"/>
      <c r="G411" s="629" t="s">
        <v>111</v>
      </c>
      <c r="H411" s="630"/>
      <c r="I411" s="630"/>
      <c r="J411" s="630"/>
      <c r="K411" s="630"/>
      <c r="L411" s="630"/>
      <c r="M411" s="630"/>
      <c r="N411" s="630"/>
      <c r="O411" s="630"/>
      <c r="P411" s="630"/>
      <c r="Q411" s="630"/>
      <c r="R411" s="630"/>
      <c r="S411" s="630"/>
      <c r="T411" s="630"/>
      <c r="U411" s="630"/>
      <c r="V411" s="630"/>
      <c r="W411" s="630"/>
      <c r="X411" s="630"/>
      <c r="Y411" s="630"/>
      <c r="Z411" s="630"/>
      <c r="AA411" s="630"/>
      <c r="AB411" s="630"/>
      <c r="AC411" s="630"/>
      <c r="AD411" s="630"/>
      <c r="AE411" s="630"/>
      <c r="AF411" s="630"/>
      <c r="AG411" s="630"/>
      <c r="AH411" s="630"/>
      <c r="AI411" s="630"/>
      <c r="AJ411" s="631"/>
      <c r="AK411" s="632" t="s">
        <v>118</v>
      </c>
      <c r="AL411" s="633"/>
      <c r="AM411" s="633"/>
      <c r="AN411" s="633"/>
      <c r="AO411" s="633"/>
      <c r="AP411" s="633"/>
      <c r="AQ411" s="633"/>
      <c r="AR411" s="633"/>
      <c r="AS411" s="633"/>
      <c r="AT411" s="633"/>
      <c r="AU411" s="633"/>
      <c r="AV411" s="633"/>
      <c r="AW411" s="633"/>
      <c r="AX411" s="633"/>
      <c r="AY411" s="633"/>
      <c r="AZ411" s="633"/>
      <c r="BA411" s="633"/>
      <c r="BB411" s="633"/>
      <c r="BC411" s="633"/>
      <c r="BD411" s="634"/>
      <c r="BE411" s="632" t="s">
        <v>810</v>
      </c>
      <c r="BF411" s="633"/>
      <c r="BG411" s="633"/>
      <c r="BH411" s="633"/>
      <c r="BI411" s="633"/>
      <c r="BJ411" s="633"/>
      <c r="BK411" s="633"/>
      <c r="BL411" s="633"/>
      <c r="BM411" s="633"/>
      <c r="BN411" s="633"/>
      <c r="BO411" s="633"/>
      <c r="BP411" s="633"/>
      <c r="BQ411" s="633"/>
      <c r="BR411" s="633"/>
      <c r="BS411" s="633"/>
      <c r="BT411" s="633"/>
      <c r="BU411" s="633"/>
      <c r="BV411" s="633"/>
      <c r="BW411" s="633"/>
      <c r="BX411" s="633"/>
      <c r="BY411" s="633"/>
      <c r="BZ411" s="633"/>
      <c r="CA411" s="633"/>
      <c r="CB411" s="633"/>
      <c r="CC411" s="633"/>
      <c r="CD411" s="633"/>
      <c r="CE411" s="633"/>
      <c r="CF411" s="633"/>
      <c r="CG411" s="633"/>
      <c r="CH411" s="633"/>
      <c r="CI411" s="634"/>
    </row>
    <row r="412" spans="1:87">
      <c r="B412" s="635">
        <v>130</v>
      </c>
      <c r="C412" s="636"/>
      <c r="D412" s="636"/>
      <c r="E412" s="636"/>
      <c r="F412" s="637"/>
      <c r="G412" s="629" t="s">
        <v>112</v>
      </c>
      <c r="H412" s="630"/>
      <c r="I412" s="630"/>
      <c r="J412" s="630"/>
      <c r="K412" s="630"/>
      <c r="L412" s="630"/>
      <c r="M412" s="630"/>
      <c r="N412" s="630"/>
      <c r="O412" s="630"/>
      <c r="P412" s="630"/>
      <c r="Q412" s="630"/>
      <c r="R412" s="630"/>
      <c r="S412" s="630"/>
      <c r="T412" s="630"/>
      <c r="U412" s="630"/>
      <c r="V412" s="630"/>
      <c r="W412" s="630"/>
      <c r="X412" s="630"/>
      <c r="Y412" s="630"/>
      <c r="Z412" s="630"/>
      <c r="AA412" s="630"/>
      <c r="AB412" s="630"/>
      <c r="AC412" s="630"/>
      <c r="AD412" s="630"/>
      <c r="AE412" s="630"/>
      <c r="AF412" s="630"/>
      <c r="AG412" s="630"/>
      <c r="AH412" s="630"/>
      <c r="AI412" s="630"/>
      <c r="AJ412" s="631"/>
      <c r="AK412" s="632" t="s">
        <v>118</v>
      </c>
      <c r="AL412" s="633"/>
      <c r="AM412" s="633"/>
      <c r="AN412" s="633"/>
      <c r="AO412" s="633"/>
      <c r="AP412" s="633"/>
      <c r="AQ412" s="633"/>
      <c r="AR412" s="633"/>
      <c r="AS412" s="633"/>
      <c r="AT412" s="633"/>
      <c r="AU412" s="633"/>
      <c r="AV412" s="633"/>
      <c r="AW412" s="633"/>
      <c r="AX412" s="633"/>
      <c r="AY412" s="633"/>
      <c r="AZ412" s="633"/>
      <c r="BA412" s="633"/>
      <c r="BB412" s="633"/>
      <c r="BC412" s="633"/>
      <c r="BD412" s="634"/>
      <c r="BE412" s="632" t="s">
        <v>818</v>
      </c>
      <c r="BF412" s="633"/>
      <c r="BG412" s="633"/>
      <c r="BH412" s="633"/>
      <c r="BI412" s="633"/>
      <c r="BJ412" s="633"/>
      <c r="BK412" s="633"/>
      <c r="BL412" s="633"/>
      <c r="BM412" s="633"/>
      <c r="BN412" s="633"/>
      <c r="BO412" s="633"/>
      <c r="BP412" s="633"/>
      <c r="BQ412" s="633"/>
      <c r="BR412" s="633"/>
      <c r="BS412" s="633"/>
      <c r="BT412" s="633"/>
      <c r="BU412" s="633"/>
      <c r="BV412" s="633"/>
      <c r="BW412" s="633"/>
      <c r="BX412" s="633"/>
      <c r="BY412" s="633"/>
      <c r="BZ412" s="633"/>
      <c r="CA412" s="633"/>
      <c r="CB412" s="633"/>
      <c r="CC412" s="633"/>
      <c r="CD412" s="633"/>
      <c r="CE412" s="633"/>
      <c r="CF412" s="633"/>
      <c r="CG412" s="633"/>
      <c r="CH412" s="633"/>
      <c r="CI412" s="634"/>
    </row>
    <row r="413" spans="1:87">
      <c r="B413" s="635">
        <v>131</v>
      </c>
      <c r="C413" s="636"/>
      <c r="D413" s="636"/>
      <c r="E413" s="636"/>
      <c r="F413" s="637"/>
      <c r="G413" s="629" t="s">
        <v>113</v>
      </c>
      <c r="H413" s="630"/>
      <c r="I413" s="630"/>
      <c r="J413" s="630"/>
      <c r="K413" s="630"/>
      <c r="L413" s="630"/>
      <c r="M413" s="630"/>
      <c r="N413" s="630"/>
      <c r="O413" s="630"/>
      <c r="P413" s="630"/>
      <c r="Q413" s="630"/>
      <c r="R413" s="630"/>
      <c r="S413" s="630"/>
      <c r="T413" s="630"/>
      <c r="U413" s="630"/>
      <c r="V413" s="630"/>
      <c r="W413" s="630"/>
      <c r="X413" s="630"/>
      <c r="Y413" s="630"/>
      <c r="Z413" s="630"/>
      <c r="AA413" s="630"/>
      <c r="AB413" s="630"/>
      <c r="AC413" s="630"/>
      <c r="AD413" s="630"/>
      <c r="AE413" s="630"/>
      <c r="AF413" s="630"/>
      <c r="AG413" s="630"/>
      <c r="AH413" s="630"/>
      <c r="AI413" s="630"/>
      <c r="AJ413" s="631"/>
      <c r="AK413" s="632" t="s">
        <v>1795</v>
      </c>
      <c r="AL413" s="633"/>
      <c r="AM413" s="633"/>
      <c r="AN413" s="633"/>
      <c r="AO413" s="633"/>
      <c r="AP413" s="633"/>
      <c r="AQ413" s="633"/>
      <c r="AR413" s="633"/>
      <c r="AS413" s="633"/>
      <c r="AT413" s="633"/>
      <c r="AU413" s="633"/>
      <c r="AV413" s="633"/>
      <c r="AW413" s="633"/>
      <c r="AX413" s="633"/>
      <c r="AY413" s="633"/>
      <c r="AZ413" s="633"/>
      <c r="BA413" s="633"/>
      <c r="BB413" s="633"/>
      <c r="BC413" s="633"/>
      <c r="BD413" s="634"/>
      <c r="BE413" s="632" t="s">
        <v>818</v>
      </c>
      <c r="BF413" s="633"/>
      <c r="BG413" s="633"/>
      <c r="BH413" s="633"/>
      <c r="BI413" s="633"/>
      <c r="BJ413" s="633"/>
      <c r="BK413" s="633"/>
      <c r="BL413" s="633"/>
      <c r="BM413" s="633"/>
      <c r="BN413" s="633"/>
      <c r="BO413" s="633"/>
      <c r="BP413" s="633"/>
      <c r="BQ413" s="633"/>
      <c r="BR413" s="633"/>
      <c r="BS413" s="633"/>
      <c r="BT413" s="633"/>
      <c r="BU413" s="633"/>
      <c r="BV413" s="633"/>
      <c r="BW413" s="633"/>
      <c r="BX413" s="633"/>
      <c r="BY413" s="633"/>
      <c r="BZ413" s="633"/>
      <c r="CA413" s="633"/>
      <c r="CB413" s="633"/>
      <c r="CC413" s="633"/>
      <c r="CD413" s="633"/>
      <c r="CE413" s="633"/>
      <c r="CF413" s="633"/>
      <c r="CG413" s="633"/>
      <c r="CH413" s="633"/>
      <c r="CI413" s="634"/>
    </row>
    <row r="414" spans="1:87">
      <c r="B414" s="613" t="s">
        <v>1791</v>
      </c>
      <c r="C414" s="613"/>
      <c r="D414" s="613"/>
      <c r="E414" s="613"/>
      <c r="F414" s="613"/>
      <c r="G414" s="613"/>
      <c r="H414" s="613"/>
      <c r="I414" s="613"/>
      <c r="J414" s="613"/>
      <c r="K414" s="613"/>
      <c r="L414" s="613"/>
      <c r="M414" s="613"/>
      <c r="N414" s="613"/>
      <c r="O414" s="613"/>
      <c r="P414" s="613"/>
      <c r="Q414" s="613"/>
      <c r="R414" s="613"/>
      <c r="S414" s="613"/>
      <c r="T414" s="613"/>
      <c r="U414" s="613"/>
      <c r="V414" s="613"/>
      <c r="W414" s="613"/>
      <c r="X414" s="613"/>
      <c r="Y414" s="613"/>
      <c r="Z414" s="613"/>
      <c r="AA414" s="613"/>
      <c r="AB414" s="613"/>
      <c r="AC414" s="613"/>
      <c r="AD414" s="613"/>
      <c r="AE414" s="613"/>
      <c r="AF414" s="613"/>
      <c r="AG414" s="613"/>
      <c r="AH414" s="613"/>
      <c r="AI414" s="613"/>
      <c r="AJ414" s="613"/>
      <c r="AK414" s="613"/>
      <c r="AL414" s="613"/>
      <c r="AM414" s="613"/>
      <c r="AN414" s="613"/>
      <c r="AO414" s="613"/>
      <c r="AP414" s="613"/>
      <c r="AQ414" s="613"/>
      <c r="AR414" s="613"/>
      <c r="AS414" s="613"/>
      <c r="AT414" s="613"/>
      <c r="AU414" s="613"/>
      <c r="AV414" s="613"/>
      <c r="AW414" s="613"/>
      <c r="AX414" s="613"/>
      <c r="AY414" s="613"/>
      <c r="AZ414" s="613"/>
      <c r="BA414" s="613"/>
      <c r="BB414" s="613"/>
      <c r="BC414" s="613"/>
      <c r="BD414" s="613"/>
      <c r="BE414" s="613"/>
      <c r="BF414" s="613"/>
      <c r="BG414" s="613"/>
      <c r="BH414" s="613"/>
      <c r="BI414" s="613"/>
      <c r="BJ414" s="613"/>
      <c r="BK414" s="613"/>
      <c r="BL414" s="613"/>
      <c r="BM414" s="613"/>
      <c r="BN414" s="613"/>
      <c r="BO414" s="613"/>
      <c r="BP414" s="613"/>
      <c r="BQ414" s="613"/>
      <c r="BR414" s="613"/>
      <c r="BS414" s="613"/>
      <c r="BT414" s="613"/>
      <c r="BU414" s="613"/>
      <c r="BV414" s="613"/>
      <c r="BW414" s="613"/>
      <c r="BX414" s="613"/>
      <c r="BY414" s="613"/>
      <c r="BZ414" s="613"/>
      <c r="CA414" s="613"/>
      <c r="CB414" s="613"/>
      <c r="CC414" s="613"/>
      <c r="CD414" s="613"/>
      <c r="CE414" s="613"/>
      <c r="CF414" s="613"/>
      <c r="CG414" s="613"/>
      <c r="CH414" s="613"/>
      <c r="CI414" s="613"/>
    </row>
    <row r="415" spans="1:87">
      <c r="B415" s="613"/>
      <c r="C415" s="613"/>
      <c r="D415" s="613"/>
      <c r="E415" s="613"/>
      <c r="F415" s="613"/>
      <c r="G415" s="613"/>
      <c r="H415" s="613"/>
      <c r="I415" s="613"/>
      <c r="J415" s="613"/>
      <c r="K415" s="613"/>
      <c r="L415" s="613"/>
      <c r="M415" s="613"/>
      <c r="N415" s="613"/>
      <c r="O415" s="613"/>
      <c r="P415" s="613"/>
      <c r="Q415" s="613"/>
      <c r="R415" s="613"/>
      <c r="S415" s="613"/>
      <c r="T415" s="613"/>
      <c r="U415" s="613"/>
      <c r="V415" s="613"/>
      <c r="W415" s="613"/>
      <c r="X415" s="613"/>
      <c r="Y415" s="613"/>
      <c r="Z415" s="613"/>
      <c r="AA415" s="613"/>
      <c r="AB415" s="613"/>
      <c r="AC415" s="613"/>
      <c r="AD415" s="613"/>
      <c r="AE415" s="613"/>
      <c r="AF415" s="613"/>
      <c r="AG415" s="613"/>
      <c r="AH415" s="613"/>
      <c r="AI415" s="613"/>
      <c r="AJ415" s="613"/>
      <c r="AK415" s="613"/>
      <c r="AL415" s="613"/>
      <c r="AM415" s="613"/>
      <c r="AN415" s="613"/>
      <c r="AO415" s="613"/>
      <c r="AP415" s="613"/>
      <c r="AQ415" s="613"/>
      <c r="AR415" s="613"/>
      <c r="AS415" s="613"/>
      <c r="AT415" s="613"/>
      <c r="AU415" s="613"/>
      <c r="AV415" s="613"/>
      <c r="AW415" s="613"/>
      <c r="AX415" s="613"/>
      <c r="AY415" s="613"/>
      <c r="AZ415" s="613"/>
      <c r="BA415" s="613"/>
      <c r="BB415" s="613"/>
      <c r="BC415" s="613"/>
      <c r="BD415" s="613"/>
      <c r="BE415" s="613"/>
      <c r="BF415" s="613"/>
      <c r="BG415" s="613"/>
      <c r="BH415" s="613"/>
      <c r="BI415" s="613"/>
      <c r="BJ415" s="613"/>
      <c r="BK415" s="613"/>
      <c r="BL415" s="613"/>
      <c r="BM415" s="613"/>
      <c r="BN415" s="613"/>
      <c r="BO415" s="613"/>
      <c r="BP415" s="613"/>
      <c r="BQ415" s="613"/>
      <c r="BR415" s="613"/>
      <c r="BS415" s="613"/>
      <c r="BT415" s="613"/>
      <c r="BU415" s="613"/>
      <c r="BV415" s="613"/>
      <c r="BW415" s="613"/>
      <c r="BX415" s="613"/>
      <c r="BY415" s="613"/>
      <c r="BZ415" s="613"/>
      <c r="CA415" s="613"/>
      <c r="CB415" s="613"/>
      <c r="CC415" s="613"/>
      <c r="CD415" s="613"/>
      <c r="CE415" s="613"/>
      <c r="CF415" s="613"/>
      <c r="CG415" s="613"/>
      <c r="CH415" s="613"/>
      <c r="CI415" s="613"/>
    </row>
    <row r="416" spans="1:87">
      <c r="B416" s="626" t="s">
        <v>1263</v>
      </c>
      <c r="C416" s="627"/>
      <c r="D416" s="627"/>
      <c r="E416" s="627"/>
      <c r="F416" s="627"/>
      <c r="G416" s="627"/>
      <c r="H416" s="627"/>
      <c r="I416" s="627"/>
      <c r="J416" s="627"/>
      <c r="K416" s="627"/>
      <c r="L416" s="627"/>
      <c r="M416" s="627"/>
      <c r="N416" s="627"/>
      <c r="O416" s="627"/>
      <c r="P416" s="628"/>
      <c r="Q416" s="626" t="s">
        <v>892</v>
      </c>
      <c r="R416" s="627"/>
      <c r="S416" s="627"/>
      <c r="T416" s="627"/>
      <c r="U416" s="627"/>
      <c r="V416" s="627"/>
      <c r="W416" s="627"/>
      <c r="X416" s="627"/>
      <c r="Y416" s="627"/>
      <c r="Z416" s="627"/>
      <c r="AA416" s="627"/>
      <c r="AB416" s="627"/>
      <c r="AC416" s="627"/>
      <c r="AD416" s="627"/>
      <c r="AE416" s="627"/>
      <c r="AF416" s="627"/>
      <c r="AG416" s="627"/>
      <c r="AH416" s="627"/>
      <c r="AI416" s="627"/>
      <c r="AJ416" s="627"/>
      <c r="AK416" s="626" t="s">
        <v>893</v>
      </c>
      <c r="AL416" s="627"/>
      <c r="AM416" s="627"/>
      <c r="AN416" s="627"/>
      <c r="AO416" s="627"/>
      <c r="AP416" s="627"/>
      <c r="AQ416" s="627"/>
      <c r="AR416" s="627"/>
      <c r="AS416" s="627"/>
      <c r="AT416" s="627"/>
      <c r="AU416" s="627"/>
      <c r="AV416" s="627"/>
      <c r="AW416" s="627"/>
      <c r="AX416" s="627"/>
      <c r="AY416" s="627"/>
      <c r="AZ416" s="627"/>
      <c r="BA416" s="627"/>
      <c r="BB416" s="627"/>
      <c r="BC416" s="627"/>
      <c r="BD416" s="628"/>
      <c r="BE416" s="626" t="s">
        <v>894</v>
      </c>
      <c r="BF416" s="627"/>
      <c r="BG416" s="627"/>
      <c r="BH416" s="627"/>
      <c r="BI416" s="627"/>
      <c r="BJ416" s="627"/>
      <c r="BK416" s="627"/>
      <c r="BL416" s="627"/>
      <c r="BM416" s="627"/>
      <c r="BN416" s="627"/>
      <c r="BO416" s="627"/>
      <c r="BP416" s="627"/>
      <c r="BQ416" s="627"/>
      <c r="BR416" s="627"/>
      <c r="BS416" s="627"/>
      <c r="BT416" s="627"/>
      <c r="BU416" s="627"/>
      <c r="BV416" s="627"/>
      <c r="BW416" s="627"/>
      <c r="BX416" s="627"/>
      <c r="BY416" s="627"/>
      <c r="BZ416" s="627"/>
      <c r="CA416" s="627"/>
      <c r="CB416" s="627"/>
      <c r="CC416" s="627"/>
      <c r="CD416" s="627"/>
      <c r="CE416" s="627"/>
      <c r="CF416" s="627"/>
      <c r="CG416" s="627"/>
      <c r="CH416" s="627"/>
      <c r="CI416" s="628"/>
    </row>
    <row r="417" spans="2:88">
      <c r="B417" s="645" t="s">
        <v>798</v>
      </c>
      <c r="C417" s="646"/>
      <c r="D417" s="646"/>
      <c r="E417" s="646"/>
      <c r="F417" s="646"/>
      <c r="G417" s="646"/>
      <c r="H417" s="646"/>
      <c r="I417" s="646"/>
      <c r="J417" s="646"/>
      <c r="K417" s="646"/>
      <c r="L417" s="646"/>
      <c r="M417" s="646"/>
      <c r="N417" s="646"/>
      <c r="O417" s="646"/>
      <c r="P417" s="647"/>
      <c r="Q417" s="645" t="s">
        <v>895</v>
      </c>
      <c r="R417" s="646"/>
      <c r="S417" s="646"/>
      <c r="T417" s="646"/>
      <c r="U417" s="646"/>
      <c r="V417" s="646"/>
      <c r="W417" s="646"/>
      <c r="X417" s="646"/>
      <c r="Y417" s="646"/>
      <c r="Z417" s="646"/>
      <c r="AA417" s="646"/>
      <c r="AB417" s="646"/>
      <c r="AC417" s="646"/>
      <c r="AD417" s="646"/>
      <c r="AE417" s="646"/>
      <c r="AF417" s="646"/>
      <c r="AG417" s="646"/>
      <c r="AH417" s="646"/>
      <c r="AI417" s="646"/>
      <c r="AJ417" s="646"/>
      <c r="AK417" s="682" t="s">
        <v>122</v>
      </c>
      <c r="AL417" s="683"/>
      <c r="AM417" s="683"/>
      <c r="AN417" s="683"/>
      <c r="AO417" s="683"/>
      <c r="AP417" s="683"/>
      <c r="AQ417" s="683"/>
      <c r="AR417" s="683"/>
      <c r="AS417" s="683"/>
      <c r="AT417" s="683"/>
      <c r="AU417" s="683"/>
      <c r="AV417" s="683"/>
      <c r="AW417" s="683"/>
      <c r="AX417" s="683"/>
      <c r="AY417" s="683"/>
      <c r="AZ417" s="683"/>
      <c r="BA417" s="683"/>
      <c r="BB417" s="683"/>
      <c r="BC417" s="683"/>
      <c r="BD417" s="684"/>
      <c r="BE417" s="688">
        <v>0.15</v>
      </c>
      <c r="BF417" s="689"/>
      <c r="BG417" s="689"/>
      <c r="BH417" s="689"/>
      <c r="BI417" s="689"/>
      <c r="BJ417" s="689"/>
      <c r="BK417" s="689"/>
      <c r="BL417" s="689"/>
      <c r="BM417" s="689"/>
      <c r="BN417" s="689"/>
      <c r="BO417" s="689"/>
      <c r="BP417" s="689"/>
      <c r="BQ417" s="689"/>
      <c r="BR417" s="689"/>
      <c r="BS417" s="689"/>
      <c r="BT417" s="689"/>
      <c r="BU417" s="689"/>
      <c r="BV417" s="689"/>
      <c r="BW417" s="689"/>
      <c r="BX417" s="689"/>
      <c r="BY417" s="689"/>
      <c r="BZ417" s="689"/>
      <c r="CA417" s="689"/>
      <c r="CB417" s="689"/>
      <c r="CC417" s="689"/>
      <c r="CD417" s="689"/>
      <c r="CE417" s="689"/>
      <c r="CF417" s="689"/>
      <c r="CG417" s="689"/>
      <c r="CH417" s="689"/>
      <c r="CI417" s="690"/>
    </row>
    <row r="418" spans="2:88">
      <c r="B418" s="648"/>
      <c r="C418" s="649"/>
      <c r="D418" s="649"/>
      <c r="E418" s="649"/>
      <c r="F418" s="649"/>
      <c r="G418" s="649"/>
      <c r="H418" s="649"/>
      <c r="I418" s="649"/>
      <c r="J418" s="649"/>
      <c r="K418" s="649"/>
      <c r="L418" s="649"/>
      <c r="M418" s="649"/>
      <c r="N418" s="649"/>
      <c r="O418" s="649"/>
      <c r="P418" s="650"/>
      <c r="Q418" s="648"/>
      <c r="R418" s="649"/>
      <c r="S418" s="649"/>
      <c r="T418" s="649"/>
      <c r="U418" s="649"/>
      <c r="V418" s="649"/>
      <c r="W418" s="649"/>
      <c r="X418" s="649"/>
      <c r="Y418" s="649"/>
      <c r="Z418" s="649"/>
      <c r="AA418" s="649"/>
      <c r="AB418" s="649"/>
      <c r="AC418" s="649"/>
      <c r="AD418" s="649"/>
      <c r="AE418" s="649"/>
      <c r="AF418" s="649"/>
      <c r="AG418" s="649"/>
      <c r="AH418" s="649"/>
      <c r="AI418" s="649"/>
      <c r="AJ418" s="649"/>
      <c r="AK418" s="685"/>
      <c r="AL418" s="686"/>
      <c r="AM418" s="686"/>
      <c r="AN418" s="686"/>
      <c r="AO418" s="686"/>
      <c r="AP418" s="686"/>
      <c r="AQ418" s="686"/>
      <c r="AR418" s="686"/>
      <c r="AS418" s="686"/>
      <c r="AT418" s="686"/>
      <c r="AU418" s="686"/>
      <c r="AV418" s="686"/>
      <c r="AW418" s="686"/>
      <c r="AX418" s="686"/>
      <c r="AY418" s="686"/>
      <c r="AZ418" s="686"/>
      <c r="BA418" s="686"/>
      <c r="BB418" s="686"/>
      <c r="BC418" s="686"/>
      <c r="BD418" s="687"/>
      <c r="BE418" s="691"/>
      <c r="BF418" s="692"/>
      <c r="BG418" s="692"/>
      <c r="BH418" s="692"/>
      <c r="BI418" s="692"/>
      <c r="BJ418" s="692"/>
      <c r="BK418" s="692"/>
      <c r="BL418" s="692"/>
      <c r="BM418" s="692"/>
      <c r="BN418" s="692"/>
      <c r="BO418" s="692"/>
      <c r="BP418" s="692"/>
      <c r="BQ418" s="692"/>
      <c r="BR418" s="692"/>
      <c r="BS418" s="692"/>
      <c r="BT418" s="692"/>
      <c r="BU418" s="692"/>
      <c r="BV418" s="692"/>
      <c r="BW418" s="692"/>
      <c r="BX418" s="692"/>
      <c r="BY418" s="692"/>
      <c r="BZ418" s="692"/>
      <c r="CA418" s="692"/>
      <c r="CB418" s="692"/>
      <c r="CC418" s="692"/>
      <c r="CD418" s="692"/>
      <c r="CE418" s="692"/>
      <c r="CF418" s="692"/>
      <c r="CG418" s="692"/>
      <c r="CH418" s="692"/>
      <c r="CI418" s="693"/>
    </row>
    <row r="419" spans="2:88">
      <c r="B419" s="645" t="s">
        <v>114</v>
      </c>
      <c r="C419" s="646"/>
      <c r="D419" s="646"/>
      <c r="E419" s="646"/>
      <c r="F419" s="646"/>
      <c r="G419" s="646"/>
      <c r="H419" s="646"/>
      <c r="I419" s="646"/>
      <c r="J419" s="646"/>
      <c r="K419" s="646"/>
      <c r="L419" s="646"/>
      <c r="M419" s="646"/>
      <c r="N419" s="646"/>
      <c r="O419" s="646"/>
      <c r="P419" s="647"/>
      <c r="Q419" s="645" t="s">
        <v>896</v>
      </c>
      <c r="R419" s="646"/>
      <c r="S419" s="646"/>
      <c r="T419" s="646"/>
      <c r="U419" s="646"/>
      <c r="V419" s="646"/>
      <c r="W419" s="646"/>
      <c r="X419" s="646"/>
      <c r="Y419" s="646"/>
      <c r="Z419" s="646"/>
      <c r="AA419" s="646"/>
      <c r="AB419" s="646"/>
      <c r="AC419" s="646"/>
      <c r="AD419" s="646"/>
      <c r="AE419" s="646"/>
      <c r="AF419" s="646"/>
      <c r="AG419" s="646"/>
      <c r="AH419" s="646"/>
      <c r="AI419" s="646"/>
      <c r="AJ419" s="647"/>
      <c r="AK419" s="682" t="s">
        <v>122</v>
      </c>
      <c r="AL419" s="683"/>
      <c r="AM419" s="683"/>
      <c r="AN419" s="683"/>
      <c r="AO419" s="683"/>
      <c r="AP419" s="683"/>
      <c r="AQ419" s="683"/>
      <c r="AR419" s="683"/>
      <c r="AS419" s="683"/>
      <c r="AT419" s="683"/>
      <c r="AU419" s="683"/>
      <c r="AV419" s="683"/>
      <c r="AW419" s="683"/>
      <c r="AX419" s="683"/>
      <c r="AY419" s="683"/>
      <c r="AZ419" s="683"/>
      <c r="BA419" s="683"/>
      <c r="BB419" s="683"/>
      <c r="BC419" s="683"/>
      <c r="BD419" s="684"/>
      <c r="BE419" s="688">
        <v>0.1</v>
      </c>
      <c r="BF419" s="689"/>
      <c r="BG419" s="689"/>
      <c r="BH419" s="689"/>
      <c r="BI419" s="689"/>
      <c r="BJ419" s="689"/>
      <c r="BK419" s="689"/>
      <c r="BL419" s="689"/>
      <c r="BM419" s="689"/>
      <c r="BN419" s="689"/>
      <c r="BO419" s="689"/>
      <c r="BP419" s="689"/>
      <c r="BQ419" s="689"/>
      <c r="BR419" s="689"/>
      <c r="BS419" s="689"/>
      <c r="BT419" s="689"/>
      <c r="BU419" s="689"/>
      <c r="BV419" s="689"/>
      <c r="BW419" s="689"/>
      <c r="BX419" s="689"/>
      <c r="BY419" s="689"/>
      <c r="BZ419" s="689"/>
      <c r="CA419" s="689"/>
      <c r="CB419" s="689"/>
      <c r="CC419" s="689"/>
      <c r="CD419" s="689"/>
      <c r="CE419" s="689"/>
      <c r="CF419" s="689"/>
      <c r="CG419" s="689"/>
      <c r="CH419" s="689"/>
      <c r="CI419" s="690"/>
    </row>
    <row r="420" spans="2:88">
      <c r="B420" s="648"/>
      <c r="C420" s="649"/>
      <c r="D420" s="649"/>
      <c r="E420" s="649"/>
      <c r="F420" s="649"/>
      <c r="G420" s="649"/>
      <c r="H420" s="649"/>
      <c r="I420" s="649"/>
      <c r="J420" s="649"/>
      <c r="K420" s="649"/>
      <c r="L420" s="649"/>
      <c r="M420" s="649"/>
      <c r="N420" s="649"/>
      <c r="O420" s="649"/>
      <c r="P420" s="650"/>
      <c r="Q420" s="648"/>
      <c r="R420" s="649"/>
      <c r="S420" s="649"/>
      <c r="T420" s="649"/>
      <c r="U420" s="649"/>
      <c r="V420" s="649"/>
      <c r="W420" s="649"/>
      <c r="X420" s="649"/>
      <c r="Y420" s="649"/>
      <c r="Z420" s="649"/>
      <c r="AA420" s="649"/>
      <c r="AB420" s="649"/>
      <c r="AC420" s="649"/>
      <c r="AD420" s="649"/>
      <c r="AE420" s="649"/>
      <c r="AF420" s="649"/>
      <c r="AG420" s="649"/>
      <c r="AH420" s="649"/>
      <c r="AI420" s="649"/>
      <c r="AJ420" s="650"/>
      <c r="AK420" s="685"/>
      <c r="AL420" s="686"/>
      <c r="AM420" s="686"/>
      <c r="AN420" s="686"/>
      <c r="AO420" s="686"/>
      <c r="AP420" s="686"/>
      <c r="AQ420" s="686"/>
      <c r="AR420" s="686"/>
      <c r="AS420" s="686"/>
      <c r="AT420" s="686"/>
      <c r="AU420" s="686"/>
      <c r="AV420" s="686"/>
      <c r="AW420" s="686"/>
      <c r="AX420" s="686"/>
      <c r="AY420" s="686"/>
      <c r="AZ420" s="686"/>
      <c r="BA420" s="686"/>
      <c r="BB420" s="686"/>
      <c r="BC420" s="686"/>
      <c r="BD420" s="687"/>
      <c r="BE420" s="691"/>
      <c r="BF420" s="692"/>
      <c r="BG420" s="692"/>
      <c r="BH420" s="692"/>
      <c r="BI420" s="692"/>
      <c r="BJ420" s="692"/>
      <c r="BK420" s="692"/>
      <c r="BL420" s="692"/>
      <c r="BM420" s="692"/>
      <c r="BN420" s="692"/>
      <c r="BO420" s="692"/>
      <c r="BP420" s="692"/>
      <c r="BQ420" s="692"/>
      <c r="BR420" s="692"/>
      <c r="BS420" s="692"/>
      <c r="BT420" s="692"/>
      <c r="BU420" s="692"/>
      <c r="BV420" s="692"/>
      <c r="BW420" s="692"/>
      <c r="BX420" s="692"/>
      <c r="BY420" s="692"/>
      <c r="BZ420" s="692"/>
      <c r="CA420" s="692"/>
      <c r="CB420" s="692"/>
      <c r="CC420" s="692"/>
      <c r="CD420" s="692"/>
      <c r="CE420" s="692"/>
      <c r="CF420" s="692"/>
      <c r="CG420" s="692"/>
      <c r="CH420" s="692"/>
      <c r="CI420" s="693"/>
      <c r="CJ420" s="41"/>
    </row>
    <row r="421" spans="2:88">
      <c r="B421" s="645" t="s">
        <v>118</v>
      </c>
      <c r="C421" s="646"/>
      <c r="D421" s="646"/>
      <c r="E421" s="646"/>
      <c r="F421" s="646"/>
      <c r="G421" s="646"/>
      <c r="H421" s="646"/>
      <c r="I421" s="646"/>
      <c r="J421" s="646"/>
      <c r="K421" s="646"/>
      <c r="L421" s="646"/>
      <c r="M421" s="646"/>
      <c r="N421" s="646"/>
      <c r="O421" s="646"/>
      <c r="P421" s="647"/>
      <c r="Q421" s="645" t="s">
        <v>897</v>
      </c>
      <c r="R421" s="646"/>
      <c r="S421" s="646"/>
      <c r="T421" s="646"/>
      <c r="U421" s="646"/>
      <c r="V421" s="646"/>
      <c r="W421" s="646"/>
      <c r="X421" s="646"/>
      <c r="Y421" s="646"/>
      <c r="Z421" s="646"/>
      <c r="AA421" s="646"/>
      <c r="AB421" s="646"/>
      <c r="AC421" s="646"/>
      <c r="AD421" s="646"/>
      <c r="AE421" s="646"/>
      <c r="AF421" s="646"/>
      <c r="AG421" s="646"/>
      <c r="AH421" s="646"/>
      <c r="AI421" s="646"/>
      <c r="AJ421" s="647"/>
      <c r="AK421" s="682" t="s">
        <v>122</v>
      </c>
      <c r="AL421" s="683"/>
      <c r="AM421" s="683"/>
      <c r="AN421" s="683"/>
      <c r="AO421" s="683"/>
      <c r="AP421" s="683"/>
      <c r="AQ421" s="683"/>
      <c r="AR421" s="683"/>
      <c r="AS421" s="683"/>
      <c r="AT421" s="683"/>
      <c r="AU421" s="683"/>
      <c r="AV421" s="683"/>
      <c r="AW421" s="683"/>
      <c r="AX421" s="683"/>
      <c r="AY421" s="683"/>
      <c r="AZ421" s="683"/>
      <c r="BA421" s="683"/>
      <c r="BB421" s="683"/>
      <c r="BC421" s="683"/>
      <c r="BD421" s="684"/>
      <c r="BE421" s="688">
        <v>0.05</v>
      </c>
      <c r="BF421" s="689"/>
      <c r="BG421" s="689"/>
      <c r="BH421" s="689"/>
      <c r="BI421" s="689"/>
      <c r="BJ421" s="689"/>
      <c r="BK421" s="689"/>
      <c r="BL421" s="689"/>
      <c r="BM421" s="689"/>
      <c r="BN421" s="689"/>
      <c r="BO421" s="689"/>
      <c r="BP421" s="689"/>
      <c r="BQ421" s="689"/>
      <c r="BR421" s="689"/>
      <c r="BS421" s="689"/>
      <c r="BT421" s="689"/>
      <c r="BU421" s="689"/>
      <c r="BV421" s="689"/>
      <c r="BW421" s="689"/>
      <c r="BX421" s="689"/>
      <c r="BY421" s="689"/>
      <c r="BZ421" s="689"/>
      <c r="CA421" s="689"/>
      <c r="CB421" s="689"/>
      <c r="CC421" s="689"/>
      <c r="CD421" s="689"/>
      <c r="CE421" s="689"/>
      <c r="CF421" s="689"/>
      <c r="CG421" s="689"/>
      <c r="CH421" s="689"/>
      <c r="CI421" s="690"/>
    </row>
    <row r="422" spans="2:88">
      <c r="B422" s="648"/>
      <c r="C422" s="649"/>
      <c r="D422" s="649"/>
      <c r="E422" s="649"/>
      <c r="F422" s="649"/>
      <c r="G422" s="649"/>
      <c r="H422" s="649"/>
      <c r="I422" s="649"/>
      <c r="J422" s="649"/>
      <c r="K422" s="649"/>
      <c r="L422" s="649"/>
      <c r="M422" s="649"/>
      <c r="N422" s="649"/>
      <c r="O422" s="649"/>
      <c r="P422" s="650"/>
      <c r="Q422" s="648"/>
      <c r="R422" s="649"/>
      <c r="S422" s="649"/>
      <c r="T422" s="649"/>
      <c r="U422" s="649"/>
      <c r="V422" s="649"/>
      <c r="W422" s="649"/>
      <c r="X422" s="649"/>
      <c r="Y422" s="649"/>
      <c r="Z422" s="649"/>
      <c r="AA422" s="649"/>
      <c r="AB422" s="649"/>
      <c r="AC422" s="649"/>
      <c r="AD422" s="649"/>
      <c r="AE422" s="649"/>
      <c r="AF422" s="649"/>
      <c r="AG422" s="649"/>
      <c r="AH422" s="649"/>
      <c r="AI422" s="649"/>
      <c r="AJ422" s="650"/>
      <c r="AK422" s="685"/>
      <c r="AL422" s="686"/>
      <c r="AM422" s="686"/>
      <c r="AN422" s="686"/>
      <c r="AO422" s="686"/>
      <c r="AP422" s="686"/>
      <c r="AQ422" s="686"/>
      <c r="AR422" s="686"/>
      <c r="AS422" s="686"/>
      <c r="AT422" s="686"/>
      <c r="AU422" s="686"/>
      <c r="AV422" s="686"/>
      <c r="AW422" s="686"/>
      <c r="AX422" s="686"/>
      <c r="AY422" s="686"/>
      <c r="AZ422" s="686"/>
      <c r="BA422" s="686"/>
      <c r="BB422" s="686"/>
      <c r="BC422" s="686"/>
      <c r="BD422" s="687"/>
      <c r="BE422" s="691"/>
      <c r="BF422" s="692"/>
      <c r="BG422" s="692"/>
      <c r="BH422" s="692"/>
      <c r="BI422" s="692"/>
      <c r="BJ422" s="692"/>
      <c r="BK422" s="692"/>
      <c r="BL422" s="692"/>
      <c r="BM422" s="692"/>
      <c r="BN422" s="692"/>
      <c r="BO422" s="692"/>
      <c r="BP422" s="692"/>
      <c r="BQ422" s="692"/>
      <c r="BR422" s="692"/>
      <c r="BS422" s="692"/>
      <c r="BT422" s="692"/>
      <c r="BU422" s="692"/>
      <c r="BV422" s="692"/>
      <c r="BW422" s="692"/>
      <c r="BX422" s="692"/>
      <c r="BY422" s="692"/>
      <c r="BZ422" s="692"/>
      <c r="CA422" s="692"/>
      <c r="CB422" s="692"/>
      <c r="CC422" s="692"/>
      <c r="CD422" s="692"/>
      <c r="CE422" s="692"/>
      <c r="CF422" s="692"/>
      <c r="CG422" s="692"/>
      <c r="CH422" s="692"/>
      <c r="CI422" s="693"/>
      <c r="CJ422" s="41" t="s">
        <v>898</v>
      </c>
    </row>
    <row r="424" spans="2:88">
      <c r="B424" s="673" t="s">
        <v>2430</v>
      </c>
      <c r="C424" s="674"/>
      <c r="D424" s="674"/>
      <c r="E424" s="674"/>
      <c r="F424" s="674"/>
      <c r="G424" s="674"/>
      <c r="H424" s="674"/>
      <c r="I424" s="674"/>
      <c r="J424" s="674"/>
      <c r="K424" s="674"/>
      <c r="L424" s="674"/>
      <c r="M424" s="674"/>
      <c r="N424" s="674"/>
      <c r="O424" s="674"/>
      <c r="P424" s="674"/>
      <c r="Q424" s="674"/>
      <c r="R424" s="674"/>
      <c r="S424" s="674"/>
      <c r="T424" s="674"/>
      <c r="U424" s="674"/>
      <c r="V424" s="674"/>
      <c r="W424" s="674"/>
      <c r="X424" s="674"/>
      <c r="Y424" s="674"/>
      <c r="Z424" s="674"/>
      <c r="AA424" s="674"/>
      <c r="AB424" s="674"/>
      <c r="AC424" s="674"/>
      <c r="AD424" s="674"/>
      <c r="AE424" s="674"/>
      <c r="AF424" s="674"/>
      <c r="AG424" s="674"/>
      <c r="AH424" s="674"/>
      <c r="AI424" s="674"/>
      <c r="AJ424" s="674"/>
      <c r="AK424" s="674"/>
      <c r="AL424" s="674"/>
      <c r="AM424" s="674"/>
      <c r="AN424" s="674"/>
      <c r="AO424" s="674"/>
      <c r="AP424" s="674"/>
      <c r="AQ424" s="674"/>
      <c r="AR424" s="674"/>
      <c r="AS424" s="674"/>
      <c r="AT424" s="674"/>
      <c r="AU424" s="674"/>
      <c r="AV424" s="674"/>
      <c r="AW424" s="674"/>
      <c r="AX424" s="674"/>
      <c r="AY424" s="674"/>
      <c r="AZ424" s="674"/>
      <c r="BA424" s="674"/>
      <c r="BB424" s="674"/>
      <c r="BC424" s="674"/>
      <c r="BD424" s="674"/>
      <c r="BE424" s="674"/>
      <c r="BF424" s="674"/>
      <c r="BG424" s="674"/>
      <c r="BH424" s="674"/>
      <c r="BI424" s="674"/>
      <c r="BJ424" s="674"/>
      <c r="BK424" s="674"/>
      <c r="BL424" s="674"/>
      <c r="BM424" s="674"/>
      <c r="BN424" s="674"/>
      <c r="BO424" s="674"/>
      <c r="BP424" s="674"/>
      <c r="BQ424" s="674"/>
      <c r="BR424" s="674"/>
      <c r="BS424" s="674"/>
      <c r="BT424" s="674"/>
      <c r="BU424" s="674"/>
      <c r="BV424" s="674"/>
      <c r="BW424" s="674"/>
      <c r="BX424" s="674"/>
      <c r="BY424" s="674"/>
      <c r="BZ424" s="674"/>
      <c r="CA424" s="674"/>
      <c r="CB424" s="674"/>
      <c r="CC424" s="674"/>
      <c r="CD424" s="674"/>
      <c r="CE424" s="674"/>
      <c r="CF424" s="674"/>
      <c r="CG424" s="674"/>
      <c r="CH424" s="674"/>
      <c r="CI424" s="675"/>
      <c r="CJ424" s="41" t="s">
        <v>800</v>
      </c>
    </row>
    <row r="425" spans="2:88">
      <c r="B425" s="676"/>
      <c r="C425" s="677"/>
      <c r="D425" s="677"/>
      <c r="E425" s="677"/>
      <c r="F425" s="677"/>
      <c r="G425" s="677"/>
      <c r="H425" s="677"/>
      <c r="I425" s="677"/>
      <c r="J425" s="677"/>
      <c r="K425" s="677"/>
      <c r="L425" s="677"/>
      <c r="M425" s="677"/>
      <c r="N425" s="677"/>
      <c r="O425" s="677"/>
      <c r="P425" s="677"/>
      <c r="Q425" s="677"/>
      <c r="R425" s="677"/>
      <c r="S425" s="677"/>
      <c r="T425" s="677"/>
      <c r="U425" s="677"/>
      <c r="V425" s="677"/>
      <c r="W425" s="677"/>
      <c r="X425" s="677"/>
      <c r="Y425" s="677"/>
      <c r="Z425" s="677"/>
      <c r="AA425" s="677"/>
      <c r="AB425" s="677"/>
      <c r="AC425" s="677"/>
      <c r="AD425" s="677"/>
      <c r="AE425" s="677"/>
      <c r="AF425" s="677"/>
      <c r="AG425" s="677"/>
      <c r="AH425" s="677"/>
      <c r="AI425" s="677"/>
      <c r="AJ425" s="677"/>
      <c r="AK425" s="677"/>
      <c r="AL425" s="677"/>
      <c r="AM425" s="677"/>
      <c r="AN425" s="677"/>
      <c r="AO425" s="677"/>
      <c r="AP425" s="677"/>
      <c r="AQ425" s="677"/>
      <c r="AR425" s="677"/>
      <c r="AS425" s="677"/>
      <c r="AT425" s="677"/>
      <c r="AU425" s="677"/>
      <c r="AV425" s="677"/>
      <c r="AW425" s="677"/>
      <c r="AX425" s="677"/>
      <c r="AY425" s="677"/>
      <c r="AZ425" s="677"/>
      <c r="BA425" s="677"/>
      <c r="BB425" s="677"/>
      <c r="BC425" s="677"/>
      <c r="BD425" s="677"/>
      <c r="BE425" s="677"/>
      <c r="BF425" s="677"/>
      <c r="BG425" s="677"/>
      <c r="BH425" s="677"/>
      <c r="BI425" s="677"/>
      <c r="BJ425" s="677"/>
      <c r="BK425" s="677"/>
      <c r="BL425" s="677"/>
      <c r="BM425" s="677"/>
      <c r="BN425" s="677"/>
      <c r="BO425" s="677"/>
      <c r="BP425" s="677"/>
      <c r="BQ425" s="677"/>
      <c r="BR425" s="677"/>
      <c r="BS425" s="677"/>
      <c r="BT425" s="677"/>
      <c r="BU425" s="677"/>
      <c r="BV425" s="677"/>
      <c r="BW425" s="677"/>
      <c r="BX425" s="677"/>
      <c r="BY425" s="677"/>
      <c r="BZ425" s="677"/>
      <c r="CA425" s="677"/>
      <c r="CB425" s="677"/>
      <c r="CC425" s="677"/>
      <c r="CD425" s="677"/>
      <c r="CE425" s="677"/>
      <c r="CF425" s="677"/>
      <c r="CG425" s="677"/>
      <c r="CH425" s="677"/>
      <c r="CI425" s="678"/>
    </row>
    <row r="426" spans="2:88">
      <c r="B426" s="679"/>
      <c r="C426" s="680"/>
      <c r="D426" s="680"/>
      <c r="E426" s="680"/>
      <c r="F426" s="680"/>
      <c r="G426" s="680"/>
      <c r="H426" s="680"/>
      <c r="I426" s="680"/>
      <c r="J426" s="680"/>
      <c r="K426" s="680"/>
      <c r="L426" s="680"/>
      <c r="M426" s="680"/>
      <c r="N426" s="680"/>
      <c r="O426" s="680"/>
      <c r="P426" s="680"/>
      <c r="Q426" s="680"/>
      <c r="R426" s="680"/>
      <c r="S426" s="680"/>
      <c r="T426" s="680"/>
      <c r="U426" s="680"/>
      <c r="V426" s="680"/>
      <c r="W426" s="680"/>
      <c r="X426" s="680"/>
      <c r="Y426" s="680"/>
      <c r="Z426" s="680"/>
      <c r="AA426" s="680"/>
      <c r="AB426" s="680"/>
      <c r="AC426" s="680"/>
      <c r="AD426" s="680"/>
      <c r="AE426" s="680"/>
      <c r="AF426" s="680"/>
      <c r="AG426" s="680"/>
      <c r="AH426" s="680"/>
      <c r="AI426" s="680"/>
      <c r="AJ426" s="680"/>
      <c r="AK426" s="680"/>
      <c r="AL426" s="680"/>
      <c r="AM426" s="680"/>
      <c r="AN426" s="680"/>
      <c r="AO426" s="680"/>
      <c r="AP426" s="680"/>
      <c r="AQ426" s="680"/>
      <c r="AR426" s="680"/>
      <c r="AS426" s="680"/>
      <c r="AT426" s="680"/>
      <c r="AU426" s="680"/>
      <c r="AV426" s="680"/>
      <c r="AW426" s="680"/>
      <c r="AX426" s="680"/>
      <c r="AY426" s="680"/>
      <c r="AZ426" s="680"/>
      <c r="BA426" s="680"/>
      <c r="BB426" s="680"/>
      <c r="BC426" s="680"/>
      <c r="BD426" s="680"/>
      <c r="BE426" s="680"/>
      <c r="BF426" s="680"/>
      <c r="BG426" s="680"/>
      <c r="BH426" s="680"/>
      <c r="BI426" s="680"/>
      <c r="BJ426" s="680"/>
      <c r="BK426" s="680"/>
      <c r="BL426" s="680"/>
      <c r="BM426" s="680"/>
      <c r="BN426" s="680"/>
      <c r="BO426" s="680"/>
      <c r="BP426" s="680"/>
      <c r="BQ426" s="680"/>
      <c r="BR426" s="680"/>
      <c r="BS426" s="680"/>
      <c r="BT426" s="680"/>
      <c r="BU426" s="680"/>
      <c r="BV426" s="680"/>
      <c r="BW426" s="680"/>
      <c r="BX426" s="680"/>
      <c r="BY426" s="680"/>
      <c r="BZ426" s="680"/>
      <c r="CA426" s="680"/>
      <c r="CB426" s="680"/>
      <c r="CC426" s="680"/>
      <c r="CD426" s="680"/>
      <c r="CE426" s="680"/>
      <c r="CF426" s="680"/>
      <c r="CG426" s="680"/>
      <c r="CH426" s="680"/>
      <c r="CI426" s="681"/>
    </row>
    <row r="427" spans="2:88">
      <c r="B427" s="626" t="s">
        <v>194</v>
      </c>
      <c r="C427" s="627"/>
      <c r="D427" s="627"/>
      <c r="E427" s="627"/>
      <c r="F427" s="627"/>
      <c r="G427" s="627"/>
      <c r="H427" s="627"/>
      <c r="I427" s="627"/>
      <c r="J427" s="627"/>
      <c r="K427" s="627"/>
      <c r="L427" s="627"/>
      <c r="M427" s="627"/>
      <c r="N427" s="627"/>
      <c r="O427" s="627"/>
      <c r="P427" s="627"/>
      <c r="Q427" s="627"/>
      <c r="R427" s="627"/>
      <c r="S427" s="627"/>
      <c r="T427" s="627"/>
      <c r="U427" s="628"/>
      <c r="V427" s="626" t="s">
        <v>801</v>
      </c>
      <c r="W427" s="627"/>
      <c r="X427" s="627"/>
      <c r="Y427" s="627"/>
      <c r="Z427" s="627"/>
      <c r="AA427" s="627"/>
      <c r="AB427" s="627"/>
      <c r="AC427" s="627"/>
      <c r="AD427" s="627"/>
      <c r="AE427" s="627"/>
      <c r="AF427" s="627"/>
      <c r="AG427" s="627"/>
      <c r="AH427" s="627"/>
      <c r="AI427" s="627"/>
      <c r="AJ427" s="627"/>
      <c r="AK427" s="627"/>
      <c r="AL427" s="627"/>
      <c r="AM427" s="627"/>
      <c r="AN427" s="627"/>
      <c r="AO427" s="627"/>
      <c r="AP427" s="627"/>
      <c r="AQ427" s="627"/>
      <c r="AR427" s="627"/>
      <c r="AS427" s="627"/>
      <c r="AT427" s="627"/>
      <c r="AU427" s="627"/>
      <c r="AV427" s="627"/>
      <c r="AW427" s="627"/>
      <c r="AX427" s="627"/>
      <c r="AY427" s="627"/>
      <c r="AZ427" s="627"/>
      <c r="BA427" s="627"/>
      <c r="BB427" s="627"/>
      <c r="BC427" s="627"/>
      <c r="BD427" s="628"/>
      <c r="BE427" s="626" t="s">
        <v>757</v>
      </c>
      <c r="BF427" s="627"/>
      <c r="BG427" s="627"/>
      <c r="BH427" s="627"/>
      <c r="BI427" s="627"/>
      <c r="BJ427" s="627"/>
      <c r="BK427" s="627"/>
      <c r="BL427" s="627"/>
      <c r="BM427" s="627"/>
      <c r="BN427" s="627"/>
      <c r="BO427" s="627"/>
      <c r="BP427" s="627"/>
      <c r="BQ427" s="627"/>
      <c r="BR427" s="627"/>
      <c r="BS427" s="627"/>
      <c r="BT427" s="627"/>
      <c r="BU427" s="627"/>
      <c r="BV427" s="627"/>
      <c r="BW427" s="627"/>
      <c r="BX427" s="627"/>
      <c r="BY427" s="627"/>
      <c r="BZ427" s="627"/>
      <c r="CA427" s="627"/>
      <c r="CB427" s="627"/>
      <c r="CC427" s="627"/>
      <c r="CD427" s="627"/>
      <c r="CE427" s="627"/>
      <c r="CF427" s="627"/>
      <c r="CG427" s="627"/>
      <c r="CH427" s="627"/>
      <c r="CI427" s="628"/>
    </row>
    <row r="428" spans="2:88">
      <c r="B428" s="645" t="s">
        <v>2427</v>
      </c>
      <c r="C428" s="646"/>
      <c r="D428" s="646"/>
      <c r="E428" s="646"/>
      <c r="F428" s="646"/>
      <c r="G428" s="646"/>
      <c r="H428" s="646"/>
      <c r="I428" s="646"/>
      <c r="J428" s="646"/>
      <c r="K428" s="646"/>
      <c r="L428" s="646"/>
      <c r="M428" s="646"/>
      <c r="N428" s="646"/>
      <c r="O428" s="646"/>
      <c r="P428" s="646"/>
      <c r="Q428" s="646"/>
      <c r="R428" s="646"/>
      <c r="S428" s="646"/>
      <c r="T428" s="646"/>
      <c r="U428" s="647"/>
      <c r="V428" s="639">
        <v>5480</v>
      </c>
      <c r="W428" s="640"/>
      <c r="X428" s="640"/>
      <c r="Y428" s="640"/>
      <c r="Z428" s="640"/>
      <c r="AA428" s="640"/>
      <c r="AB428" s="640"/>
      <c r="AC428" s="640"/>
      <c r="AD428" s="640"/>
      <c r="AE428" s="640"/>
      <c r="AF428" s="640"/>
      <c r="AG428" s="640"/>
      <c r="AH428" s="640"/>
      <c r="AI428" s="640"/>
      <c r="AJ428" s="640"/>
      <c r="AK428" s="640"/>
      <c r="AL428" s="640"/>
      <c r="AM428" s="640"/>
      <c r="AN428" s="640"/>
      <c r="AO428" s="640"/>
      <c r="AP428" s="640"/>
      <c r="AQ428" s="640"/>
      <c r="AR428" s="640"/>
      <c r="AS428" s="640"/>
      <c r="AT428" s="640"/>
      <c r="AU428" s="640"/>
      <c r="AV428" s="640"/>
      <c r="AW428" s="640"/>
      <c r="AX428" s="640"/>
      <c r="AY428" s="640"/>
      <c r="AZ428" s="640"/>
      <c r="BA428" s="640"/>
      <c r="BB428" s="640"/>
      <c r="BC428" s="640"/>
      <c r="BD428" s="641"/>
      <c r="BE428" s="645" t="s">
        <v>2429</v>
      </c>
      <c r="BF428" s="646"/>
      <c r="BG428" s="646"/>
      <c r="BH428" s="646"/>
      <c r="BI428" s="646"/>
      <c r="BJ428" s="646"/>
      <c r="BK428" s="646"/>
      <c r="BL428" s="646"/>
      <c r="BM428" s="646"/>
      <c r="BN428" s="646"/>
      <c r="BO428" s="646"/>
      <c r="BP428" s="646"/>
      <c r="BQ428" s="646"/>
      <c r="BR428" s="646"/>
      <c r="BS428" s="646"/>
      <c r="BT428" s="646"/>
      <c r="BU428" s="646"/>
      <c r="BV428" s="646"/>
      <c r="BW428" s="646"/>
      <c r="BX428" s="646"/>
      <c r="BY428" s="646"/>
      <c r="BZ428" s="646"/>
      <c r="CA428" s="646"/>
      <c r="CB428" s="646"/>
      <c r="CC428" s="646"/>
      <c r="CD428" s="646"/>
      <c r="CE428" s="646"/>
      <c r="CF428" s="646"/>
      <c r="CG428" s="646"/>
      <c r="CH428" s="646"/>
      <c r="CI428" s="647"/>
    </row>
    <row r="429" spans="2:88">
      <c r="B429" s="648"/>
      <c r="C429" s="649"/>
      <c r="D429" s="649"/>
      <c r="E429" s="649"/>
      <c r="F429" s="649"/>
      <c r="G429" s="649"/>
      <c r="H429" s="649"/>
      <c r="I429" s="649"/>
      <c r="J429" s="649"/>
      <c r="K429" s="649"/>
      <c r="L429" s="649"/>
      <c r="M429" s="649"/>
      <c r="N429" s="649"/>
      <c r="O429" s="649"/>
      <c r="P429" s="649"/>
      <c r="Q429" s="649"/>
      <c r="R429" s="649"/>
      <c r="S429" s="649"/>
      <c r="T429" s="649"/>
      <c r="U429" s="650"/>
      <c r="V429" s="642"/>
      <c r="W429" s="643"/>
      <c r="X429" s="643"/>
      <c r="Y429" s="643"/>
      <c r="Z429" s="643"/>
      <c r="AA429" s="643"/>
      <c r="AB429" s="643"/>
      <c r="AC429" s="643"/>
      <c r="AD429" s="643"/>
      <c r="AE429" s="643"/>
      <c r="AF429" s="643"/>
      <c r="AG429" s="643"/>
      <c r="AH429" s="643"/>
      <c r="AI429" s="643"/>
      <c r="AJ429" s="643"/>
      <c r="AK429" s="643"/>
      <c r="AL429" s="643"/>
      <c r="AM429" s="643"/>
      <c r="AN429" s="643"/>
      <c r="AO429" s="643"/>
      <c r="AP429" s="643"/>
      <c r="AQ429" s="643"/>
      <c r="AR429" s="643"/>
      <c r="AS429" s="643"/>
      <c r="AT429" s="643"/>
      <c r="AU429" s="643"/>
      <c r="AV429" s="643"/>
      <c r="AW429" s="643"/>
      <c r="AX429" s="643"/>
      <c r="AY429" s="643"/>
      <c r="AZ429" s="643"/>
      <c r="BA429" s="643"/>
      <c r="BB429" s="643"/>
      <c r="BC429" s="643"/>
      <c r="BD429" s="644"/>
      <c r="BE429" s="648"/>
      <c r="BF429" s="649"/>
      <c r="BG429" s="649"/>
      <c r="BH429" s="649"/>
      <c r="BI429" s="649"/>
      <c r="BJ429" s="649"/>
      <c r="BK429" s="649"/>
      <c r="BL429" s="649"/>
      <c r="BM429" s="649"/>
      <c r="BN429" s="649"/>
      <c r="BO429" s="649"/>
      <c r="BP429" s="649"/>
      <c r="BQ429" s="649"/>
      <c r="BR429" s="649"/>
      <c r="BS429" s="649"/>
      <c r="BT429" s="649"/>
      <c r="BU429" s="649"/>
      <c r="BV429" s="649"/>
      <c r="BW429" s="649"/>
      <c r="BX429" s="649"/>
      <c r="BY429" s="649"/>
      <c r="BZ429" s="649"/>
      <c r="CA429" s="649"/>
      <c r="CB429" s="649"/>
      <c r="CC429" s="649"/>
      <c r="CD429" s="649"/>
      <c r="CE429" s="649"/>
      <c r="CF429" s="649"/>
      <c r="CG429" s="649"/>
      <c r="CH429" s="649"/>
      <c r="CI429" s="650"/>
    </row>
    <row r="430" spans="2:88" ht="16.5" customHeight="1">
      <c r="B430" s="645" t="s">
        <v>2428</v>
      </c>
      <c r="C430" s="646"/>
      <c r="D430" s="646"/>
      <c r="E430" s="646"/>
      <c r="F430" s="646"/>
      <c r="G430" s="646"/>
      <c r="H430" s="646"/>
      <c r="I430" s="646"/>
      <c r="J430" s="646"/>
      <c r="K430" s="646"/>
      <c r="L430" s="646"/>
      <c r="M430" s="646"/>
      <c r="N430" s="646"/>
      <c r="O430" s="646"/>
      <c r="P430" s="646"/>
      <c r="Q430" s="646"/>
      <c r="R430" s="646"/>
      <c r="S430" s="646"/>
      <c r="T430" s="646"/>
      <c r="U430" s="647"/>
      <c r="V430" s="639">
        <v>3620</v>
      </c>
      <c r="W430" s="640"/>
      <c r="X430" s="640"/>
      <c r="Y430" s="640"/>
      <c r="Z430" s="640"/>
      <c r="AA430" s="640"/>
      <c r="AB430" s="640"/>
      <c r="AC430" s="640"/>
      <c r="AD430" s="640"/>
      <c r="AE430" s="640"/>
      <c r="AF430" s="640"/>
      <c r="AG430" s="640"/>
      <c r="AH430" s="640"/>
      <c r="AI430" s="640"/>
      <c r="AJ430" s="640"/>
      <c r="AK430" s="640"/>
      <c r="AL430" s="640"/>
      <c r="AM430" s="640"/>
      <c r="AN430" s="640"/>
      <c r="AO430" s="640"/>
      <c r="AP430" s="640"/>
      <c r="AQ430" s="640"/>
      <c r="AR430" s="640"/>
      <c r="AS430" s="640"/>
      <c r="AT430" s="640"/>
      <c r="AU430" s="640"/>
      <c r="AV430" s="640"/>
      <c r="AW430" s="640"/>
      <c r="AX430" s="640"/>
      <c r="AY430" s="640"/>
      <c r="AZ430" s="640"/>
      <c r="BA430" s="640"/>
      <c r="BB430" s="640"/>
      <c r="BC430" s="640"/>
      <c r="BD430" s="641"/>
      <c r="BE430" s="645" t="s">
        <v>2429</v>
      </c>
      <c r="BF430" s="646"/>
      <c r="BG430" s="646"/>
      <c r="BH430" s="646"/>
      <c r="BI430" s="646"/>
      <c r="BJ430" s="646"/>
      <c r="BK430" s="646"/>
      <c r="BL430" s="646"/>
      <c r="BM430" s="646"/>
      <c r="BN430" s="646"/>
      <c r="BO430" s="646"/>
      <c r="BP430" s="646"/>
      <c r="BQ430" s="646"/>
      <c r="BR430" s="646"/>
      <c r="BS430" s="646"/>
      <c r="BT430" s="646"/>
      <c r="BU430" s="646"/>
      <c r="BV430" s="646"/>
      <c r="BW430" s="646"/>
      <c r="BX430" s="646"/>
      <c r="BY430" s="646"/>
      <c r="BZ430" s="646"/>
      <c r="CA430" s="646"/>
      <c r="CB430" s="646"/>
      <c r="CC430" s="646"/>
      <c r="CD430" s="646"/>
      <c r="CE430" s="646"/>
      <c r="CF430" s="646"/>
      <c r="CG430" s="646"/>
      <c r="CH430" s="646"/>
      <c r="CI430" s="647"/>
    </row>
    <row r="431" spans="2:88">
      <c r="B431" s="648"/>
      <c r="C431" s="649"/>
      <c r="D431" s="649"/>
      <c r="E431" s="649"/>
      <c r="F431" s="649"/>
      <c r="G431" s="649"/>
      <c r="H431" s="649"/>
      <c r="I431" s="649"/>
      <c r="J431" s="649"/>
      <c r="K431" s="649"/>
      <c r="L431" s="649"/>
      <c r="M431" s="649"/>
      <c r="N431" s="649"/>
      <c r="O431" s="649"/>
      <c r="P431" s="649"/>
      <c r="Q431" s="649"/>
      <c r="R431" s="649"/>
      <c r="S431" s="649"/>
      <c r="T431" s="649"/>
      <c r="U431" s="650"/>
      <c r="V431" s="642"/>
      <c r="W431" s="643"/>
      <c r="X431" s="643"/>
      <c r="Y431" s="643"/>
      <c r="Z431" s="643"/>
      <c r="AA431" s="643"/>
      <c r="AB431" s="643"/>
      <c r="AC431" s="643"/>
      <c r="AD431" s="643"/>
      <c r="AE431" s="643"/>
      <c r="AF431" s="643"/>
      <c r="AG431" s="643"/>
      <c r="AH431" s="643"/>
      <c r="AI431" s="643"/>
      <c r="AJ431" s="643"/>
      <c r="AK431" s="643"/>
      <c r="AL431" s="643"/>
      <c r="AM431" s="643"/>
      <c r="AN431" s="643"/>
      <c r="AO431" s="643"/>
      <c r="AP431" s="643"/>
      <c r="AQ431" s="643"/>
      <c r="AR431" s="643"/>
      <c r="AS431" s="643"/>
      <c r="AT431" s="643"/>
      <c r="AU431" s="643"/>
      <c r="AV431" s="643"/>
      <c r="AW431" s="643"/>
      <c r="AX431" s="643"/>
      <c r="AY431" s="643"/>
      <c r="AZ431" s="643"/>
      <c r="BA431" s="643"/>
      <c r="BB431" s="643"/>
      <c r="BC431" s="643"/>
      <c r="BD431" s="644"/>
      <c r="BE431" s="648"/>
      <c r="BF431" s="649"/>
      <c r="BG431" s="649"/>
      <c r="BH431" s="649"/>
      <c r="BI431" s="649"/>
      <c r="BJ431" s="649"/>
      <c r="BK431" s="649"/>
      <c r="BL431" s="649"/>
      <c r="BM431" s="649"/>
      <c r="BN431" s="649"/>
      <c r="BO431" s="649"/>
      <c r="BP431" s="649"/>
      <c r="BQ431" s="649"/>
      <c r="BR431" s="649"/>
      <c r="BS431" s="649"/>
      <c r="BT431" s="649"/>
      <c r="BU431" s="649"/>
      <c r="BV431" s="649"/>
      <c r="BW431" s="649"/>
      <c r="BX431" s="649"/>
      <c r="BY431" s="649"/>
      <c r="BZ431" s="649"/>
      <c r="CA431" s="649"/>
      <c r="CB431" s="649"/>
      <c r="CC431" s="649"/>
      <c r="CD431" s="649"/>
      <c r="CE431" s="649"/>
      <c r="CF431" s="649"/>
      <c r="CG431" s="649"/>
      <c r="CH431" s="649"/>
      <c r="CI431" s="650"/>
    </row>
    <row r="433" spans="2:88" ht="16.5" customHeight="1">
      <c r="B433" s="638" t="s">
        <v>2364</v>
      </c>
      <c r="C433" s="638"/>
      <c r="D433" s="638"/>
      <c r="E433" s="638"/>
      <c r="F433" s="638"/>
      <c r="G433" s="638"/>
      <c r="H433" s="638"/>
      <c r="I433" s="638"/>
      <c r="J433" s="638"/>
      <c r="K433" s="638"/>
      <c r="L433" s="638"/>
      <c r="M433" s="638"/>
      <c r="N433" s="638"/>
      <c r="O433" s="638"/>
      <c r="P433" s="638"/>
      <c r="Q433" s="638"/>
      <c r="R433" s="638"/>
      <c r="S433" s="638"/>
      <c r="T433" s="638"/>
      <c r="U433" s="638"/>
      <c r="V433" s="638"/>
      <c r="W433" s="638"/>
      <c r="X433" s="638"/>
      <c r="Y433" s="638"/>
      <c r="Z433" s="638"/>
      <c r="AA433" s="638"/>
      <c r="AB433" s="638"/>
      <c r="AC433" s="638"/>
      <c r="AD433" s="638"/>
      <c r="AE433" s="638"/>
      <c r="AF433" s="638"/>
      <c r="AG433" s="638"/>
      <c r="AH433" s="638"/>
      <c r="AI433" s="638"/>
      <c r="AJ433" s="638"/>
      <c r="AK433" s="638"/>
      <c r="AL433" s="638"/>
      <c r="AM433" s="638"/>
      <c r="AN433" s="638"/>
      <c r="AO433" s="638"/>
      <c r="AP433" s="638"/>
      <c r="AQ433" s="638"/>
      <c r="AR433" s="638"/>
      <c r="AS433" s="638"/>
      <c r="AT433" s="638"/>
      <c r="AU433" s="638"/>
      <c r="AV433" s="638"/>
      <c r="AW433" s="638"/>
      <c r="AX433" s="638"/>
      <c r="AY433" s="638"/>
      <c r="AZ433" s="638"/>
      <c r="BA433" s="638"/>
      <c r="BB433" s="638"/>
      <c r="BC433" s="638"/>
      <c r="BD433" s="638"/>
      <c r="BE433" s="638"/>
      <c r="BF433" s="638"/>
      <c r="BG433" s="638"/>
      <c r="BH433" s="638"/>
      <c r="BI433" s="638"/>
      <c r="BJ433" s="638"/>
      <c r="BK433" s="638"/>
      <c r="BL433" s="638"/>
      <c r="BM433" s="638"/>
      <c r="BN433" s="638"/>
      <c r="BO433" s="638"/>
      <c r="BP433" s="638"/>
      <c r="BQ433" s="638"/>
      <c r="BR433" s="638"/>
      <c r="BS433" s="638"/>
      <c r="BT433" s="638"/>
      <c r="BU433" s="638"/>
      <c r="BV433" s="638"/>
      <c r="BW433" s="638"/>
      <c r="BX433" s="638"/>
      <c r="BY433" s="638"/>
      <c r="BZ433" s="638"/>
      <c r="CA433" s="638"/>
      <c r="CB433" s="638"/>
      <c r="CC433" s="638"/>
      <c r="CD433" s="638"/>
      <c r="CE433" s="638"/>
      <c r="CF433" s="638"/>
      <c r="CG433" s="638"/>
      <c r="CH433" s="638"/>
      <c r="CI433" s="638"/>
      <c r="CJ433" s="41" t="s">
        <v>1230</v>
      </c>
    </row>
    <row r="434" spans="2:88" ht="16.5" customHeight="1">
      <c r="B434" s="638"/>
      <c r="C434" s="638"/>
      <c r="D434" s="638"/>
      <c r="E434" s="638"/>
      <c r="F434" s="638"/>
      <c r="G434" s="638"/>
      <c r="H434" s="638"/>
      <c r="I434" s="638"/>
      <c r="J434" s="638"/>
      <c r="K434" s="638"/>
      <c r="L434" s="638"/>
      <c r="M434" s="638"/>
      <c r="N434" s="638"/>
      <c r="O434" s="638"/>
      <c r="P434" s="638"/>
      <c r="Q434" s="638"/>
      <c r="R434" s="638"/>
      <c r="S434" s="638"/>
      <c r="T434" s="638"/>
      <c r="U434" s="638"/>
      <c r="V434" s="638"/>
      <c r="W434" s="638"/>
      <c r="X434" s="638"/>
      <c r="Y434" s="638"/>
      <c r="Z434" s="638"/>
      <c r="AA434" s="638"/>
      <c r="AB434" s="638"/>
      <c r="AC434" s="638"/>
      <c r="AD434" s="638"/>
      <c r="AE434" s="638"/>
      <c r="AF434" s="638"/>
      <c r="AG434" s="638"/>
      <c r="AH434" s="638"/>
      <c r="AI434" s="638"/>
      <c r="AJ434" s="638"/>
      <c r="AK434" s="638"/>
      <c r="AL434" s="638"/>
      <c r="AM434" s="638"/>
      <c r="AN434" s="638"/>
      <c r="AO434" s="638"/>
      <c r="AP434" s="638"/>
      <c r="AQ434" s="638"/>
      <c r="AR434" s="638"/>
      <c r="AS434" s="638"/>
      <c r="AT434" s="638"/>
      <c r="AU434" s="638"/>
      <c r="AV434" s="638"/>
      <c r="AW434" s="638"/>
      <c r="AX434" s="638"/>
      <c r="AY434" s="638"/>
      <c r="AZ434" s="638"/>
      <c r="BA434" s="638"/>
      <c r="BB434" s="638"/>
      <c r="BC434" s="638"/>
      <c r="BD434" s="638"/>
      <c r="BE434" s="638"/>
      <c r="BF434" s="638"/>
      <c r="BG434" s="638"/>
      <c r="BH434" s="638"/>
      <c r="BI434" s="638"/>
      <c r="BJ434" s="638"/>
      <c r="BK434" s="638"/>
      <c r="BL434" s="638"/>
      <c r="BM434" s="638"/>
      <c r="BN434" s="638"/>
      <c r="BO434" s="638"/>
      <c r="BP434" s="638"/>
      <c r="BQ434" s="638"/>
      <c r="BR434" s="638"/>
      <c r="BS434" s="638"/>
      <c r="BT434" s="638"/>
      <c r="BU434" s="638"/>
      <c r="BV434" s="638"/>
      <c r="BW434" s="638"/>
      <c r="BX434" s="638"/>
      <c r="BY434" s="638"/>
      <c r="BZ434" s="638"/>
      <c r="CA434" s="638"/>
      <c r="CB434" s="638"/>
      <c r="CC434" s="638"/>
      <c r="CD434" s="638"/>
      <c r="CE434" s="638"/>
      <c r="CF434" s="638"/>
      <c r="CG434" s="638"/>
      <c r="CH434" s="638"/>
      <c r="CI434" s="638"/>
    </row>
    <row r="435" spans="2:88" ht="16.5" customHeight="1">
      <c r="B435" s="638"/>
      <c r="C435" s="638"/>
      <c r="D435" s="638"/>
      <c r="E435" s="638"/>
      <c r="F435" s="638"/>
      <c r="G435" s="638"/>
      <c r="H435" s="638"/>
      <c r="I435" s="638"/>
      <c r="J435" s="638"/>
      <c r="K435" s="638"/>
      <c r="L435" s="638"/>
      <c r="M435" s="638"/>
      <c r="N435" s="638"/>
      <c r="O435" s="638"/>
      <c r="P435" s="638"/>
      <c r="Q435" s="638"/>
      <c r="R435" s="638"/>
      <c r="S435" s="638"/>
      <c r="T435" s="638"/>
      <c r="U435" s="638"/>
      <c r="V435" s="638"/>
      <c r="W435" s="638"/>
      <c r="X435" s="638"/>
      <c r="Y435" s="638"/>
      <c r="Z435" s="638"/>
      <c r="AA435" s="638"/>
      <c r="AB435" s="638"/>
      <c r="AC435" s="638"/>
      <c r="AD435" s="638"/>
      <c r="AE435" s="638"/>
      <c r="AF435" s="638"/>
      <c r="AG435" s="638"/>
      <c r="AH435" s="638"/>
      <c r="AI435" s="638"/>
      <c r="AJ435" s="638"/>
      <c r="AK435" s="638"/>
      <c r="AL435" s="638"/>
      <c r="AM435" s="638"/>
      <c r="AN435" s="638"/>
      <c r="AO435" s="638"/>
      <c r="AP435" s="638"/>
      <c r="AQ435" s="638"/>
      <c r="AR435" s="638"/>
      <c r="AS435" s="638"/>
      <c r="AT435" s="638"/>
      <c r="AU435" s="638"/>
      <c r="AV435" s="638"/>
      <c r="AW435" s="638"/>
      <c r="AX435" s="638"/>
      <c r="AY435" s="638"/>
      <c r="AZ435" s="638"/>
      <c r="BA435" s="638"/>
      <c r="BB435" s="638"/>
      <c r="BC435" s="638"/>
      <c r="BD435" s="638"/>
      <c r="BE435" s="638"/>
      <c r="BF435" s="638"/>
      <c r="BG435" s="638"/>
      <c r="BH435" s="638"/>
      <c r="BI435" s="638"/>
      <c r="BJ435" s="638"/>
      <c r="BK435" s="638"/>
      <c r="BL435" s="638"/>
      <c r="BM435" s="638"/>
      <c r="BN435" s="638"/>
      <c r="BO435" s="638"/>
      <c r="BP435" s="638"/>
      <c r="BQ435" s="638"/>
      <c r="BR435" s="638"/>
      <c r="BS435" s="638"/>
      <c r="BT435" s="638"/>
      <c r="BU435" s="638"/>
      <c r="BV435" s="638"/>
      <c r="BW435" s="638"/>
      <c r="BX435" s="638"/>
      <c r="BY435" s="638"/>
      <c r="BZ435" s="638"/>
      <c r="CA435" s="638"/>
      <c r="CB435" s="638"/>
      <c r="CC435" s="638"/>
      <c r="CD435" s="638"/>
      <c r="CE435" s="638"/>
      <c r="CF435" s="638"/>
      <c r="CG435" s="638"/>
      <c r="CH435" s="638"/>
      <c r="CI435" s="638"/>
    </row>
    <row r="436" spans="2:88">
      <c r="B436" s="613" t="s">
        <v>1231</v>
      </c>
      <c r="C436" s="613"/>
      <c r="D436" s="613"/>
      <c r="E436" s="613"/>
      <c r="F436" s="613"/>
      <c r="G436" s="613"/>
      <c r="H436" s="613"/>
      <c r="I436" s="613"/>
      <c r="J436" s="613"/>
      <c r="K436" s="613"/>
      <c r="L436" s="613"/>
      <c r="M436" s="613"/>
      <c r="N436" s="613"/>
      <c r="O436" s="613"/>
      <c r="P436" s="613"/>
      <c r="Q436" s="613"/>
      <c r="R436" s="613"/>
      <c r="S436" s="613"/>
      <c r="T436" s="613"/>
      <c r="U436" s="613"/>
      <c r="V436" s="613"/>
      <c r="W436" s="613"/>
      <c r="X436" s="613"/>
      <c r="Y436" s="613"/>
      <c r="Z436" s="613"/>
      <c r="AA436" s="613"/>
      <c r="AB436" s="613"/>
      <c r="AC436" s="613"/>
      <c r="AD436" s="613"/>
      <c r="AE436" s="613"/>
      <c r="AF436" s="613"/>
      <c r="AG436" s="613"/>
      <c r="AH436" s="613"/>
      <c r="AI436" s="613"/>
      <c r="AJ436" s="613"/>
      <c r="AK436" s="613"/>
      <c r="AL436" s="613"/>
      <c r="AM436" s="613"/>
      <c r="AN436" s="613"/>
      <c r="AO436" s="613"/>
      <c r="AP436" s="613"/>
      <c r="AQ436" s="613"/>
      <c r="AR436" s="613"/>
      <c r="AS436" s="613"/>
      <c r="AT436" s="613"/>
      <c r="AU436" s="613"/>
      <c r="AV436" s="613"/>
      <c r="AW436" s="613"/>
      <c r="AX436" s="613"/>
      <c r="AY436" s="613"/>
      <c r="AZ436" s="613"/>
      <c r="BA436" s="613"/>
      <c r="BB436" s="613"/>
      <c r="BC436" s="613"/>
      <c r="BD436" s="613"/>
      <c r="BE436" s="613"/>
      <c r="BF436" s="613"/>
      <c r="BG436" s="613"/>
      <c r="BH436" s="613"/>
      <c r="BI436" s="613"/>
      <c r="BJ436" s="613"/>
      <c r="BK436" s="613"/>
      <c r="BL436" s="613"/>
      <c r="BM436" s="613"/>
      <c r="BN436" s="613"/>
      <c r="BO436" s="613"/>
      <c r="BP436" s="613"/>
      <c r="BQ436" s="613"/>
      <c r="BR436" s="613"/>
      <c r="BS436" s="613"/>
      <c r="BT436" s="613"/>
      <c r="BU436" s="613"/>
      <c r="BV436" s="613"/>
      <c r="BW436" s="613"/>
      <c r="BX436" s="613"/>
      <c r="BY436" s="613"/>
      <c r="BZ436" s="613"/>
      <c r="CA436" s="613"/>
      <c r="CB436" s="613"/>
      <c r="CC436" s="613"/>
      <c r="CD436" s="613"/>
      <c r="CE436" s="613"/>
      <c r="CF436" s="613"/>
      <c r="CG436" s="613"/>
      <c r="CH436" s="613"/>
      <c r="CI436" s="613"/>
    </row>
    <row r="437" spans="2:88">
      <c r="B437" s="613"/>
      <c r="C437" s="613"/>
      <c r="D437" s="613"/>
      <c r="E437" s="613"/>
      <c r="F437" s="613"/>
      <c r="G437" s="613"/>
      <c r="H437" s="613"/>
      <c r="I437" s="613"/>
      <c r="J437" s="613"/>
      <c r="K437" s="613"/>
      <c r="L437" s="613"/>
      <c r="M437" s="613"/>
      <c r="N437" s="613"/>
      <c r="O437" s="613"/>
      <c r="P437" s="613"/>
      <c r="Q437" s="613"/>
      <c r="R437" s="613"/>
      <c r="S437" s="613"/>
      <c r="T437" s="613"/>
      <c r="U437" s="613"/>
      <c r="V437" s="613"/>
      <c r="W437" s="613"/>
      <c r="X437" s="613"/>
      <c r="Y437" s="613"/>
      <c r="Z437" s="613"/>
      <c r="AA437" s="613"/>
      <c r="AB437" s="613"/>
      <c r="AC437" s="613"/>
      <c r="AD437" s="613"/>
      <c r="AE437" s="613"/>
      <c r="AF437" s="613"/>
      <c r="AG437" s="613"/>
      <c r="AH437" s="613"/>
      <c r="AI437" s="613"/>
      <c r="AJ437" s="613"/>
      <c r="AK437" s="613"/>
      <c r="AL437" s="613"/>
      <c r="AM437" s="613"/>
      <c r="AN437" s="613"/>
      <c r="AO437" s="613"/>
      <c r="AP437" s="613"/>
      <c r="AQ437" s="613"/>
      <c r="AR437" s="613"/>
      <c r="AS437" s="613"/>
      <c r="AT437" s="613"/>
      <c r="AU437" s="613"/>
      <c r="AV437" s="613"/>
      <c r="AW437" s="613"/>
      <c r="AX437" s="613"/>
      <c r="AY437" s="613"/>
      <c r="AZ437" s="613"/>
      <c r="BA437" s="613"/>
      <c r="BB437" s="613"/>
      <c r="BC437" s="613"/>
      <c r="BD437" s="613"/>
      <c r="BE437" s="613"/>
      <c r="BF437" s="613"/>
      <c r="BG437" s="613"/>
      <c r="BH437" s="613"/>
      <c r="BI437" s="613"/>
      <c r="BJ437" s="613"/>
      <c r="BK437" s="613"/>
      <c r="BL437" s="613"/>
      <c r="BM437" s="613"/>
      <c r="BN437" s="613"/>
      <c r="BO437" s="613"/>
      <c r="BP437" s="613"/>
      <c r="BQ437" s="613"/>
      <c r="BR437" s="613"/>
      <c r="BS437" s="613"/>
      <c r="BT437" s="613"/>
      <c r="BU437" s="613"/>
      <c r="BV437" s="613"/>
      <c r="BW437" s="613"/>
      <c r="BX437" s="613"/>
      <c r="BY437" s="613"/>
      <c r="BZ437" s="613"/>
      <c r="CA437" s="613"/>
      <c r="CB437" s="613"/>
      <c r="CC437" s="613"/>
      <c r="CD437" s="613"/>
      <c r="CE437" s="613"/>
      <c r="CF437" s="613"/>
      <c r="CG437" s="613"/>
      <c r="CH437" s="613"/>
      <c r="CI437" s="613"/>
    </row>
    <row r="438" spans="2:88" ht="16.5" customHeight="1">
      <c r="B438" s="614" t="s">
        <v>2362</v>
      </c>
      <c r="C438" s="615"/>
      <c r="D438" s="615"/>
      <c r="E438" s="615"/>
      <c r="F438" s="615"/>
      <c r="G438" s="615"/>
      <c r="H438" s="615"/>
      <c r="I438" s="615"/>
      <c r="J438" s="615"/>
      <c r="K438" s="615"/>
      <c r="L438" s="615"/>
      <c r="M438" s="615"/>
      <c r="N438" s="615"/>
      <c r="O438" s="615"/>
      <c r="P438" s="615"/>
      <c r="Q438" s="615"/>
      <c r="R438" s="615"/>
      <c r="S438" s="615"/>
      <c r="T438" s="615"/>
      <c r="U438" s="615"/>
      <c r="V438" s="615"/>
      <c r="W438" s="615"/>
      <c r="X438" s="615"/>
      <c r="Y438" s="615"/>
      <c r="Z438" s="615"/>
      <c r="AA438" s="615"/>
      <c r="AB438" s="615"/>
      <c r="AC438" s="615"/>
      <c r="AD438" s="615"/>
      <c r="AE438" s="615"/>
      <c r="AF438" s="615"/>
      <c r="AG438" s="615"/>
      <c r="AH438" s="615"/>
      <c r="AI438" s="615"/>
      <c r="AJ438" s="615"/>
      <c r="AK438" s="615"/>
      <c r="AL438" s="615"/>
      <c r="AM438" s="615"/>
      <c r="AN438" s="615"/>
      <c r="AO438" s="615"/>
      <c r="AP438" s="615"/>
      <c r="AQ438" s="615"/>
      <c r="AR438" s="615"/>
      <c r="AS438" s="615"/>
      <c r="AT438" s="615"/>
      <c r="AU438" s="615"/>
      <c r="AV438" s="615"/>
      <c r="AW438" s="615"/>
      <c r="AX438" s="615"/>
      <c r="AY438" s="615"/>
      <c r="AZ438" s="615"/>
      <c r="BA438" s="615"/>
      <c r="BB438" s="615"/>
      <c r="BC438" s="615"/>
      <c r="BD438" s="615"/>
      <c r="BE438" s="615"/>
      <c r="BF438" s="615"/>
      <c r="BG438" s="615"/>
      <c r="BH438" s="615"/>
      <c r="BI438" s="615"/>
      <c r="BJ438" s="615"/>
      <c r="BK438" s="615"/>
      <c r="BL438" s="615"/>
      <c r="BM438" s="615"/>
      <c r="BN438" s="615"/>
      <c r="BO438" s="615"/>
      <c r="BP438" s="615"/>
      <c r="BQ438" s="615"/>
      <c r="BR438" s="615"/>
      <c r="BS438" s="615"/>
      <c r="BT438" s="615"/>
      <c r="BU438" s="615"/>
      <c r="BV438" s="615"/>
      <c r="BW438" s="615"/>
      <c r="BX438" s="615"/>
      <c r="BY438" s="615"/>
      <c r="BZ438" s="615"/>
      <c r="CA438" s="615"/>
      <c r="CB438" s="615"/>
      <c r="CC438" s="615"/>
      <c r="CD438" s="615"/>
      <c r="CE438" s="615"/>
      <c r="CF438" s="615"/>
      <c r="CG438" s="615"/>
      <c r="CH438" s="615"/>
      <c r="CI438" s="615"/>
    </row>
    <row r="439" spans="2:88">
      <c r="B439" s="615"/>
      <c r="C439" s="615"/>
      <c r="D439" s="615"/>
      <c r="E439" s="615"/>
      <c r="F439" s="615"/>
      <c r="G439" s="615"/>
      <c r="H439" s="615"/>
      <c r="I439" s="615"/>
      <c r="J439" s="615"/>
      <c r="K439" s="615"/>
      <c r="L439" s="615"/>
      <c r="M439" s="615"/>
      <c r="N439" s="615"/>
      <c r="O439" s="615"/>
      <c r="P439" s="615"/>
      <c r="Q439" s="615"/>
      <c r="R439" s="615"/>
      <c r="S439" s="615"/>
      <c r="T439" s="615"/>
      <c r="U439" s="615"/>
      <c r="V439" s="615"/>
      <c r="W439" s="615"/>
      <c r="X439" s="615"/>
      <c r="Y439" s="615"/>
      <c r="Z439" s="615"/>
      <c r="AA439" s="615"/>
      <c r="AB439" s="615"/>
      <c r="AC439" s="615"/>
      <c r="AD439" s="615"/>
      <c r="AE439" s="615"/>
      <c r="AF439" s="615"/>
      <c r="AG439" s="615"/>
      <c r="AH439" s="615"/>
      <c r="AI439" s="615"/>
      <c r="AJ439" s="615"/>
      <c r="AK439" s="615"/>
      <c r="AL439" s="615"/>
      <c r="AM439" s="615"/>
      <c r="AN439" s="615"/>
      <c r="AO439" s="615"/>
      <c r="AP439" s="615"/>
      <c r="AQ439" s="615"/>
      <c r="AR439" s="615"/>
      <c r="AS439" s="615"/>
      <c r="AT439" s="615"/>
      <c r="AU439" s="615"/>
      <c r="AV439" s="615"/>
      <c r="AW439" s="615"/>
      <c r="AX439" s="615"/>
      <c r="AY439" s="615"/>
      <c r="AZ439" s="615"/>
      <c r="BA439" s="615"/>
      <c r="BB439" s="615"/>
      <c r="BC439" s="615"/>
      <c r="BD439" s="615"/>
      <c r="BE439" s="615"/>
      <c r="BF439" s="615"/>
      <c r="BG439" s="615"/>
      <c r="BH439" s="615"/>
      <c r="BI439" s="615"/>
      <c r="BJ439" s="615"/>
      <c r="BK439" s="615"/>
      <c r="BL439" s="615"/>
      <c r="BM439" s="615"/>
      <c r="BN439" s="615"/>
      <c r="BO439" s="615"/>
      <c r="BP439" s="615"/>
      <c r="BQ439" s="615"/>
      <c r="BR439" s="615"/>
      <c r="BS439" s="615"/>
      <c r="BT439" s="615"/>
      <c r="BU439" s="615"/>
      <c r="BV439" s="615"/>
      <c r="BW439" s="615"/>
      <c r="BX439" s="615"/>
      <c r="BY439" s="615"/>
      <c r="BZ439" s="615"/>
      <c r="CA439" s="615"/>
      <c r="CB439" s="615"/>
      <c r="CC439" s="615"/>
      <c r="CD439" s="615"/>
      <c r="CE439" s="615"/>
      <c r="CF439" s="615"/>
      <c r="CG439" s="615"/>
      <c r="CH439" s="615"/>
      <c r="CI439" s="615"/>
    </row>
    <row r="440" spans="2:88">
      <c r="B440" s="615"/>
      <c r="C440" s="615"/>
      <c r="D440" s="615"/>
      <c r="E440" s="615"/>
      <c r="F440" s="615"/>
      <c r="G440" s="615"/>
      <c r="H440" s="615"/>
      <c r="I440" s="615"/>
      <c r="J440" s="615"/>
      <c r="K440" s="615"/>
      <c r="L440" s="615"/>
      <c r="M440" s="615"/>
      <c r="N440" s="615"/>
      <c r="O440" s="615"/>
      <c r="P440" s="615"/>
      <c r="Q440" s="615"/>
      <c r="R440" s="615"/>
      <c r="S440" s="615"/>
      <c r="T440" s="615"/>
      <c r="U440" s="615"/>
      <c r="V440" s="615"/>
      <c r="W440" s="615"/>
      <c r="X440" s="615"/>
      <c r="Y440" s="615"/>
      <c r="Z440" s="615"/>
      <c r="AA440" s="615"/>
      <c r="AB440" s="615"/>
      <c r="AC440" s="615"/>
      <c r="AD440" s="615"/>
      <c r="AE440" s="615"/>
      <c r="AF440" s="615"/>
      <c r="AG440" s="615"/>
      <c r="AH440" s="615"/>
      <c r="AI440" s="615"/>
      <c r="AJ440" s="615"/>
      <c r="AK440" s="615"/>
      <c r="AL440" s="615"/>
      <c r="AM440" s="615"/>
      <c r="AN440" s="615"/>
      <c r="AO440" s="615"/>
      <c r="AP440" s="615"/>
      <c r="AQ440" s="615"/>
      <c r="AR440" s="615"/>
      <c r="AS440" s="615"/>
      <c r="AT440" s="615"/>
      <c r="AU440" s="615"/>
      <c r="AV440" s="615"/>
      <c r="AW440" s="615"/>
      <c r="AX440" s="615"/>
      <c r="AY440" s="615"/>
      <c r="AZ440" s="615"/>
      <c r="BA440" s="615"/>
      <c r="BB440" s="615"/>
      <c r="BC440" s="615"/>
      <c r="BD440" s="615"/>
      <c r="BE440" s="615"/>
      <c r="BF440" s="615"/>
      <c r="BG440" s="615"/>
      <c r="BH440" s="615"/>
      <c r="BI440" s="615"/>
      <c r="BJ440" s="615"/>
      <c r="BK440" s="615"/>
      <c r="BL440" s="615"/>
      <c r="BM440" s="615"/>
      <c r="BN440" s="615"/>
      <c r="BO440" s="615"/>
      <c r="BP440" s="615"/>
      <c r="BQ440" s="615"/>
      <c r="BR440" s="615"/>
      <c r="BS440" s="615"/>
      <c r="BT440" s="615"/>
      <c r="BU440" s="615"/>
      <c r="BV440" s="615"/>
      <c r="BW440" s="615"/>
      <c r="BX440" s="615"/>
      <c r="BY440" s="615"/>
      <c r="BZ440" s="615"/>
      <c r="CA440" s="615"/>
      <c r="CB440" s="615"/>
      <c r="CC440" s="615"/>
      <c r="CD440" s="615"/>
      <c r="CE440" s="615"/>
      <c r="CF440" s="615"/>
      <c r="CG440" s="615"/>
      <c r="CH440" s="615"/>
      <c r="CI440" s="615"/>
    </row>
    <row r="441" spans="2:88">
      <c r="B441" s="615"/>
      <c r="C441" s="615"/>
      <c r="D441" s="615"/>
      <c r="E441" s="615"/>
      <c r="F441" s="615"/>
      <c r="G441" s="615"/>
      <c r="H441" s="615"/>
      <c r="I441" s="615"/>
      <c r="J441" s="615"/>
      <c r="K441" s="615"/>
      <c r="L441" s="615"/>
      <c r="M441" s="615"/>
      <c r="N441" s="615"/>
      <c r="O441" s="615"/>
      <c r="P441" s="615"/>
      <c r="Q441" s="615"/>
      <c r="R441" s="615"/>
      <c r="S441" s="615"/>
      <c r="T441" s="615"/>
      <c r="U441" s="615"/>
      <c r="V441" s="615"/>
      <c r="W441" s="615"/>
      <c r="X441" s="615"/>
      <c r="Y441" s="615"/>
      <c r="Z441" s="615"/>
      <c r="AA441" s="615"/>
      <c r="AB441" s="615"/>
      <c r="AC441" s="615"/>
      <c r="AD441" s="615"/>
      <c r="AE441" s="615"/>
      <c r="AF441" s="615"/>
      <c r="AG441" s="615"/>
      <c r="AH441" s="615"/>
      <c r="AI441" s="615"/>
      <c r="AJ441" s="615"/>
      <c r="AK441" s="615"/>
      <c r="AL441" s="615"/>
      <c r="AM441" s="615"/>
      <c r="AN441" s="615"/>
      <c r="AO441" s="615"/>
      <c r="AP441" s="615"/>
      <c r="AQ441" s="615"/>
      <c r="AR441" s="615"/>
      <c r="AS441" s="615"/>
      <c r="AT441" s="615"/>
      <c r="AU441" s="615"/>
      <c r="AV441" s="615"/>
      <c r="AW441" s="615"/>
      <c r="AX441" s="615"/>
      <c r="AY441" s="615"/>
      <c r="AZ441" s="615"/>
      <c r="BA441" s="615"/>
      <c r="BB441" s="615"/>
      <c r="BC441" s="615"/>
      <c r="BD441" s="615"/>
      <c r="BE441" s="615"/>
      <c r="BF441" s="615"/>
      <c r="BG441" s="615"/>
      <c r="BH441" s="615"/>
      <c r="BI441" s="615"/>
      <c r="BJ441" s="615"/>
      <c r="BK441" s="615"/>
      <c r="BL441" s="615"/>
      <c r="BM441" s="615"/>
      <c r="BN441" s="615"/>
      <c r="BO441" s="615"/>
      <c r="BP441" s="615"/>
      <c r="BQ441" s="615"/>
      <c r="BR441" s="615"/>
      <c r="BS441" s="615"/>
      <c r="BT441" s="615"/>
      <c r="BU441" s="615"/>
      <c r="BV441" s="615"/>
      <c r="BW441" s="615"/>
      <c r="BX441" s="615"/>
      <c r="BY441" s="615"/>
      <c r="BZ441" s="615"/>
      <c r="CA441" s="615"/>
      <c r="CB441" s="615"/>
      <c r="CC441" s="615"/>
      <c r="CD441" s="615"/>
      <c r="CE441" s="615"/>
      <c r="CF441" s="615"/>
      <c r="CG441" s="615"/>
      <c r="CH441" s="615"/>
      <c r="CI441" s="615"/>
    </row>
    <row r="442" spans="2:88">
      <c r="B442" s="615"/>
      <c r="C442" s="615"/>
      <c r="D442" s="615"/>
      <c r="E442" s="615"/>
      <c r="F442" s="615"/>
      <c r="G442" s="615"/>
      <c r="H442" s="615"/>
      <c r="I442" s="615"/>
      <c r="J442" s="615"/>
      <c r="K442" s="615"/>
      <c r="L442" s="615"/>
      <c r="M442" s="615"/>
      <c r="N442" s="615"/>
      <c r="O442" s="615"/>
      <c r="P442" s="615"/>
      <c r="Q442" s="615"/>
      <c r="R442" s="615"/>
      <c r="S442" s="615"/>
      <c r="T442" s="615"/>
      <c r="U442" s="615"/>
      <c r="V442" s="615"/>
      <c r="W442" s="615"/>
      <c r="X442" s="615"/>
      <c r="Y442" s="615"/>
      <c r="Z442" s="615"/>
      <c r="AA442" s="615"/>
      <c r="AB442" s="615"/>
      <c r="AC442" s="615"/>
      <c r="AD442" s="615"/>
      <c r="AE442" s="615"/>
      <c r="AF442" s="615"/>
      <c r="AG442" s="615"/>
      <c r="AH442" s="615"/>
      <c r="AI442" s="615"/>
      <c r="AJ442" s="615"/>
      <c r="AK442" s="615"/>
      <c r="AL442" s="615"/>
      <c r="AM442" s="615"/>
      <c r="AN442" s="615"/>
      <c r="AO442" s="615"/>
      <c r="AP442" s="615"/>
      <c r="AQ442" s="615"/>
      <c r="AR442" s="615"/>
      <c r="AS442" s="615"/>
      <c r="AT442" s="615"/>
      <c r="AU442" s="615"/>
      <c r="AV442" s="615"/>
      <c r="AW442" s="615"/>
      <c r="AX442" s="615"/>
      <c r="AY442" s="615"/>
      <c r="AZ442" s="615"/>
      <c r="BA442" s="615"/>
      <c r="BB442" s="615"/>
      <c r="BC442" s="615"/>
      <c r="BD442" s="615"/>
      <c r="BE442" s="615"/>
      <c r="BF442" s="615"/>
      <c r="BG442" s="615"/>
      <c r="BH442" s="615"/>
      <c r="BI442" s="615"/>
      <c r="BJ442" s="615"/>
      <c r="BK442" s="615"/>
      <c r="BL442" s="615"/>
      <c r="BM442" s="615"/>
      <c r="BN442" s="615"/>
      <c r="BO442" s="615"/>
      <c r="BP442" s="615"/>
      <c r="BQ442" s="615"/>
      <c r="BR442" s="615"/>
      <c r="BS442" s="615"/>
      <c r="BT442" s="615"/>
      <c r="BU442" s="615"/>
      <c r="BV442" s="615"/>
      <c r="BW442" s="615"/>
      <c r="BX442" s="615"/>
      <c r="BY442" s="615"/>
      <c r="BZ442" s="615"/>
      <c r="CA442" s="615"/>
      <c r="CB442" s="615"/>
      <c r="CC442" s="615"/>
      <c r="CD442" s="615"/>
      <c r="CE442" s="615"/>
      <c r="CF442" s="615"/>
      <c r="CG442" s="615"/>
      <c r="CH442" s="615"/>
      <c r="CI442" s="615"/>
    </row>
    <row r="443" spans="2:88">
      <c r="B443" s="615"/>
      <c r="C443" s="615"/>
      <c r="D443" s="615"/>
      <c r="E443" s="615"/>
      <c r="F443" s="615"/>
      <c r="G443" s="615"/>
      <c r="H443" s="615"/>
      <c r="I443" s="615"/>
      <c r="J443" s="615"/>
      <c r="K443" s="615"/>
      <c r="L443" s="615"/>
      <c r="M443" s="615"/>
      <c r="N443" s="615"/>
      <c r="O443" s="615"/>
      <c r="P443" s="615"/>
      <c r="Q443" s="615"/>
      <c r="R443" s="615"/>
      <c r="S443" s="615"/>
      <c r="T443" s="615"/>
      <c r="U443" s="615"/>
      <c r="V443" s="615"/>
      <c r="W443" s="615"/>
      <c r="X443" s="615"/>
      <c r="Y443" s="615"/>
      <c r="Z443" s="615"/>
      <c r="AA443" s="615"/>
      <c r="AB443" s="615"/>
      <c r="AC443" s="615"/>
      <c r="AD443" s="615"/>
      <c r="AE443" s="615"/>
      <c r="AF443" s="615"/>
      <c r="AG443" s="615"/>
      <c r="AH443" s="615"/>
      <c r="AI443" s="615"/>
      <c r="AJ443" s="615"/>
      <c r="AK443" s="615"/>
      <c r="AL443" s="615"/>
      <c r="AM443" s="615"/>
      <c r="AN443" s="615"/>
      <c r="AO443" s="615"/>
      <c r="AP443" s="615"/>
      <c r="AQ443" s="615"/>
      <c r="AR443" s="615"/>
      <c r="AS443" s="615"/>
      <c r="AT443" s="615"/>
      <c r="AU443" s="615"/>
      <c r="AV443" s="615"/>
      <c r="AW443" s="615"/>
      <c r="AX443" s="615"/>
      <c r="AY443" s="615"/>
      <c r="AZ443" s="615"/>
      <c r="BA443" s="615"/>
      <c r="BB443" s="615"/>
      <c r="BC443" s="615"/>
      <c r="BD443" s="615"/>
      <c r="BE443" s="615"/>
      <c r="BF443" s="615"/>
      <c r="BG443" s="615"/>
      <c r="BH443" s="615"/>
      <c r="BI443" s="615"/>
      <c r="BJ443" s="615"/>
      <c r="BK443" s="615"/>
      <c r="BL443" s="615"/>
      <c r="BM443" s="615"/>
      <c r="BN443" s="615"/>
      <c r="BO443" s="615"/>
      <c r="BP443" s="615"/>
      <c r="BQ443" s="615"/>
      <c r="BR443" s="615"/>
      <c r="BS443" s="615"/>
      <c r="BT443" s="615"/>
      <c r="BU443" s="615"/>
      <c r="BV443" s="615"/>
      <c r="BW443" s="615"/>
      <c r="BX443" s="615"/>
      <c r="BY443" s="615"/>
      <c r="BZ443" s="615"/>
      <c r="CA443" s="615"/>
      <c r="CB443" s="615"/>
      <c r="CC443" s="615"/>
      <c r="CD443" s="615"/>
      <c r="CE443" s="615"/>
      <c r="CF443" s="615"/>
      <c r="CG443" s="615"/>
      <c r="CH443" s="615"/>
      <c r="CI443" s="615"/>
    </row>
    <row r="444" spans="2:88">
      <c r="B444" s="615"/>
      <c r="C444" s="615"/>
      <c r="D444" s="615"/>
      <c r="E444" s="615"/>
      <c r="F444" s="615"/>
      <c r="G444" s="615"/>
      <c r="H444" s="615"/>
      <c r="I444" s="615"/>
      <c r="J444" s="615"/>
      <c r="K444" s="615"/>
      <c r="L444" s="615"/>
      <c r="M444" s="615"/>
      <c r="N444" s="615"/>
      <c r="O444" s="615"/>
      <c r="P444" s="615"/>
      <c r="Q444" s="615"/>
      <c r="R444" s="615"/>
      <c r="S444" s="615"/>
      <c r="T444" s="615"/>
      <c r="U444" s="615"/>
      <c r="V444" s="615"/>
      <c r="W444" s="615"/>
      <c r="X444" s="615"/>
      <c r="Y444" s="615"/>
      <c r="Z444" s="615"/>
      <c r="AA444" s="615"/>
      <c r="AB444" s="615"/>
      <c r="AC444" s="615"/>
      <c r="AD444" s="615"/>
      <c r="AE444" s="615"/>
      <c r="AF444" s="615"/>
      <c r="AG444" s="615"/>
      <c r="AH444" s="615"/>
      <c r="AI444" s="615"/>
      <c r="AJ444" s="615"/>
      <c r="AK444" s="615"/>
      <c r="AL444" s="615"/>
      <c r="AM444" s="615"/>
      <c r="AN444" s="615"/>
      <c r="AO444" s="615"/>
      <c r="AP444" s="615"/>
      <c r="AQ444" s="615"/>
      <c r="AR444" s="615"/>
      <c r="AS444" s="615"/>
      <c r="AT444" s="615"/>
      <c r="AU444" s="615"/>
      <c r="AV444" s="615"/>
      <c r="AW444" s="615"/>
      <c r="AX444" s="615"/>
      <c r="AY444" s="615"/>
      <c r="AZ444" s="615"/>
      <c r="BA444" s="615"/>
      <c r="BB444" s="615"/>
      <c r="BC444" s="615"/>
      <c r="BD444" s="615"/>
      <c r="BE444" s="615"/>
      <c r="BF444" s="615"/>
      <c r="BG444" s="615"/>
      <c r="BH444" s="615"/>
      <c r="BI444" s="615"/>
      <c r="BJ444" s="615"/>
      <c r="BK444" s="615"/>
      <c r="BL444" s="615"/>
      <c r="BM444" s="615"/>
      <c r="BN444" s="615"/>
      <c r="BO444" s="615"/>
      <c r="BP444" s="615"/>
      <c r="BQ444" s="615"/>
      <c r="BR444" s="615"/>
      <c r="BS444" s="615"/>
      <c r="BT444" s="615"/>
      <c r="BU444" s="615"/>
      <c r="BV444" s="615"/>
      <c r="BW444" s="615"/>
      <c r="BX444" s="615"/>
      <c r="BY444" s="615"/>
      <c r="BZ444" s="615"/>
      <c r="CA444" s="615"/>
      <c r="CB444" s="615"/>
      <c r="CC444" s="615"/>
      <c r="CD444" s="615"/>
      <c r="CE444" s="615"/>
      <c r="CF444" s="615"/>
      <c r="CG444" s="615"/>
      <c r="CH444" s="615"/>
      <c r="CI444" s="615"/>
    </row>
    <row r="445" spans="2:88">
      <c r="B445" s="615"/>
      <c r="C445" s="615"/>
      <c r="D445" s="615"/>
      <c r="E445" s="615"/>
      <c r="F445" s="615"/>
      <c r="G445" s="615"/>
      <c r="H445" s="615"/>
      <c r="I445" s="615"/>
      <c r="J445" s="615"/>
      <c r="K445" s="615"/>
      <c r="L445" s="615"/>
      <c r="M445" s="615"/>
      <c r="N445" s="615"/>
      <c r="O445" s="615"/>
      <c r="P445" s="615"/>
      <c r="Q445" s="615"/>
      <c r="R445" s="615"/>
      <c r="S445" s="615"/>
      <c r="T445" s="615"/>
      <c r="U445" s="615"/>
      <c r="V445" s="615"/>
      <c r="W445" s="615"/>
      <c r="X445" s="615"/>
      <c r="Y445" s="615"/>
      <c r="Z445" s="615"/>
      <c r="AA445" s="615"/>
      <c r="AB445" s="615"/>
      <c r="AC445" s="615"/>
      <c r="AD445" s="615"/>
      <c r="AE445" s="615"/>
      <c r="AF445" s="615"/>
      <c r="AG445" s="615"/>
      <c r="AH445" s="615"/>
      <c r="AI445" s="615"/>
      <c r="AJ445" s="615"/>
      <c r="AK445" s="615"/>
      <c r="AL445" s="615"/>
      <c r="AM445" s="615"/>
      <c r="AN445" s="615"/>
      <c r="AO445" s="615"/>
      <c r="AP445" s="615"/>
      <c r="AQ445" s="615"/>
      <c r="AR445" s="615"/>
      <c r="AS445" s="615"/>
      <c r="AT445" s="615"/>
      <c r="AU445" s="615"/>
      <c r="AV445" s="615"/>
      <c r="AW445" s="615"/>
      <c r="AX445" s="615"/>
      <c r="AY445" s="615"/>
      <c r="AZ445" s="615"/>
      <c r="BA445" s="615"/>
      <c r="BB445" s="615"/>
      <c r="BC445" s="615"/>
      <c r="BD445" s="615"/>
      <c r="BE445" s="615"/>
      <c r="BF445" s="615"/>
      <c r="BG445" s="615"/>
      <c r="BH445" s="615"/>
      <c r="BI445" s="615"/>
      <c r="BJ445" s="615"/>
      <c r="BK445" s="615"/>
      <c r="BL445" s="615"/>
      <c r="BM445" s="615"/>
      <c r="BN445" s="615"/>
      <c r="BO445" s="615"/>
      <c r="BP445" s="615"/>
      <c r="BQ445" s="615"/>
      <c r="BR445" s="615"/>
      <c r="BS445" s="615"/>
      <c r="BT445" s="615"/>
      <c r="BU445" s="615"/>
      <c r="BV445" s="615"/>
      <c r="BW445" s="615"/>
      <c r="BX445" s="615"/>
      <c r="BY445" s="615"/>
      <c r="BZ445" s="615"/>
      <c r="CA445" s="615"/>
      <c r="CB445" s="615"/>
      <c r="CC445" s="615"/>
      <c r="CD445" s="615"/>
      <c r="CE445" s="615"/>
      <c r="CF445" s="615"/>
      <c r="CG445" s="615"/>
      <c r="CH445" s="615"/>
      <c r="CI445" s="615"/>
    </row>
    <row r="446" spans="2:88">
      <c r="B446" s="605" t="s">
        <v>1232</v>
      </c>
      <c r="C446" s="605"/>
      <c r="D446" s="605"/>
      <c r="E446" s="605"/>
      <c r="F446" s="605"/>
      <c r="G446" s="605"/>
      <c r="H446" s="605"/>
      <c r="I446" s="605"/>
      <c r="J446" s="605"/>
      <c r="K446" s="605"/>
      <c r="L446" s="605"/>
      <c r="M446" s="605"/>
      <c r="N446" s="605"/>
      <c r="O446" s="605"/>
      <c r="P446" s="605"/>
      <c r="Q446" s="605"/>
      <c r="R446" s="605"/>
      <c r="S446" s="605"/>
      <c r="T446" s="605"/>
      <c r="U446" s="605"/>
      <c r="V446" s="605"/>
      <c r="W446" s="605"/>
      <c r="X446" s="605"/>
      <c r="Y446" s="605"/>
      <c r="Z446" s="605"/>
      <c r="AA446" s="605"/>
      <c r="AB446" s="605"/>
      <c r="AC446" s="605"/>
      <c r="AD446" s="605"/>
      <c r="AE446" s="605"/>
      <c r="AF446" s="605"/>
      <c r="AG446" s="605"/>
      <c r="AH446" s="605"/>
      <c r="AI446" s="605"/>
      <c r="AJ446" s="605"/>
      <c r="AK446" s="605"/>
      <c r="AL446" s="605"/>
      <c r="AM446" s="605"/>
      <c r="AN446" s="605"/>
      <c r="AO446" s="605"/>
      <c r="AP446" s="605"/>
      <c r="AQ446" s="605"/>
      <c r="AR446" s="605"/>
      <c r="AS446" s="605"/>
      <c r="AT446" s="605"/>
      <c r="AU446" s="605"/>
      <c r="AV446" s="605"/>
      <c r="AW446" s="605"/>
      <c r="AX446" s="605"/>
      <c r="AY446" s="605"/>
      <c r="AZ446" s="605"/>
      <c r="BA446" s="605"/>
      <c r="BB446" s="605"/>
      <c r="BC446" s="605"/>
      <c r="BD446" s="605"/>
      <c r="BE446" s="605"/>
      <c r="BF446" s="605"/>
      <c r="BG446" s="605"/>
      <c r="BH446" s="605"/>
      <c r="BI446" s="605"/>
      <c r="BJ446" s="605"/>
      <c r="BK446" s="605"/>
      <c r="BL446" s="605"/>
      <c r="BM446" s="605"/>
      <c r="BN446" s="605"/>
      <c r="BO446" s="605"/>
      <c r="BP446" s="605"/>
      <c r="BQ446" s="605"/>
      <c r="BR446" s="605"/>
      <c r="BS446" s="605"/>
      <c r="BT446" s="605"/>
      <c r="BU446" s="605"/>
      <c r="BV446" s="605"/>
      <c r="BW446" s="605"/>
      <c r="BX446" s="605"/>
      <c r="BY446" s="605"/>
      <c r="BZ446" s="605"/>
      <c r="CA446" s="605"/>
      <c r="CB446" s="605"/>
      <c r="CC446" s="605"/>
      <c r="CD446" s="605"/>
      <c r="CE446" s="605"/>
      <c r="CF446" s="605"/>
      <c r="CG446" s="605"/>
      <c r="CH446" s="605"/>
      <c r="CI446" s="605"/>
    </row>
    <row r="447" spans="2:88">
      <c r="B447" s="605"/>
      <c r="C447" s="605"/>
      <c r="D447" s="605"/>
      <c r="E447" s="605"/>
      <c r="F447" s="605"/>
      <c r="G447" s="605"/>
      <c r="H447" s="605"/>
      <c r="I447" s="605"/>
      <c r="J447" s="605"/>
      <c r="K447" s="605"/>
      <c r="L447" s="605"/>
      <c r="M447" s="605"/>
      <c r="N447" s="605"/>
      <c r="O447" s="605"/>
      <c r="P447" s="605"/>
      <c r="Q447" s="605"/>
      <c r="R447" s="605"/>
      <c r="S447" s="605"/>
      <c r="T447" s="605"/>
      <c r="U447" s="605"/>
      <c r="V447" s="605"/>
      <c r="W447" s="605"/>
      <c r="X447" s="605"/>
      <c r="Y447" s="605"/>
      <c r="Z447" s="605"/>
      <c r="AA447" s="605"/>
      <c r="AB447" s="605"/>
      <c r="AC447" s="605"/>
      <c r="AD447" s="605"/>
      <c r="AE447" s="605"/>
      <c r="AF447" s="605"/>
      <c r="AG447" s="605"/>
      <c r="AH447" s="605"/>
      <c r="AI447" s="605"/>
      <c r="AJ447" s="605"/>
      <c r="AK447" s="605"/>
      <c r="AL447" s="605"/>
      <c r="AM447" s="605"/>
      <c r="AN447" s="605"/>
      <c r="AO447" s="605"/>
      <c r="AP447" s="605"/>
      <c r="AQ447" s="605"/>
      <c r="AR447" s="605"/>
      <c r="AS447" s="605"/>
      <c r="AT447" s="605"/>
      <c r="AU447" s="605"/>
      <c r="AV447" s="605"/>
      <c r="AW447" s="605"/>
      <c r="AX447" s="605"/>
      <c r="AY447" s="605"/>
      <c r="AZ447" s="605"/>
      <c r="BA447" s="605"/>
      <c r="BB447" s="605"/>
      <c r="BC447" s="605"/>
      <c r="BD447" s="605"/>
      <c r="BE447" s="605"/>
      <c r="BF447" s="605"/>
      <c r="BG447" s="605"/>
      <c r="BH447" s="605"/>
      <c r="BI447" s="605"/>
      <c r="BJ447" s="605"/>
      <c r="BK447" s="605"/>
      <c r="BL447" s="605"/>
      <c r="BM447" s="605"/>
      <c r="BN447" s="605"/>
      <c r="BO447" s="605"/>
      <c r="BP447" s="605"/>
      <c r="BQ447" s="605"/>
      <c r="BR447" s="605"/>
      <c r="BS447" s="605"/>
      <c r="BT447" s="605"/>
      <c r="BU447" s="605"/>
      <c r="BV447" s="605"/>
      <c r="BW447" s="605"/>
      <c r="BX447" s="605"/>
      <c r="BY447" s="605"/>
      <c r="BZ447" s="605"/>
      <c r="CA447" s="605"/>
      <c r="CB447" s="605"/>
      <c r="CC447" s="605"/>
      <c r="CD447" s="605"/>
      <c r="CE447" s="605"/>
      <c r="CF447" s="605"/>
      <c r="CG447" s="605"/>
      <c r="CH447" s="605"/>
      <c r="CI447" s="605"/>
    </row>
    <row r="448" spans="2:88" ht="16.5" customHeight="1">
      <c r="B448" s="625" t="s">
        <v>1233</v>
      </c>
      <c r="C448" s="625"/>
      <c r="D448" s="625"/>
      <c r="E448" s="625"/>
      <c r="F448" s="625"/>
      <c r="G448" s="625"/>
      <c r="H448" s="625"/>
      <c r="I448" s="625"/>
      <c r="J448" s="625"/>
      <c r="K448" s="625"/>
      <c r="L448" s="625" t="s">
        <v>1234</v>
      </c>
      <c r="M448" s="625"/>
      <c r="N448" s="625"/>
      <c r="O448" s="625"/>
      <c r="P448" s="625"/>
      <c r="Q448" s="625"/>
      <c r="R448" s="625"/>
      <c r="S448" s="625"/>
      <c r="T448" s="625"/>
      <c r="U448" s="625"/>
      <c r="V448" s="625" t="s">
        <v>1235</v>
      </c>
      <c r="W448" s="625"/>
      <c r="X448" s="625"/>
      <c r="Y448" s="625"/>
      <c r="Z448" s="625"/>
      <c r="AA448" s="625"/>
      <c r="AB448" s="625"/>
      <c r="AC448" s="625"/>
      <c r="AD448" s="625"/>
      <c r="AE448" s="625"/>
      <c r="AF448" s="625"/>
      <c r="AG448" s="625"/>
      <c r="AH448" s="625"/>
      <c r="AI448" s="625"/>
      <c r="AJ448" s="625"/>
      <c r="AK448" s="625"/>
      <c r="AL448" s="625"/>
      <c r="AM448" s="625"/>
      <c r="AN448" s="625"/>
      <c r="AO448" s="625"/>
      <c r="AP448" s="625"/>
      <c r="AQ448" s="625"/>
      <c r="AR448" s="625"/>
      <c r="AS448" s="625"/>
      <c r="AT448" s="625"/>
      <c r="AU448" s="625"/>
      <c r="AV448" s="625"/>
      <c r="AW448" s="625"/>
      <c r="AX448" s="625"/>
      <c r="AY448" s="625"/>
      <c r="AZ448" s="625"/>
      <c r="BA448" s="625"/>
      <c r="BB448" s="625"/>
      <c r="BC448" s="625"/>
      <c r="BD448" s="625"/>
      <c r="BE448" s="625"/>
      <c r="BF448" s="625"/>
      <c r="BG448" s="625"/>
      <c r="BH448" s="625"/>
      <c r="BI448" s="625"/>
      <c r="BJ448" s="625"/>
      <c r="BK448" s="625"/>
      <c r="BL448" s="625"/>
      <c r="BM448" s="625"/>
      <c r="BN448" s="625"/>
      <c r="BO448" s="625"/>
      <c r="BP448" s="625"/>
      <c r="BQ448" s="625"/>
      <c r="BR448" s="625"/>
      <c r="BS448" s="625"/>
      <c r="BT448" s="625"/>
      <c r="BU448" s="625"/>
      <c r="BV448" s="625"/>
      <c r="BW448" s="625"/>
      <c r="BX448" s="625"/>
      <c r="BY448" s="625"/>
      <c r="BZ448" s="625"/>
      <c r="CA448" s="625"/>
      <c r="CB448" s="625"/>
      <c r="CC448" s="625"/>
      <c r="CD448" s="625"/>
      <c r="CE448" s="625"/>
      <c r="CF448" s="625"/>
      <c r="CG448" s="625"/>
      <c r="CH448" s="625"/>
      <c r="CI448" s="625"/>
    </row>
    <row r="449" spans="2:87" ht="16.5" customHeight="1">
      <c r="B449" s="595" t="s">
        <v>115</v>
      </c>
      <c r="C449" s="595"/>
      <c r="D449" s="595"/>
      <c r="E449" s="595"/>
      <c r="F449" s="595"/>
      <c r="G449" s="595"/>
      <c r="H449" s="595"/>
      <c r="I449" s="595"/>
      <c r="J449" s="595"/>
      <c r="K449" s="595"/>
      <c r="L449" s="607">
        <v>460000</v>
      </c>
      <c r="M449" s="608"/>
      <c r="N449" s="608"/>
      <c r="O449" s="608"/>
      <c r="P449" s="608"/>
      <c r="Q449" s="608"/>
      <c r="R449" s="608"/>
      <c r="S449" s="608"/>
      <c r="T449" s="608"/>
      <c r="U449" s="608"/>
      <c r="V449" s="609" t="s">
        <v>1236</v>
      </c>
      <c r="W449" s="610"/>
      <c r="X449" s="610"/>
      <c r="Y449" s="610"/>
      <c r="Z449" s="610"/>
      <c r="AA449" s="610"/>
      <c r="AB449" s="610"/>
      <c r="AC449" s="610"/>
      <c r="AD449" s="610"/>
      <c r="AE449" s="610"/>
      <c r="AF449" s="610"/>
      <c r="AG449" s="610"/>
      <c r="AH449" s="610"/>
      <c r="AI449" s="610"/>
      <c r="AJ449" s="610"/>
      <c r="AK449" s="610"/>
      <c r="AL449" s="610"/>
      <c r="AM449" s="610"/>
      <c r="AN449" s="610"/>
      <c r="AO449" s="610"/>
      <c r="AP449" s="610"/>
      <c r="AQ449" s="610"/>
      <c r="AR449" s="610"/>
      <c r="AS449" s="610"/>
      <c r="AT449" s="610"/>
      <c r="AU449" s="610"/>
      <c r="AV449" s="610"/>
      <c r="AW449" s="610"/>
      <c r="AX449" s="610"/>
      <c r="AY449" s="610"/>
      <c r="AZ449" s="610"/>
      <c r="BA449" s="610"/>
      <c r="BB449" s="610"/>
      <c r="BC449" s="610"/>
      <c r="BD449" s="610"/>
      <c r="BE449" s="610"/>
      <c r="BF449" s="610"/>
      <c r="BG449" s="610"/>
      <c r="BH449" s="610"/>
      <c r="BI449" s="610"/>
      <c r="BJ449" s="610"/>
      <c r="BK449" s="610"/>
      <c r="BL449" s="610"/>
      <c r="BM449" s="610"/>
      <c r="BN449" s="610"/>
      <c r="BO449" s="610"/>
      <c r="BP449" s="610"/>
      <c r="BQ449" s="610"/>
      <c r="BR449" s="610"/>
      <c r="BS449" s="610"/>
      <c r="BT449" s="610"/>
      <c r="BU449" s="610"/>
      <c r="BV449" s="610"/>
      <c r="BW449" s="610"/>
      <c r="BX449" s="610"/>
      <c r="BY449" s="610"/>
      <c r="BZ449" s="610"/>
      <c r="CA449" s="610"/>
      <c r="CB449" s="610"/>
      <c r="CC449" s="610"/>
      <c r="CD449" s="610"/>
      <c r="CE449" s="610"/>
      <c r="CF449" s="610"/>
      <c r="CG449" s="610"/>
      <c r="CH449" s="610"/>
      <c r="CI449" s="610"/>
    </row>
    <row r="450" spans="2:87">
      <c r="B450" s="595"/>
      <c r="C450" s="595"/>
      <c r="D450" s="595"/>
      <c r="E450" s="595"/>
      <c r="F450" s="595"/>
      <c r="G450" s="595"/>
      <c r="H450" s="595"/>
      <c r="I450" s="595"/>
      <c r="J450" s="595"/>
      <c r="K450" s="595"/>
      <c r="L450" s="608"/>
      <c r="M450" s="608"/>
      <c r="N450" s="608"/>
      <c r="O450" s="608"/>
      <c r="P450" s="608"/>
      <c r="Q450" s="608"/>
      <c r="R450" s="608"/>
      <c r="S450" s="608"/>
      <c r="T450" s="608"/>
      <c r="U450" s="608"/>
      <c r="V450" s="610"/>
      <c r="W450" s="610"/>
      <c r="X450" s="610"/>
      <c r="Y450" s="610"/>
      <c r="Z450" s="610"/>
      <c r="AA450" s="610"/>
      <c r="AB450" s="610"/>
      <c r="AC450" s="610"/>
      <c r="AD450" s="610"/>
      <c r="AE450" s="610"/>
      <c r="AF450" s="610"/>
      <c r="AG450" s="610"/>
      <c r="AH450" s="610"/>
      <c r="AI450" s="610"/>
      <c r="AJ450" s="610"/>
      <c r="AK450" s="610"/>
      <c r="AL450" s="610"/>
      <c r="AM450" s="610"/>
      <c r="AN450" s="610"/>
      <c r="AO450" s="610"/>
      <c r="AP450" s="610"/>
      <c r="AQ450" s="610"/>
      <c r="AR450" s="610"/>
      <c r="AS450" s="610"/>
      <c r="AT450" s="610"/>
      <c r="AU450" s="610"/>
      <c r="AV450" s="610"/>
      <c r="AW450" s="610"/>
      <c r="AX450" s="610"/>
      <c r="AY450" s="610"/>
      <c r="AZ450" s="610"/>
      <c r="BA450" s="610"/>
      <c r="BB450" s="610"/>
      <c r="BC450" s="610"/>
      <c r="BD450" s="610"/>
      <c r="BE450" s="610"/>
      <c r="BF450" s="610"/>
      <c r="BG450" s="610"/>
      <c r="BH450" s="610"/>
      <c r="BI450" s="610"/>
      <c r="BJ450" s="610"/>
      <c r="BK450" s="610"/>
      <c r="BL450" s="610"/>
      <c r="BM450" s="610"/>
      <c r="BN450" s="610"/>
      <c r="BO450" s="610"/>
      <c r="BP450" s="610"/>
      <c r="BQ450" s="610"/>
      <c r="BR450" s="610"/>
      <c r="BS450" s="610"/>
      <c r="BT450" s="610"/>
      <c r="BU450" s="610"/>
      <c r="BV450" s="610"/>
      <c r="BW450" s="610"/>
      <c r="BX450" s="610"/>
      <c r="BY450" s="610"/>
      <c r="BZ450" s="610"/>
      <c r="CA450" s="610"/>
      <c r="CB450" s="610"/>
      <c r="CC450" s="610"/>
      <c r="CD450" s="610"/>
      <c r="CE450" s="610"/>
      <c r="CF450" s="610"/>
      <c r="CG450" s="610"/>
      <c r="CH450" s="610"/>
      <c r="CI450" s="610"/>
    </row>
    <row r="451" spans="2:87">
      <c r="B451" s="595"/>
      <c r="C451" s="595"/>
      <c r="D451" s="595"/>
      <c r="E451" s="595"/>
      <c r="F451" s="595"/>
      <c r="G451" s="595"/>
      <c r="H451" s="595"/>
      <c r="I451" s="595"/>
      <c r="J451" s="595"/>
      <c r="K451" s="595"/>
      <c r="L451" s="608"/>
      <c r="M451" s="608"/>
      <c r="N451" s="608"/>
      <c r="O451" s="608"/>
      <c r="P451" s="608"/>
      <c r="Q451" s="608"/>
      <c r="R451" s="608"/>
      <c r="S451" s="608"/>
      <c r="T451" s="608"/>
      <c r="U451" s="608"/>
      <c r="V451" s="610"/>
      <c r="W451" s="610"/>
      <c r="X451" s="610"/>
      <c r="Y451" s="610"/>
      <c r="Z451" s="610"/>
      <c r="AA451" s="610"/>
      <c r="AB451" s="610"/>
      <c r="AC451" s="610"/>
      <c r="AD451" s="610"/>
      <c r="AE451" s="610"/>
      <c r="AF451" s="610"/>
      <c r="AG451" s="610"/>
      <c r="AH451" s="610"/>
      <c r="AI451" s="610"/>
      <c r="AJ451" s="610"/>
      <c r="AK451" s="610"/>
      <c r="AL451" s="610"/>
      <c r="AM451" s="610"/>
      <c r="AN451" s="610"/>
      <c r="AO451" s="610"/>
      <c r="AP451" s="610"/>
      <c r="AQ451" s="610"/>
      <c r="AR451" s="610"/>
      <c r="AS451" s="610"/>
      <c r="AT451" s="610"/>
      <c r="AU451" s="610"/>
      <c r="AV451" s="610"/>
      <c r="AW451" s="610"/>
      <c r="AX451" s="610"/>
      <c r="AY451" s="610"/>
      <c r="AZ451" s="610"/>
      <c r="BA451" s="610"/>
      <c r="BB451" s="610"/>
      <c r="BC451" s="610"/>
      <c r="BD451" s="610"/>
      <c r="BE451" s="610"/>
      <c r="BF451" s="610"/>
      <c r="BG451" s="610"/>
      <c r="BH451" s="610"/>
      <c r="BI451" s="610"/>
      <c r="BJ451" s="610"/>
      <c r="BK451" s="610"/>
      <c r="BL451" s="610"/>
      <c r="BM451" s="610"/>
      <c r="BN451" s="610"/>
      <c r="BO451" s="610"/>
      <c r="BP451" s="610"/>
      <c r="BQ451" s="610"/>
      <c r="BR451" s="610"/>
      <c r="BS451" s="610"/>
      <c r="BT451" s="610"/>
      <c r="BU451" s="610"/>
      <c r="BV451" s="610"/>
      <c r="BW451" s="610"/>
      <c r="BX451" s="610"/>
      <c r="BY451" s="610"/>
      <c r="BZ451" s="610"/>
      <c r="CA451" s="610"/>
      <c r="CB451" s="610"/>
      <c r="CC451" s="610"/>
      <c r="CD451" s="610"/>
      <c r="CE451" s="610"/>
      <c r="CF451" s="610"/>
      <c r="CG451" s="610"/>
      <c r="CH451" s="610"/>
      <c r="CI451" s="610"/>
    </row>
    <row r="452" spans="2:87">
      <c r="B452" s="595"/>
      <c r="C452" s="595"/>
      <c r="D452" s="595"/>
      <c r="E452" s="595"/>
      <c r="F452" s="595"/>
      <c r="G452" s="595"/>
      <c r="H452" s="595"/>
      <c r="I452" s="595"/>
      <c r="J452" s="595"/>
      <c r="K452" s="595"/>
      <c r="L452" s="608"/>
      <c r="M452" s="608"/>
      <c r="N452" s="608"/>
      <c r="O452" s="608"/>
      <c r="P452" s="608"/>
      <c r="Q452" s="608"/>
      <c r="R452" s="608"/>
      <c r="S452" s="608"/>
      <c r="T452" s="608"/>
      <c r="U452" s="608"/>
      <c r="V452" s="610"/>
      <c r="W452" s="610"/>
      <c r="X452" s="610"/>
      <c r="Y452" s="610"/>
      <c r="Z452" s="610"/>
      <c r="AA452" s="610"/>
      <c r="AB452" s="610"/>
      <c r="AC452" s="610"/>
      <c r="AD452" s="610"/>
      <c r="AE452" s="610"/>
      <c r="AF452" s="610"/>
      <c r="AG452" s="610"/>
      <c r="AH452" s="610"/>
      <c r="AI452" s="610"/>
      <c r="AJ452" s="610"/>
      <c r="AK452" s="610"/>
      <c r="AL452" s="610"/>
      <c r="AM452" s="610"/>
      <c r="AN452" s="610"/>
      <c r="AO452" s="610"/>
      <c r="AP452" s="610"/>
      <c r="AQ452" s="610"/>
      <c r="AR452" s="610"/>
      <c r="AS452" s="610"/>
      <c r="AT452" s="610"/>
      <c r="AU452" s="610"/>
      <c r="AV452" s="610"/>
      <c r="AW452" s="610"/>
      <c r="AX452" s="610"/>
      <c r="AY452" s="610"/>
      <c r="AZ452" s="610"/>
      <c r="BA452" s="610"/>
      <c r="BB452" s="610"/>
      <c r="BC452" s="610"/>
      <c r="BD452" s="610"/>
      <c r="BE452" s="610"/>
      <c r="BF452" s="610"/>
      <c r="BG452" s="610"/>
      <c r="BH452" s="610"/>
      <c r="BI452" s="610"/>
      <c r="BJ452" s="610"/>
      <c r="BK452" s="610"/>
      <c r="BL452" s="610"/>
      <c r="BM452" s="610"/>
      <c r="BN452" s="610"/>
      <c r="BO452" s="610"/>
      <c r="BP452" s="610"/>
      <c r="BQ452" s="610"/>
      <c r="BR452" s="610"/>
      <c r="BS452" s="610"/>
      <c r="BT452" s="610"/>
      <c r="BU452" s="610"/>
      <c r="BV452" s="610"/>
      <c r="BW452" s="610"/>
      <c r="BX452" s="610"/>
      <c r="BY452" s="610"/>
      <c r="BZ452" s="610"/>
      <c r="CA452" s="610"/>
      <c r="CB452" s="610"/>
      <c r="CC452" s="610"/>
      <c r="CD452" s="610"/>
      <c r="CE452" s="610"/>
      <c r="CF452" s="610"/>
      <c r="CG452" s="610"/>
      <c r="CH452" s="610"/>
      <c r="CI452" s="610"/>
    </row>
    <row r="453" spans="2:87">
      <c r="B453" s="595"/>
      <c r="C453" s="595"/>
      <c r="D453" s="595"/>
      <c r="E453" s="595"/>
      <c r="F453" s="595"/>
      <c r="G453" s="595"/>
      <c r="H453" s="595"/>
      <c r="I453" s="595"/>
      <c r="J453" s="595"/>
      <c r="K453" s="595"/>
      <c r="L453" s="608"/>
      <c r="M453" s="608"/>
      <c r="N453" s="608"/>
      <c r="O453" s="608"/>
      <c r="P453" s="608"/>
      <c r="Q453" s="608"/>
      <c r="R453" s="608"/>
      <c r="S453" s="608"/>
      <c r="T453" s="608"/>
      <c r="U453" s="608"/>
      <c r="V453" s="610"/>
      <c r="W453" s="610"/>
      <c r="X453" s="610"/>
      <c r="Y453" s="610"/>
      <c r="Z453" s="610"/>
      <c r="AA453" s="610"/>
      <c r="AB453" s="610"/>
      <c r="AC453" s="610"/>
      <c r="AD453" s="610"/>
      <c r="AE453" s="610"/>
      <c r="AF453" s="610"/>
      <c r="AG453" s="610"/>
      <c r="AH453" s="610"/>
      <c r="AI453" s="610"/>
      <c r="AJ453" s="610"/>
      <c r="AK453" s="610"/>
      <c r="AL453" s="610"/>
      <c r="AM453" s="610"/>
      <c r="AN453" s="610"/>
      <c r="AO453" s="610"/>
      <c r="AP453" s="610"/>
      <c r="AQ453" s="610"/>
      <c r="AR453" s="610"/>
      <c r="AS453" s="610"/>
      <c r="AT453" s="610"/>
      <c r="AU453" s="610"/>
      <c r="AV453" s="610"/>
      <c r="AW453" s="610"/>
      <c r="AX453" s="610"/>
      <c r="AY453" s="610"/>
      <c r="AZ453" s="610"/>
      <c r="BA453" s="610"/>
      <c r="BB453" s="610"/>
      <c r="BC453" s="610"/>
      <c r="BD453" s="610"/>
      <c r="BE453" s="610"/>
      <c r="BF453" s="610"/>
      <c r="BG453" s="610"/>
      <c r="BH453" s="610"/>
      <c r="BI453" s="610"/>
      <c r="BJ453" s="610"/>
      <c r="BK453" s="610"/>
      <c r="BL453" s="610"/>
      <c r="BM453" s="610"/>
      <c r="BN453" s="610"/>
      <c r="BO453" s="610"/>
      <c r="BP453" s="610"/>
      <c r="BQ453" s="610"/>
      <c r="BR453" s="610"/>
      <c r="BS453" s="610"/>
      <c r="BT453" s="610"/>
      <c r="BU453" s="610"/>
      <c r="BV453" s="610"/>
      <c r="BW453" s="610"/>
      <c r="BX453" s="610"/>
      <c r="BY453" s="610"/>
      <c r="BZ453" s="610"/>
      <c r="CA453" s="610"/>
      <c r="CB453" s="610"/>
      <c r="CC453" s="610"/>
      <c r="CD453" s="610"/>
      <c r="CE453" s="610"/>
      <c r="CF453" s="610"/>
      <c r="CG453" s="610"/>
      <c r="CH453" s="610"/>
      <c r="CI453" s="610"/>
    </row>
    <row r="454" spans="2:87" ht="16.5" customHeight="1">
      <c r="B454" s="595" t="s">
        <v>116</v>
      </c>
      <c r="C454" s="595"/>
      <c r="D454" s="595"/>
      <c r="E454" s="595"/>
      <c r="F454" s="595"/>
      <c r="G454" s="595"/>
      <c r="H454" s="595"/>
      <c r="I454" s="595"/>
      <c r="J454" s="595"/>
      <c r="K454" s="595"/>
      <c r="L454" s="616">
        <v>360000</v>
      </c>
      <c r="M454" s="617"/>
      <c r="N454" s="617"/>
      <c r="O454" s="617"/>
      <c r="P454" s="617"/>
      <c r="Q454" s="617"/>
      <c r="R454" s="617"/>
      <c r="S454" s="617"/>
      <c r="T454" s="617"/>
      <c r="U454" s="618"/>
      <c r="V454" s="609" t="s">
        <v>1237</v>
      </c>
      <c r="W454" s="610"/>
      <c r="X454" s="610"/>
      <c r="Y454" s="610"/>
      <c r="Z454" s="610"/>
      <c r="AA454" s="610"/>
      <c r="AB454" s="610"/>
      <c r="AC454" s="610"/>
      <c r="AD454" s="610"/>
      <c r="AE454" s="610"/>
      <c r="AF454" s="610"/>
      <c r="AG454" s="610"/>
      <c r="AH454" s="610"/>
      <c r="AI454" s="610"/>
      <c r="AJ454" s="610"/>
      <c r="AK454" s="610"/>
      <c r="AL454" s="610"/>
      <c r="AM454" s="610"/>
      <c r="AN454" s="610"/>
      <c r="AO454" s="610"/>
      <c r="AP454" s="610"/>
      <c r="AQ454" s="610"/>
      <c r="AR454" s="610"/>
      <c r="AS454" s="610"/>
      <c r="AT454" s="610"/>
      <c r="AU454" s="610"/>
      <c r="AV454" s="610"/>
      <c r="AW454" s="610"/>
      <c r="AX454" s="610"/>
      <c r="AY454" s="610"/>
      <c r="AZ454" s="610"/>
      <c r="BA454" s="610"/>
      <c r="BB454" s="610"/>
      <c r="BC454" s="610"/>
      <c r="BD454" s="610"/>
      <c r="BE454" s="610"/>
      <c r="BF454" s="610"/>
      <c r="BG454" s="610"/>
      <c r="BH454" s="610"/>
      <c r="BI454" s="610"/>
      <c r="BJ454" s="610"/>
      <c r="BK454" s="610"/>
      <c r="BL454" s="610"/>
      <c r="BM454" s="610"/>
      <c r="BN454" s="610"/>
      <c r="BO454" s="610"/>
      <c r="BP454" s="610"/>
      <c r="BQ454" s="610"/>
      <c r="BR454" s="610"/>
      <c r="BS454" s="610"/>
      <c r="BT454" s="610"/>
      <c r="BU454" s="610"/>
      <c r="BV454" s="610"/>
      <c r="BW454" s="610"/>
      <c r="BX454" s="610"/>
      <c r="BY454" s="610"/>
      <c r="BZ454" s="610"/>
      <c r="CA454" s="610"/>
      <c r="CB454" s="610"/>
      <c r="CC454" s="610"/>
      <c r="CD454" s="610"/>
      <c r="CE454" s="610"/>
      <c r="CF454" s="610"/>
      <c r="CG454" s="610"/>
      <c r="CH454" s="610"/>
      <c r="CI454" s="610"/>
    </row>
    <row r="455" spans="2:87">
      <c r="B455" s="595"/>
      <c r="C455" s="595"/>
      <c r="D455" s="595"/>
      <c r="E455" s="595"/>
      <c r="F455" s="595"/>
      <c r="G455" s="595"/>
      <c r="H455" s="595"/>
      <c r="I455" s="595"/>
      <c r="J455" s="595"/>
      <c r="K455" s="595"/>
      <c r="L455" s="619"/>
      <c r="M455" s="620"/>
      <c r="N455" s="620"/>
      <c r="O455" s="620"/>
      <c r="P455" s="620"/>
      <c r="Q455" s="620"/>
      <c r="R455" s="620"/>
      <c r="S455" s="620"/>
      <c r="T455" s="620"/>
      <c r="U455" s="621"/>
      <c r="V455" s="610"/>
      <c r="W455" s="610"/>
      <c r="X455" s="610"/>
      <c r="Y455" s="610"/>
      <c r="Z455" s="610"/>
      <c r="AA455" s="610"/>
      <c r="AB455" s="610"/>
      <c r="AC455" s="610"/>
      <c r="AD455" s="610"/>
      <c r="AE455" s="610"/>
      <c r="AF455" s="610"/>
      <c r="AG455" s="610"/>
      <c r="AH455" s="610"/>
      <c r="AI455" s="610"/>
      <c r="AJ455" s="610"/>
      <c r="AK455" s="610"/>
      <c r="AL455" s="610"/>
      <c r="AM455" s="610"/>
      <c r="AN455" s="610"/>
      <c r="AO455" s="610"/>
      <c r="AP455" s="610"/>
      <c r="AQ455" s="610"/>
      <c r="AR455" s="610"/>
      <c r="AS455" s="610"/>
      <c r="AT455" s="610"/>
      <c r="AU455" s="610"/>
      <c r="AV455" s="610"/>
      <c r="AW455" s="610"/>
      <c r="AX455" s="610"/>
      <c r="AY455" s="610"/>
      <c r="AZ455" s="610"/>
      <c r="BA455" s="610"/>
      <c r="BB455" s="610"/>
      <c r="BC455" s="610"/>
      <c r="BD455" s="610"/>
      <c r="BE455" s="610"/>
      <c r="BF455" s="610"/>
      <c r="BG455" s="610"/>
      <c r="BH455" s="610"/>
      <c r="BI455" s="610"/>
      <c r="BJ455" s="610"/>
      <c r="BK455" s="610"/>
      <c r="BL455" s="610"/>
      <c r="BM455" s="610"/>
      <c r="BN455" s="610"/>
      <c r="BO455" s="610"/>
      <c r="BP455" s="610"/>
      <c r="BQ455" s="610"/>
      <c r="BR455" s="610"/>
      <c r="BS455" s="610"/>
      <c r="BT455" s="610"/>
      <c r="BU455" s="610"/>
      <c r="BV455" s="610"/>
      <c r="BW455" s="610"/>
      <c r="BX455" s="610"/>
      <c r="BY455" s="610"/>
      <c r="BZ455" s="610"/>
      <c r="CA455" s="610"/>
      <c r="CB455" s="610"/>
      <c r="CC455" s="610"/>
      <c r="CD455" s="610"/>
      <c r="CE455" s="610"/>
      <c r="CF455" s="610"/>
      <c r="CG455" s="610"/>
      <c r="CH455" s="610"/>
      <c r="CI455" s="610"/>
    </row>
    <row r="456" spans="2:87">
      <c r="B456" s="595"/>
      <c r="C456" s="595"/>
      <c r="D456" s="595"/>
      <c r="E456" s="595"/>
      <c r="F456" s="595"/>
      <c r="G456" s="595"/>
      <c r="H456" s="595"/>
      <c r="I456" s="595"/>
      <c r="J456" s="595"/>
      <c r="K456" s="595"/>
      <c r="L456" s="619"/>
      <c r="M456" s="620"/>
      <c r="N456" s="620"/>
      <c r="O456" s="620"/>
      <c r="P456" s="620"/>
      <c r="Q456" s="620"/>
      <c r="R456" s="620"/>
      <c r="S456" s="620"/>
      <c r="T456" s="620"/>
      <c r="U456" s="621"/>
      <c r="V456" s="610"/>
      <c r="W456" s="610"/>
      <c r="X456" s="610"/>
      <c r="Y456" s="610"/>
      <c r="Z456" s="610"/>
      <c r="AA456" s="610"/>
      <c r="AB456" s="610"/>
      <c r="AC456" s="610"/>
      <c r="AD456" s="610"/>
      <c r="AE456" s="610"/>
      <c r="AF456" s="610"/>
      <c r="AG456" s="610"/>
      <c r="AH456" s="610"/>
      <c r="AI456" s="610"/>
      <c r="AJ456" s="610"/>
      <c r="AK456" s="610"/>
      <c r="AL456" s="610"/>
      <c r="AM456" s="610"/>
      <c r="AN456" s="610"/>
      <c r="AO456" s="610"/>
      <c r="AP456" s="610"/>
      <c r="AQ456" s="610"/>
      <c r="AR456" s="610"/>
      <c r="AS456" s="610"/>
      <c r="AT456" s="610"/>
      <c r="AU456" s="610"/>
      <c r="AV456" s="610"/>
      <c r="AW456" s="610"/>
      <c r="AX456" s="610"/>
      <c r="AY456" s="610"/>
      <c r="AZ456" s="610"/>
      <c r="BA456" s="610"/>
      <c r="BB456" s="610"/>
      <c r="BC456" s="610"/>
      <c r="BD456" s="610"/>
      <c r="BE456" s="610"/>
      <c r="BF456" s="610"/>
      <c r="BG456" s="610"/>
      <c r="BH456" s="610"/>
      <c r="BI456" s="610"/>
      <c r="BJ456" s="610"/>
      <c r="BK456" s="610"/>
      <c r="BL456" s="610"/>
      <c r="BM456" s="610"/>
      <c r="BN456" s="610"/>
      <c r="BO456" s="610"/>
      <c r="BP456" s="610"/>
      <c r="BQ456" s="610"/>
      <c r="BR456" s="610"/>
      <c r="BS456" s="610"/>
      <c r="BT456" s="610"/>
      <c r="BU456" s="610"/>
      <c r="BV456" s="610"/>
      <c r="BW456" s="610"/>
      <c r="BX456" s="610"/>
      <c r="BY456" s="610"/>
      <c r="BZ456" s="610"/>
      <c r="CA456" s="610"/>
      <c r="CB456" s="610"/>
      <c r="CC456" s="610"/>
      <c r="CD456" s="610"/>
      <c r="CE456" s="610"/>
      <c r="CF456" s="610"/>
      <c r="CG456" s="610"/>
      <c r="CH456" s="610"/>
      <c r="CI456" s="610"/>
    </row>
    <row r="457" spans="2:87">
      <c r="B457" s="595"/>
      <c r="C457" s="595"/>
      <c r="D457" s="595"/>
      <c r="E457" s="595"/>
      <c r="F457" s="595"/>
      <c r="G457" s="595"/>
      <c r="H457" s="595"/>
      <c r="I457" s="595"/>
      <c r="J457" s="595"/>
      <c r="K457" s="595"/>
      <c r="L457" s="619"/>
      <c r="M457" s="620"/>
      <c r="N457" s="620"/>
      <c r="O457" s="620"/>
      <c r="P457" s="620"/>
      <c r="Q457" s="620"/>
      <c r="R457" s="620"/>
      <c r="S457" s="620"/>
      <c r="T457" s="620"/>
      <c r="U457" s="621"/>
      <c r="V457" s="610"/>
      <c r="W457" s="610"/>
      <c r="X457" s="610"/>
      <c r="Y457" s="610"/>
      <c r="Z457" s="610"/>
      <c r="AA457" s="610"/>
      <c r="AB457" s="610"/>
      <c r="AC457" s="610"/>
      <c r="AD457" s="610"/>
      <c r="AE457" s="610"/>
      <c r="AF457" s="610"/>
      <c r="AG457" s="610"/>
      <c r="AH457" s="610"/>
      <c r="AI457" s="610"/>
      <c r="AJ457" s="610"/>
      <c r="AK457" s="610"/>
      <c r="AL457" s="610"/>
      <c r="AM457" s="610"/>
      <c r="AN457" s="610"/>
      <c r="AO457" s="610"/>
      <c r="AP457" s="610"/>
      <c r="AQ457" s="610"/>
      <c r="AR457" s="610"/>
      <c r="AS457" s="610"/>
      <c r="AT457" s="610"/>
      <c r="AU457" s="610"/>
      <c r="AV457" s="610"/>
      <c r="AW457" s="610"/>
      <c r="AX457" s="610"/>
      <c r="AY457" s="610"/>
      <c r="AZ457" s="610"/>
      <c r="BA457" s="610"/>
      <c r="BB457" s="610"/>
      <c r="BC457" s="610"/>
      <c r="BD457" s="610"/>
      <c r="BE457" s="610"/>
      <c r="BF457" s="610"/>
      <c r="BG457" s="610"/>
      <c r="BH457" s="610"/>
      <c r="BI457" s="610"/>
      <c r="BJ457" s="610"/>
      <c r="BK457" s="610"/>
      <c r="BL457" s="610"/>
      <c r="BM457" s="610"/>
      <c r="BN457" s="610"/>
      <c r="BO457" s="610"/>
      <c r="BP457" s="610"/>
      <c r="BQ457" s="610"/>
      <c r="BR457" s="610"/>
      <c r="BS457" s="610"/>
      <c r="BT457" s="610"/>
      <c r="BU457" s="610"/>
      <c r="BV457" s="610"/>
      <c r="BW457" s="610"/>
      <c r="BX457" s="610"/>
      <c r="BY457" s="610"/>
      <c r="BZ457" s="610"/>
      <c r="CA457" s="610"/>
      <c r="CB457" s="610"/>
      <c r="CC457" s="610"/>
      <c r="CD457" s="610"/>
      <c r="CE457" s="610"/>
      <c r="CF457" s="610"/>
      <c r="CG457" s="610"/>
      <c r="CH457" s="610"/>
      <c r="CI457" s="610"/>
    </row>
    <row r="458" spans="2:87">
      <c r="B458" s="595"/>
      <c r="C458" s="595"/>
      <c r="D458" s="595"/>
      <c r="E458" s="595"/>
      <c r="F458" s="595"/>
      <c r="G458" s="595"/>
      <c r="H458" s="595"/>
      <c r="I458" s="595"/>
      <c r="J458" s="595"/>
      <c r="K458" s="595"/>
      <c r="L458" s="622"/>
      <c r="M458" s="623"/>
      <c r="N458" s="623"/>
      <c r="O458" s="623"/>
      <c r="P458" s="623"/>
      <c r="Q458" s="623"/>
      <c r="R458" s="623"/>
      <c r="S458" s="623"/>
      <c r="T458" s="623"/>
      <c r="U458" s="624"/>
      <c r="V458" s="610"/>
      <c r="W458" s="610"/>
      <c r="X458" s="610"/>
      <c r="Y458" s="610"/>
      <c r="Z458" s="610"/>
      <c r="AA458" s="610"/>
      <c r="AB458" s="610"/>
      <c r="AC458" s="610"/>
      <c r="AD458" s="610"/>
      <c r="AE458" s="610"/>
      <c r="AF458" s="610"/>
      <c r="AG458" s="610"/>
      <c r="AH458" s="610"/>
      <c r="AI458" s="610"/>
      <c r="AJ458" s="610"/>
      <c r="AK458" s="610"/>
      <c r="AL458" s="610"/>
      <c r="AM458" s="610"/>
      <c r="AN458" s="610"/>
      <c r="AO458" s="610"/>
      <c r="AP458" s="610"/>
      <c r="AQ458" s="610"/>
      <c r="AR458" s="610"/>
      <c r="AS458" s="610"/>
      <c r="AT458" s="610"/>
      <c r="AU458" s="610"/>
      <c r="AV458" s="610"/>
      <c r="AW458" s="610"/>
      <c r="AX458" s="610"/>
      <c r="AY458" s="610"/>
      <c r="AZ458" s="610"/>
      <c r="BA458" s="610"/>
      <c r="BB458" s="610"/>
      <c r="BC458" s="610"/>
      <c r="BD458" s="610"/>
      <c r="BE458" s="610"/>
      <c r="BF458" s="610"/>
      <c r="BG458" s="610"/>
      <c r="BH458" s="610"/>
      <c r="BI458" s="610"/>
      <c r="BJ458" s="610"/>
      <c r="BK458" s="610"/>
      <c r="BL458" s="610"/>
      <c r="BM458" s="610"/>
      <c r="BN458" s="610"/>
      <c r="BO458" s="610"/>
      <c r="BP458" s="610"/>
      <c r="BQ458" s="610"/>
      <c r="BR458" s="610"/>
      <c r="BS458" s="610"/>
      <c r="BT458" s="610"/>
      <c r="BU458" s="610"/>
      <c r="BV458" s="610"/>
      <c r="BW458" s="610"/>
      <c r="BX458" s="610"/>
      <c r="BY458" s="610"/>
      <c r="BZ458" s="610"/>
      <c r="CA458" s="610"/>
      <c r="CB458" s="610"/>
      <c r="CC458" s="610"/>
      <c r="CD458" s="610"/>
      <c r="CE458" s="610"/>
      <c r="CF458" s="610"/>
      <c r="CG458" s="610"/>
      <c r="CH458" s="610"/>
      <c r="CI458" s="610"/>
    </row>
    <row r="459" spans="2:87" ht="16.5" customHeight="1">
      <c r="B459" s="595" t="s">
        <v>135</v>
      </c>
      <c r="C459" s="595"/>
      <c r="D459" s="595"/>
      <c r="E459" s="595"/>
      <c r="F459" s="595"/>
      <c r="G459" s="595"/>
      <c r="H459" s="595"/>
      <c r="I459" s="595"/>
      <c r="J459" s="595"/>
      <c r="K459" s="595"/>
      <c r="L459" s="607">
        <v>310000</v>
      </c>
      <c r="M459" s="608"/>
      <c r="N459" s="608"/>
      <c r="O459" s="608"/>
      <c r="P459" s="608"/>
      <c r="Q459" s="608"/>
      <c r="R459" s="608"/>
      <c r="S459" s="608"/>
      <c r="T459" s="608"/>
      <c r="U459" s="608"/>
      <c r="V459" s="609" t="s">
        <v>1238</v>
      </c>
      <c r="W459" s="610"/>
      <c r="X459" s="610"/>
      <c r="Y459" s="610"/>
      <c r="Z459" s="610"/>
      <c r="AA459" s="610"/>
      <c r="AB459" s="610"/>
      <c r="AC459" s="610"/>
      <c r="AD459" s="610"/>
      <c r="AE459" s="610"/>
      <c r="AF459" s="610"/>
      <c r="AG459" s="610"/>
      <c r="AH459" s="610"/>
      <c r="AI459" s="610"/>
      <c r="AJ459" s="610"/>
      <c r="AK459" s="610"/>
      <c r="AL459" s="610"/>
      <c r="AM459" s="610"/>
      <c r="AN459" s="610"/>
      <c r="AO459" s="610"/>
      <c r="AP459" s="610"/>
      <c r="AQ459" s="610"/>
      <c r="AR459" s="610"/>
      <c r="AS459" s="610"/>
      <c r="AT459" s="610"/>
      <c r="AU459" s="610"/>
      <c r="AV459" s="610"/>
      <c r="AW459" s="610"/>
      <c r="AX459" s="610"/>
      <c r="AY459" s="610"/>
      <c r="AZ459" s="610"/>
      <c r="BA459" s="610"/>
      <c r="BB459" s="610"/>
      <c r="BC459" s="610"/>
      <c r="BD459" s="610"/>
      <c r="BE459" s="610"/>
      <c r="BF459" s="610"/>
      <c r="BG459" s="610"/>
      <c r="BH459" s="610"/>
      <c r="BI459" s="610"/>
      <c r="BJ459" s="610"/>
      <c r="BK459" s="610"/>
      <c r="BL459" s="610"/>
      <c r="BM459" s="610"/>
      <c r="BN459" s="610"/>
      <c r="BO459" s="610"/>
      <c r="BP459" s="610"/>
      <c r="BQ459" s="610"/>
      <c r="BR459" s="610"/>
      <c r="BS459" s="610"/>
      <c r="BT459" s="610"/>
      <c r="BU459" s="610"/>
      <c r="BV459" s="610"/>
      <c r="BW459" s="610"/>
      <c r="BX459" s="610"/>
      <c r="BY459" s="610"/>
      <c r="BZ459" s="610"/>
      <c r="CA459" s="610"/>
      <c r="CB459" s="610"/>
      <c r="CC459" s="610"/>
      <c r="CD459" s="610"/>
      <c r="CE459" s="610"/>
      <c r="CF459" s="610"/>
      <c r="CG459" s="610"/>
      <c r="CH459" s="610"/>
      <c r="CI459" s="610"/>
    </row>
    <row r="460" spans="2:87">
      <c r="B460" s="595"/>
      <c r="C460" s="595"/>
      <c r="D460" s="595"/>
      <c r="E460" s="595"/>
      <c r="F460" s="595"/>
      <c r="G460" s="595"/>
      <c r="H460" s="595"/>
      <c r="I460" s="595"/>
      <c r="J460" s="595"/>
      <c r="K460" s="595"/>
      <c r="L460" s="608"/>
      <c r="M460" s="608"/>
      <c r="N460" s="608"/>
      <c r="O460" s="608"/>
      <c r="P460" s="608"/>
      <c r="Q460" s="608"/>
      <c r="R460" s="608"/>
      <c r="S460" s="608"/>
      <c r="T460" s="608"/>
      <c r="U460" s="608"/>
      <c r="V460" s="610"/>
      <c r="W460" s="610"/>
      <c r="X460" s="610"/>
      <c r="Y460" s="610"/>
      <c r="Z460" s="610"/>
      <c r="AA460" s="610"/>
      <c r="AB460" s="610"/>
      <c r="AC460" s="610"/>
      <c r="AD460" s="610"/>
      <c r="AE460" s="610"/>
      <c r="AF460" s="610"/>
      <c r="AG460" s="610"/>
      <c r="AH460" s="610"/>
      <c r="AI460" s="610"/>
      <c r="AJ460" s="610"/>
      <c r="AK460" s="610"/>
      <c r="AL460" s="610"/>
      <c r="AM460" s="610"/>
      <c r="AN460" s="610"/>
      <c r="AO460" s="610"/>
      <c r="AP460" s="610"/>
      <c r="AQ460" s="610"/>
      <c r="AR460" s="610"/>
      <c r="AS460" s="610"/>
      <c r="AT460" s="610"/>
      <c r="AU460" s="610"/>
      <c r="AV460" s="610"/>
      <c r="AW460" s="610"/>
      <c r="AX460" s="610"/>
      <c r="AY460" s="610"/>
      <c r="AZ460" s="610"/>
      <c r="BA460" s="610"/>
      <c r="BB460" s="610"/>
      <c r="BC460" s="610"/>
      <c r="BD460" s="610"/>
      <c r="BE460" s="610"/>
      <c r="BF460" s="610"/>
      <c r="BG460" s="610"/>
      <c r="BH460" s="610"/>
      <c r="BI460" s="610"/>
      <c r="BJ460" s="610"/>
      <c r="BK460" s="610"/>
      <c r="BL460" s="610"/>
      <c r="BM460" s="610"/>
      <c r="BN460" s="610"/>
      <c r="BO460" s="610"/>
      <c r="BP460" s="610"/>
      <c r="BQ460" s="610"/>
      <c r="BR460" s="610"/>
      <c r="BS460" s="610"/>
      <c r="BT460" s="610"/>
      <c r="BU460" s="610"/>
      <c r="BV460" s="610"/>
      <c r="BW460" s="610"/>
      <c r="BX460" s="610"/>
      <c r="BY460" s="610"/>
      <c r="BZ460" s="610"/>
      <c r="CA460" s="610"/>
      <c r="CB460" s="610"/>
      <c r="CC460" s="610"/>
      <c r="CD460" s="610"/>
      <c r="CE460" s="610"/>
      <c r="CF460" s="610"/>
      <c r="CG460" s="610"/>
      <c r="CH460" s="610"/>
      <c r="CI460" s="610"/>
    </row>
    <row r="461" spans="2:87">
      <c r="B461" s="595"/>
      <c r="C461" s="595"/>
      <c r="D461" s="595"/>
      <c r="E461" s="595"/>
      <c r="F461" s="595"/>
      <c r="G461" s="595"/>
      <c r="H461" s="595"/>
      <c r="I461" s="595"/>
      <c r="J461" s="595"/>
      <c r="K461" s="595"/>
      <c r="L461" s="608"/>
      <c r="M461" s="608"/>
      <c r="N461" s="608"/>
      <c r="O461" s="608"/>
      <c r="P461" s="608"/>
      <c r="Q461" s="608"/>
      <c r="R461" s="608"/>
      <c r="S461" s="608"/>
      <c r="T461" s="608"/>
      <c r="U461" s="608"/>
      <c r="V461" s="610"/>
      <c r="W461" s="610"/>
      <c r="X461" s="610"/>
      <c r="Y461" s="610"/>
      <c r="Z461" s="610"/>
      <c r="AA461" s="610"/>
      <c r="AB461" s="610"/>
      <c r="AC461" s="610"/>
      <c r="AD461" s="610"/>
      <c r="AE461" s="610"/>
      <c r="AF461" s="610"/>
      <c r="AG461" s="610"/>
      <c r="AH461" s="610"/>
      <c r="AI461" s="610"/>
      <c r="AJ461" s="610"/>
      <c r="AK461" s="610"/>
      <c r="AL461" s="610"/>
      <c r="AM461" s="610"/>
      <c r="AN461" s="610"/>
      <c r="AO461" s="610"/>
      <c r="AP461" s="610"/>
      <c r="AQ461" s="610"/>
      <c r="AR461" s="610"/>
      <c r="AS461" s="610"/>
      <c r="AT461" s="610"/>
      <c r="AU461" s="610"/>
      <c r="AV461" s="610"/>
      <c r="AW461" s="610"/>
      <c r="AX461" s="610"/>
      <c r="AY461" s="610"/>
      <c r="AZ461" s="610"/>
      <c r="BA461" s="610"/>
      <c r="BB461" s="610"/>
      <c r="BC461" s="610"/>
      <c r="BD461" s="610"/>
      <c r="BE461" s="610"/>
      <c r="BF461" s="610"/>
      <c r="BG461" s="610"/>
      <c r="BH461" s="610"/>
      <c r="BI461" s="610"/>
      <c r="BJ461" s="610"/>
      <c r="BK461" s="610"/>
      <c r="BL461" s="610"/>
      <c r="BM461" s="610"/>
      <c r="BN461" s="610"/>
      <c r="BO461" s="610"/>
      <c r="BP461" s="610"/>
      <c r="BQ461" s="610"/>
      <c r="BR461" s="610"/>
      <c r="BS461" s="610"/>
      <c r="BT461" s="610"/>
      <c r="BU461" s="610"/>
      <c r="BV461" s="610"/>
      <c r="BW461" s="610"/>
      <c r="BX461" s="610"/>
      <c r="BY461" s="610"/>
      <c r="BZ461" s="610"/>
      <c r="CA461" s="610"/>
      <c r="CB461" s="610"/>
      <c r="CC461" s="610"/>
      <c r="CD461" s="610"/>
      <c r="CE461" s="610"/>
      <c r="CF461" s="610"/>
      <c r="CG461" s="610"/>
      <c r="CH461" s="610"/>
      <c r="CI461" s="610"/>
    </row>
    <row r="462" spans="2:87">
      <c r="B462" s="595"/>
      <c r="C462" s="595"/>
      <c r="D462" s="595"/>
      <c r="E462" s="595"/>
      <c r="F462" s="595"/>
      <c r="G462" s="595"/>
      <c r="H462" s="595"/>
      <c r="I462" s="595"/>
      <c r="J462" s="595"/>
      <c r="K462" s="595"/>
      <c r="L462" s="608"/>
      <c r="M462" s="608"/>
      <c r="N462" s="608"/>
      <c r="O462" s="608"/>
      <c r="P462" s="608"/>
      <c r="Q462" s="608"/>
      <c r="R462" s="608"/>
      <c r="S462" s="608"/>
      <c r="T462" s="608"/>
      <c r="U462" s="608"/>
      <c r="V462" s="610"/>
      <c r="W462" s="610"/>
      <c r="X462" s="610"/>
      <c r="Y462" s="610"/>
      <c r="Z462" s="610"/>
      <c r="AA462" s="610"/>
      <c r="AB462" s="610"/>
      <c r="AC462" s="610"/>
      <c r="AD462" s="610"/>
      <c r="AE462" s="610"/>
      <c r="AF462" s="610"/>
      <c r="AG462" s="610"/>
      <c r="AH462" s="610"/>
      <c r="AI462" s="610"/>
      <c r="AJ462" s="610"/>
      <c r="AK462" s="610"/>
      <c r="AL462" s="610"/>
      <c r="AM462" s="610"/>
      <c r="AN462" s="610"/>
      <c r="AO462" s="610"/>
      <c r="AP462" s="610"/>
      <c r="AQ462" s="610"/>
      <c r="AR462" s="610"/>
      <c r="AS462" s="610"/>
      <c r="AT462" s="610"/>
      <c r="AU462" s="610"/>
      <c r="AV462" s="610"/>
      <c r="AW462" s="610"/>
      <c r="AX462" s="610"/>
      <c r="AY462" s="610"/>
      <c r="AZ462" s="610"/>
      <c r="BA462" s="610"/>
      <c r="BB462" s="610"/>
      <c r="BC462" s="610"/>
      <c r="BD462" s="610"/>
      <c r="BE462" s="610"/>
      <c r="BF462" s="610"/>
      <c r="BG462" s="610"/>
      <c r="BH462" s="610"/>
      <c r="BI462" s="610"/>
      <c r="BJ462" s="610"/>
      <c r="BK462" s="610"/>
      <c r="BL462" s="610"/>
      <c r="BM462" s="610"/>
      <c r="BN462" s="610"/>
      <c r="BO462" s="610"/>
      <c r="BP462" s="610"/>
      <c r="BQ462" s="610"/>
      <c r="BR462" s="610"/>
      <c r="BS462" s="610"/>
      <c r="BT462" s="610"/>
      <c r="BU462" s="610"/>
      <c r="BV462" s="610"/>
      <c r="BW462" s="610"/>
      <c r="BX462" s="610"/>
      <c r="BY462" s="610"/>
      <c r="BZ462" s="610"/>
      <c r="CA462" s="610"/>
      <c r="CB462" s="610"/>
      <c r="CC462" s="610"/>
      <c r="CD462" s="610"/>
      <c r="CE462" s="610"/>
      <c r="CF462" s="610"/>
      <c r="CG462" s="610"/>
      <c r="CH462" s="610"/>
      <c r="CI462" s="610"/>
    </row>
    <row r="463" spans="2:87">
      <c r="B463" s="595"/>
      <c r="C463" s="595"/>
      <c r="D463" s="595"/>
      <c r="E463" s="595"/>
      <c r="F463" s="595"/>
      <c r="G463" s="595"/>
      <c r="H463" s="595"/>
      <c r="I463" s="595"/>
      <c r="J463" s="595"/>
      <c r="K463" s="595"/>
      <c r="L463" s="608"/>
      <c r="M463" s="608"/>
      <c r="N463" s="608"/>
      <c r="O463" s="608"/>
      <c r="P463" s="608"/>
      <c r="Q463" s="608"/>
      <c r="R463" s="608"/>
      <c r="S463" s="608"/>
      <c r="T463" s="608"/>
      <c r="U463" s="608"/>
      <c r="V463" s="610"/>
      <c r="W463" s="610"/>
      <c r="X463" s="610"/>
      <c r="Y463" s="610"/>
      <c r="Z463" s="610"/>
      <c r="AA463" s="610"/>
      <c r="AB463" s="610"/>
      <c r="AC463" s="610"/>
      <c r="AD463" s="610"/>
      <c r="AE463" s="610"/>
      <c r="AF463" s="610"/>
      <c r="AG463" s="610"/>
      <c r="AH463" s="610"/>
      <c r="AI463" s="610"/>
      <c r="AJ463" s="610"/>
      <c r="AK463" s="610"/>
      <c r="AL463" s="610"/>
      <c r="AM463" s="610"/>
      <c r="AN463" s="610"/>
      <c r="AO463" s="610"/>
      <c r="AP463" s="610"/>
      <c r="AQ463" s="610"/>
      <c r="AR463" s="610"/>
      <c r="AS463" s="610"/>
      <c r="AT463" s="610"/>
      <c r="AU463" s="610"/>
      <c r="AV463" s="610"/>
      <c r="AW463" s="610"/>
      <c r="AX463" s="610"/>
      <c r="AY463" s="610"/>
      <c r="AZ463" s="610"/>
      <c r="BA463" s="610"/>
      <c r="BB463" s="610"/>
      <c r="BC463" s="610"/>
      <c r="BD463" s="610"/>
      <c r="BE463" s="610"/>
      <c r="BF463" s="610"/>
      <c r="BG463" s="610"/>
      <c r="BH463" s="610"/>
      <c r="BI463" s="610"/>
      <c r="BJ463" s="610"/>
      <c r="BK463" s="610"/>
      <c r="BL463" s="610"/>
      <c r="BM463" s="610"/>
      <c r="BN463" s="610"/>
      <c r="BO463" s="610"/>
      <c r="BP463" s="610"/>
      <c r="BQ463" s="610"/>
      <c r="BR463" s="610"/>
      <c r="BS463" s="610"/>
      <c r="BT463" s="610"/>
      <c r="BU463" s="610"/>
      <c r="BV463" s="610"/>
      <c r="BW463" s="610"/>
      <c r="BX463" s="610"/>
      <c r="BY463" s="610"/>
      <c r="BZ463" s="610"/>
      <c r="CA463" s="610"/>
      <c r="CB463" s="610"/>
      <c r="CC463" s="610"/>
      <c r="CD463" s="610"/>
      <c r="CE463" s="610"/>
      <c r="CF463" s="610"/>
      <c r="CG463" s="610"/>
      <c r="CH463" s="610"/>
      <c r="CI463" s="610"/>
    </row>
    <row r="464" spans="2:87" ht="16.5" customHeight="1">
      <c r="B464" s="595" t="s">
        <v>136</v>
      </c>
      <c r="C464" s="595"/>
      <c r="D464" s="595"/>
      <c r="E464" s="595"/>
      <c r="F464" s="595"/>
      <c r="G464" s="595"/>
      <c r="H464" s="595"/>
      <c r="I464" s="595"/>
      <c r="J464" s="595"/>
      <c r="K464" s="595"/>
      <c r="L464" s="607">
        <v>280000</v>
      </c>
      <c r="M464" s="608"/>
      <c r="N464" s="608"/>
      <c r="O464" s="608"/>
      <c r="P464" s="608"/>
      <c r="Q464" s="608"/>
      <c r="R464" s="608"/>
      <c r="S464" s="608"/>
      <c r="T464" s="608"/>
      <c r="U464" s="608"/>
      <c r="V464" s="609" t="s">
        <v>1239</v>
      </c>
      <c r="W464" s="610"/>
      <c r="X464" s="610"/>
      <c r="Y464" s="610"/>
      <c r="Z464" s="610"/>
      <c r="AA464" s="610"/>
      <c r="AB464" s="610"/>
      <c r="AC464" s="610"/>
      <c r="AD464" s="610"/>
      <c r="AE464" s="610"/>
      <c r="AF464" s="610"/>
      <c r="AG464" s="610"/>
      <c r="AH464" s="610"/>
      <c r="AI464" s="610"/>
      <c r="AJ464" s="610"/>
      <c r="AK464" s="610"/>
      <c r="AL464" s="610"/>
      <c r="AM464" s="610"/>
      <c r="AN464" s="610"/>
      <c r="AO464" s="610"/>
      <c r="AP464" s="610"/>
      <c r="AQ464" s="610"/>
      <c r="AR464" s="610"/>
      <c r="AS464" s="610"/>
      <c r="AT464" s="610"/>
      <c r="AU464" s="610"/>
      <c r="AV464" s="610"/>
      <c r="AW464" s="610"/>
      <c r="AX464" s="610"/>
      <c r="AY464" s="610"/>
      <c r="AZ464" s="610"/>
      <c r="BA464" s="610"/>
      <c r="BB464" s="610"/>
      <c r="BC464" s="610"/>
      <c r="BD464" s="610"/>
      <c r="BE464" s="610"/>
      <c r="BF464" s="610"/>
      <c r="BG464" s="610"/>
      <c r="BH464" s="610"/>
      <c r="BI464" s="610"/>
      <c r="BJ464" s="610"/>
      <c r="BK464" s="610"/>
      <c r="BL464" s="610"/>
      <c r="BM464" s="610"/>
      <c r="BN464" s="610"/>
      <c r="BO464" s="610"/>
      <c r="BP464" s="610"/>
      <c r="BQ464" s="610"/>
      <c r="BR464" s="610"/>
      <c r="BS464" s="610"/>
      <c r="BT464" s="610"/>
      <c r="BU464" s="610"/>
      <c r="BV464" s="610"/>
      <c r="BW464" s="610"/>
      <c r="BX464" s="610"/>
      <c r="BY464" s="610"/>
      <c r="BZ464" s="610"/>
      <c r="CA464" s="610"/>
      <c r="CB464" s="610"/>
      <c r="CC464" s="610"/>
      <c r="CD464" s="610"/>
      <c r="CE464" s="610"/>
      <c r="CF464" s="610"/>
      <c r="CG464" s="610"/>
      <c r="CH464" s="610"/>
      <c r="CI464" s="610"/>
    </row>
    <row r="465" spans="2:87">
      <c r="B465" s="595"/>
      <c r="C465" s="595"/>
      <c r="D465" s="595"/>
      <c r="E465" s="595"/>
      <c r="F465" s="595"/>
      <c r="G465" s="595"/>
      <c r="H465" s="595"/>
      <c r="I465" s="595"/>
      <c r="J465" s="595"/>
      <c r="K465" s="595"/>
      <c r="L465" s="608"/>
      <c r="M465" s="608"/>
      <c r="N465" s="608"/>
      <c r="O465" s="608"/>
      <c r="P465" s="608"/>
      <c r="Q465" s="608"/>
      <c r="R465" s="608"/>
      <c r="S465" s="608"/>
      <c r="T465" s="608"/>
      <c r="U465" s="608"/>
      <c r="V465" s="610"/>
      <c r="W465" s="610"/>
      <c r="X465" s="610"/>
      <c r="Y465" s="610"/>
      <c r="Z465" s="610"/>
      <c r="AA465" s="610"/>
      <c r="AB465" s="610"/>
      <c r="AC465" s="610"/>
      <c r="AD465" s="610"/>
      <c r="AE465" s="610"/>
      <c r="AF465" s="610"/>
      <c r="AG465" s="610"/>
      <c r="AH465" s="610"/>
      <c r="AI465" s="610"/>
      <c r="AJ465" s="610"/>
      <c r="AK465" s="610"/>
      <c r="AL465" s="610"/>
      <c r="AM465" s="610"/>
      <c r="AN465" s="610"/>
      <c r="AO465" s="610"/>
      <c r="AP465" s="610"/>
      <c r="AQ465" s="610"/>
      <c r="AR465" s="610"/>
      <c r="AS465" s="610"/>
      <c r="AT465" s="610"/>
      <c r="AU465" s="610"/>
      <c r="AV465" s="610"/>
      <c r="AW465" s="610"/>
      <c r="AX465" s="610"/>
      <c r="AY465" s="610"/>
      <c r="AZ465" s="610"/>
      <c r="BA465" s="610"/>
      <c r="BB465" s="610"/>
      <c r="BC465" s="610"/>
      <c r="BD465" s="610"/>
      <c r="BE465" s="610"/>
      <c r="BF465" s="610"/>
      <c r="BG465" s="610"/>
      <c r="BH465" s="610"/>
      <c r="BI465" s="610"/>
      <c r="BJ465" s="610"/>
      <c r="BK465" s="610"/>
      <c r="BL465" s="610"/>
      <c r="BM465" s="610"/>
      <c r="BN465" s="610"/>
      <c r="BO465" s="610"/>
      <c r="BP465" s="610"/>
      <c r="BQ465" s="610"/>
      <c r="BR465" s="610"/>
      <c r="BS465" s="610"/>
      <c r="BT465" s="610"/>
      <c r="BU465" s="610"/>
      <c r="BV465" s="610"/>
      <c r="BW465" s="610"/>
      <c r="BX465" s="610"/>
      <c r="BY465" s="610"/>
      <c r="BZ465" s="610"/>
      <c r="CA465" s="610"/>
      <c r="CB465" s="610"/>
      <c r="CC465" s="610"/>
      <c r="CD465" s="610"/>
      <c r="CE465" s="610"/>
      <c r="CF465" s="610"/>
      <c r="CG465" s="610"/>
      <c r="CH465" s="610"/>
      <c r="CI465" s="610"/>
    </row>
    <row r="466" spans="2:87">
      <c r="B466" s="595"/>
      <c r="C466" s="595"/>
      <c r="D466" s="595"/>
      <c r="E466" s="595"/>
      <c r="F466" s="595"/>
      <c r="G466" s="595"/>
      <c r="H466" s="595"/>
      <c r="I466" s="595"/>
      <c r="J466" s="595"/>
      <c r="K466" s="595"/>
      <c r="L466" s="608"/>
      <c r="M466" s="608"/>
      <c r="N466" s="608"/>
      <c r="O466" s="608"/>
      <c r="P466" s="608"/>
      <c r="Q466" s="608"/>
      <c r="R466" s="608"/>
      <c r="S466" s="608"/>
      <c r="T466" s="608"/>
      <c r="U466" s="608"/>
      <c r="V466" s="610"/>
      <c r="W466" s="610"/>
      <c r="X466" s="610"/>
      <c r="Y466" s="610"/>
      <c r="Z466" s="610"/>
      <c r="AA466" s="610"/>
      <c r="AB466" s="610"/>
      <c r="AC466" s="610"/>
      <c r="AD466" s="610"/>
      <c r="AE466" s="610"/>
      <c r="AF466" s="610"/>
      <c r="AG466" s="610"/>
      <c r="AH466" s="610"/>
      <c r="AI466" s="610"/>
      <c r="AJ466" s="610"/>
      <c r="AK466" s="610"/>
      <c r="AL466" s="610"/>
      <c r="AM466" s="610"/>
      <c r="AN466" s="610"/>
      <c r="AO466" s="610"/>
      <c r="AP466" s="610"/>
      <c r="AQ466" s="610"/>
      <c r="AR466" s="610"/>
      <c r="AS466" s="610"/>
      <c r="AT466" s="610"/>
      <c r="AU466" s="610"/>
      <c r="AV466" s="610"/>
      <c r="AW466" s="610"/>
      <c r="AX466" s="610"/>
      <c r="AY466" s="610"/>
      <c r="AZ466" s="610"/>
      <c r="BA466" s="610"/>
      <c r="BB466" s="610"/>
      <c r="BC466" s="610"/>
      <c r="BD466" s="610"/>
      <c r="BE466" s="610"/>
      <c r="BF466" s="610"/>
      <c r="BG466" s="610"/>
      <c r="BH466" s="610"/>
      <c r="BI466" s="610"/>
      <c r="BJ466" s="610"/>
      <c r="BK466" s="610"/>
      <c r="BL466" s="610"/>
      <c r="BM466" s="610"/>
      <c r="BN466" s="610"/>
      <c r="BO466" s="610"/>
      <c r="BP466" s="610"/>
      <c r="BQ466" s="610"/>
      <c r="BR466" s="610"/>
      <c r="BS466" s="610"/>
      <c r="BT466" s="610"/>
      <c r="BU466" s="610"/>
      <c r="BV466" s="610"/>
      <c r="BW466" s="610"/>
      <c r="BX466" s="610"/>
      <c r="BY466" s="610"/>
      <c r="BZ466" s="610"/>
      <c r="CA466" s="610"/>
      <c r="CB466" s="610"/>
      <c r="CC466" s="610"/>
      <c r="CD466" s="610"/>
      <c r="CE466" s="610"/>
      <c r="CF466" s="610"/>
      <c r="CG466" s="610"/>
      <c r="CH466" s="610"/>
      <c r="CI466" s="610"/>
    </row>
    <row r="467" spans="2:87">
      <c r="B467" s="595"/>
      <c r="C467" s="595"/>
      <c r="D467" s="595"/>
      <c r="E467" s="595"/>
      <c r="F467" s="595"/>
      <c r="G467" s="595"/>
      <c r="H467" s="595"/>
      <c r="I467" s="595"/>
      <c r="J467" s="595"/>
      <c r="K467" s="595"/>
      <c r="L467" s="608"/>
      <c r="M467" s="608"/>
      <c r="N467" s="608"/>
      <c r="O467" s="608"/>
      <c r="P467" s="608"/>
      <c r="Q467" s="608"/>
      <c r="R467" s="608"/>
      <c r="S467" s="608"/>
      <c r="T467" s="608"/>
      <c r="U467" s="608"/>
      <c r="V467" s="610"/>
      <c r="W467" s="610"/>
      <c r="X467" s="610"/>
      <c r="Y467" s="610"/>
      <c r="Z467" s="610"/>
      <c r="AA467" s="610"/>
      <c r="AB467" s="610"/>
      <c r="AC467" s="610"/>
      <c r="AD467" s="610"/>
      <c r="AE467" s="610"/>
      <c r="AF467" s="610"/>
      <c r="AG467" s="610"/>
      <c r="AH467" s="610"/>
      <c r="AI467" s="610"/>
      <c r="AJ467" s="610"/>
      <c r="AK467" s="610"/>
      <c r="AL467" s="610"/>
      <c r="AM467" s="610"/>
      <c r="AN467" s="610"/>
      <c r="AO467" s="610"/>
      <c r="AP467" s="610"/>
      <c r="AQ467" s="610"/>
      <c r="AR467" s="610"/>
      <c r="AS467" s="610"/>
      <c r="AT467" s="610"/>
      <c r="AU467" s="610"/>
      <c r="AV467" s="610"/>
      <c r="AW467" s="610"/>
      <c r="AX467" s="610"/>
      <c r="AY467" s="610"/>
      <c r="AZ467" s="610"/>
      <c r="BA467" s="610"/>
      <c r="BB467" s="610"/>
      <c r="BC467" s="610"/>
      <c r="BD467" s="610"/>
      <c r="BE467" s="610"/>
      <c r="BF467" s="610"/>
      <c r="BG467" s="610"/>
      <c r="BH467" s="610"/>
      <c r="BI467" s="610"/>
      <c r="BJ467" s="610"/>
      <c r="BK467" s="610"/>
      <c r="BL467" s="610"/>
      <c r="BM467" s="610"/>
      <c r="BN467" s="610"/>
      <c r="BO467" s="610"/>
      <c r="BP467" s="610"/>
      <c r="BQ467" s="610"/>
      <c r="BR467" s="610"/>
      <c r="BS467" s="610"/>
      <c r="BT467" s="610"/>
      <c r="BU467" s="610"/>
      <c r="BV467" s="610"/>
      <c r="BW467" s="610"/>
      <c r="BX467" s="610"/>
      <c r="BY467" s="610"/>
      <c r="BZ467" s="610"/>
      <c r="CA467" s="610"/>
      <c r="CB467" s="610"/>
      <c r="CC467" s="610"/>
      <c r="CD467" s="610"/>
      <c r="CE467" s="610"/>
      <c r="CF467" s="610"/>
      <c r="CG467" s="610"/>
      <c r="CH467" s="610"/>
      <c r="CI467" s="610"/>
    </row>
    <row r="468" spans="2:87">
      <c r="B468" s="595"/>
      <c r="C468" s="595"/>
      <c r="D468" s="595"/>
      <c r="E468" s="595"/>
      <c r="F468" s="595"/>
      <c r="G468" s="595"/>
      <c r="H468" s="595"/>
      <c r="I468" s="595"/>
      <c r="J468" s="595"/>
      <c r="K468" s="595"/>
      <c r="L468" s="608"/>
      <c r="M468" s="608"/>
      <c r="N468" s="608"/>
      <c r="O468" s="608"/>
      <c r="P468" s="608"/>
      <c r="Q468" s="608"/>
      <c r="R468" s="608"/>
      <c r="S468" s="608"/>
      <c r="T468" s="608"/>
      <c r="U468" s="608"/>
      <c r="V468" s="610"/>
      <c r="W468" s="610"/>
      <c r="X468" s="610"/>
      <c r="Y468" s="610"/>
      <c r="Z468" s="610"/>
      <c r="AA468" s="610"/>
      <c r="AB468" s="610"/>
      <c r="AC468" s="610"/>
      <c r="AD468" s="610"/>
      <c r="AE468" s="610"/>
      <c r="AF468" s="610"/>
      <c r="AG468" s="610"/>
      <c r="AH468" s="610"/>
      <c r="AI468" s="610"/>
      <c r="AJ468" s="610"/>
      <c r="AK468" s="610"/>
      <c r="AL468" s="610"/>
      <c r="AM468" s="610"/>
      <c r="AN468" s="610"/>
      <c r="AO468" s="610"/>
      <c r="AP468" s="610"/>
      <c r="AQ468" s="610"/>
      <c r="AR468" s="610"/>
      <c r="AS468" s="610"/>
      <c r="AT468" s="610"/>
      <c r="AU468" s="610"/>
      <c r="AV468" s="610"/>
      <c r="AW468" s="610"/>
      <c r="AX468" s="610"/>
      <c r="AY468" s="610"/>
      <c r="AZ468" s="610"/>
      <c r="BA468" s="610"/>
      <c r="BB468" s="610"/>
      <c r="BC468" s="610"/>
      <c r="BD468" s="610"/>
      <c r="BE468" s="610"/>
      <c r="BF468" s="610"/>
      <c r="BG468" s="610"/>
      <c r="BH468" s="610"/>
      <c r="BI468" s="610"/>
      <c r="BJ468" s="610"/>
      <c r="BK468" s="610"/>
      <c r="BL468" s="610"/>
      <c r="BM468" s="610"/>
      <c r="BN468" s="610"/>
      <c r="BO468" s="610"/>
      <c r="BP468" s="610"/>
      <c r="BQ468" s="610"/>
      <c r="BR468" s="610"/>
      <c r="BS468" s="610"/>
      <c r="BT468" s="610"/>
      <c r="BU468" s="610"/>
      <c r="BV468" s="610"/>
      <c r="BW468" s="610"/>
      <c r="BX468" s="610"/>
      <c r="BY468" s="610"/>
      <c r="BZ468" s="610"/>
      <c r="CA468" s="610"/>
      <c r="CB468" s="610"/>
      <c r="CC468" s="610"/>
      <c r="CD468" s="610"/>
      <c r="CE468" s="610"/>
      <c r="CF468" s="610"/>
      <c r="CG468" s="610"/>
      <c r="CH468" s="610"/>
      <c r="CI468" s="610"/>
    </row>
    <row r="469" spans="2:87" ht="16.5" customHeight="1">
      <c r="B469" s="595" t="s">
        <v>137</v>
      </c>
      <c r="C469" s="595"/>
      <c r="D469" s="595"/>
      <c r="E469" s="595"/>
      <c r="F469" s="595"/>
      <c r="G469" s="595"/>
      <c r="H469" s="595"/>
      <c r="I469" s="595"/>
      <c r="J469" s="595"/>
      <c r="K469" s="595"/>
      <c r="L469" s="607">
        <v>240000</v>
      </c>
      <c r="M469" s="608"/>
      <c r="N469" s="608"/>
      <c r="O469" s="608"/>
      <c r="P469" s="608"/>
      <c r="Q469" s="608"/>
      <c r="R469" s="608"/>
      <c r="S469" s="608"/>
      <c r="T469" s="608"/>
      <c r="U469" s="608"/>
      <c r="V469" s="609" t="s">
        <v>1255</v>
      </c>
      <c r="W469" s="610"/>
      <c r="X469" s="610"/>
      <c r="Y469" s="610"/>
      <c r="Z469" s="610"/>
      <c r="AA469" s="610"/>
      <c r="AB469" s="610"/>
      <c r="AC469" s="610"/>
      <c r="AD469" s="610"/>
      <c r="AE469" s="610"/>
      <c r="AF469" s="610"/>
      <c r="AG469" s="610"/>
      <c r="AH469" s="610"/>
      <c r="AI469" s="610"/>
      <c r="AJ469" s="610"/>
      <c r="AK469" s="610"/>
      <c r="AL469" s="610"/>
      <c r="AM469" s="610"/>
      <c r="AN469" s="610"/>
      <c r="AO469" s="610"/>
      <c r="AP469" s="610"/>
      <c r="AQ469" s="610"/>
      <c r="AR469" s="610"/>
      <c r="AS469" s="610"/>
      <c r="AT469" s="610"/>
      <c r="AU469" s="610"/>
      <c r="AV469" s="610"/>
      <c r="AW469" s="610"/>
      <c r="AX469" s="610"/>
      <c r="AY469" s="610"/>
      <c r="AZ469" s="610"/>
      <c r="BA469" s="610"/>
      <c r="BB469" s="610"/>
      <c r="BC469" s="610"/>
      <c r="BD469" s="610"/>
      <c r="BE469" s="610"/>
      <c r="BF469" s="610"/>
      <c r="BG469" s="610"/>
      <c r="BH469" s="610"/>
      <c r="BI469" s="610"/>
      <c r="BJ469" s="610"/>
      <c r="BK469" s="610"/>
      <c r="BL469" s="610"/>
      <c r="BM469" s="610"/>
      <c r="BN469" s="610"/>
      <c r="BO469" s="610"/>
      <c r="BP469" s="610"/>
      <c r="BQ469" s="610"/>
      <c r="BR469" s="610"/>
      <c r="BS469" s="610"/>
      <c r="BT469" s="610"/>
      <c r="BU469" s="610"/>
      <c r="BV469" s="610"/>
      <c r="BW469" s="610"/>
      <c r="BX469" s="610"/>
      <c r="BY469" s="610"/>
      <c r="BZ469" s="610"/>
      <c r="CA469" s="610"/>
      <c r="CB469" s="610"/>
      <c r="CC469" s="610"/>
      <c r="CD469" s="610"/>
      <c r="CE469" s="610"/>
      <c r="CF469" s="610"/>
      <c r="CG469" s="610"/>
      <c r="CH469" s="610"/>
      <c r="CI469" s="610"/>
    </row>
    <row r="470" spans="2:87">
      <c r="B470" s="595"/>
      <c r="C470" s="595"/>
      <c r="D470" s="595"/>
      <c r="E470" s="595"/>
      <c r="F470" s="595"/>
      <c r="G470" s="595"/>
      <c r="H470" s="595"/>
      <c r="I470" s="595"/>
      <c r="J470" s="595"/>
      <c r="K470" s="595"/>
      <c r="L470" s="608"/>
      <c r="M470" s="608"/>
      <c r="N470" s="608"/>
      <c r="O470" s="608"/>
      <c r="P470" s="608"/>
      <c r="Q470" s="608"/>
      <c r="R470" s="608"/>
      <c r="S470" s="608"/>
      <c r="T470" s="608"/>
      <c r="U470" s="608"/>
      <c r="V470" s="609"/>
      <c r="W470" s="610"/>
      <c r="X470" s="610"/>
      <c r="Y470" s="610"/>
      <c r="Z470" s="610"/>
      <c r="AA470" s="610"/>
      <c r="AB470" s="610"/>
      <c r="AC470" s="610"/>
      <c r="AD470" s="610"/>
      <c r="AE470" s="610"/>
      <c r="AF470" s="610"/>
      <c r="AG470" s="610"/>
      <c r="AH470" s="610"/>
      <c r="AI470" s="610"/>
      <c r="AJ470" s="610"/>
      <c r="AK470" s="610"/>
      <c r="AL470" s="610"/>
      <c r="AM470" s="610"/>
      <c r="AN470" s="610"/>
      <c r="AO470" s="610"/>
      <c r="AP470" s="610"/>
      <c r="AQ470" s="610"/>
      <c r="AR470" s="610"/>
      <c r="AS470" s="610"/>
      <c r="AT470" s="610"/>
      <c r="AU470" s="610"/>
      <c r="AV470" s="610"/>
      <c r="AW470" s="610"/>
      <c r="AX470" s="610"/>
      <c r="AY470" s="610"/>
      <c r="AZ470" s="610"/>
      <c r="BA470" s="610"/>
      <c r="BB470" s="610"/>
      <c r="BC470" s="610"/>
      <c r="BD470" s="610"/>
      <c r="BE470" s="610"/>
      <c r="BF470" s="610"/>
      <c r="BG470" s="610"/>
      <c r="BH470" s="610"/>
      <c r="BI470" s="610"/>
      <c r="BJ470" s="610"/>
      <c r="BK470" s="610"/>
      <c r="BL470" s="610"/>
      <c r="BM470" s="610"/>
      <c r="BN470" s="610"/>
      <c r="BO470" s="610"/>
      <c r="BP470" s="610"/>
      <c r="BQ470" s="610"/>
      <c r="BR470" s="610"/>
      <c r="BS470" s="610"/>
      <c r="BT470" s="610"/>
      <c r="BU470" s="610"/>
      <c r="BV470" s="610"/>
      <c r="BW470" s="610"/>
      <c r="BX470" s="610"/>
      <c r="BY470" s="610"/>
      <c r="BZ470" s="610"/>
      <c r="CA470" s="610"/>
      <c r="CB470" s="610"/>
      <c r="CC470" s="610"/>
      <c r="CD470" s="610"/>
      <c r="CE470" s="610"/>
      <c r="CF470" s="610"/>
      <c r="CG470" s="610"/>
      <c r="CH470" s="610"/>
      <c r="CI470" s="610"/>
    </row>
    <row r="471" spans="2:87">
      <c r="B471" s="595"/>
      <c r="C471" s="595"/>
      <c r="D471" s="595"/>
      <c r="E471" s="595"/>
      <c r="F471" s="595"/>
      <c r="G471" s="595"/>
      <c r="H471" s="595"/>
      <c r="I471" s="595"/>
      <c r="J471" s="595"/>
      <c r="K471" s="595"/>
      <c r="L471" s="608"/>
      <c r="M471" s="608"/>
      <c r="N471" s="608"/>
      <c r="O471" s="608"/>
      <c r="P471" s="608"/>
      <c r="Q471" s="608"/>
      <c r="R471" s="608"/>
      <c r="S471" s="608"/>
      <c r="T471" s="608"/>
      <c r="U471" s="608"/>
      <c r="V471" s="609"/>
      <c r="W471" s="610"/>
      <c r="X471" s="610"/>
      <c r="Y471" s="610"/>
      <c r="Z471" s="610"/>
      <c r="AA471" s="610"/>
      <c r="AB471" s="610"/>
      <c r="AC471" s="610"/>
      <c r="AD471" s="610"/>
      <c r="AE471" s="610"/>
      <c r="AF471" s="610"/>
      <c r="AG471" s="610"/>
      <c r="AH471" s="610"/>
      <c r="AI471" s="610"/>
      <c r="AJ471" s="610"/>
      <c r="AK471" s="610"/>
      <c r="AL471" s="610"/>
      <c r="AM471" s="610"/>
      <c r="AN471" s="610"/>
      <c r="AO471" s="610"/>
      <c r="AP471" s="610"/>
      <c r="AQ471" s="610"/>
      <c r="AR471" s="610"/>
      <c r="AS471" s="610"/>
      <c r="AT471" s="610"/>
      <c r="AU471" s="610"/>
      <c r="AV471" s="610"/>
      <c r="AW471" s="610"/>
      <c r="AX471" s="610"/>
      <c r="AY471" s="610"/>
      <c r="AZ471" s="610"/>
      <c r="BA471" s="610"/>
      <c r="BB471" s="610"/>
      <c r="BC471" s="610"/>
      <c r="BD471" s="610"/>
      <c r="BE471" s="610"/>
      <c r="BF471" s="610"/>
      <c r="BG471" s="610"/>
      <c r="BH471" s="610"/>
      <c r="BI471" s="610"/>
      <c r="BJ471" s="610"/>
      <c r="BK471" s="610"/>
      <c r="BL471" s="610"/>
      <c r="BM471" s="610"/>
      <c r="BN471" s="610"/>
      <c r="BO471" s="610"/>
      <c r="BP471" s="610"/>
      <c r="BQ471" s="610"/>
      <c r="BR471" s="610"/>
      <c r="BS471" s="610"/>
      <c r="BT471" s="610"/>
      <c r="BU471" s="610"/>
      <c r="BV471" s="610"/>
      <c r="BW471" s="610"/>
      <c r="BX471" s="610"/>
      <c r="BY471" s="610"/>
      <c r="BZ471" s="610"/>
      <c r="CA471" s="610"/>
      <c r="CB471" s="610"/>
      <c r="CC471" s="610"/>
      <c r="CD471" s="610"/>
      <c r="CE471" s="610"/>
      <c r="CF471" s="610"/>
      <c r="CG471" s="610"/>
      <c r="CH471" s="610"/>
      <c r="CI471" s="610"/>
    </row>
    <row r="472" spans="2:87">
      <c r="B472" s="595"/>
      <c r="C472" s="595"/>
      <c r="D472" s="595"/>
      <c r="E472" s="595"/>
      <c r="F472" s="595"/>
      <c r="G472" s="595"/>
      <c r="H472" s="595"/>
      <c r="I472" s="595"/>
      <c r="J472" s="595"/>
      <c r="K472" s="595"/>
      <c r="L472" s="608"/>
      <c r="M472" s="608"/>
      <c r="N472" s="608"/>
      <c r="O472" s="608"/>
      <c r="P472" s="608"/>
      <c r="Q472" s="608"/>
      <c r="R472" s="608"/>
      <c r="S472" s="608"/>
      <c r="T472" s="608"/>
      <c r="U472" s="608"/>
      <c r="V472" s="610"/>
      <c r="W472" s="610"/>
      <c r="X472" s="610"/>
      <c r="Y472" s="610"/>
      <c r="Z472" s="610"/>
      <c r="AA472" s="610"/>
      <c r="AB472" s="610"/>
      <c r="AC472" s="610"/>
      <c r="AD472" s="610"/>
      <c r="AE472" s="610"/>
      <c r="AF472" s="610"/>
      <c r="AG472" s="610"/>
      <c r="AH472" s="610"/>
      <c r="AI472" s="610"/>
      <c r="AJ472" s="610"/>
      <c r="AK472" s="610"/>
      <c r="AL472" s="610"/>
      <c r="AM472" s="610"/>
      <c r="AN472" s="610"/>
      <c r="AO472" s="610"/>
      <c r="AP472" s="610"/>
      <c r="AQ472" s="610"/>
      <c r="AR472" s="610"/>
      <c r="AS472" s="610"/>
      <c r="AT472" s="610"/>
      <c r="AU472" s="610"/>
      <c r="AV472" s="610"/>
      <c r="AW472" s="610"/>
      <c r="AX472" s="610"/>
      <c r="AY472" s="610"/>
      <c r="AZ472" s="610"/>
      <c r="BA472" s="610"/>
      <c r="BB472" s="610"/>
      <c r="BC472" s="610"/>
      <c r="BD472" s="610"/>
      <c r="BE472" s="610"/>
      <c r="BF472" s="610"/>
      <c r="BG472" s="610"/>
      <c r="BH472" s="610"/>
      <c r="BI472" s="610"/>
      <c r="BJ472" s="610"/>
      <c r="BK472" s="610"/>
      <c r="BL472" s="610"/>
      <c r="BM472" s="610"/>
      <c r="BN472" s="610"/>
      <c r="BO472" s="610"/>
      <c r="BP472" s="610"/>
      <c r="BQ472" s="610"/>
      <c r="BR472" s="610"/>
      <c r="BS472" s="610"/>
      <c r="BT472" s="610"/>
      <c r="BU472" s="610"/>
      <c r="BV472" s="610"/>
      <c r="BW472" s="610"/>
      <c r="BX472" s="610"/>
      <c r="BY472" s="610"/>
      <c r="BZ472" s="610"/>
      <c r="CA472" s="610"/>
      <c r="CB472" s="610"/>
      <c r="CC472" s="610"/>
      <c r="CD472" s="610"/>
      <c r="CE472" s="610"/>
      <c r="CF472" s="610"/>
      <c r="CG472" s="610"/>
      <c r="CH472" s="610"/>
      <c r="CI472" s="610"/>
    </row>
    <row r="473" spans="2:87">
      <c r="B473" s="595"/>
      <c r="C473" s="595"/>
      <c r="D473" s="595"/>
      <c r="E473" s="595"/>
      <c r="F473" s="595"/>
      <c r="G473" s="595"/>
      <c r="H473" s="595"/>
      <c r="I473" s="595"/>
      <c r="J473" s="595"/>
      <c r="K473" s="595"/>
      <c r="L473" s="608"/>
      <c r="M473" s="608"/>
      <c r="N473" s="608"/>
      <c r="O473" s="608"/>
      <c r="P473" s="608"/>
      <c r="Q473" s="608"/>
      <c r="R473" s="608"/>
      <c r="S473" s="608"/>
      <c r="T473" s="608"/>
      <c r="U473" s="608"/>
      <c r="V473" s="610"/>
      <c r="W473" s="610"/>
      <c r="X473" s="610"/>
      <c r="Y473" s="610"/>
      <c r="Z473" s="610"/>
      <c r="AA473" s="610"/>
      <c r="AB473" s="610"/>
      <c r="AC473" s="610"/>
      <c r="AD473" s="610"/>
      <c r="AE473" s="610"/>
      <c r="AF473" s="610"/>
      <c r="AG473" s="610"/>
      <c r="AH473" s="610"/>
      <c r="AI473" s="610"/>
      <c r="AJ473" s="610"/>
      <c r="AK473" s="610"/>
      <c r="AL473" s="610"/>
      <c r="AM473" s="610"/>
      <c r="AN473" s="610"/>
      <c r="AO473" s="610"/>
      <c r="AP473" s="610"/>
      <c r="AQ473" s="610"/>
      <c r="AR473" s="610"/>
      <c r="AS473" s="610"/>
      <c r="AT473" s="610"/>
      <c r="AU473" s="610"/>
      <c r="AV473" s="610"/>
      <c r="AW473" s="610"/>
      <c r="AX473" s="610"/>
      <c r="AY473" s="610"/>
      <c r="AZ473" s="610"/>
      <c r="BA473" s="610"/>
      <c r="BB473" s="610"/>
      <c r="BC473" s="610"/>
      <c r="BD473" s="610"/>
      <c r="BE473" s="610"/>
      <c r="BF473" s="610"/>
      <c r="BG473" s="610"/>
      <c r="BH473" s="610"/>
      <c r="BI473" s="610"/>
      <c r="BJ473" s="610"/>
      <c r="BK473" s="610"/>
      <c r="BL473" s="610"/>
      <c r="BM473" s="610"/>
      <c r="BN473" s="610"/>
      <c r="BO473" s="610"/>
      <c r="BP473" s="610"/>
      <c r="BQ473" s="610"/>
      <c r="BR473" s="610"/>
      <c r="BS473" s="610"/>
      <c r="BT473" s="610"/>
      <c r="BU473" s="610"/>
      <c r="BV473" s="610"/>
      <c r="BW473" s="610"/>
      <c r="BX473" s="610"/>
      <c r="BY473" s="610"/>
      <c r="BZ473" s="610"/>
      <c r="CA473" s="610"/>
      <c r="CB473" s="610"/>
      <c r="CC473" s="610"/>
      <c r="CD473" s="610"/>
      <c r="CE473" s="610"/>
      <c r="CF473" s="610"/>
      <c r="CG473" s="610"/>
      <c r="CH473" s="610"/>
      <c r="CI473" s="610"/>
    </row>
    <row r="474" spans="2:87" ht="16.5" customHeight="1">
      <c r="B474" s="595" t="s">
        <v>138</v>
      </c>
      <c r="C474" s="595"/>
      <c r="D474" s="595"/>
      <c r="E474" s="595"/>
      <c r="F474" s="595"/>
      <c r="G474" s="595"/>
      <c r="H474" s="595"/>
      <c r="I474" s="595"/>
      <c r="J474" s="595"/>
      <c r="K474" s="595"/>
      <c r="L474" s="607">
        <v>190000</v>
      </c>
      <c r="M474" s="608"/>
      <c r="N474" s="608"/>
      <c r="O474" s="608"/>
      <c r="P474" s="608"/>
      <c r="Q474" s="608"/>
      <c r="R474" s="608"/>
      <c r="S474" s="608"/>
      <c r="T474" s="608"/>
      <c r="U474" s="608"/>
      <c r="V474" s="609" t="s">
        <v>1256</v>
      </c>
      <c r="W474" s="610"/>
      <c r="X474" s="610"/>
      <c r="Y474" s="610"/>
      <c r="Z474" s="610"/>
      <c r="AA474" s="610"/>
      <c r="AB474" s="610"/>
      <c r="AC474" s="610"/>
      <c r="AD474" s="610"/>
      <c r="AE474" s="610"/>
      <c r="AF474" s="610"/>
      <c r="AG474" s="610"/>
      <c r="AH474" s="610"/>
      <c r="AI474" s="610"/>
      <c r="AJ474" s="610"/>
      <c r="AK474" s="610"/>
      <c r="AL474" s="610"/>
      <c r="AM474" s="610"/>
      <c r="AN474" s="610"/>
      <c r="AO474" s="610"/>
      <c r="AP474" s="610"/>
      <c r="AQ474" s="610"/>
      <c r="AR474" s="610"/>
      <c r="AS474" s="610"/>
      <c r="AT474" s="610"/>
      <c r="AU474" s="610"/>
      <c r="AV474" s="610"/>
      <c r="AW474" s="610"/>
      <c r="AX474" s="610"/>
      <c r="AY474" s="610"/>
      <c r="AZ474" s="610"/>
      <c r="BA474" s="610"/>
      <c r="BB474" s="610"/>
      <c r="BC474" s="610"/>
      <c r="BD474" s="610"/>
      <c r="BE474" s="610"/>
      <c r="BF474" s="610"/>
      <c r="BG474" s="610"/>
      <c r="BH474" s="610"/>
      <c r="BI474" s="610"/>
      <c r="BJ474" s="610"/>
      <c r="BK474" s="610"/>
      <c r="BL474" s="610"/>
      <c r="BM474" s="610"/>
      <c r="BN474" s="610"/>
      <c r="BO474" s="610"/>
      <c r="BP474" s="610"/>
      <c r="BQ474" s="610"/>
      <c r="BR474" s="610"/>
      <c r="BS474" s="610"/>
      <c r="BT474" s="610"/>
      <c r="BU474" s="610"/>
      <c r="BV474" s="610"/>
      <c r="BW474" s="610"/>
      <c r="BX474" s="610"/>
      <c r="BY474" s="610"/>
      <c r="BZ474" s="610"/>
      <c r="CA474" s="610"/>
      <c r="CB474" s="610"/>
      <c r="CC474" s="610"/>
      <c r="CD474" s="610"/>
      <c r="CE474" s="610"/>
      <c r="CF474" s="610"/>
      <c r="CG474" s="610"/>
      <c r="CH474" s="610"/>
      <c r="CI474" s="610"/>
    </row>
    <row r="475" spans="2:87">
      <c r="B475" s="595"/>
      <c r="C475" s="595"/>
      <c r="D475" s="595"/>
      <c r="E475" s="595"/>
      <c r="F475" s="595"/>
      <c r="G475" s="595"/>
      <c r="H475" s="595"/>
      <c r="I475" s="595"/>
      <c r="J475" s="595"/>
      <c r="K475" s="595"/>
      <c r="L475" s="608"/>
      <c r="M475" s="608"/>
      <c r="N475" s="608"/>
      <c r="O475" s="608"/>
      <c r="P475" s="608"/>
      <c r="Q475" s="608"/>
      <c r="R475" s="608"/>
      <c r="S475" s="608"/>
      <c r="T475" s="608"/>
      <c r="U475" s="608"/>
      <c r="V475" s="609"/>
      <c r="W475" s="610"/>
      <c r="X475" s="610"/>
      <c r="Y475" s="610"/>
      <c r="Z475" s="610"/>
      <c r="AA475" s="610"/>
      <c r="AB475" s="610"/>
      <c r="AC475" s="610"/>
      <c r="AD475" s="610"/>
      <c r="AE475" s="610"/>
      <c r="AF475" s="610"/>
      <c r="AG475" s="610"/>
      <c r="AH475" s="610"/>
      <c r="AI475" s="610"/>
      <c r="AJ475" s="610"/>
      <c r="AK475" s="610"/>
      <c r="AL475" s="610"/>
      <c r="AM475" s="610"/>
      <c r="AN475" s="610"/>
      <c r="AO475" s="610"/>
      <c r="AP475" s="610"/>
      <c r="AQ475" s="610"/>
      <c r="AR475" s="610"/>
      <c r="AS475" s="610"/>
      <c r="AT475" s="610"/>
      <c r="AU475" s="610"/>
      <c r="AV475" s="610"/>
      <c r="AW475" s="610"/>
      <c r="AX475" s="610"/>
      <c r="AY475" s="610"/>
      <c r="AZ475" s="610"/>
      <c r="BA475" s="610"/>
      <c r="BB475" s="610"/>
      <c r="BC475" s="610"/>
      <c r="BD475" s="610"/>
      <c r="BE475" s="610"/>
      <c r="BF475" s="610"/>
      <c r="BG475" s="610"/>
      <c r="BH475" s="610"/>
      <c r="BI475" s="610"/>
      <c r="BJ475" s="610"/>
      <c r="BK475" s="610"/>
      <c r="BL475" s="610"/>
      <c r="BM475" s="610"/>
      <c r="BN475" s="610"/>
      <c r="BO475" s="610"/>
      <c r="BP475" s="610"/>
      <c r="BQ475" s="610"/>
      <c r="BR475" s="610"/>
      <c r="BS475" s="610"/>
      <c r="BT475" s="610"/>
      <c r="BU475" s="610"/>
      <c r="BV475" s="610"/>
      <c r="BW475" s="610"/>
      <c r="BX475" s="610"/>
      <c r="BY475" s="610"/>
      <c r="BZ475" s="610"/>
      <c r="CA475" s="610"/>
      <c r="CB475" s="610"/>
      <c r="CC475" s="610"/>
      <c r="CD475" s="610"/>
      <c r="CE475" s="610"/>
      <c r="CF475" s="610"/>
      <c r="CG475" s="610"/>
      <c r="CH475" s="610"/>
      <c r="CI475" s="610"/>
    </row>
    <row r="476" spans="2:87">
      <c r="B476" s="595"/>
      <c r="C476" s="595"/>
      <c r="D476" s="595"/>
      <c r="E476" s="595"/>
      <c r="F476" s="595"/>
      <c r="G476" s="595"/>
      <c r="H476" s="595"/>
      <c r="I476" s="595"/>
      <c r="J476" s="595"/>
      <c r="K476" s="595"/>
      <c r="L476" s="608"/>
      <c r="M476" s="608"/>
      <c r="N476" s="608"/>
      <c r="O476" s="608"/>
      <c r="P476" s="608"/>
      <c r="Q476" s="608"/>
      <c r="R476" s="608"/>
      <c r="S476" s="608"/>
      <c r="T476" s="608"/>
      <c r="U476" s="608"/>
      <c r="V476" s="609"/>
      <c r="W476" s="610"/>
      <c r="X476" s="610"/>
      <c r="Y476" s="610"/>
      <c r="Z476" s="610"/>
      <c r="AA476" s="610"/>
      <c r="AB476" s="610"/>
      <c r="AC476" s="610"/>
      <c r="AD476" s="610"/>
      <c r="AE476" s="610"/>
      <c r="AF476" s="610"/>
      <c r="AG476" s="610"/>
      <c r="AH476" s="610"/>
      <c r="AI476" s="610"/>
      <c r="AJ476" s="610"/>
      <c r="AK476" s="610"/>
      <c r="AL476" s="610"/>
      <c r="AM476" s="610"/>
      <c r="AN476" s="610"/>
      <c r="AO476" s="610"/>
      <c r="AP476" s="610"/>
      <c r="AQ476" s="610"/>
      <c r="AR476" s="610"/>
      <c r="AS476" s="610"/>
      <c r="AT476" s="610"/>
      <c r="AU476" s="610"/>
      <c r="AV476" s="610"/>
      <c r="AW476" s="610"/>
      <c r="AX476" s="610"/>
      <c r="AY476" s="610"/>
      <c r="AZ476" s="610"/>
      <c r="BA476" s="610"/>
      <c r="BB476" s="610"/>
      <c r="BC476" s="610"/>
      <c r="BD476" s="610"/>
      <c r="BE476" s="610"/>
      <c r="BF476" s="610"/>
      <c r="BG476" s="610"/>
      <c r="BH476" s="610"/>
      <c r="BI476" s="610"/>
      <c r="BJ476" s="610"/>
      <c r="BK476" s="610"/>
      <c r="BL476" s="610"/>
      <c r="BM476" s="610"/>
      <c r="BN476" s="610"/>
      <c r="BO476" s="610"/>
      <c r="BP476" s="610"/>
      <c r="BQ476" s="610"/>
      <c r="BR476" s="610"/>
      <c r="BS476" s="610"/>
      <c r="BT476" s="610"/>
      <c r="BU476" s="610"/>
      <c r="BV476" s="610"/>
      <c r="BW476" s="610"/>
      <c r="BX476" s="610"/>
      <c r="BY476" s="610"/>
      <c r="BZ476" s="610"/>
      <c r="CA476" s="610"/>
      <c r="CB476" s="610"/>
      <c r="CC476" s="610"/>
      <c r="CD476" s="610"/>
      <c r="CE476" s="610"/>
      <c r="CF476" s="610"/>
      <c r="CG476" s="610"/>
      <c r="CH476" s="610"/>
      <c r="CI476" s="610"/>
    </row>
    <row r="477" spans="2:87">
      <c r="B477" s="595"/>
      <c r="C477" s="595"/>
      <c r="D477" s="595"/>
      <c r="E477" s="595"/>
      <c r="F477" s="595"/>
      <c r="G477" s="595"/>
      <c r="H477" s="595"/>
      <c r="I477" s="595"/>
      <c r="J477" s="595"/>
      <c r="K477" s="595"/>
      <c r="L477" s="608"/>
      <c r="M477" s="608"/>
      <c r="N477" s="608"/>
      <c r="O477" s="608"/>
      <c r="P477" s="608"/>
      <c r="Q477" s="608"/>
      <c r="R477" s="608"/>
      <c r="S477" s="608"/>
      <c r="T477" s="608"/>
      <c r="U477" s="608"/>
      <c r="V477" s="610"/>
      <c r="W477" s="610"/>
      <c r="X477" s="610"/>
      <c r="Y477" s="610"/>
      <c r="Z477" s="610"/>
      <c r="AA477" s="610"/>
      <c r="AB477" s="610"/>
      <c r="AC477" s="610"/>
      <c r="AD477" s="610"/>
      <c r="AE477" s="610"/>
      <c r="AF477" s="610"/>
      <c r="AG477" s="610"/>
      <c r="AH477" s="610"/>
      <c r="AI477" s="610"/>
      <c r="AJ477" s="610"/>
      <c r="AK477" s="610"/>
      <c r="AL477" s="610"/>
      <c r="AM477" s="610"/>
      <c r="AN477" s="610"/>
      <c r="AO477" s="610"/>
      <c r="AP477" s="610"/>
      <c r="AQ477" s="610"/>
      <c r="AR477" s="610"/>
      <c r="AS477" s="610"/>
      <c r="AT477" s="610"/>
      <c r="AU477" s="610"/>
      <c r="AV477" s="610"/>
      <c r="AW477" s="610"/>
      <c r="AX477" s="610"/>
      <c r="AY477" s="610"/>
      <c r="AZ477" s="610"/>
      <c r="BA477" s="610"/>
      <c r="BB477" s="610"/>
      <c r="BC477" s="610"/>
      <c r="BD477" s="610"/>
      <c r="BE477" s="610"/>
      <c r="BF477" s="610"/>
      <c r="BG477" s="610"/>
      <c r="BH477" s="610"/>
      <c r="BI477" s="610"/>
      <c r="BJ477" s="610"/>
      <c r="BK477" s="610"/>
      <c r="BL477" s="610"/>
      <c r="BM477" s="610"/>
      <c r="BN477" s="610"/>
      <c r="BO477" s="610"/>
      <c r="BP477" s="610"/>
      <c r="BQ477" s="610"/>
      <c r="BR477" s="610"/>
      <c r="BS477" s="610"/>
      <c r="BT477" s="610"/>
      <c r="BU477" s="610"/>
      <c r="BV477" s="610"/>
      <c r="BW477" s="610"/>
      <c r="BX477" s="610"/>
      <c r="BY477" s="610"/>
      <c r="BZ477" s="610"/>
      <c r="CA477" s="610"/>
      <c r="CB477" s="610"/>
      <c r="CC477" s="610"/>
      <c r="CD477" s="610"/>
      <c r="CE477" s="610"/>
      <c r="CF477" s="610"/>
      <c r="CG477" s="610"/>
      <c r="CH477" s="610"/>
      <c r="CI477" s="610"/>
    </row>
    <row r="478" spans="2:87">
      <c r="B478" s="595"/>
      <c r="C478" s="595"/>
      <c r="D478" s="595"/>
      <c r="E478" s="595"/>
      <c r="F478" s="595"/>
      <c r="G478" s="595"/>
      <c r="H478" s="595"/>
      <c r="I478" s="595"/>
      <c r="J478" s="595"/>
      <c r="K478" s="595"/>
      <c r="L478" s="608"/>
      <c r="M478" s="608"/>
      <c r="N478" s="608"/>
      <c r="O478" s="608"/>
      <c r="P478" s="608"/>
      <c r="Q478" s="608"/>
      <c r="R478" s="608"/>
      <c r="S478" s="608"/>
      <c r="T478" s="608"/>
      <c r="U478" s="608"/>
      <c r="V478" s="610"/>
      <c r="W478" s="610"/>
      <c r="X478" s="610"/>
      <c r="Y478" s="610"/>
      <c r="Z478" s="610"/>
      <c r="AA478" s="610"/>
      <c r="AB478" s="610"/>
      <c r="AC478" s="610"/>
      <c r="AD478" s="610"/>
      <c r="AE478" s="610"/>
      <c r="AF478" s="610"/>
      <c r="AG478" s="610"/>
      <c r="AH478" s="610"/>
      <c r="AI478" s="610"/>
      <c r="AJ478" s="610"/>
      <c r="AK478" s="610"/>
      <c r="AL478" s="610"/>
      <c r="AM478" s="610"/>
      <c r="AN478" s="610"/>
      <c r="AO478" s="610"/>
      <c r="AP478" s="610"/>
      <c r="AQ478" s="610"/>
      <c r="AR478" s="610"/>
      <c r="AS478" s="610"/>
      <c r="AT478" s="610"/>
      <c r="AU478" s="610"/>
      <c r="AV478" s="610"/>
      <c r="AW478" s="610"/>
      <c r="AX478" s="610"/>
      <c r="AY478" s="610"/>
      <c r="AZ478" s="610"/>
      <c r="BA478" s="610"/>
      <c r="BB478" s="610"/>
      <c r="BC478" s="610"/>
      <c r="BD478" s="610"/>
      <c r="BE478" s="610"/>
      <c r="BF478" s="610"/>
      <c r="BG478" s="610"/>
      <c r="BH478" s="610"/>
      <c r="BI478" s="610"/>
      <c r="BJ478" s="610"/>
      <c r="BK478" s="610"/>
      <c r="BL478" s="610"/>
      <c r="BM478" s="610"/>
      <c r="BN478" s="610"/>
      <c r="BO478" s="610"/>
      <c r="BP478" s="610"/>
      <c r="BQ478" s="610"/>
      <c r="BR478" s="610"/>
      <c r="BS478" s="610"/>
      <c r="BT478" s="610"/>
      <c r="BU478" s="610"/>
      <c r="BV478" s="610"/>
      <c r="BW478" s="610"/>
      <c r="BX478" s="610"/>
      <c r="BY478" s="610"/>
      <c r="BZ478" s="610"/>
      <c r="CA478" s="610"/>
      <c r="CB478" s="610"/>
      <c r="CC478" s="610"/>
      <c r="CD478" s="610"/>
      <c r="CE478" s="610"/>
      <c r="CF478" s="610"/>
      <c r="CG478" s="610"/>
      <c r="CH478" s="610"/>
      <c r="CI478" s="610"/>
    </row>
    <row r="479" spans="2:87" ht="23.25" customHeight="1">
      <c r="B479" s="611" t="s">
        <v>2363</v>
      </c>
      <c r="C479" s="612"/>
      <c r="D479" s="612"/>
      <c r="E479" s="612"/>
      <c r="F479" s="612"/>
      <c r="G479" s="612"/>
      <c r="H479" s="612"/>
      <c r="I479" s="612"/>
      <c r="J479" s="612"/>
      <c r="K479" s="612"/>
      <c r="L479" s="612"/>
      <c r="M479" s="612"/>
      <c r="N479" s="612"/>
      <c r="O479" s="612"/>
      <c r="P479" s="612"/>
      <c r="Q479" s="612"/>
      <c r="R479" s="612"/>
      <c r="S479" s="612"/>
      <c r="T479" s="612"/>
      <c r="U479" s="612"/>
      <c r="V479" s="612"/>
      <c r="W479" s="612"/>
      <c r="X479" s="612"/>
      <c r="Y479" s="612"/>
      <c r="Z479" s="612"/>
      <c r="AA479" s="612"/>
      <c r="AB479" s="612"/>
      <c r="AC479" s="612"/>
      <c r="AD479" s="612"/>
      <c r="AE479" s="612"/>
      <c r="AF479" s="612"/>
      <c r="AG479" s="612"/>
      <c r="AH479" s="612"/>
      <c r="AI479" s="612"/>
      <c r="AJ479" s="612"/>
      <c r="AK479" s="612"/>
      <c r="AL479" s="612"/>
      <c r="AM479" s="612"/>
      <c r="AN479" s="612"/>
      <c r="AO479" s="612"/>
      <c r="AP479" s="612"/>
      <c r="AQ479" s="612"/>
      <c r="AR479" s="612"/>
      <c r="AS479" s="612"/>
      <c r="AT479" s="612"/>
      <c r="AU479" s="612"/>
      <c r="AV479" s="612"/>
      <c r="AW479" s="612"/>
      <c r="AX479" s="612"/>
      <c r="AY479" s="612"/>
      <c r="AZ479" s="612"/>
      <c r="BA479" s="612"/>
      <c r="BB479" s="612"/>
      <c r="BC479" s="612"/>
      <c r="BD479" s="612"/>
      <c r="BE479" s="612"/>
      <c r="BF479" s="612"/>
      <c r="BG479" s="612"/>
      <c r="BH479" s="612"/>
      <c r="BI479" s="612"/>
      <c r="BJ479" s="612"/>
      <c r="BK479" s="612"/>
      <c r="BL479" s="612"/>
      <c r="BM479" s="612"/>
      <c r="BN479" s="612"/>
      <c r="BO479" s="612"/>
      <c r="BP479" s="612"/>
      <c r="BQ479" s="612"/>
      <c r="BR479" s="612"/>
      <c r="BS479" s="612"/>
      <c r="BT479" s="612"/>
      <c r="BU479" s="612"/>
      <c r="BV479" s="612"/>
      <c r="BW479" s="612"/>
      <c r="BX479" s="612"/>
      <c r="BY479" s="612"/>
      <c r="BZ479" s="612"/>
      <c r="CA479" s="612"/>
      <c r="CB479" s="612"/>
      <c r="CC479" s="612"/>
      <c r="CD479" s="612"/>
      <c r="CE479" s="612"/>
      <c r="CF479" s="612"/>
      <c r="CG479" s="612"/>
      <c r="CH479" s="612"/>
      <c r="CI479" s="612"/>
    </row>
    <row r="480" spans="2:87" ht="23.25" customHeight="1">
      <c r="B480" s="612"/>
      <c r="C480" s="612"/>
      <c r="D480" s="612"/>
      <c r="E480" s="612"/>
      <c r="F480" s="612"/>
      <c r="G480" s="612"/>
      <c r="H480" s="612"/>
      <c r="I480" s="612"/>
      <c r="J480" s="612"/>
      <c r="K480" s="612"/>
      <c r="L480" s="612"/>
      <c r="M480" s="612"/>
      <c r="N480" s="612"/>
      <c r="O480" s="612"/>
      <c r="P480" s="612"/>
      <c r="Q480" s="612"/>
      <c r="R480" s="612"/>
      <c r="S480" s="612"/>
      <c r="T480" s="612"/>
      <c r="U480" s="612"/>
      <c r="V480" s="612"/>
      <c r="W480" s="612"/>
      <c r="X480" s="612"/>
      <c r="Y480" s="612"/>
      <c r="Z480" s="612"/>
      <c r="AA480" s="612"/>
      <c r="AB480" s="612"/>
      <c r="AC480" s="612"/>
      <c r="AD480" s="612"/>
      <c r="AE480" s="612"/>
      <c r="AF480" s="612"/>
      <c r="AG480" s="612"/>
      <c r="AH480" s="612"/>
      <c r="AI480" s="612"/>
      <c r="AJ480" s="612"/>
      <c r="AK480" s="612"/>
      <c r="AL480" s="612"/>
      <c r="AM480" s="612"/>
      <c r="AN480" s="612"/>
      <c r="AO480" s="612"/>
      <c r="AP480" s="612"/>
      <c r="AQ480" s="612"/>
      <c r="AR480" s="612"/>
      <c r="AS480" s="612"/>
      <c r="AT480" s="612"/>
      <c r="AU480" s="612"/>
      <c r="AV480" s="612"/>
      <c r="AW480" s="612"/>
      <c r="AX480" s="612"/>
      <c r="AY480" s="612"/>
      <c r="AZ480" s="612"/>
      <c r="BA480" s="612"/>
      <c r="BB480" s="612"/>
      <c r="BC480" s="612"/>
      <c r="BD480" s="612"/>
      <c r="BE480" s="612"/>
      <c r="BF480" s="612"/>
      <c r="BG480" s="612"/>
      <c r="BH480" s="612"/>
      <c r="BI480" s="612"/>
      <c r="BJ480" s="612"/>
      <c r="BK480" s="612"/>
      <c r="BL480" s="612"/>
      <c r="BM480" s="612"/>
      <c r="BN480" s="612"/>
      <c r="BO480" s="612"/>
      <c r="BP480" s="612"/>
      <c r="BQ480" s="612"/>
      <c r="BR480" s="612"/>
      <c r="BS480" s="612"/>
      <c r="BT480" s="612"/>
      <c r="BU480" s="612"/>
      <c r="BV480" s="612"/>
      <c r="BW480" s="612"/>
      <c r="BX480" s="612"/>
      <c r="BY480" s="612"/>
      <c r="BZ480" s="612"/>
      <c r="CA480" s="612"/>
      <c r="CB480" s="612"/>
      <c r="CC480" s="612"/>
      <c r="CD480" s="612"/>
      <c r="CE480" s="612"/>
      <c r="CF480" s="612"/>
      <c r="CG480" s="612"/>
      <c r="CH480" s="612"/>
      <c r="CI480" s="612"/>
    </row>
    <row r="481" spans="2:87" ht="23.25" customHeight="1">
      <c r="B481" s="612"/>
      <c r="C481" s="612"/>
      <c r="D481" s="612"/>
      <c r="E481" s="612"/>
      <c r="F481" s="612"/>
      <c r="G481" s="612"/>
      <c r="H481" s="612"/>
      <c r="I481" s="612"/>
      <c r="J481" s="612"/>
      <c r="K481" s="612"/>
      <c r="L481" s="612"/>
      <c r="M481" s="612"/>
      <c r="N481" s="612"/>
      <c r="O481" s="612"/>
      <c r="P481" s="612"/>
      <c r="Q481" s="612"/>
      <c r="R481" s="612"/>
      <c r="S481" s="612"/>
      <c r="T481" s="612"/>
      <c r="U481" s="612"/>
      <c r="V481" s="612"/>
      <c r="W481" s="612"/>
      <c r="X481" s="612"/>
      <c r="Y481" s="612"/>
      <c r="Z481" s="612"/>
      <c r="AA481" s="612"/>
      <c r="AB481" s="612"/>
      <c r="AC481" s="612"/>
      <c r="AD481" s="612"/>
      <c r="AE481" s="612"/>
      <c r="AF481" s="612"/>
      <c r="AG481" s="612"/>
      <c r="AH481" s="612"/>
      <c r="AI481" s="612"/>
      <c r="AJ481" s="612"/>
      <c r="AK481" s="612"/>
      <c r="AL481" s="612"/>
      <c r="AM481" s="612"/>
      <c r="AN481" s="612"/>
      <c r="AO481" s="612"/>
      <c r="AP481" s="612"/>
      <c r="AQ481" s="612"/>
      <c r="AR481" s="612"/>
      <c r="AS481" s="612"/>
      <c r="AT481" s="612"/>
      <c r="AU481" s="612"/>
      <c r="AV481" s="612"/>
      <c r="AW481" s="612"/>
      <c r="AX481" s="612"/>
      <c r="AY481" s="612"/>
      <c r="AZ481" s="612"/>
      <c r="BA481" s="612"/>
      <c r="BB481" s="612"/>
      <c r="BC481" s="612"/>
      <c r="BD481" s="612"/>
      <c r="BE481" s="612"/>
      <c r="BF481" s="612"/>
      <c r="BG481" s="612"/>
      <c r="BH481" s="612"/>
      <c r="BI481" s="612"/>
      <c r="BJ481" s="612"/>
      <c r="BK481" s="612"/>
      <c r="BL481" s="612"/>
      <c r="BM481" s="612"/>
      <c r="BN481" s="612"/>
      <c r="BO481" s="612"/>
      <c r="BP481" s="612"/>
      <c r="BQ481" s="612"/>
      <c r="BR481" s="612"/>
      <c r="BS481" s="612"/>
      <c r="BT481" s="612"/>
      <c r="BU481" s="612"/>
      <c r="BV481" s="612"/>
      <c r="BW481" s="612"/>
      <c r="BX481" s="612"/>
      <c r="BY481" s="612"/>
      <c r="BZ481" s="612"/>
      <c r="CA481" s="612"/>
      <c r="CB481" s="612"/>
      <c r="CC481" s="612"/>
      <c r="CD481" s="612"/>
      <c r="CE481" s="612"/>
      <c r="CF481" s="612"/>
      <c r="CG481" s="612"/>
      <c r="CH481" s="612"/>
      <c r="CI481" s="612"/>
    </row>
    <row r="482" spans="2:87" ht="23.25" customHeight="1">
      <c r="B482" s="612"/>
      <c r="C482" s="612"/>
      <c r="D482" s="612"/>
      <c r="E482" s="612"/>
      <c r="F482" s="612"/>
      <c r="G482" s="612"/>
      <c r="H482" s="612"/>
      <c r="I482" s="612"/>
      <c r="J482" s="612"/>
      <c r="K482" s="612"/>
      <c r="L482" s="612"/>
      <c r="M482" s="612"/>
      <c r="N482" s="612"/>
      <c r="O482" s="612"/>
      <c r="P482" s="612"/>
      <c r="Q482" s="612"/>
      <c r="R482" s="612"/>
      <c r="S482" s="612"/>
      <c r="T482" s="612"/>
      <c r="U482" s="612"/>
      <c r="V482" s="612"/>
      <c r="W482" s="612"/>
      <c r="X482" s="612"/>
      <c r="Y482" s="612"/>
      <c r="Z482" s="612"/>
      <c r="AA482" s="612"/>
      <c r="AB482" s="612"/>
      <c r="AC482" s="612"/>
      <c r="AD482" s="612"/>
      <c r="AE482" s="612"/>
      <c r="AF482" s="612"/>
      <c r="AG482" s="612"/>
      <c r="AH482" s="612"/>
      <c r="AI482" s="612"/>
      <c r="AJ482" s="612"/>
      <c r="AK482" s="612"/>
      <c r="AL482" s="612"/>
      <c r="AM482" s="612"/>
      <c r="AN482" s="612"/>
      <c r="AO482" s="612"/>
      <c r="AP482" s="612"/>
      <c r="AQ482" s="612"/>
      <c r="AR482" s="612"/>
      <c r="AS482" s="612"/>
      <c r="AT482" s="612"/>
      <c r="AU482" s="612"/>
      <c r="AV482" s="612"/>
      <c r="AW482" s="612"/>
      <c r="AX482" s="612"/>
      <c r="AY482" s="612"/>
      <c r="AZ482" s="612"/>
      <c r="BA482" s="612"/>
      <c r="BB482" s="612"/>
      <c r="BC482" s="612"/>
      <c r="BD482" s="612"/>
      <c r="BE482" s="612"/>
      <c r="BF482" s="612"/>
      <c r="BG482" s="612"/>
      <c r="BH482" s="612"/>
      <c r="BI482" s="612"/>
      <c r="BJ482" s="612"/>
      <c r="BK482" s="612"/>
      <c r="BL482" s="612"/>
      <c r="BM482" s="612"/>
      <c r="BN482" s="612"/>
      <c r="BO482" s="612"/>
      <c r="BP482" s="612"/>
      <c r="BQ482" s="612"/>
      <c r="BR482" s="612"/>
      <c r="BS482" s="612"/>
      <c r="BT482" s="612"/>
      <c r="BU482" s="612"/>
      <c r="BV482" s="612"/>
      <c r="BW482" s="612"/>
      <c r="BX482" s="612"/>
      <c r="BY482" s="612"/>
      <c r="BZ482" s="612"/>
      <c r="CA482" s="612"/>
      <c r="CB482" s="612"/>
      <c r="CC482" s="612"/>
      <c r="CD482" s="612"/>
      <c r="CE482" s="612"/>
      <c r="CF482" s="612"/>
      <c r="CG482" s="612"/>
      <c r="CH482" s="612"/>
      <c r="CI482" s="612"/>
    </row>
    <row r="483" spans="2:87" ht="23.25" customHeight="1">
      <c r="B483" s="612"/>
      <c r="C483" s="612"/>
      <c r="D483" s="612"/>
      <c r="E483" s="612"/>
      <c r="F483" s="612"/>
      <c r="G483" s="612"/>
      <c r="H483" s="612"/>
      <c r="I483" s="612"/>
      <c r="J483" s="612"/>
      <c r="K483" s="612"/>
      <c r="L483" s="612"/>
      <c r="M483" s="612"/>
      <c r="N483" s="612"/>
      <c r="O483" s="612"/>
      <c r="P483" s="612"/>
      <c r="Q483" s="612"/>
      <c r="R483" s="612"/>
      <c r="S483" s="612"/>
      <c r="T483" s="612"/>
      <c r="U483" s="612"/>
      <c r="V483" s="612"/>
      <c r="W483" s="612"/>
      <c r="X483" s="612"/>
      <c r="Y483" s="612"/>
      <c r="Z483" s="612"/>
      <c r="AA483" s="612"/>
      <c r="AB483" s="612"/>
      <c r="AC483" s="612"/>
      <c r="AD483" s="612"/>
      <c r="AE483" s="612"/>
      <c r="AF483" s="612"/>
      <c r="AG483" s="612"/>
      <c r="AH483" s="612"/>
      <c r="AI483" s="612"/>
      <c r="AJ483" s="612"/>
      <c r="AK483" s="612"/>
      <c r="AL483" s="612"/>
      <c r="AM483" s="612"/>
      <c r="AN483" s="612"/>
      <c r="AO483" s="612"/>
      <c r="AP483" s="612"/>
      <c r="AQ483" s="612"/>
      <c r="AR483" s="612"/>
      <c r="AS483" s="612"/>
      <c r="AT483" s="612"/>
      <c r="AU483" s="612"/>
      <c r="AV483" s="612"/>
      <c r="AW483" s="612"/>
      <c r="AX483" s="612"/>
      <c r="AY483" s="612"/>
      <c r="AZ483" s="612"/>
      <c r="BA483" s="612"/>
      <c r="BB483" s="612"/>
      <c r="BC483" s="612"/>
      <c r="BD483" s="612"/>
      <c r="BE483" s="612"/>
      <c r="BF483" s="612"/>
      <c r="BG483" s="612"/>
      <c r="BH483" s="612"/>
      <c r="BI483" s="612"/>
      <c r="BJ483" s="612"/>
      <c r="BK483" s="612"/>
      <c r="BL483" s="612"/>
      <c r="BM483" s="612"/>
      <c r="BN483" s="612"/>
      <c r="BO483" s="612"/>
      <c r="BP483" s="612"/>
      <c r="BQ483" s="612"/>
      <c r="BR483" s="612"/>
      <c r="BS483" s="612"/>
      <c r="BT483" s="612"/>
      <c r="BU483" s="612"/>
      <c r="BV483" s="612"/>
      <c r="BW483" s="612"/>
      <c r="BX483" s="612"/>
      <c r="BY483" s="612"/>
      <c r="BZ483" s="612"/>
      <c r="CA483" s="612"/>
      <c r="CB483" s="612"/>
      <c r="CC483" s="612"/>
      <c r="CD483" s="612"/>
      <c r="CE483" s="612"/>
      <c r="CF483" s="612"/>
      <c r="CG483" s="612"/>
      <c r="CH483" s="612"/>
      <c r="CI483" s="612"/>
    </row>
    <row r="484" spans="2:87" ht="23.25" customHeight="1">
      <c r="B484" s="612"/>
      <c r="C484" s="612"/>
      <c r="D484" s="612"/>
      <c r="E484" s="612"/>
      <c r="F484" s="612"/>
      <c r="G484" s="612"/>
      <c r="H484" s="612"/>
      <c r="I484" s="612"/>
      <c r="J484" s="612"/>
      <c r="K484" s="612"/>
      <c r="L484" s="612"/>
      <c r="M484" s="612"/>
      <c r="N484" s="612"/>
      <c r="O484" s="612"/>
      <c r="P484" s="612"/>
      <c r="Q484" s="612"/>
      <c r="R484" s="612"/>
      <c r="S484" s="612"/>
      <c r="T484" s="612"/>
      <c r="U484" s="612"/>
      <c r="V484" s="612"/>
      <c r="W484" s="612"/>
      <c r="X484" s="612"/>
      <c r="Y484" s="612"/>
      <c r="Z484" s="612"/>
      <c r="AA484" s="612"/>
      <c r="AB484" s="612"/>
      <c r="AC484" s="612"/>
      <c r="AD484" s="612"/>
      <c r="AE484" s="612"/>
      <c r="AF484" s="612"/>
      <c r="AG484" s="612"/>
      <c r="AH484" s="612"/>
      <c r="AI484" s="612"/>
      <c r="AJ484" s="612"/>
      <c r="AK484" s="612"/>
      <c r="AL484" s="612"/>
      <c r="AM484" s="612"/>
      <c r="AN484" s="612"/>
      <c r="AO484" s="612"/>
      <c r="AP484" s="612"/>
      <c r="AQ484" s="612"/>
      <c r="AR484" s="612"/>
      <c r="AS484" s="612"/>
      <c r="AT484" s="612"/>
      <c r="AU484" s="612"/>
      <c r="AV484" s="612"/>
      <c r="AW484" s="612"/>
      <c r="AX484" s="612"/>
      <c r="AY484" s="612"/>
      <c r="AZ484" s="612"/>
      <c r="BA484" s="612"/>
      <c r="BB484" s="612"/>
      <c r="BC484" s="612"/>
      <c r="BD484" s="612"/>
      <c r="BE484" s="612"/>
      <c r="BF484" s="612"/>
      <c r="BG484" s="612"/>
      <c r="BH484" s="612"/>
      <c r="BI484" s="612"/>
      <c r="BJ484" s="612"/>
      <c r="BK484" s="612"/>
      <c r="BL484" s="612"/>
      <c r="BM484" s="612"/>
      <c r="BN484" s="612"/>
      <c r="BO484" s="612"/>
      <c r="BP484" s="612"/>
      <c r="BQ484" s="612"/>
      <c r="BR484" s="612"/>
      <c r="BS484" s="612"/>
      <c r="BT484" s="612"/>
      <c r="BU484" s="612"/>
      <c r="BV484" s="612"/>
      <c r="BW484" s="612"/>
      <c r="BX484" s="612"/>
      <c r="BY484" s="612"/>
      <c r="BZ484" s="612"/>
      <c r="CA484" s="612"/>
      <c r="CB484" s="612"/>
      <c r="CC484" s="612"/>
      <c r="CD484" s="612"/>
      <c r="CE484" s="612"/>
      <c r="CF484" s="612"/>
      <c r="CG484" s="612"/>
      <c r="CH484" s="612"/>
      <c r="CI484" s="612"/>
    </row>
    <row r="485" spans="2:87" ht="23.25" customHeight="1">
      <c r="B485" s="612"/>
      <c r="C485" s="612"/>
      <c r="D485" s="612"/>
      <c r="E485" s="612"/>
      <c r="F485" s="612"/>
      <c r="G485" s="612"/>
      <c r="H485" s="612"/>
      <c r="I485" s="612"/>
      <c r="J485" s="612"/>
      <c r="K485" s="612"/>
      <c r="L485" s="612"/>
      <c r="M485" s="612"/>
      <c r="N485" s="612"/>
      <c r="O485" s="612"/>
      <c r="P485" s="612"/>
      <c r="Q485" s="612"/>
      <c r="R485" s="612"/>
      <c r="S485" s="612"/>
      <c r="T485" s="612"/>
      <c r="U485" s="612"/>
      <c r="V485" s="612"/>
      <c r="W485" s="612"/>
      <c r="X485" s="612"/>
      <c r="Y485" s="612"/>
      <c r="Z485" s="612"/>
      <c r="AA485" s="612"/>
      <c r="AB485" s="612"/>
      <c r="AC485" s="612"/>
      <c r="AD485" s="612"/>
      <c r="AE485" s="612"/>
      <c r="AF485" s="612"/>
      <c r="AG485" s="612"/>
      <c r="AH485" s="612"/>
      <c r="AI485" s="612"/>
      <c r="AJ485" s="612"/>
      <c r="AK485" s="612"/>
      <c r="AL485" s="612"/>
      <c r="AM485" s="612"/>
      <c r="AN485" s="612"/>
      <c r="AO485" s="612"/>
      <c r="AP485" s="612"/>
      <c r="AQ485" s="612"/>
      <c r="AR485" s="612"/>
      <c r="AS485" s="612"/>
      <c r="AT485" s="612"/>
      <c r="AU485" s="612"/>
      <c r="AV485" s="612"/>
      <c r="AW485" s="612"/>
      <c r="AX485" s="612"/>
      <c r="AY485" s="612"/>
      <c r="AZ485" s="612"/>
      <c r="BA485" s="612"/>
      <c r="BB485" s="612"/>
      <c r="BC485" s="612"/>
      <c r="BD485" s="612"/>
      <c r="BE485" s="612"/>
      <c r="BF485" s="612"/>
      <c r="BG485" s="612"/>
      <c r="BH485" s="612"/>
      <c r="BI485" s="612"/>
      <c r="BJ485" s="612"/>
      <c r="BK485" s="612"/>
      <c r="BL485" s="612"/>
      <c r="BM485" s="612"/>
      <c r="BN485" s="612"/>
      <c r="BO485" s="612"/>
      <c r="BP485" s="612"/>
      <c r="BQ485" s="612"/>
      <c r="BR485" s="612"/>
      <c r="BS485" s="612"/>
      <c r="BT485" s="612"/>
      <c r="BU485" s="612"/>
      <c r="BV485" s="612"/>
      <c r="BW485" s="612"/>
      <c r="BX485" s="612"/>
      <c r="BY485" s="612"/>
      <c r="BZ485" s="612"/>
      <c r="CA485" s="612"/>
      <c r="CB485" s="612"/>
      <c r="CC485" s="612"/>
      <c r="CD485" s="612"/>
      <c r="CE485" s="612"/>
      <c r="CF485" s="612"/>
      <c r="CG485" s="612"/>
      <c r="CH485" s="612"/>
      <c r="CI485" s="612"/>
    </row>
    <row r="486" spans="2:87" ht="23.25" customHeight="1">
      <c r="B486" s="612"/>
      <c r="C486" s="612"/>
      <c r="D486" s="612"/>
      <c r="E486" s="612"/>
      <c r="F486" s="612"/>
      <c r="G486" s="612"/>
      <c r="H486" s="612"/>
      <c r="I486" s="612"/>
      <c r="J486" s="612"/>
      <c r="K486" s="612"/>
      <c r="L486" s="612"/>
      <c r="M486" s="612"/>
      <c r="N486" s="612"/>
      <c r="O486" s="612"/>
      <c r="P486" s="612"/>
      <c r="Q486" s="612"/>
      <c r="R486" s="612"/>
      <c r="S486" s="612"/>
      <c r="T486" s="612"/>
      <c r="U486" s="612"/>
      <c r="V486" s="612"/>
      <c r="W486" s="612"/>
      <c r="X486" s="612"/>
      <c r="Y486" s="612"/>
      <c r="Z486" s="612"/>
      <c r="AA486" s="612"/>
      <c r="AB486" s="612"/>
      <c r="AC486" s="612"/>
      <c r="AD486" s="612"/>
      <c r="AE486" s="612"/>
      <c r="AF486" s="612"/>
      <c r="AG486" s="612"/>
      <c r="AH486" s="612"/>
      <c r="AI486" s="612"/>
      <c r="AJ486" s="612"/>
      <c r="AK486" s="612"/>
      <c r="AL486" s="612"/>
      <c r="AM486" s="612"/>
      <c r="AN486" s="612"/>
      <c r="AO486" s="612"/>
      <c r="AP486" s="612"/>
      <c r="AQ486" s="612"/>
      <c r="AR486" s="612"/>
      <c r="AS486" s="612"/>
      <c r="AT486" s="612"/>
      <c r="AU486" s="612"/>
      <c r="AV486" s="612"/>
      <c r="AW486" s="612"/>
      <c r="AX486" s="612"/>
      <c r="AY486" s="612"/>
      <c r="AZ486" s="612"/>
      <c r="BA486" s="612"/>
      <c r="BB486" s="612"/>
      <c r="BC486" s="612"/>
      <c r="BD486" s="612"/>
      <c r="BE486" s="612"/>
      <c r="BF486" s="612"/>
      <c r="BG486" s="612"/>
      <c r="BH486" s="612"/>
      <c r="BI486" s="612"/>
      <c r="BJ486" s="612"/>
      <c r="BK486" s="612"/>
      <c r="BL486" s="612"/>
      <c r="BM486" s="612"/>
      <c r="BN486" s="612"/>
      <c r="BO486" s="612"/>
      <c r="BP486" s="612"/>
      <c r="BQ486" s="612"/>
      <c r="BR486" s="612"/>
      <c r="BS486" s="612"/>
      <c r="BT486" s="612"/>
      <c r="BU486" s="612"/>
      <c r="BV486" s="612"/>
      <c r="BW486" s="612"/>
      <c r="BX486" s="612"/>
      <c r="BY486" s="612"/>
      <c r="BZ486" s="612"/>
      <c r="CA486" s="612"/>
      <c r="CB486" s="612"/>
      <c r="CC486" s="612"/>
      <c r="CD486" s="612"/>
      <c r="CE486" s="612"/>
      <c r="CF486" s="612"/>
      <c r="CG486" s="612"/>
      <c r="CH486" s="612"/>
      <c r="CI486" s="612"/>
    </row>
    <row r="487" spans="2:87" ht="23.25" customHeight="1">
      <c r="B487" s="612"/>
      <c r="C487" s="612"/>
      <c r="D487" s="612"/>
      <c r="E487" s="612"/>
      <c r="F487" s="612"/>
      <c r="G487" s="612"/>
      <c r="H487" s="612"/>
      <c r="I487" s="612"/>
      <c r="J487" s="612"/>
      <c r="K487" s="612"/>
      <c r="L487" s="612"/>
      <c r="M487" s="612"/>
      <c r="N487" s="612"/>
      <c r="O487" s="612"/>
      <c r="P487" s="612"/>
      <c r="Q487" s="612"/>
      <c r="R487" s="612"/>
      <c r="S487" s="612"/>
      <c r="T487" s="612"/>
      <c r="U487" s="612"/>
      <c r="V487" s="612"/>
      <c r="W487" s="612"/>
      <c r="X487" s="612"/>
      <c r="Y487" s="612"/>
      <c r="Z487" s="612"/>
      <c r="AA487" s="612"/>
      <c r="AB487" s="612"/>
      <c r="AC487" s="612"/>
      <c r="AD487" s="612"/>
      <c r="AE487" s="612"/>
      <c r="AF487" s="612"/>
      <c r="AG487" s="612"/>
      <c r="AH487" s="612"/>
      <c r="AI487" s="612"/>
      <c r="AJ487" s="612"/>
      <c r="AK487" s="612"/>
      <c r="AL487" s="612"/>
      <c r="AM487" s="612"/>
      <c r="AN487" s="612"/>
      <c r="AO487" s="612"/>
      <c r="AP487" s="612"/>
      <c r="AQ487" s="612"/>
      <c r="AR487" s="612"/>
      <c r="AS487" s="612"/>
      <c r="AT487" s="612"/>
      <c r="AU487" s="612"/>
      <c r="AV487" s="612"/>
      <c r="AW487" s="612"/>
      <c r="AX487" s="612"/>
      <c r="AY487" s="612"/>
      <c r="AZ487" s="612"/>
      <c r="BA487" s="612"/>
      <c r="BB487" s="612"/>
      <c r="BC487" s="612"/>
      <c r="BD487" s="612"/>
      <c r="BE487" s="612"/>
      <c r="BF487" s="612"/>
      <c r="BG487" s="612"/>
      <c r="BH487" s="612"/>
      <c r="BI487" s="612"/>
      <c r="BJ487" s="612"/>
      <c r="BK487" s="612"/>
      <c r="BL487" s="612"/>
      <c r="BM487" s="612"/>
      <c r="BN487" s="612"/>
      <c r="BO487" s="612"/>
      <c r="BP487" s="612"/>
      <c r="BQ487" s="612"/>
      <c r="BR487" s="612"/>
      <c r="BS487" s="612"/>
      <c r="BT487" s="612"/>
      <c r="BU487" s="612"/>
      <c r="BV487" s="612"/>
      <c r="BW487" s="612"/>
      <c r="BX487" s="612"/>
      <c r="BY487" s="612"/>
      <c r="BZ487" s="612"/>
      <c r="CA487" s="612"/>
      <c r="CB487" s="612"/>
      <c r="CC487" s="612"/>
      <c r="CD487" s="612"/>
      <c r="CE487" s="612"/>
      <c r="CF487" s="612"/>
      <c r="CG487" s="612"/>
      <c r="CH487" s="612"/>
      <c r="CI487" s="612"/>
    </row>
    <row r="488" spans="2:87" ht="23.25" customHeight="1">
      <c r="B488" s="612"/>
      <c r="C488" s="612"/>
      <c r="D488" s="612"/>
      <c r="E488" s="612"/>
      <c r="F488" s="612"/>
      <c r="G488" s="612"/>
      <c r="H488" s="612"/>
      <c r="I488" s="612"/>
      <c r="J488" s="612"/>
      <c r="K488" s="612"/>
      <c r="L488" s="612"/>
      <c r="M488" s="612"/>
      <c r="N488" s="612"/>
      <c r="O488" s="612"/>
      <c r="P488" s="612"/>
      <c r="Q488" s="612"/>
      <c r="R488" s="612"/>
      <c r="S488" s="612"/>
      <c r="T488" s="612"/>
      <c r="U488" s="612"/>
      <c r="V488" s="612"/>
      <c r="W488" s="612"/>
      <c r="X488" s="612"/>
      <c r="Y488" s="612"/>
      <c r="Z488" s="612"/>
      <c r="AA488" s="612"/>
      <c r="AB488" s="612"/>
      <c r="AC488" s="612"/>
      <c r="AD488" s="612"/>
      <c r="AE488" s="612"/>
      <c r="AF488" s="612"/>
      <c r="AG488" s="612"/>
      <c r="AH488" s="612"/>
      <c r="AI488" s="612"/>
      <c r="AJ488" s="612"/>
      <c r="AK488" s="612"/>
      <c r="AL488" s="612"/>
      <c r="AM488" s="612"/>
      <c r="AN488" s="612"/>
      <c r="AO488" s="612"/>
      <c r="AP488" s="612"/>
      <c r="AQ488" s="612"/>
      <c r="AR488" s="612"/>
      <c r="AS488" s="612"/>
      <c r="AT488" s="612"/>
      <c r="AU488" s="612"/>
      <c r="AV488" s="612"/>
      <c r="AW488" s="612"/>
      <c r="AX488" s="612"/>
      <c r="AY488" s="612"/>
      <c r="AZ488" s="612"/>
      <c r="BA488" s="612"/>
      <c r="BB488" s="612"/>
      <c r="BC488" s="612"/>
      <c r="BD488" s="612"/>
      <c r="BE488" s="612"/>
      <c r="BF488" s="612"/>
      <c r="BG488" s="612"/>
      <c r="BH488" s="612"/>
      <c r="BI488" s="612"/>
      <c r="BJ488" s="612"/>
      <c r="BK488" s="612"/>
      <c r="BL488" s="612"/>
      <c r="BM488" s="612"/>
      <c r="BN488" s="612"/>
      <c r="BO488" s="612"/>
      <c r="BP488" s="612"/>
      <c r="BQ488" s="612"/>
      <c r="BR488" s="612"/>
      <c r="BS488" s="612"/>
      <c r="BT488" s="612"/>
      <c r="BU488" s="612"/>
      <c r="BV488" s="612"/>
      <c r="BW488" s="612"/>
      <c r="BX488" s="612"/>
      <c r="BY488" s="612"/>
      <c r="BZ488" s="612"/>
      <c r="CA488" s="612"/>
      <c r="CB488" s="612"/>
      <c r="CC488" s="612"/>
      <c r="CD488" s="612"/>
      <c r="CE488" s="612"/>
      <c r="CF488" s="612"/>
      <c r="CG488" s="612"/>
      <c r="CH488" s="612"/>
      <c r="CI488" s="612"/>
    </row>
    <row r="489" spans="2:87" ht="23.25" customHeight="1">
      <c r="B489" s="612"/>
      <c r="C489" s="612"/>
      <c r="D489" s="612"/>
      <c r="E489" s="612"/>
      <c r="F489" s="612"/>
      <c r="G489" s="612"/>
      <c r="H489" s="612"/>
      <c r="I489" s="612"/>
      <c r="J489" s="612"/>
      <c r="K489" s="612"/>
      <c r="L489" s="612"/>
      <c r="M489" s="612"/>
      <c r="N489" s="612"/>
      <c r="O489" s="612"/>
      <c r="P489" s="612"/>
      <c r="Q489" s="612"/>
      <c r="R489" s="612"/>
      <c r="S489" s="612"/>
      <c r="T489" s="612"/>
      <c r="U489" s="612"/>
      <c r="V489" s="612"/>
      <c r="W489" s="612"/>
      <c r="X489" s="612"/>
      <c r="Y489" s="612"/>
      <c r="Z489" s="612"/>
      <c r="AA489" s="612"/>
      <c r="AB489" s="612"/>
      <c r="AC489" s="612"/>
      <c r="AD489" s="612"/>
      <c r="AE489" s="612"/>
      <c r="AF489" s="612"/>
      <c r="AG489" s="612"/>
      <c r="AH489" s="612"/>
      <c r="AI489" s="612"/>
      <c r="AJ489" s="612"/>
      <c r="AK489" s="612"/>
      <c r="AL489" s="612"/>
      <c r="AM489" s="612"/>
      <c r="AN489" s="612"/>
      <c r="AO489" s="612"/>
      <c r="AP489" s="612"/>
      <c r="AQ489" s="612"/>
      <c r="AR489" s="612"/>
      <c r="AS489" s="612"/>
      <c r="AT489" s="612"/>
      <c r="AU489" s="612"/>
      <c r="AV489" s="612"/>
      <c r="AW489" s="612"/>
      <c r="AX489" s="612"/>
      <c r="AY489" s="612"/>
      <c r="AZ489" s="612"/>
      <c r="BA489" s="612"/>
      <c r="BB489" s="612"/>
      <c r="BC489" s="612"/>
      <c r="BD489" s="612"/>
      <c r="BE489" s="612"/>
      <c r="BF489" s="612"/>
      <c r="BG489" s="612"/>
      <c r="BH489" s="612"/>
      <c r="BI489" s="612"/>
      <c r="BJ489" s="612"/>
      <c r="BK489" s="612"/>
      <c r="BL489" s="612"/>
      <c r="BM489" s="612"/>
      <c r="BN489" s="612"/>
      <c r="BO489" s="612"/>
      <c r="BP489" s="612"/>
      <c r="BQ489" s="612"/>
      <c r="BR489" s="612"/>
      <c r="BS489" s="612"/>
      <c r="BT489" s="612"/>
      <c r="BU489" s="612"/>
      <c r="BV489" s="612"/>
      <c r="BW489" s="612"/>
      <c r="BX489" s="612"/>
      <c r="BY489" s="612"/>
      <c r="BZ489" s="612"/>
      <c r="CA489" s="612"/>
      <c r="CB489" s="612"/>
      <c r="CC489" s="612"/>
      <c r="CD489" s="612"/>
      <c r="CE489" s="612"/>
      <c r="CF489" s="612"/>
      <c r="CG489" s="612"/>
      <c r="CH489" s="612"/>
      <c r="CI489" s="612"/>
    </row>
    <row r="490" spans="2:87" ht="23.25" customHeight="1">
      <c r="B490" s="612"/>
      <c r="C490" s="612"/>
      <c r="D490" s="612"/>
      <c r="E490" s="612"/>
      <c r="F490" s="612"/>
      <c r="G490" s="612"/>
      <c r="H490" s="612"/>
      <c r="I490" s="612"/>
      <c r="J490" s="612"/>
      <c r="K490" s="612"/>
      <c r="L490" s="612"/>
      <c r="M490" s="612"/>
      <c r="N490" s="612"/>
      <c r="O490" s="612"/>
      <c r="P490" s="612"/>
      <c r="Q490" s="612"/>
      <c r="R490" s="612"/>
      <c r="S490" s="612"/>
      <c r="T490" s="612"/>
      <c r="U490" s="612"/>
      <c r="V490" s="612"/>
      <c r="W490" s="612"/>
      <c r="X490" s="612"/>
      <c r="Y490" s="612"/>
      <c r="Z490" s="612"/>
      <c r="AA490" s="612"/>
      <c r="AB490" s="612"/>
      <c r="AC490" s="612"/>
      <c r="AD490" s="612"/>
      <c r="AE490" s="612"/>
      <c r="AF490" s="612"/>
      <c r="AG490" s="612"/>
      <c r="AH490" s="612"/>
      <c r="AI490" s="612"/>
      <c r="AJ490" s="612"/>
      <c r="AK490" s="612"/>
      <c r="AL490" s="612"/>
      <c r="AM490" s="612"/>
      <c r="AN490" s="612"/>
      <c r="AO490" s="612"/>
      <c r="AP490" s="612"/>
      <c r="AQ490" s="612"/>
      <c r="AR490" s="612"/>
      <c r="AS490" s="612"/>
      <c r="AT490" s="612"/>
      <c r="AU490" s="612"/>
      <c r="AV490" s="612"/>
      <c r="AW490" s="612"/>
      <c r="AX490" s="612"/>
      <c r="AY490" s="612"/>
      <c r="AZ490" s="612"/>
      <c r="BA490" s="612"/>
      <c r="BB490" s="612"/>
      <c r="BC490" s="612"/>
      <c r="BD490" s="612"/>
      <c r="BE490" s="612"/>
      <c r="BF490" s="612"/>
      <c r="BG490" s="612"/>
      <c r="BH490" s="612"/>
      <c r="BI490" s="612"/>
      <c r="BJ490" s="612"/>
      <c r="BK490" s="612"/>
      <c r="BL490" s="612"/>
      <c r="BM490" s="612"/>
      <c r="BN490" s="612"/>
      <c r="BO490" s="612"/>
      <c r="BP490" s="612"/>
      <c r="BQ490" s="612"/>
      <c r="BR490" s="612"/>
      <c r="BS490" s="612"/>
      <c r="BT490" s="612"/>
      <c r="BU490" s="612"/>
      <c r="BV490" s="612"/>
      <c r="BW490" s="612"/>
      <c r="BX490" s="612"/>
      <c r="BY490" s="612"/>
      <c r="BZ490" s="612"/>
      <c r="CA490" s="612"/>
      <c r="CB490" s="612"/>
      <c r="CC490" s="612"/>
      <c r="CD490" s="612"/>
      <c r="CE490" s="612"/>
      <c r="CF490" s="612"/>
      <c r="CG490" s="612"/>
      <c r="CH490" s="612"/>
      <c r="CI490" s="612"/>
    </row>
    <row r="491" spans="2:87" ht="23.25" customHeight="1">
      <c r="B491" s="612"/>
      <c r="C491" s="612"/>
      <c r="D491" s="612"/>
      <c r="E491" s="612"/>
      <c r="F491" s="612"/>
      <c r="G491" s="612"/>
      <c r="H491" s="612"/>
      <c r="I491" s="612"/>
      <c r="J491" s="612"/>
      <c r="K491" s="612"/>
      <c r="L491" s="612"/>
      <c r="M491" s="612"/>
      <c r="N491" s="612"/>
      <c r="O491" s="612"/>
      <c r="P491" s="612"/>
      <c r="Q491" s="612"/>
      <c r="R491" s="612"/>
      <c r="S491" s="612"/>
      <c r="T491" s="612"/>
      <c r="U491" s="612"/>
      <c r="V491" s="612"/>
      <c r="W491" s="612"/>
      <c r="X491" s="612"/>
      <c r="Y491" s="612"/>
      <c r="Z491" s="612"/>
      <c r="AA491" s="612"/>
      <c r="AB491" s="612"/>
      <c r="AC491" s="612"/>
      <c r="AD491" s="612"/>
      <c r="AE491" s="612"/>
      <c r="AF491" s="612"/>
      <c r="AG491" s="612"/>
      <c r="AH491" s="612"/>
      <c r="AI491" s="612"/>
      <c r="AJ491" s="612"/>
      <c r="AK491" s="612"/>
      <c r="AL491" s="612"/>
      <c r="AM491" s="612"/>
      <c r="AN491" s="612"/>
      <c r="AO491" s="612"/>
      <c r="AP491" s="612"/>
      <c r="AQ491" s="612"/>
      <c r="AR491" s="612"/>
      <c r="AS491" s="612"/>
      <c r="AT491" s="612"/>
      <c r="AU491" s="612"/>
      <c r="AV491" s="612"/>
      <c r="AW491" s="612"/>
      <c r="AX491" s="612"/>
      <c r="AY491" s="612"/>
      <c r="AZ491" s="612"/>
      <c r="BA491" s="612"/>
      <c r="BB491" s="612"/>
      <c r="BC491" s="612"/>
      <c r="BD491" s="612"/>
      <c r="BE491" s="612"/>
      <c r="BF491" s="612"/>
      <c r="BG491" s="612"/>
      <c r="BH491" s="612"/>
      <c r="BI491" s="612"/>
      <c r="BJ491" s="612"/>
      <c r="BK491" s="612"/>
      <c r="BL491" s="612"/>
      <c r="BM491" s="612"/>
      <c r="BN491" s="612"/>
      <c r="BO491" s="612"/>
      <c r="BP491" s="612"/>
      <c r="BQ491" s="612"/>
      <c r="BR491" s="612"/>
      <c r="BS491" s="612"/>
      <c r="BT491" s="612"/>
      <c r="BU491" s="612"/>
      <c r="BV491" s="612"/>
      <c r="BW491" s="612"/>
      <c r="BX491" s="612"/>
      <c r="BY491" s="612"/>
      <c r="BZ491" s="612"/>
      <c r="CA491" s="612"/>
      <c r="CB491" s="612"/>
      <c r="CC491" s="612"/>
      <c r="CD491" s="612"/>
      <c r="CE491" s="612"/>
      <c r="CF491" s="612"/>
      <c r="CG491" s="612"/>
      <c r="CH491" s="612"/>
      <c r="CI491" s="612"/>
    </row>
    <row r="492" spans="2:87" ht="23.25" customHeight="1">
      <c r="B492" s="612"/>
      <c r="C492" s="612"/>
      <c r="D492" s="612"/>
      <c r="E492" s="612"/>
      <c r="F492" s="612"/>
      <c r="G492" s="612"/>
      <c r="H492" s="612"/>
      <c r="I492" s="612"/>
      <c r="J492" s="612"/>
      <c r="K492" s="612"/>
      <c r="L492" s="612"/>
      <c r="M492" s="612"/>
      <c r="N492" s="612"/>
      <c r="O492" s="612"/>
      <c r="P492" s="612"/>
      <c r="Q492" s="612"/>
      <c r="R492" s="612"/>
      <c r="S492" s="612"/>
      <c r="T492" s="612"/>
      <c r="U492" s="612"/>
      <c r="V492" s="612"/>
      <c r="W492" s="612"/>
      <c r="X492" s="612"/>
      <c r="Y492" s="612"/>
      <c r="Z492" s="612"/>
      <c r="AA492" s="612"/>
      <c r="AB492" s="612"/>
      <c r="AC492" s="612"/>
      <c r="AD492" s="612"/>
      <c r="AE492" s="612"/>
      <c r="AF492" s="612"/>
      <c r="AG492" s="612"/>
      <c r="AH492" s="612"/>
      <c r="AI492" s="612"/>
      <c r="AJ492" s="612"/>
      <c r="AK492" s="612"/>
      <c r="AL492" s="612"/>
      <c r="AM492" s="612"/>
      <c r="AN492" s="612"/>
      <c r="AO492" s="612"/>
      <c r="AP492" s="612"/>
      <c r="AQ492" s="612"/>
      <c r="AR492" s="612"/>
      <c r="AS492" s="612"/>
      <c r="AT492" s="612"/>
      <c r="AU492" s="612"/>
      <c r="AV492" s="612"/>
      <c r="AW492" s="612"/>
      <c r="AX492" s="612"/>
      <c r="AY492" s="612"/>
      <c r="AZ492" s="612"/>
      <c r="BA492" s="612"/>
      <c r="BB492" s="612"/>
      <c r="BC492" s="612"/>
      <c r="BD492" s="612"/>
      <c r="BE492" s="612"/>
      <c r="BF492" s="612"/>
      <c r="BG492" s="612"/>
      <c r="BH492" s="612"/>
      <c r="BI492" s="612"/>
      <c r="BJ492" s="612"/>
      <c r="BK492" s="612"/>
      <c r="BL492" s="612"/>
      <c r="BM492" s="612"/>
      <c r="BN492" s="612"/>
      <c r="BO492" s="612"/>
      <c r="BP492" s="612"/>
      <c r="BQ492" s="612"/>
      <c r="BR492" s="612"/>
      <c r="BS492" s="612"/>
      <c r="BT492" s="612"/>
      <c r="BU492" s="612"/>
      <c r="BV492" s="612"/>
      <c r="BW492" s="612"/>
      <c r="BX492" s="612"/>
      <c r="BY492" s="612"/>
      <c r="BZ492" s="612"/>
      <c r="CA492" s="612"/>
      <c r="CB492" s="612"/>
      <c r="CC492" s="612"/>
      <c r="CD492" s="612"/>
      <c r="CE492" s="612"/>
      <c r="CF492" s="612"/>
      <c r="CG492" s="612"/>
      <c r="CH492" s="612"/>
      <c r="CI492" s="612"/>
    </row>
    <row r="493" spans="2:87" ht="23.25" customHeight="1">
      <c r="B493" s="612"/>
      <c r="C493" s="612"/>
      <c r="D493" s="612"/>
      <c r="E493" s="612"/>
      <c r="F493" s="612"/>
      <c r="G493" s="612"/>
      <c r="H493" s="612"/>
      <c r="I493" s="612"/>
      <c r="J493" s="612"/>
      <c r="K493" s="612"/>
      <c r="L493" s="612"/>
      <c r="M493" s="612"/>
      <c r="N493" s="612"/>
      <c r="O493" s="612"/>
      <c r="P493" s="612"/>
      <c r="Q493" s="612"/>
      <c r="R493" s="612"/>
      <c r="S493" s="612"/>
      <c r="T493" s="612"/>
      <c r="U493" s="612"/>
      <c r="V493" s="612"/>
      <c r="W493" s="612"/>
      <c r="X493" s="612"/>
      <c r="Y493" s="612"/>
      <c r="Z493" s="612"/>
      <c r="AA493" s="612"/>
      <c r="AB493" s="612"/>
      <c r="AC493" s="612"/>
      <c r="AD493" s="612"/>
      <c r="AE493" s="612"/>
      <c r="AF493" s="612"/>
      <c r="AG493" s="612"/>
      <c r="AH493" s="612"/>
      <c r="AI493" s="612"/>
      <c r="AJ493" s="612"/>
      <c r="AK493" s="612"/>
      <c r="AL493" s="612"/>
      <c r="AM493" s="612"/>
      <c r="AN493" s="612"/>
      <c r="AO493" s="612"/>
      <c r="AP493" s="612"/>
      <c r="AQ493" s="612"/>
      <c r="AR493" s="612"/>
      <c r="AS493" s="612"/>
      <c r="AT493" s="612"/>
      <c r="AU493" s="612"/>
      <c r="AV493" s="612"/>
      <c r="AW493" s="612"/>
      <c r="AX493" s="612"/>
      <c r="AY493" s="612"/>
      <c r="AZ493" s="612"/>
      <c r="BA493" s="612"/>
      <c r="BB493" s="612"/>
      <c r="BC493" s="612"/>
      <c r="BD493" s="612"/>
      <c r="BE493" s="612"/>
      <c r="BF493" s="612"/>
      <c r="BG493" s="612"/>
      <c r="BH493" s="612"/>
      <c r="BI493" s="612"/>
      <c r="BJ493" s="612"/>
      <c r="BK493" s="612"/>
      <c r="BL493" s="612"/>
      <c r="BM493" s="612"/>
      <c r="BN493" s="612"/>
      <c r="BO493" s="612"/>
      <c r="BP493" s="612"/>
      <c r="BQ493" s="612"/>
      <c r="BR493" s="612"/>
      <c r="BS493" s="612"/>
      <c r="BT493" s="612"/>
      <c r="BU493" s="612"/>
      <c r="BV493" s="612"/>
      <c r="BW493" s="612"/>
      <c r="BX493" s="612"/>
      <c r="BY493" s="612"/>
      <c r="BZ493" s="612"/>
      <c r="CA493" s="612"/>
      <c r="CB493" s="612"/>
      <c r="CC493" s="612"/>
      <c r="CD493" s="612"/>
      <c r="CE493" s="612"/>
      <c r="CF493" s="612"/>
      <c r="CG493" s="612"/>
      <c r="CH493" s="612"/>
      <c r="CI493" s="612"/>
    </row>
    <row r="494" spans="2:87">
      <c r="B494" s="613" t="s">
        <v>1240</v>
      </c>
      <c r="C494" s="613"/>
      <c r="D494" s="613"/>
      <c r="E494" s="613"/>
      <c r="F494" s="613"/>
      <c r="G494" s="613"/>
      <c r="H494" s="613"/>
      <c r="I494" s="613"/>
      <c r="J494" s="613"/>
      <c r="K494" s="613"/>
      <c r="L494" s="613"/>
      <c r="M494" s="613"/>
      <c r="N494" s="613"/>
      <c r="O494" s="613"/>
      <c r="P494" s="613"/>
      <c r="Q494" s="613"/>
      <c r="R494" s="613"/>
      <c r="S494" s="613"/>
      <c r="T494" s="613"/>
      <c r="U494" s="613"/>
      <c r="V494" s="613"/>
      <c r="W494" s="613"/>
      <c r="X494" s="613"/>
      <c r="Y494" s="613"/>
      <c r="Z494" s="613"/>
      <c r="AA494" s="613"/>
      <c r="AB494" s="613"/>
      <c r="AC494" s="613"/>
      <c r="AD494" s="613"/>
      <c r="AE494" s="613"/>
      <c r="AF494" s="613"/>
      <c r="AG494" s="613"/>
      <c r="AH494" s="613"/>
      <c r="AI494" s="613"/>
      <c r="AJ494" s="613"/>
      <c r="AK494" s="613"/>
      <c r="AL494" s="613"/>
      <c r="AM494" s="613"/>
      <c r="AN494" s="613"/>
      <c r="AO494" s="613"/>
      <c r="AP494" s="613"/>
      <c r="AQ494" s="613"/>
      <c r="AR494" s="613"/>
      <c r="AS494" s="613"/>
      <c r="AT494" s="613"/>
      <c r="AU494" s="613"/>
      <c r="AV494" s="613"/>
      <c r="AW494" s="613"/>
      <c r="AX494" s="613"/>
      <c r="AY494" s="613"/>
      <c r="AZ494" s="613"/>
      <c r="BA494" s="613"/>
      <c r="BB494" s="613"/>
      <c r="BC494" s="613"/>
      <c r="BD494" s="613"/>
      <c r="BE494" s="613"/>
      <c r="BF494" s="613"/>
      <c r="BG494" s="613"/>
      <c r="BH494" s="613"/>
      <c r="BI494" s="613"/>
      <c r="BJ494" s="613"/>
      <c r="BK494" s="613"/>
      <c r="BL494" s="613"/>
      <c r="BM494" s="613"/>
      <c r="BN494" s="613"/>
      <c r="BO494" s="613"/>
      <c r="BP494" s="613"/>
      <c r="BQ494" s="613"/>
      <c r="BR494" s="613"/>
      <c r="BS494" s="613"/>
      <c r="BT494" s="613"/>
      <c r="BU494" s="613"/>
      <c r="BV494" s="613"/>
      <c r="BW494" s="613"/>
      <c r="BX494" s="613"/>
      <c r="BY494" s="613"/>
      <c r="BZ494" s="613"/>
      <c r="CA494" s="613"/>
      <c r="CB494" s="613"/>
      <c r="CC494" s="613"/>
      <c r="CD494" s="613"/>
      <c r="CE494" s="613"/>
      <c r="CF494" s="613"/>
      <c r="CG494" s="613"/>
      <c r="CH494" s="613"/>
      <c r="CI494" s="613"/>
    </row>
    <row r="495" spans="2:87">
      <c r="B495" s="613"/>
      <c r="C495" s="613"/>
      <c r="D495" s="613"/>
      <c r="E495" s="613"/>
      <c r="F495" s="613"/>
      <c r="G495" s="613"/>
      <c r="H495" s="613"/>
      <c r="I495" s="613"/>
      <c r="J495" s="613"/>
      <c r="K495" s="613"/>
      <c r="L495" s="613"/>
      <c r="M495" s="613"/>
      <c r="N495" s="613"/>
      <c r="O495" s="613"/>
      <c r="P495" s="613"/>
      <c r="Q495" s="613"/>
      <c r="R495" s="613"/>
      <c r="S495" s="613"/>
      <c r="T495" s="613"/>
      <c r="U495" s="613"/>
      <c r="V495" s="613"/>
      <c r="W495" s="613"/>
      <c r="X495" s="613"/>
      <c r="Y495" s="613"/>
      <c r="Z495" s="613"/>
      <c r="AA495" s="613"/>
      <c r="AB495" s="613"/>
      <c r="AC495" s="613"/>
      <c r="AD495" s="613"/>
      <c r="AE495" s="613"/>
      <c r="AF495" s="613"/>
      <c r="AG495" s="613"/>
      <c r="AH495" s="613"/>
      <c r="AI495" s="613"/>
      <c r="AJ495" s="613"/>
      <c r="AK495" s="613"/>
      <c r="AL495" s="613"/>
      <c r="AM495" s="613"/>
      <c r="AN495" s="613"/>
      <c r="AO495" s="613"/>
      <c r="AP495" s="613"/>
      <c r="AQ495" s="613"/>
      <c r="AR495" s="613"/>
      <c r="AS495" s="613"/>
      <c r="AT495" s="613"/>
      <c r="AU495" s="613"/>
      <c r="AV495" s="613"/>
      <c r="AW495" s="613"/>
      <c r="AX495" s="613"/>
      <c r="AY495" s="613"/>
      <c r="AZ495" s="613"/>
      <c r="BA495" s="613"/>
      <c r="BB495" s="613"/>
      <c r="BC495" s="613"/>
      <c r="BD495" s="613"/>
      <c r="BE495" s="613"/>
      <c r="BF495" s="613"/>
      <c r="BG495" s="613"/>
      <c r="BH495" s="613"/>
      <c r="BI495" s="613"/>
      <c r="BJ495" s="613"/>
      <c r="BK495" s="613"/>
      <c r="BL495" s="613"/>
      <c r="BM495" s="613"/>
      <c r="BN495" s="613"/>
      <c r="BO495" s="613"/>
      <c r="BP495" s="613"/>
      <c r="BQ495" s="613"/>
      <c r="BR495" s="613"/>
      <c r="BS495" s="613"/>
      <c r="BT495" s="613"/>
      <c r="BU495" s="613"/>
      <c r="BV495" s="613"/>
      <c r="BW495" s="613"/>
      <c r="BX495" s="613"/>
      <c r="BY495" s="613"/>
      <c r="BZ495" s="613"/>
      <c r="CA495" s="613"/>
      <c r="CB495" s="613"/>
      <c r="CC495" s="613"/>
      <c r="CD495" s="613"/>
      <c r="CE495" s="613"/>
      <c r="CF495" s="613"/>
      <c r="CG495" s="613"/>
      <c r="CH495" s="613"/>
      <c r="CI495" s="613"/>
    </row>
    <row r="496" spans="2:87" ht="21" customHeight="1">
      <c r="B496" s="614" t="s">
        <v>1253</v>
      </c>
      <c r="C496" s="615"/>
      <c r="D496" s="615"/>
      <c r="E496" s="615"/>
      <c r="F496" s="615"/>
      <c r="G496" s="615"/>
      <c r="H496" s="615"/>
      <c r="I496" s="615"/>
      <c r="J496" s="615"/>
      <c r="K496" s="615"/>
      <c r="L496" s="615"/>
      <c r="M496" s="615"/>
      <c r="N496" s="615"/>
      <c r="O496" s="615"/>
      <c r="P496" s="615"/>
      <c r="Q496" s="615"/>
      <c r="R496" s="615"/>
      <c r="S496" s="615"/>
      <c r="T496" s="615"/>
      <c r="U496" s="615"/>
      <c r="V496" s="615"/>
      <c r="W496" s="615"/>
      <c r="X496" s="615"/>
      <c r="Y496" s="615"/>
      <c r="Z496" s="615"/>
      <c r="AA496" s="615"/>
      <c r="AB496" s="615"/>
      <c r="AC496" s="615"/>
      <c r="AD496" s="615"/>
      <c r="AE496" s="615"/>
      <c r="AF496" s="615"/>
      <c r="AG496" s="615"/>
      <c r="AH496" s="615"/>
      <c r="AI496" s="615"/>
      <c r="AJ496" s="615"/>
      <c r="AK496" s="615"/>
      <c r="AL496" s="615"/>
      <c r="AM496" s="615"/>
      <c r="AN496" s="615"/>
      <c r="AO496" s="615"/>
      <c r="AP496" s="615"/>
      <c r="AQ496" s="615"/>
      <c r="AR496" s="615"/>
      <c r="AS496" s="615"/>
      <c r="AT496" s="615"/>
      <c r="AU496" s="615"/>
      <c r="AV496" s="615"/>
      <c r="AW496" s="615"/>
      <c r="AX496" s="615"/>
      <c r="AY496" s="615"/>
      <c r="AZ496" s="615"/>
      <c r="BA496" s="615"/>
      <c r="BB496" s="615"/>
      <c r="BC496" s="615"/>
      <c r="BD496" s="615"/>
      <c r="BE496" s="615"/>
      <c r="BF496" s="615"/>
      <c r="BG496" s="615"/>
      <c r="BH496" s="615"/>
      <c r="BI496" s="615"/>
      <c r="BJ496" s="615"/>
      <c r="BK496" s="615"/>
      <c r="BL496" s="615"/>
      <c r="BM496" s="615"/>
      <c r="BN496" s="615"/>
      <c r="BO496" s="615"/>
      <c r="BP496" s="615"/>
      <c r="BQ496" s="615"/>
      <c r="BR496" s="615"/>
      <c r="BS496" s="615"/>
      <c r="BT496" s="615"/>
      <c r="BU496" s="615"/>
      <c r="BV496" s="615"/>
      <c r="BW496" s="615"/>
      <c r="BX496" s="615"/>
      <c r="BY496" s="615"/>
      <c r="BZ496" s="615"/>
      <c r="CA496" s="615"/>
      <c r="CB496" s="615"/>
      <c r="CC496" s="615"/>
      <c r="CD496" s="615"/>
      <c r="CE496" s="615"/>
      <c r="CF496" s="615"/>
      <c r="CG496" s="615"/>
      <c r="CH496" s="615"/>
      <c r="CI496" s="615"/>
    </row>
    <row r="497" spans="2:88" ht="21" customHeight="1">
      <c r="B497" s="615"/>
      <c r="C497" s="615"/>
      <c r="D497" s="615"/>
      <c r="E497" s="615"/>
      <c r="F497" s="615"/>
      <c r="G497" s="615"/>
      <c r="H497" s="615"/>
      <c r="I497" s="615"/>
      <c r="J497" s="615"/>
      <c r="K497" s="615"/>
      <c r="L497" s="615"/>
      <c r="M497" s="615"/>
      <c r="N497" s="615"/>
      <c r="O497" s="615"/>
      <c r="P497" s="615"/>
      <c r="Q497" s="615"/>
      <c r="R497" s="615"/>
      <c r="S497" s="615"/>
      <c r="T497" s="615"/>
      <c r="U497" s="615"/>
      <c r="V497" s="615"/>
      <c r="W497" s="615"/>
      <c r="X497" s="615"/>
      <c r="Y497" s="615"/>
      <c r="Z497" s="615"/>
      <c r="AA497" s="615"/>
      <c r="AB497" s="615"/>
      <c r="AC497" s="615"/>
      <c r="AD497" s="615"/>
      <c r="AE497" s="615"/>
      <c r="AF497" s="615"/>
      <c r="AG497" s="615"/>
      <c r="AH497" s="615"/>
      <c r="AI497" s="615"/>
      <c r="AJ497" s="615"/>
      <c r="AK497" s="615"/>
      <c r="AL497" s="615"/>
      <c r="AM497" s="615"/>
      <c r="AN497" s="615"/>
      <c r="AO497" s="615"/>
      <c r="AP497" s="615"/>
      <c r="AQ497" s="615"/>
      <c r="AR497" s="615"/>
      <c r="AS497" s="615"/>
      <c r="AT497" s="615"/>
      <c r="AU497" s="615"/>
      <c r="AV497" s="615"/>
      <c r="AW497" s="615"/>
      <c r="AX497" s="615"/>
      <c r="AY497" s="615"/>
      <c r="AZ497" s="615"/>
      <c r="BA497" s="615"/>
      <c r="BB497" s="615"/>
      <c r="BC497" s="615"/>
      <c r="BD497" s="615"/>
      <c r="BE497" s="615"/>
      <c r="BF497" s="615"/>
      <c r="BG497" s="615"/>
      <c r="BH497" s="615"/>
      <c r="BI497" s="615"/>
      <c r="BJ497" s="615"/>
      <c r="BK497" s="615"/>
      <c r="BL497" s="615"/>
      <c r="BM497" s="615"/>
      <c r="BN497" s="615"/>
      <c r="BO497" s="615"/>
      <c r="BP497" s="615"/>
      <c r="BQ497" s="615"/>
      <c r="BR497" s="615"/>
      <c r="BS497" s="615"/>
      <c r="BT497" s="615"/>
      <c r="BU497" s="615"/>
      <c r="BV497" s="615"/>
      <c r="BW497" s="615"/>
      <c r="BX497" s="615"/>
      <c r="BY497" s="615"/>
      <c r="BZ497" s="615"/>
      <c r="CA497" s="615"/>
      <c r="CB497" s="615"/>
      <c r="CC497" s="615"/>
      <c r="CD497" s="615"/>
      <c r="CE497" s="615"/>
      <c r="CF497" s="615"/>
      <c r="CG497" s="615"/>
      <c r="CH497" s="615"/>
      <c r="CI497" s="615"/>
    </row>
    <row r="498" spans="2:88" ht="21" customHeight="1">
      <c r="B498" s="615"/>
      <c r="C498" s="615"/>
      <c r="D498" s="615"/>
      <c r="E498" s="615"/>
      <c r="F498" s="615"/>
      <c r="G498" s="615"/>
      <c r="H498" s="615"/>
      <c r="I498" s="615"/>
      <c r="J498" s="615"/>
      <c r="K498" s="615"/>
      <c r="L498" s="615"/>
      <c r="M498" s="615"/>
      <c r="N498" s="615"/>
      <c r="O498" s="615"/>
      <c r="P498" s="615"/>
      <c r="Q498" s="615"/>
      <c r="R498" s="615"/>
      <c r="S498" s="615"/>
      <c r="T498" s="615"/>
      <c r="U498" s="615"/>
      <c r="V498" s="615"/>
      <c r="W498" s="615"/>
      <c r="X498" s="615"/>
      <c r="Y498" s="615"/>
      <c r="Z498" s="615"/>
      <c r="AA498" s="615"/>
      <c r="AB498" s="615"/>
      <c r="AC498" s="615"/>
      <c r="AD498" s="615"/>
      <c r="AE498" s="615"/>
      <c r="AF498" s="615"/>
      <c r="AG498" s="615"/>
      <c r="AH498" s="615"/>
      <c r="AI498" s="615"/>
      <c r="AJ498" s="615"/>
      <c r="AK498" s="615"/>
      <c r="AL498" s="615"/>
      <c r="AM498" s="615"/>
      <c r="AN498" s="615"/>
      <c r="AO498" s="615"/>
      <c r="AP498" s="615"/>
      <c r="AQ498" s="615"/>
      <c r="AR498" s="615"/>
      <c r="AS498" s="615"/>
      <c r="AT498" s="615"/>
      <c r="AU498" s="615"/>
      <c r="AV498" s="615"/>
      <c r="AW498" s="615"/>
      <c r="AX498" s="615"/>
      <c r="AY498" s="615"/>
      <c r="AZ498" s="615"/>
      <c r="BA498" s="615"/>
      <c r="BB498" s="615"/>
      <c r="BC498" s="615"/>
      <c r="BD498" s="615"/>
      <c r="BE498" s="615"/>
      <c r="BF498" s="615"/>
      <c r="BG498" s="615"/>
      <c r="BH498" s="615"/>
      <c r="BI498" s="615"/>
      <c r="BJ498" s="615"/>
      <c r="BK498" s="615"/>
      <c r="BL498" s="615"/>
      <c r="BM498" s="615"/>
      <c r="BN498" s="615"/>
      <c r="BO498" s="615"/>
      <c r="BP498" s="615"/>
      <c r="BQ498" s="615"/>
      <c r="BR498" s="615"/>
      <c r="BS498" s="615"/>
      <c r="BT498" s="615"/>
      <c r="BU498" s="615"/>
      <c r="BV498" s="615"/>
      <c r="BW498" s="615"/>
      <c r="BX498" s="615"/>
      <c r="BY498" s="615"/>
      <c r="BZ498" s="615"/>
      <c r="CA498" s="615"/>
      <c r="CB498" s="615"/>
      <c r="CC498" s="615"/>
      <c r="CD498" s="615"/>
      <c r="CE498" s="615"/>
      <c r="CF498" s="615"/>
      <c r="CG498" s="615"/>
      <c r="CH498" s="615"/>
      <c r="CI498" s="615"/>
    </row>
    <row r="499" spans="2:88" ht="21" customHeight="1">
      <c r="B499" s="615"/>
      <c r="C499" s="615"/>
      <c r="D499" s="615"/>
      <c r="E499" s="615"/>
      <c r="F499" s="615"/>
      <c r="G499" s="615"/>
      <c r="H499" s="615"/>
      <c r="I499" s="615"/>
      <c r="J499" s="615"/>
      <c r="K499" s="615"/>
      <c r="L499" s="615"/>
      <c r="M499" s="615"/>
      <c r="N499" s="615"/>
      <c r="O499" s="615"/>
      <c r="P499" s="615"/>
      <c r="Q499" s="615"/>
      <c r="R499" s="615"/>
      <c r="S499" s="615"/>
      <c r="T499" s="615"/>
      <c r="U499" s="615"/>
      <c r="V499" s="615"/>
      <c r="W499" s="615"/>
      <c r="X499" s="615"/>
      <c r="Y499" s="615"/>
      <c r="Z499" s="615"/>
      <c r="AA499" s="615"/>
      <c r="AB499" s="615"/>
      <c r="AC499" s="615"/>
      <c r="AD499" s="615"/>
      <c r="AE499" s="615"/>
      <c r="AF499" s="615"/>
      <c r="AG499" s="615"/>
      <c r="AH499" s="615"/>
      <c r="AI499" s="615"/>
      <c r="AJ499" s="615"/>
      <c r="AK499" s="615"/>
      <c r="AL499" s="615"/>
      <c r="AM499" s="615"/>
      <c r="AN499" s="615"/>
      <c r="AO499" s="615"/>
      <c r="AP499" s="615"/>
      <c r="AQ499" s="615"/>
      <c r="AR499" s="615"/>
      <c r="AS499" s="615"/>
      <c r="AT499" s="615"/>
      <c r="AU499" s="615"/>
      <c r="AV499" s="615"/>
      <c r="AW499" s="615"/>
      <c r="AX499" s="615"/>
      <c r="AY499" s="615"/>
      <c r="AZ499" s="615"/>
      <c r="BA499" s="615"/>
      <c r="BB499" s="615"/>
      <c r="BC499" s="615"/>
      <c r="BD499" s="615"/>
      <c r="BE499" s="615"/>
      <c r="BF499" s="615"/>
      <c r="BG499" s="615"/>
      <c r="BH499" s="615"/>
      <c r="BI499" s="615"/>
      <c r="BJ499" s="615"/>
      <c r="BK499" s="615"/>
      <c r="BL499" s="615"/>
      <c r="BM499" s="615"/>
      <c r="BN499" s="615"/>
      <c r="BO499" s="615"/>
      <c r="BP499" s="615"/>
      <c r="BQ499" s="615"/>
      <c r="BR499" s="615"/>
      <c r="BS499" s="615"/>
      <c r="BT499" s="615"/>
      <c r="BU499" s="615"/>
      <c r="BV499" s="615"/>
      <c r="BW499" s="615"/>
      <c r="BX499" s="615"/>
      <c r="BY499" s="615"/>
      <c r="BZ499" s="615"/>
      <c r="CA499" s="615"/>
      <c r="CB499" s="615"/>
      <c r="CC499" s="615"/>
      <c r="CD499" s="615"/>
      <c r="CE499" s="615"/>
      <c r="CF499" s="615"/>
      <c r="CG499" s="615"/>
      <c r="CH499" s="615"/>
      <c r="CI499" s="615"/>
    </row>
    <row r="500" spans="2:88" ht="21" customHeight="1">
      <c r="B500" s="615"/>
      <c r="C500" s="615"/>
      <c r="D500" s="615"/>
      <c r="E500" s="615"/>
      <c r="F500" s="615"/>
      <c r="G500" s="615"/>
      <c r="H500" s="615"/>
      <c r="I500" s="615"/>
      <c r="J500" s="615"/>
      <c r="K500" s="615"/>
      <c r="L500" s="615"/>
      <c r="M500" s="615"/>
      <c r="N500" s="615"/>
      <c r="O500" s="615"/>
      <c r="P500" s="615"/>
      <c r="Q500" s="615"/>
      <c r="R500" s="615"/>
      <c r="S500" s="615"/>
      <c r="T500" s="615"/>
      <c r="U500" s="615"/>
      <c r="V500" s="615"/>
      <c r="W500" s="615"/>
      <c r="X500" s="615"/>
      <c r="Y500" s="615"/>
      <c r="Z500" s="615"/>
      <c r="AA500" s="615"/>
      <c r="AB500" s="615"/>
      <c r="AC500" s="615"/>
      <c r="AD500" s="615"/>
      <c r="AE500" s="615"/>
      <c r="AF500" s="615"/>
      <c r="AG500" s="615"/>
      <c r="AH500" s="615"/>
      <c r="AI500" s="615"/>
      <c r="AJ500" s="615"/>
      <c r="AK500" s="615"/>
      <c r="AL500" s="615"/>
      <c r="AM500" s="615"/>
      <c r="AN500" s="615"/>
      <c r="AO500" s="615"/>
      <c r="AP500" s="615"/>
      <c r="AQ500" s="615"/>
      <c r="AR500" s="615"/>
      <c r="AS500" s="615"/>
      <c r="AT500" s="615"/>
      <c r="AU500" s="615"/>
      <c r="AV500" s="615"/>
      <c r="AW500" s="615"/>
      <c r="AX500" s="615"/>
      <c r="AY500" s="615"/>
      <c r="AZ500" s="615"/>
      <c r="BA500" s="615"/>
      <c r="BB500" s="615"/>
      <c r="BC500" s="615"/>
      <c r="BD500" s="615"/>
      <c r="BE500" s="615"/>
      <c r="BF500" s="615"/>
      <c r="BG500" s="615"/>
      <c r="BH500" s="615"/>
      <c r="BI500" s="615"/>
      <c r="BJ500" s="615"/>
      <c r="BK500" s="615"/>
      <c r="BL500" s="615"/>
      <c r="BM500" s="615"/>
      <c r="BN500" s="615"/>
      <c r="BO500" s="615"/>
      <c r="BP500" s="615"/>
      <c r="BQ500" s="615"/>
      <c r="BR500" s="615"/>
      <c r="BS500" s="615"/>
      <c r="BT500" s="615"/>
      <c r="BU500" s="615"/>
      <c r="BV500" s="615"/>
      <c r="BW500" s="615"/>
      <c r="BX500" s="615"/>
      <c r="BY500" s="615"/>
      <c r="BZ500" s="615"/>
      <c r="CA500" s="615"/>
      <c r="CB500" s="615"/>
      <c r="CC500" s="615"/>
      <c r="CD500" s="615"/>
      <c r="CE500" s="615"/>
      <c r="CF500" s="615"/>
      <c r="CG500" s="615"/>
      <c r="CH500" s="615"/>
      <c r="CI500" s="615"/>
    </row>
    <row r="501" spans="2:88" ht="21" customHeight="1">
      <c r="B501" s="615"/>
      <c r="C501" s="615"/>
      <c r="D501" s="615"/>
      <c r="E501" s="615"/>
      <c r="F501" s="615"/>
      <c r="G501" s="615"/>
      <c r="H501" s="615"/>
      <c r="I501" s="615"/>
      <c r="J501" s="615"/>
      <c r="K501" s="615"/>
      <c r="L501" s="615"/>
      <c r="M501" s="615"/>
      <c r="N501" s="615"/>
      <c r="O501" s="615"/>
      <c r="P501" s="615"/>
      <c r="Q501" s="615"/>
      <c r="R501" s="615"/>
      <c r="S501" s="615"/>
      <c r="T501" s="615"/>
      <c r="U501" s="615"/>
      <c r="V501" s="615"/>
      <c r="W501" s="615"/>
      <c r="X501" s="615"/>
      <c r="Y501" s="615"/>
      <c r="Z501" s="615"/>
      <c r="AA501" s="615"/>
      <c r="AB501" s="615"/>
      <c r="AC501" s="615"/>
      <c r="AD501" s="615"/>
      <c r="AE501" s="615"/>
      <c r="AF501" s="615"/>
      <c r="AG501" s="615"/>
      <c r="AH501" s="615"/>
      <c r="AI501" s="615"/>
      <c r="AJ501" s="615"/>
      <c r="AK501" s="615"/>
      <c r="AL501" s="615"/>
      <c r="AM501" s="615"/>
      <c r="AN501" s="615"/>
      <c r="AO501" s="615"/>
      <c r="AP501" s="615"/>
      <c r="AQ501" s="615"/>
      <c r="AR501" s="615"/>
      <c r="AS501" s="615"/>
      <c r="AT501" s="615"/>
      <c r="AU501" s="615"/>
      <c r="AV501" s="615"/>
      <c r="AW501" s="615"/>
      <c r="AX501" s="615"/>
      <c r="AY501" s="615"/>
      <c r="AZ501" s="615"/>
      <c r="BA501" s="615"/>
      <c r="BB501" s="615"/>
      <c r="BC501" s="615"/>
      <c r="BD501" s="615"/>
      <c r="BE501" s="615"/>
      <c r="BF501" s="615"/>
      <c r="BG501" s="615"/>
      <c r="BH501" s="615"/>
      <c r="BI501" s="615"/>
      <c r="BJ501" s="615"/>
      <c r="BK501" s="615"/>
      <c r="BL501" s="615"/>
      <c r="BM501" s="615"/>
      <c r="BN501" s="615"/>
      <c r="BO501" s="615"/>
      <c r="BP501" s="615"/>
      <c r="BQ501" s="615"/>
      <c r="BR501" s="615"/>
      <c r="BS501" s="615"/>
      <c r="BT501" s="615"/>
      <c r="BU501" s="615"/>
      <c r="BV501" s="615"/>
      <c r="BW501" s="615"/>
      <c r="BX501" s="615"/>
      <c r="BY501" s="615"/>
      <c r="BZ501" s="615"/>
      <c r="CA501" s="615"/>
      <c r="CB501" s="615"/>
      <c r="CC501" s="615"/>
      <c r="CD501" s="615"/>
      <c r="CE501" s="615"/>
      <c r="CF501" s="615"/>
      <c r="CG501" s="615"/>
      <c r="CH501" s="615"/>
      <c r="CI501" s="615"/>
    </row>
    <row r="502" spans="2:88" ht="21" customHeight="1">
      <c r="B502" s="615"/>
      <c r="C502" s="615"/>
      <c r="D502" s="615"/>
      <c r="E502" s="615"/>
      <c r="F502" s="615"/>
      <c r="G502" s="615"/>
      <c r="H502" s="615"/>
      <c r="I502" s="615"/>
      <c r="J502" s="615"/>
      <c r="K502" s="615"/>
      <c r="L502" s="615"/>
      <c r="M502" s="615"/>
      <c r="N502" s="615"/>
      <c r="O502" s="615"/>
      <c r="P502" s="615"/>
      <c r="Q502" s="615"/>
      <c r="R502" s="615"/>
      <c r="S502" s="615"/>
      <c r="T502" s="615"/>
      <c r="U502" s="615"/>
      <c r="V502" s="615"/>
      <c r="W502" s="615"/>
      <c r="X502" s="615"/>
      <c r="Y502" s="615"/>
      <c r="Z502" s="615"/>
      <c r="AA502" s="615"/>
      <c r="AB502" s="615"/>
      <c r="AC502" s="615"/>
      <c r="AD502" s="615"/>
      <c r="AE502" s="615"/>
      <c r="AF502" s="615"/>
      <c r="AG502" s="615"/>
      <c r="AH502" s="615"/>
      <c r="AI502" s="615"/>
      <c r="AJ502" s="615"/>
      <c r="AK502" s="615"/>
      <c r="AL502" s="615"/>
      <c r="AM502" s="615"/>
      <c r="AN502" s="615"/>
      <c r="AO502" s="615"/>
      <c r="AP502" s="615"/>
      <c r="AQ502" s="615"/>
      <c r="AR502" s="615"/>
      <c r="AS502" s="615"/>
      <c r="AT502" s="615"/>
      <c r="AU502" s="615"/>
      <c r="AV502" s="615"/>
      <c r="AW502" s="615"/>
      <c r="AX502" s="615"/>
      <c r="AY502" s="615"/>
      <c r="AZ502" s="615"/>
      <c r="BA502" s="615"/>
      <c r="BB502" s="615"/>
      <c r="BC502" s="615"/>
      <c r="BD502" s="615"/>
      <c r="BE502" s="615"/>
      <c r="BF502" s="615"/>
      <c r="BG502" s="615"/>
      <c r="BH502" s="615"/>
      <c r="BI502" s="615"/>
      <c r="BJ502" s="615"/>
      <c r="BK502" s="615"/>
      <c r="BL502" s="615"/>
      <c r="BM502" s="615"/>
      <c r="BN502" s="615"/>
      <c r="BO502" s="615"/>
      <c r="BP502" s="615"/>
      <c r="BQ502" s="615"/>
      <c r="BR502" s="615"/>
      <c r="BS502" s="615"/>
      <c r="BT502" s="615"/>
      <c r="BU502" s="615"/>
      <c r="BV502" s="615"/>
      <c r="BW502" s="615"/>
      <c r="BX502" s="615"/>
      <c r="BY502" s="615"/>
      <c r="BZ502" s="615"/>
      <c r="CA502" s="615"/>
      <c r="CB502" s="615"/>
      <c r="CC502" s="615"/>
      <c r="CD502" s="615"/>
      <c r="CE502" s="615"/>
      <c r="CF502" s="615"/>
      <c r="CG502" s="615"/>
      <c r="CH502" s="615"/>
      <c r="CI502" s="615"/>
    </row>
    <row r="503" spans="2:88">
      <c r="B503" s="605" t="s">
        <v>1241</v>
      </c>
      <c r="C503" s="605"/>
      <c r="D503" s="605"/>
      <c r="E503" s="605"/>
      <c r="F503" s="605"/>
      <c r="G503" s="605"/>
      <c r="H503" s="605"/>
      <c r="I503" s="605"/>
      <c r="J503" s="605"/>
      <c r="K503" s="605"/>
      <c r="L503" s="605"/>
      <c r="M503" s="605"/>
      <c r="N503" s="605"/>
      <c r="O503" s="605"/>
      <c r="P503" s="605"/>
      <c r="Q503" s="605"/>
      <c r="R503" s="605"/>
      <c r="S503" s="605"/>
      <c r="T503" s="605"/>
      <c r="U503" s="605"/>
      <c r="V503" s="605"/>
      <c r="W503" s="605"/>
      <c r="X503" s="605"/>
      <c r="Y503" s="605"/>
      <c r="Z503" s="605"/>
      <c r="AA503" s="605"/>
      <c r="AB503" s="605"/>
      <c r="AC503" s="605"/>
      <c r="AD503" s="605"/>
      <c r="AE503" s="605"/>
      <c r="AF503" s="605"/>
      <c r="AG503" s="605"/>
      <c r="AH503" s="605"/>
      <c r="AI503" s="605"/>
      <c r="AJ503" s="605"/>
      <c r="AK503" s="605"/>
      <c r="AL503" s="605"/>
      <c r="AM503" s="605"/>
      <c r="AN503" s="605"/>
      <c r="AO503" s="605"/>
      <c r="AP503" s="605"/>
      <c r="AQ503" s="605"/>
      <c r="AR503" s="605"/>
      <c r="AS503" s="605"/>
      <c r="AT503" s="605"/>
      <c r="AU503" s="605"/>
      <c r="AV503" s="605"/>
      <c r="AW503" s="605"/>
      <c r="AX503" s="605"/>
      <c r="AY503" s="605"/>
      <c r="AZ503" s="605"/>
      <c r="BA503" s="605"/>
      <c r="BB503" s="605"/>
      <c r="BC503" s="605"/>
      <c r="BD503" s="605"/>
      <c r="BE503" s="605"/>
      <c r="BF503" s="605"/>
      <c r="BG503" s="605"/>
      <c r="BH503" s="605"/>
      <c r="BI503" s="605"/>
      <c r="BJ503" s="605"/>
      <c r="BK503" s="605"/>
      <c r="BL503" s="605"/>
      <c r="BM503" s="605"/>
      <c r="BN503" s="605"/>
      <c r="BO503" s="605"/>
      <c r="BP503" s="605"/>
      <c r="BQ503" s="605"/>
      <c r="BR503" s="605"/>
      <c r="BS503" s="605"/>
      <c r="BT503" s="605"/>
      <c r="BU503" s="605"/>
      <c r="BV503" s="605"/>
      <c r="BW503" s="605"/>
      <c r="BX503" s="605"/>
      <c r="BY503" s="605"/>
      <c r="BZ503" s="605"/>
      <c r="CA503" s="605"/>
      <c r="CB503" s="605"/>
      <c r="CC503" s="605"/>
      <c r="CD503" s="605"/>
      <c r="CE503" s="605"/>
      <c r="CF503" s="605"/>
      <c r="CG503" s="605"/>
      <c r="CH503" s="605"/>
      <c r="CI503" s="605"/>
    </row>
    <row r="504" spans="2:88">
      <c r="B504" s="605"/>
      <c r="C504" s="605"/>
      <c r="D504" s="605"/>
      <c r="E504" s="605"/>
      <c r="F504" s="605"/>
      <c r="G504" s="605"/>
      <c r="H504" s="605"/>
      <c r="I504" s="605"/>
      <c r="J504" s="605"/>
      <c r="K504" s="605"/>
      <c r="L504" s="605"/>
      <c r="M504" s="605"/>
      <c r="N504" s="605"/>
      <c r="O504" s="605"/>
      <c r="P504" s="605"/>
      <c r="Q504" s="605"/>
      <c r="R504" s="605"/>
      <c r="S504" s="605"/>
      <c r="T504" s="605"/>
      <c r="U504" s="605"/>
      <c r="V504" s="605"/>
      <c r="W504" s="605"/>
      <c r="X504" s="605"/>
      <c r="Y504" s="605"/>
      <c r="Z504" s="605"/>
      <c r="AA504" s="605"/>
      <c r="AB504" s="605"/>
      <c r="AC504" s="605"/>
      <c r="AD504" s="605"/>
      <c r="AE504" s="605"/>
      <c r="AF504" s="605"/>
      <c r="AG504" s="605"/>
      <c r="AH504" s="605"/>
      <c r="AI504" s="605"/>
      <c r="AJ504" s="605"/>
      <c r="AK504" s="605"/>
      <c r="AL504" s="605"/>
      <c r="AM504" s="605"/>
      <c r="AN504" s="605"/>
      <c r="AO504" s="605"/>
      <c r="AP504" s="605"/>
      <c r="AQ504" s="605"/>
      <c r="AR504" s="605"/>
      <c r="AS504" s="605"/>
      <c r="AT504" s="605"/>
      <c r="AU504" s="605"/>
      <c r="AV504" s="605"/>
      <c r="AW504" s="605"/>
      <c r="AX504" s="605"/>
      <c r="AY504" s="605"/>
      <c r="AZ504" s="605"/>
      <c r="BA504" s="605"/>
      <c r="BB504" s="605"/>
      <c r="BC504" s="605"/>
      <c r="BD504" s="605"/>
      <c r="BE504" s="605"/>
      <c r="BF504" s="605"/>
      <c r="BG504" s="605"/>
      <c r="BH504" s="605"/>
      <c r="BI504" s="605"/>
      <c r="BJ504" s="605"/>
      <c r="BK504" s="605"/>
      <c r="BL504" s="605"/>
      <c r="BM504" s="605"/>
      <c r="BN504" s="605"/>
      <c r="BO504" s="605"/>
      <c r="BP504" s="605"/>
      <c r="BQ504" s="605"/>
      <c r="BR504" s="605"/>
      <c r="BS504" s="605"/>
      <c r="BT504" s="605"/>
      <c r="BU504" s="605"/>
      <c r="BV504" s="605"/>
      <c r="BW504" s="605"/>
      <c r="BX504" s="605"/>
      <c r="BY504" s="605"/>
      <c r="BZ504" s="605"/>
      <c r="CA504" s="605"/>
      <c r="CB504" s="605"/>
      <c r="CC504" s="605"/>
      <c r="CD504" s="605"/>
      <c r="CE504" s="605"/>
      <c r="CF504" s="605"/>
      <c r="CG504" s="605"/>
      <c r="CH504" s="605"/>
      <c r="CI504" s="605"/>
    </row>
    <row r="505" spans="2:88">
      <c r="B505" s="606" t="s">
        <v>194</v>
      </c>
      <c r="C505" s="606"/>
      <c r="D505" s="606"/>
      <c r="E505" s="606"/>
      <c r="F505" s="606"/>
      <c r="G505" s="606"/>
      <c r="H505" s="606"/>
      <c r="I505" s="606"/>
      <c r="J505" s="606"/>
      <c r="K505" s="606"/>
      <c r="L505" s="606"/>
      <c r="M505" s="606"/>
      <c r="N505" s="606"/>
      <c r="O505" s="606"/>
      <c r="P505" s="606"/>
      <c r="Q505" s="606" t="s">
        <v>1242</v>
      </c>
      <c r="R505" s="606"/>
      <c r="S505" s="606"/>
      <c r="T505" s="606"/>
      <c r="U505" s="606"/>
      <c r="V505" s="606"/>
      <c r="W505" s="606"/>
      <c r="X505" s="606"/>
      <c r="Y505" s="606"/>
      <c r="Z505" s="606"/>
      <c r="AA505" s="606"/>
      <c r="AB505" s="606"/>
      <c r="AC505" s="606"/>
      <c r="AD505" s="606"/>
      <c r="AE505" s="606"/>
      <c r="AF505" s="606" t="s">
        <v>1243</v>
      </c>
      <c r="AG505" s="606"/>
      <c r="AH505" s="606"/>
      <c r="AI505" s="606"/>
      <c r="AJ505" s="606"/>
      <c r="AK505" s="606"/>
      <c r="AL505" s="606"/>
      <c r="AM505" s="606"/>
      <c r="AN505" s="606"/>
      <c r="AO505" s="606"/>
      <c r="AP505" s="606"/>
      <c r="AQ505" s="606"/>
      <c r="AR505" s="606"/>
      <c r="AS505" s="606"/>
      <c r="AT505" s="606"/>
      <c r="AU505" s="606"/>
      <c r="AV505" s="606"/>
      <c r="AW505" s="606"/>
      <c r="AX505" s="606"/>
      <c r="AY505" s="606"/>
      <c r="AZ505" s="606"/>
      <c r="BA505" s="606"/>
      <c r="BB505" s="606"/>
      <c r="BC505" s="606"/>
      <c r="BD505" s="606"/>
      <c r="BE505" s="606"/>
      <c r="BF505" s="606"/>
      <c r="BG505" s="606"/>
      <c r="BH505" s="606" t="s">
        <v>1244</v>
      </c>
      <c r="BI505" s="606"/>
      <c r="BJ505" s="606"/>
      <c r="BK505" s="606"/>
      <c r="BL505" s="606"/>
      <c r="BM505" s="606"/>
      <c r="BN505" s="606"/>
      <c r="BO505" s="606"/>
      <c r="BP505" s="606"/>
      <c r="BQ505" s="606"/>
      <c r="BR505" s="606"/>
      <c r="BS505" s="606"/>
      <c r="BT505" s="606"/>
      <c r="BU505" s="606"/>
      <c r="BV505" s="606"/>
      <c r="BW505" s="606"/>
      <c r="BX505" s="606"/>
      <c r="BY505" s="606"/>
      <c r="BZ505" s="606"/>
      <c r="CA505" s="606"/>
      <c r="CB505" s="606"/>
      <c r="CC505" s="606"/>
      <c r="CD505" s="606"/>
      <c r="CE505" s="606"/>
      <c r="CF505" s="606"/>
      <c r="CG505" s="606"/>
      <c r="CH505" s="606"/>
      <c r="CI505" s="606"/>
    </row>
    <row r="506" spans="2:88">
      <c r="B506" s="604" t="s">
        <v>1245</v>
      </c>
      <c r="C506" s="604"/>
      <c r="D506" s="604"/>
      <c r="E506" s="604"/>
      <c r="F506" s="604"/>
      <c r="G506" s="604"/>
      <c r="H506" s="604"/>
      <c r="I506" s="604"/>
      <c r="J506" s="604"/>
      <c r="K506" s="604"/>
      <c r="L506" s="604"/>
      <c r="M506" s="604"/>
      <c r="N506" s="604"/>
      <c r="O506" s="604"/>
      <c r="P506" s="604"/>
      <c r="Q506" s="604" t="s">
        <v>1246</v>
      </c>
      <c r="R506" s="604"/>
      <c r="S506" s="604"/>
      <c r="T506" s="604"/>
      <c r="U506" s="604"/>
      <c r="V506" s="604"/>
      <c r="W506" s="604"/>
      <c r="X506" s="604"/>
      <c r="Y506" s="604"/>
      <c r="Z506" s="604"/>
      <c r="AA506" s="604"/>
      <c r="AB506" s="604"/>
      <c r="AC506" s="604"/>
      <c r="AD506" s="604"/>
      <c r="AE506" s="604"/>
      <c r="AF506" s="604" t="s">
        <v>1247</v>
      </c>
      <c r="AG506" s="604"/>
      <c r="AH506" s="604"/>
      <c r="AI506" s="604"/>
      <c r="AJ506" s="604"/>
      <c r="AK506" s="604"/>
      <c r="AL506" s="604"/>
      <c r="AM506" s="604"/>
      <c r="AN506" s="604"/>
      <c r="AO506" s="604"/>
      <c r="AP506" s="604"/>
      <c r="AQ506" s="604"/>
      <c r="AR506" s="604"/>
      <c r="AS506" s="604"/>
      <c r="AT506" s="604" t="s">
        <v>1248</v>
      </c>
      <c r="AU506" s="604"/>
      <c r="AV506" s="604"/>
      <c r="AW506" s="604"/>
      <c r="AX506" s="604"/>
      <c r="AY506" s="604"/>
      <c r="AZ506" s="604"/>
      <c r="BA506" s="604"/>
      <c r="BB506" s="604"/>
      <c r="BC506" s="604"/>
      <c r="BD506" s="604"/>
      <c r="BE506" s="604"/>
      <c r="BF506" s="604"/>
      <c r="BG506" s="604"/>
      <c r="BH506" s="604" t="s">
        <v>1247</v>
      </c>
      <c r="BI506" s="604"/>
      <c r="BJ506" s="604"/>
      <c r="BK506" s="604"/>
      <c r="BL506" s="604"/>
      <c r="BM506" s="604"/>
      <c r="BN506" s="604"/>
      <c r="BO506" s="604"/>
      <c r="BP506" s="604"/>
      <c r="BQ506" s="604"/>
      <c r="BR506" s="604"/>
      <c r="BS506" s="604"/>
      <c r="BT506" s="604"/>
      <c r="BU506" s="604"/>
      <c r="BV506" s="604" t="s">
        <v>1248</v>
      </c>
      <c r="BW506" s="604"/>
      <c r="BX506" s="604"/>
      <c r="BY506" s="604"/>
      <c r="BZ506" s="604"/>
      <c r="CA506" s="604"/>
      <c r="CB506" s="604"/>
      <c r="CC506" s="604"/>
      <c r="CD506" s="604"/>
      <c r="CE506" s="604"/>
      <c r="CF506" s="604"/>
      <c r="CG506" s="604"/>
      <c r="CH506" s="604"/>
      <c r="CI506" s="604"/>
    </row>
    <row r="507" spans="2:88" ht="16.5" customHeight="1">
      <c r="B507" s="595" t="s">
        <v>1249</v>
      </c>
      <c r="C507" s="595"/>
      <c r="D507" s="595"/>
      <c r="E507" s="595"/>
      <c r="F507" s="595"/>
      <c r="G507" s="595"/>
      <c r="H507" s="595"/>
      <c r="I507" s="595"/>
      <c r="J507" s="595"/>
      <c r="K507" s="595"/>
      <c r="L507" s="595"/>
      <c r="M507" s="595"/>
      <c r="N507" s="595"/>
      <c r="O507" s="595"/>
      <c r="P507" s="595"/>
      <c r="Q507" s="596">
        <f>$L$454</f>
        <v>360000</v>
      </c>
      <c r="R507" s="597"/>
      <c r="S507" s="597"/>
      <c r="T507" s="597"/>
      <c r="U507" s="597"/>
      <c r="V507" s="597"/>
      <c r="W507" s="597"/>
      <c r="X507" s="597"/>
      <c r="Y507" s="597"/>
      <c r="Z507" s="597"/>
      <c r="AA507" s="597"/>
      <c r="AB507" s="597"/>
      <c r="AC507" s="597"/>
      <c r="AD507" s="597"/>
      <c r="AE507" s="598"/>
      <c r="AF507" s="602">
        <v>0.2</v>
      </c>
      <c r="AG507" s="602"/>
      <c r="AH507" s="602"/>
      <c r="AI507" s="602"/>
      <c r="AJ507" s="602"/>
      <c r="AK507" s="602"/>
      <c r="AL507" s="602"/>
      <c r="AM507" s="602"/>
      <c r="AN507" s="602"/>
      <c r="AO507" s="602"/>
      <c r="AP507" s="602"/>
      <c r="AQ507" s="602"/>
      <c r="AR507" s="602"/>
      <c r="AS507" s="602"/>
      <c r="AT507" s="603">
        <v>0.05</v>
      </c>
      <c r="AU507" s="603"/>
      <c r="AV507" s="603"/>
      <c r="AW507" s="603"/>
      <c r="AX507" s="603"/>
      <c r="AY507" s="603"/>
      <c r="AZ507" s="603"/>
      <c r="BA507" s="603"/>
      <c r="BB507" s="603"/>
      <c r="BC507" s="603"/>
      <c r="BD507" s="603"/>
      <c r="BE507" s="603"/>
      <c r="BF507" s="603"/>
      <c r="BG507" s="603"/>
      <c r="BH507" s="603">
        <v>0.2</v>
      </c>
      <c r="BI507" s="603"/>
      <c r="BJ507" s="603"/>
      <c r="BK507" s="603"/>
      <c r="BL507" s="603"/>
      <c r="BM507" s="603"/>
      <c r="BN507" s="603"/>
      <c r="BO507" s="603"/>
      <c r="BP507" s="603"/>
      <c r="BQ507" s="603"/>
      <c r="BR507" s="603"/>
      <c r="BS507" s="603"/>
      <c r="BT507" s="603"/>
      <c r="BU507" s="603"/>
      <c r="BV507" s="603">
        <v>0.1</v>
      </c>
      <c r="BW507" s="603"/>
      <c r="BX507" s="603"/>
      <c r="BY507" s="603"/>
      <c r="BZ507" s="603"/>
      <c r="CA507" s="603"/>
      <c r="CB507" s="603"/>
      <c r="CC507" s="603"/>
      <c r="CD507" s="603"/>
      <c r="CE507" s="603"/>
      <c r="CF507" s="603"/>
      <c r="CG507" s="603"/>
      <c r="CH507" s="603"/>
      <c r="CI507" s="603"/>
    </row>
    <row r="508" spans="2:88">
      <c r="B508" s="595"/>
      <c r="C508" s="595"/>
      <c r="D508" s="595"/>
      <c r="E508" s="595"/>
      <c r="F508" s="595"/>
      <c r="G508" s="595"/>
      <c r="H508" s="595"/>
      <c r="I508" s="595"/>
      <c r="J508" s="595"/>
      <c r="K508" s="595"/>
      <c r="L508" s="595"/>
      <c r="M508" s="595"/>
      <c r="N508" s="595"/>
      <c r="O508" s="595"/>
      <c r="P508" s="595"/>
      <c r="Q508" s="599"/>
      <c r="R508" s="600"/>
      <c r="S508" s="600"/>
      <c r="T508" s="600"/>
      <c r="U508" s="600"/>
      <c r="V508" s="600"/>
      <c r="W508" s="600"/>
      <c r="X508" s="600"/>
      <c r="Y508" s="600"/>
      <c r="Z508" s="600"/>
      <c r="AA508" s="600"/>
      <c r="AB508" s="600"/>
      <c r="AC508" s="600"/>
      <c r="AD508" s="600"/>
      <c r="AE508" s="601"/>
      <c r="AF508" s="602"/>
      <c r="AG508" s="602"/>
      <c r="AH508" s="602"/>
      <c r="AI508" s="602"/>
      <c r="AJ508" s="602"/>
      <c r="AK508" s="602"/>
      <c r="AL508" s="602"/>
      <c r="AM508" s="602"/>
      <c r="AN508" s="602"/>
      <c r="AO508" s="602"/>
      <c r="AP508" s="602"/>
      <c r="AQ508" s="602"/>
      <c r="AR508" s="602"/>
      <c r="AS508" s="602"/>
      <c r="AT508" s="603"/>
      <c r="AU508" s="603"/>
      <c r="AV508" s="603"/>
      <c r="AW508" s="603"/>
      <c r="AX508" s="603"/>
      <c r="AY508" s="603"/>
      <c r="AZ508" s="603"/>
      <c r="BA508" s="603"/>
      <c r="BB508" s="603"/>
      <c r="BC508" s="603"/>
      <c r="BD508" s="603"/>
      <c r="BE508" s="603"/>
      <c r="BF508" s="603"/>
      <c r="BG508" s="603"/>
      <c r="BH508" s="603"/>
      <c r="BI508" s="603"/>
      <c r="BJ508" s="603"/>
      <c r="BK508" s="603"/>
      <c r="BL508" s="603"/>
      <c r="BM508" s="603"/>
      <c r="BN508" s="603"/>
      <c r="BO508" s="603"/>
      <c r="BP508" s="603"/>
      <c r="BQ508" s="603"/>
      <c r="BR508" s="603"/>
      <c r="BS508" s="603"/>
      <c r="BT508" s="603"/>
      <c r="BU508" s="603"/>
      <c r="BV508" s="603"/>
      <c r="BW508" s="603"/>
      <c r="BX508" s="603"/>
      <c r="BY508" s="603"/>
      <c r="BZ508" s="603"/>
      <c r="CA508" s="603"/>
      <c r="CB508" s="603"/>
      <c r="CC508" s="603"/>
      <c r="CD508" s="603"/>
      <c r="CE508" s="603"/>
      <c r="CF508" s="603"/>
      <c r="CG508" s="603"/>
      <c r="CH508" s="603"/>
      <c r="CI508" s="603"/>
    </row>
    <row r="509" spans="2:88" ht="16.5" customHeight="1">
      <c r="B509" s="595" t="s">
        <v>1250</v>
      </c>
      <c r="C509" s="595"/>
      <c r="D509" s="595"/>
      <c r="E509" s="595"/>
      <c r="F509" s="595"/>
      <c r="G509" s="595"/>
      <c r="H509" s="595"/>
      <c r="I509" s="595"/>
      <c r="J509" s="595"/>
      <c r="K509" s="595"/>
      <c r="L509" s="595"/>
      <c r="M509" s="595"/>
      <c r="N509" s="595"/>
      <c r="O509" s="595"/>
      <c r="P509" s="595"/>
      <c r="Q509" s="596">
        <f>$L$464</f>
        <v>280000</v>
      </c>
      <c r="R509" s="597"/>
      <c r="S509" s="597"/>
      <c r="T509" s="597"/>
      <c r="U509" s="597"/>
      <c r="V509" s="597"/>
      <c r="W509" s="597"/>
      <c r="X509" s="597"/>
      <c r="Y509" s="597"/>
      <c r="Z509" s="597"/>
      <c r="AA509" s="597"/>
      <c r="AB509" s="597"/>
      <c r="AC509" s="597"/>
      <c r="AD509" s="597"/>
      <c r="AE509" s="598"/>
      <c r="AF509" s="602">
        <v>1</v>
      </c>
      <c r="AG509" s="602"/>
      <c r="AH509" s="602"/>
      <c r="AI509" s="602"/>
      <c r="AJ509" s="602"/>
      <c r="AK509" s="602"/>
      <c r="AL509" s="602"/>
      <c r="AM509" s="602"/>
      <c r="AN509" s="602"/>
      <c r="AO509" s="602"/>
      <c r="AP509" s="602"/>
      <c r="AQ509" s="602"/>
      <c r="AR509" s="602"/>
      <c r="AS509" s="602"/>
      <c r="AT509" s="603">
        <v>0.1</v>
      </c>
      <c r="AU509" s="603"/>
      <c r="AV509" s="603"/>
      <c r="AW509" s="603"/>
      <c r="AX509" s="603"/>
      <c r="AY509" s="603"/>
      <c r="AZ509" s="603"/>
      <c r="BA509" s="603"/>
      <c r="BB509" s="603"/>
      <c r="BC509" s="603"/>
      <c r="BD509" s="603"/>
      <c r="BE509" s="603"/>
      <c r="BF509" s="603"/>
      <c r="BG509" s="603"/>
      <c r="BH509" s="603">
        <v>1</v>
      </c>
      <c r="BI509" s="603"/>
      <c r="BJ509" s="603"/>
      <c r="BK509" s="603"/>
      <c r="BL509" s="603"/>
      <c r="BM509" s="603"/>
      <c r="BN509" s="603"/>
      <c r="BO509" s="603"/>
      <c r="BP509" s="603"/>
      <c r="BQ509" s="603"/>
      <c r="BR509" s="603"/>
      <c r="BS509" s="603"/>
      <c r="BT509" s="603"/>
      <c r="BU509" s="603"/>
      <c r="BV509" s="603">
        <v>0.2</v>
      </c>
      <c r="BW509" s="603"/>
      <c r="BX509" s="603"/>
      <c r="BY509" s="603"/>
      <c r="BZ509" s="603"/>
      <c r="CA509" s="603"/>
      <c r="CB509" s="603"/>
      <c r="CC509" s="603"/>
      <c r="CD509" s="603"/>
      <c r="CE509" s="603"/>
      <c r="CF509" s="603"/>
      <c r="CG509" s="603"/>
      <c r="CH509" s="603"/>
      <c r="CI509" s="603"/>
    </row>
    <row r="510" spans="2:88">
      <c r="B510" s="595"/>
      <c r="C510" s="595"/>
      <c r="D510" s="595"/>
      <c r="E510" s="595"/>
      <c r="F510" s="595"/>
      <c r="G510" s="595"/>
      <c r="H510" s="595"/>
      <c r="I510" s="595"/>
      <c r="J510" s="595"/>
      <c r="K510" s="595"/>
      <c r="L510" s="595"/>
      <c r="M510" s="595"/>
      <c r="N510" s="595"/>
      <c r="O510" s="595"/>
      <c r="P510" s="595"/>
      <c r="Q510" s="599"/>
      <c r="R510" s="600"/>
      <c r="S510" s="600"/>
      <c r="T510" s="600"/>
      <c r="U510" s="600"/>
      <c r="V510" s="600"/>
      <c r="W510" s="600"/>
      <c r="X510" s="600"/>
      <c r="Y510" s="600"/>
      <c r="Z510" s="600"/>
      <c r="AA510" s="600"/>
      <c r="AB510" s="600"/>
      <c r="AC510" s="600"/>
      <c r="AD510" s="600"/>
      <c r="AE510" s="601"/>
      <c r="AF510" s="602"/>
      <c r="AG510" s="602"/>
      <c r="AH510" s="602"/>
      <c r="AI510" s="602"/>
      <c r="AJ510" s="602"/>
      <c r="AK510" s="602"/>
      <c r="AL510" s="602"/>
      <c r="AM510" s="602"/>
      <c r="AN510" s="602"/>
      <c r="AO510" s="602"/>
      <c r="AP510" s="602"/>
      <c r="AQ510" s="602"/>
      <c r="AR510" s="602"/>
      <c r="AS510" s="602"/>
      <c r="AT510" s="603"/>
      <c r="AU510" s="603"/>
      <c r="AV510" s="603"/>
      <c r="AW510" s="603"/>
      <c r="AX510" s="603"/>
      <c r="AY510" s="603"/>
      <c r="AZ510" s="603"/>
      <c r="BA510" s="603"/>
      <c r="BB510" s="603"/>
      <c r="BC510" s="603"/>
      <c r="BD510" s="603"/>
      <c r="BE510" s="603"/>
      <c r="BF510" s="603"/>
      <c r="BG510" s="603"/>
      <c r="BH510" s="603"/>
      <c r="BI510" s="603"/>
      <c r="BJ510" s="603"/>
      <c r="BK510" s="603"/>
      <c r="BL510" s="603"/>
      <c r="BM510" s="603"/>
      <c r="BN510" s="603"/>
      <c r="BO510" s="603"/>
      <c r="BP510" s="603"/>
      <c r="BQ510" s="603"/>
      <c r="BR510" s="603"/>
      <c r="BS510" s="603"/>
      <c r="BT510" s="603"/>
      <c r="BU510" s="603"/>
      <c r="BV510" s="603"/>
      <c r="BW510" s="603"/>
      <c r="BX510" s="603"/>
      <c r="BY510" s="603"/>
      <c r="BZ510" s="603"/>
      <c r="CA510" s="603"/>
      <c r="CB510" s="603"/>
      <c r="CC510" s="603"/>
      <c r="CD510" s="603"/>
      <c r="CE510" s="603"/>
      <c r="CF510" s="603"/>
      <c r="CG510" s="603"/>
      <c r="CH510" s="603"/>
      <c r="CI510" s="603"/>
    </row>
    <row r="511" spans="2:88" ht="16.5" customHeight="1">
      <c r="B511" s="595" t="s">
        <v>1251</v>
      </c>
      <c r="C511" s="595"/>
      <c r="D511" s="595"/>
      <c r="E511" s="595"/>
      <c r="F511" s="595"/>
      <c r="G511" s="595"/>
      <c r="H511" s="595"/>
      <c r="I511" s="595"/>
      <c r="J511" s="595"/>
      <c r="K511" s="595"/>
      <c r="L511" s="595"/>
      <c r="M511" s="595"/>
      <c r="N511" s="595"/>
      <c r="O511" s="595"/>
      <c r="P511" s="595"/>
      <c r="Q511" s="596">
        <f>$L$469</f>
        <v>240000</v>
      </c>
      <c r="R511" s="597"/>
      <c r="S511" s="597"/>
      <c r="T511" s="597"/>
      <c r="U511" s="597"/>
      <c r="V511" s="597"/>
      <c r="W511" s="597"/>
      <c r="X511" s="597"/>
      <c r="Y511" s="597"/>
      <c r="Z511" s="597"/>
      <c r="AA511" s="597"/>
      <c r="AB511" s="597"/>
      <c r="AC511" s="597"/>
      <c r="AD511" s="597"/>
      <c r="AE511" s="598"/>
      <c r="AF511" s="602">
        <v>1</v>
      </c>
      <c r="AG511" s="602"/>
      <c r="AH511" s="602"/>
      <c r="AI511" s="602"/>
      <c r="AJ511" s="602"/>
      <c r="AK511" s="602"/>
      <c r="AL511" s="602"/>
      <c r="AM511" s="602"/>
      <c r="AN511" s="602"/>
      <c r="AO511" s="602"/>
      <c r="AP511" s="602"/>
      <c r="AQ511" s="602"/>
      <c r="AR511" s="602"/>
      <c r="AS511" s="602"/>
      <c r="AT511" s="603">
        <v>0.1</v>
      </c>
      <c r="AU511" s="603"/>
      <c r="AV511" s="603"/>
      <c r="AW511" s="603"/>
      <c r="AX511" s="603"/>
      <c r="AY511" s="603"/>
      <c r="AZ511" s="603"/>
      <c r="BA511" s="603"/>
      <c r="BB511" s="603"/>
      <c r="BC511" s="603"/>
      <c r="BD511" s="603"/>
      <c r="BE511" s="603"/>
      <c r="BF511" s="603"/>
      <c r="BG511" s="603"/>
      <c r="BH511" s="603">
        <v>1</v>
      </c>
      <c r="BI511" s="603"/>
      <c r="BJ511" s="603"/>
      <c r="BK511" s="603"/>
      <c r="BL511" s="603"/>
      <c r="BM511" s="603"/>
      <c r="BN511" s="603"/>
      <c r="BO511" s="603"/>
      <c r="BP511" s="603"/>
      <c r="BQ511" s="603"/>
      <c r="BR511" s="603"/>
      <c r="BS511" s="603"/>
      <c r="BT511" s="603"/>
      <c r="BU511" s="603"/>
      <c r="BV511" s="603">
        <v>0.2</v>
      </c>
      <c r="BW511" s="603"/>
      <c r="BX511" s="603"/>
      <c r="BY511" s="603"/>
      <c r="BZ511" s="603"/>
      <c r="CA511" s="603"/>
      <c r="CB511" s="603"/>
      <c r="CC511" s="603"/>
      <c r="CD511" s="603"/>
      <c r="CE511" s="603"/>
      <c r="CF511" s="603"/>
      <c r="CG511" s="603"/>
      <c r="CH511" s="603"/>
      <c r="CI511" s="603"/>
    </row>
    <row r="512" spans="2:88">
      <c r="B512" s="595"/>
      <c r="C512" s="595"/>
      <c r="D512" s="595"/>
      <c r="E512" s="595"/>
      <c r="F512" s="595"/>
      <c r="G512" s="595"/>
      <c r="H512" s="595"/>
      <c r="I512" s="595"/>
      <c r="J512" s="595"/>
      <c r="K512" s="595"/>
      <c r="L512" s="595"/>
      <c r="M512" s="595"/>
      <c r="N512" s="595"/>
      <c r="O512" s="595"/>
      <c r="P512" s="595"/>
      <c r="Q512" s="599"/>
      <c r="R512" s="600"/>
      <c r="S512" s="600"/>
      <c r="T512" s="600"/>
      <c r="U512" s="600"/>
      <c r="V512" s="600"/>
      <c r="W512" s="600"/>
      <c r="X512" s="600"/>
      <c r="Y512" s="600"/>
      <c r="Z512" s="600"/>
      <c r="AA512" s="600"/>
      <c r="AB512" s="600"/>
      <c r="AC512" s="600"/>
      <c r="AD512" s="600"/>
      <c r="AE512" s="601"/>
      <c r="AF512" s="602"/>
      <c r="AG512" s="602"/>
      <c r="AH512" s="602"/>
      <c r="AI512" s="602"/>
      <c r="AJ512" s="602"/>
      <c r="AK512" s="602"/>
      <c r="AL512" s="602"/>
      <c r="AM512" s="602"/>
      <c r="AN512" s="602"/>
      <c r="AO512" s="602"/>
      <c r="AP512" s="602"/>
      <c r="AQ512" s="602"/>
      <c r="AR512" s="602"/>
      <c r="AS512" s="602"/>
      <c r="AT512" s="603"/>
      <c r="AU512" s="603"/>
      <c r="AV512" s="603"/>
      <c r="AW512" s="603"/>
      <c r="AX512" s="603"/>
      <c r="AY512" s="603"/>
      <c r="AZ512" s="603"/>
      <c r="BA512" s="603"/>
      <c r="BB512" s="603"/>
      <c r="BC512" s="603"/>
      <c r="BD512" s="603"/>
      <c r="BE512" s="603"/>
      <c r="BF512" s="603"/>
      <c r="BG512" s="603"/>
      <c r="BH512" s="603"/>
      <c r="BI512" s="603"/>
      <c r="BJ512" s="603"/>
      <c r="BK512" s="603"/>
      <c r="BL512" s="603"/>
      <c r="BM512" s="603"/>
      <c r="BN512" s="603"/>
      <c r="BO512" s="603"/>
      <c r="BP512" s="603"/>
      <c r="BQ512" s="603"/>
      <c r="BR512" s="603"/>
      <c r="BS512" s="603"/>
      <c r="BT512" s="603"/>
      <c r="BU512" s="603"/>
      <c r="BV512" s="603"/>
      <c r="BW512" s="603"/>
      <c r="BX512" s="603"/>
      <c r="BY512" s="603"/>
      <c r="BZ512" s="603"/>
      <c r="CA512" s="603"/>
      <c r="CB512" s="603"/>
      <c r="CC512" s="603"/>
      <c r="CD512" s="603"/>
      <c r="CE512" s="603"/>
      <c r="CF512" s="603"/>
      <c r="CG512" s="603"/>
      <c r="CH512" s="603"/>
      <c r="CI512" s="603"/>
      <c r="CJ512" s="41" t="s">
        <v>1252</v>
      </c>
    </row>
  </sheetData>
  <sheetProtection algorithmName="SHA-512" hashValue="/kd2Hvt/kKao+sg0pEa+/oxKuCslML+/15ID0ALi1LGgk6FOPK1hmg7IZXqA6BB6O6Hsjeg9N/s5DfqF8J2/rw==" saltValue="NaeDOExlhWNDxa+2icgTIg==" spinCount="100000" sheet="1" scenarios="1" formatRows="0" autoFilter="0"/>
  <mergeCells count="1598">
    <mergeCell ref="B1:CI3"/>
    <mergeCell ref="B4:CI6"/>
    <mergeCell ref="B7:F7"/>
    <mergeCell ref="G7:P7"/>
    <mergeCell ref="Q7:AJ7"/>
    <mergeCell ref="AK7:BD7"/>
    <mergeCell ref="BE7:CI7"/>
    <mergeCell ref="B12:F12"/>
    <mergeCell ref="AK12:BD12"/>
    <mergeCell ref="BE12:CI12"/>
    <mergeCell ref="B13:F13"/>
    <mergeCell ref="AK13:BD13"/>
    <mergeCell ref="BE13:CI13"/>
    <mergeCell ref="B10:F10"/>
    <mergeCell ref="AK10:BD10"/>
    <mergeCell ref="BE10:CI10"/>
    <mergeCell ref="B11:F11"/>
    <mergeCell ref="AK11:BD11"/>
    <mergeCell ref="BE11:CI11"/>
    <mergeCell ref="B8:F8"/>
    <mergeCell ref="G8:P8"/>
    <mergeCell ref="Q8:AJ8"/>
    <mergeCell ref="AK8:BD8"/>
    <mergeCell ref="BE8:CI8"/>
    <mergeCell ref="B9:F9"/>
    <mergeCell ref="G9:P25"/>
    <mergeCell ref="AK9:BD9"/>
    <mergeCell ref="BE9:CI9"/>
    <mergeCell ref="B18:F18"/>
    <mergeCell ref="AK18:BD18"/>
    <mergeCell ref="BE18:CI18"/>
    <mergeCell ref="B19:F19"/>
    <mergeCell ref="AK19:BD19"/>
    <mergeCell ref="BE19:CI19"/>
    <mergeCell ref="B16:F16"/>
    <mergeCell ref="AK16:BD16"/>
    <mergeCell ref="BE16:CI16"/>
    <mergeCell ref="B17:F17"/>
    <mergeCell ref="AK17:BD17"/>
    <mergeCell ref="BE17:CI17"/>
    <mergeCell ref="B14:F14"/>
    <mergeCell ref="AK14:BD14"/>
    <mergeCell ref="BE14:CI14"/>
    <mergeCell ref="B15:F15"/>
    <mergeCell ref="AK15:BD15"/>
    <mergeCell ref="BE15:CI15"/>
    <mergeCell ref="B24:F24"/>
    <mergeCell ref="AK24:BD24"/>
    <mergeCell ref="BE24:CI24"/>
    <mergeCell ref="B25:F25"/>
    <mergeCell ref="AK25:BD25"/>
    <mergeCell ref="BE25:CI25"/>
    <mergeCell ref="B22:F22"/>
    <mergeCell ref="AK22:BD22"/>
    <mergeCell ref="BE22:CI22"/>
    <mergeCell ref="B23:F23"/>
    <mergeCell ref="AK23:BD23"/>
    <mergeCell ref="BE23:CI23"/>
    <mergeCell ref="B20:F20"/>
    <mergeCell ref="AK20:BD20"/>
    <mergeCell ref="BE20:CI20"/>
    <mergeCell ref="B21:F21"/>
    <mergeCell ref="AK21:BD21"/>
    <mergeCell ref="BE21:CI21"/>
    <mergeCell ref="B30:F30"/>
    <mergeCell ref="AK30:BD30"/>
    <mergeCell ref="BE30:CI30"/>
    <mergeCell ref="B31:F31"/>
    <mergeCell ref="AK31:BD31"/>
    <mergeCell ref="BE31:CI31"/>
    <mergeCell ref="AK28:BD28"/>
    <mergeCell ref="BE28:CI28"/>
    <mergeCell ref="AK29:BD29"/>
    <mergeCell ref="BE29:CI29"/>
    <mergeCell ref="B26:F26"/>
    <mergeCell ref="G26:P52"/>
    <mergeCell ref="AK26:BD26"/>
    <mergeCell ref="BE26:CI26"/>
    <mergeCell ref="B27:F27"/>
    <mergeCell ref="AK27:BD27"/>
    <mergeCell ref="BE27:CI27"/>
    <mergeCell ref="B28:F28"/>
    <mergeCell ref="B36:F36"/>
    <mergeCell ref="AK36:BD36"/>
    <mergeCell ref="BE36:CI36"/>
    <mergeCell ref="B37:F37"/>
    <mergeCell ref="AK37:BD37"/>
    <mergeCell ref="BE37:CI37"/>
    <mergeCell ref="B34:F34"/>
    <mergeCell ref="AK34:BD34"/>
    <mergeCell ref="BE34:CI34"/>
    <mergeCell ref="B35:F35"/>
    <mergeCell ref="AK35:BD35"/>
    <mergeCell ref="BE35:CI35"/>
    <mergeCell ref="B32:F32"/>
    <mergeCell ref="AK32:BD32"/>
    <mergeCell ref="BE32:CI32"/>
    <mergeCell ref="B33:F33"/>
    <mergeCell ref="AK33:BD33"/>
    <mergeCell ref="BE33:CI33"/>
    <mergeCell ref="B42:F42"/>
    <mergeCell ref="AK42:BD42"/>
    <mergeCell ref="BE42:CI42"/>
    <mergeCell ref="B43:F43"/>
    <mergeCell ref="AK43:BD43"/>
    <mergeCell ref="BE43:CI43"/>
    <mergeCell ref="B40:F40"/>
    <mergeCell ref="AK40:BD40"/>
    <mergeCell ref="BE40:CI40"/>
    <mergeCell ref="B41:F41"/>
    <mergeCell ref="AK41:BD41"/>
    <mergeCell ref="BE41:CI41"/>
    <mergeCell ref="B38:F38"/>
    <mergeCell ref="AK38:BD38"/>
    <mergeCell ref="BE38:CI38"/>
    <mergeCell ref="B39:F39"/>
    <mergeCell ref="AK39:BD39"/>
    <mergeCell ref="BE39:CI39"/>
    <mergeCell ref="B48:F48"/>
    <mergeCell ref="AK48:BD48"/>
    <mergeCell ref="BE48:CI48"/>
    <mergeCell ref="B49:F49"/>
    <mergeCell ref="AK49:BD49"/>
    <mergeCell ref="BE49:CI49"/>
    <mergeCell ref="B46:F46"/>
    <mergeCell ref="AK46:BD46"/>
    <mergeCell ref="BE46:CI46"/>
    <mergeCell ref="B47:F47"/>
    <mergeCell ref="AK47:BD47"/>
    <mergeCell ref="BE47:CI47"/>
    <mergeCell ref="B44:F44"/>
    <mergeCell ref="AK44:BD44"/>
    <mergeCell ref="BE44:CI44"/>
    <mergeCell ref="B45:F45"/>
    <mergeCell ref="AK45:BD45"/>
    <mergeCell ref="BE45:CI45"/>
    <mergeCell ref="B52:F52"/>
    <mergeCell ref="AK52:BD52"/>
    <mergeCell ref="BE52:CI52"/>
    <mergeCell ref="B53:F53"/>
    <mergeCell ref="G53:P68"/>
    <mergeCell ref="AK53:BD53"/>
    <mergeCell ref="BE53:CI53"/>
    <mergeCell ref="B54:F54"/>
    <mergeCell ref="B50:F50"/>
    <mergeCell ref="AK50:BD50"/>
    <mergeCell ref="BE50:CI50"/>
    <mergeCell ref="B51:F51"/>
    <mergeCell ref="AK51:BD51"/>
    <mergeCell ref="BE51:CI51"/>
    <mergeCell ref="B58:F58"/>
    <mergeCell ref="AK58:BD58"/>
    <mergeCell ref="BE58:CI58"/>
    <mergeCell ref="B59:F59"/>
    <mergeCell ref="AK59:BD59"/>
    <mergeCell ref="BE59:CI59"/>
    <mergeCell ref="B56:F56"/>
    <mergeCell ref="AK56:BD56"/>
    <mergeCell ref="BE56:CI56"/>
    <mergeCell ref="B57:F57"/>
    <mergeCell ref="AK57:BD57"/>
    <mergeCell ref="BE57:CI57"/>
    <mergeCell ref="AK54:BD54"/>
    <mergeCell ref="BE54:CI54"/>
    <mergeCell ref="AK55:BD55"/>
    <mergeCell ref="BE55:CI55"/>
    <mergeCell ref="B64:F64"/>
    <mergeCell ref="AK64:BD64"/>
    <mergeCell ref="BE64:CI64"/>
    <mergeCell ref="B65:F65"/>
    <mergeCell ref="AK65:BD65"/>
    <mergeCell ref="BE65:CI65"/>
    <mergeCell ref="B62:F62"/>
    <mergeCell ref="AK62:BD62"/>
    <mergeCell ref="BE62:CI62"/>
    <mergeCell ref="B63:F63"/>
    <mergeCell ref="AK63:BD63"/>
    <mergeCell ref="BE63:CI63"/>
    <mergeCell ref="B60:F60"/>
    <mergeCell ref="AK60:BD60"/>
    <mergeCell ref="BE60:CI60"/>
    <mergeCell ref="B61:F61"/>
    <mergeCell ref="AK61:BD61"/>
    <mergeCell ref="BE61:CI61"/>
    <mergeCell ref="AK70:BD70"/>
    <mergeCell ref="BE70:CI70"/>
    <mergeCell ref="AK71:BD71"/>
    <mergeCell ref="BE71:CI71"/>
    <mergeCell ref="B68:F68"/>
    <mergeCell ref="AK68:BD68"/>
    <mergeCell ref="BE68:CI68"/>
    <mergeCell ref="B69:F69"/>
    <mergeCell ref="G69:P85"/>
    <mergeCell ref="AK69:BD69"/>
    <mergeCell ref="BE69:CI69"/>
    <mergeCell ref="B70:F70"/>
    <mergeCell ref="B66:F66"/>
    <mergeCell ref="AK66:BD66"/>
    <mergeCell ref="BE66:CI66"/>
    <mergeCell ref="B67:F67"/>
    <mergeCell ref="AK67:BD67"/>
    <mergeCell ref="BE67:CI67"/>
    <mergeCell ref="B76:F76"/>
    <mergeCell ref="AK76:BD76"/>
    <mergeCell ref="BE76:CI76"/>
    <mergeCell ref="B77:F77"/>
    <mergeCell ref="AK77:BD77"/>
    <mergeCell ref="BE77:CI77"/>
    <mergeCell ref="B74:F74"/>
    <mergeCell ref="AK74:BD74"/>
    <mergeCell ref="BE74:CI74"/>
    <mergeCell ref="B75:F75"/>
    <mergeCell ref="AK75:BD75"/>
    <mergeCell ref="BE75:CI75"/>
    <mergeCell ref="B72:F72"/>
    <mergeCell ref="AK72:BD72"/>
    <mergeCell ref="BE72:CI72"/>
    <mergeCell ref="B73:F73"/>
    <mergeCell ref="AK73:BD73"/>
    <mergeCell ref="BE73:CI73"/>
    <mergeCell ref="B82:F82"/>
    <mergeCell ref="AK82:BD82"/>
    <mergeCell ref="BE82:CI82"/>
    <mergeCell ref="B83:F83"/>
    <mergeCell ref="AK83:BD83"/>
    <mergeCell ref="BE83:CI83"/>
    <mergeCell ref="B80:F80"/>
    <mergeCell ref="AK80:BD80"/>
    <mergeCell ref="BE80:CI80"/>
    <mergeCell ref="B81:F81"/>
    <mergeCell ref="AK81:BD81"/>
    <mergeCell ref="BE81:CI81"/>
    <mergeCell ref="B78:F78"/>
    <mergeCell ref="AK78:BD78"/>
    <mergeCell ref="BE78:CI78"/>
    <mergeCell ref="B79:F79"/>
    <mergeCell ref="AK79:BD79"/>
    <mergeCell ref="BE79:CI79"/>
    <mergeCell ref="B93:F93"/>
    <mergeCell ref="G93:AJ93"/>
    <mergeCell ref="AK93:BD93"/>
    <mergeCell ref="BE93:CI93"/>
    <mergeCell ref="B94:F94"/>
    <mergeCell ref="G94:AJ94"/>
    <mergeCell ref="AK94:BD94"/>
    <mergeCell ref="BE94:CI94"/>
    <mergeCell ref="B87:CI89"/>
    <mergeCell ref="B90:CI91"/>
    <mergeCell ref="B92:F92"/>
    <mergeCell ref="G92:AJ92"/>
    <mergeCell ref="AK92:BD92"/>
    <mergeCell ref="BE92:CI92"/>
    <mergeCell ref="B84:F84"/>
    <mergeCell ref="AK84:BD84"/>
    <mergeCell ref="BE84:CI84"/>
    <mergeCell ref="B85:F85"/>
    <mergeCell ref="AK85:BD85"/>
    <mergeCell ref="BE85:CI85"/>
    <mergeCell ref="B99:F99"/>
    <mergeCell ref="G99:AJ99"/>
    <mergeCell ref="AK99:BD99"/>
    <mergeCell ref="BE99:CI99"/>
    <mergeCell ref="B100:F100"/>
    <mergeCell ref="G100:AJ100"/>
    <mergeCell ref="AK100:BD100"/>
    <mergeCell ref="BE100:CI100"/>
    <mergeCell ref="B97:F97"/>
    <mergeCell ref="G97:AJ97"/>
    <mergeCell ref="AK97:BD97"/>
    <mergeCell ref="BE97:CI97"/>
    <mergeCell ref="B98:F98"/>
    <mergeCell ref="G98:AJ98"/>
    <mergeCell ref="AK98:BD98"/>
    <mergeCell ref="BE98:CI98"/>
    <mergeCell ref="B95:F95"/>
    <mergeCell ref="G95:AJ95"/>
    <mergeCell ref="AK95:BD95"/>
    <mergeCell ref="BE95:CI95"/>
    <mergeCell ref="B96:F96"/>
    <mergeCell ref="G96:AJ96"/>
    <mergeCell ref="AK96:BD96"/>
    <mergeCell ref="BE96:CI96"/>
    <mergeCell ref="B105:F105"/>
    <mergeCell ref="G105:AJ105"/>
    <mergeCell ref="AK105:BD105"/>
    <mergeCell ref="BE105:CI105"/>
    <mergeCell ref="B106:F106"/>
    <mergeCell ref="G106:AJ106"/>
    <mergeCell ref="AK106:BD106"/>
    <mergeCell ref="BE106:CI106"/>
    <mergeCell ref="B103:F103"/>
    <mergeCell ref="G103:AJ103"/>
    <mergeCell ref="AK103:BD103"/>
    <mergeCell ref="BE103:CI103"/>
    <mergeCell ref="B104:F104"/>
    <mergeCell ref="G104:AJ104"/>
    <mergeCell ref="AK104:BD104"/>
    <mergeCell ref="BE104:CI104"/>
    <mergeCell ref="B101:F101"/>
    <mergeCell ref="G101:AJ101"/>
    <mergeCell ref="AK101:BD101"/>
    <mergeCell ref="BE101:CI101"/>
    <mergeCell ref="B102:F102"/>
    <mergeCell ref="G102:AJ102"/>
    <mergeCell ref="AK102:BD102"/>
    <mergeCell ref="BE102:CI102"/>
    <mergeCell ref="B111:F111"/>
    <mergeCell ref="G111:AJ111"/>
    <mergeCell ref="AK111:BD111"/>
    <mergeCell ref="BE111:CI111"/>
    <mergeCell ref="B112:F112"/>
    <mergeCell ref="G112:AJ112"/>
    <mergeCell ref="AK112:BD112"/>
    <mergeCell ref="BE112:CI112"/>
    <mergeCell ref="B109:F109"/>
    <mergeCell ref="G109:AJ109"/>
    <mergeCell ref="AK109:BD109"/>
    <mergeCell ref="BE109:CI109"/>
    <mergeCell ref="B110:F110"/>
    <mergeCell ref="G110:AJ110"/>
    <mergeCell ref="AK110:BD110"/>
    <mergeCell ref="BE110:CI110"/>
    <mergeCell ref="B107:F107"/>
    <mergeCell ref="G107:AJ107"/>
    <mergeCell ref="AK107:BD107"/>
    <mergeCell ref="BE107:CI107"/>
    <mergeCell ref="B108:F108"/>
    <mergeCell ref="G108:AJ108"/>
    <mergeCell ref="AK108:BD108"/>
    <mergeCell ref="BE108:CI108"/>
    <mergeCell ref="B118:F118"/>
    <mergeCell ref="G118:AJ118"/>
    <mergeCell ref="AK118:BD118"/>
    <mergeCell ref="BE118:CI118"/>
    <mergeCell ref="B119:F119"/>
    <mergeCell ref="G119:AJ119"/>
    <mergeCell ref="AK119:BD119"/>
    <mergeCell ref="BE119:CI119"/>
    <mergeCell ref="B116:F116"/>
    <mergeCell ref="G116:AJ116"/>
    <mergeCell ref="AK116:BD116"/>
    <mergeCell ref="BE116:CI116"/>
    <mergeCell ref="B117:F117"/>
    <mergeCell ref="G117:AJ117"/>
    <mergeCell ref="AK117:BD117"/>
    <mergeCell ref="BE117:CI117"/>
    <mergeCell ref="B114:F114"/>
    <mergeCell ref="G114:AJ114"/>
    <mergeCell ref="AK114:BD114"/>
    <mergeCell ref="BE114:CI114"/>
    <mergeCell ref="B115:F115"/>
    <mergeCell ref="G115:AJ115"/>
    <mergeCell ref="AK115:BD115"/>
    <mergeCell ref="BE115:CI115"/>
    <mergeCell ref="B124:F124"/>
    <mergeCell ref="G124:AJ124"/>
    <mergeCell ref="AK124:BD124"/>
    <mergeCell ref="BE124:CI124"/>
    <mergeCell ref="B125:F125"/>
    <mergeCell ref="G125:AJ125"/>
    <mergeCell ref="AK125:BD125"/>
    <mergeCell ref="BE125:CI125"/>
    <mergeCell ref="B122:F122"/>
    <mergeCell ref="G122:AJ122"/>
    <mergeCell ref="AK122:BD122"/>
    <mergeCell ref="BE122:CI122"/>
    <mergeCell ref="B123:F123"/>
    <mergeCell ref="G123:AJ123"/>
    <mergeCell ref="AK123:BD123"/>
    <mergeCell ref="BE123:CI123"/>
    <mergeCell ref="B120:F120"/>
    <mergeCell ref="G120:AJ120"/>
    <mergeCell ref="AK120:BD120"/>
    <mergeCell ref="BE120:CI120"/>
    <mergeCell ref="B121:F121"/>
    <mergeCell ref="G121:AJ121"/>
    <mergeCell ref="AK121:BD121"/>
    <mergeCell ref="BE121:CI121"/>
    <mergeCell ref="B131:F131"/>
    <mergeCell ref="G131:AJ131"/>
    <mergeCell ref="AK131:BD131"/>
    <mergeCell ref="BE131:CI131"/>
    <mergeCell ref="B128:F128"/>
    <mergeCell ref="G128:AJ128"/>
    <mergeCell ref="AK128:BD128"/>
    <mergeCell ref="BE128:CI128"/>
    <mergeCell ref="B129:F129"/>
    <mergeCell ref="G129:AJ129"/>
    <mergeCell ref="AK129:BD129"/>
    <mergeCell ref="BE129:CI129"/>
    <mergeCell ref="B126:F126"/>
    <mergeCell ref="G126:AJ126"/>
    <mergeCell ref="AK126:BD126"/>
    <mergeCell ref="BE126:CI126"/>
    <mergeCell ref="B127:F127"/>
    <mergeCell ref="G127:AJ127"/>
    <mergeCell ref="AK127:BD127"/>
    <mergeCell ref="BE127:CI127"/>
    <mergeCell ref="B113:F113"/>
    <mergeCell ref="G113:AJ113"/>
    <mergeCell ref="AK113:BD113"/>
    <mergeCell ref="BE113:CI113"/>
    <mergeCell ref="B136:F136"/>
    <mergeCell ref="G136:AJ136"/>
    <mergeCell ref="AK136:BD136"/>
    <mergeCell ref="BE136:CI136"/>
    <mergeCell ref="B137:F137"/>
    <mergeCell ref="G137:AJ137"/>
    <mergeCell ref="AK137:BD137"/>
    <mergeCell ref="BE137:CI137"/>
    <mergeCell ref="B134:F134"/>
    <mergeCell ref="G134:AJ134"/>
    <mergeCell ref="AK134:BD134"/>
    <mergeCell ref="BE134:CI134"/>
    <mergeCell ref="B135:F135"/>
    <mergeCell ref="G135:AJ135"/>
    <mergeCell ref="AK135:BD135"/>
    <mergeCell ref="BE135:CI135"/>
    <mergeCell ref="B132:F132"/>
    <mergeCell ref="G132:AJ132"/>
    <mergeCell ref="AK132:BD132"/>
    <mergeCell ref="BE132:CI132"/>
    <mergeCell ref="B133:F133"/>
    <mergeCell ref="G133:AJ133"/>
    <mergeCell ref="AK133:BD133"/>
    <mergeCell ref="BE133:CI133"/>
    <mergeCell ref="B130:F130"/>
    <mergeCell ref="G130:AJ130"/>
    <mergeCell ref="AK130:BD130"/>
    <mergeCell ref="BE130:CI130"/>
    <mergeCell ref="B141:F141"/>
    <mergeCell ref="G141:AJ141"/>
    <mergeCell ref="AK141:BD141"/>
    <mergeCell ref="BE141:CI141"/>
    <mergeCell ref="B142:F142"/>
    <mergeCell ref="G142:AJ142"/>
    <mergeCell ref="AK142:BD142"/>
    <mergeCell ref="BE142:CI142"/>
    <mergeCell ref="B139:F139"/>
    <mergeCell ref="G139:AJ139"/>
    <mergeCell ref="AK139:BD139"/>
    <mergeCell ref="BE139:CI139"/>
    <mergeCell ref="B140:F140"/>
    <mergeCell ref="G140:AJ140"/>
    <mergeCell ref="AK140:BD140"/>
    <mergeCell ref="BE140:CI140"/>
    <mergeCell ref="B138:F138"/>
    <mergeCell ref="G138:AJ138"/>
    <mergeCell ref="AK138:BD138"/>
    <mergeCell ref="BE138:CI138"/>
    <mergeCell ref="B147:F147"/>
    <mergeCell ref="G147:AJ147"/>
    <mergeCell ref="AK147:BD147"/>
    <mergeCell ref="BE147:CI147"/>
    <mergeCell ref="B148:F148"/>
    <mergeCell ref="G148:AJ148"/>
    <mergeCell ref="AK148:BD148"/>
    <mergeCell ref="BE148:CI148"/>
    <mergeCell ref="B145:F145"/>
    <mergeCell ref="G145:AJ145"/>
    <mergeCell ref="AK145:BD145"/>
    <mergeCell ref="BE145:CI145"/>
    <mergeCell ref="B146:F146"/>
    <mergeCell ref="G146:AJ146"/>
    <mergeCell ref="AK146:BD146"/>
    <mergeCell ref="BE146:CI146"/>
    <mergeCell ref="B143:F143"/>
    <mergeCell ref="G143:AJ143"/>
    <mergeCell ref="AK143:BD143"/>
    <mergeCell ref="BE143:CI143"/>
    <mergeCell ref="B144:F144"/>
    <mergeCell ref="G144:AJ144"/>
    <mergeCell ref="AK144:BD144"/>
    <mergeCell ref="BE144:CI144"/>
    <mergeCell ref="B153:F153"/>
    <mergeCell ref="G153:AJ153"/>
    <mergeCell ref="AK153:BD153"/>
    <mergeCell ref="BE153:CI153"/>
    <mergeCell ref="B154:F154"/>
    <mergeCell ref="G154:AJ154"/>
    <mergeCell ref="AK154:BD154"/>
    <mergeCell ref="BE154:CI154"/>
    <mergeCell ref="B151:F151"/>
    <mergeCell ref="G151:AJ151"/>
    <mergeCell ref="AK151:BD151"/>
    <mergeCell ref="BE151:CI151"/>
    <mergeCell ref="B152:F152"/>
    <mergeCell ref="G152:AJ152"/>
    <mergeCell ref="AK152:BD152"/>
    <mergeCell ref="BE152:CI152"/>
    <mergeCell ref="B149:F149"/>
    <mergeCell ref="G149:AJ149"/>
    <mergeCell ref="AK149:BD149"/>
    <mergeCell ref="BE149:CI149"/>
    <mergeCell ref="B150:F150"/>
    <mergeCell ref="G150:AJ150"/>
    <mergeCell ref="AK150:BD150"/>
    <mergeCell ref="BE150:CI150"/>
    <mergeCell ref="B159:F159"/>
    <mergeCell ref="G159:AJ159"/>
    <mergeCell ref="AK159:BD159"/>
    <mergeCell ref="BE159:CI159"/>
    <mergeCell ref="B160:F160"/>
    <mergeCell ref="G160:AJ160"/>
    <mergeCell ref="AK160:BD160"/>
    <mergeCell ref="BE160:CI160"/>
    <mergeCell ref="B157:F157"/>
    <mergeCell ref="G157:AJ157"/>
    <mergeCell ref="AK157:BD157"/>
    <mergeCell ref="BE157:CI157"/>
    <mergeCell ref="B158:F158"/>
    <mergeCell ref="G158:AJ158"/>
    <mergeCell ref="AK158:BD158"/>
    <mergeCell ref="BE158:CI158"/>
    <mergeCell ref="B155:F155"/>
    <mergeCell ref="G155:AJ155"/>
    <mergeCell ref="AK155:BD155"/>
    <mergeCell ref="BE155:CI155"/>
    <mergeCell ref="B156:F156"/>
    <mergeCell ref="G156:AJ156"/>
    <mergeCell ref="AK156:BD156"/>
    <mergeCell ref="BE156:CI156"/>
    <mergeCell ref="B165:F165"/>
    <mergeCell ref="G165:AJ165"/>
    <mergeCell ref="AK165:BD165"/>
    <mergeCell ref="BE165:CI165"/>
    <mergeCell ref="B166:F166"/>
    <mergeCell ref="G166:AJ166"/>
    <mergeCell ref="AK166:BD166"/>
    <mergeCell ref="BE166:CI166"/>
    <mergeCell ref="B163:F163"/>
    <mergeCell ref="G163:AJ163"/>
    <mergeCell ref="AK163:BD163"/>
    <mergeCell ref="BE163:CI163"/>
    <mergeCell ref="B164:F164"/>
    <mergeCell ref="G164:AJ164"/>
    <mergeCell ref="AK164:BD164"/>
    <mergeCell ref="BE164:CI164"/>
    <mergeCell ref="B161:F161"/>
    <mergeCell ref="G161:AJ161"/>
    <mergeCell ref="AK161:BD161"/>
    <mergeCell ref="BE161:CI161"/>
    <mergeCell ref="B162:F162"/>
    <mergeCell ref="G162:AJ162"/>
    <mergeCell ref="AK162:BD162"/>
    <mergeCell ref="BE162:CI162"/>
    <mergeCell ref="B171:F171"/>
    <mergeCell ref="G171:AJ171"/>
    <mergeCell ref="AK171:BD171"/>
    <mergeCell ref="BE171:CI171"/>
    <mergeCell ref="B172:F172"/>
    <mergeCell ref="G172:AJ172"/>
    <mergeCell ref="AK172:BD172"/>
    <mergeCell ref="BE172:CI172"/>
    <mergeCell ref="B169:F169"/>
    <mergeCell ref="G169:AJ169"/>
    <mergeCell ref="AK169:BD169"/>
    <mergeCell ref="BE169:CI169"/>
    <mergeCell ref="B170:F170"/>
    <mergeCell ref="G170:AJ170"/>
    <mergeCell ref="AK170:BD170"/>
    <mergeCell ref="BE170:CI170"/>
    <mergeCell ref="B167:F167"/>
    <mergeCell ref="G167:AJ167"/>
    <mergeCell ref="AK167:BD167"/>
    <mergeCell ref="BE167:CI167"/>
    <mergeCell ref="B168:F168"/>
    <mergeCell ref="G168:AJ168"/>
    <mergeCell ref="AK168:BD168"/>
    <mergeCell ref="BE168:CI168"/>
    <mergeCell ref="B177:F177"/>
    <mergeCell ref="G177:AJ177"/>
    <mergeCell ref="AK177:BD177"/>
    <mergeCell ref="BE177:CI177"/>
    <mergeCell ref="B178:F178"/>
    <mergeCell ref="G178:AJ178"/>
    <mergeCell ref="AK178:BD178"/>
    <mergeCell ref="BE178:CI178"/>
    <mergeCell ref="B175:F175"/>
    <mergeCell ref="G175:AJ175"/>
    <mergeCell ref="AK175:BD175"/>
    <mergeCell ref="BE175:CI175"/>
    <mergeCell ref="B176:F176"/>
    <mergeCell ref="G176:AJ176"/>
    <mergeCell ref="AK176:BD176"/>
    <mergeCell ref="BE176:CI176"/>
    <mergeCell ref="B173:F173"/>
    <mergeCell ref="G173:AJ173"/>
    <mergeCell ref="AK173:BD173"/>
    <mergeCell ref="BE173:CI173"/>
    <mergeCell ref="B174:F174"/>
    <mergeCell ref="G174:AJ174"/>
    <mergeCell ref="AK174:BD174"/>
    <mergeCell ref="BE174:CI174"/>
    <mergeCell ref="B183:F183"/>
    <mergeCell ref="G183:AJ183"/>
    <mergeCell ref="AK183:BD183"/>
    <mergeCell ref="BE183:CI183"/>
    <mergeCell ref="B184:F184"/>
    <mergeCell ref="G184:AJ184"/>
    <mergeCell ref="AK184:BD184"/>
    <mergeCell ref="BE184:CI184"/>
    <mergeCell ref="B181:F181"/>
    <mergeCell ref="G181:AJ181"/>
    <mergeCell ref="AK181:BD181"/>
    <mergeCell ref="BE181:CI181"/>
    <mergeCell ref="B182:F182"/>
    <mergeCell ref="G182:AJ182"/>
    <mergeCell ref="AK182:BD182"/>
    <mergeCell ref="BE182:CI182"/>
    <mergeCell ref="B179:F179"/>
    <mergeCell ref="G179:AJ179"/>
    <mergeCell ref="AK179:BD179"/>
    <mergeCell ref="BE179:CI179"/>
    <mergeCell ref="B180:F180"/>
    <mergeCell ref="G180:AJ180"/>
    <mergeCell ref="AK180:BD180"/>
    <mergeCell ref="BE180:CI180"/>
    <mergeCell ref="B189:F189"/>
    <mergeCell ref="G189:AJ189"/>
    <mergeCell ref="AK189:BD189"/>
    <mergeCell ref="BE189:CI189"/>
    <mergeCell ref="B190:F190"/>
    <mergeCell ref="G190:AJ190"/>
    <mergeCell ref="AK190:BD190"/>
    <mergeCell ref="BE190:CI190"/>
    <mergeCell ref="B187:F187"/>
    <mergeCell ref="G187:AJ187"/>
    <mergeCell ref="AK187:BD187"/>
    <mergeCell ref="BE187:CI187"/>
    <mergeCell ref="B188:F188"/>
    <mergeCell ref="G188:AJ188"/>
    <mergeCell ref="AK188:BD188"/>
    <mergeCell ref="BE188:CI188"/>
    <mergeCell ref="B185:F185"/>
    <mergeCell ref="G185:AJ185"/>
    <mergeCell ref="AK185:BD185"/>
    <mergeCell ref="BE185:CI185"/>
    <mergeCell ref="B186:F186"/>
    <mergeCell ref="G186:AJ186"/>
    <mergeCell ref="AK186:BD186"/>
    <mergeCell ref="BE186:CI186"/>
    <mergeCell ref="B195:F195"/>
    <mergeCell ref="G195:AJ195"/>
    <mergeCell ref="AK195:BD195"/>
    <mergeCell ref="BE195:CI195"/>
    <mergeCell ref="B196:F196"/>
    <mergeCell ref="G196:AJ196"/>
    <mergeCell ref="AK196:BD196"/>
    <mergeCell ref="BE196:CI196"/>
    <mergeCell ref="B193:F193"/>
    <mergeCell ref="G193:AJ193"/>
    <mergeCell ref="AK193:BD193"/>
    <mergeCell ref="BE193:CI193"/>
    <mergeCell ref="B194:F194"/>
    <mergeCell ref="G194:AJ194"/>
    <mergeCell ref="AK194:BD194"/>
    <mergeCell ref="BE194:CI194"/>
    <mergeCell ref="B191:F191"/>
    <mergeCell ref="G191:AJ191"/>
    <mergeCell ref="AK191:BD191"/>
    <mergeCell ref="BE191:CI191"/>
    <mergeCell ref="B192:F192"/>
    <mergeCell ref="G192:AJ192"/>
    <mergeCell ref="AK192:BD192"/>
    <mergeCell ref="BE192:CI192"/>
    <mergeCell ref="B201:F201"/>
    <mergeCell ref="G201:AJ201"/>
    <mergeCell ref="AK201:BD201"/>
    <mergeCell ref="BE201:CI201"/>
    <mergeCell ref="B202:F202"/>
    <mergeCell ref="G202:AJ202"/>
    <mergeCell ref="AK202:BD202"/>
    <mergeCell ref="BE202:CI202"/>
    <mergeCell ref="B199:F199"/>
    <mergeCell ref="G199:AJ199"/>
    <mergeCell ref="AK199:BD199"/>
    <mergeCell ref="BE199:CI199"/>
    <mergeCell ref="B200:F200"/>
    <mergeCell ref="G200:AJ200"/>
    <mergeCell ref="AK200:BD200"/>
    <mergeCell ref="BE200:CI200"/>
    <mergeCell ref="B197:F197"/>
    <mergeCell ref="G197:AJ197"/>
    <mergeCell ref="AK197:BD197"/>
    <mergeCell ref="BE197:CI197"/>
    <mergeCell ref="B198:F198"/>
    <mergeCell ref="G198:AJ198"/>
    <mergeCell ref="AK198:BD198"/>
    <mergeCell ref="BE198:CI198"/>
    <mergeCell ref="B207:F207"/>
    <mergeCell ref="G207:AJ207"/>
    <mergeCell ref="AK207:BD207"/>
    <mergeCell ref="BE207:CI207"/>
    <mergeCell ref="B208:F208"/>
    <mergeCell ref="G208:AJ208"/>
    <mergeCell ref="AK208:BD208"/>
    <mergeCell ref="BE208:CI208"/>
    <mergeCell ref="B205:F205"/>
    <mergeCell ref="G205:AJ205"/>
    <mergeCell ref="AK205:BD205"/>
    <mergeCell ref="BE205:CI205"/>
    <mergeCell ref="B206:F206"/>
    <mergeCell ref="G206:AJ206"/>
    <mergeCell ref="AK206:BD206"/>
    <mergeCell ref="BE206:CI206"/>
    <mergeCell ref="B203:F203"/>
    <mergeCell ref="G203:AJ203"/>
    <mergeCell ref="AK203:BD203"/>
    <mergeCell ref="BE203:CI203"/>
    <mergeCell ref="B204:F204"/>
    <mergeCell ref="G204:AJ204"/>
    <mergeCell ref="AK204:BD204"/>
    <mergeCell ref="BE204:CI204"/>
    <mergeCell ref="B213:F213"/>
    <mergeCell ref="G213:AJ213"/>
    <mergeCell ref="AK213:BD213"/>
    <mergeCell ref="BE213:CI213"/>
    <mergeCell ref="B214:F214"/>
    <mergeCell ref="G214:AJ214"/>
    <mergeCell ref="AK214:BD214"/>
    <mergeCell ref="BE214:CI214"/>
    <mergeCell ref="B211:F211"/>
    <mergeCell ref="G211:AJ211"/>
    <mergeCell ref="AK211:BD211"/>
    <mergeCell ref="BE211:CI211"/>
    <mergeCell ref="B212:F212"/>
    <mergeCell ref="G212:AJ212"/>
    <mergeCell ref="AK212:BD212"/>
    <mergeCell ref="BE212:CI212"/>
    <mergeCell ref="B209:F209"/>
    <mergeCell ref="G209:AJ209"/>
    <mergeCell ref="AK209:BD209"/>
    <mergeCell ref="BE209:CI209"/>
    <mergeCell ref="B210:F210"/>
    <mergeCell ref="G210:AJ210"/>
    <mergeCell ref="AK210:BD210"/>
    <mergeCell ref="BE210:CI210"/>
    <mergeCell ref="B219:F219"/>
    <mergeCell ref="G219:AJ219"/>
    <mergeCell ref="AK219:BD219"/>
    <mergeCell ref="BE219:CI219"/>
    <mergeCell ref="B220:F220"/>
    <mergeCell ref="G220:AJ220"/>
    <mergeCell ref="AK220:BD220"/>
    <mergeCell ref="BE220:CI220"/>
    <mergeCell ref="B217:F217"/>
    <mergeCell ref="G217:AJ217"/>
    <mergeCell ref="AK217:BD217"/>
    <mergeCell ref="BE217:CI217"/>
    <mergeCell ref="B218:F218"/>
    <mergeCell ref="G218:AJ218"/>
    <mergeCell ref="AK218:BD218"/>
    <mergeCell ref="BE218:CI218"/>
    <mergeCell ref="B215:F215"/>
    <mergeCell ref="G215:AJ215"/>
    <mergeCell ref="AK215:BD215"/>
    <mergeCell ref="BE215:CI215"/>
    <mergeCell ref="B216:F216"/>
    <mergeCell ref="G216:AJ216"/>
    <mergeCell ref="AK216:BD216"/>
    <mergeCell ref="BE216:CI216"/>
    <mergeCell ref="B223:F223"/>
    <mergeCell ref="G223:AJ223"/>
    <mergeCell ref="AK223:BD223"/>
    <mergeCell ref="BE223:CI223"/>
    <mergeCell ref="B224:CI225"/>
    <mergeCell ref="B226:P227"/>
    <mergeCell ref="Q226:AG227"/>
    <mergeCell ref="AH226:BH226"/>
    <mergeCell ref="BI226:CI226"/>
    <mergeCell ref="AH227:AP227"/>
    <mergeCell ref="B221:F221"/>
    <mergeCell ref="G221:AJ221"/>
    <mergeCell ref="AK221:BD221"/>
    <mergeCell ref="BE221:CI221"/>
    <mergeCell ref="B222:F222"/>
    <mergeCell ref="G222:AJ222"/>
    <mergeCell ref="AK222:BD222"/>
    <mergeCell ref="BE222:CI222"/>
    <mergeCell ref="AZ228:BH229"/>
    <mergeCell ref="BI228:BQ229"/>
    <mergeCell ref="BR228:BZ229"/>
    <mergeCell ref="CA228:CI229"/>
    <mergeCell ref="P230:P231"/>
    <mergeCell ref="Q230:AG231"/>
    <mergeCell ref="AH230:AP231"/>
    <mergeCell ref="AQ230:AY231"/>
    <mergeCell ref="AZ230:BH231"/>
    <mergeCell ref="BI230:BQ231"/>
    <mergeCell ref="AQ227:AY227"/>
    <mergeCell ref="AZ227:BH227"/>
    <mergeCell ref="BI227:BQ227"/>
    <mergeCell ref="BR227:BZ227"/>
    <mergeCell ref="CA227:CI227"/>
    <mergeCell ref="P228:P229"/>
    <mergeCell ref="Q228:AG229"/>
    <mergeCell ref="AH228:AP229"/>
    <mergeCell ref="AQ228:AY229"/>
    <mergeCell ref="BR234:BZ235"/>
    <mergeCell ref="CA234:CI235"/>
    <mergeCell ref="P236:P237"/>
    <mergeCell ref="Q236:AG237"/>
    <mergeCell ref="AH236:AP237"/>
    <mergeCell ref="AQ236:AY237"/>
    <mergeCell ref="AZ236:BH237"/>
    <mergeCell ref="BI236:BQ237"/>
    <mergeCell ref="BR236:BZ237"/>
    <mergeCell ref="CA236:CI237"/>
    <mergeCell ref="P234:P235"/>
    <mergeCell ref="Q234:AG235"/>
    <mergeCell ref="AH234:AP235"/>
    <mergeCell ref="AQ234:AY235"/>
    <mergeCell ref="AZ234:BH235"/>
    <mergeCell ref="BI234:BQ235"/>
    <mergeCell ref="BR230:BZ231"/>
    <mergeCell ref="CA230:CI231"/>
    <mergeCell ref="P232:P233"/>
    <mergeCell ref="Q232:AG233"/>
    <mergeCell ref="AH232:AP233"/>
    <mergeCell ref="AQ232:AY233"/>
    <mergeCell ref="AZ232:BH233"/>
    <mergeCell ref="BI232:BQ233"/>
    <mergeCell ref="BR232:BZ233"/>
    <mergeCell ref="CA232:CI233"/>
    <mergeCell ref="Q252:AG253"/>
    <mergeCell ref="AH252:AP253"/>
    <mergeCell ref="AQ252:AY253"/>
    <mergeCell ref="AZ252:BH253"/>
    <mergeCell ref="BI252:BQ253"/>
    <mergeCell ref="BI240:BQ241"/>
    <mergeCell ref="BR240:BZ241"/>
    <mergeCell ref="CA240:CI241"/>
    <mergeCell ref="P242:P243"/>
    <mergeCell ref="Q242:AG243"/>
    <mergeCell ref="AH242:AP243"/>
    <mergeCell ref="AQ242:AY243"/>
    <mergeCell ref="AZ242:BH243"/>
    <mergeCell ref="BI242:BQ243"/>
    <mergeCell ref="BR242:BZ243"/>
    <mergeCell ref="P240:P241"/>
    <mergeCell ref="Q240:AG241"/>
    <mergeCell ref="AH240:AP241"/>
    <mergeCell ref="AQ240:AY241"/>
    <mergeCell ref="AZ240:BH241"/>
    <mergeCell ref="P246:P247"/>
    <mergeCell ref="Q246:AG247"/>
    <mergeCell ref="AH246:AP247"/>
    <mergeCell ref="AQ246:AY247"/>
    <mergeCell ref="AZ246:BH247"/>
    <mergeCell ref="BI246:BQ247"/>
    <mergeCell ref="BR246:BZ247"/>
    <mergeCell ref="CA246:CI247"/>
    <mergeCell ref="AQ256:AY257"/>
    <mergeCell ref="AZ256:BH257"/>
    <mergeCell ref="BI256:BQ257"/>
    <mergeCell ref="CA262:CI263"/>
    <mergeCell ref="P260:P261"/>
    <mergeCell ref="P248:P249"/>
    <mergeCell ref="Q248:AG249"/>
    <mergeCell ref="AH248:AP249"/>
    <mergeCell ref="AQ248:AY249"/>
    <mergeCell ref="AZ248:BH249"/>
    <mergeCell ref="BI248:BQ249"/>
    <mergeCell ref="CA242:CI243"/>
    <mergeCell ref="P244:P245"/>
    <mergeCell ref="Q244:AG245"/>
    <mergeCell ref="AH244:AP245"/>
    <mergeCell ref="AQ244:AY245"/>
    <mergeCell ref="AZ244:BH245"/>
    <mergeCell ref="BI244:BQ245"/>
    <mergeCell ref="BR244:BZ245"/>
    <mergeCell ref="CA244:CI245"/>
    <mergeCell ref="CA252:CI253"/>
    <mergeCell ref="P254:P255"/>
    <mergeCell ref="Q254:AG255"/>
    <mergeCell ref="AH254:AP255"/>
    <mergeCell ref="AQ254:AY255"/>
    <mergeCell ref="AZ254:BH255"/>
    <mergeCell ref="BI254:BQ255"/>
    <mergeCell ref="BR254:BZ255"/>
    <mergeCell ref="CA254:CI255"/>
    <mergeCell ref="BR248:BZ249"/>
    <mergeCell ref="CA248:CI249"/>
    <mergeCell ref="P252:P253"/>
    <mergeCell ref="B264:O275"/>
    <mergeCell ref="B284:F284"/>
    <mergeCell ref="G284:AJ284"/>
    <mergeCell ref="AK284:BD284"/>
    <mergeCell ref="BE284:CI284"/>
    <mergeCell ref="BR252:BZ253"/>
    <mergeCell ref="BR260:BZ261"/>
    <mergeCell ref="CA260:CI261"/>
    <mergeCell ref="P264:P265"/>
    <mergeCell ref="Q264:AG265"/>
    <mergeCell ref="AH264:AP265"/>
    <mergeCell ref="AQ264:AY265"/>
    <mergeCell ref="AZ264:BH265"/>
    <mergeCell ref="BI264:BQ265"/>
    <mergeCell ref="BR264:BZ265"/>
    <mergeCell ref="Q260:AG261"/>
    <mergeCell ref="AH260:AP261"/>
    <mergeCell ref="AQ260:AY261"/>
    <mergeCell ref="AZ260:BH261"/>
    <mergeCell ref="BI260:BQ261"/>
    <mergeCell ref="BR256:BZ257"/>
    <mergeCell ref="CA256:CI257"/>
    <mergeCell ref="Q258:AG259"/>
    <mergeCell ref="AH258:AP259"/>
    <mergeCell ref="AQ258:AY259"/>
    <mergeCell ref="AZ258:BH259"/>
    <mergeCell ref="BI258:BQ259"/>
    <mergeCell ref="BR258:BZ259"/>
    <mergeCell ref="CA258:CI259"/>
    <mergeCell ref="P256:P257"/>
    <mergeCell ref="Q256:AG257"/>
    <mergeCell ref="AH256:AP257"/>
    <mergeCell ref="AQ270:AY271"/>
    <mergeCell ref="AZ270:BH271"/>
    <mergeCell ref="BI270:BQ271"/>
    <mergeCell ref="BR270:BZ271"/>
    <mergeCell ref="CA270:CI271"/>
    <mergeCell ref="P268:P269"/>
    <mergeCell ref="Q268:AG269"/>
    <mergeCell ref="AH268:AP269"/>
    <mergeCell ref="AQ268:AY269"/>
    <mergeCell ref="AZ268:BH269"/>
    <mergeCell ref="BI268:BQ269"/>
    <mergeCell ref="CA264:CI265"/>
    <mergeCell ref="P266:P267"/>
    <mergeCell ref="Q266:AG267"/>
    <mergeCell ref="AH266:AP267"/>
    <mergeCell ref="AQ266:AY267"/>
    <mergeCell ref="AZ266:BH267"/>
    <mergeCell ref="BI266:BQ267"/>
    <mergeCell ref="BR266:BZ267"/>
    <mergeCell ref="CA266:CI267"/>
    <mergeCell ref="B277:CI279"/>
    <mergeCell ref="B280:CI281"/>
    <mergeCell ref="B282:F282"/>
    <mergeCell ref="G282:AJ282"/>
    <mergeCell ref="AK282:BD282"/>
    <mergeCell ref="BE282:CI282"/>
    <mergeCell ref="BE428:CI429"/>
    <mergeCell ref="B428:U429"/>
    <mergeCell ref="B287:F287"/>
    <mergeCell ref="G287:AJ287"/>
    <mergeCell ref="AK287:BD287"/>
    <mergeCell ref="BE287:CI287"/>
    <mergeCell ref="B288:F288"/>
    <mergeCell ref="G288:AJ288"/>
    <mergeCell ref="AK288:BD288"/>
    <mergeCell ref="BE288:CI288"/>
    <mergeCell ref="B296:F296"/>
    <mergeCell ref="G296:AJ296"/>
    <mergeCell ref="AK296:BD296"/>
    <mergeCell ref="BE296:CI296"/>
    <mergeCell ref="B286:F286"/>
    <mergeCell ref="G286:AJ286"/>
    <mergeCell ref="AK286:BD286"/>
    <mergeCell ref="BE286:CI286"/>
    <mergeCell ref="B283:F283"/>
    <mergeCell ref="G283:AJ283"/>
    <mergeCell ref="AK283:BD283"/>
    <mergeCell ref="BE283:CI283"/>
    <mergeCell ref="B285:F285"/>
    <mergeCell ref="G285:AJ285"/>
    <mergeCell ref="AK285:BD285"/>
    <mergeCell ref="BE285:CI285"/>
    <mergeCell ref="B294:F294"/>
    <mergeCell ref="G294:AJ294"/>
    <mergeCell ref="AK294:BD294"/>
    <mergeCell ref="BE294:CI294"/>
    <mergeCell ref="B291:F291"/>
    <mergeCell ref="G291:AJ291"/>
    <mergeCell ref="AK291:BD291"/>
    <mergeCell ref="BE291:CI291"/>
    <mergeCell ref="B292:F292"/>
    <mergeCell ref="G292:AJ292"/>
    <mergeCell ref="AK292:BD292"/>
    <mergeCell ref="BE292:CI292"/>
    <mergeCell ref="B301:F301"/>
    <mergeCell ref="G301:AJ301"/>
    <mergeCell ref="AK301:BD301"/>
    <mergeCell ref="BE301:CI301"/>
    <mergeCell ref="B289:F289"/>
    <mergeCell ref="G289:AJ289"/>
    <mergeCell ref="AK289:BD289"/>
    <mergeCell ref="BE289:CI289"/>
    <mergeCell ref="B302:F302"/>
    <mergeCell ref="G302:AJ302"/>
    <mergeCell ref="AK302:BD302"/>
    <mergeCell ref="BE302:CI302"/>
    <mergeCell ref="B290:F290"/>
    <mergeCell ref="G290:AJ290"/>
    <mergeCell ref="AK290:BD290"/>
    <mergeCell ref="BE290:CI290"/>
    <mergeCell ref="B299:F299"/>
    <mergeCell ref="G299:AJ299"/>
    <mergeCell ref="AK299:BD299"/>
    <mergeCell ref="BE299:CI299"/>
    <mergeCell ref="B300:F300"/>
    <mergeCell ref="G300:AJ300"/>
    <mergeCell ref="AK300:BD300"/>
    <mergeCell ref="BE300:CI300"/>
    <mergeCell ref="B297:F297"/>
    <mergeCell ref="G297:AJ297"/>
    <mergeCell ref="AK297:BD297"/>
    <mergeCell ref="BE297:CI297"/>
    <mergeCell ref="B298:F298"/>
    <mergeCell ref="G298:AJ298"/>
    <mergeCell ref="AK298:BD298"/>
    <mergeCell ref="BE298:CI298"/>
    <mergeCell ref="B295:F295"/>
    <mergeCell ref="G295:AJ295"/>
    <mergeCell ref="AK295:BD295"/>
    <mergeCell ref="BE295:CI295"/>
    <mergeCell ref="B293:F293"/>
    <mergeCell ref="G293:AJ293"/>
    <mergeCell ref="AK293:BD293"/>
    <mergeCell ref="BE293:CI293"/>
    <mergeCell ref="B307:F307"/>
    <mergeCell ref="G307:AJ307"/>
    <mergeCell ref="AK307:BD307"/>
    <mergeCell ref="BE307:CI307"/>
    <mergeCell ref="B308:F308"/>
    <mergeCell ref="G308:AJ308"/>
    <mergeCell ref="AK308:BD308"/>
    <mergeCell ref="BE308:CI308"/>
    <mergeCell ref="B305:F305"/>
    <mergeCell ref="G305:AJ305"/>
    <mergeCell ref="AK305:BD305"/>
    <mergeCell ref="BE305:CI305"/>
    <mergeCell ref="B306:F306"/>
    <mergeCell ref="G306:AJ306"/>
    <mergeCell ref="AK306:BD306"/>
    <mergeCell ref="BE306:CI306"/>
    <mergeCell ref="B303:F303"/>
    <mergeCell ref="G303:AJ303"/>
    <mergeCell ref="AK303:BD303"/>
    <mergeCell ref="BE303:CI303"/>
    <mergeCell ref="B304:F304"/>
    <mergeCell ref="G304:AJ304"/>
    <mergeCell ref="AK304:BD304"/>
    <mergeCell ref="BE304:CI304"/>
    <mergeCell ref="B313:F313"/>
    <mergeCell ref="G313:AJ313"/>
    <mergeCell ref="AK313:BD313"/>
    <mergeCell ref="BE313:CI313"/>
    <mergeCell ref="B314:F314"/>
    <mergeCell ref="G314:AJ314"/>
    <mergeCell ref="AK314:BD314"/>
    <mergeCell ref="BE314:CI314"/>
    <mergeCell ref="B311:F311"/>
    <mergeCell ref="G311:AJ311"/>
    <mergeCell ref="AK311:BD311"/>
    <mergeCell ref="BE311:CI311"/>
    <mergeCell ref="B312:F312"/>
    <mergeCell ref="G312:AJ312"/>
    <mergeCell ref="AK312:BD312"/>
    <mergeCell ref="BE312:CI312"/>
    <mergeCell ref="B309:F309"/>
    <mergeCell ref="G309:AJ309"/>
    <mergeCell ref="AK309:BD309"/>
    <mergeCell ref="BE309:CI309"/>
    <mergeCell ref="B310:F310"/>
    <mergeCell ref="G310:AJ310"/>
    <mergeCell ref="AK310:BD310"/>
    <mergeCell ref="BE310:CI310"/>
    <mergeCell ref="B319:F319"/>
    <mergeCell ref="G319:AJ319"/>
    <mergeCell ref="AK319:BD319"/>
    <mergeCell ref="BE319:CI319"/>
    <mergeCell ref="B320:F320"/>
    <mergeCell ref="G320:AJ320"/>
    <mergeCell ref="AK320:BD320"/>
    <mergeCell ref="BE320:CI320"/>
    <mergeCell ref="B317:F317"/>
    <mergeCell ref="G317:AJ317"/>
    <mergeCell ref="AK317:BD317"/>
    <mergeCell ref="BE317:CI317"/>
    <mergeCell ref="B318:F318"/>
    <mergeCell ref="G318:AJ318"/>
    <mergeCell ref="AK318:BD318"/>
    <mergeCell ref="BE318:CI318"/>
    <mergeCell ref="B315:F315"/>
    <mergeCell ref="G315:AJ315"/>
    <mergeCell ref="AK315:BD315"/>
    <mergeCell ref="BE315:CI315"/>
    <mergeCell ref="B316:F316"/>
    <mergeCell ref="G316:AJ316"/>
    <mergeCell ref="AK316:BD316"/>
    <mergeCell ref="BE316:CI316"/>
    <mergeCell ref="B325:F325"/>
    <mergeCell ref="G325:AJ325"/>
    <mergeCell ref="AK325:BD325"/>
    <mergeCell ref="BE325:CI325"/>
    <mergeCell ref="B326:F326"/>
    <mergeCell ref="G326:AJ326"/>
    <mergeCell ref="AK326:BD326"/>
    <mergeCell ref="BE326:CI326"/>
    <mergeCell ref="B323:F323"/>
    <mergeCell ref="G323:AJ323"/>
    <mergeCell ref="AK323:BD323"/>
    <mergeCell ref="BE323:CI323"/>
    <mergeCell ref="B324:F324"/>
    <mergeCell ref="G324:AJ324"/>
    <mergeCell ref="AK324:BD324"/>
    <mergeCell ref="BE324:CI324"/>
    <mergeCell ref="B321:F321"/>
    <mergeCell ref="G321:AJ321"/>
    <mergeCell ref="AK321:BD321"/>
    <mergeCell ref="BE321:CI321"/>
    <mergeCell ref="B322:F322"/>
    <mergeCell ref="G322:AJ322"/>
    <mergeCell ref="AK322:BD322"/>
    <mergeCell ref="BE322:CI322"/>
    <mergeCell ref="B331:F331"/>
    <mergeCell ref="G331:AJ331"/>
    <mergeCell ref="AK331:BD331"/>
    <mergeCell ref="BE331:CI331"/>
    <mergeCell ref="B332:F332"/>
    <mergeCell ref="G332:AJ332"/>
    <mergeCell ref="AK332:BD332"/>
    <mergeCell ref="BE332:CI332"/>
    <mergeCell ref="B329:F329"/>
    <mergeCell ref="G329:AJ329"/>
    <mergeCell ref="AK329:BD329"/>
    <mergeCell ref="BE329:CI329"/>
    <mergeCell ref="B330:F330"/>
    <mergeCell ref="G330:AJ330"/>
    <mergeCell ref="AK330:BD330"/>
    <mergeCell ref="BE330:CI330"/>
    <mergeCell ref="B327:F327"/>
    <mergeCell ref="G327:AJ327"/>
    <mergeCell ref="AK327:BD327"/>
    <mergeCell ref="BE327:CI327"/>
    <mergeCell ref="B328:F328"/>
    <mergeCell ref="G328:AJ328"/>
    <mergeCell ref="AK328:BD328"/>
    <mergeCell ref="BE328:CI328"/>
    <mergeCell ref="B337:F337"/>
    <mergeCell ref="G337:AJ337"/>
    <mergeCell ref="AK337:BD337"/>
    <mergeCell ref="BE337:CI337"/>
    <mergeCell ref="B338:F338"/>
    <mergeCell ref="G338:AJ338"/>
    <mergeCell ref="AK338:BD338"/>
    <mergeCell ref="BE338:CI338"/>
    <mergeCell ref="B335:F335"/>
    <mergeCell ref="G335:AJ335"/>
    <mergeCell ref="AK335:BD335"/>
    <mergeCell ref="BE335:CI335"/>
    <mergeCell ref="B336:F336"/>
    <mergeCell ref="G336:AJ336"/>
    <mergeCell ref="AK336:BD336"/>
    <mergeCell ref="BE336:CI336"/>
    <mergeCell ref="B333:F333"/>
    <mergeCell ref="G333:AJ333"/>
    <mergeCell ref="AK333:BD333"/>
    <mergeCell ref="BE333:CI333"/>
    <mergeCell ref="B334:F334"/>
    <mergeCell ref="G334:AJ334"/>
    <mergeCell ref="AK334:BD334"/>
    <mergeCell ref="BE334:CI334"/>
    <mergeCell ref="B343:F343"/>
    <mergeCell ref="G343:AJ343"/>
    <mergeCell ref="AK343:BD343"/>
    <mergeCell ref="BE343:CI343"/>
    <mergeCell ref="B344:F344"/>
    <mergeCell ref="G344:AJ344"/>
    <mergeCell ref="AK344:BD344"/>
    <mergeCell ref="BE344:CI344"/>
    <mergeCell ref="B341:F341"/>
    <mergeCell ref="G341:AJ341"/>
    <mergeCell ref="AK341:BD341"/>
    <mergeCell ref="BE341:CI341"/>
    <mergeCell ref="B342:F342"/>
    <mergeCell ref="G342:AJ342"/>
    <mergeCell ref="AK342:BD342"/>
    <mergeCell ref="BE342:CI342"/>
    <mergeCell ref="B339:F339"/>
    <mergeCell ref="G339:AJ339"/>
    <mergeCell ref="AK339:BD339"/>
    <mergeCell ref="BE339:CI339"/>
    <mergeCell ref="B340:F340"/>
    <mergeCell ref="G340:AJ340"/>
    <mergeCell ref="AK340:BD340"/>
    <mergeCell ref="BE340:CI340"/>
    <mergeCell ref="B349:F349"/>
    <mergeCell ref="G349:AJ349"/>
    <mergeCell ref="AK349:BD349"/>
    <mergeCell ref="BE349:CI349"/>
    <mergeCell ref="B350:F350"/>
    <mergeCell ref="G350:AJ350"/>
    <mergeCell ref="AK350:BD350"/>
    <mergeCell ref="BE350:CI350"/>
    <mergeCell ref="B347:F347"/>
    <mergeCell ref="G347:AJ347"/>
    <mergeCell ref="AK347:BD347"/>
    <mergeCell ref="BE347:CI347"/>
    <mergeCell ref="B348:F348"/>
    <mergeCell ref="G348:AJ348"/>
    <mergeCell ref="AK348:BD348"/>
    <mergeCell ref="BE348:CI348"/>
    <mergeCell ref="B345:F345"/>
    <mergeCell ref="G345:AJ345"/>
    <mergeCell ref="AK345:BD345"/>
    <mergeCell ref="BE345:CI345"/>
    <mergeCell ref="B346:F346"/>
    <mergeCell ref="G346:AJ346"/>
    <mergeCell ref="AK346:BD346"/>
    <mergeCell ref="BE346:CI346"/>
    <mergeCell ref="B355:F355"/>
    <mergeCell ref="G355:AJ355"/>
    <mergeCell ref="AK355:BD355"/>
    <mergeCell ref="BE355:CI355"/>
    <mergeCell ref="B356:F356"/>
    <mergeCell ref="G356:AJ356"/>
    <mergeCell ref="AK356:BD356"/>
    <mergeCell ref="BE356:CI356"/>
    <mergeCell ref="B353:F353"/>
    <mergeCell ref="G353:AJ353"/>
    <mergeCell ref="AK353:BD353"/>
    <mergeCell ref="BE353:CI353"/>
    <mergeCell ref="B354:F354"/>
    <mergeCell ref="G354:AJ354"/>
    <mergeCell ref="AK354:BD354"/>
    <mergeCell ref="BE354:CI354"/>
    <mergeCell ref="B351:F351"/>
    <mergeCell ref="G351:AJ351"/>
    <mergeCell ref="AK351:BD351"/>
    <mergeCell ref="BE351:CI351"/>
    <mergeCell ref="B352:F352"/>
    <mergeCell ref="G352:AJ352"/>
    <mergeCell ref="AK352:BD352"/>
    <mergeCell ref="BE352:CI352"/>
    <mergeCell ref="B361:F361"/>
    <mergeCell ref="G361:AJ361"/>
    <mergeCell ref="AK361:BD361"/>
    <mergeCell ref="BE361:CI361"/>
    <mergeCell ref="B362:F362"/>
    <mergeCell ref="G362:AJ362"/>
    <mergeCell ref="AK362:BD362"/>
    <mergeCell ref="BE362:CI362"/>
    <mergeCell ref="B359:F359"/>
    <mergeCell ref="G359:AJ359"/>
    <mergeCell ref="AK359:BD359"/>
    <mergeCell ref="BE359:CI359"/>
    <mergeCell ref="B360:F360"/>
    <mergeCell ref="G360:AJ360"/>
    <mergeCell ref="AK360:BD360"/>
    <mergeCell ref="BE360:CI360"/>
    <mergeCell ref="B357:F357"/>
    <mergeCell ref="G357:AJ357"/>
    <mergeCell ref="AK357:BD357"/>
    <mergeCell ref="BE357:CI357"/>
    <mergeCell ref="B358:F358"/>
    <mergeCell ref="G358:AJ358"/>
    <mergeCell ref="AK358:BD358"/>
    <mergeCell ref="BE358:CI358"/>
    <mergeCell ref="B367:F367"/>
    <mergeCell ref="G367:AJ367"/>
    <mergeCell ref="AK367:BD367"/>
    <mergeCell ref="BE367:CI367"/>
    <mergeCell ref="B368:F368"/>
    <mergeCell ref="G368:AJ368"/>
    <mergeCell ref="AK368:BD368"/>
    <mergeCell ref="BE368:CI368"/>
    <mergeCell ref="B365:F365"/>
    <mergeCell ref="G365:AJ365"/>
    <mergeCell ref="AK365:BD365"/>
    <mergeCell ref="BE365:CI365"/>
    <mergeCell ref="B366:F366"/>
    <mergeCell ref="G366:AJ366"/>
    <mergeCell ref="AK366:BD366"/>
    <mergeCell ref="BE366:CI366"/>
    <mergeCell ref="B363:F363"/>
    <mergeCell ref="G363:AJ363"/>
    <mergeCell ref="AK363:BD363"/>
    <mergeCell ref="BE363:CI363"/>
    <mergeCell ref="B364:F364"/>
    <mergeCell ref="G364:AJ364"/>
    <mergeCell ref="AK364:BD364"/>
    <mergeCell ref="BE364:CI364"/>
    <mergeCell ref="B373:F373"/>
    <mergeCell ref="G373:AJ373"/>
    <mergeCell ref="AK373:BD373"/>
    <mergeCell ref="BE373:CI373"/>
    <mergeCell ref="B374:F374"/>
    <mergeCell ref="G374:AJ374"/>
    <mergeCell ref="AK374:BD374"/>
    <mergeCell ref="BE374:CI374"/>
    <mergeCell ref="B371:F371"/>
    <mergeCell ref="G371:AJ371"/>
    <mergeCell ref="AK371:BD371"/>
    <mergeCell ref="BE371:CI371"/>
    <mergeCell ref="B372:F372"/>
    <mergeCell ref="G372:AJ372"/>
    <mergeCell ref="AK372:BD372"/>
    <mergeCell ref="BE372:CI372"/>
    <mergeCell ref="B369:F369"/>
    <mergeCell ref="G369:AJ369"/>
    <mergeCell ref="AK369:BD369"/>
    <mergeCell ref="BE369:CI369"/>
    <mergeCell ref="B370:F370"/>
    <mergeCell ref="G370:AJ370"/>
    <mergeCell ref="AK370:BD370"/>
    <mergeCell ref="BE370:CI370"/>
    <mergeCell ref="B379:F379"/>
    <mergeCell ref="G379:AJ379"/>
    <mergeCell ref="AK379:BD379"/>
    <mergeCell ref="BE379:CI379"/>
    <mergeCell ref="B380:F380"/>
    <mergeCell ref="G380:AJ380"/>
    <mergeCell ref="AK380:BD380"/>
    <mergeCell ref="BE380:CI380"/>
    <mergeCell ref="B377:F377"/>
    <mergeCell ref="G377:AJ377"/>
    <mergeCell ref="AK377:BD377"/>
    <mergeCell ref="BE377:CI377"/>
    <mergeCell ref="B378:F378"/>
    <mergeCell ref="G378:AJ378"/>
    <mergeCell ref="AK378:BD378"/>
    <mergeCell ref="BE378:CI378"/>
    <mergeCell ref="B375:F375"/>
    <mergeCell ref="G375:AJ375"/>
    <mergeCell ref="AK375:BD375"/>
    <mergeCell ref="BE375:CI375"/>
    <mergeCell ref="B376:F376"/>
    <mergeCell ref="G376:AJ376"/>
    <mergeCell ref="AK376:BD376"/>
    <mergeCell ref="BE376:CI376"/>
    <mergeCell ref="B385:F385"/>
    <mergeCell ref="G385:AJ385"/>
    <mergeCell ref="AK385:BD385"/>
    <mergeCell ref="BE385:CI385"/>
    <mergeCell ref="B386:F386"/>
    <mergeCell ref="G386:AJ386"/>
    <mergeCell ref="AK386:BD386"/>
    <mergeCell ref="BE386:CI386"/>
    <mergeCell ref="B383:F383"/>
    <mergeCell ref="G383:AJ383"/>
    <mergeCell ref="AK383:BD383"/>
    <mergeCell ref="BE383:CI383"/>
    <mergeCell ref="B384:F384"/>
    <mergeCell ref="G384:AJ384"/>
    <mergeCell ref="AK384:BD384"/>
    <mergeCell ref="BE384:CI384"/>
    <mergeCell ref="B381:F381"/>
    <mergeCell ref="G381:AJ381"/>
    <mergeCell ref="AK381:BD381"/>
    <mergeCell ref="BE381:CI381"/>
    <mergeCell ref="B382:F382"/>
    <mergeCell ref="G382:AJ382"/>
    <mergeCell ref="AK382:BD382"/>
    <mergeCell ref="BE382:CI382"/>
    <mergeCell ref="B391:F391"/>
    <mergeCell ref="G391:AJ391"/>
    <mergeCell ref="AK391:BD391"/>
    <mergeCell ref="BE391:CI391"/>
    <mergeCell ref="B392:F392"/>
    <mergeCell ref="G392:AJ392"/>
    <mergeCell ref="AK392:BD392"/>
    <mergeCell ref="BE392:CI392"/>
    <mergeCell ref="B389:F389"/>
    <mergeCell ref="G389:AJ389"/>
    <mergeCell ref="AK389:BD389"/>
    <mergeCell ref="BE389:CI389"/>
    <mergeCell ref="B390:F390"/>
    <mergeCell ref="G390:AJ390"/>
    <mergeCell ref="AK390:BD390"/>
    <mergeCell ref="BE390:CI390"/>
    <mergeCell ref="B387:F387"/>
    <mergeCell ref="G387:AJ387"/>
    <mergeCell ref="AK387:BD387"/>
    <mergeCell ref="BE387:CI387"/>
    <mergeCell ref="B388:F388"/>
    <mergeCell ref="G388:AJ388"/>
    <mergeCell ref="AK388:BD388"/>
    <mergeCell ref="BE388:CI388"/>
    <mergeCell ref="B397:F397"/>
    <mergeCell ref="G397:AJ397"/>
    <mergeCell ref="AK397:BD397"/>
    <mergeCell ref="BE397:CI397"/>
    <mergeCell ref="B398:F398"/>
    <mergeCell ref="G398:AJ398"/>
    <mergeCell ref="AK398:BD398"/>
    <mergeCell ref="BE398:CI398"/>
    <mergeCell ref="B395:F395"/>
    <mergeCell ref="G395:AJ395"/>
    <mergeCell ref="AK395:BD395"/>
    <mergeCell ref="BE395:CI395"/>
    <mergeCell ref="B396:F396"/>
    <mergeCell ref="G396:AJ396"/>
    <mergeCell ref="AK396:BD396"/>
    <mergeCell ref="BE396:CI396"/>
    <mergeCell ref="B393:F393"/>
    <mergeCell ref="G393:AJ393"/>
    <mergeCell ref="AK393:BD393"/>
    <mergeCell ref="BE393:CI393"/>
    <mergeCell ref="B394:F394"/>
    <mergeCell ref="G394:AJ394"/>
    <mergeCell ref="AK394:BD394"/>
    <mergeCell ref="BE394:CI394"/>
    <mergeCell ref="B403:F403"/>
    <mergeCell ref="G403:AJ403"/>
    <mergeCell ref="AK403:BD403"/>
    <mergeCell ref="BE403:CI403"/>
    <mergeCell ref="B404:F404"/>
    <mergeCell ref="G404:AJ404"/>
    <mergeCell ref="AK404:BD404"/>
    <mergeCell ref="BE404:CI404"/>
    <mergeCell ref="B401:F401"/>
    <mergeCell ref="G401:AJ401"/>
    <mergeCell ref="AK401:BD401"/>
    <mergeCell ref="BE401:CI401"/>
    <mergeCell ref="B402:F402"/>
    <mergeCell ref="G402:AJ402"/>
    <mergeCell ref="AK402:BD402"/>
    <mergeCell ref="BE402:CI402"/>
    <mergeCell ref="B399:F399"/>
    <mergeCell ref="G399:AJ399"/>
    <mergeCell ref="AK399:BD399"/>
    <mergeCell ref="BE399:CI399"/>
    <mergeCell ref="B400:F400"/>
    <mergeCell ref="G400:AJ400"/>
    <mergeCell ref="AK400:BD400"/>
    <mergeCell ref="BE400:CI400"/>
    <mergeCell ref="BE409:CI409"/>
    <mergeCell ref="B410:F410"/>
    <mergeCell ref="G410:AJ410"/>
    <mergeCell ref="AK410:BD410"/>
    <mergeCell ref="BE410:CI410"/>
    <mergeCell ref="B407:F407"/>
    <mergeCell ref="G407:AJ407"/>
    <mergeCell ref="AK407:BD407"/>
    <mergeCell ref="BE407:CI407"/>
    <mergeCell ref="B408:F408"/>
    <mergeCell ref="G408:AJ408"/>
    <mergeCell ref="AK408:BD408"/>
    <mergeCell ref="BE408:CI408"/>
    <mergeCell ref="B405:F405"/>
    <mergeCell ref="G405:AJ405"/>
    <mergeCell ref="AK405:BD405"/>
    <mergeCell ref="BE405:CI405"/>
    <mergeCell ref="B406:F406"/>
    <mergeCell ref="G406:AJ406"/>
    <mergeCell ref="AK406:BD406"/>
    <mergeCell ref="BE406:CI406"/>
    <mergeCell ref="B409:F409"/>
    <mergeCell ref="G409:AJ409"/>
    <mergeCell ref="AK409:BD409"/>
    <mergeCell ref="BI238:BQ239"/>
    <mergeCell ref="BR238:BZ239"/>
    <mergeCell ref="CA238:CI239"/>
    <mergeCell ref="B228:O239"/>
    <mergeCell ref="P250:P251"/>
    <mergeCell ref="Q250:AG251"/>
    <mergeCell ref="AH250:AP251"/>
    <mergeCell ref="AQ250:AY251"/>
    <mergeCell ref="AZ250:BH251"/>
    <mergeCell ref="BI250:BQ251"/>
    <mergeCell ref="B424:CI426"/>
    <mergeCell ref="B29:F29"/>
    <mergeCell ref="B55:F55"/>
    <mergeCell ref="B71:F71"/>
    <mergeCell ref="P238:P239"/>
    <mergeCell ref="Q238:AG239"/>
    <mergeCell ref="AH238:AP239"/>
    <mergeCell ref="AQ238:AY239"/>
    <mergeCell ref="AZ238:BH239"/>
    <mergeCell ref="B421:P422"/>
    <mergeCell ref="Q421:AJ422"/>
    <mergeCell ref="AK421:BD422"/>
    <mergeCell ref="BE421:CI422"/>
    <mergeCell ref="B417:P418"/>
    <mergeCell ref="Q417:AJ418"/>
    <mergeCell ref="AK417:BD418"/>
    <mergeCell ref="BE417:CI418"/>
    <mergeCell ref="B419:P420"/>
    <mergeCell ref="Q419:AJ420"/>
    <mergeCell ref="AK419:BD420"/>
    <mergeCell ref="BE419:CI420"/>
    <mergeCell ref="B413:F413"/>
    <mergeCell ref="B252:O263"/>
    <mergeCell ref="P274:P275"/>
    <mergeCell ref="Q274:AG275"/>
    <mergeCell ref="AH274:AP275"/>
    <mergeCell ref="AQ274:AY275"/>
    <mergeCell ref="AZ274:BH275"/>
    <mergeCell ref="BI274:BQ275"/>
    <mergeCell ref="BR274:BZ275"/>
    <mergeCell ref="CA274:CI275"/>
    <mergeCell ref="BR250:BZ251"/>
    <mergeCell ref="CA250:CI251"/>
    <mergeCell ref="B240:O251"/>
    <mergeCell ref="Q262:AG263"/>
    <mergeCell ref="AH262:AP263"/>
    <mergeCell ref="AQ262:AY263"/>
    <mergeCell ref="AZ262:BH263"/>
    <mergeCell ref="BI262:BQ263"/>
    <mergeCell ref="BR262:BZ263"/>
    <mergeCell ref="BR272:BZ273"/>
    <mergeCell ref="CA272:CI273"/>
    <mergeCell ref="P272:P273"/>
    <mergeCell ref="Q272:AG273"/>
    <mergeCell ref="AH272:AP273"/>
    <mergeCell ref="AQ272:AY273"/>
    <mergeCell ref="AZ272:BH273"/>
    <mergeCell ref="BI272:BQ273"/>
    <mergeCell ref="BR268:BZ269"/>
    <mergeCell ref="CA268:CI269"/>
    <mergeCell ref="P270:P271"/>
    <mergeCell ref="Q270:AG271"/>
    <mergeCell ref="AH270:AP271"/>
    <mergeCell ref="P258:P259"/>
    <mergeCell ref="B438:CI445"/>
    <mergeCell ref="B446:CI447"/>
    <mergeCell ref="B448:K448"/>
    <mergeCell ref="L448:U448"/>
    <mergeCell ref="V448:CI448"/>
    <mergeCell ref="BE427:CI427"/>
    <mergeCell ref="B427:U427"/>
    <mergeCell ref="G413:AJ413"/>
    <mergeCell ref="AK413:BD413"/>
    <mergeCell ref="BE413:CI413"/>
    <mergeCell ref="B414:CI415"/>
    <mergeCell ref="B416:P416"/>
    <mergeCell ref="Q416:AJ416"/>
    <mergeCell ref="AK416:BD416"/>
    <mergeCell ref="BE416:CI416"/>
    <mergeCell ref="B411:F411"/>
    <mergeCell ref="G411:AJ411"/>
    <mergeCell ref="AK411:BD411"/>
    <mergeCell ref="BE411:CI411"/>
    <mergeCell ref="B412:F412"/>
    <mergeCell ref="G412:AJ412"/>
    <mergeCell ref="AK412:BD412"/>
    <mergeCell ref="BE412:CI412"/>
    <mergeCell ref="B433:CI435"/>
    <mergeCell ref="B436:CI437"/>
    <mergeCell ref="V428:BD429"/>
    <mergeCell ref="V427:BD427"/>
    <mergeCell ref="B430:U431"/>
    <mergeCell ref="V430:BD431"/>
    <mergeCell ref="BE430:CI431"/>
    <mergeCell ref="V469:CI473"/>
    <mergeCell ref="B479:CI493"/>
    <mergeCell ref="B494:CI495"/>
    <mergeCell ref="B496:CI502"/>
    <mergeCell ref="B474:K478"/>
    <mergeCell ref="L474:U478"/>
    <mergeCell ref="V474:CI478"/>
    <mergeCell ref="B459:K463"/>
    <mergeCell ref="L459:U463"/>
    <mergeCell ref="V459:CI463"/>
    <mergeCell ref="B464:K468"/>
    <mergeCell ref="L464:U468"/>
    <mergeCell ref="V464:CI468"/>
    <mergeCell ref="B449:K453"/>
    <mergeCell ref="L449:U453"/>
    <mergeCell ref="V449:CI453"/>
    <mergeCell ref="B454:K458"/>
    <mergeCell ref="L454:U458"/>
    <mergeCell ref="V454:CI458"/>
    <mergeCell ref="P262:P263"/>
    <mergeCell ref="B511:P512"/>
    <mergeCell ref="Q511:AE512"/>
    <mergeCell ref="AF511:AS512"/>
    <mergeCell ref="AT511:BG512"/>
    <mergeCell ref="BH511:BU512"/>
    <mergeCell ref="BV511:CI512"/>
    <mergeCell ref="B509:P510"/>
    <mergeCell ref="Q509:AE510"/>
    <mergeCell ref="AF509:AS510"/>
    <mergeCell ref="AT509:BG510"/>
    <mergeCell ref="BH509:BU510"/>
    <mergeCell ref="BV509:CI510"/>
    <mergeCell ref="BV506:CI506"/>
    <mergeCell ref="B507:P508"/>
    <mergeCell ref="Q507:AE508"/>
    <mergeCell ref="AF507:AS508"/>
    <mergeCell ref="AT507:BG508"/>
    <mergeCell ref="BH507:BU508"/>
    <mergeCell ref="BV507:CI508"/>
    <mergeCell ref="B503:CI504"/>
    <mergeCell ref="B505:P505"/>
    <mergeCell ref="Q505:AE505"/>
    <mergeCell ref="AF505:BG505"/>
    <mergeCell ref="BH505:CI505"/>
    <mergeCell ref="B506:P506"/>
    <mergeCell ref="Q506:AE506"/>
    <mergeCell ref="AF506:AS506"/>
    <mergeCell ref="AT506:BG506"/>
    <mergeCell ref="BH506:BU506"/>
    <mergeCell ref="B469:K473"/>
    <mergeCell ref="L469:U473"/>
  </mergeCells>
  <phoneticPr fontId="3" type="noConversion"/>
  <conditionalFormatting sqref="AI9:AI85">
    <cfRule type="containsText" dxfId="356" priority="1" operator="containsText" text="F">
      <formula>NOT(ISERROR(SEARCH("F",AI9)))</formula>
    </cfRule>
    <cfRule type="containsText" dxfId="355" priority="2" operator="containsText" text="T">
      <formula>NOT(ISERROR(SEARCH("T",AI9)))</formula>
    </cfRule>
  </conditionalFormatting>
  <dataValidations disablePrompts="1" count="1">
    <dataValidation type="list" allowBlank="1" showInputMessage="1" showErrorMessage="1" sqref="AK93:BD93" xr:uid="{00000000-0002-0000-0600-000000000000}">
      <formula1>"가, 나, 다, 라"</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Information">
    <tabColor rgb="FFFFC000"/>
  </sheetPr>
  <dimension ref="A1:Y27"/>
  <sheetViews>
    <sheetView showGridLines="0" tabSelected="1" zoomScale="80" zoomScaleNormal="80" workbookViewId="0"/>
  </sheetViews>
  <sheetFormatPr defaultRowHeight="17"/>
  <sheetData>
    <row r="1" spans="5:25" ht="17.5" thickBot="1">
      <c r="N1" s="373"/>
    </row>
    <row r="2" spans="5:25">
      <c r="N2" s="240" t="s">
        <v>1785</v>
      </c>
      <c r="O2" s="239"/>
      <c r="P2" s="171"/>
      <c r="Q2" s="171"/>
      <c r="R2" s="171"/>
      <c r="S2" s="171"/>
      <c r="T2" s="171"/>
      <c r="U2" s="171"/>
      <c r="V2" s="171"/>
      <c r="W2" s="171"/>
      <c r="X2" s="171"/>
      <c r="Y2" s="172"/>
    </row>
    <row r="3" spans="5:25">
      <c r="N3" s="175"/>
      <c r="O3" s="1"/>
      <c r="P3" s="1"/>
      <c r="Q3" s="1"/>
      <c r="R3" s="1"/>
      <c r="S3" s="1"/>
      <c r="T3" s="1"/>
      <c r="U3" s="1"/>
      <c r="V3" s="1"/>
      <c r="W3" s="1"/>
      <c r="X3" s="1"/>
      <c r="Y3" s="173"/>
    </row>
    <row r="4" spans="5:25" ht="17.5" thickBot="1">
      <c r="N4" s="175"/>
      <c r="O4" s="1"/>
      <c r="P4" s="1"/>
      <c r="Q4" s="1"/>
      <c r="R4" s="1"/>
      <c r="S4" s="1"/>
      <c r="T4" s="1"/>
      <c r="U4" s="1"/>
      <c r="V4" s="1"/>
      <c r="W4" s="1"/>
      <c r="X4" s="1"/>
      <c r="Y4" s="173"/>
    </row>
    <row r="5" spans="5:25" ht="26.5" thickBot="1">
      <c r="N5" s="277" t="str">
        <f>CONCATENATE("KOICA 통합 사업설계도구(IPDI)", " - ", '기준(양식)'!$A$4)</f>
        <v>KOICA 통합 사업설계도구(IPDI) - v.1.2 RTM</v>
      </c>
      <c r="O5" s="174"/>
      <c r="P5" s="174"/>
      <c r="Q5" s="174"/>
      <c r="R5" s="174"/>
      <c r="S5" s="174"/>
      <c r="T5" s="174"/>
      <c r="U5" s="174"/>
      <c r="V5" s="174"/>
      <c r="W5" s="174"/>
      <c r="X5" s="753" t="s">
        <v>2546</v>
      </c>
      <c r="Y5" s="754"/>
    </row>
    <row r="6" spans="5:25">
      <c r="N6" s="176"/>
      <c r="O6" s="241"/>
      <c r="P6" s="241"/>
      <c r="Q6" s="241"/>
      <c r="R6" s="241"/>
      <c r="S6" s="241"/>
      <c r="T6" s="241"/>
      <c r="U6" s="241"/>
      <c r="V6" s="241"/>
      <c r="W6" s="241"/>
      <c r="X6" s="241"/>
      <c r="Y6" s="177"/>
    </row>
    <row r="7" spans="5:25">
      <c r="E7" s="169"/>
      <c r="L7" s="170"/>
      <c r="M7" s="170"/>
      <c r="N7" s="183" t="s">
        <v>1380</v>
      </c>
      <c r="O7" s="241"/>
      <c r="P7" s="241"/>
      <c r="Q7" s="241"/>
      <c r="R7" s="241"/>
      <c r="S7" s="241"/>
      <c r="T7" s="241"/>
      <c r="U7" s="241"/>
      <c r="V7" s="241"/>
      <c r="W7" s="241"/>
      <c r="X7" s="241"/>
      <c r="Y7" s="177"/>
    </row>
    <row r="8" spans="5:25">
      <c r="N8" s="183" t="s">
        <v>734</v>
      </c>
      <c r="O8" s="241"/>
      <c r="P8" s="241"/>
      <c r="Q8" s="241"/>
      <c r="R8" s="241"/>
      <c r="S8" s="241"/>
      <c r="T8" s="241"/>
      <c r="U8" s="241"/>
      <c r="V8" s="241"/>
      <c r="W8" s="241"/>
      <c r="X8" s="241"/>
      <c r="Y8" s="177"/>
    </row>
    <row r="9" spans="5:25">
      <c r="N9" s="176"/>
      <c r="O9" s="241"/>
      <c r="P9" s="241"/>
      <c r="Q9" s="241"/>
      <c r="R9" s="241"/>
      <c r="S9" s="241"/>
      <c r="T9" s="241"/>
      <c r="U9" s="241"/>
      <c r="V9" s="241"/>
      <c r="W9" s="241"/>
      <c r="X9" s="241"/>
      <c r="Y9" s="177"/>
    </row>
    <row r="10" spans="5:25">
      <c r="L10" s="170"/>
      <c r="M10" s="170"/>
      <c r="N10" s="178" t="s">
        <v>1379</v>
      </c>
      <c r="O10" s="241"/>
      <c r="P10" s="241"/>
      <c r="Q10" s="241"/>
      <c r="R10" s="241"/>
      <c r="S10" s="241"/>
      <c r="T10" s="241"/>
      <c r="U10" s="241"/>
      <c r="V10" s="241"/>
      <c r="W10" s="241"/>
      <c r="X10" s="241"/>
      <c r="Y10" s="177"/>
    </row>
    <row r="11" spans="5:25">
      <c r="N11" s="176"/>
      <c r="O11" s="241"/>
      <c r="P11" s="241"/>
      <c r="Q11" s="241"/>
      <c r="R11" s="241"/>
      <c r="S11" s="241"/>
      <c r="T11" s="241"/>
      <c r="U11" s="241"/>
      <c r="V11" s="241"/>
      <c r="W11" s="241"/>
      <c r="X11" s="241"/>
      <c r="Y11" s="177"/>
    </row>
    <row r="12" spans="5:25">
      <c r="N12" s="178" t="s">
        <v>1415</v>
      </c>
      <c r="O12" s="241"/>
      <c r="P12" s="241"/>
      <c r="Q12" s="241"/>
      <c r="R12" s="241"/>
      <c r="S12" s="241"/>
      <c r="T12" s="241"/>
      <c r="U12" s="241"/>
      <c r="V12" s="241"/>
      <c r="W12" s="241"/>
      <c r="X12" s="241"/>
      <c r="Y12" s="177"/>
    </row>
    <row r="13" spans="5:25">
      <c r="N13" s="178" t="s">
        <v>1374</v>
      </c>
      <c r="O13" s="241"/>
      <c r="P13" s="241"/>
      <c r="Q13" s="241"/>
      <c r="R13" s="241"/>
      <c r="S13" s="241"/>
      <c r="T13" s="241"/>
      <c r="U13" s="241"/>
      <c r="V13" s="241"/>
      <c r="W13" s="241"/>
      <c r="X13" s="241"/>
      <c r="Y13" s="177"/>
    </row>
    <row r="14" spans="5:25">
      <c r="N14" s="176" t="s">
        <v>733</v>
      </c>
      <c r="O14" s="241"/>
      <c r="P14" s="241"/>
      <c r="Q14" s="241"/>
      <c r="R14" s="241"/>
      <c r="S14" s="241"/>
      <c r="T14" s="241"/>
      <c r="U14" s="241"/>
      <c r="V14" s="241"/>
      <c r="W14" s="241"/>
      <c r="X14" s="241"/>
      <c r="Y14" s="177"/>
    </row>
    <row r="15" spans="5:25">
      <c r="N15" s="176" t="s">
        <v>732</v>
      </c>
      <c r="O15" s="241"/>
      <c r="P15" s="241"/>
      <c r="Q15" s="241"/>
      <c r="R15" s="241"/>
      <c r="S15" s="241"/>
      <c r="T15" s="241"/>
      <c r="U15" s="241"/>
      <c r="V15" s="241"/>
      <c r="W15" s="241"/>
      <c r="X15" s="241"/>
      <c r="Y15" s="177"/>
    </row>
    <row r="16" spans="5:25">
      <c r="N16" s="176" t="s">
        <v>1375</v>
      </c>
      <c r="O16" s="241"/>
      <c r="P16" s="241"/>
      <c r="Q16" s="241"/>
      <c r="R16" s="241"/>
      <c r="S16" s="241"/>
      <c r="T16" s="241"/>
      <c r="U16" s="241"/>
      <c r="V16" s="241"/>
      <c r="W16" s="241"/>
      <c r="X16" s="241"/>
      <c r="Y16" s="177"/>
    </row>
    <row r="17" spans="1:25">
      <c r="N17" s="176" t="s">
        <v>731</v>
      </c>
      <c r="O17" s="241"/>
      <c r="P17" s="241"/>
      <c r="Q17" s="241"/>
      <c r="R17" s="241"/>
      <c r="S17" s="241"/>
      <c r="T17" s="241"/>
      <c r="U17" s="241"/>
      <c r="V17" s="241"/>
      <c r="W17" s="241"/>
      <c r="X17" s="241"/>
      <c r="Y17" s="177"/>
    </row>
    <row r="18" spans="1:25">
      <c r="N18" s="176"/>
      <c r="O18" s="241"/>
      <c r="P18" s="241"/>
      <c r="Q18" s="241"/>
      <c r="R18" s="241"/>
      <c r="S18" s="241"/>
      <c r="T18" s="241"/>
      <c r="U18" s="241"/>
      <c r="V18" s="241"/>
      <c r="W18" s="241"/>
      <c r="X18" s="241"/>
      <c r="Y18" s="177"/>
    </row>
    <row r="19" spans="1:25">
      <c r="N19" s="178" t="s">
        <v>1800</v>
      </c>
      <c r="O19" s="241"/>
      <c r="P19" s="241"/>
      <c r="Q19" s="241"/>
      <c r="R19" s="241"/>
      <c r="S19" s="241"/>
      <c r="T19" s="241"/>
      <c r="U19" s="241"/>
      <c r="V19" s="241"/>
      <c r="W19" s="241"/>
      <c r="X19" s="241"/>
      <c r="Y19" s="177"/>
    </row>
    <row r="20" spans="1:25">
      <c r="N20" s="178"/>
      <c r="O20" s="241"/>
      <c r="P20" s="241"/>
      <c r="Q20" s="241"/>
      <c r="R20" s="241"/>
      <c r="S20" s="241"/>
      <c r="T20" s="241"/>
      <c r="U20" s="241"/>
      <c r="V20" s="241"/>
      <c r="W20" s="241"/>
      <c r="X20" s="241"/>
      <c r="Y20" s="177"/>
    </row>
    <row r="21" spans="1:25">
      <c r="N21" s="178" t="s">
        <v>1416</v>
      </c>
      <c r="O21" s="241"/>
      <c r="P21" s="241"/>
      <c r="Q21" s="241"/>
      <c r="R21" s="241"/>
      <c r="S21" s="241"/>
      <c r="T21" s="241"/>
      <c r="U21" s="241"/>
      <c r="V21" s="241"/>
      <c r="W21" s="241"/>
      <c r="X21" s="241"/>
      <c r="Y21" s="177"/>
    </row>
    <row r="22" spans="1:25">
      <c r="A22" s="200"/>
      <c r="B22" s="196"/>
      <c r="C22" s="196"/>
      <c r="D22" s="196"/>
      <c r="E22" s="196"/>
      <c r="F22" s="196"/>
      <c r="G22" s="196"/>
      <c r="H22" s="196"/>
      <c r="I22" s="196"/>
      <c r="J22" s="196"/>
      <c r="K22" s="196"/>
      <c r="L22" s="198"/>
      <c r="N22" s="176" t="s">
        <v>1776</v>
      </c>
      <c r="O22" s="241"/>
      <c r="P22" s="241"/>
      <c r="Q22" s="241"/>
      <c r="R22" s="241"/>
      <c r="S22" s="241"/>
      <c r="T22" s="241"/>
      <c r="U22" s="241"/>
      <c r="V22" s="241"/>
      <c r="W22" s="241"/>
      <c r="X22" s="241"/>
      <c r="Y22" s="177"/>
    </row>
    <row r="23" spans="1:25">
      <c r="A23" s="200"/>
      <c r="B23" s="196"/>
      <c r="C23" s="196"/>
      <c r="D23" s="202"/>
      <c r="E23" s="196"/>
      <c r="F23" s="196"/>
      <c r="G23" s="196"/>
      <c r="H23" s="196"/>
      <c r="I23" s="196"/>
      <c r="J23" s="196"/>
      <c r="K23" s="196"/>
      <c r="L23" s="198"/>
      <c r="N23" s="176" t="s">
        <v>1803</v>
      </c>
      <c r="O23" s="241"/>
      <c r="P23" s="241"/>
      <c r="Q23" s="241"/>
      <c r="R23" s="241"/>
      <c r="S23" s="241"/>
      <c r="T23" s="241"/>
      <c r="U23" s="241"/>
      <c r="V23" s="241"/>
      <c r="W23" s="241"/>
      <c r="X23" s="241"/>
      <c r="Y23" s="177"/>
    </row>
    <row r="24" spans="1:25">
      <c r="A24" s="200"/>
      <c r="B24" s="196"/>
      <c r="C24" s="196"/>
      <c r="D24" s="196"/>
      <c r="E24" s="196" t="s">
        <v>2479</v>
      </c>
      <c r="F24" s="196"/>
      <c r="G24" s="196"/>
      <c r="H24" s="196"/>
      <c r="I24" s="196"/>
      <c r="J24" s="196"/>
      <c r="K24" s="196"/>
      <c r="L24" s="198"/>
      <c r="N24" s="1"/>
      <c r="O24" s="173"/>
      <c r="P24" s="241"/>
      <c r="Q24" s="241"/>
      <c r="R24" s="241"/>
      <c r="S24" s="241"/>
      <c r="T24" s="241"/>
      <c r="U24" s="241"/>
      <c r="V24" s="241"/>
      <c r="W24" s="241"/>
      <c r="X24" s="1"/>
      <c r="Y24" s="173"/>
    </row>
    <row r="25" spans="1:25" ht="17.5" thickBot="1">
      <c r="A25" s="200"/>
      <c r="B25" s="197"/>
      <c r="C25" s="197"/>
      <c r="D25" s="197"/>
      <c r="E25" s="197"/>
      <c r="F25" s="197"/>
      <c r="G25" s="197"/>
      <c r="H25" s="197"/>
      <c r="I25" s="197"/>
      <c r="J25" s="197"/>
      <c r="K25" s="197"/>
      <c r="L25" s="199"/>
      <c r="N25" s="179"/>
      <c r="O25" s="278" t="s">
        <v>2423</v>
      </c>
      <c r="P25" s="180"/>
      <c r="Q25" s="180"/>
      <c r="R25" s="180"/>
      <c r="S25" s="180"/>
      <c r="T25" s="180"/>
      <c r="U25" s="180"/>
      <c r="V25" s="182"/>
      <c r="W25" s="182" t="s">
        <v>1400</v>
      </c>
      <c r="X25" s="180"/>
      <c r="Y25" s="181"/>
    </row>
    <row r="27" spans="1:25">
      <c r="D27" s="201"/>
    </row>
  </sheetData>
  <sheetProtection algorithmName="SHA-512" hashValue="Op8436pFAfNlEbVND7M1dJZqEcdRdi2qqG//QLonzAVXwuCegy1LKGkW29vk5kL9HQ2VLQP4dassW0wCMWjFJg==" saltValue="vHeSQ2uyAggwcNZf0OrJXg==" spinCount="100000" sheet="1" scenarios="1" formatRows="0" autoFilter="0"/>
  <mergeCells count="1">
    <mergeCell ref="X5:Y5"/>
  </mergeCells>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6502" r:id="rId4" name="btn_lang">
              <controlPr defaultSize="0" print="0" autoFill="0" autoPict="0" macro="[0]!Extra_Language_Change">
                <anchor moveWithCells="1" sizeWithCells="1">
                  <from>
                    <xdr:col>23</xdr:col>
                    <xdr:colOff>50800</xdr:colOff>
                    <xdr:row>23</xdr:row>
                    <xdr:rowOff>19050</xdr:rowOff>
                  </from>
                  <to>
                    <xdr:col>24</xdr:col>
                    <xdr:colOff>628650</xdr:colOff>
                    <xdr:row>23</xdr:row>
                    <xdr:rowOff>190500</xdr:rowOff>
                  </to>
                </anchor>
              </controlPr>
            </control>
          </mc:Choice>
        </mc:AlternateContent>
        <mc:AlternateContent xmlns:mc="http://schemas.openxmlformats.org/markup-compatibility/2006">
          <mc:Choice Requires="x14">
            <control shapeId="106504" r:id="rId5" name="btn_wage">
              <controlPr defaultSize="0" print="0" autoFill="0" autoPict="0" macro="[0]!Functions_Public_Visible_Setting_Page">
                <anchor moveWithCells="1" sizeWithCells="1">
                  <from>
                    <xdr:col>13</xdr:col>
                    <xdr:colOff>50800</xdr:colOff>
                    <xdr:row>23</xdr:row>
                    <xdr:rowOff>19050</xdr:rowOff>
                  </from>
                  <to>
                    <xdr:col>14</xdr:col>
                    <xdr:colOff>628650</xdr:colOff>
                    <xdr:row>23</xdr:row>
                    <xdr:rowOff>190500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in_0_TREE">
    <tabColor rgb="FF010101"/>
  </sheetPr>
  <dimension ref="A1:S100"/>
  <sheetViews>
    <sheetView showGridLines="0" zoomScale="70" zoomScaleNormal="70" workbookViewId="0">
      <pane ySplit="5" topLeftCell="A6" activePane="bottomLeft" state="frozen"/>
      <selection pane="bottomLeft" activeCell="E2" sqref="E2"/>
    </sheetView>
  </sheetViews>
  <sheetFormatPr defaultColWidth="9" defaultRowHeight="17"/>
  <cols>
    <col min="1" max="1" width="2.58203125" customWidth="1"/>
    <col min="2" max="2" width="15.58203125" customWidth="1"/>
    <col min="3" max="3" width="2.58203125" customWidth="1"/>
    <col min="4" max="6" width="7.08203125" customWidth="1"/>
    <col min="7" max="7" width="2.58203125" customWidth="1"/>
    <col min="8" max="10" width="7.08203125" customWidth="1"/>
    <col min="11" max="11" width="2.58203125" customWidth="1"/>
    <col min="12" max="14" width="7.08203125" customWidth="1"/>
    <col min="15" max="15" width="2.58203125" customWidth="1"/>
    <col min="16" max="18" width="7.08203125" customWidth="1"/>
  </cols>
  <sheetData>
    <row r="1" spans="1:19" s="283" customFormat="1">
      <c r="A1" s="325"/>
      <c r="B1" s="33"/>
      <c r="C1" s="33"/>
      <c r="D1" s="33" t="s">
        <v>1398</v>
      </c>
      <c r="E1" s="327"/>
      <c r="F1" s="279" t="s">
        <v>1804</v>
      </c>
    </row>
    <row r="2" spans="1:19" s="283" customFormat="1">
      <c r="A2" s="33"/>
      <c r="B2" s="33"/>
      <c r="C2" s="33"/>
      <c r="D2" s="33" t="s">
        <v>2392</v>
      </c>
      <c r="E2" s="12"/>
      <c r="F2" s="12"/>
    </row>
    <row r="3" spans="1:19" s="283" customFormat="1">
      <c r="A3" s="33"/>
      <c r="B3" s="33"/>
      <c r="C3" s="33"/>
      <c r="D3" s="33" t="s">
        <v>1780</v>
      </c>
      <c r="E3" s="12"/>
      <c r="F3" s="12"/>
    </row>
    <row r="4" spans="1:19" s="283" customFormat="1">
      <c r="A4" s="33"/>
      <c r="B4" s="33"/>
      <c r="C4" s="33"/>
      <c r="D4" s="33" t="s">
        <v>1410</v>
      </c>
      <c r="E4" s="12"/>
      <c r="F4" s="12"/>
    </row>
    <row r="5" spans="1:19" s="283" customFormat="1">
      <c r="A5" s="33"/>
      <c r="B5" s="33"/>
      <c r="C5" s="33"/>
      <c r="D5" s="33" t="s">
        <v>1411</v>
      </c>
      <c r="E5" s="12"/>
      <c r="F5" s="12"/>
    </row>
    <row r="7" spans="1:19" ht="16.5" customHeight="1">
      <c r="A7" s="284"/>
      <c r="B7" s="284"/>
      <c r="C7" s="284"/>
      <c r="D7" s="414"/>
      <c r="E7" s="414"/>
      <c r="F7" s="414"/>
      <c r="G7" s="414"/>
      <c r="H7" s="414"/>
      <c r="I7" s="414"/>
      <c r="J7" s="414"/>
      <c r="K7" s="414"/>
      <c r="L7" s="414"/>
      <c r="M7" s="414"/>
      <c r="N7" s="414"/>
      <c r="O7" s="414"/>
      <c r="P7" s="414"/>
      <c r="Q7" s="414"/>
      <c r="R7" s="414"/>
      <c r="S7" s="284"/>
    </row>
    <row r="8" spans="1:19" ht="55.5" customHeight="1">
      <c r="A8" s="285"/>
      <c r="B8" s="286" t="s">
        <v>1387</v>
      </c>
      <c r="C8" s="285"/>
      <c r="D8" s="755" t="s">
        <v>2480</v>
      </c>
      <c r="E8" s="756"/>
      <c r="F8" s="756"/>
      <c r="G8" s="756"/>
      <c r="H8" s="756"/>
      <c r="I8" s="756"/>
      <c r="J8" s="756"/>
      <c r="K8" s="756"/>
      <c r="L8" s="756"/>
      <c r="M8" s="756"/>
      <c r="N8" s="756"/>
      <c r="O8" s="756"/>
      <c r="P8" s="756"/>
      <c r="Q8" s="756"/>
      <c r="R8" s="757"/>
      <c r="S8" s="284"/>
    </row>
    <row r="9" spans="1:19" ht="16.5" customHeight="1">
      <c r="A9" s="284"/>
      <c r="B9" s="284"/>
      <c r="C9" s="284"/>
      <c r="D9" s="184" t="s">
        <v>1388</v>
      </c>
      <c r="E9" s="193" t="s">
        <v>1389</v>
      </c>
      <c r="F9" s="415"/>
      <c r="G9" s="414"/>
      <c r="H9" s="414"/>
      <c r="I9" s="414"/>
      <c r="J9" s="414"/>
      <c r="K9" s="414"/>
      <c r="L9" s="414"/>
      <c r="M9" s="414"/>
      <c r="N9" s="414"/>
      <c r="O9" s="414"/>
      <c r="P9" s="414"/>
      <c r="Q9" s="414"/>
      <c r="R9" s="416" t="s">
        <v>1395</v>
      </c>
      <c r="S9" s="284"/>
    </row>
    <row r="10" spans="1:19" ht="15" customHeight="1">
      <c r="A10" s="284"/>
      <c r="B10" s="284"/>
      <c r="C10" s="284"/>
      <c r="D10" s="417"/>
      <c r="E10" s="417"/>
      <c r="F10" s="417"/>
      <c r="G10" s="417"/>
      <c r="H10" s="417"/>
      <c r="I10" s="417" t="s">
        <v>1390</v>
      </c>
      <c r="J10" s="417"/>
      <c r="K10" s="417"/>
      <c r="L10" s="417"/>
      <c r="M10" s="417"/>
      <c r="N10" s="417"/>
      <c r="O10" s="417"/>
      <c r="P10" s="417"/>
      <c r="Q10" s="417" t="s">
        <v>1390</v>
      </c>
      <c r="R10" s="417"/>
      <c r="S10" s="284"/>
    </row>
    <row r="11" spans="1:19" ht="50.15" customHeight="1">
      <c r="A11" s="284"/>
      <c r="B11" s="288" t="s">
        <v>1384</v>
      </c>
      <c r="C11" s="284"/>
      <c r="D11" s="758" t="s">
        <v>2481</v>
      </c>
      <c r="E11" s="759"/>
      <c r="F11" s="759"/>
      <c r="G11" s="759"/>
      <c r="H11" s="759"/>
      <c r="I11" s="759"/>
      <c r="J11" s="759"/>
      <c r="K11" s="759"/>
      <c r="L11" s="759"/>
      <c r="M11" s="759"/>
      <c r="N11" s="760"/>
      <c r="O11" s="414"/>
      <c r="P11" s="584" t="s">
        <v>2482</v>
      </c>
      <c r="Q11" s="585"/>
      <c r="R11" s="586"/>
      <c r="S11" s="284"/>
    </row>
    <row r="12" spans="1:19" ht="16.5" customHeight="1">
      <c r="A12" s="284"/>
      <c r="B12" s="284"/>
      <c r="C12" s="284"/>
      <c r="D12" s="184" t="s">
        <v>1388</v>
      </c>
      <c r="E12" s="193" t="s">
        <v>1389</v>
      </c>
      <c r="F12" s="414"/>
      <c r="G12" s="414"/>
      <c r="H12" s="414"/>
      <c r="I12" s="414"/>
      <c r="J12" s="414"/>
      <c r="K12" s="414"/>
      <c r="L12" s="414"/>
      <c r="M12" s="414"/>
      <c r="N12" s="418" t="s">
        <v>291</v>
      </c>
      <c r="O12" s="414"/>
      <c r="P12" s="184" t="s">
        <v>1388</v>
      </c>
      <c r="Q12" s="193" t="s">
        <v>1389</v>
      </c>
      <c r="R12" s="418" t="s">
        <v>291</v>
      </c>
      <c r="S12" s="284"/>
    </row>
    <row r="13" spans="1:19">
      <c r="D13" s="419"/>
      <c r="E13" s="420" t="s">
        <v>1383</v>
      </c>
      <c r="F13" s="419"/>
      <c r="G13" s="419"/>
      <c r="H13" s="419"/>
      <c r="I13" s="420" t="s">
        <v>1383</v>
      </c>
      <c r="J13" s="419"/>
      <c r="K13" s="419"/>
      <c r="L13" s="419"/>
      <c r="M13" s="420" t="s">
        <v>1383</v>
      </c>
      <c r="N13" s="419"/>
      <c r="O13" s="419"/>
      <c r="P13" s="419"/>
      <c r="Q13" s="420" t="s">
        <v>1383</v>
      </c>
      <c r="R13" s="419"/>
    </row>
    <row r="14" spans="1:19" ht="50.15" customHeight="1">
      <c r="B14" s="290" t="s">
        <v>1385</v>
      </c>
      <c r="D14" s="587" t="s">
        <v>2483</v>
      </c>
      <c r="E14" s="588"/>
      <c r="F14" s="589"/>
      <c r="G14" s="419"/>
      <c r="H14" s="587" t="s">
        <v>2484</v>
      </c>
      <c r="I14" s="588"/>
      <c r="J14" s="589"/>
      <c r="K14" s="419"/>
      <c r="L14" s="587" t="s">
        <v>2485</v>
      </c>
      <c r="M14" s="588"/>
      <c r="N14" s="589"/>
      <c r="O14" s="419"/>
      <c r="P14" s="587" t="s">
        <v>2482</v>
      </c>
      <c r="Q14" s="588"/>
      <c r="R14" s="589"/>
    </row>
    <row r="15" spans="1:19">
      <c r="D15" s="184" t="s">
        <v>1388</v>
      </c>
      <c r="E15" s="193" t="s">
        <v>1389</v>
      </c>
      <c r="F15" s="421" t="s">
        <v>291</v>
      </c>
      <c r="G15" s="419"/>
      <c r="H15" s="184" t="s">
        <v>1388</v>
      </c>
      <c r="I15" s="193" t="s">
        <v>1389</v>
      </c>
      <c r="J15" s="421" t="s">
        <v>291</v>
      </c>
      <c r="K15" s="419"/>
      <c r="L15" s="184" t="s">
        <v>1388</v>
      </c>
      <c r="M15" s="193" t="s">
        <v>1389</v>
      </c>
      <c r="N15" s="421" t="s">
        <v>291</v>
      </c>
      <c r="O15" s="419"/>
      <c r="P15" s="184" t="s">
        <v>1388</v>
      </c>
      <c r="Q15" s="193" t="s">
        <v>1389</v>
      </c>
      <c r="R15" s="421" t="s">
        <v>291</v>
      </c>
    </row>
    <row r="16" spans="1:19">
      <c r="D16" s="419"/>
      <c r="E16" s="420" t="s">
        <v>1383</v>
      </c>
      <c r="F16" s="421" t="s">
        <v>291</v>
      </c>
      <c r="G16" s="419"/>
      <c r="H16" s="419"/>
      <c r="I16" s="420" t="s">
        <v>1383</v>
      </c>
      <c r="J16" s="421" t="s">
        <v>291</v>
      </c>
      <c r="K16" s="419"/>
      <c r="L16" s="419"/>
      <c r="M16" s="420" t="s">
        <v>1383</v>
      </c>
      <c r="N16" s="421" t="s">
        <v>291</v>
      </c>
      <c r="O16" s="419"/>
      <c r="P16" s="419"/>
      <c r="Q16" s="420" t="s">
        <v>1383</v>
      </c>
      <c r="R16" s="421" t="s">
        <v>291</v>
      </c>
    </row>
    <row r="17" spans="2:18" ht="50.15" customHeight="1">
      <c r="B17" s="292" t="s">
        <v>1386</v>
      </c>
      <c r="D17" s="581" t="s">
        <v>2486</v>
      </c>
      <c r="E17" s="582"/>
      <c r="F17" s="583"/>
      <c r="G17" s="419"/>
      <c r="H17" s="581" t="s">
        <v>2487</v>
      </c>
      <c r="I17" s="582"/>
      <c r="J17" s="583"/>
      <c r="K17" s="419"/>
      <c r="L17" s="581" t="s">
        <v>2488</v>
      </c>
      <c r="M17" s="582"/>
      <c r="N17" s="583"/>
      <c r="O17" s="419"/>
      <c r="P17" s="581" t="s">
        <v>2482</v>
      </c>
      <c r="Q17" s="582"/>
      <c r="R17" s="583"/>
    </row>
    <row r="18" spans="2:18">
      <c r="D18" s="419"/>
      <c r="E18" s="419"/>
      <c r="F18" s="422" t="s">
        <v>291</v>
      </c>
      <c r="G18" s="419"/>
      <c r="H18" s="419"/>
      <c r="I18" s="419"/>
      <c r="J18" s="422" t="s">
        <v>291</v>
      </c>
      <c r="K18" s="419"/>
      <c r="L18" s="419"/>
      <c r="M18" s="419"/>
      <c r="N18" s="422" t="s">
        <v>291</v>
      </c>
      <c r="O18" s="419"/>
      <c r="P18" s="419"/>
      <c r="Q18" s="419"/>
      <c r="R18" s="419"/>
    </row>
    <row r="19" spans="2:18" ht="50.15" customHeight="1">
      <c r="D19" s="581" t="s">
        <v>2489</v>
      </c>
      <c r="E19" s="582"/>
      <c r="F19" s="583"/>
      <c r="G19" s="419"/>
      <c r="H19" s="581" t="s">
        <v>2490</v>
      </c>
      <c r="I19" s="582"/>
      <c r="J19" s="583"/>
      <c r="K19" s="419"/>
      <c r="L19" s="581" t="s">
        <v>2491</v>
      </c>
      <c r="M19" s="582"/>
      <c r="N19" s="583"/>
      <c r="O19" s="419"/>
      <c r="P19" s="419"/>
      <c r="Q19" s="419"/>
      <c r="R19" s="419"/>
    </row>
    <row r="20" spans="2:18">
      <c r="D20" s="419"/>
      <c r="E20" s="419"/>
      <c r="F20" s="422" t="s">
        <v>291</v>
      </c>
      <c r="G20" s="419"/>
      <c r="H20" s="419"/>
      <c r="I20" s="419"/>
      <c r="J20" s="422" t="s">
        <v>291</v>
      </c>
      <c r="K20" s="419"/>
      <c r="L20" s="419"/>
      <c r="M20" s="419"/>
      <c r="N20" s="422" t="s">
        <v>291</v>
      </c>
      <c r="O20" s="419"/>
      <c r="P20" s="419"/>
      <c r="Q20" s="419"/>
      <c r="R20" s="419"/>
    </row>
    <row r="21" spans="2:18" ht="50.15" customHeight="1">
      <c r="D21" s="581" t="s">
        <v>2492</v>
      </c>
      <c r="E21" s="582"/>
      <c r="F21" s="583"/>
      <c r="G21" s="419"/>
      <c r="H21" s="581" t="s">
        <v>2493</v>
      </c>
      <c r="I21" s="582"/>
      <c r="J21" s="583"/>
      <c r="K21" s="419"/>
      <c r="L21" s="581" t="s">
        <v>2494</v>
      </c>
      <c r="M21" s="582"/>
      <c r="N21" s="583"/>
      <c r="O21" s="419"/>
      <c r="P21" s="419"/>
      <c r="Q21" s="419"/>
      <c r="R21" s="419"/>
    </row>
    <row r="22" spans="2:18">
      <c r="D22" s="419"/>
      <c r="E22" s="419"/>
      <c r="F22" s="422" t="s">
        <v>291</v>
      </c>
      <c r="G22" s="419"/>
      <c r="H22" s="419"/>
      <c r="I22" s="419"/>
      <c r="J22" s="422" t="s">
        <v>291</v>
      </c>
      <c r="K22" s="419"/>
      <c r="L22" s="419"/>
      <c r="M22" s="419"/>
      <c r="N22" s="422" t="s">
        <v>291</v>
      </c>
      <c r="O22" s="419"/>
      <c r="P22" s="419"/>
      <c r="Q22" s="419"/>
      <c r="R22" s="419"/>
    </row>
    <row r="23" spans="2:18" ht="50.15" customHeight="1">
      <c r="D23" s="581" t="s">
        <v>2495</v>
      </c>
      <c r="E23" s="582"/>
      <c r="F23" s="583"/>
      <c r="G23" s="419"/>
      <c r="H23" s="581" t="s">
        <v>2496</v>
      </c>
      <c r="I23" s="582"/>
      <c r="J23" s="583"/>
      <c r="K23" s="419"/>
      <c r="L23" s="581" t="s">
        <v>2497</v>
      </c>
      <c r="M23" s="582"/>
      <c r="N23" s="583"/>
      <c r="O23" s="419"/>
      <c r="P23" s="419"/>
      <c r="Q23" s="419"/>
      <c r="R23" s="419"/>
    </row>
    <row r="24" spans="2:18">
      <c r="D24" s="419"/>
      <c r="E24" s="419"/>
      <c r="F24" s="419"/>
      <c r="G24" s="419"/>
      <c r="H24" s="419"/>
      <c r="I24" s="419"/>
      <c r="J24" s="422" t="s">
        <v>291</v>
      </c>
      <c r="K24" s="419"/>
      <c r="L24" s="419"/>
      <c r="M24" s="419"/>
      <c r="N24" s="419"/>
      <c r="O24" s="419"/>
      <c r="P24" s="419"/>
      <c r="Q24" s="419"/>
      <c r="R24" s="419"/>
    </row>
    <row r="25" spans="2:18" ht="50.15" customHeight="1">
      <c r="D25" s="419"/>
      <c r="E25" s="419"/>
      <c r="F25" s="419"/>
      <c r="G25" s="419"/>
      <c r="H25" s="581" t="s">
        <v>2498</v>
      </c>
      <c r="I25" s="582"/>
      <c r="J25" s="583"/>
      <c r="K25" s="419"/>
      <c r="L25" s="419"/>
      <c r="M25" s="419"/>
      <c r="N25" s="419"/>
      <c r="O25" s="419"/>
      <c r="P25" s="419"/>
      <c r="Q25" s="419"/>
      <c r="R25" s="419"/>
    </row>
    <row r="26" spans="2:18">
      <c r="D26" s="419"/>
      <c r="E26" s="419"/>
      <c r="F26" s="419"/>
      <c r="G26" s="419"/>
      <c r="H26" s="419"/>
      <c r="I26" s="419"/>
      <c r="J26" s="422" t="s">
        <v>291</v>
      </c>
      <c r="K26" s="419"/>
      <c r="L26" s="419"/>
      <c r="M26" s="419"/>
      <c r="N26" s="419"/>
      <c r="O26" s="419"/>
      <c r="P26" s="419"/>
      <c r="Q26" s="419"/>
      <c r="R26" s="419"/>
    </row>
    <row r="27" spans="2:18" ht="50.15" customHeight="1">
      <c r="D27" s="419"/>
      <c r="E27" s="419"/>
      <c r="F27" s="419"/>
      <c r="G27" s="419"/>
      <c r="H27" s="581" t="s">
        <v>2499</v>
      </c>
      <c r="I27" s="582"/>
      <c r="J27" s="583"/>
      <c r="K27" s="419"/>
      <c r="L27" s="419"/>
      <c r="M27" s="419"/>
      <c r="N27" s="419"/>
      <c r="O27" s="419"/>
      <c r="P27" s="419"/>
      <c r="Q27" s="419"/>
      <c r="R27" s="419"/>
    </row>
    <row r="28" spans="2:18">
      <c r="D28" s="419"/>
      <c r="E28" s="419"/>
      <c r="F28" s="419"/>
      <c r="G28" s="419"/>
      <c r="H28" s="419"/>
      <c r="I28" s="419"/>
      <c r="J28" s="419"/>
      <c r="K28" s="419"/>
      <c r="L28" s="419"/>
      <c r="M28" s="419"/>
      <c r="N28" s="419"/>
      <c r="O28" s="419"/>
      <c r="P28" s="419"/>
      <c r="Q28" s="419"/>
      <c r="R28" s="419"/>
    </row>
    <row r="29" spans="2:18">
      <c r="D29" s="419"/>
      <c r="E29" s="419"/>
      <c r="F29" s="419"/>
      <c r="G29" s="419"/>
      <c r="H29" s="419"/>
      <c r="I29" s="419"/>
      <c r="J29" s="419"/>
      <c r="K29" s="419"/>
      <c r="L29" s="419"/>
      <c r="M29" s="419"/>
      <c r="N29" s="419"/>
      <c r="O29" s="419"/>
      <c r="P29" s="419"/>
      <c r="Q29" s="419"/>
      <c r="R29" s="419"/>
    </row>
    <row r="30" spans="2:18">
      <c r="D30" s="419"/>
      <c r="E30" s="419"/>
      <c r="F30" s="419"/>
      <c r="G30" s="419"/>
      <c r="H30" s="419"/>
      <c r="I30" s="419"/>
      <c r="J30" s="419"/>
      <c r="K30" s="419"/>
      <c r="L30" s="419"/>
      <c r="M30" s="419"/>
      <c r="N30" s="419"/>
      <c r="O30" s="419"/>
      <c r="P30" s="419"/>
      <c r="Q30" s="419"/>
      <c r="R30" s="419"/>
    </row>
    <row r="31" spans="2:18">
      <c r="D31" s="419"/>
      <c r="E31" s="419"/>
      <c r="F31" s="419"/>
      <c r="G31" s="419"/>
      <c r="H31" s="419"/>
      <c r="I31" s="419"/>
      <c r="J31" s="419"/>
      <c r="K31" s="419"/>
      <c r="L31" s="419"/>
      <c r="M31" s="419"/>
      <c r="N31" s="419"/>
      <c r="O31" s="419"/>
      <c r="P31" s="419"/>
      <c r="Q31" s="419"/>
      <c r="R31" s="419"/>
    </row>
    <row r="32" spans="2:18">
      <c r="D32" s="419"/>
      <c r="E32" s="419"/>
      <c r="F32" s="419"/>
      <c r="G32" s="419"/>
      <c r="H32" s="419"/>
      <c r="I32" s="419"/>
      <c r="J32" s="419"/>
      <c r="K32" s="419"/>
      <c r="L32" s="419"/>
      <c r="M32" s="419"/>
      <c r="N32" s="419"/>
      <c r="O32" s="419"/>
      <c r="P32" s="419"/>
      <c r="Q32" s="419"/>
      <c r="R32" s="419"/>
    </row>
    <row r="33" spans="4:18">
      <c r="D33" s="419"/>
      <c r="E33" s="419"/>
      <c r="F33" s="419"/>
      <c r="G33" s="419"/>
      <c r="H33" s="419"/>
      <c r="I33" s="419"/>
      <c r="J33" s="419"/>
      <c r="K33" s="419"/>
      <c r="L33" s="419"/>
      <c r="M33" s="419"/>
      <c r="N33" s="419"/>
      <c r="O33" s="419"/>
      <c r="P33" s="419"/>
      <c r="Q33" s="419"/>
      <c r="R33" s="419"/>
    </row>
    <row r="34" spans="4:18">
      <c r="D34" s="419"/>
      <c r="E34" s="419"/>
      <c r="F34" s="419"/>
      <c r="G34" s="419"/>
      <c r="H34" s="419"/>
      <c r="I34" s="419"/>
      <c r="J34" s="419"/>
      <c r="K34" s="419"/>
      <c r="L34" s="419"/>
      <c r="M34" s="419"/>
      <c r="N34" s="419"/>
      <c r="O34" s="419"/>
      <c r="P34" s="419"/>
      <c r="Q34" s="419"/>
      <c r="R34" s="419"/>
    </row>
    <row r="35" spans="4:18">
      <c r="D35" s="419"/>
      <c r="E35" s="419"/>
      <c r="F35" s="419"/>
      <c r="G35" s="419"/>
      <c r="H35" s="419"/>
      <c r="I35" s="419"/>
      <c r="J35" s="419"/>
      <c r="K35" s="419"/>
      <c r="L35" s="419"/>
      <c r="M35" s="419"/>
      <c r="N35" s="419"/>
      <c r="O35" s="419"/>
      <c r="P35" s="419"/>
      <c r="Q35" s="419"/>
      <c r="R35" s="419"/>
    </row>
    <row r="36" spans="4:18">
      <c r="D36" s="419"/>
      <c r="E36" s="419"/>
      <c r="F36" s="419"/>
      <c r="G36" s="419"/>
      <c r="H36" s="419"/>
      <c r="I36" s="419"/>
      <c r="J36" s="419"/>
      <c r="K36" s="419"/>
      <c r="L36" s="419"/>
      <c r="M36" s="419"/>
      <c r="N36" s="419"/>
      <c r="O36" s="419"/>
      <c r="P36" s="419"/>
      <c r="Q36" s="419"/>
      <c r="R36" s="419"/>
    </row>
    <row r="37" spans="4:18">
      <c r="D37" s="419"/>
      <c r="E37" s="419"/>
      <c r="F37" s="419"/>
      <c r="G37" s="419"/>
      <c r="H37" s="419"/>
      <c r="I37" s="419"/>
      <c r="J37" s="419"/>
      <c r="K37" s="419"/>
      <c r="L37" s="419"/>
      <c r="M37" s="419"/>
      <c r="N37" s="419"/>
      <c r="O37" s="419"/>
      <c r="P37" s="419"/>
      <c r="Q37" s="419"/>
      <c r="R37" s="419"/>
    </row>
    <row r="38" spans="4:18">
      <c r="D38" s="419"/>
      <c r="E38" s="419"/>
      <c r="F38" s="419"/>
      <c r="G38" s="419"/>
      <c r="H38" s="419"/>
      <c r="I38" s="419"/>
      <c r="J38" s="419"/>
      <c r="K38" s="419"/>
      <c r="L38" s="419"/>
      <c r="M38" s="419"/>
      <c r="N38" s="419"/>
      <c r="O38" s="419"/>
      <c r="P38" s="419"/>
      <c r="Q38" s="419"/>
      <c r="R38" s="419"/>
    </row>
    <row r="39" spans="4:18">
      <c r="D39" s="419"/>
      <c r="E39" s="419"/>
      <c r="F39" s="419"/>
      <c r="G39" s="419"/>
      <c r="H39" s="419"/>
      <c r="I39" s="419"/>
      <c r="J39" s="419"/>
      <c r="K39" s="419"/>
      <c r="L39" s="419"/>
      <c r="M39" s="419"/>
      <c r="N39" s="419"/>
      <c r="O39" s="419"/>
      <c r="P39" s="419"/>
      <c r="Q39" s="419"/>
      <c r="R39" s="419"/>
    </row>
    <row r="40" spans="4:18">
      <c r="D40" s="419"/>
      <c r="E40" s="419"/>
      <c r="F40" s="419"/>
      <c r="G40" s="419"/>
      <c r="H40" s="419"/>
      <c r="I40" s="419"/>
      <c r="J40" s="419"/>
      <c r="K40" s="419"/>
      <c r="L40" s="419"/>
      <c r="M40" s="419"/>
      <c r="N40" s="419"/>
      <c r="O40" s="419"/>
      <c r="P40" s="419"/>
      <c r="Q40" s="419"/>
      <c r="R40" s="419"/>
    </row>
    <row r="41" spans="4:18">
      <c r="D41" s="419"/>
      <c r="E41" s="419"/>
      <c r="F41" s="419"/>
      <c r="G41" s="419"/>
      <c r="H41" s="419"/>
      <c r="I41" s="419"/>
      <c r="J41" s="419"/>
      <c r="K41" s="419"/>
      <c r="L41" s="419"/>
      <c r="M41" s="419"/>
      <c r="N41" s="419"/>
      <c r="O41" s="419"/>
      <c r="P41" s="419"/>
      <c r="Q41" s="419"/>
      <c r="R41" s="419"/>
    </row>
    <row r="42" spans="4:18">
      <c r="D42" s="419"/>
      <c r="E42" s="419"/>
      <c r="F42" s="419"/>
      <c r="G42" s="419"/>
      <c r="H42" s="419"/>
      <c r="I42" s="419"/>
      <c r="J42" s="419"/>
      <c r="K42" s="419"/>
      <c r="L42" s="419"/>
      <c r="M42" s="419"/>
      <c r="N42" s="419"/>
      <c r="O42" s="419"/>
      <c r="P42" s="419"/>
      <c r="Q42" s="419"/>
      <c r="R42" s="419"/>
    </row>
    <row r="43" spans="4:18">
      <c r="D43" s="419"/>
      <c r="E43" s="419"/>
      <c r="F43" s="419"/>
      <c r="G43" s="419"/>
      <c r="H43" s="419"/>
      <c r="I43" s="419"/>
      <c r="J43" s="419"/>
      <c r="K43" s="419"/>
      <c r="L43" s="419"/>
      <c r="M43" s="419"/>
      <c r="N43" s="419"/>
      <c r="O43" s="419"/>
      <c r="P43" s="419"/>
      <c r="Q43" s="419"/>
      <c r="R43" s="419"/>
    </row>
    <row r="44" spans="4:18">
      <c r="D44" s="419"/>
      <c r="E44" s="419"/>
      <c r="F44" s="419"/>
      <c r="G44" s="419"/>
      <c r="H44" s="419"/>
      <c r="I44" s="419"/>
      <c r="J44" s="419"/>
      <c r="K44" s="419"/>
      <c r="L44" s="419"/>
      <c r="M44" s="419"/>
      <c r="N44" s="419"/>
      <c r="O44" s="419"/>
      <c r="P44" s="419"/>
      <c r="Q44" s="419"/>
      <c r="R44" s="419"/>
    </row>
    <row r="45" spans="4:18">
      <c r="D45" s="419"/>
      <c r="E45" s="419"/>
      <c r="F45" s="419"/>
      <c r="G45" s="419"/>
      <c r="H45" s="419"/>
      <c r="I45" s="419"/>
      <c r="J45" s="419"/>
      <c r="K45" s="419"/>
      <c r="L45" s="419"/>
      <c r="M45" s="419"/>
      <c r="N45" s="419"/>
      <c r="O45" s="419"/>
      <c r="P45" s="419"/>
      <c r="Q45" s="419"/>
      <c r="R45" s="419"/>
    </row>
    <row r="46" spans="4:18">
      <c r="D46" s="419"/>
      <c r="E46" s="419"/>
      <c r="F46" s="419"/>
      <c r="G46" s="419"/>
      <c r="H46" s="419"/>
      <c r="I46" s="419"/>
      <c r="J46" s="419"/>
      <c r="K46" s="419"/>
      <c r="L46" s="419"/>
      <c r="M46" s="419"/>
      <c r="N46" s="419"/>
      <c r="O46" s="419"/>
      <c r="P46" s="419"/>
      <c r="Q46" s="419"/>
      <c r="R46" s="419"/>
    </row>
    <row r="47" spans="4:18">
      <c r="D47" s="419"/>
      <c r="E47" s="419"/>
      <c r="F47" s="419"/>
      <c r="G47" s="419"/>
      <c r="H47" s="419"/>
      <c r="I47" s="419"/>
      <c r="J47" s="419"/>
      <c r="K47" s="419"/>
      <c r="L47" s="419"/>
      <c r="M47" s="419"/>
      <c r="N47" s="419"/>
      <c r="O47" s="419"/>
      <c r="P47" s="419"/>
      <c r="Q47" s="419"/>
      <c r="R47" s="419"/>
    </row>
    <row r="48" spans="4:18">
      <c r="D48" s="419"/>
      <c r="E48" s="419"/>
      <c r="F48" s="419"/>
      <c r="G48" s="419"/>
      <c r="H48" s="419"/>
      <c r="I48" s="419"/>
      <c r="J48" s="419"/>
      <c r="K48" s="419"/>
      <c r="L48" s="419"/>
      <c r="M48" s="419"/>
      <c r="N48" s="419"/>
      <c r="O48" s="419"/>
      <c r="P48" s="419"/>
      <c r="Q48" s="419"/>
      <c r="R48" s="419"/>
    </row>
    <row r="49" spans="4:18">
      <c r="D49" s="419"/>
      <c r="E49" s="419"/>
      <c r="F49" s="419"/>
      <c r="G49" s="419"/>
      <c r="H49" s="419"/>
      <c r="I49" s="419"/>
      <c r="J49" s="419"/>
      <c r="K49" s="419"/>
      <c r="L49" s="419"/>
      <c r="M49" s="419"/>
      <c r="N49" s="419"/>
      <c r="O49" s="419"/>
      <c r="P49" s="419"/>
      <c r="Q49" s="419"/>
      <c r="R49" s="419"/>
    </row>
    <row r="50" spans="4:18">
      <c r="D50" s="419"/>
      <c r="E50" s="419"/>
      <c r="F50" s="419"/>
      <c r="G50" s="419"/>
      <c r="H50" s="419"/>
      <c r="I50" s="419"/>
      <c r="J50" s="419"/>
      <c r="K50" s="419"/>
      <c r="L50" s="419"/>
      <c r="M50" s="419"/>
      <c r="N50" s="419"/>
      <c r="O50" s="419"/>
      <c r="P50" s="419"/>
      <c r="Q50" s="419"/>
      <c r="R50" s="419"/>
    </row>
    <row r="51" spans="4:18">
      <c r="D51" s="419"/>
      <c r="E51" s="419"/>
      <c r="F51" s="419"/>
      <c r="G51" s="419"/>
      <c r="H51" s="419"/>
      <c r="I51" s="419"/>
      <c r="J51" s="419"/>
      <c r="K51" s="419"/>
      <c r="L51" s="419"/>
      <c r="M51" s="419"/>
      <c r="N51" s="419"/>
      <c r="O51" s="419"/>
      <c r="P51" s="419"/>
      <c r="Q51" s="419"/>
      <c r="R51" s="419"/>
    </row>
    <row r="52" spans="4:18">
      <c r="D52" s="419"/>
      <c r="E52" s="419"/>
      <c r="F52" s="419"/>
      <c r="G52" s="419"/>
      <c r="H52" s="419"/>
      <c r="I52" s="419"/>
      <c r="J52" s="419"/>
      <c r="K52" s="419"/>
      <c r="L52" s="419"/>
      <c r="M52" s="419"/>
      <c r="N52" s="419"/>
      <c r="O52" s="419"/>
      <c r="P52" s="419"/>
      <c r="Q52" s="419"/>
      <c r="R52" s="419"/>
    </row>
    <row r="53" spans="4:18">
      <c r="D53" s="419"/>
      <c r="E53" s="419"/>
      <c r="F53" s="419"/>
      <c r="G53" s="419"/>
      <c r="H53" s="419"/>
      <c r="I53" s="419"/>
      <c r="J53" s="419"/>
      <c r="K53" s="419"/>
      <c r="L53" s="419"/>
      <c r="M53" s="419"/>
      <c r="N53" s="419"/>
      <c r="O53" s="419"/>
      <c r="P53" s="419"/>
      <c r="Q53" s="419"/>
      <c r="R53" s="419"/>
    </row>
    <row r="54" spans="4:18">
      <c r="D54" s="419"/>
      <c r="E54" s="419"/>
      <c r="F54" s="419"/>
      <c r="G54" s="419"/>
      <c r="H54" s="419"/>
      <c r="I54" s="419"/>
      <c r="J54" s="419"/>
      <c r="K54" s="419"/>
      <c r="L54" s="419"/>
      <c r="M54" s="419"/>
      <c r="N54" s="419"/>
      <c r="O54" s="419"/>
      <c r="P54" s="419"/>
      <c r="Q54" s="419"/>
      <c r="R54" s="419"/>
    </row>
    <row r="55" spans="4:18">
      <c r="D55" s="419"/>
      <c r="E55" s="419"/>
      <c r="F55" s="419"/>
      <c r="G55" s="419"/>
      <c r="H55" s="419"/>
      <c r="I55" s="419"/>
      <c r="J55" s="419"/>
      <c r="K55" s="419"/>
      <c r="L55" s="419"/>
      <c r="M55" s="419"/>
      <c r="N55" s="419"/>
      <c r="O55" s="419"/>
      <c r="P55" s="419"/>
      <c r="Q55" s="419"/>
      <c r="R55" s="419"/>
    </row>
    <row r="56" spans="4:18">
      <c r="D56" s="419"/>
      <c r="E56" s="419"/>
      <c r="F56" s="419"/>
      <c r="G56" s="419"/>
      <c r="H56" s="419"/>
      <c r="I56" s="419"/>
      <c r="J56" s="419"/>
      <c r="K56" s="419"/>
      <c r="L56" s="419"/>
      <c r="M56" s="419"/>
      <c r="N56" s="419"/>
      <c r="O56" s="419"/>
      <c r="P56" s="419"/>
      <c r="Q56" s="419"/>
      <c r="R56" s="419"/>
    </row>
    <row r="57" spans="4:18">
      <c r="D57" s="419"/>
      <c r="E57" s="419"/>
      <c r="F57" s="419"/>
      <c r="G57" s="419"/>
      <c r="H57" s="419"/>
      <c r="I57" s="419"/>
      <c r="J57" s="419"/>
      <c r="K57" s="419"/>
      <c r="L57" s="419"/>
      <c r="M57" s="419"/>
      <c r="N57" s="419"/>
      <c r="O57" s="419"/>
      <c r="P57" s="419"/>
      <c r="Q57" s="419"/>
      <c r="R57" s="419"/>
    </row>
    <row r="58" spans="4:18">
      <c r="D58" s="419"/>
      <c r="E58" s="419"/>
      <c r="F58" s="419"/>
      <c r="G58" s="419"/>
      <c r="H58" s="419"/>
      <c r="I58" s="419"/>
      <c r="J58" s="419"/>
      <c r="K58" s="419"/>
      <c r="L58" s="419"/>
      <c r="M58" s="419"/>
      <c r="N58" s="419"/>
      <c r="O58" s="419"/>
      <c r="P58" s="419"/>
      <c r="Q58" s="419"/>
      <c r="R58" s="419"/>
    </row>
    <row r="59" spans="4:18">
      <c r="D59" s="419"/>
      <c r="E59" s="419"/>
      <c r="F59" s="419"/>
      <c r="G59" s="419"/>
      <c r="H59" s="419"/>
      <c r="I59" s="419"/>
      <c r="J59" s="419"/>
      <c r="K59" s="419"/>
      <c r="L59" s="419"/>
      <c r="M59" s="419"/>
      <c r="N59" s="419"/>
      <c r="O59" s="419"/>
      <c r="P59" s="419"/>
      <c r="Q59" s="419"/>
      <c r="R59" s="419"/>
    </row>
    <row r="60" spans="4:18">
      <c r="D60" s="419"/>
      <c r="E60" s="419"/>
      <c r="F60" s="419"/>
      <c r="G60" s="419"/>
      <c r="H60" s="419"/>
      <c r="I60" s="419"/>
      <c r="J60" s="419"/>
      <c r="K60" s="419"/>
      <c r="L60" s="419"/>
      <c r="M60" s="419"/>
      <c r="N60" s="419"/>
      <c r="O60" s="419"/>
      <c r="P60" s="419"/>
      <c r="Q60" s="419"/>
      <c r="R60" s="419"/>
    </row>
    <row r="61" spans="4:18">
      <c r="D61" s="419"/>
      <c r="E61" s="419"/>
      <c r="F61" s="419"/>
      <c r="G61" s="419"/>
      <c r="H61" s="419"/>
      <c r="I61" s="419"/>
      <c r="J61" s="419"/>
      <c r="K61" s="419"/>
      <c r="L61" s="419"/>
      <c r="M61" s="419"/>
      <c r="N61" s="419"/>
      <c r="O61" s="419"/>
      <c r="P61" s="419"/>
      <c r="Q61" s="419"/>
      <c r="R61" s="419"/>
    </row>
    <row r="62" spans="4:18">
      <c r="D62" s="419"/>
      <c r="E62" s="419"/>
      <c r="F62" s="419"/>
      <c r="G62" s="419"/>
      <c r="H62" s="419"/>
      <c r="I62" s="419"/>
      <c r="J62" s="419"/>
      <c r="K62" s="419"/>
      <c r="L62" s="419"/>
      <c r="M62" s="419"/>
      <c r="N62" s="419"/>
      <c r="O62" s="419"/>
      <c r="P62" s="419"/>
      <c r="Q62" s="419"/>
      <c r="R62" s="419"/>
    </row>
    <row r="63" spans="4:18">
      <c r="D63" s="419"/>
      <c r="E63" s="419"/>
      <c r="F63" s="419"/>
      <c r="G63" s="419"/>
      <c r="H63" s="419"/>
      <c r="I63" s="419"/>
      <c r="J63" s="419"/>
      <c r="K63" s="419"/>
      <c r="L63" s="419"/>
      <c r="M63" s="419"/>
      <c r="N63" s="419"/>
      <c r="O63" s="419"/>
      <c r="P63" s="419"/>
      <c r="Q63" s="419"/>
      <c r="R63" s="419"/>
    </row>
    <row r="64" spans="4:18">
      <c r="D64" s="419"/>
      <c r="E64" s="419"/>
      <c r="F64" s="419"/>
      <c r="G64" s="419"/>
      <c r="H64" s="419"/>
      <c r="I64" s="419"/>
      <c r="J64" s="419"/>
      <c r="K64" s="419"/>
      <c r="L64" s="419"/>
      <c r="M64" s="419"/>
      <c r="N64" s="419"/>
      <c r="O64" s="419"/>
      <c r="P64" s="419"/>
      <c r="Q64" s="419"/>
      <c r="R64" s="419"/>
    </row>
    <row r="65" spans="4:18">
      <c r="D65" s="419"/>
      <c r="E65" s="419"/>
      <c r="F65" s="419"/>
      <c r="G65" s="419"/>
      <c r="H65" s="419"/>
      <c r="I65" s="419"/>
      <c r="J65" s="419"/>
      <c r="K65" s="419"/>
      <c r="L65" s="419"/>
      <c r="M65" s="419"/>
      <c r="N65" s="419"/>
      <c r="O65" s="419"/>
      <c r="P65" s="419"/>
      <c r="Q65" s="419"/>
      <c r="R65" s="419"/>
    </row>
    <row r="66" spans="4:18">
      <c r="D66" s="419"/>
      <c r="E66" s="419"/>
      <c r="F66" s="419"/>
      <c r="G66" s="419"/>
      <c r="H66" s="419"/>
      <c r="I66" s="419"/>
      <c r="J66" s="419"/>
      <c r="K66" s="419"/>
      <c r="L66" s="419"/>
      <c r="M66" s="419"/>
      <c r="N66" s="419"/>
      <c r="O66" s="419"/>
      <c r="P66" s="419"/>
      <c r="Q66" s="419"/>
      <c r="R66" s="419"/>
    </row>
    <row r="67" spans="4:18">
      <c r="D67" s="419"/>
      <c r="E67" s="419"/>
      <c r="F67" s="419"/>
      <c r="G67" s="419"/>
      <c r="H67" s="419"/>
      <c r="I67" s="419"/>
      <c r="J67" s="419"/>
      <c r="K67" s="419"/>
      <c r="L67" s="419"/>
      <c r="M67" s="419"/>
      <c r="N67" s="419"/>
      <c r="O67" s="419"/>
      <c r="P67" s="419"/>
      <c r="Q67" s="419"/>
      <c r="R67" s="419"/>
    </row>
    <row r="68" spans="4:18">
      <c r="D68" s="419"/>
      <c r="E68" s="419"/>
      <c r="F68" s="419"/>
      <c r="G68" s="419"/>
      <c r="H68" s="419"/>
      <c r="I68" s="419"/>
      <c r="J68" s="419"/>
      <c r="K68" s="419"/>
      <c r="L68" s="419"/>
      <c r="M68" s="419"/>
      <c r="N68" s="419"/>
      <c r="O68" s="419"/>
      <c r="P68" s="419"/>
      <c r="Q68" s="419"/>
      <c r="R68" s="419"/>
    </row>
    <row r="69" spans="4:18">
      <c r="D69" s="419"/>
      <c r="E69" s="419"/>
      <c r="F69" s="419"/>
      <c r="G69" s="419"/>
      <c r="H69" s="419"/>
      <c r="I69" s="419"/>
      <c r="J69" s="419"/>
      <c r="K69" s="419"/>
      <c r="L69" s="419"/>
      <c r="M69" s="419"/>
      <c r="N69" s="419"/>
      <c r="O69" s="419"/>
      <c r="P69" s="419"/>
      <c r="Q69" s="419"/>
      <c r="R69" s="419"/>
    </row>
    <row r="70" spans="4:18">
      <c r="D70" s="419"/>
      <c r="E70" s="419"/>
      <c r="F70" s="419"/>
      <c r="G70" s="419"/>
      <c r="H70" s="419"/>
      <c r="I70" s="419"/>
      <c r="J70" s="419"/>
      <c r="K70" s="419"/>
      <c r="L70" s="419"/>
      <c r="M70" s="419"/>
      <c r="N70" s="419"/>
      <c r="O70" s="419"/>
      <c r="P70" s="419"/>
      <c r="Q70" s="419"/>
      <c r="R70" s="419"/>
    </row>
    <row r="71" spans="4:18">
      <c r="D71" s="419"/>
      <c r="E71" s="419"/>
      <c r="F71" s="419"/>
      <c r="G71" s="419"/>
      <c r="H71" s="419"/>
      <c r="I71" s="419"/>
      <c r="J71" s="419"/>
      <c r="K71" s="419"/>
      <c r="L71" s="419"/>
      <c r="M71" s="419"/>
      <c r="N71" s="419"/>
      <c r="O71" s="419"/>
      <c r="P71" s="419"/>
      <c r="Q71" s="419"/>
      <c r="R71" s="419"/>
    </row>
    <row r="72" spans="4:18">
      <c r="D72" s="419"/>
      <c r="E72" s="419"/>
      <c r="F72" s="419"/>
      <c r="G72" s="419"/>
      <c r="H72" s="419"/>
      <c r="I72" s="419"/>
      <c r="J72" s="419"/>
      <c r="K72" s="419"/>
      <c r="L72" s="419"/>
      <c r="M72" s="419"/>
      <c r="N72" s="419"/>
      <c r="O72" s="419"/>
      <c r="P72" s="419"/>
      <c r="Q72" s="419"/>
      <c r="R72" s="419"/>
    </row>
    <row r="73" spans="4:18">
      <c r="D73" s="419"/>
      <c r="E73" s="419"/>
      <c r="F73" s="419"/>
      <c r="G73" s="419"/>
      <c r="H73" s="419"/>
      <c r="I73" s="419"/>
      <c r="J73" s="419"/>
      <c r="K73" s="419"/>
      <c r="L73" s="419"/>
      <c r="M73" s="419"/>
      <c r="N73" s="419"/>
      <c r="O73" s="419"/>
      <c r="P73" s="419"/>
      <c r="Q73" s="419"/>
      <c r="R73" s="419"/>
    </row>
    <row r="74" spans="4:18">
      <c r="D74" s="419"/>
      <c r="E74" s="419"/>
      <c r="F74" s="419"/>
      <c r="G74" s="419"/>
      <c r="H74" s="419"/>
      <c r="I74" s="419"/>
      <c r="J74" s="419"/>
      <c r="K74" s="419"/>
      <c r="L74" s="419"/>
      <c r="M74" s="419"/>
      <c r="N74" s="419"/>
      <c r="O74" s="419"/>
      <c r="P74" s="419"/>
      <c r="Q74" s="419"/>
      <c r="R74" s="419"/>
    </row>
    <row r="75" spans="4:18">
      <c r="D75" s="419"/>
      <c r="E75" s="419"/>
      <c r="F75" s="419"/>
      <c r="G75" s="419"/>
      <c r="H75" s="419"/>
      <c r="I75" s="419"/>
      <c r="J75" s="419"/>
      <c r="K75" s="419"/>
      <c r="L75" s="419"/>
      <c r="M75" s="419"/>
      <c r="N75" s="419"/>
      <c r="O75" s="419"/>
      <c r="P75" s="419"/>
      <c r="Q75" s="419"/>
      <c r="R75" s="419"/>
    </row>
    <row r="76" spans="4:18">
      <c r="D76" s="419"/>
      <c r="E76" s="419"/>
      <c r="F76" s="419"/>
      <c r="G76" s="419"/>
      <c r="H76" s="419"/>
      <c r="I76" s="419"/>
      <c r="J76" s="419"/>
      <c r="K76" s="419"/>
      <c r="L76" s="419"/>
      <c r="M76" s="419"/>
      <c r="N76" s="419"/>
      <c r="O76" s="419"/>
      <c r="P76" s="419"/>
      <c r="Q76" s="419"/>
      <c r="R76" s="419"/>
    </row>
    <row r="77" spans="4:18">
      <c r="D77" s="419"/>
      <c r="E77" s="419"/>
      <c r="F77" s="419"/>
      <c r="G77" s="419"/>
      <c r="H77" s="419"/>
      <c r="I77" s="419"/>
      <c r="J77" s="419"/>
      <c r="K77" s="419"/>
      <c r="L77" s="419"/>
      <c r="M77" s="419"/>
      <c r="N77" s="419"/>
      <c r="O77" s="419"/>
      <c r="P77" s="419"/>
      <c r="Q77" s="419"/>
      <c r="R77" s="419"/>
    </row>
    <row r="78" spans="4:18">
      <c r="D78" s="419"/>
      <c r="E78" s="419"/>
      <c r="F78" s="419"/>
      <c r="G78" s="419"/>
      <c r="H78" s="419"/>
      <c r="I78" s="419"/>
      <c r="J78" s="419"/>
      <c r="K78" s="419"/>
      <c r="L78" s="419"/>
      <c r="M78" s="419"/>
      <c r="N78" s="419"/>
      <c r="O78" s="419"/>
      <c r="P78" s="419"/>
      <c r="Q78" s="419"/>
      <c r="R78" s="419"/>
    </row>
    <row r="79" spans="4:18">
      <c r="D79" s="419"/>
      <c r="E79" s="419"/>
      <c r="F79" s="419"/>
      <c r="G79" s="419"/>
      <c r="H79" s="419"/>
      <c r="I79" s="419"/>
      <c r="J79" s="419"/>
      <c r="K79" s="419"/>
      <c r="L79" s="419"/>
      <c r="M79" s="419"/>
      <c r="N79" s="419"/>
      <c r="O79" s="419"/>
      <c r="P79" s="419"/>
      <c r="Q79" s="419"/>
      <c r="R79" s="419"/>
    </row>
    <row r="80" spans="4:18">
      <c r="D80" s="419"/>
      <c r="E80" s="419"/>
      <c r="F80" s="419"/>
      <c r="G80" s="419"/>
      <c r="H80" s="419"/>
      <c r="I80" s="419"/>
      <c r="J80" s="419"/>
      <c r="K80" s="419"/>
      <c r="L80" s="419"/>
      <c r="M80" s="419"/>
      <c r="N80" s="419"/>
      <c r="O80" s="419"/>
      <c r="P80" s="419"/>
      <c r="Q80" s="419"/>
      <c r="R80" s="419"/>
    </row>
    <row r="81" spans="4:18">
      <c r="D81" s="419"/>
      <c r="E81" s="419"/>
      <c r="F81" s="419"/>
      <c r="G81" s="419"/>
      <c r="H81" s="419"/>
      <c r="I81" s="419"/>
      <c r="J81" s="419"/>
      <c r="K81" s="419"/>
      <c r="L81" s="419"/>
      <c r="M81" s="419"/>
      <c r="N81" s="419"/>
      <c r="O81" s="419"/>
      <c r="P81" s="419"/>
      <c r="Q81" s="419"/>
      <c r="R81" s="419"/>
    </row>
    <row r="82" spans="4:18">
      <c r="D82" s="419"/>
      <c r="E82" s="419"/>
      <c r="F82" s="419"/>
      <c r="G82" s="419"/>
      <c r="H82" s="419"/>
      <c r="I82" s="419"/>
      <c r="J82" s="419"/>
      <c r="K82" s="419"/>
      <c r="L82" s="419"/>
      <c r="M82" s="419"/>
      <c r="N82" s="419"/>
      <c r="O82" s="419"/>
      <c r="P82" s="419"/>
      <c r="Q82" s="419"/>
      <c r="R82" s="419"/>
    </row>
    <row r="83" spans="4:18">
      <c r="D83" s="419"/>
      <c r="E83" s="419"/>
      <c r="F83" s="419"/>
      <c r="G83" s="419"/>
      <c r="H83" s="419"/>
      <c r="I83" s="419"/>
      <c r="J83" s="419"/>
      <c r="K83" s="419"/>
      <c r="L83" s="419"/>
      <c r="M83" s="419"/>
      <c r="N83" s="419"/>
      <c r="O83" s="419"/>
      <c r="P83" s="419"/>
      <c r="Q83" s="419"/>
      <c r="R83" s="419"/>
    </row>
    <row r="84" spans="4:18">
      <c r="D84" s="419"/>
      <c r="E84" s="419"/>
      <c r="F84" s="419"/>
      <c r="G84" s="419"/>
      <c r="H84" s="419"/>
      <c r="I84" s="419"/>
      <c r="J84" s="419"/>
      <c r="K84" s="419"/>
      <c r="L84" s="419"/>
      <c r="M84" s="419"/>
      <c r="N84" s="419"/>
      <c r="O84" s="419"/>
      <c r="P84" s="419"/>
      <c r="Q84" s="419"/>
      <c r="R84" s="419"/>
    </row>
    <row r="85" spans="4:18">
      <c r="D85" s="419"/>
      <c r="E85" s="419"/>
      <c r="F85" s="419"/>
      <c r="G85" s="419"/>
      <c r="H85" s="419"/>
      <c r="I85" s="419"/>
      <c r="J85" s="419"/>
      <c r="K85" s="419"/>
      <c r="L85" s="419"/>
      <c r="M85" s="419"/>
      <c r="N85" s="419"/>
      <c r="O85" s="419"/>
      <c r="P85" s="419"/>
      <c r="Q85" s="419"/>
      <c r="R85" s="419"/>
    </row>
    <row r="86" spans="4:18">
      <c r="D86" s="419"/>
      <c r="E86" s="419"/>
      <c r="F86" s="419"/>
      <c r="G86" s="419"/>
      <c r="H86" s="419"/>
      <c r="I86" s="419"/>
      <c r="J86" s="419"/>
      <c r="K86" s="419"/>
      <c r="L86" s="419"/>
      <c r="M86" s="419"/>
      <c r="N86" s="419"/>
      <c r="O86" s="419"/>
      <c r="P86" s="419"/>
      <c r="Q86" s="419"/>
      <c r="R86" s="419"/>
    </row>
    <row r="87" spans="4:18">
      <c r="D87" s="419"/>
      <c r="E87" s="419"/>
      <c r="F87" s="419"/>
      <c r="G87" s="419"/>
      <c r="H87" s="419"/>
      <c r="I87" s="419"/>
      <c r="J87" s="419"/>
      <c r="K87" s="419"/>
      <c r="L87" s="419"/>
      <c r="M87" s="419"/>
      <c r="N87" s="419"/>
      <c r="O87" s="419"/>
      <c r="P87" s="419"/>
      <c r="Q87" s="419"/>
      <c r="R87" s="419"/>
    </row>
    <row r="88" spans="4:18">
      <c r="D88" s="419"/>
      <c r="E88" s="419"/>
      <c r="F88" s="419"/>
      <c r="G88" s="419"/>
      <c r="H88" s="419"/>
      <c r="I88" s="419"/>
      <c r="J88" s="419"/>
      <c r="K88" s="419"/>
      <c r="L88" s="419"/>
      <c r="M88" s="419"/>
      <c r="N88" s="419"/>
      <c r="O88" s="419"/>
      <c r="P88" s="419"/>
      <c r="Q88" s="419"/>
      <c r="R88" s="419"/>
    </row>
    <row r="89" spans="4:18">
      <c r="D89" s="419"/>
      <c r="E89" s="419"/>
      <c r="F89" s="419"/>
      <c r="G89" s="419"/>
      <c r="H89" s="419"/>
      <c r="I89" s="419"/>
      <c r="J89" s="419"/>
      <c r="K89" s="419"/>
      <c r="L89" s="419"/>
      <c r="M89" s="419"/>
      <c r="N89" s="419"/>
      <c r="O89" s="419"/>
      <c r="P89" s="419"/>
      <c r="Q89" s="419"/>
      <c r="R89" s="419"/>
    </row>
    <row r="90" spans="4:18">
      <c r="D90" s="419"/>
      <c r="E90" s="419"/>
      <c r="F90" s="419"/>
      <c r="G90" s="419"/>
      <c r="H90" s="419"/>
      <c r="I90" s="419"/>
      <c r="J90" s="419"/>
      <c r="K90" s="419"/>
      <c r="L90" s="419"/>
      <c r="M90" s="419"/>
      <c r="N90" s="419"/>
      <c r="O90" s="419"/>
      <c r="P90" s="419"/>
      <c r="Q90" s="419"/>
      <c r="R90" s="419"/>
    </row>
    <row r="91" spans="4:18">
      <c r="D91" s="419"/>
      <c r="E91" s="419"/>
      <c r="F91" s="419"/>
      <c r="G91" s="419"/>
      <c r="H91" s="419"/>
      <c r="I91" s="419"/>
      <c r="J91" s="419"/>
      <c r="K91" s="419"/>
      <c r="L91" s="419"/>
      <c r="M91" s="419"/>
      <c r="N91" s="419"/>
      <c r="O91" s="419"/>
      <c r="P91" s="419"/>
      <c r="Q91" s="419"/>
      <c r="R91" s="419"/>
    </row>
    <row r="92" spans="4:18">
      <c r="D92" s="419"/>
      <c r="E92" s="419"/>
      <c r="F92" s="419"/>
      <c r="G92" s="419"/>
      <c r="H92" s="419"/>
      <c r="I92" s="419"/>
      <c r="J92" s="419"/>
      <c r="K92" s="419"/>
      <c r="L92" s="419"/>
      <c r="M92" s="419"/>
      <c r="N92" s="419"/>
      <c r="O92" s="419"/>
      <c r="P92" s="419"/>
      <c r="Q92" s="419"/>
      <c r="R92" s="419"/>
    </row>
    <row r="93" spans="4:18">
      <c r="D93" s="419"/>
      <c r="E93" s="419"/>
      <c r="F93" s="419"/>
      <c r="G93" s="419"/>
      <c r="H93" s="419"/>
      <c r="I93" s="419"/>
      <c r="J93" s="419"/>
      <c r="K93" s="419"/>
      <c r="L93" s="419"/>
      <c r="M93" s="419"/>
      <c r="N93" s="419"/>
      <c r="O93" s="419"/>
      <c r="P93" s="419"/>
      <c r="Q93" s="419"/>
      <c r="R93" s="419"/>
    </row>
    <row r="94" spans="4:18">
      <c r="D94" s="419"/>
      <c r="E94" s="419"/>
      <c r="F94" s="419"/>
      <c r="G94" s="419"/>
      <c r="H94" s="419"/>
      <c r="I94" s="419"/>
      <c r="J94" s="419"/>
      <c r="K94" s="419"/>
      <c r="L94" s="419"/>
      <c r="M94" s="419"/>
      <c r="N94" s="419"/>
      <c r="O94" s="419"/>
      <c r="P94" s="419"/>
      <c r="Q94" s="419"/>
      <c r="R94" s="419"/>
    </row>
    <row r="95" spans="4:18">
      <c r="D95" s="419"/>
      <c r="E95" s="419"/>
      <c r="F95" s="419"/>
      <c r="G95" s="419"/>
      <c r="H95" s="419"/>
      <c r="I95" s="419"/>
      <c r="J95" s="419"/>
      <c r="K95" s="419"/>
      <c r="L95" s="419"/>
      <c r="M95" s="419"/>
      <c r="N95" s="419"/>
      <c r="O95" s="419"/>
      <c r="P95" s="419"/>
      <c r="Q95" s="419"/>
      <c r="R95" s="419"/>
    </row>
    <row r="96" spans="4:18">
      <c r="D96" s="419"/>
      <c r="E96" s="419"/>
      <c r="F96" s="419"/>
      <c r="G96" s="419"/>
      <c r="H96" s="419"/>
      <c r="I96" s="419"/>
      <c r="J96" s="419"/>
      <c r="K96" s="419"/>
      <c r="L96" s="419"/>
      <c r="M96" s="419"/>
      <c r="N96" s="419"/>
      <c r="O96" s="419"/>
      <c r="P96" s="419"/>
      <c r="Q96" s="419"/>
      <c r="R96" s="419"/>
    </row>
    <row r="97" spans="4:18">
      <c r="D97" s="419"/>
      <c r="E97" s="419"/>
      <c r="F97" s="419"/>
      <c r="G97" s="419"/>
      <c r="H97" s="419"/>
      <c r="I97" s="419"/>
      <c r="J97" s="419"/>
      <c r="K97" s="419"/>
      <c r="L97" s="419"/>
      <c r="M97" s="419"/>
      <c r="N97" s="419"/>
      <c r="O97" s="419"/>
      <c r="P97" s="419"/>
      <c r="Q97" s="419"/>
      <c r="R97" s="419"/>
    </row>
    <row r="98" spans="4:18">
      <c r="D98" s="419"/>
      <c r="E98" s="419"/>
      <c r="F98" s="419"/>
      <c r="G98" s="419"/>
      <c r="H98" s="419"/>
      <c r="I98" s="419"/>
      <c r="J98" s="419"/>
      <c r="K98" s="419"/>
      <c r="L98" s="419"/>
      <c r="M98" s="419"/>
      <c r="N98" s="419"/>
      <c r="O98" s="419"/>
      <c r="P98" s="419"/>
      <c r="Q98" s="419"/>
      <c r="R98" s="419"/>
    </row>
    <row r="99" spans="4:18">
      <c r="D99" s="419"/>
      <c r="E99" s="419"/>
      <c r="F99" s="419"/>
      <c r="G99" s="419"/>
      <c r="H99" s="419"/>
      <c r="I99" s="419"/>
      <c r="J99" s="419"/>
      <c r="K99" s="419"/>
      <c r="L99" s="419"/>
      <c r="M99" s="419"/>
      <c r="N99" s="419"/>
      <c r="O99" s="419"/>
      <c r="P99" s="419"/>
      <c r="Q99" s="419"/>
      <c r="R99" s="419"/>
    </row>
    <row r="100" spans="4:18">
      <c r="D100" s="419"/>
      <c r="E100" s="419"/>
      <c r="F100" s="419"/>
      <c r="G100" s="419"/>
      <c r="H100" s="419"/>
      <c r="I100" s="419"/>
      <c r="J100" s="419"/>
      <c r="K100" s="419"/>
      <c r="L100" s="419"/>
      <c r="M100" s="419"/>
      <c r="N100" s="419"/>
      <c r="O100" s="419"/>
      <c r="P100" s="419"/>
      <c r="Q100" s="419"/>
      <c r="R100" s="419"/>
    </row>
  </sheetData>
  <sheetProtection algorithmName="SHA-512" hashValue="DBtht1eZUdi1BlRjFGeHw8LKJM4nriFnHC72BQ568T39iTAgFd2oXLOo0qacLiEHvVZ4zGSF4OTXDDsiiq6idw==" saltValue="uTKM267zfQOSfgaF6yj0sQ==" spinCount="100000" sheet="1" scenarios="1" formatRows="0" autoFilter="0"/>
  <mergeCells count="22">
    <mergeCell ref="D23:F23"/>
    <mergeCell ref="H23:J23"/>
    <mergeCell ref="L23:N23"/>
    <mergeCell ref="H25:J25"/>
    <mergeCell ref="H27:J27"/>
    <mergeCell ref="D19:F19"/>
    <mergeCell ref="H19:J19"/>
    <mergeCell ref="L19:N19"/>
    <mergeCell ref="D21:F21"/>
    <mergeCell ref="H21:J21"/>
    <mergeCell ref="L21:N21"/>
    <mergeCell ref="D14:F14"/>
    <mergeCell ref="D17:F17"/>
    <mergeCell ref="D8:R8"/>
    <mergeCell ref="D11:N11"/>
    <mergeCell ref="P11:R11"/>
    <mergeCell ref="H14:J14"/>
    <mergeCell ref="L14:N14"/>
    <mergeCell ref="P14:R14"/>
    <mergeCell ref="H17:J17"/>
    <mergeCell ref="L17:N17"/>
    <mergeCell ref="P17:R17"/>
  </mergeCells>
  <phoneticPr fontId="3" type="noConversion"/>
  <dataValidations count="2">
    <dataValidation type="list" allowBlank="1" showInputMessage="1" showErrorMessage="1" sqref="E12 M15 E15 E9 I15 Q12 Q15" xr:uid="{4445951C-35D6-4415-B70C-0CB304995E76}">
      <formula1>"-, (적용)"</formula1>
    </dataValidation>
    <dataValidation type="list" allowBlank="1" showInputMessage="1" showErrorMessage="1" sqref="D12 L15 D15 D9 H15 P12 P15" xr:uid="{2B5988A4-3C98-4CA0-9179-4630BBC0D635}">
      <formula1>"+, (적용)"</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0836" r:id="rId4" name="Button 4">
              <controlPr defaultSize="0" print="0" autoFill="0" autoPict="0" macro="[0]!Functions_TREE_Next">
                <anchor moveWithCells="1" sizeWithCells="1">
                  <from>
                    <xdr:col>1</xdr:col>
                    <xdr:colOff>19050</xdr:colOff>
                    <xdr:row>0</xdr:row>
                    <xdr:rowOff>190500</xdr:rowOff>
                  </from>
                  <to>
                    <xdr:col>1</xdr:col>
                    <xdr:colOff>1143000</xdr:colOff>
                    <xdr:row>4</xdr:row>
                    <xdr:rowOff>31750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in_1_Logic">
    <tabColor rgb="FF1C2C12"/>
  </sheetPr>
  <dimension ref="A1:R35"/>
  <sheetViews>
    <sheetView zoomScale="70" zoomScaleNormal="70" workbookViewId="0">
      <pane ySplit="14" topLeftCell="A15" activePane="bottomLeft" state="frozen"/>
      <selection pane="bottomLeft" activeCell="E2" sqref="E2"/>
    </sheetView>
  </sheetViews>
  <sheetFormatPr defaultColWidth="8.58203125" defaultRowHeight="17"/>
  <cols>
    <col min="1" max="3" width="4.58203125" style="14" customWidth="1"/>
    <col min="4" max="4" width="7.58203125" style="14" customWidth="1"/>
    <col min="5" max="5" width="50.58203125" style="14" customWidth="1"/>
    <col min="6" max="12" width="10.58203125" style="14" customWidth="1"/>
    <col min="13" max="18" width="10.58203125" style="15" customWidth="1"/>
    <col min="19" max="16384" width="8.58203125" style="15"/>
  </cols>
  <sheetData>
    <row r="1" spans="1:18">
      <c r="A1" s="12"/>
      <c r="B1" s="12"/>
      <c r="C1" s="12"/>
      <c r="D1" s="276" t="s">
        <v>1422</v>
      </c>
      <c r="E1" s="327"/>
      <c r="F1" s="279" t="s">
        <v>1805</v>
      </c>
      <c r="G1" s="12"/>
      <c r="H1" s="12"/>
      <c r="I1" s="12"/>
      <c r="J1" s="12"/>
      <c r="K1" s="12"/>
      <c r="L1" s="12"/>
      <c r="M1" s="387"/>
      <c r="N1" s="390" t="s">
        <v>2422</v>
      </c>
      <c r="O1" s="387"/>
      <c r="P1" s="12"/>
      <c r="Q1" s="12"/>
      <c r="R1" s="12"/>
    </row>
    <row r="2" spans="1:18">
      <c r="A2" s="12"/>
      <c r="B2" s="12"/>
      <c r="C2" s="12"/>
      <c r="D2" s="229" t="s">
        <v>1423</v>
      </c>
      <c r="E2" s="12"/>
      <c r="F2" s="13"/>
      <c r="G2" s="12"/>
      <c r="H2" s="12"/>
      <c r="I2" s="388" t="s">
        <v>165</v>
      </c>
      <c r="J2" s="388" t="s">
        <v>166</v>
      </c>
      <c r="K2" s="388" t="s">
        <v>167</v>
      </c>
      <c r="L2" s="388" t="s">
        <v>168</v>
      </c>
      <c r="M2" s="388" t="s">
        <v>169</v>
      </c>
      <c r="N2" s="388" t="s">
        <v>170</v>
      </c>
      <c r="O2" s="388" t="s">
        <v>171</v>
      </c>
      <c r="P2" s="388" t="s">
        <v>172</v>
      </c>
      <c r="Q2" s="388" t="s">
        <v>173</v>
      </c>
      <c r="R2" s="388" t="s">
        <v>174</v>
      </c>
    </row>
    <row r="3" spans="1:18">
      <c r="A3" s="12"/>
      <c r="B3" s="12"/>
      <c r="C3" s="12"/>
      <c r="D3" s="229" t="s">
        <v>2421</v>
      </c>
      <c r="E3" s="12"/>
      <c r="F3" s="13"/>
      <c r="G3" s="12"/>
      <c r="H3" s="386" t="s">
        <v>2419</v>
      </c>
      <c r="I3" s="795"/>
      <c r="J3" s="389">
        <v>1.1000000000000001</v>
      </c>
      <c r="K3" s="795"/>
      <c r="L3" s="795"/>
      <c r="M3" s="795"/>
      <c r="N3" s="795"/>
      <c r="O3" s="795"/>
      <c r="P3" s="795"/>
      <c r="Q3" s="795"/>
      <c r="R3" s="795"/>
    </row>
    <row r="4" spans="1:18">
      <c r="A4" s="12"/>
      <c r="B4" s="12"/>
      <c r="C4" s="12"/>
      <c r="D4" s="229" t="s">
        <v>1424</v>
      </c>
      <c r="E4" s="12"/>
      <c r="F4" s="13"/>
      <c r="G4" s="12"/>
      <c r="H4" s="386" t="s">
        <v>2420</v>
      </c>
      <c r="I4" s="795"/>
      <c r="J4" s="389">
        <v>0.4</v>
      </c>
      <c r="K4" s="795"/>
      <c r="L4" s="795"/>
      <c r="M4" s="795"/>
      <c r="N4" s="795"/>
      <c r="O4" s="795"/>
      <c r="P4" s="795"/>
      <c r="Q4" s="795"/>
      <c r="R4" s="795"/>
    </row>
    <row r="5" spans="1:18" ht="10.4" customHeight="1"/>
    <row r="6" spans="1:18" ht="17.5">
      <c r="A6" s="762" t="s">
        <v>1376</v>
      </c>
      <c r="B6" s="762"/>
      <c r="C6" s="762"/>
      <c r="D6" s="762"/>
      <c r="E6" s="762"/>
      <c r="F6" s="762"/>
      <c r="G6" s="762"/>
      <c r="H6" s="762"/>
      <c r="I6" s="762"/>
      <c r="J6" s="762"/>
      <c r="K6" s="762"/>
      <c r="L6" s="762"/>
      <c r="M6" s="762"/>
    </row>
    <row r="7" spans="1:18">
      <c r="A7" s="32"/>
      <c r="B7" s="32"/>
      <c r="C7" s="32"/>
      <c r="D7" s="35" t="s">
        <v>190</v>
      </c>
      <c r="E7" s="763" t="s">
        <v>33</v>
      </c>
      <c r="F7" s="763"/>
      <c r="G7" s="763"/>
      <c r="H7" s="763"/>
      <c r="I7" s="763"/>
      <c r="J7" s="763"/>
      <c r="K7" s="763"/>
      <c r="L7" s="763"/>
      <c r="M7" s="763"/>
    </row>
    <row r="8" spans="1:18">
      <c r="A8" s="32"/>
      <c r="B8" s="32"/>
      <c r="C8" s="32"/>
      <c r="D8" s="35" t="s">
        <v>716</v>
      </c>
      <c r="E8" s="764" t="s">
        <v>2510</v>
      </c>
      <c r="F8" s="764"/>
      <c r="G8" s="764"/>
      <c r="H8" s="764"/>
      <c r="I8" s="764"/>
      <c r="J8" s="764"/>
      <c r="K8" s="764"/>
      <c r="L8" s="764"/>
      <c r="M8" s="764"/>
    </row>
    <row r="9" spans="1:18">
      <c r="A9" s="32"/>
      <c r="B9" s="32"/>
      <c r="C9" s="32"/>
      <c r="D9" s="35" t="s">
        <v>718</v>
      </c>
      <c r="E9" s="765">
        <v>1380</v>
      </c>
      <c r="F9" s="765"/>
      <c r="G9" s="765"/>
      <c r="H9" s="765"/>
      <c r="I9" s="765"/>
      <c r="J9" s="765"/>
      <c r="K9" s="765"/>
      <c r="L9" s="765"/>
      <c r="M9" s="765"/>
    </row>
    <row r="10" spans="1:18" ht="10.4" customHeight="1"/>
    <row r="11" spans="1:18" ht="17.5">
      <c r="A11" s="762" t="s">
        <v>189</v>
      </c>
      <c r="B11" s="762"/>
      <c r="C11" s="762"/>
      <c r="D11" s="762"/>
      <c r="E11" s="762"/>
      <c r="F11" s="762"/>
      <c r="G11" s="762"/>
      <c r="H11" s="762"/>
      <c r="I11" s="762"/>
      <c r="J11" s="762"/>
      <c r="K11" s="762"/>
      <c r="L11" s="762"/>
      <c r="M11" s="762"/>
    </row>
    <row r="12" spans="1:18" ht="33" customHeight="1">
      <c r="A12" s="194"/>
      <c r="B12" s="194"/>
      <c r="C12" s="194"/>
      <c r="D12" s="195" t="s">
        <v>717</v>
      </c>
      <c r="E12" s="761" t="str">
        <f>사업설계안!$D$8</f>
        <v>몽골 공공의사결정 과정에서 여성과 청년 대표성 증진</v>
      </c>
      <c r="F12" s="761"/>
      <c r="G12" s="761"/>
      <c r="H12" s="761"/>
      <c r="I12" s="761"/>
      <c r="J12" s="761"/>
      <c r="K12" s="761"/>
      <c r="L12" s="761"/>
      <c r="M12" s="761"/>
    </row>
    <row r="13" spans="1:18" ht="10.4" customHeight="1"/>
    <row r="14" spans="1:18" ht="17.5">
      <c r="A14" s="222" t="s">
        <v>185</v>
      </c>
      <c r="B14" s="222" t="s">
        <v>186</v>
      </c>
      <c r="C14" s="222" t="s">
        <v>187</v>
      </c>
      <c r="D14" s="222" t="s">
        <v>760</v>
      </c>
      <c r="E14" s="762" t="s">
        <v>1363</v>
      </c>
      <c r="F14" s="762"/>
      <c r="G14" s="762"/>
      <c r="H14" s="762"/>
      <c r="I14" s="762"/>
      <c r="J14" s="762"/>
      <c r="K14" s="762"/>
      <c r="L14" s="762"/>
      <c r="M14" s="762"/>
    </row>
    <row r="15" spans="1:18">
      <c r="A15" s="186"/>
      <c r="B15" s="186"/>
      <c r="C15" s="186"/>
      <c r="D15" s="192" t="s">
        <v>748</v>
      </c>
      <c r="E15" s="423" t="str">
        <f>사업설계안!$D$11</f>
        <v>몽골 여성과 청년을 위한 정치적 참여와 리더십 생태계 강화</v>
      </c>
      <c r="F15" s="186"/>
      <c r="G15" s="186"/>
      <c r="H15" s="186"/>
      <c r="I15" s="186"/>
      <c r="J15" s="186"/>
      <c r="K15" s="186"/>
      <c r="L15" s="186"/>
      <c r="M15" s="424"/>
    </row>
    <row r="16" spans="1:18">
      <c r="A16" s="186"/>
      <c r="B16" s="187"/>
      <c r="C16" s="187"/>
      <c r="D16" s="188" t="s">
        <v>741</v>
      </c>
      <c r="E16" s="425" t="str">
        <f>사업설계안!$D$14</f>
        <v>몽골 여성과 청년의 정치적 역량 강화</v>
      </c>
      <c r="F16" s="187"/>
      <c r="G16" s="187"/>
      <c r="H16" s="187"/>
      <c r="I16" s="187"/>
      <c r="J16" s="187"/>
      <c r="K16" s="187"/>
      <c r="L16" s="187"/>
      <c r="M16" s="426"/>
    </row>
    <row r="17" spans="1:14">
      <c r="A17" s="186"/>
      <c r="B17" s="187"/>
      <c r="C17" s="189"/>
      <c r="D17" s="190" t="s">
        <v>749</v>
      </c>
      <c r="E17" s="786" t="str">
        <f>사업설계안!$D$17</f>
        <v>당선된 여성지도자의 정책 의제 및 입법 형성 교육훈련</v>
      </c>
      <c r="F17" s="787"/>
      <c r="G17" s="788"/>
      <c r="H17" s="788"/>
      <c r="I17" s="788"/>
      <c r="J17" s="788"/>
      <c r="K17" s="789"/>
      <c r="L17" s="788"/>
      <c r="M17" s="790" t="s">
        <v>2544</v>
      </c>
      <c r="N17" s="303" t="s">
        <v>1941</v>
      </c>
    </row>
    <row r="18" spans="1:14">
      <c r="A18" s="186"/>
      <c r="B18" s="187"/>
      <c r="C18" s="189"/>
      <c r="D18" s="190" t="s">
        <v>750</v>
      </c>
      <c r="E18" s="786" t="str">
        <f>사업설계안!$D$19</f>
        <v>여성과 청년 대상 맞춤형 리더십 프로그램 실시</v>
      </c>
      <c r="F18" s="787"/>
      <c r="G18" s="788"/>
      <c r="H18" s="788"/>
      <c r="I18" s="788"/>
      <c r="J18" s="788"/>
      <c r="K18" s="789"/>
      <c r="L18" s="788"/>
      <c r="M18" s="790" t="s">
        <v>2544</v>
      </c>
      <c r="N18" s="303" t="s">
        <v>1941</v>
      </c>
    </row>
    <row r="19" spans="1:14">
      <c r="A19" s="186"/>
      <c r="B19" s="187"/>
      <c r="C19" s="189"/>
      <c r="D19" s="190" t="s">
        <v>1396</v>
      </c>
      <c r="E19" s="786" t="str">
        <f>사업설계안!$D$21</f>
        <v>여성과 청년 대상 아이막, 울란바타르 현장기반 맞춤형 지원금 프로그램 시행</v>
      </c>
      <c r="F19" s="787"/>
      <c r="G19" s="788"/>
      <c r="H19" s="788"/>
      <c r="I19" s="788"/>
      <c r="J19" s="788"/>
      <c r="K19" s="789"/>
      <c r="L19" s="788"/>
      <c r="M19" s="790" t="s">
        <v>2544</v>
      </c>
      <c r="N19" s="303" t="s">
        <v>1941</v>
      </c>
    </row>
    <row r="20" spans="1:14">
      <c r="A20" s="186"/>
      <c r="B20" s="187"/>
      <c r="C20" s="189"/>
      <c r="D20" s="190" t="s">
        <v>2500</v>
      </c>
      <c r="E20" s="786" t="str">
        <f>사업설계안!$D$23</f>
        <v>여성 리더십 네트워크(WLN) 및 정당 내 청년 리더십 강화 교육훈련</v>
      </c>
      <c r="F20" s="787"/>
      <c r="G20" s="788"/>
      <c r="H20" s="788"/>
      <c r="I20" s="788"/>
      <c r="J20" s="788"/>
      <c r="K20" s="789"/>
      <c r="L20" s="788"/>
      <c r="M20" s="790" t="s">
        <v>2544</v>
      </c>
      <c r="N20" s="303" t="s">
        <v>1941</v>
      </c>
    </row>
    <row r="21" spans="1:14">
      <c r="A21" s="186"/>
      <c r="B21" s="187"/>
      <c r="C21" s="187"/>
      <c r="D21" s="188" t="s">
        <v>751</v>
      </c>
      <c r="E21" s="425" t="str">
        <f>사업설계안!$H$14</f>
        <v xml:space="preserve"> 여성과 청년 관련 법 개정 및 이행을 통한 제도적 역량 강화</v>
      </c>
      <c r="F21" s="187"/>
      <c r="G21" s="187"/>
      <c r="H21" s="187"/>
      <c r="I21" s="187"/>
      <c r="J21" s="187"/>
      <c r="K21" s="187"/>
      <c r="L21" s="187"/>
      <c r="M21" s="426"/>
    </row>
    <row r="22" spans="1:14">
      <c r="A22" s="186"/>
      <c r="B22" s="187"/>
      <c r="C22" s="189"/>
      <c r="D22" s="190" t="s">
        <v>752</v>
      </c>
      <c r="E22" s="786" t="str">
        <f>사업설계안!$H$17</f>
        <v>모든 수준의 의사 결정에서 동등한 대표성 보장을 위한 법률 개정 지원</v>
      </c>
      <c r="F22" s="787"/>
      <c r="G22" s="788"/>
      <c r="H22" s="788"/>
      <c r="I22" s="788"/>
      <c r="J22" s="788"/>
      <c r="K22" s="789"/>
      <c r="L22" s="788"/>
      <c r="M22" s="790" t="s">
        <v>2544</v>
      </c>
      <c r="N22" s="303" t="s">
        <v>1941</v>
      </c>
    </row>
    <row r="23" spans="1:14">
      <c r="A23" s="186"/>
      <c r="B23" s="187"/>
      <c r="C23" s="189"/>
      <c r="D23" s="190" t="s">
        <v>1397</v>
      </c>
      <c r="E23" s="786" t="str">
        <f>사업설계안!$H$19</f>
        <v>국회 전략 계획의 성평등 조항 이행 촉진 정책 옹호활동</v>
      </c>
      <c r="F23" s="787"/>
      <c r="G23" s="788"/>
      <c r="H23" s="788"/>
      <c r="I23" s="788"/>
      <c r="J23" s="788"/>
      <c r="K23" s="789"/>
      <c r="L23" s="788"/>
      <c r="M23" s="790" t="s">
        <v>2544</v>
      </c>
      <c r="N23" s="303" t="s">
        <v>1941</v>
      </c>
    </row>
    <row r="24" spans="1:14">
      <c r="A24" s="186"/>
      <c r="B24" s="187"/>
      <c r="C24" s="189"/>
      <c r="D24" s="190" t="s">
        <v>2501</v>
      </c>
      <c r="E24" s="786" t="str">
        <f>사업설계안!$H$21</f>
        <v xml:space="preserve">CSOs 및 NGO 협력 통한 선거 제도 및 정치 맥락에 대한 모니터링 </v>
      </c>
      <c r="F24" s="787"/>
      <c r="G24" s="788"/>
      <c r="H24" s="788"/>
      <c r="I24" s="788"/>
      <c r="J24" s="788"/>
      <c r="K24" s="789"/>
      <c r="L24" s="788"/>
      <c r="M24" s="790" t="s">
        <v>2544</v>
      </c>
      <c r="N24" s="303" t="s">
        <v>1941</v>
      </c>
    </row>
    <row r="25" spans="1:14">
      <c r="A25" s="186"/>
      <c r="B25" s="187"/>
      <c r="C25" s="189"/>
      <c r="D25" s="190" t="s">
        <v>2502</v>
      </c>
      <c r="E25" s="786" t="str">
        <f>사업설계안!$H$23</f>
        <v>정당법 준수를 위한 정당 맞춤형 성평등 보고서(Gender Self-Assessment Tool) 작성 지원</v>
      </c>
      <c r="F25" s="787"/>
      <c r="G25" s="788"/>
      <c r="H25" s="788"/>
      <c r="I25" s="788"/>
      <c r="J25" s="788"/>
      <c r="K25" s="789"/>
      <c r="L25" s="788"/>
      <c r="M25" s="790" t="s">
        <v>2544</v>
      </c>
      <c r="N25" s="303" t="s">
        <v>1941</v>
      </c>
    </row>
    <row r="26" spans="1:14">
      <c r="A26" s="186"/>
      <c r="B26" s="187"/>
      <c r="C26" s="189"/>
      <c r="D26" s="190" t="s">
        <v>2503</v>
      </c>
      <c r="E26" s="786" t="str">
        <f>사업설계안!$H$25</f>
        <v>여성 대표성 및 당내 지도부 지위 접근성 향상을 위한 법 조항 준수 활동 지원</v>
      </c>
      <c r="F26" s="787"/>
      <c r="G26" s="788"/>
      <c r="H26" s="788"/>
      <c r="I26" s="788"/>
      <c r="J26" s="788"/>
      <c r="K26" s="789"/>
      <c r="L26" s="788"/>
      <c r="M26" s="790" t="s">
        <v>2544</v>
      </c>
      <c r="N26" s="303" t="s">
        <v>1941</v>
      </c>
    </row>
    <row r="27" spans="1:14">
      <c r="A27" s="186"/>
      <c r="B27" s="187"/>
      <c r="C27" s="189"/>
      <c r="D27" s="190" t="s">
        <v>2504</v>
      </c>
      <c r="E27" s="786" t="str">
        <f>사업설계안!$H$27</f>
        <v>자원 동원을 통한 여성 및 청년 후보자 지원 메커니즘 구축</v>
      </c>
      <c r="F27" s="787"/>
      <c r="G27" s="788"/>
      <c r="H27" s="788"/>
      <c r="I27" s="788"/>
      <c r="J27" s="788"/>
      <c r="K27" s="789"/>
      <c r="L27" s="788"/>
      <c r="M27" s="790" t="s">
        <v>2544</v>
      </c>
      <c r="N27" s="303" t="s">
        <v>1941</v>
      </c>
    </row>
    <row r="28" spans="1:14">
      <c r="A28" s="186"/>
      <c r="B28" s="187"/>
      <c r="C28" s="187"/>
      <c r="D28" s="188" t="s">
        <v>2505</v>
      </c>
      <c r="E28" s="425" t="str">
        <f>사업설계안!$L$14</f>
        <v>의사 결정에서 여성과 청년의 리더십에 대한 대중 인식 개선</v>
      </c>
      <c r="F28" s="187"/>
      <c r="G28" s="187"/>
      <c r="H28" s="187"/>
      <c r="I28" s="187"/>
      <c r="J28" s="187"/>
      <c r="K28" s="187"/>
      <c r="L28" s="187"/>
      <c r="M28" s="426"/>
    </row>
    <row r="29" spans="1:14">
      <c r="A29" s="186"/>
      <c r="B29" s="187"/>
      <c r="C29" s="189"/>
      <c r="D29" s="190" t="s">
        <v>2506</v>
      </c>
      <c r="E29" s="786" t="str">
        <f>사업설계안!$L$17</f>
        <v>대중 인식 개선 캠페인 통한 정치영역 내 여성과 청년에 대한 폭력 및 고정관념 해소 환경 조성</v>
      </c>
      <c r="F29" s="787"/>
      <c r="G29" s="788"/>
      <c r="H29" s="788"/>
      <c r="I29" s="788"/>
      <c r="J29" s="788"/>
      <c r="K29" s="789"/>
      <c r="L29" s="788"/>
      <c r="M29" s="790" t="s">
        <v>2544</v>
      </c>
      <c r="N29" s="303" t="s">
        <v>1941</v>
      </c>
    </row>
    <row r="30" spans="1:14">
      <c r="A30" s="186"/>
      <c r="B30" s="187"/>
      <c r="C30" s="189"/>
      <c r="D30" s="190" t="s">
        <v>2507</v>
      </c>
      <c r="E30" s="786" t="str">
        <f>사업설계안!$L$19</f>
        <v>미디어 참여 및 파트너십 강화</v>
      </c>
      <c r="F30" s="787"/>
      <c r="G30" s="788"/>
      <c r="H30" s="788"/>
      <c r="I30" s="788"/>
      <c r="J30" s="788"/>
      <c r="K30" s="789"/>
      <c r="L30" s="788"/>
      <c r="M30" s="790" t="s">
        <v>2544</v>
      </c>
      <c r="N30" s="303" t="s">
        <v>1941</v>
      </c>
    </row>
    <row r="31" spans="1:14">
      <c r="A31" s="186"/>
      <c r="B31" s="187"/>
      <c r="C31" s="189"/>
      <c r="D31" s="190" t="s">
        <v>2508</v>
      </c>
      <c r="E31" s="786" t="str">
        <f>사업설계안!$L$21</f>
        <v xml:space="preserve">대학과 협력 통한 청년의 사회 참여 및 리더십 촉진 </v>
      </c>
      <c r="F31" s="787"/>
      <c r="G31" s="788"/>
      <c r="H31" s="788"/>
      <c r="I31" s="788"/>
      <c r="J31" s="788"/>
      <c r="K31" s="789"/>
      <c r="L31" s="788"/>
      <c r="M31" s="790" t="s">
        <v>2544</v>
      </c>
      <c r="N31" s="303" t="s">
        <v>1941</v>
      </c>
    </row>
    <row r="32" spans="1:14">
      <c r="A32" s="186"/>
      <c r="B32" s="187"/>
      <c r="C32" s="189"/>
      <c r="D32" s="190" t="s">
        <v>2509</v>
      </c>
      <c r="E32" s="786" t="str">
        <f>사업설계안!$L$23</f>
        <v>몽골 여성과 청년의 정치 참여 및 리더십(WYPPL) 생태계 영향 연구 논문 학술지 게재</v>
      </c>
      <c r="F32" s="787"/>
      <c r="G32" s="788"/>
      <c r="H32" s="788"/>
      <c r="I32" s="788"/>
      <c r="J32" s="788"/>
      <c r="K32" s="789"/>
      <c r="L32" s="788"/>
      <c r="M32" s="790" t="s">
        <v>2544</v>
      </c>
      <c r="N32" s="303" t="s">
        <v>1941</v>
      </c>
    </row>
    <row r="33" spans="1:14">
      <c r="A33" s="186"/>
      <c r="B33" s="186"/>
      <c r="C33" s="186"/>
      <c r="D33" s="192" t="s">
        <v>1378</v>
      </c>
      <c r="E33" s="423" t="str">
        <f>사업설계안!$P$11</f>
        <v>성과관리</v>
      </c>
      <c r="F33" s="186"/>
      <c r="G33" s="186"/>
      <c r="H33" s="186"/>
      <c r="I33" s="186"/>
      <c r="J33" s="186"/>
      <c r="K33" s="186"/>
      <c r="L33" s="186"/>
      <c r="M33" s="424"/>
    </row>
    <row r="34" spans="1:14">
      <c r="A34" s="186"/>
      <c r="B34" s="187"/>
      <c r="C34" s="187"/>
      <c r="D34" s="188" t="s">
        <v>1326</v>
      </c>
      <c r="E34" s="425" t="str">
        <f>사업설계안!$P$14</f>
        <v>성과관리</v>
      </c>
      <c r="F34" s="187"/>
      <c r="G34" s="187"/>
      <c r="H34" s="187"/>
      <c r="I34" s="187"/>
      <c r="J34" s="187"/>
      <c r="K34" s="187"/>
      <c r="L34" s="187"/>
      <c r="M34" s="426"/>
    </row>
    <row r="35" spans="1:14">
      <c r="A35" s="186"/>
      <c r="B35" s="187"/>
      <c r="C35" s="189"/>
      <c r="D35" s="190" t="s">
        <v>1327</v>
      </c>
      <c r="E35" s="224" t="str">
        <f>사업설계안!$P$17</f>
        <v>성과관리</v>
      </c>
      <c r="F35" s="191"/>
      <c r="G35" s="226">
        <v>2026</v>
      </c>
      <c r="H35" s="226" t="s">
        <v>147</v>
      </c>
      <c r="I35" s="226">
        <v>2029</v>
      </c>
      <c r="J35" s="226" t="s">
        <v>150</v>
      </c>
      <c r="K35" s="225" t="s">
        <v>166</v>
      </c>
      <c r="L35" s="226" t="s">
        <v>2512</v>
      </c>
      <c r="M35" s="237"/>
      <c r="N35" s="303" t="s">
        <v>1941</v>
      </c>
    </row>
  </sheetData>
  <sheetProtection algorithmName="SHA-512" hashValue="1JudaSttbCtlOgonyzeHhp5tN8Gn2gBcqyD3YBMWHQFKkdqvjTMFpFfxEJ8B7C+qPPhRRGv5HeB1kUYR0TJJOA==" saltValue="1ajqdj6vbMw4EJK0gQrb5g==" spinCount="100000" sheet="1" scenarios="1" formatRows="0" autoFilter="0"/>
  <mergeCells count="7">
    <mergeCell ref="E12:M12"/>
    <mergeCell ref="E14:M14"/>
    <mergeCell ref="A6:M6"/>
    <mergeCell ref="E7:M7"/>
    <mergeCell ref="E8:M8"/>
    <mergeCell ref="E9:M9"/>
    <mergeCell ref="A11:M11"/>
  </mergeCells>
  <phoneticPr fontId="3" type="noConversion"/>
  <conditionalFormatting sqref="E7:E9">
    <cfRule type="containsBlanks" dxfId="354" priority="81">
      <formula>LEN(TRIM(E7))=0</formula>
    </cfRule>
  </conditionalFormatting>
  <conditionalFormatting sqref="K17">
    <cfRule type="containsText" dxfId="353" priority="75" operator="containsText" text="매핑">
      <formula>NOT(ISERROR(SEARCH("매핑",K17)))</formula>
    </cfRule>
  </conditionalFormatting>
  <conditionalFormatting sqref="L17">
    <cfRule type="containsText" dxfId="352" priority="74" operator="containsText" text="ex">
      <formula>NOT(ISERROR(SEARCH("ex",L17)))</formula>
    </cfRule>
  </conditionalFormatting>
  <conditionalFormatting sqref="G17:J17">
    <cfRule type="containsText" dxfId="351" priority="72" operator="containsText" text="종료">
      <formula>NOT(ISERROR(SEARCH("종료",G17)))</formula>
    </cfRule>
    <cfRule type="containsText" dxfId="350" priority="73" operator="containsText" text="시작">
      <formula>NOT(ISERROR(SEARCH("시작",G17)))</formula>
    </cfRule>
  </conditionalFormatting>
  <conditionalFormatting sqref="M17">
    <cfRule type="containsText" dxfId="349" priority="71" operator="containsText" text="성과관리">
      <formula>NOT(ISERROR(SEARCH("성과관리",M17)))</formula>
    </cfRule>
  </conditionalFormatting>
  <conditionalFormatting sqref="K18">
    <cfRule type="containsText" dxfId="348" priority="70" operator="containsText" text="매핑">
      <formula>NOT(ISERROR(SEARCH("매핑",K18)))</formula>
    </cfRule>
  </conditionalFormatting>
  <conditionalFormatting sqref="L18">
    <cfRule type="containsText" dxfId="347" priority="69" operator="containsText" text="ex">
      <formula>NOT(ISERROR(SEARCH("ex",L18)))</formula>
    </cfRule>
  </conditionalFormatting>
  <conditionalFormatting sqref="G18:J18">
    <cfRule type="containsText" dxfId="346" priority="67" operator="containsText" text="종료">
      <formula>NOT(ISERROR(SEARCH("종료",G18)))</formula>
    </cfRule>
    <cfRule type="containsText" dxfId="345" priority="68" operator="containsText" text="시작">
      <formula>NOT(ISERROR(SEARCH("시작",G18)))</formula>
    </cfRule>
  </conditionalFormatting>
  <conditionalFormatting sqref="M18">
    <cfRule type="containsText" dxfId="344" priority="66" operator="containsText" text="성과관리">
      <formula>NOT(ISERROR(SEARCH("성과관리",M18)))</formula>
    </cfRule>
  </conditionalFormatting>
  <conditionalFormatting sqref="K19">
    <cfRule type="containsText" dxfId="343" priority="65" operator="containsText" text="매핑">
      <formula>NOT(ISERROR(SEARCH("매핑",K19)))</formula>
    </cfRule>
  </conditionalFormatting>
  <conditionalFormatting sqref="L19">
    <cfRule type="containsText" dxfId="342" priority="64" operator="containsText" text="ex">
      <formula>NOT(ISERROR(SEARCH("ex",L19)))</formula>
    </cfRule>
  </conditionalFormatting>
  <conditionalFormatting sqref="G19:J19">
    <cfRule type="containsText" dxfId="341" priority="62" operator="containsText" text="종료">
      <formula>NOT(ISERROR(SEARCH("종료",G19)))</formula>
    </cfRule>
    <cfRule type="containsText" dxfId="340" priority="63" operator="containsText" text="시작">
      <formula>NOT(ISERROR(SEARCH("시작",G19)))</formula>
    </cfRule>
  </conditionalFormatting>
  <conditionalFormatting sqref="M19">
    <cfRule type="containsText" dxfId="339" priority="61" operator="containsText" text="성과관리">
      <formula>NOT(ISERROR(SEARCH("성과관리",M19)))</formula>
    </cfRule>
  </conditionalFormatting>
  <conditionalFormatting sqref="K20">
    <cfRule type="containsText" dxfId="338" priority="60" operator="containsText" text="매핑">
      <formula>NOT(ISERROR(SEARCH("매핑",K20)))</formula>
    </cfRule>
  </conditionalFormatting>
  <conditionalFormatting sqref="L20">
    <cfRule type="containsText" dxfId="337" priority="59" operator="containsText" text="ex">
      <formula>NOT(ISERROR(SEARCH("ex",L20)))</formula>
    </cfRule>
  </conditionalFormatting>
  <conditionalFormatting sqref="G20:J20">
    <cfRule type="containsText" dxfId="336" priority="57" operator="containsText" text="종료">
      <formula>NOT(ISERROR(SEARCH("종료",G20)))</formula>
    </cfRule>
    <cfRule type="containsText" dxfId="335" priority="58" operator="containsText" text="시작">
      <formula>NOT(ISERROR(SEARCH("시작",G20)))</formula>
    </cfRule>
  </conditionalFormatting>
  <conditionalFormatting sqref="M20">
    <cfRule type="containsText" dxfId="334" priority="56" operator="containsText" text="성과관리">
      <formula>NOT(ISERROR(SEARCH("성과관리",M20)))</formula>
    </cfRule>
  </conditionalFormatting>
  <conditionalFormatting sqref="K22">
    <cfRule type="containsText" dxfId="333" priority="55" operator="containsText" text="매핑">
      <formula>NOT(ISERROR(SEARCH("매핑",K22)))</formula>
    </cfRule>
  </conditionalFormatting>
  <conditionalFormatting sqref="L22">
    <cfRule type="containsText" dxfId="332" priority="54" operator="containsText" text="ex">
      <formula>NOT(ISERROR(SEARCH("ex",L22)))</formula>
    </cfRule>
  </conditionalFormatting>
  <conditionalFormatting sqref="G22:J22">
    <cfRule type="containsText" dxfId="331" priority="52" operator="containsText" text="종료">
      <formula>NOT(ISERROR(SEARCH("종료",G22)))</formula>
    </cfRule>
    <cfRule type="containsText" dxfId="330" priority="53" operator="containsText" text="시작">
      <formula>NOT(ISERROR(SEARCH("시작",G22)))</formula>
    </cfRule>
  </conditionalFormatting>
  <conditionalFormatting sqref="M22">
    <cfRule type="containsText" dxfId="329" priority="51" operator="containsText" text="성과관리">
      <formula>NOT(ISERROR(SEARCH("성과관리",M22)))</formula>
    </cfRule>
  </conditionalFormatting>
  <conditionalFormatting sqref="K23">
    <cfRule type="containsText" dxfId="328" priority="50" operator="containsText" text="매핑">
      <formula>NOT(ISERROR(SEARCH("매핑",K23)))</formula>
    </cfRule>
  </conditionalFormatting>
  <conditionalFormatting sqref="L23">
    <cfRule type="containsText" dxfId="327" priority="49" operator="containsText" text="ex">
      <formula>NOT(ISERROR(SEARCH("ex",L23)))</formula>
    </cfRule>
  </conditionalFormatting>
  <conditionalFormatting sqref="G23:J23">
    <cfRule type="containsText" dxfId="326" priority="47" operator="containsText" text="종료">
      <formula>NOT(ISERROR(SEARCH("종료",G23)))</formula>
    </cfRule>
    <cfRule type="containsText" dxfId="325" priority="48" operator="containsText" text="시작">
      <formula>NOT(ISERROR(SEARCH("시작",G23)))</formula>
    </cfRule>
  </conditionalFormatting>
  <conditionalFormatting sqref="M23">
    <cfRule type="containsText" dxfId="324" priority="46" operator="containsText" text="성과관리">
      <formula>NOT(ISERROR(SEARCH("성과관리",M23)))</formula>
    </cfRule>
  </conditionalFormatting>
  <conditionalFormatting sqref="K24">
    <cfRule type="containsText" dxfId="323" priority="45" operator="containsText" text="매핑">
      <formula>NOT(ISERROR(SEARCH("매핑",K24)))</formula>
    </cfRule>
  </conditionalFormatting>
  <conditionalFormatting sqref="L24">
    <cfRule type="containsText" dxfId="322" priority="44" operator="containsText" text="ex">
      <formula>NOT(ISERROR(SEARCH("ex",L24)))</formula>
    </cfRule>
  </conditionalFormatting>
  <conditionalFormatting sqref="G24:J24">
    <cfRule type="containsText" dxfId="321" priority="42" operator="containsText" text="종료">
      <formula>NOT(ISERROR(SEARCH("종료",G24)))</formula>
    </cfRule>
    <cfRule type="containsText" dxfId="320" priority="43" operator="containsText" text="시작">
      <formula>NOT(ISERROR(SEARCH("시작",G24)))</formula>
    </cfRule>
  </conditionalFormatting>
  <conditionalFormatting sqref="M24">
    <cfRule type="containsText" dxfId="319" priority="41" operator="containsText" text="성과관리">
      <formula>NOT(ISERROR(SEARCH("성과관리",M24)))</formula>
    </cfRule>
  </conditionalFormatting>
  <conditionalFormatting sqref="K25">
    <cfRule type="containsText" dxfId="318" priority="40" operator="containsText" text="매핑">
      <formula>NOT(ISERROR(SEARCH("매핑",K25)))</formula>
    </cfRule>
  </conditionalFormatting>
  <conditionalFormatting sqref="L25">
    <cfRule type="containsText" dxfId="317" priority="39" operator="containsText" text="ex">
      <formula>NOT(ISERROR(SEARCH("ex",L25)))</formula>
    </cfRule>
  </conditionalFormatting>
  <conditionalFormatting sqref="G25:J25">
    <cfRule type="containsText" dxfId="316" priority="37" operator="containsText" text="종료">
      <formula>NOT(ISERROR(SEARCH("종료",G25)))</formula>
    </cfRule>
    <cfRule type="containsText" dxfId="315" priority="38" operator="containsText" text="시작">
      <formula>NOT(ISERROR(SEARCH("시작",G25)))</formula>
    </cfRule>
  </conditionalFormatting>
  <conditionalFormatting sqref="M25">
    <cfRule type="containsText" dxfId="314" priority="36" operator="containsText" text="성과관리">
      <formula>NOT(ISERROR(SEARCH("성과관리",M25)))</formula>
    </cfRule>
  </conditionalFormatting>
  <conditionalFormatting sqref="K26">
    <cfRule type="containsText" dxfId="313" priority="35" operator="containsText" text="매핑">
      <formula>NOT(ISERROR(SEARCH("매핑",K26)))</formula>
    </cfRule>
  </conditionalFormatting>
  <conditionalFormatting sqref="L26">
    <cfRule type="containsText" dxfId="312" priority="34" operator="containsText" text="ex">
      <formula>NOT(ISERROR(SEARCH("ex",L26)))</formula>
    </cfRule>
  </conditionalFormatting>
  <conditionalFormatting sqref="G26:J26">
    <cfRule type="containsText" dxfId="311" priority="32" operator="containsText" text="종료">
      <formula>NOT(ISERROR(SEARCH("종료",G26)))</formula>
    </cfRule>
    <cfRule type="containsText" dxfId="310" priority="33" operator="containsText" text="시작">
      <formula>NOT(ISERROR(SEARCH("시작",G26)))</formula>
    </cfRule>
  </conditionalFormatting>
  <conditionalFormatting sqref="M26">
    <cfRule type="containsText" dxfId="309" priority="31" operator="containsText" text="성과관리">
      <formula>NOT(ISERROR(SEARCH("성과관리",M26)))</formula>
    </cfRule>
  </conditionalFormatting>
  <conditionalFormatting sqref="K27">
    <cfRule type="containsText" dxfId="308" priority="30" operator="containsText" text="매핑">
      <formula>NOT(ISERROR(SEARCH("매핑",K27)))</formula>
    </cfRule>
  </conditionalFormatting>
  <conditionalFormatting sqref="L27">
    <cfRule type="containsText" dxfId="307" priority="29" operator="containsText" text="ex">
      <formula>NOT(ISERROR(SEARCH("ex",L27)))</formula>
    </cfRule>
  </conditionalFormatting>
  <conditionalFormatting sqref="G27:J27">
    <cfRule type="containsText" dxfId="306" priority="27" operator="containsText" text="종료">
      <formula>NOT(ISERROR(SEARCH("종료",G27)))</formula>
    </cfRule>
    <cfRule type="containsText" dxfId="305" priority="28" operator="containsText" text="시작">
      <formula>NOT(ISERROR(SEARCH("시작",G27)))</formula>
    </cfRule>
  </conditionalFormatting>
  <conditionalFormatting sqref="M27">
    <cfRule type="containsText" dxfId="304" priority="26" operator="containsText" text="성과관리">
      <formula>NOT(ISERROR(SEARCH("성과관리",M27)))</formula>
    </cfRule>
  </conditionalFormatting>
  <conditionalFormatting sqref="K29">
    <cfRule type="containsText" dxfId="303" priority="25" operator="containsText" text="매핑">
      <formula>NOT(ISERROR(SEARCH("매핑",K29)))</formula>
    </cfRule>
  </conditionalFormatting>
  <conditionalFormatting sqref="L29">
    <cfRule type="containsText" dxfId="302" priority="24" operator="containsText" text="ex">
      <formula>NOT(ISERROR(SEARCH("ex",L29)))</formula>
    </cfRule>
  </conditionalFormatting>
  <conditionalFormatting sqref="G29:J29">
    <cfRule type="containsText" dxfId="301" priority="22" operator="containsText" text="종료">
      <formula>NOT(ISERROR(SEARCH("종료",G29)))</formula>
    </cfRule>
    <cfRule type="containsText" dxfId="300" priority="23" operator="containsText" text="시작">
      <formula>NOT(ISERROR(SEARCH("시작",G29)))</formula>
    </cfRule>
  </conditionalFormatting>
  <conditionalFormatting sqref="M29">
    <cfRule type="containsText" dxfId="299" priority="21" operator="containsText" text="성과관리">
      <formula>NOT(ISERROR(SEARCH("성과관리",M29)))</formula>
    </cfRule>
  </conditionalFormatting>
  <conditionalFormatting sqref="K30">
    <cfRule type="containsText" dxfId="298" priority="20" operator="containsText" text="매핑">
      <formula>NOT(ISERROR(SEARCH("매핑",K30)))</formula>
    </cfRule>
  </conditionalFormatting>
  <conditionalFormatting sqref="L30">
    <cfRule type="containsText" dxfId="297" priority="19" operator="containsText" text="ex">
      <formula>NOT(ISERROR(SEARCH("ex",L30)))</formula>
    </cfRule>
  </conditionalFormatting>
  <conditionalFormatting sqref="G30:J30">
    <cfRule type="containsText" dxfId="296" priority="17" operator="containsText" text="종료">
      <formula>NOT(ISERROR(SEARCH("종료",G30)))</formula>
    </cfRule>
    <cfRule type="containsText" dxfId="295" priority="18" operator="containsText" text="시작">
      <formula>NOT(ISERROR(SEARCH("시작",G30)))</formula>
    </cfRule>
  </conditionalFormatting>
  <conditionalFormatting sqref="M30">
    <cfRule type="containsText" dxfId="294" priority="16" operator="containsText" text="성과관리">
      <formula>NOT(ISERROR(SEARCH("성과관리",M30)))</formula>
    </cfRule>
  </conditionalFormatting>
  <conditionalFormatting sqref="K31">
    <cfRule type="containsText" dxfId="293" priority="15" operator="containsText" text="매핑">
      <formula>NOT(ISERROR(SEARCH("매핑",K31)))</formula>
    </cfRule>
  </conditionalFormatting>
  <conditionalFormatting sqref="L31">
    <cfRule type="containsText" dxfId="292" priority="14" operator="containsText" text="ex">
      <formula>NOT(ISERROR(SEARCH("ex",L31)))</formula>
    </cfRule>
  </conditionalFormatting>
  <conditionalFormatting sqref="G31:J31">
    <cfRule type="containsText" dxfId="291" priority="12" operator="containsText" text="종료">
      <formula>NOT(ISERROR(SEARCH("종료",G31)))</formula>
    </cfRule>
    <cfRule type="containsText" dxfId="290" priority="13" operator="containsText" text="시작">
      <formula>NOT(ISERROR(SEARCH("시작",G31)))</formula>
    </cfRule>
  </conditionalFormatting>
  <conditionalFormatting sqref="M31">
    <cfRule type="containsText" dxfId="289" priority="11" operator="containsText" text="성과관리">
      <formula>NOT(ISERROR(SEARCH("성과관리",M31)))</formula>
    </cfRule>
  </conditionalFormatting>
  <conditionalFormatting sqref="K32">
    <cfRule type="containsText" dxfId="288" priority="10" operator="containsText" text="매핑">
      <formula>NOT(ISERROR(SEARCH("매핑",K32)))</formula>
    </cfRule>
  </conditionalFormatting>
  <conditionalFormatting sqref="L32">
    <cfRule type="containsText" dxfId="287" priority="9" operator="containsText" text="ex">
      <formula>NOT(ISERROR(SEARCH("ex",L32)))</formula>
    </cfRule>
  </conditionalFormatting>
  <conditionalFormatting sqref="G32:J32">
    <cfRule type="containsText" dxfId="286" priority="7" operator="containsText" text="종료">
      <formula>NOT(ISERROR(SEARCH("종료",G32)))</formula>
    </cfRule>
    <cfRule type="containsText" dxfId="285" priority="8" operator="containsText" text="시작">
      <formula>NOT(ISERROR(SEARCH("시작",G32)))</formula>
    </cfRule>
  </conditionalFormatting>
  <conditionalFormatting sqref="M32">
    <cfRule type="containsText" dxfId="284" priority="6" operator="containsText" text="성과관리">
      <formula>NOT(ISERROR(SEARCH("성과관리",M32)))</formula>
    </cfRule>
  </conditionalFormatting>
  <conditionalFormatting sqref="K35">
    <cfRule type="containsText" dxfId="283" priority="5" operator="containsText" text="매핑">
      <formula>NOT(ISERROR(SEARCH("매핑",K35)))</formula>
    </cfRule>
  </conditionalFormatting>
  <conditionalFormatting sqref="L35">
    <cfRule type="containsText" dxfId="282" priority="4" operator="containsText" text="ex">
      <formula>NOT(ISERROR(SEARCH("ex",L35)))</formula>
    </cfRule>
  </conditionalFormatting>
  <conditionalFormatting sqref="G35:J35">
    <cfRule type="containsText" dxfId="281" priority="2" operator="containsText" text="종료">
      <formula>NOT(ISERROR(SEARCH("종료",G35)))</formula>
    </cfRule>
    <cfRule type="containsText" dxfId="280" priority="3" operator="containsText" text="시작">
      <formula>NOT(ISERROR(SEARCH("시작",G35)))</formula>
    </cfRule>
  </conditionalFormatting>
  <conditionalFormatting sqref="M35">
    <cfRule type="containsText" dxfId="279" priority="1" operator="containsText" text="성과관리">
      <formula>NOT(ISERROR(SEARCH("성과관리",M35)))</formula>
    </cfRule>
  </conditionalFormatting>
  <printOptions horizontalCentered="1"/>
  <pageMargins left="0.39370078740157483" right="0.39370078740157483" top="0.78740157480314965" bottom="0.59055118110236227" header="0.39370078740157483" footer="0.39370078740157483"/>
  <pageSetup paperSize="9" orientation="landscape" r:id="rId1"/>
  <headerFooter>
    <oddHeader>&amp;L&amp;"-,굵게"&amp;12TOC</oddHeader>
    <oddFooter>&amp;C&amp;10&amp;P/&amp;N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4276" r:id="rId4" name="Button 4">
              <controlPr defaultSize="0" print="0" autoFill="0" autoPict="0" macro="[0]!Functions_Logic_Next">
                <anchor moveWithCells="1" sizeWithCells="1">
                  <from>
                    <xdr:col>0</xdr:col>
                    <xdr:colOff>57150</xdr:colOff>
                    <xdr:row>0</xdr:row>
                    <xdr:rowOff>57150</xdr:rowOff>
                  </from>
                  <to>
                    <xdr:col>2</xdr:col>
                    <xdr:colOff>285750</xdr:colOff>
                    <xdr:row>3</xdr:row>
                    <xdr:rowOff>171450</xdr:rowOff>
                  </to>
                </anchor>
              </controlPr>
            </control>
          </mc:Choice>
        </mc:AlternateContent>
        <mc:AlternateContent xmlns:mc="http://schemas.openxmlformats.org/markup-compatibility/2006">
          <mc:Choice Requires="x14">
            <control shapeId="54278" r:id="rId5" name="Button 6">
              <controlPr defaultSize="0" print="0" autoFill="0" autoPict="0" macro="[0]!Functions_Public_Cell_Reservation">
                <anchor moveWithCells="1" sizeWithCells="1">
                  <from>
                    <xdr:col>7</xdr:col>
                    <xdr:colOff>133350</xdr:colOff>
                    <xdr:row>1</xdr:row>
                    <xdr:rowOff>0</xdr:rowOff>
                  </from>
                  <to>
                    <xdr:col>7</xdr:col>
                    <xdr:colOff>609600</xdr:colOff>
                    <xdr:row>1</xdr:row>
                    <xdr:rowOff>190500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900-000001000000}">
          <x14:formula1>
            <xm:f>'기준(전문가파견)'!$G$93:$G$223</xm:f>
          </x14:formula1>
          <xm:sqref>E7</xm:sqref>
        </x14:dataValidation>
        <x14:dataValidation type="list" allowBlank="1" showInputMessage="1" showErrorMessage="1" xr:uid="{E8E03397-D363-44B7-8822-B8BFCF9BF8DB}">
          <x14:formula1>
            <xm:f>'기준(양식)'!$Q$3:$Q$12</xm:f>
          </x14:formula1>
          <xm:sqref>K17:K20 K22:K27 K29:K32 K35</xm:sqref>
        </x14:dataValidation>
        <x14:dataValidation type="list" allowBlank="1" showInputMessage="1" showErrorMessage="1" xr:uid="{2E2D769E-2064-4BE9-A2B5-3AC21143001A}">
          <x14:formula1>
            <xm:f>'기준(양식)'!$N$3:$N$6</xm:f>
          </x14:formula1>
          <xm:sqref>J17:J20 H17:H20 J22:J27 H22:H27 J29:J32 H29:H32 J35 H35</xm:sqref>
        </x14:dataValidation>
        <x14:dataValidation type="list" allowBlank="1" showInputMessage="1" showErrorMessage="1" xr:uid="{06B56796-F265-48A4-89CE-85E62073951E}">
          <x14:formula1>
            <xm:f>'기준(양식)'!$M$3:$M$23</xm:f>
          </x14:formula1>
          <xm:sqref>I17:I20 G17:G20 I22:I27 G22:G27 I29:I32 G29:G32 I35 G35</xm:sqref>
        </x14:dataValidation>
        <x14:dataValidation type="list" allowBlank="1" showInputMessage="1" showErrorMessage="1" xr:uid="{01DDF874-4AD9-40E4-AF6F-83BCF668568E}">
          <x14:formula1>
            <xm:f>'기준(양식)'!$E$34:$E$48</xm:f>
          </x14:formula1>
          <xm:sqref>M17 M18 M19 M20 M22 M23 M24 M25 M26 M27 M29 M30 M31 M32 M35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in_5_DB_budget">
    <tabColor theme="9" tint="-0.499984740745262"/>
  </sheetPr>
  <dimension ref="A1:AV1817"/>
  <sheetViews>
    <sheetView zoomScale="55" zoomScaleNormal="55" workbookViewId="0">
      <pane ySplit="8" topLeftCell="A9" activePane="bottomLeft" state="frozen"/>
      <selection pane="bottomLeft" activeCell="N698" sqref="N698"/>
    </sheetView>
  </sheetViews>
  <sheetFormatPr defaultRowHeight="17"/>
  <cols>
    <col min="1" max="11" width="12.58203125" customWidth="1"/>
    <col min="12" max="16" width="9" customWidth="1"/>
    <col min="17" max="20" width="3.58203125" customWidth="1"/>
    <col min="21" max="24" width="12.58203125" customWidth="1"/>
    <col min="25" max="43" width="9" customWidth="1"/>
  </cols>
  <sheetData>
    <row r="1" spans="1:48" ht="40" customHeight="1">
      <c r="A1" s="230" t="s">
        <v>1435</v>
      </c>
      <c r="B1" s="2"/>
      <c r="C1" s="156" t="s">
        <v>2538</v>
      </c>
      <c r="D1" s="94" t="s">
        <v>1806</v>
      </c>
      <c r="E1" s="326"/>
      <c r="F1" s="279" t="s">
        <v>1804</v>
      </c>
      <c r="G1" s="2"/>
      <c r="H1" s="2"/>
      <c r="I1" s="2"/>
      <c r="J1" s="2"/>
      <c r="K1" s="2"/>
      <c r="L1" s="2"/>
      <c r="M1" s="2"/>
      <c r="N1" s="2"/>
      <c r="O1" s="2"/>
      <c r="P1" s="2"/>
      <c r="Q1" s="2"/>
      <c r="R1" s="2"/>
      <c r="S1" s="2"/>
      <c r="T1" s="2"/>
      <c r="U1" s="2"/>
      <c r="V1" s="2"/>
      <c r="W1" s="2"/>
      <c r="X1" s="2"/>
      <c r="Y1" s="2"/>
      <c r="Z1" s="234"/>
      <c r="AA1" s="2"/>
      <c r="AB1" s="2"/>
      <c r="AC1" s="2"/>
      <c r="AD1" s="2"/>
      <c r="AE1" s="2"/>
      <c r="AF1" s="2"/>
      <c r="AG1" s="2"/>
      <c r="AH1" s="2"/>
      <c r="AI1" s="2"/>
      <c r="AJ1" s="2"/>
      <c r="AK1" s="2"/>
      <c r="AL1" s="2"/>
      <c r="AM1" s="2"/>
      <c r="AN1" s="2"/>
      <c r="AO1" s="2"/>
      <c r="AP1" s="2"/>
      <c r="AQ1" s="2"/>
      <c r="AR1" s="5"/>
      <c r="AS1" s="5"/>
      <c r="AT1" s="5"/>
      <c r="AU1" s="5"/>
      <c r="AV1" s="5"/>
    </row>
    <row r="2" spans="1:48" ht="40" customHeight="1">
      <c r="A2" s="9" t="s">
        <v>1436</v>
      </c>
      <c r="B2" s="1"/>
      <c r="C2" s="1"/>
      <c r="D2" s="1"/>
      <c r="E2" s="1"/>
      <c r="F2" s="2"/>
      <c r="G2" s="2"/>
      <c r="H2" s="2"/>
      <c r="I2" s="2"/>
      <c r="J2" s="94"/>
      <c r="K2" s="94"/>
      <c r="L2" s="94"/>
      <c r="M2" s="1"/>
      <c r="N2" s="1"/>
      <c r="O2" s="1"/>
      <c r="P2" s="1"/>
      <c r="Q2" s="2"/>
      <c r="R2" s="150"/>
      <c r="S2" s="151"/>
      <c r="T2" s="151"/>
      <c r="U2" s="5"/>
      <c r="V2" s="5"/>
      <c r="W2" s="5"/>
      <c r="X2" s="5"/>
      <c r="Y2" s="5"/>
      <c r="Z2" s="232">
        <v>1</v>
      </c>
      <c r="AA2" s="5"/>
      <c r="AB2" s="5"/>
      <c r="AC2" s="5"/>
      <c r="AD2" s="5"/>
      <c r="AE2" s="5"/>
      <c r="AF2" s="5"/>
      <c r="AG2" s="5"/>
      <c r="AH2" s="5"/>
      <c r="AI2" s="5"/>
      <c r="AJ2" s="5"/>
      <c r="AK2" s="5"/>
      <c r="AL2" s="5"/>
      <c r="AM2" s="5"/>
      <c r="AN2" s="5"/>
      <c r="AO2" s="5"/>
      <c r="AP2" s="5"/>
      <c r="AQ2" s="5"/>
      <c r="AR2" s="5"/>
      <c r="AS2" s="5"/>
      <c r="AT2" s="5"/>
      <c r="AU2" s="5"/>
      <c r="AV2" s="5"/>
    </row>
    <row r="3" spans="1:48" ht="40" customHeight="1">
      <c r="A3" s="11" t="s">
        <v>165</v>
      </c>
      <c r="B3" s="11" t="s">
        <v>166</v>
      </c>
      <c r="C3" s="11" t="s">
        <v>167</v>
      </c>
      <c r="D3" s="11" t="s">
        <v>168</v>
      </c>
      <c r="E3" s="11" t="s">
        <v>169</v>
      </c>
      <c r="F3" s="11" t="s">
        <v>170</v>
      </c>
      <c r="G3" s="11" t="s">
        <v>171</v>
      </c>
      <c r="H3" s="11" t="s">
        <v>172</v>
      </c>
      <c r="I3" s="11" t="s">
        <v>173</v>
      </c>
      <c r="J3" s="11" t="s">
        <v>174</v>
      </c>
      <c r="K3" s="34" t="s">
        <v>192</v>
      </c>
      <c r="L3" s="94"/>
      <c r="M3" s="1"/>
      <c r="N3" s="1"/>
      <c r="O3" s="1"/>
      <c r="P3" s="2"/>
      <c r="Q3" s="2"/>
      <c r="R3" s="150"/>
      <c r="S3" s="151"/>
      <c r="T3" s="151"/>
      <c r="U3" s="5"/>
      <c r="V3" s="5"/>
      <c r="W3" s="5"/>
      <c r="X3" s="5"/>
      <c r="Y3" s="5"/>
      <c r="Z3" s="232">
        <v>1</v>
      </c>
      <c r="AA3" s="5"/>
      <c r="AB3" s="5"/>
      <c r="AC3" s="5"/>
      <c r="AD3" s="5"/>
      <c r="AE3" s="5"/>
      <c r="AF3" s="5"/>
      <c r="AG3" s="5"/>
      <c r="AH3" s="5"/>
      <c r="AI3" s="5"/>
      <c r="AJ3" s="5"/>
      <c r="AK3" s="5"/>
      <c r="AL3" s="5"/>
      <c r="AM3" s="5"/>
      <c r="AN3" s="5"/>
      <c r="AO3" s="5"/>
      <c r="AP3" s="5"/>
      <c r="AQ3" s="5"/>
      <c r="AR3" s="5"/>
      <c r="AS3" s="5"/>
      <c r="AT3" s="5"/>
      <c r="AU3" s="5"/>
      <c r="AV3" s="5"/>
    </row>
    <row r="4" spans="1:48" ht="40" customHeight="1">
      <c r="A4" s="791"/>
      <c r="B4" s="391">
        <f>SUM(IF('2.1.1.'!$C$8=$B$3, '2.1.1.'!$J$7, 0))</f>
        <v>0</v>
      </c>
      <c r="C4" s="791"/>
      <c r="D4" s="791"/>
      <c r="E4" s="791"/>
      <c r="F4" s="791"/>
      <c r="G4" s="791"/>
      <c r="H4" s="791"/>
      <c r="I4" s="791"/>
      <c r="J4" s="791"/>
      <c r="K4" s="791"/>
      <c r="L4" s="94"/>
      <c r="M4" s="1"/>
      <c r="N4" s="1"/>
      <c r="O4" s="1"/>
      <c r="P4" s="2"/>
      <c r="Q4" s="5"/>
      <c r="R4" s="5"/>
      <c r="S4" s="5"/>
      <c r="T4" s="5"/>
      <c r="U4" s="330" t="s">
        <v>1331</v>
      </c>
      <c r="V4" s="231"/>
      <c r="W4" s="120"/>
      <c r="X4" s="120"/>
      <c r="Y4" s="5"/>
      <c r="Z4" s="232">
        <v>1</v>
      </c>
      <c r="AA4" s="5"/>
      <c r="AB4" s="5"/>
      <c r="AC4" s="5"/>
      <c r="AD4" s="5"/>
      <c r="AE4" s="5"/>
      <c r="AF4" s="5"/>
      <c r="AG4" s="5"/>
      <c r="AH4" s="5"/>
      <c r="AI4" s="5"/>
      <c r="AJ4" s="5"/>
      <c r="AK4" s="5"/>
      <c r="AL4" s="5"/>
      <c r="AM4" s="5"/>
      <c r="AN4" s="5"/>
      <c r="AO4" s="5"/>
      <c r="AP4" s="5"/>
      <c r="AQ4" s="5"/>
      <c r="AR4" s="5"/>
      <c r="AS4" s="5"/>
      <c r="AT4" s="5"/>
      <c r="AU4" s="5"/>
      <c r="AV4" s="5"/>
    </row>
    <row r="5" spans="1:48" ht="40" customHeight="1">
      <c r="A5" s="792"/>
      <c r="B5" s="392">
        <f>SUM(IF('2.1.1.'!$C$8=$B$3, '2.1.1.'!$J$8, 0))</f>
        <v>0</v>
      </c>
      <c r="C5" s="792"/>
      <c r="D5" s="792"/>
      <c r="E5" s="792"/>
      <c r="F5" s="792"/>
      <c r="G5" s="792"/>
      <c r="H5" s="792"/>
      <c r="I5" s="792"/>
      <c r="J5" s="792"/>
      <c r="K5" s="792"/>
      <c r="L5" s="10"/>
      <c r="M5" s="10"/>
      <c r="N5" s="1"/>
      <c r="O5" s="1"/>
      <c r="P5" s="2"/>
      <c r="Q5" s="5"/>
      <c r="R5" s="5"/>
      <c r="S5" s="5"/>
      <c r="T5" s="5"/>
      <c r="U5" s="329">
        <f>SUMIFS(U9:U1817, J9:J1817, "&lt;&gt;"&amp;"사업관리비 등")</f>
        <v>0</v>
      </c>
      <c r="V5" s="329">
        <f>SUMIFS(V9:V1817, J9:J1817, "&lt;&gt;"&amp;"사업관리비 등")</f>
        <v>0</v>
      </c>
      <c r="W5" s="329">
        <f>SUMIFS(W9:W1817, J9:J1817, "&lt;&gt;"&amp;"사업관리비 등")</f>
        <v>0</v>
      </c>
      <c r="X5" s="329">
        <f>SUMIFS(X9:X1817, J9:J1817, "&lt;&gt;"&amp;"사업관리비 등")</f>
        <v>0</v>
      </c>
      <c r="Y5" s="5"/>
      <c r="Z5" s="5"/>
      <c r="AA5" s="5"/>
      <c r="AB5" s="5"/>
      <c r="AC5" s="5"/>
      <c r="AD5" s="5"/>
      <c r="AE5" s="5"/>
      <c r="AF5" s="5"/>
      <c r="AG5" s="5"/>
      <c r="AH5" s="5"/>
      <c r="AI5" s="5"/>
      <c r="AJ5" s="5"/>
      <c r="AK5" s="5"/>
      <c r="AL5" s="5"/>
      <c r="AM5" s="5"/>
      <c r="AN5" s="5"/>
      <c r="AO5" s="5"/>
      <c r="AP5" s="5"/>
      <c r="AQ5" s="5"/>
      <c r="AR5" s="5"/>
      <c r="AS5" s="5"/>
      <c r="AT5" s="5"/>
      <c r="AU5" s="5"/>
      <c r="AV5" s="5"/>
    </row>
    <row r="6" spans="1:48" ht="40" customHeight="1">
      <c r="A6" s="793"/>
      <c r="B6" s="154"/>
      <c r="C6" s="793"/>
      <c r="D6" s="793"/>
      <c r="E6" s="793"/>
      <c r="F6" s="793"/>
      <c r="G6" s="793"/>
      <c r="H6" s="793"/>
      <c r="I6" s="793"/>
      <c r="J6" s="793"/>
      <c r="K6" s="793"/>
      <c r="L6" s="1"/>
      <c r="M6" s="1"/>
      <c r="N6" s="1"/>
      <c r="O6" s="1"/>
      <c r="P6" s="2"/>
      <c r="Q6" s="5"/>
      <c r="R6" s="5"/>
      <c r="S6" s="5"/>
      <c r="T6" s="5"/>
      <c r="U6" s="149" t="s">
        <v>1330</v>
      </c>
      <c r="V6" s="2"/>
      <c r="W6" s="5"/>
      <c r="X6" s="5"/>
      <c r="Y6" s="5"/>
      <c r="Z6" s="163" t="s">
        <v>1360</v>
      </c>
      <c r="AA6" s="233">
        <f>MIN(O9:O1817)</f>
        <v>0</v>
      </c>
      <c r="AB6" s="5"/>
      <c r="AC6" s="5"/>
      <c r="AD6" s="5"/>
      <c r="AE6" s="5"/>
      <c r="AF6" s="5"/>
      <c r="AG6" s="5"/>
      <c r="AH6" s="5"/>
      <c r="AI6" s="5"/>
      <c r="AJ6" s="5"/>
      <c r="AK6" s="5"/>
      <c r="AL6" s="5"/>
      <c r="AM6" s="5"/>
      <c r="AN6" s="5"/>
      <c r="AO6" s="5"/>
      <c r="AP6" s="5"/>
      <c r="AQ6" s="5"/>
      <c r="AR6" s="5"/>
      <c r="AS6" s="5"/>
      <c r="AT6" s="5"/>
      <c r="AU6" s="5"/>
      <c r="AV6" s="5"/>
    </row>
    <row r="7" spans="1:48" ht="40" customHeight="1">
      <c r="A7" s="794"/>
      <c r="B7" s="155"/>
      <c r="C7" s="794"/>
      <c r="D7" s="794"/>
      <c r="E7" s="794"/>
      <c r="F7" s="794"/>
      <c r="G7" s="794"/>
      <c r="H7" s="794"/>
      <c r="I7" s="794"/>
      <c r="J7" s="794"/>
      <c r="K7" s="794"/>
      <c r="L7" s="238" t="s">
        <v>1774</v>
      </c>
      <c r="M7" s="1"/>
      <c r="N7" s="1"/>
      <c r="O7" s="1"/>
      <c r="P7" s="141"/>
      <c r="Q7" s="5"/>
      <c r="R7" s="5"/>
      <c r="S7" s="5"/>
      <c r="T7" s="5"/>
      <c r="U7" s="6">
        <f>SUBTOTAL(109, U9:U1817)</f>
        <v>0</v>
      </c>
      <c r="V7" s="6">
        <f>SUBTOTAL(109, V9:V1817)</f>
        <v>0</v>
      </c>
      <c r="W7" s="6">
        <f>SUBTOTAL(109, W9:W1817)</f>
        <v>0</v>
      </c>
      <c r="X7" s="6">
        <f>SUBTOTAL(109, X9:X1817)</f>
        <v>0</v>
      </c>
      <c r="Y7" s="5"/>
      <c r="Z7" s="164" t="s">
        <v>1361</v>
      </c>
      <c r="AA7" s="165">
        <f>MAX(Q9:Q1817)</f>
        <v>0</v>
      </c>
      <c r="AB7" s="5"/>
      <c r="AC7" s="5"/>
      <c r="AD7" s="5"/>
      <c r="AE7" s="5"/>
      <c r="AF7" s="5"/>
      <c r="AG7" s="5"/>
      <c r="AH7" s="5"/>
      <c r="AI7" s="5"/>
      <c r="AJ7" s="5"/>
      <c r="AK7" s="5"/>
      <c r="AL7" s="5"/>
      <c r="AM7" s="5"/>
      <c r="AN7" s="5"/>
      <c r="AO7" s="5"/>
      <c r="AP7" s="5"/>
      <c r="AQ7" s="5"/>
      <c r="AR7" s="5"/>
      <c r="AS7" s="5"/>
      <c r="AT7" s="5"/>
      <c r="AU7" s="5"/>
      <c r="AV7" s="5"/>
    </row>
    <row r="8" spans="1:48" ht="75" customHeight="1">
      <c r="A8" s="136" t="s">
        <v>164</v>
      </c>
      <c r="B8" s="136" t="s">
        <v>1770</v>
      </c>
      <c r="C8" s="136" t="s">
        <v>1771</v>
      </c>
      <c r="D8" s="136" t="s">
        <v>1772</v>
      </c>
      <c r="E8" s="136" t="s">
        <v>1773</v>
      </c>
      <c r="F8" s="136" t="s">
        <v>1766</v>
      </c>
      <c r="G8" s="136" t="s">
        <v>1767</v>
      </c>
      <c r="H8" s="136" t="s">
        <v>1768</v>
      </c>
      <c r="I8" s="136" t="s">
        <v>1769</v>
      </c>
      <c r="J8" s="136" t="s">
        <v>125</v>
      </c>
      <c r="K8" s="136" t="s">
        <v>126</v>
      </c>
      <c r="L8" s="136" t="s">
        <v>127</v>
      </c>
      <c r="M8" s="136" t="s">
        <v>1287</v>
      </c>
      <c r="N8" s="136" t="s">
        <v>1288</v>
      </c>
      <c r="O8" s="136" t="s">
        <v>152</v>
      </c>
      <c r="P8" s="136" t="s">
        <v>154</v>
      </c>
      <c r="Q8" s="136" t="s">
        <v>156</v>
      </c>
      <c r="R8" s="136" t="s">
        <v>158</v>
      </c>
      <c r="S8" s="136" t="s">
        <v>159</v>
      </c>
      <c r="T8" s="136" t="s">
        <v>160</v>
      </c>
      <c r="U8" s="136" t="s">
        <v>1289</v>
      </c>
      <c r="V8" s="136" t="s">
        <v>1290</v>
      </c>
      <c r="W8" s="136" t="s">
        <v>1291</v>
      </c>
      <c r="X8" s="136" t="s">
        <v>1292</v>
      </c>
      <c r="Y8" s="136" t="s">
        <v>1293</v>
      </c>
      <c r="Z8" s="136" t="s">
        <v>1305</v>
      </c>
      <c r="AA8" s="136" t="s">
        <v>1306</v>
      </c>
      <c r="AB8" s="136" t="s">
        <v>1275</v>
      </c>
      <c r="AC8" s="136" t="s">
        <v>1276</v>
      </c>
      <c r="AD8" s="136" t="s">
        <v>1277</v>
      </c>
      <c r="AE8" s="136" t="s">
        <v>1278</v>
      </c>
      <c r="AF8" s="136" t="s">
        <v>743</v>
      </c>
      <c r="AG8" s="136" t="s">
        <v>1279</v>
      </c>
      <c r="AH8" s="136" t="s">
        <v>1280</v>
      </c>
      <c r="AI8" s="136" t="s">
        <v>744</v>
      </c>
      <c r="AJ8" s="136" t="s">
        <v>1281</v>
      </c>
      <c r="AK8" s="136" t="s">
        <v>1282</v>
      </c>
      <c r="AL8" s="136" t="s">
        <v>745</v>
      </c>
      <c r="AM8" s="136" t="s">
        <v>1283</v>
      </c>
      <c r="AN8" s="136" t="s">
        <v>175</v>
      </c>
      <c r="AO8" s="136" t="s">
        <v>1284</v>
      </c>
      <c r="AP8" s="136" t="s">
        <v>1285</v>
      </c>
      <c r="AQ8" s="136" t="s">
        <v>1286</v>
      </c>
      <c r="AR8" s="136" t="s">
        <v>1312</v>
      </c>
      <c r="AS8" s="136" t="s">
        <v>1321</v>
      </c>
      <c r="AT8" s="136" t="s">
        <v>1322</v>
      </c>
      <c r="AU8" s="136" t="s">
        <v>1311</v>
      </c>
      <c r="AV8" s="136" t="s">
        <v>1943</v>
      </c>
    </row>
    <row r="9" spans="1:48">
      <c r="A9" s="451"/>
      <c r="B9" s="451"/>
      <c r="C9" s="451"/>
      <c r="D9" s="451"/>
      <c r="E9" s="451"/>
      <c r="F9" s="451"/>
      <c r="G9" s="451"/>
      <c r="H9" s="451"/>
      <c r="I9" s="451"/>
      <c r="J9" s="451"/>
      <c r="K9" s="451"/>
      <c r="L9" s="451"/>
      <c r="M9" s="451"/>
      <c r="N9" s="451"/>
      <c r="O9" s="451"/>
      <c r="P9" s="451"/>
      <c r="Q9" s="451"/>
      <c r="R9" s="451"/>
      <c r="S9" s="451"/>
      <c r="T9" s="451"/>
      <c r="U9" s="451"/>
      <c r="V9" s="451"/>
      <c r="W9" s="451"/>
      <c r="X9" s="451"/>
      <c r="Y9" s="451"/>
      <c r="Z9" s="451"/>
      <c r="AA9" s="451"/>
      <c r="AB9" s="451"/>
      <c r="AC9" s="451"/>
      <c r="AD9" s="451"/>
      <c r="AE9" s="451"/>
      <c r="AF9" s="451"/>
      <c r="AG9" s="451"/>
      <c r="AH9" s="451"/>
      <c r="AI9" s="451"/>
      <c r="AJ9" s="451"/>
      <c r="AK9" s="451"/>
      <c r="AL9" s="451"/>
      <c r="AM9" s="451"/>
      <c r="AN9" s="451"/>
      <c r="AO9" s="451"/>
      <c r="AP9" s="451"/>
      <c r="AQ9" s="451"/>
      <c r="AR9" s="451"/>
      <c r="AS9" s="451"/>
      <c r="AT9" s="451"/>
      <c r="AU9" s="451"/>
      <c r="AV9" s="451"/>
    </row>
    <row r="10" spans="1:48">
      <c r="A10" s="451"/>
      <c r="B10" s="451"/>
      <c r="C10" s="451"/>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1"/>
      <c r="AJ10" s="451"/>
      <c r="AK10" s="451"/>
      <c r="AL10" s="451"/>
      <c r="AM10" s="451"/>
      <c r="AN10" s="451"/>
      <c r="AO10" s="451"/>
      <c r="AP10" s="451"/>
      <c r="AQ10" s="451"/>
      <c r="AR10" s="451"/>
      <c r="AS10" s="451"/>
      <c r="AT10" s="451"/>
      <c r="AU10" s="451"/>
      <c r="AV10" s="451"/>
    </row>
    <row r="11" spans="1:48">
      <c r="A11" s="451"/>
      <c r="B11" s="451"/>
      <c r="C11" s="451"/>
      <c r="D11" s="451"/>
      <c r="E11" s="451"/>
      <c r="F11" s="451"/>
      <c r="G11" s="451"/>
      <c r="H11" s="451"/>
      <c r="I11" s="451"/>
      <c r="J11" s="451"/>
      <c r="K11" s="451"/>
      <c r="L11" s="451"/>
      <c r="M11" s="451"/>
      <c r="N11" s="451"/>
      <c r="O11" s="451"/>
      <c r="P11" s="451"/>
      <c r="Q11" s="451"/>
      <c r="R11" s="451"/>
      <c r="S11" s="451"/>
      <c r="T11" s="451"/>
      <c r="U11" s="451"/>
      <c r="V11" s="451"/>
      <c r="W11" s="451"/>
      <c r="X11" s="451"/>
      <c r="Y11" s="451"/>
      <c r="Z11" s="451"/>
      <c r="AA11" s="451"/>
      <c r="AB11" s="451"/>
      <c r="AC11" s="451"/>
      <c r="AD11" s="451"/>
      <c r="AE11" s="451"/>
      <c r="AF11" s="451"/>
      <c r="AG11" s="451"/>
      <c r="AH11" s="451"/>
      <c r="AI11" s="451"/>
      <c r="AJ11" s="451"/>
      <c r="AK11" s="451"/>
      <c r="AL11" s="451"/>
      <c r="AM11" s="451"/>
      <c r="AN11" s="451"/>
      <c r="AO11" s="451"/>
      <c r="AP11" s="451"/>
      <c r="AQ11" s="451"/>
      <c r="AR11" s="451"/>
      <c r="AS11" s="451"/>
      <c r="AT11" s="451"/>
      <c r="AU11" s="451"/>
      <c r="AV11" s="451"/>
    </row>
    <row r="12" spans="1:48">
      <c r="A12" s="451"/>
      <c r="B12" s="451"/>
      <c r="C12" s="451"/>
      <c r="D12" s="451"/>
      <c r="E12" s="451"/>
      <c r="F12" s="451"/>
      <c r="G12" s="451"/>
      <c r="H12" s="451"/>
      <c r="I12" s="451"/>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1"/>
      <c r="AI12" s="451"/>
      <c r="AJ12" s="451"/>
      <c r="AK12" s="451"/>
      <c r="AL12" s="451"/>
      <c r="AM12" s="451"/>
      <c r="AN12" s="451"/>
      <c r="AO12" s="451"/>
      <c r="AP12" s="451"/>
      <c r="AQ12" s="451"/>
      <c r="AR12" s="451"/>
      <c r="AS12" s="451"/>
      <c r="AT12" s="451"/>
      <c r="AU12" s="451"/>
      <c r="AV12" s="451"/>
    </row>
    <row r="13" spans="1:48">
      <c r="A13" s="451"/>
      <c r="B13" s="451"/>
      <c r="C13" s="451"/>
      <c r="D13" s="451"/>
      <c r="E13" s="451"/>
      <c r="F13" s="451"/>
      <c r="G13" s="451"/>
      <c r="H13" s="451"/>
      <c r="I13" s="451"/>
      <c r="J13" s="451"/>
      <c r="K13" s="451"/>
      <c r="L13" s="451"/>
      <c r="M13" s="451"/>
      <c r="N13" s="451"/>
      <c r="O13" s="451"/>
      <c r="P13" s="451"/>
      <c r="Q13" s="451"/>
      <c r="R13" s="451"/>
      <c r="S13" s="451"/>
      <c r="T13" s="451"/>
      <c r="U13" s="451"/>
      <c r="V13" s="451"/>
      <c r="W13" s="451"/>
      <c r="X13" s="451"/>
      <c r="Y13" s="451"/>
      <c r="Z13" s="451"/>
      <c r="AA13" s="451"/>
      <c r="AB13" s="451"/>
      <c r="AC13" s="451"/>
      <c r="AD13" s="451"/>
      <c r="AE13" s="451"/>
      <c r="AF13" s="451"/>
      <c r="AG13" s="451"/>
      <c r="AH13" s="451"/>
      <c r="AI13" s="451"/>
      <c r="AJ13" s="451"/>
      <c r="AK13" s="451"/>
      <c r="AL13" s="451"/>
      <c r="AM13" s="451"/>
      <c r="AN13" s="451"/>
      <c r="AO13" s="451"/>
      <c r="AP13" s="451"/>
      <c r="AQ13" s="451"/>
      <c r="AR13" s="451"/>
      <c r="AS13" s="451"/>
      <c r="AT13" s="451"/>
      <c r="AU13" s="451"/>
      <c r="AV13" s="451"/>
    </row>
    <row r="14" spans="1:48">
      <c r="A14" s="451"/>
      <c r="B14" s="451"/>
      <c r="C14" s="451"/>
      <c r="D14" s="451"/>
      <c r="E14" s="451"/>
      <c r="F14" s="451"/>
      <c r="G14" s="451"/>
      <c r="H14" s="451"/>
      <c r="I14" s="451"/>
      <c r="J14" s="451"/>
      <c r="K14" s="451"/>
      <c r="L14" s="451"/>
      <c r="M14" s="451"/>
      <c r="N14" s="451"/>
      <c r="O14" s="451"/>
      <c r="P14" s="451"/>
      <c r="Q14" s="451"/>
      <c r="R14" s="451"/>
      <c r="S14" s="451"/>
      <c r="T14" s="451"/>
      <c r="U14" s="451"/>
      <c r="V14" s="451"/>
      <c r="W14" s="451"/>
      <c r="X14" s="451"/>
      <c r="Y14" s="451"/>
      <c r="Z14" s="451"/>
      <c r="AA14" s="451"/>
      <c r="AB14" s="451"/>
      <c r="AC14" s="451"/>
      <c r="AD14" s="451"/>
      <c r="AE14" s="451"/>
      <c r="AF14" s="451"/>
      <c r="AG14" s="451"/>
      <c r="AH14" s="451"/>
      <c r="AI14" s="451"/>
      <c r="AJ14" s="451"/>
      <c r="AK14" s="451"/>
      <c r="AL14" s="451"/>
      <c r="AM14" s="451"/>
      <c r="AN14" s="451"/>
      <c r="AO14" s="451"/>
      <c r="AP14" s="451"/>
      <c r="AQ14" s="451"/>
      <c r="AR14" s="451"/>
      <c r="AS14" s="451"/>
      <c r="AT14" s="451"/>
      <c r="AU14" s="451"/>
      <c r="AV14" s="451"/>
    </row>
    <row r="15" spans="1:48">
      <c r="A15" s="451"/>
      <c r="B15" s="451"/>
      <c r="C15" s="451"/>
      <c r="D15" s="451"/>
      <c r="E15" s="451"/>
      <c r="F15" s="451"/>
      <c r="G15" s="451"/>
      <c r="H15" s="451"/>
      <c r="I15" s="451"/>
      <c r="J15" s="451"/>
      <c r="K15" s="451"/>
      <c r="L15" s="451"/>
      <c r="M15" s="451"/>
      <c r="N15" s="451"/>
      <c r="O15" s="451"/>
      <c r="P15" s="451"/>
      <c r="Q15" s="451"/>
      <c r="R15" s="451"/>
      <c r="S15" s="451"/>
      <c r="T15" s="451"/>
      <c r="U15" s="451"/>
      <c r="V15" s="451"/>
      <c r="W15" s="451"/>
      <c r="X15" s="451"/>
      <c r="Y15" s="451"/>
      <c r="Z15" s="451"/>
      <c r="AA15" s="451"/>
      <c r="AB15" s="451"/>
      <c r="AC15" s="451"/>
      <c r="AD15" s="451"/>
      <c r="AE15" s="451"/>
      <c r="AF15" s="451"/>
      <c r="AG15" s="451"/>
      <c r="AH15" s="451"/>
      <c r="AI15" s="451"/>
      <c r="AJ15" s="451"/>
      <c r="AK15" s="451"/>
      <c r="AL15" s="451"/>
      <c r="AM15" s="451"/>
      <c r="AN15" s="451"/>
      <c r="AO15" s="451"/>
      <c r="AP15" s="451"/>
      <c r="AQ15" s="451"/>
      <c r="AR15" s="451"/>
      <c r="AS15" s="451"/>
      <c r="AT15" s="451"/>
      <c r="AU15" s="451"/>
      <c r="AV15" s="451"/>
    </row>
    <row r="16" spans="1:48">
      <c r="A16" s="451"/>
      <c r="B16" s="451"/>
      <c r="C16" s="451"/>
      <c r="D16" s="451"/>
      <c r="E16" s="451"/>
      <c r="F16" s="451"/>
      <c r="G16" s="451"/>
      <c r="H16" s="451"/>
      <c r="I16" s="451"/>
      <c r="J16" s="451"/>
      <c r="K16" s="451"/>
      <c r="L16" s="451"/>
      <c r="M16" s="451"/>
      <c r="N16" s="451"/>
      <c r="O16" s="451"/>
      <c r="P16" s="451"/>
      <c r="Q16" s="451"/>
      <c r="R16" s="451"/>
      <c r="S16" s="451"/>
      <c r="T16" s="451"/>
      <c r="U16" s="451"/>
      <c r="V16" s="451"/>
      <c r="W16" s="451"/>
      <c r="X16" s="451"/>
      <c r="Y16" s="451"/>
      <c r="Z16" s="451"/>
      <c r="AA16" s="451"/>
      <c r="AB16" s="451"/>
      <c r="AC16" s="451"/>
      <c r="AD16" s="451"/>
      <c r="AE16" s="451"/>
      <c r="AF16" s="451"/>
      <c r="AG16" s="451"/>
      <c r="AH16" s="451"/>
      <c r="AI16" s="451"/>
      <c r="AJ16" s="451"/>
      <c r="AK16" s="451"/>
      <c r="AL16" s="451"/>
      <c r="AM16" s="451"/>
      <c r="AN16" s="451"/>
      <c r="AO16" s="451"/>
      <c r="AP16" s="451"/>
      <c r="AQ16" s="451"/>
      <c r="AR16" s="451"/>
      <c r="AS16" s="451"/>
      <c r="AT16" s="451"/>
      <c r="AU16" s="451"/>
      <c r="AV16" s="451"/>
    </row>
    <row r="17" spans="1:48">
      <c r="A17" s="451"/>
      <c r="B17" s="451"/>
      <c r="C17" s="451"/>
      <c r="D17" s="451"/>
      <c r="E17" s="451"/>
      <c r="F17" s="451"/>
      <c r="G17" s="451"/>
      <c r="H17" s="451"/>
      <c r="I17" s="451"/>
      <c r="J17" s="451"/>
      <c r="K17" s="451"/>
      <c r="L17" s="451"/>
      <c r="M17" s="451"/>
      <c r="N17" s="451"/>
      <c r="O17" s="451"/>
      <c r="P17" s="451"/>
      <c r="Q17" s="451"/>
      <c r="R17" s="451"/>
      <c r="S17" s="451"/>
      <c r="T17" s="451"/>
      <c r="U17" s="451"/>
      <c r="V17" s="451"/>
      <c r="W17" s="451"/>
      <c r="X17" s="451"/>
      <c r="Y17" s="451"/>
      <c r="Z17" s="451"/>
      <c r="AA17" s="451"/>
      <c r="AB17" s="451"/>
      <c r="AC17" s="451"/>
      <c r="AD17" s="451"/>
      <c r="AE17" s="451"/>
      <c r="AF17" s="451"/>
      <c r="AG17" s="451"/>
      <c r="AH17" s="451"/>
      <c r="AI17" s="451"/>
      <c r="AJ17" s="451"/>
      <c r="AK17" s="451"/>
      <c r="AL17" s="451"/>
      <c r="AM17" s="451"/>
      <c r="AN17" s="451"/>
      <c r="AO17" s="451"/>
      <c r="AP17" s="451"/>
      <c r="AQ17" s="451"/>
      <c r="AR17" s="451"/>
      <c r="AS17" s="451"/>
      <c r="AT17" s="451"/>
      <c r="AU17" s="451"/>
      <c r="AV17" s="451"/>
    </row>
    <row r="18" spans="1:48">
      <c r="A18" s="451"/>
      <c r="B18" s="451"/>
      <c r="C18" s="451"/>
      <c r="D18" s="451"/>
      <c r="E18" s="451"/>
      <c r="F18" s="451"/>
      <c r="G18" s="451"/>
      <c r="H18" s="451"/>
      <c r="I18" s="451"/>
      <c r="J18" s="451"/>
      <c r="K18" s="451"/>
      <c r="L18" s="451"/>
      <c r="M18" s="451"/>
      <c r="N18" s="451"/>
      <c r="O18" s="451"/>
      <c r="P18" s="451"/>
      <c r="Q18" s="451"/>
      <c r="R18" s="451"/>
      <c r="S18" s="451"/>
      <c r="T18" s="451"/>
      <c r="U18" s="451"/>
      <c r="V18" s="451"/>
      <c r="W18" s="451"/>
      <c r="X18" s="451"/>
      <c r="Y18" s="451"/>
      <c r="Z18" s="451"/>
      <c r="AA18" s="451"/>
      <c r="AB18" s="451"/>
      <c r="AC18" s="451"/>
      <c r="AD18" s="451"/>
      <c r="AE18" s="451"/>
      <c r="AF18" s="451"/>
      <c r="AG18" s="451"/>
      <c r="AH18" s="451"/>
      <c r="AI18" s="451"/>
      <c r="AJ18" s="451"/>
      <c r="AK18" s="451"/>
      <c r="AL18" s="451"/>
      <c r="AM18" s="451"/>
      <c r="AN18" s="451"/>
      <c r="AO18" s="451"/>
      <c r="AP18" s="451"/>
      <c r="AQ18" s="451"/>
      <c r="AR18" s="451"/>
      <c r="AS18" s="451"/>
      <c r="AT18" s="451"/>
      <c r="AU18" s="451"/>
      <c r="AV18" s="451"/>
    </row>
    <row r="19" spans="1:48">
      <c r="A19" s="451"/>
      <c r="B19" s="451"/>
      <c r="C19" s="451"/>
      <c r="D19" s="451"/>
      <c r="E19" s="451"/>
      <c r="F19" s="451"/>
      <c r="G19" s="451"/>
      <c r="H19" s="451"/>
      <c r="I19" s="451"/>
      <c r="J19" s="451"/>
      <c r="K19" s="451"/>
      <c r="L19" s="451"/>
      <c r="M19" s="451"/>
      <c r="N19" s="451"/>
      <c r="O19" s="451"/>
      <c r="P19" s="451"/>
      <c r="Q19" s="451"/>
      <c r="R19" s="451"/>
      <c r="S19" s="451"/>
      <c r="T19" s="451"/>
      <c r="U19" s="451"/>
      <c r="V19" s="451"/>
      <c r="W19" s="451"/>
      <c r="X19" s="451"/>
      <c r="Y19" s="451"/>
      <c r="Z19" s="451"/>
      <c r="AA19" s="451"/>
      <c r="AB19" s="451"/>
      <c r="AC19" s="451"/>
      <c r="AD19" s="451"/>
      <c r="AE19" s="451"/>
      <c r="AF19" s="451"/>
      <c r="AG19" s="451"/>
      <c r="AH19" s="451"/>
      <c r="AI19" s="451"/>
      <c r="AJ19" s="451"/>
      <c r="AK19" s="451"/>
      <c r="AL19" s="451"/>
      <c r="AM19" s="451"/>
      <c r="AN19" s="451"/>
      <c r="AO19" s="451"/>
      <c r="AP19" s="451"/>
      <c r="AQ19" s="451"/>
      <c r="AR19" s="451"/>
      <c r="AS19" s="451"/>
      <c r="AT19" s="451"/>
      <c r="AU19" s="451"/>
      <c r="AV19" s="451"/>
    </row>
    <row r="20" spans="1:48">
      <c r="A20" s="451"/>
      <c r="B20" s="451"/>
      <c r="C20" s="451"/>
      <c r="D20" s="451"/>
      <c r="E20" s="451"/>
      <c r="F20" s="451"/>
      <c r="G20" s="451"/>
      <c r="H20" s="451"/>
      <c r="I20" s="451"/>
      <c r="J20" s="451"/>
      <c r="K20" s="451"/>
      <c r="L20" s="451"/>
      <c r="M20" s="451"/>
      <c r="N20" s="451"/>
      <c r="O20" s="451"/>
      <c r="P20" s="451"/>
      <c r="Q20" s="451"/>
      <c r="R20" s="451"/>
      <c r="S20" s="451"/>
      <c r="T20" s="451"/>
      <c r="U20" s="451"/>
      <c r="V20" s="451"/>
      <c r="W20" s="451"/>
      <c r="X20" s="451"/>
      <c r="Y20" s="451"/>
      <c r="Z20" s="451"/>
      <c r="AA20" s="451"/>
      <c r="AB20" s="451"/>
      <c r="AC20" s="451"/>
      <c r="AD20" s="451"/>
      <c r="AE20" s="451"/>
      <c r="AF20" s="451"/>
      <c r="AG20" s="451"/>
      <c r="AH20" s="451"/>
      <c r="AI20" s="451"/>
      <c r="AJ20" s="451"/>
      <c r="AK20" s="451"/>
      <c r="AL20" s="451"/>
      <c r="AM20" s="451"/>
      <c r="AN20" s="451"/>
      <c r="AO20" s="451"/>
      <c r="AP20" s="451"/>
      <c r="AQ20" s="451"/>
      <c r="AR20" s="451"/>
      <c r="AS20" s="451"/>
      <c r="AT20" s="451"/>
      <c r="AU20" s="451"/>
      <c r="AV20" s="451"/>
    </row>
    <row r="21" spans="1:48">
      <c r="A21" s="451"/>
      <c r="B21" s="451"/>
      <c r="C21" s="451"/>
      <c r="D21" s="451"/>
      <c r="E21" s="451"/>
      <c r="F21" s="451"/>
      <c r="G21" s="451"/>
      <c r="H21" s="451"/>
      <c r="I21" s="451"/>
      <c r="J21" s="451"/>
      <c r="K21" s="451"/>
      <c r="L21" s="451"/>
      <c r="M21" s="451"/>
      <c r="N21" s="451"/>
      <c r="O21" s="451"/>
      <c r="P21" s="451"/>
      <c r="Q21" s="451"/>
      <c r="R21" s="451"/>
      <c r="S21" s="451"/>
      <c r="T21" s="451"/>
      <c r="U21" s="451"/>
      <c r="V21" s="451"/>
      <c r="W21" s="451"/>
      <c r="X21" s="451"/>
      <c r="Y21" s="451"/>
      <c r="Z21" s="451"/>
      <c r="AA21" s="451"/>
      <c r="AB21" s="451"/>
      <c r="AC21" s="451"/>
      <c r="AD21" s="451"/>
      <c r="AE21" s="451"/>
      <c r="AF21" s="451"/>
      <c r="AG21" s="451"/>
      <c r="AH21" s="451"/>
      <c r="AI21" s="451"/>
      <c r="AJ21" s="451"/>
      <c r="AK21" s="451"/>
      <c r="AL21" s="451"/>
      <c r="AM21" s="451"/>
      <c r="AN21" s="451"/>
      <c r="AO21" s="451"/>
      <c r="AP21" s="451"/>
      <c r="AQ21" s="451"/>
      <c r="AR21" s="451"/>
      <c r="AS21" s="451"/>
      <c r="AT21" s="451"/>
      <c r="AU21" s="451"/>
      <c r="AV21" s="451"/>
    </row>
    <row r="22" spans="1:48">
      <c r="A22" s="451"/>
      <c r="B22" s="451"/>
      <c r="C22" s="451"/>
      <c r="D22" s="451"/>
      <c r="E22" s="451"/>
      <c r="F22" s="451"/>
      <c r="G22" s="451"/>
      <c r="H22" s="451"/>
      <c r="I22" s="451"/>
      <c r="J22" s="451"/>
      <c r="K22" s="451"/>
      <c r="L22" s="451"/>
      <c r="M22" s="451"/>
      <c r="N22" s="451"/>
      <c r="O22" s="451"/>
      <c r="P22" s="451"/>
      <c r="Q22" s="451"/>
      <c r="R22" s="451"/>
      <c r="S22" s="451"/>
      <c r="T22" s="451"/>
      <c r="U22" s="451"/>
      <c r="V22" s="451"/>
      <c r="W22" s="451"/>
      <c r="X22" s="451"/>
      <c r="Y22" s="451"/>
      <c r="Z22" s="451"/>
      <c r="AA22" s="451"/>
      <c r="AB22" s="451"/>
      <c r="AC22" s="451"/>
      <c r="AD22" s="451"/>
      <c r="AE22" s="451"/>
      <c r="AF22" s="451"/>
      <c r="AG22" s="451"/>
      <c r="AH22" s="451"/>
      <c r="AI22" s="451"/>
      <c r="AJ22" s="451"/>
      <c r="AK22" s="451"/>
      <c r="AL22" s="451"/>
      <c r="AM22" s="451"/>
      <c r="AN22" s="451"/>
      <c r="AO22" s="451"/>
      <c r="AP22" s="451"/>
      <c r="AQ22" s="451"/>
      <c r="AR22" s="451"/>
      <c r="AS22" s="451"/>
      <c r="AT22" s="451"/>
      <c r="AU22" s="451"/>
      <c r="AV22" s="451"/>
    </row>
    <row r="23" spans="1:48">
      <c r="A23" s="451"/>
      <c r="B23" s="451"/>
      <c r="C23" s="451"/>
      <c r="D23" s="451"/>
      <c r="E23" s="451"/>
      <c r="F23" s="451"/>
      <c r="G23" s="451"/>
      <c r="H23" s="451"/>
      <c r="I23" s="451"/>
      <c r="J23" s="451"/>
      <c r="K23" s="451"/>
      <c r="L23" s="451"/>
      <c r="M23" s="451"/>
      <c r="N23" s="451"/>
      <c r="O23" s="451"/>
      <c r="P23" s="451"/>
      <c r="Q23" s="451"/>
      <c r="R23" s="451"/>
      <c r="S23" s="451"/>
      <c r="T23" s="451"/>
      <c r="U23" s="451"/>
      <c r="V23" s="451"/>
      <c r="W23" s="451"/>
      <c r="X23" s="451"/>
      <c r="Y23" s="451"/>
      <c r="Z23" s="451"/>
      <c r="AA23" s="451"/>
      <c r="AB23" s="451"/>
      <c r="AC23" s="451"/>
      <c r="AD23" s="451"/>
      <c r="AE23" s="451"/>
      <c r="AF23" s="451"/>
      <c r="AG23" s="451"/>
      <c r="AH23" s="451"/>
      <c r="AI23" s="451"/>
      <c r="AJ23" s="451"/>
      <c r="AK23" s="451"/>
      <c r="AL23" s="451"/>
      <c r="AM23" s="451"/>
      <c r="AN23" s="451"/>
      <c r="AO23" s="451"/>
      <c r="AP23" s="451"/>
      <c r="AQ23" s="451"/>
      <c r="AR23" s="451"/>
      <c r="AS23" s="451"/>
      <c r="AT23" s="451"/>
      <c r="AU23" s="451"/>
      <c r="AV23" s="451"/>
    </row>
    <row r="24" spans="1:48">
      <c r="A24" s="451"/>
      <c r="B24" s="451"/>
      <c r="C24" s="451"/>
      <c r="D24" s="451"/>
      <c r="E24" s="451"/>
      <c r="F24" s="451"/>
      <c r="G24" s="451"/>
      <c r="H24" s="451"/>
      <c r="I24" s="451"/>
      <c r="J24" s="451"/>
      <c r="K24" s="451"/>
      <c r="L24" s="451"/>
      <c r="M24" s="451"/>
      <c r="N24" s="451"/>
      <c r="O24" s="451"/>
      <c r="P24" s="451"/>
      <c r="Q24" s="451"/>
      <c r="R24" s="451"/>
      <c r="S24" s="451"/>
      <c r="T24" s="451"/>
      <c r="U24" s="451"/>
      <c r="V24" s="451"/>
      <c r="W24" s="451"/>
      <c r="X24" s="451"/>
      <c r="Y24" s="451"/>
      <c r="Z24" s="451"/>
      <c r="AA24" s="451"/>
      <c r="AB24" s="451"/>
      <c r="AC24" s="451"/>
      <c r="AD24" s="451"/>
      <c r="AE24" s="451"/>
      <c r="AF24" s="451"/>
      <c r="AG24" s="451"/>
      <c r="AH24" s="451"/>
      <c r="AI24" s="451"/>
      <c r="AJ24" s="451"/>
      <c r="AK24" s="451"/>
      <c r="AL24" s="451"/>
      <c r="AM24" s="451"/>
      <c r="AN24" s="451"/>
      <c r="AO24" s="451"/>
      <c r="AP24" s="451"/>
      <c r="AQ24" s="451"/>
      <c r="AR24" s="451"/>
      <c r="AS24" s="451"/>
      <c r="AT24" s="451"/>
      <c r="AU24" s="451"/>
      <c r="AV24" s="451"/>
    </row>
    <row r="25" spans="1:48">
      <c r="A25" s="451"/>
      <c r="B25" s="451"/>
      <c r="C25" s="451"/>
      <c r="D25" s="451"/>
      <c r="E25" s="451"/>
      <c r="F25" s="451"/>
      <c r="G25" s="451"/>
      <c r="H25" s="451"/>
      <c r="I25" s="451"/>
      <c r="J25" s="451"/>
      <c r="K25" s="451"/>
      <c r="L25" s="451"/>
      <c r="M25" s="451"/>
      <c r="N25" s="451"/>
      <c r="O25" s="451"/>
      <c r="P25" s="451"/>
      <c r="Q25" s="451"/>
      <c r="R25" s="451"/>
      <c r="S25" s="451"/>
      <c r="T25" s="451"/>
      <c r="U25" s="451"/>
      <c r="V25" s="451"/>
      <c r="W25" s="451"/>
      <c r="X25" s="451"/>
      <c r="Y25" s="451"/>
      <c r="Z25" s="451"/>
      <c r="AA25" s="451"/>
      <c r="AB25" s="451"/>
      <c r="AC25" s="451"/>
      <c r="AD25" s="451"/>
      <c r="AE25" s="451"/>
      <c r="AF25" s="451"/>
      <c r="AG25" s="451"/>
      <c r="AH25" s="451"/>
      <c r="AI25" s="451"/>
      <c r="AJ25" s="451"/>
      <c r="AK25" s="451"/>
      <c r="AL25" s="451"/>
      <c r="AM25" s="451"/>
      <c r="AN25" s="451"/>
      <c r="AO25" s="451"/>
      <c r="AP25" s="451"/>
      <c r="AQ25" s="451"/>
      <c r="AR25" s="451"/>
      <c r="AS25" s="451"/>
      <c r="AT25" s="451"/>
      <c r="AU25" s="451"/>
      <c r="AV25" s="451"/>
    </row>
    <row r="26" spans="1:48">
      <c r="A26" s="451"/>
      <c r="B26" s="451"/>
      <c r="C26" s="451"/>
      <c r="D26" s="451"/>
      <c r="E26" s="451"/>
      <c r="F26" s="451"/>
      <c r="G26" s="451"/>
      <c r="H26" s="451"/>
      <c r="I26" s="451"/>
      <c r="J26" s="451"/>
      <c r="K26" s="451"/>
      <c r="L26" s="451"/>
      <c r="M26" s="451"/>
      <c r="N26" s="451"/>
      <c r="O26" s="451"/>
      <c r="P26" s="451"/>
      <c r="Q26" s="451"/>
      <c r="R26" s="451"/>
      <c r="S26" s="451"/>
      <c r="T26" s="451"/>
      <c r="U26" s="451"/>
      <c r="V26" s="451"/>
      <c r="W26" s="451"/>
      <c r="X26" s="451"/>
      <c r="Y26" s="451"/>
      <c r="Z26" s="451"/>
      <c r="AA26" s="451"/>
      <c r="AB26" s="451"/>
      <c r="AC26" s="451"/>
      <c r="AD26" s="451"/>
      <c r="AE26" s="451"/>
      <c r="AF26" s="451"/>
      <c r="AG26" s="451"/>
      <c r="AH26" s="451"/>
      <c r="AI26" s="451"/>
      <c r="AJ26" s="451"/>
      <c r="AK26" s="451"/>
      <c r="AL26" s="451"/>
      <c r="AM26" s="451"/>
      <c r="AN26" s="451"/>
      <c r="AO26" s="451"/>
      <c r="AP26" s="451"/>
      <c r="AQ26" s="451"/>
      <c r="AR26" s="451"/>
      <c r="AS26" s="451"/>
      <c r="AT26" s="451"/>
      <c r="AU26" s="451"/>
      <c r="AV26" s="451"/>
    </row>
    <row r="27" spans="1:48">
      <c r="A27" s="451"/>
      <c r="B27" s="451"/>
      <c r="C27" s="451"/>
      <c r="D27" s="451"/>
      <c r="E27" s="451"/>
      <c r="F27" s="451"/>
      <c r="G27" s="451"/>
      <c r="H27" s="451"/>
      <c r="I27" s="451"/>
      <c r="J27" s="451"/>
      <c r="K27" s="451"/>
      <c r="L27" s="451"/>
      <c r="M27" s="451"/>
      <c r="N27" s="451"/>
      <c r="O27" s="451"/>
      <c r="P27" s="451"/>
      <c r="Q27" s="451"/>
      <c r="R27" s="451"/>
      <c r="S27" s="451"/>
      <c r="T27" s="451"/>
      <c r="U27" s="451"/>
      <c r="V27" s="451"/>
      <c r="W27" s="451"/>
      <c r="X27" s="451"/>
      <c r="Y27" s="451"/>
      <c r="Z27" s="451"/>
      <c r="AA27" s="451"/>
      <c r="AB27" s="451"/>
      <c r="AC27" s="451"/>
      <c r="AD27" s="451"/>
      <c r="AE27" s="451"/>
      <c r="AF27" s="451"/>
      <c r="AG27" s="451"/>
      <c r="AH27" s="451"/>
      <c r="AI27" s="451"/>
      <c r="AJ27" s="451"/>
      <c r="AK27" s="451"/>
      <c r="AL27" s="451"/>
      <c r="AM27" s="451"/>
      <c r="AN27" s="451"/>
      <c r="AO27" s="451"/>
      <c r="AP27" s="451"/>
      <c r="AQ27" s="451"/>
      <c r="AR27" s="451"/>
      <c r="AS27" s="451"/>
      <c r="AT27" s="451"/>
      <c r="AU27" s="451"/>
      <c r="AV27" s="451"/>
    </row>
    <row r="28" spans="1:48">
      <c r="A28" s="451"/>
      <c r="B28" s="451"/>
      <c r="C28" s="451"/>
      <c r="D28" s="451"/>
      <c r="E28" s="451"/>
      <c r="F28" s="451"/>
      <c r="G28" s="451"/>
      <c r="H28" s="451"/>
      <c r="I28" s="451"/>
      <c r="J28" s="451"/>
      <c r="K28" s="451"/>
      <c r="L28" s="451"/>
      <c r="M28" s="451"/>
      <c r="N28" s="451"/>
      <c r="O28" s="451"/>
      <c r="P28" s="451"/>
      <c r="Q28" s="451"/>
      <c r="R28" s="451"/>
      <c r="S28" s="451"/>
      <c r="T28" s="451"/>
      <c r="U28" s="451"/>
      <c r="V28" s="451"/>
      <c r="W28" s="451"/>
      <c r="X28" s="451"/>
      <c r="Y28" s="451"/>
      <c r="Z28" s="451"/>
      <c r="AA28" s="451"/>
      <c r="AB28" s="451"/>
      <c r="AC28" s="451"/>
      <c r="AD28" s="451"/>
      <c r="AE28" s="451"/>
      <c r="AF28" s="451"/>
      <c r="AG28" s="451"/>
      <c r="AH28" s="451"/>
      <c r="AI28" s="451"/>
      <c r="AJ28" s="451"/>
      <c r="AK28" s="451"/>
      <c r="AL28" s="451"/>
      <c r="AM28" s="451"/>
      <c r="AN28" s="451"/>
      <c r="AO28" s="451"/>
      <c r="AP28" s="451"/>
      <c r="AQ28" s="451"/>
      <c r="AR28" s="451"/>
      <c r="AS28" s="451"/>
      <c r="AT28" s="451"/>
      <c r="AU28" s="451"/>
      <c r="AV28" s="451"/>
    </row>
    <row r="29" spans="1:48">
      <c r="A29" s="451"/>
      <c r="B29" s="451"/>
      <c r="C29" s="451"/>
      <c r="D29" s="451"/>
      <c r="E29" s="451"/>
      <c r="F29" s="451"/>
      <c r="G29" s="451"/>
      <c r="H29" s="451"/>
      <c r="I29" s="451"/>
      <c r="J29" s="451"/>
      <c r="K29" s="451"/>
      <c r="L29" s="451"/>
      <c r="M29" s="451"/>
      <c r="N29" s="451"/>
      <c r="O29" s="451"/>
      <c r="P29" s="451"/>
      <c r="Q29" s="451"/>
      <c r="R29" s="451"/>
      <c r="S29" s="451"/>
      <c r="T29" s="451"/>
      <c r="U29" s="451"/>
      <c r="V29" s="451"/>
      <c r="W29" s="451"/>
      <c r="X29" s="451"/>
      <c r="Y29" s="451"/>
      <c r="Z29" s="451"/>
      <c r="AA29" s="451"/>
      <c r="AB29" s="451"/>
      <c r="AC29" s="451"/>
      <c r="AD29" s="451"/>
      <c r="AE29" s="451"/>
      <c r="AF29" s="451"/>
      <c r="AG29" s="451"/>
      <c r="AH29" s="451"/>
      <c r="AI29" s="451"/>
      <c r="AJ29" s="451"/>
      <c r="AK29" s="451"/>
      <c r="AL29" s="451"/>
      <c r="AM29" s="451"/>
      <c r="AN29" s="451"/>
      <c r="AO29" s="451"/>
      <c r="AP29" s="451"/>
      <c r="AQ29" s="451"/>
      <c r="AR29" s="451"/>
      <c r="AS29" s="451"/>
      <c r="AT29" s="451"/>
      <c r="AU29" s="451"/>
      <c r="AV29" s="451"/>
    </row>
    <row r="30" spans="1:48">
      <c r="A30" s="451"/>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451"/>
      <c r="AB30" s="451"/>
      <c r="AC30" s="451"/>
      <c r="AD30" s="451"/>
      <c r="AE30" s="451"/>
      <c r="AF30" s="451"/>
      <c r="AG30" s="451"/>
      <c r="AH30" s="451"/>
      <c r="AI30" s="451"/>
      <c r="AJ30" s="451"/>
      <c r="AK30" s="451"/>
      <c r="AL30" s="451"/>
      <c r="AM30" s="451"/>
      <c r="AN30" s="451"/>
      <c r="AO30" s="451"/>
      <c r="AP30" s="451"/>
      <c r="AQ30" s="451"/>
      <c r="AR30" s="451"/>
      <c r="AS30" s="451"/>
      <c r="AT30" s="451"/>
      <c r="AU30" s="451"/>
      <c r="AV30" s="451"/>
    </row>
    <row r="31" spans="1:48">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451"/>
      <c r="AB31" s="451"/>
      <c r="AC31" s="451"/>
      <c r="AD31" s="451"/>
      <c r="AE31" s="451"/>
      <c r="AF31" s="451"/>
      <c r="AG31" s="451"/>
      <c r="AH31" s="451"/>
      <c r="AI31" s="451"/>
      <c r="AJ31" s="451"/>
      <c r="AK31" s="451"/>
      <c r="AL31" s="451"/>
      <c r="AM31" s="451"/>
      <c r="AN31" s="451"/>
      <c r="AO31" s="451"/>
      <c r="AP31" s="451"/>
      <c r="AQ31" s="451"/>
      <c r="AR31" s="451"/>
      <c r="AS31" s="451"/>
      <c r="AT31" s="451"/>
      <c r="AU31" s="451"/>
      <c r="AV31" s="451"/>
    </row>
    <row r="32" spans="1:48">
      <c r="A32" s="451"/>
      <c r="B32" s="451"/>
      <c r="C32" s="451"/>
      <c r="D32" s="451"/>
      <c r="E32" s="451"/>
      <c r="F32" s="451"/>
      <c r="G32" s="451"/>
      <c r="H32" s="451"/>
      <c r="I32" s="451"/>
      <c r="J32" s="451"/>
      <c r="K32" s="451"/>
      <c r="L32" s="451"/>
      <c r="M32" s="451"/>
      <c r="N32" s="451"/>
      <c r="O32" s="451"/>
      <c r="P32" s="451"/>
      <c r="Q32" s="451"/>
      <c r="R32" s="451"/>
      <c r="S32" s="451"/>
      <c r="T32" s="451"/>
      <c r="U32" s="451"/>
      <c r="V32" s="451"/>
      <c r="W32" s="451"/>
      <c r="X32" s="451"/>
      <c r="Y32" s="451"/>
      <c r="Z32" s="451"/>
      <c r="AA32" s="451"/>
      <c r="AB32" s="451"/>
      <c r="AC32" s="451"/>
      <c r="AD32" s="451"/>
      <c r="AE32" s="451"/>
      <c r="AF32" s="451"/>
      <c r="AG32" s="451"/>
      <c r="AH32" s="451"/>
      <c r="AI32" s="451"/>
      <c r="AJ32" s="451"/>
      <c r="AK32" s="451"/>
      <c r="AL32" s="451"/>
      <c r="AM32" s="451"/>
      <c r="AN32" s="451"/>
      <c r="AO32" s="451"/>
      <c r="AP32" s="451"/>
      <c r="AQ32" s="451"/>
      <c r="AR32" s="451"/>
      <c r="AS32" s="451"/>
      <c r="AT32" s="451"/>
      <c r="AU32" s="451"/>
      <c r="AV32" s="451"/>
    </row>
    <row r="33" spans="1:48">
      <c r="A33" s="451"/>
      <c r="B33" s="451"/>
      <c r="C33" s="451"/>
      <c r="D33" s="451"/>
      <c r="E33" s="451"/>
      <c r="F33" s="451"/>
      <c r="G33" s="451"/>
      <c r="H33" s="451"/>
      <c r="I33" s="451"/>
      <c r="J33" s="451"/>
      <c r="K33" s="451"/>
      <c r="L33" s="451"/>
      <c r="M33" s="451"/>
      <c r="N33" s="451"/>
      <c r="O33" s="451"/>
      <c r="P33" s="451"/>
      <c r="Q33" s="451"/>
      <c r="R33" s="451"/>
      <c r="S33" s="451"/>
      <c r="T33" s="451"/>
      <c r="U33" s="451"/>
      <c r="V33" s="451"/>
      <c r="W33" s="451"/>
      <c r="X33" s="451"/>
      <c r="Y33" s="451"/>
      <c r="Z33" s="451"/>
      <c r="AA33" s="451"/>
      <c r="AB33" s="451"/>
      <c r="AC33" s="451"/>
      <c r="AD33" s="451"/>
      <c r="AE33" s="451"/>
      <c r="AF33" s="451"/>
      <c r="AG33" s="451"/>
      <c r="AH33" s="451"/>
      <c r="AI33" s="451"/>
      <c r="AJ33" s="451"/>
      <c r="AK33" s="451"/>
      <c r="AL33" s="451"/>
      <c r="AM33" s="451"/>
      <c r="AN33" s="451"/>
      <c r="AO33" s="451"/>
      <c r="AP33" s="451"/>
      <c r="AQ33" s="451"/>
      <c r="AR33" s="451"/>
      <c r="AS33" s="451"/>
      <c r="AT33" s="451"/>
      <c r="AU33" s="451"/>
      <c r="AV33" s="451"/>
    </row>
    <row r="34" spans="1:48">
      <c r="A34" s="451"/>
      <c r="B34" s="451"/>
      <c r="C34" s="451"/>
      <c r="D34" s="451"/>
      <c r="E34" s="451"/>
      <c r="F34" s="451"/>
      <c r="G34" s="451"/>
      <c r="H34" s="451"/>
      <c r="I34" s="451"/>
      <c r="J34" s="451"/>
      <c r="K34" s="451"/>
      <c r="L34" s="451"/>
      <c r="M34" s="451"/>
      <c r="N34" s="451"/>
      <c r="O34" s="451"/>
      <c r="P34" s="451"/>
      <c r="Q34" s="451"/>
      <c r="R34" s="451"/>
      <c r="S34" s="451"/>
      <c r="T34" s="451"/>
      <c r="U34" s="451"/>
      <c r="V34" s="451"/>
      <c r="W34" s="451"/>
      <c r="X34" s="451"/>
      <c r="Y34" s="451"/>
      <c r="Z34" s="451"/>
      <c r="AA34" s="451"/>
      <c r="AB34" s="451"/>
      <c r="AC34" s="451"/>
      <c r="AD34" s="451"/>
      <c r="AE34" s="451"/>
      <c r="AF34" s="451"/>
      <c r="AG34" s="451"/>
      <c r="AH34" s="451"/>
      <c r="AI34" s="451"/>
      <c r="AJ34" s="451"/>
      <c r="AK34" s="451"/>
      <c r="AL34" s="451"/>
      <c r="AM34" s="451"/>
      <c r="AN34" s="451"/>
      <c r="AO34" s="451"/>
      <c r="AP34" s="451"/>
      <c r="AQ34" s="451"/>
      <c r="AR34" s="451"/>
      <c r="AS34" s="451"/>
      <c r="AT34" s="451"/>
      <c r="AU34" s="451"/>
      <c r="AV34" s="451"/>
    </row>
    <row r="35" spans="1:48">
      <c r="A35" s="451"/>
      <c r="B35" s="451"/>
      <c r="C35" s="451"/>
      <c r="D35" s="451"/>
      <c r="E35" s="451"/>
      <c r="F35" s="451"/>
      <c r="G35" s="451"/>
      <c r="H35" s="451"/>
      <c r="I35" s="451"/>
      <c r="J35" s="451"/>
      <c r="K35" s="451"/>
      <c r="L35" s="451"/>
      <c r="M35" s="451"/>
      <c r="N35" s="451"/>
      <c r="O35" s="451"/>
      <c r="P35" s="451"/>
      <c r="Q35" s="451"/>
      <c r="R35" s="451"/>
      <c r="S35" s="451"/>
      <c r="T35" s="451"/>
      <c r="U35" s="451"/>
      <c r="V35" s="451"/>
      <c r="W35" s="451"/>
      <c r="X35" s="451"/>
      <c r="Y35" s="451"/>
      <c r="Z35" s="451"/>
      <c r="AA35" s="451"/>
      <c r="AB35" s="451"/>
      <c r="AC35" s="451"/>
      <c r="AD35" s="451"/>
      <c r="AE35" s="451"/>
      <c r="AF35" s="451"/>
      <c r="AG35" s="451"/>
      <c r="AH35" s="451"/>
      <c r="AI35" s="451"/>
      <c r="AJ35" s="451"/>
      <c r="AK35" s="451"/>
      <c r="AL35" s="451"/>
      <c r="AM35" s="451"/>
      <c r="AN35" s="451"/>
      <c r="AO35" s="451"/>
      <c r="AP35" s="451"/>
      <c r="AQ35" s="451"/>
      <c r="AR35" s="451"/>
      <c r="AS35" s="451"/>
      <c r="AT35" s="451"/>
      <c r="AU35" s="451"/>
      <c r="AV35" s="451"/>
    </row>
    <row r="36" spans="1:48">
      <c r="A36" s="451"/>
      <c r="B36" s="451"/>
      <c r="C36" s="451"/>
      <c r="D36" s="451"/>
      <c r="E36" s="451"/>
      <c r="F36" s="451"/>
      <c r="G36" s="451"/>
      <c r="H36" s="451"/>
      <c r="I36" s="451"/>
      <c r="J36" s="451"/>
      <c r="K36" s="451"/>
      <c r="L36" s="451"/>
      <c r="M36" s="451"/>
      <c r="N36" s="451"/>
      <c r="O36" s="451"/>
      <c r="P36" s="451"/>
      <c r="Q36" s="451"/>
      <c r="R36" s="451"/>
      <c r="S36" s="451"/>
      <c r="T36" s="451"/>
      <c r="U36" s="451"/>
      <c r="V36" s="451"/>
      <c r="W36" s="451"/>
      <c r="X36" s="451"/>
      <c r="Y36" s="451"/>
      <c r="Z36" s="451"/>
      <c r="AA36" s="451"/>
      <c r="AB36" s="451"/>
      <c r="AC36" s="451"/>
      <c r="AD36" s="451"/>
      <c r="AE36" s="451"/>
      <c r="AF36" s="451"/>
      <c r="AG36" s="451"/>
      <c r="AH36" s="451"/>
      <c r="AI36" s="451"/>
      <c r="AJ36" s="451"/>
      <c r="AK36" s="451"/>
      <c r="AL36" s="451"/>
      <c r="AM36" s="451"/>
      <c r="AN36" s="451"/>
      <c r="AO36" s="451"/>
      <c r="AP36" s="451"/>
      <c r="AQ36" s="451"/>
      <c r="AR36" s="451"/>
      <c r="AS36" s="451"/>
      <c r="AT36" s="451"/>
      <c r="AU36" s="451"/>
      <c r="AV36" s="451"/>
    </row>
    <row r="37" spans="1:48">
      <c r="A37" s="451"/>
      <c r="B37" s="451"/>
      <c r="C37" s="451"/>
      <c r="D37" s="451"/>
      <c r="E37" s="451"/>
      <c r="F37" s="451"/>
      <c r="G37" s="451"/>
      <c r="H37" s="451"/>
      <c r="I37" s="451"/>
      <c r="J37" s="451"/>
      <c r="K37" s="451"/>
      <c r="L37" s="451"/>
      <c r="M37" s="451"/>
      <c r="N37" s="451"/>
      <c r="O37" s="451"/>
      <c r="P37" s="451"/>
      <c r="Q37" s="451"/>
      <c r="R37" s="451"/>
      <c r="S37" s="451"/>
      <c r="T37" s="451"/>
      <c r="U37" s="451"/>
      <c r="V37" s="451"/>
      <c r="W37" s="451"/>
      <c r="X37" s="451"/>
      <c r="Y37" s="451"/>
      <c r="Z37" s="451"/>
      <c r="AA37" s="451"/>
      <c r="AB37" s="451"/>
      <c r="AC37" s="451"/>
      <c r="AD37" s="451"/>
      <c r="AE37" s="451"/>
      <c r="AF37" s="451"/>
      <c r="AG37" s="451"/>
      <c r="AH37" s="451"/>
      <c r="AI37" s="451"/>
      <c r="AJ37" s="451"/>
      <c r="AK37" s="451"/>
      <c r="AL37" s="451"/>
      <c r="AM37" s="451"/>
      <c r="AN37" s="451"/>
      <c r="AO37" s="451"/>
      <c r="AP37" s="451"/>
      <c r="AQ37" s="451"/>
      <c r="AR37" s="451"/>
      <c r="AS37" s="451"/>
      <c r="AT37" s="451"/>
      <c r="AU37" s="451"/>
      <c r="AV37" s="451"/>
    </row>
    <row r="38" spans="1:48">
      <c r="A38" s="451"/>
      <c r="B38" s="451"/>
      <c r="C38" s="451"/>
      <c r="D38" s="451"/>
      <c r="E38" s="451"/>
      <c r="F38" s="451"/>
      <c r="G38" s="451"/>
      <c r="H38" s="451"/>
      <c r="I38" s="451"/>
      <c r="J38" s="451"/>
      <c r="K38" s="451"/>
      <c r="L38" s="451"/>
      <c r="M38" s="451"/>
      <c r="N38" s="451"/>
      <c r="O38" s="451"/>
      <c r="P38" s="451"/>
      <c r="Q38" s="451"/>
      <c r="R38" s="451"/>
      <c r="S38" s="451"/>
      <c r="T38" s="451"/>
      <c r="U38" s="451"/>
      <c r="V38" s="451"/>
      <c r="W38" s="451"/>
      <c r="X38" s="451"/>
      <c r="Y38" s="451"/>
      <c r="Z38" s="451"/>
      <c r="AA38" s="451"/>
      <c r="AB38" s="451"/>
      <c r="AC38" s="451"/>
      <c r="AD38" s="451"/>
      <c r="AE38" s="451"/>
      <c r="AF38" s="451"/>
      <c r="AG38" s="451"/>
      <c r="AH38" s="451"/>
      <c r="AI38" s="451"/>
      <c r="AJ38" s="451"/>
      <c r="AK38" s="451"/>
      <c r="AL38" s="451"/>
      <c r="AM38" s="451"/>
      <c r="AN38" s="451"/>
      <c r="AO38" s="451"/>
      <c r="AP38" s="451"/>
      <c r="AQ38" s="451"/>
      <c r="AR38" s="451"/>
      <c r="AS38" s="451"/>
      <c r="AT38" s="451"/>
      <c r="AU38" s="451"/>
      <c r="AV38" s="451"/>
    </row>
    <row r="39" spans="1:48">
      <c r="A39" s="451"/>
      <c r="B39" s="451"/>
      <c r="C39" s="451"/>
      <c r="D39" s="451"/>
      <c r="E39" s="451"/>
      <c r="F39" s="451"/>
      <c r="G39" s="451"/>
      <c r="H39" s="451"/>
      <c r="I39" s="451"/>
      <c r="J39" s="451"/>
      <c r="K39" s="451"/>
      <c r="L39" s="451"/>
      <c r="M39" s="451"/>
      <c r="N39" s="451"/>
      <c r="O39" s="451"/>
      <c r="P39" s="451"/>
      <c r="Q39" s="451"/>
      <c r="R39" s="451"/>
      <c r="S39" s="451"/>
      <c r="T39" s="451"/>
      <c r="U39" s="451"/>
      <c r="V39" s="451"/>
      <c r="W39" s="451"/>
      <c r="X39" s="451"/>
      <c r="Y39" s="451"/>
      <c r="Z39" s="451"/>
      <c r="AA39" s="451"/>
      <c r="AB39" s="451"/>
      <c r="AC39" s="451"/>
      <c r="AD39" s="451"/>
      <c r="AE39" s="451"/>
      <c r="AF39" s="451"/>
      <c r="AG39" s="451"/>
      <c r="AH39" s="451"/>
      <c r="AI39" s="451"/>
      <c r="AJ39" s="451"/>
      <c r="AK39" s="451"/>
      <c r="AL39" s="451"/>
      <c r="AM39" s="451"/>
      <c r="AN39" s="451"/>
      <c r="AO39" s="451"/>
      <c r="AP39" s="451"/>
      <c r="AQ39" s="451"/>
      <c r="AR39" s="451"/>
      <c r="AS39" s="451"/>
      <c r="AT39" s="451"/>
      <c r="AU39" s="451"/>
      <c r="AV39" s="451"/>
    </row>
    <row r="40" spans="1:48">
      <c r="A40" s="451"/>
      <c r="B40" s="451"/>
      <c r="C40" s="451"/>
      <c r="D40" s="451"/>
      <c r="E40" s="451"/>
      <c r="F40" s="451"/>
      <c r="G40" s="451"/>
      <c r="H40" s="451"/>
      <c r="I40" s="451"/>
      <c r="J40" s="451"/>
      <c r="K40" s="451"/>
      <c r="L40" s="451"/>
      <c r="M40" s="451"/>
      <c r="N40" s="451"/>
      <c r="O40" s="451"/>
      <c r="P40" s="451"/>
      <c r="Q40" s="451"/>
      <c r="R40" s="451"/>
      <c r="S40" s="451"/>
      <c r="T40" s="451"/>
      <c r="U40" s="451"/>
      <c r="V40" s="451"/>
      <c r="W40" s="451"/>
      <c r="X40" s="451"/>
      <c r="Y40" s="451"/>
      <c r="Z40" s="451"/>
      <c r="AA40" s="451"/>
      <c r="AB40" s="451"/>
      <c r="AC40" s="451"/>
      <c r="AD40" s="451"/>
      <c r="AE40" s="451"/>
      <c r="AF40" s="451"/>
      <c r="AG40" s="451"/>
      <c r="AH40" s="451"/>
      <c r="AI40" s="451"/>
      <c r="AJ40" s="451"/>
      <c r="AK40" s="451"/>
      <c r="AL40" s="451"/>
      <c r="AM40" s="451"/>
      <c r="AN40" s="451"/>
      <c r="AO40" s="451"/>
      <c r="AP40" s="451"/>
      <c r="AQ40" s="451"/>
      <c r="AR40" s="451"/>
      <c r="AS40" s="451"/>
      <c r="AT40" s="451"/>
      <c r="AU40" s="451"/>
      <c r="AV40" s="451"/>
    </row>
    <row r="41" spans="1:48">
      <c r="A41" s="451"/>
      <c r="B41" s="451"/>
      <c r="C41" s="451"/>
      <c r="D41" s="451"/>
      <c r="E41" s="451"/>
      <c r="F41" s="451"/>
      <c r="G41" s="451"/>
      <c r="H41" s="451"/>
      <c r="I41" s="451"/>
      <c r="J41" s="451"/>
      <c r="K41" s="451"/>
      <c r="L41" s="451"/>
      <c r="M41" s="451"/>
      <c r="N41" s="451"/>
      <c r="O41" s="451"/>
      <c r="P41" s="451"/>
      <c r="Q41" s="451"/>
      <c r="R41" s="451"/>
      <c r="S41" s="451"/>
      <c r="T41" s="451"/>
      <c r="U41" s="451"/>
      <c r="V41" s="451"/>
      <c r="W41" s="451"/>
      <c r="X41" s="451"/>
      <c r="Y41" s="451"/>
      <c r="Z41" s="451"/>
      <c r="AA41" s="451"/>
      <c r="AB41" s="451"/>
      <c r="AC41" s="451"/>
      <c r="AD41" s="451"/>
      <c r="AE41" s="451"/>
      <c r="AF41" s="451"/>
      <c r="AG41" s="451"/>
      <c r="AH41" s="451"/>
      <c r="AI41" s="451"/>
      <c r="AJ41" s="451"/>
      <c r="AK41" s="451"/>
      <c r="AL41" s="451"/>
      <c r="AM41" s="451"/>
      <c r="AN41" s="451"/>
      <c r="AO41" s="451"/>
      <c r="AP41" s="451"/>
      <c r="AQ41" s="451"/>
      <c r="AR41" s="451"/>
      <c r="AS41" s="451"/>
      <c r="AT41" s="451"/>
      <c r="AU41" s="451"/>
      <c r="AV41" s="451"/>
    </row>
    <row r="42" spans="1:48">
      <c r="A42" s="451"/>
      <c r="B42" s="451"/>
      <c r="C42" s="451"/>
      <c r="D42" s="451"/>
      <c r="E42" s="451"/>
      <c r="F42" s="451"/>
      <c r="G42" s="451"/>
      <c r="H42" s="451"/>
      <c r="I42" s="451"/>
      <c r="J42" s="451"/>
      <c r="K42" s="451"/>
      <c r="L42" s="451"/>
      <c r="M42" s="451"/>
      <c r="N42" s="451"/>
      <c r="O42" s="451"/>
      <c r="P42" s="451"/>
      <c r="Q42" s="451"/>
      <c r="R42" s="451"/>
      <c r="S42" s="451"/>
      <c r="T42" s="451"/>
      <c r="U42" s="451"/>
      <c r="V42" s="451"/>
      <c r="W42" s="451"/>
      <c r="X42" s="451"/>
      <c r="Y42" s="451"/>
      <c r="Z42" s="451"/>
      <c r="AA42" s="451"/>
      <c r="AB42" s="451"/>
      <c r="AC42" s="451"/>
      <c r="AD42" s="451"/>
      <c r="AE42" s="451"/>
      <c r="AF42" s="451"/>
      <c r="AG42" s="451"/>
      <c r="AH42" s="451"/>
      <c r="AI42" s="451"/>
      <c r="AJ42" s="451"/>
      <c r="AK42" s="451"/>
      <c r="AL42" s="451"/>
      <c r="AM42" s="451"/>
      <c r="AN42" s="451"/>
      <c r="AO42" s="451"/>
      <c r="AP42" s="451"/>
      <c r="AQ42" s="451"/>
      <c r="AR42" s="451"/>
      <c r="AS42" s="451"/>
      <c r="AT42" s="451"/>
      <c r="AU42" s="451"/>
      <c r="AV42" s="451"/>
    </row>
    <row r="43" spans="1:48">
      <c r="A43" s="451"/>
      <c r="B43" s="451"/>
      <c r="C43" s="451"/>
      <c r="D43" s="451"/>
      <c r="E43" s="451"/>
      <c r="F43" s="451"/>
      <c r="G43" s="451"/>
      <c r="H43" s="451"/>
      <c r="I43" s="451"/>
      <c r="J43" s="451"/>
      <c r="K43" s="451"/>
      <c r="L43" s="451"/>
      <c r="M43" s="451"/>
      <c r="N43" s="451"/>
      <c r="O43" s="451"/>
      <c r="P43" s="451"/>
      <c r="Q43" s="451"/>
      <c r="R43" s="451"/>
      <c r="S43" s="451"/>
      <c r="T43" s="451"/>
      <c r="U43" s="451"/>
      <c r="V43" s="451"/>
      <c r="W43" s="451"/>
      <c r="X43" s="451"/>
      <c r="Y43" s="451"/>
      <c r="Z43" s="451"/>
      <c r="AA43" s="451"/>
      <c r="AB43" s="451"/>
      <c r="AC43" s="451"/>
      <c r="AD43" s="451"/>
      <c r="AE43" s="451"/>
      <c r="AF43" s="451"/>
      <c r="AG43" s="451"/>
      <c r="AH43" s="451"/>
      <c r="AI43" s="451"/>
      <c r="AJ43" s="451"/>
      <c r="AK43" s="451"/>
      <c r="AL43" s="451"/>
      <c r="AM43" s="451"/>
      <c r="AN43" s="451"/>
      <c r="AO43" s="451"/>
      <c r="AP43" s="451"/>
      <c r="AQ43" s="451"/>
      <c r="AR43" s="451"/>
      <c r="AS43" s="451"/>
      <c r="AT43" s="451"/>
      <c r="AU43" s="451"/>
      <c r="AV43" s="451"/>
    </row>
    <row r="44" spans="1:48">
      <c r="A44" s="451"/>
      <c r="B44" s="451"/>
      <c r="C44" s="451"/>
      <c r="D44" s="451"/>
      <c r="E44" s="451"/>
      <c r="F44" s="451"/>
      <c r="G44" s="451"/>
      <c r="H44" s="451"/>
      <c r="I44" s="451"/>
      <c r="J44" s="451"/>
      <c r="K44" s="451"/>
      <c r="L44" s="451"/>
      <c r="M44" s="451"/>
      <c r="N44" s="451"/>
      <c r="O44" s="451"/>
      <c r="P44" s="451"/>
      <c r="Q44" s="451"/>
      <c r="R44" s="451"/>
      <c r="S44" s="451"/>
      <c r="T44" s="451"/>
      <c r="U44" s="451"/>
      <c r="V44" s="451"/>
      <c r="W44" s="451"/>
      <c r="X44" s="451"/>
      <c r="Y44" s="451"/>
      <c r="Z44" s="451"/>
      <c r="AA44" s="451"/>
      <c r="AB44" s="451"/>
      <c r="AC44" s="451"/>
      <c r="AD44" s="451"/>
      <c r="AE44" s="451"/>
      <c r="AF44" s="451"/>
      <c r="AG44" s="451"/>
      <c r="AH44" s="451"/>
      <c r="AI44" s="451"/>
      <c r="AJ44" s="451"/>
      <c r="AK44" s="451"/>
      <c r="AL44" s="451"/>
      <c r="AM44" s="451"/>
      <c r="AN44" s="451"/>
      <c r="AO44" s="451"/>
      <c r="AP44" s="451"/>
      <c r="AQ44" s="451"/>
      <c r="AR44" s="451"/>
      <c r="AS44" s="451"/>
      <c r="AT44" s="451"/>
      <c r="AU44" s="451"/>
      <c r="AV44" s="451"/>
    </row>
    <row r="45" spans="1:48">
      <c r="A45" s="451"/>
      <c r="B45" s="451"/>
      <c r="C45" s="451"/>
      <c r="D45" s="451"/>
      <c r="E45" s="451"/>
      <c r="F45" s="451"/>
      <c r="G45" s="451"/>
      <c r="H45" s="451"/>
      <c r="I45" s="451"/>
      <c r="J45" s="451"/>
      <c r="K45" s="451"/>
      <c r="L45" s="451"/>
      <c r="M45" s="451"/>
      <c r="N45" s="451"/>
      <c r="O45" s="451"/>
      <c r="P45" s="451"/>
      <c r="Q45" s="451"/>
      <c r="R45" s="451"/>
      <c r="S45" s="451"/>
      <c r="T45" s="451"/>
      <c r="U45" s="451"/>
      <c r="V45" s="451"/>
      <c r="W45" s="451"/>
      <c r="X45" s="451"/>
      <c r="Y45" s="451"/>
      <c r="Z45" s="451"/>
      <c r="AA45" s="451"/>
      <c r="AB45" s="451"/>
      <c r="AC45" s="451"/>
      <c r="AD45" s="451"/>
      <c r="AE45" s="451"/>
      <c r="AF45" s="451"/>
      <c r="AG45" s="451"/>
      <c r="AH45" s="451"/>
      <c r="AI45" s="451"/>
      <c r="AJ45" s="451"/>
      <c r="AK45" s="451"/>
      <c r="AL45" s="451"/>
      <c r="AM45" s="451"/>
      <c r="AN45" s="451"/>
      <c r="AO45" s="451"/>
      <c r="AP45" s="451"/>
      <c r="AQ45" s="451"/>
      <c r="AR45" s="451"/>
      <c r="AS45" s="451"/>
      <c r="AT45" s="451"/>
      <c r="AU45" s="451"/>
      <c r="AV45" s="451"/>
    </row>
    <row r="46" spans="1:48">
      <c r="A46" s="451"/>
      <c r="B46" s="451"/>
      <c r="C46" s="451"/>
      <c r="D46" s="451"/>
      <c r="E46" s="451"/>
      <c r="F46" s="451"/>
      <c r="G46" s="451"/>
      <c r="H46" s="451"/>
      <c r="I46" s="451"/>
      <c r="J46" s="451"/>
      <c r="K46" s="451"/>
      <c r="L46" s="451"/>
      <c r="M46" s="451"/>
      <c r="N46" s="451"/>
      <c r="O46" s="451"/>
      <c r="P46" s="451"/>
      <c r="Q46" s="451"/>
      <c r="R46" s="451"/>
      <c r="S46" s="451"/>
      <c r="T46" s="451"/>
      <c r="U46" s="451"/>
      <c r="V46" s="451"/>
      <c r="W46" s="451"/>
      <c r="X46" s="451"/>
      <c r="Y46" s="451"/>
      <c r="Z46" s="451"/>
      <c r="AA46" s="451"/>
      <c r="AB46" s="451"/>
      <c r="AC46" s="451"/>
      <c r="AD46" s="451"/>
      <c r="AE46" s="451"/>
      <c r="AF46" s="451"/>
      <c r="AG46" s="451"/>
      <c r="AH46" s="451"/>
      <c r="AI46" s="451"/>
      <c r="AJ46" s="451"/>
      <c r="AK46" s="451"/>
      <c r="AL46" s="451"/>
      <c r="AM46" s="451"/>
      <c r="AN46" s="451"/>
      <c r="AO46" s="451"/>
      <c r="AP46" s="451"/>
      <c r="AQ46" s="451"/>
      <c r="AR46" s="451"/>
      <c r="AS46" s="451"/>
      <c r="AT46" s="451"/>
      <c r="AU46" s="451"/>
      <c r="AV46" s="451"/>
    </row>
    <row r="47" spans="1:48">
      <c r="A47" s="451"/>
      <c r="B47" s="451"/>
      <c r="C47" s="451"/>
      <c r="D47" s="451"/>
      <c r="E47" s="451"/>
      <c r="F47" s="451"/>
      <c r="G47" s="451"/>
      <c r="H47" s="451"/>
      <c r="I47" s="451"/>
      <c r="J47" s="451"/>
      <c r="K47" s="451"/>
      <c r="L47" s="451"/>
      <c r="M47" s="451"/>
      <c r="N47" s="451"/>
      <c r="O47" s="451"/>
      <c r="P47" s="451"/>
      <c r="Q47" s="451"/>
      <c r="R47" s="451"/>
      <c r="S47" s="451"/>
      <c r="T47" s="451"/>
      <c r="U47" s="451"/>
      <c r="V47" s="451"/>
      <c r="W47" s="451"/>
      <c r="X47" s="451"/>
      <c r="Y47" s="451"/>
      <c r="Z47" s="451"/>
      <c r="AA47" s="451"/>
      <c r="AB47" s="451"/>
      <c r="AC47" s="451"/>
      <c r="AD47" s="451"/>
      <c r="AE47" s="451"/>
      <c r="AF47" s="451"/>
      <c r="AG47" s="451"/>
      <c r="AH47" s="451"/>
      <c r="AI47" s="451"/>
      <c r="AJ47" s="451"/>
      <c r="AK47" s="451"/>
      <c r="AL47" s="451"/>
      <c r="AM47" s="451"/>
      <c r="AN47" s="451"/>
      <c r="AO47" s="451"/>
      <c r="AP47" s="451"/>
      <c r="AQ47" s="451"/>
      <c r="AR47" s="451"/>
      <c r="AS47" s="451"/>
      <c r="AT47" s="451"/>
      <c r="AU47" s="451"/>
      <c r="AV47" s="451"/>
    </row>
    <row r="48" spans="1:48">
      <c r="A48" s="451"/>
      <c r="B48" s="451"/>
      <c r="C48" s="451"/>
      <c r="D48" s="451"/>
      <c r="E48" s="451"/>
      <c r="F48" s="451"/>
      <c r="G48" s="451"/>
      <c r="H48" s="451"/>
      <c r="I48" s="451"/>
      <c r="J48" s="451"/>
      <c r="K48" s="451"/>
      <c r="L48" s="451"/>
      <c r="M48" s="451"/>
      <c r="N48" s="451"/>
      <c r="O48" s="451"/>
      <c r="P48" s="451"/>
      <c r="Q48" s="451"/>
      <c r="R48" s="451"/>
      <c r="S48" s="451"/>
      <c r="T48" s="451"/>
      <c r="U48" s="451"/>
      <c r="V48" s="451"/>
      <c r="W48" s="451"/>
      <c r="X48" s="451"/>
      <c r="Y48" s="451"/>
      <c r="Z48" s="451"/>
      <c r="AA48" s="451"/>
      <c r="AB48" s="451"/>
      <c r="AC48" s="451"/>
      <c r="AD48" s="451"/>
      <c r="AE48" s="451"/>
      <c r="AF48" s="451"/>
      <c r="AG48" s="451"/>
      <c r="AH48" s="451"/>
      <c r="AI48" s="451"/>
      <c r="AJ48" s="451"/>
      <c r="AK48" s="451"/>
      <c r="AL48" s="451"/>
      <c r="AM48" s="451"/>
      <c r="AN48" s="451"/>
      <c r="AO48" s="451"/>
      <c r="AP48" s="451"/>
      <c r="AQ48" s="451"/>
      <c r="AR48" s="451"/>
      <c r="AS48" s="451"/>
      <c r="AT48" s="451"/>
      <c r="AU48" s="451"/>
      <c r="AV48" s="451"/>
    </row>
    <row r="49" spans="1:48">
      <c r="A49" s="451"/>
      <c r="B49" s="451"/>
      <c r="C49" s="451"/>
      <c r="D49" s="451"/>
      <c r="E49" s="451"/>
      <c r="F49" s="451"/>
      <c r="G49" s="451"/>
      <c r="H49" s="451"/>
      <c r="I49" s="451"/>
      <c r="J49" s="451"/>
      <c r="K49" s="451"/>
      <c r="L49" s="451"/>
      <c r="M49" s="451"/>
      <c r="N49" s="451"/>
      <c r="O49" s="451"/>
      <c r="P49" s="451"/>
      <c r="Q49" s="451"/>
      <c r="R49" s="451"/>
      <c r="S49" s="451"/>
      <c r="T49" s="451"/>
      <c r="U49" s="451"/>
      <c r="V49" s="451"/>
      <c r="W49" s="451"/>
      <c r="X49" s="451"/>
      <c r="Y49" s="451"/>
      <c r="Z49" s="451"/>
      <c r="AA49" s="451"/>
      <c r="AB49" s="451"/>
      <c r="AC49" s="451"/>
      <c r="AD49" s="451"/>
      <c r="AE49" s="451"/>
      <c r="AF49" s="451"/>
      <c r="AG49" s="451"/>
      <c r="AH49" s="451"/>
      <c r="AI49" s="451"/>
      <c r="AJ49" s="451"/>
      <c r="AK49" s="451"/>
      <c r="AL49" s="451"/>
      <c r="AM49" s="451"/>
      <c r="AN49" s="451"/>
      <c r="AO49" s="451"/>
      <c r="AP49" s="451"/>
      <c r="AQ49" s="451"/>
      <c r="AR49" s="451"/>
      <c r="AS49" s="451"/>
      <c r="AT49" s="451"/>
      <c r="AU49" s="451"/>
      <c r="AV49" s="451"/>
    </row>
    <row r="50" spans="1:48">
      <c r="A50" s="451"/>
      <c r="B50" s="451"/>
      <c r="C50" s="451"/>
      <c r="D50" s="451"/>
      <c r="E50" s="451"/>
      <c r="F50" s="451"/>
      <c r="G50" s="451"/>
      <c r="H50" s="451"/>
      <c r="I50" s="451"/>
      <c r="J50" s="451"/>
      <c r="K50" s="451"/>
      <c r="L50" s="451"/>
      <c r="M50" s="451"/>
      <c r="N50" s="451"/>
      <c r="O50" s="451"/>
      <c r="P50" s="451"/>
      <c r="Q50" s="451"/>
      <c r="R50" s="451"/>
      <c r="S50" s="451"/>
      <c r="T50" s="451"/>
      <c r="U50" s="451"/>
      <c r="V50" s="451"/>
      <c r="W50" s="451"/>
      <c r="X50" s="451"/>
      <c r="Y50" s="451"/>
      <c r="Z50" s="451"/>
      <c r="AA50" s="451"/>
      <c r="AB50" s="451"/>
      <c r="AC50" s="451"/>
      <c r="AD50" s="451"/>
      <c r="AE50" s="451"/>
      <c r="AF50" s="451"/>
      <c r="AG50" s="451"/>
      <c r="AH50" s="451"/>
      <c r="AI50" s="451"/>
      <c r="AJ50" s="451"/>
      <c r="AK50" s="451"/>
      <c r="AL50" s="451"/>
      <c r="AM50" s="451"/>
      <c r="AN50" s="451"/>
      <c r="AO50" s="451"/>
      <c r="AP50" s="451"/>
      <c r="AQ50" s="451"/>
      <c r="AR50" s="451"/>
      <c r="AS50" s="451"/>
      <c r="AT50" s="451"/>
      <c r="AU50" s="451"/>
      <c r="AV50" s="451"/>
    </row>
    <row r="51" spans="1:48">
      <c r="A51" s="451"/>
      <c r="B51" s="451"/>
      <c r="C51" s="451"/>
      <c r="D51" s="451"/>
      <c r="E51" s="451"/>
      <c r="F51" s="451"/>
      <c r="G51" s="451"/>
      <c r="H51" s="451"/>
      <c r="I51" s="451"/>
      <c r="J51" s="451"/>
      <c r="K51" s="451"/>
      <c r="L51" s="451"/>
      <c r="M51" s="451"/>
      <c r="N51" s="451"/>
      <c r="O51" s="451"/>
      <c r="P51" s="451"/>
      <c r="Q51" s="451"/>
      <c r="R51" s="451"/>
      <c r="S51" s="451"/>
      <c r="T51" s="451"/>
      <c r="U51" s="451"/>
      <c r="V51" s="451"/>
      <c r="W51" s="451"/>
      <c r="X51" s="451"/>
      <c r="Y51" s="451"/>
      <c r="Z51" s="451"/>
      <c r="AA51" s="451"/>
      <c r="AB51" s="451"/>
      <c r="AC51" s="451"/>
      <c r="AD51" s="451"/>
      <c r="AE51" s="451"/>
      <c r="AF51" s="451"/>
      <c r="AG51" s="451"/>
      <c r="AH51" s="451"/>
      <c r="AI51" s="451"/>
      <c r="AJ51" s="451"/>
      <c r="AK51" s="451"/>
      <c r="AL51" s="451"/>
      <c r="AM51" s="451"/>
      <c r="AN51" s="451"/>
      <c r="AO51" s="451"/>
      <c r="AP51" s="451"/>
      <c r="AQ51" s="451"/>
      <c r="AR51" s="451"/>
      <c r="AS51" s="451"/>
      <c r="AT51" s="451"/>
      <c r="AU51" s="451"/>
      <c r="AV51" s="451"/>
    </row>
    <row r="52" spans="1:48">
      <c r="A52" s="451"/>
      <c r="B52" s="451"/>
      <c r="C52" s="451"/>
      <c r="D52" s="451"/>
      <c r="E52" s="451"/>
      <c r="F52" s="451"/>
      <c r="G52" s="451"/>
      <c r="H52" s="451"/>
      <c r="I52" s="451"/>
      <c r="J52" s="451"/>
      <c r="K52" s="451"/>
      <c r="L52" s="451"/>
      <c r="M52" s="451"/>
      <c r="N52" s="451"/>
      <c r="O52" s="451"/>
      <c r="P52" s="451"/>
      <c r="Q52" s="451"/>
      <c r="R52" s="451"/>
      <c r="S52" s="451"/>
      <c r="T52" s="451"/>
      <c r="U52" s="451"/>
      <c r="V52" s="451"/>
      <c r="W52" s="451"/>
      <c r="X52" s="451"/>
      <c r="Y52" s="451"/>
      <c r="Z52" s="451"/>
      <c r="AA52" s="451"/>
      <c r="AB52" s="451"/>
      <c r="AC52" s="451"/>
      <c r="AD52" s="451"/>
      <c r="AE52" s="451"/>
      <c r="AF52" s="451"/>
      <c r="AG52" s="451"/>
      <c r="AH52" s="451"/>
      <c r="AI52" s="451"/>
      <c r="AJ52" s="451"/>
      <c r="AK52" s="451"/>
      <c r="AL52" s="451"/>
      <c r="AM52" s="451"/>
      <c r="AN52" s="451"/>
      <c r="AO52" s="451"/>
      <c r="AP52" s="451"/>
      <c r="AQ52" s="451"/>
      <c r="AR52" s="451"/>
      <c r="AS52" s="451"/>
      <c r="AT52" s="451"/>
      <c r="AU52" s="451"/>
      <c r="AV52" s="451"/>
    </row>
    <row r="53" spans="1:48">
      <c r="A53" s="451"/>
      <c r="B53" s="451"/>
      <c r="C53" s="451"/>
      <c r="D53" s="451"/>
      <c r="E53" s="451"/>
      <c r="F53" s="451"/>
      <c r="G53" s="451"/>
      <c r="H53" s="451"/>
      <c r="I53" s="451"/>
      <c r="J53" s="451"/>
      <c r="K53" s="451"/>
      <c r="L53" s="451"/>
      <c r="M53" s="451"/>
      <c r="N53" s="451"/>
      <c r="O53" s="451"/>
      <c r="P53" s="451"/>
      <c r="Q53" s="451"/>
      <c r="R53" s="451"/>
      <c r="S53" s="451"/>
      <c r="T53" s="451"/>
      <c r="U53" s="451"/>
      <c r="V53" s="451"/>
      <c r="W53" s="451"/>
      <c r="X53" s="451"/>
      <c r="Y53" s="451"/>
      <c r="Z53" s="451"/>
      <c r="AA53" s="451"/>
      <c r="AB53" s="451"/>
      <c r="AC53" s="451"/>
      <c r="AD53" s="451"/>
      <c r="AE53" s="451"/>
      <c r="AF53" s="451"/>
      <c r="AG53" s="451"/>
      <c r="AH53" s="451"/>
      <c r="AI53" s="451"/>
      <c r="AJ53" s="451"/>
      <c r="AK53" s="451"/>
      <c r="AL53" s="451"/>
      <c r="AM53" s="451"/>
      <c r="AN53" s="451"/>
      <c r="AO53" s="451"/>
      <c r="AP53" s="451"/>
      <c r="AQ53" s="451"/>
      <c r="AR53" s="451"/>
      <c r="AS53" s="451"/>
      <c r="AT53" s="451"/>
      <c r="AU53" s="451"/>
      <c r="AV53" s="451"/>
    </row>
    <row r="54" spans="1:48">
      <c r="A54" s="451"/>
      <c r="B54" s="451"/>
      <c r="C54" s="451"/>
      <c r="D54" s="451"/>
      <c r="E54" s="451"/>
      <c r="F54" s="451"/>
      <c r="G54" s="451"/>
      <c r="H54" s="451"/>
      <c r="I54" s="451"/>
      <c r="J54" s="451"/>
      <c r="K54" s="451"/>
      <c r="L54" s="451"/>
      <c r="M54" s="451"/>
      <c r="N54" s="451"/>
      <c r="O54" s="451"/>
      <c r="P54" s="451"/>
      <c r="Q54" s="451"/>
      <c r="R54" s="451"/>
      <c r="S54" s="451"/>
      <c r="T54" s="451"/>
      <c r="U54" s="451"/>
      <c r="V54" s="451"/>
      <c r="W54" s="451"/>
      <c r="X54" s="451"/>
      <c r="Y54" s="451"/>
      <c r="Z54" s="451"/>
      <c r="AA54" s="451"/>
      <c r="AB54" s="451"/>
      <c r="AC54" s="451"/>
      <c r="AD54" s="451"/>
      <c r="AE54" s="451"/>
      <c r="AF54" s="451"/>
      <c r="AG54" s="451"/>
      <c r="AH54" s="451"/>
      <c r="AI54" s="451"/>
      <c r="AJ54" s="451"/>
      <c r="AK54" s="451"/>
      <c r="AL54" s="451"/>
      <c r="AM54" s="451"/>
      <c r="AN54" s="451"/>
      <c r="AO54" s="451"/>
      <c r="AP54" s="451"/>
      <c r="AQ54" s="451"/>
      <c r="AR54" s="451"/>
      <c r="AS54" s="451"/>
      <c r="AT54" s="451"/>
      <c r="AU54" s="451"/>
      <c r="AV54" s="451"/>
    </row>
    <row r="55" spans="1:48">
      <c r="A55" s="451"/>
      <c r="B55" s="451"/>
      <c r="C55" s="451"/>
      <c r="D55" s="451"/>
      <c r="E55" s="451"/>
      <c r="F55" s="451"/>
      <c r="G55" s="451"/>
      <c r="H55" s="451"/>
      <c r="I55" s="451"/>
      <c r="J55" s="451"/>
      <c r="K55" s="451"/>
      <c r="L55" s="451"/>
      <c r="M55" s="451"/>
      <c r="N55" s="451"/>
      <c r="O55" s="451"/>
      <c r="P55" s="451"/>
      <c r="Q55" s="451"/>
      <c r="R55" s="451"/>
      <c r="S55" s="451"/>
      <c r="T55" s="451"/>
      <c r="U55" s="451"/>
      <c r="V55" s="451"/>
      <c r="W55" s="451"/>
      <c r="X55" s="451"/>
      <c r="Y55" s="451"/>
      <c r="Z55" s="451"/>
      <c r="AA55" s="451"/>
      <c r="AB55" s="451"/>
      <c r="AC55" s="451"/>
      <c r="AD55" s="451"/>
      <c r="AE55" s="451"/>
      <c r="AF55" s="451"/>
      <c r="AG55" s="451"/>
      <c r="AH55" s="451"/>
      <c r="AI55" s="451"/>
      <c r="AJ55" s="451"/>
      <c r="AK55" s="451"/>
      <c r="AL55" s="451"/>
      <c r="AM55" s="451"/>
      <c r="AN55" s="451"/>
      <c r="AO55" s="451"/>
      <c r="AP55" s="451"/>
      <c r="AQ55" s="451"/>
      <c r="AR55" s="451"/>
      <c r="AS55" s="451"/>
      <c r="AT55" s="451"/>
      <c r="AU55" s="451"/>
      <c r="AV55" s="451"/>
    </row>
    <row r="56" spans="1:48">
      <c r="A56" s="451"/>
      <c r="B56" s="451"/>
      <c r="C56" s="451"/>
      <c r="D56" s="451"/>
      <c r="E56" s="451"/>
      <c r="F56" s="451"/>
      <c r="G56" s="451"/>
      <c r="H56" s="451"/>
      <c r="I56" s="451"/>
      <c r="J56" s="451"/>
      <c r="K56" s="451"/>
      <c r="L56" s="451"/>
      <c r="M56" s="451"/>
      <c r="N56" s="451"/>
      <c r="O56" s="451"/>
      <c r="P56" s="451"/>
      <c r="Q56" s="451"/>
      <c r="R56" s="451"/>
      <c r="S56" s="451"/>
      <c r="T56" s="451"/>
      <c r="U56" s="451"/>
      <c r="V56" s="451"/>
      <c r="W56" s="451"/>
      <c r="X56" s="451"/>
      <c r="Y56" s="451"/>
      <c r="Z56" s="451"/>
      <c r="AA56" s="451"/>
      <c r="AB56" s="451"/>
      <c r="AC56" s="451"/>
      <c r="AD56" s="451"/>
      <c r="AE56" s="451"/>
      <c r="AF56" s="451"/>
      <c r="AG56" s="451"/>
      <c r="AH56" s="451"/>
      <c r="AI56" s="451"/>
      <c r="AJ56" s="451"/>
      <c r="AK56" s="451"/>
      <c r="AL56" s="451"/>
      <c r="AM56" s="451"/>
      <c r="AN56" s="451"/>
      <c r="AO56" s="451"/>
      <c r="AP56" s="451"/>
      <c r="AQ56" s="451"/>
      <c r="AR56" s="451"/>
      <c r="AS56" s="451"/>
      <c r="AT56" s="451"/>
      <c r="AU56" s="451"/>
      <c r="AV56" s="451"/>
    </row>
    <row r="57" spans="1:48">
      <c r="A57" s="451"/>
      <c r="B57" s="451"/>
      <c r="C57" s="451"/>
      <c r="D57" s="451"/>
      <c r="E57" s="451"/>
      <c r="F57" s="451"/>
      <c r="G57" s="451"/>
      <c r="H57" s="451"/>
      <c r="I57" s="451"/>
      <c r="J57" s="451"/>
      <c r="K57" s="451"/>
      <c r="L57" s="451"/>
      <c r="M57" s="451"/>
      <c r="N57" s="451"/>
      <c r="O57" s="451"/>
      <c r="P57" s="451"/>
      <c r="Q57" s="451"/>
      <c r="R57" s="451"/>
      <c r="S57" s="451"/>
      <c r="T57" s="451"/>
      <c r="U57" s="451"/>
      <c r="V57" s="451"/>
      <c r="W57" s="451"/>
      <c r="X57" s="451"/>
      <c r="Y57" s="451"/>
      <c r="Z57" s="451"/>
      <c r="AA57" s="451"/>
      <c r="AB57" s="451"/>
      <c r="AC57" s="451"/>
      <c r="AD57" s="451"/>
      <c r="AE57" s="451"/>
      <c r="AF57" s="451"/>
      <c r="AG57" s="451"/>
      <c r="AH57" s="451"/>
      <c r="AI57" s="451"/>
      <c r="AJ57" s="451"/>
      <c r="AK57" s="451"/>
      <c r="AL57" s="451"/>
      <c r="AM57" s="451"/>
      <c r="AN57" s="451"/>
      <c r="AO57" s="451"/>
      <c r="AP57" s="451"/>
      <c r="AQ57" s="451"/>
      <c r="AR57" s="451"/>
      <c r="AS57" s="451"/>
      <c r="AT57" s="451"/>
      <c r="AU57" s="451"/>
      <c r="AV57" s="451"/>
    </row>
    <row r="58" spans="1:48">
      <c r="A58" s="451"/>
      <c r="B58" s="451"/>
      <c r="C58" s="451"/>
      <c r="D58" s="451"/>
      <c r="E58" s="451"/>
      <c r="F58" s="451"/>
      <c r="G58" s="451"/>
      <c r="H58" s="451"/>
      <c r="I58" s="451"/>
      <c r="J58" s="451"/>
      <c r="K58" s="451"/>
      <c r="L58" s="451"/>
      <c r="M58" s="451"/>
      <c r="N58" s="451"/>
      <c r="O58" s="451"/>
      <c r="P58" s="451"/>
      <c r="Q58" s="451"/>
      <c r="R58" s="451"/>
      <c r="S58" s="451"/>
      <c r="T58" s="451"/>
      <c r="U58" s="451"/>
      <c r="V58" s="451"/>
      <c r="W58" s="451"/>
      <c r="X58" s="451"/>
      <c r="Y58" s="451"/>
      <c r="Z58" s="451"/>
      <c r="AA58" s="451"/>
      <c r="AB58" s="451"/>
      <c r="AC58" s="451"/>
      <c r="AD58" s="451"/>
      <c r="AE58" s="451"/>
      <c r="AF58" s="451"/>
      <c r="AG58" s="451"/>
      <c r="AH58" s="451"/>
      <c r="AI58" s="451"/>
      <c r="AJ58" s="451"/>
      <c r="AK58" s="451"/>
      <c r="AL58" s="451"/>
      <c r="AM58" s="451"/>
      <c r="AN58" s="451"/>
      <c r="AO58" s="451"/>
      <c r="AP58" s="451"/>
      <c r="AQ58" s="451"/>
      <c r="AR58" s="451"/>
      <c r="AS58" s="451"/>
      <c r="AT58" s="451"/>
      <c r="AU58" s="451"/>
      <c r="AV58" s="451"/>
    </row>
    <row r="59" spans="1:48">
      <c r="A59" s="451"/>
      <c r="B59" s="451"/>
      <c r="C59" s="451"/>
      <c r="D59" s="451"/>
      <c r="E59" s="451"/>
      <c r="F59" s="451"/>
      <c r="G59" s="451"/>
      <c r="H59" s="451"/>
      <c r="I59" s="451"/>
      <c r="J59" s="451"/>
      <c r="K59" s="451"/>
      <c r="L59" s="451"/>
      <c r="M59" s="451"/>
      <c r="N59" s="451"/>
      <c r="O59" s="451"/>
      <c r="P59" s="451"/>
      <c r="Q59" s="451"/>
      <c r="R59" s="451"/>
      <c r="S59" s="451"/>
      <c r="T59" s="451"/>
      <c r="U59" s="451"/>
      <c r="V59" s="451"/>
      <c r="W59" s="451"/>
      <c r="X59" s="451"/>
      <c r="Y59" s="451"/>
      <c r="Z59" s="451"/>
      <c r="AA59" s="451"/>
      <c r="AB59" s="451"/>
      <c r="AC59" s="451"/>
      <c r="AD59" s="451"/>
      <c r="AE59" s="451"/>
      <c r="AF59" s="451"/>
      <c r="AG59" s="451"/>
      <c r="AH59" s="451"/>
      <c r="AI59" s="451"/>
      <c r="AJ59" s="451"/>
      <c r="AK59" s="451"/>
      <c r="AL59" s="451"/>
      <c r="AM59" s="451"/>
      <c r="AN59" s="451"/>
      <c r="AO59" s="451"/>
      <c r="AP59" s="451"/>
      <c r="AQ59" s="451"/>
      <c r="AR59" s="451"/>
      <c r="AS59" s="451"/>
      <c r="AT59" s="451"/>
      <c r="AU59" s="451"/>
      <c r="AV59" s="451"/>
    </row>
    <row r="60" spans="1:48">
      <c r="A60" s="451"/>
      <c r="B60" s="451"/>
      <c r="C60" s="451"/>
      <c r="D60" s="451"/>
      <c r="E60" s="451"/>
      <c r="F60" s="451"/>
      <c r="G60" s="451"/>
      <c r="H60" s="451"/>
      <c r="I60" s="451"/>
      <c r="J60" s="451"/>
      <c r="K60" s="451"/>
      <c r="L60" s="451"/>
      <c r="M60" s="451"/>
      <c r="N60" s="451"/>
      <c r="O60" s="451"/>
      <c r="P60" s="451"/>
      <c r="Q60" s="451"/>
      <c r="R60" s="451"/>
      <c r="S60" s="451"/>
      <c r="T60" s="451"/>
      <c r="U60" s="451"/>
      <c r="V60" s="451"/>
      <c r="W60" s="451"/>
      <c r="X60" s="451"/>
      <c r="Y60" s="451"/>
      <c r="Z60" s="451"/>
      <c r="AA60" s="451"/>
      <c r="AB60" s="451"/>
      <c r="AC60" s="451"/>
      <c r="AD60" s="451"/>
      <c r="AE60" s="451"/>
      <c r="AF60" s="451"/>
      <c r="AG60" s="451"/>
      <c r="AH60" s="451"/>
      <c r="AI60" s="451"/>
      <c r="AJ60" s="451"/>
      <c r="AK60" s="451"/>
      <c r="AL60" s="451"/>
      <c r="AM60" s="451"/>
      <c r="AN60" s="451"/>
      <c r="AO60" s="451"/>
      <c r="AP60" s="451"/>
      <c r="AQ60" s="451"/>
      <c r="AR60" s="451"/>
      <c r="AS60" s="451"/>
      <c r="AT60" s="451"/>
      <c r="AU60" s="451"/>
      <c r="AV60" s="451"/>
    </row>
    <row r="61" spans="1:48">
      <c r="A61" s="451"/>
      <c r="B61" s="451"/>
      <c r="C61" s="451"/>
      <c r="D61" s="451"/>
      <c r="E61" s="451"/>
      <c r="F61" s="451"/>
      <c r="G61" s="451"/>
      <c r="H61" s="451"/>
      <c r="I61" s="451"/>
      <c r="J61" s="451"/>
      <c r="K61" s="451"/>
      <c r="L61" s="451"/>
      <c r="M61" s="451"/>
      <c r="N61" s="451"/>
      <c r="O61" s="451"/>
      <c r="P61" s="451"/>
      <c r="Q61" s="451"/>
      <c r="R61" s="451"/>
      <c r="S61" s="451"/>
      <c r="T61" s="451"/>
      <c r="U61" s="451"/>
      <c r="V61" s="451"/>
      <c r="W61" s="451"/>
      <c r="X61" s="451"/>
      <c r="Y61" s="451"/>
      <c r="Z61" s="451"/>
      <c r="AA61" s="451"/>
      <c r="AB61" s="451"/>
      <c r="AC61" s="451"/>
      <c r="AD61" s="451"/>
      <c r="AE61" s="451"/>
      <c r="AF61" s="451"/>
      <c r="AG61" s="451"/>
      <c r="AH61" s="451"/>
      <c r="AI61" s="451"/>
      <c r="AJ61" s="451"/>
      <c r="AK61" s="451"/>
      <c r="AL61" s="451"/>
      <c r="AM61" s="451"/>
      <c r="AN61" s="451"/>
      <c r="AO61" s="451"/>
      <c r="AP61" s="451"/>
      <c r="AQ61" s="451"/>
      <c r="AR61" s="451"/>
      <c r="AS61" s="451"/>
      <c r="AT61" s="451"/>
      <c r="AU61" s="451"/>
      <c r="AV61" s="451"/>
    </row>
    <row r="62" spans="1:48">
      <c r="A62" s="451"/>
      <c r="B62" s="451"/>
      <c r="C62" s="451"/>
      <c r="D62" s="451"/>
      <c r="E62" s="451"/>
      <c r="F62" s="451"/>
      <c r="G62" s="451"/>
      <c r="H62" s="451"/>
      <c r="I62" s="451"/>
      <c r="J62" s="451"/>
      <c r="K62" s="451"/>
      <c r="L62" s="451"/>
      <c r="M62" s="451"/>
      <c r="N62" s="451"/>
      <c r="O62" s="451"/>
      <c r="P62" s="451"/>
      <c r="Q62" s="451"/>
      <c r="R62" s="451"/>
      <c r="S62" s="451"/>
      <c r="T62" s="451"/>
      <c r="U62" s="451"/>
      <c r="V62" s="451"/>
      <c r="W62" s="451"/>
      <c r="X62" s="451"/>
      <c r="Y62" s="451"/>
      <c r="Z62" s="451"/>
      <c r="AA62" s="451"/>
      <c r="AB62" s="451"/>
      <c r="AC62" s="451"/>
      <c r="AD62" s="451"/>
      <c r="AE62" s="451"/>
      <c r="AF62" s="451"/>
      <c r="AG62" s="451"/>
      <c r="AH62" s="451"/>
      <c r="AI62" s="451"/>
      <c r="AJ62" s="451"/>
      <c r="AK62" s="451"/>
      <c r="AL62" s="451"/>
      <c r="AM62" s="451"/>
      <c r="AN62" s="451"/>
      <c r="AO62" s="451"/>
      <c r="AP62" s="451"/>
      <c r="AQ62" s="451"/>
      <c r="AR62" s="451"/>
      <c r="AS62" s="451"/>
      <c r="AT62" s="451"/>
      <c r="AU62" s="451"/>
      <c r="AV62" s="451"/>
    </row>
    <row r="63" spans="1:48">
      <c r="A63" s="451"/>
      <c r="B63" s="451"/>
      <c r="C63" s="451"/>
      <c r="D63" s="451"/>
      <c r="E63" s="451"/>
      <c r="F63" s="451"/>
      <c r="G63" s="451"/>
      <c r="H63" s="451"/>
      <c r="I63" s="451"/>
      <c r="J63" s="451"/>
      <c r="K63" s="451"/>
      <c r="L63" s="451"/>
      <c r="M63" s="451"/>
      <c r="N63" s="451"/>
      <c r="O63" s="451"/>
      <c r="P63" s="451"/>
      <c r="Q63" s="451"/>
      <c r="R63" s="451"/>
      <c r="S63" s="451"/>
      <c r="T63" s="451"/>
      <c r="U63" s="451"/>
      <c r="V63" s="451"/>
      <c r="W63" s="451"/>
      <c r="X63" s="451"/>
      <c r="Y63" s="451"/>
      <c r="Z63" s="451"/>
      <c r="AA63" s="451"/>
      <c r="AB63" s="451"/>
      <c r="AC63" s="451"/>
      <c r="AD63" s="451"/>
      <c r="AE63" s="451"/>
      <c r="AF63" s="451"/>
      <c r="AG63" s="451"/>
      <c r="AH63" s="451"/>
      <c r="AI63" s="451"/>
      <c r="AJ63" s="451"/>
      <c r="AK63" s="451"/>
      <c r="AL63" s="451"/>
      <c r="AM63" s="451"/>
      <c r="AN63" s="451"/>
      <c r="AO63" s="451"/>
      <c r="AP63" s="451"/>
      <c r="AQ63" s="451"/>
      <c r="AR63" s="451"/>
      <c r="AS63" s="451"/>
      <c r="AT63" s="451"/>
      <c r="AU63" s="451"/>
      <c r="AV63" s="451"/>
    </row>
    <row r="64" spans="1:48">
      <c r="A64" s="451"/>
      <c r="B64" s="451"/>
      <c r="C64" s="451"/>
      <c r="D64" s="451"/>
      <c r="E64" s="451"/>
      <c r="F64" s="451"/>
      <c r="G64" s="451"/>
      <c r="H64" s="451"/>
      <c r="I64" s="451"/>
      <c r="J64" s="451"/>
      <c r="K64" s="451"/>
      <c r="L64" s="451"/>
      <c r="M64" s="451"/>
      <c r="N64" s="451"/>
      <c r="O64" s="451"/>
      <c r="P64" s="451"/>
      <c r="Q64" s="451"/>
      <c r="R64" s="451"/>
      <c r="S64" s="451"/>
      <c r="T64" s="451"/>
      <c r="U64" s="451"/>
      <c r="V64" s="451"/>
      <c r="W64" s="451"/>
      <c r="X64" s="451"/>
      <c r="Y64" s="451"/>
      <c r="Z64" s="451"/>
      <c r="AA64" s="451"/>
      <c r="AB64" s="451"/>
      <c r="AC64" s="451"/>
      <c r="AD64" s="451"/>
      <c r="AE64" s="451"/>
      <c r="AF64" s="451"/>
      <c r="AG64" s="451"/>
      <c r="AH64" s="451"/>
      <c r="AI64" s="451"/>
      <c r="AJ64" s="451"/>
      <c r="AK64" s="451"/>
      <c r="AL64" s="451"/>
      <c r="AM64" s="451"/>
      <c r="AN64" s="451"/>
      <c r="AO64" s="451"/>
      <c r="AP64" s="451"/>
      <c r="AQ64" s="451"/>
      <c r="AR64" s="451"/>
      <c r="AS64" s="451"/>
      <c r="AT64" s="451"/>
      <c r="AU64" s="451"/>
      <c r="AV64" s="451"/>
    </row>
    <row r="65" spans="1:48">
      <c r="A65" s="451"/>
      <c r="B65" s="451"/>
      <c r="C65" s="451"/>
      <c r="D65" s="451"/>
      <c r="E65" s="451"/>
      <c r="F65" s="451"/>
      <c r="G65" s="451"/>
      <c r="H65" s="451"/>
      <c r="I65" s="451"/>
      <c r="J65" s="451"/>
      <c r="K65" s="451"/>
      <c r="L65" s="451"/>
      <c r="M65" s="451"/>
      <c r="N65" s="451"/>
      <c r="O65" s="451"/>
      <c r="P65" s="451"/>
      <c r="Q65" s="451"/>
      <c r="R65" s="451"/>
      <c r="S65" s="451"/>
      <c r="T65" s="451"/>
      <c r="U65" s="451"/>
      <c r="V65" s="451"/>
      <c r="W65" s="451"/>
      <c r="X65" s="451"/>
      <c r="Y65" s="451"/>
      <c r="Z65" s="451"/>
      <c r="AA65" s="451"/>
      <c r="AB65" s="451"/>
      <c r="AC65" s="451"/>
      <c r="AD65" s="451"/>
      <c r="AE65" s="451"/>
      <c r="AF65" s="451"/>
      <c r="AG65" s="451"/>
      <c r="AH65" s="451"/>
      <c r="AI65" s="451"/>
      <c r="AJ65" s="451"/>
      <c r="AK65" s="451"/>
      <c r="AL65" s="451"/>
      <c r="AM65" s="451"/>
      <c r="AN65" s="451"/>
      <c r="AO65" s="451"/>
      <c r="AP65" s="451"/>
      <c r="AQ65" s="451"/>
      <c r="AR65" s="451"/>
      <c r="AS65" s="451"/>
      <c r="AT65" s="451"/>
      <c r="AU65" s="451"/>
      <c r="AV65" s="451"/>
    </row>
    <row r="66" spans="1:48">
      <c r="A66" s="451"/>
      <c r="B66" s="451"/>
      <c r="C66" s="451"/>
      <c r="D66" s="451"/>
      <c r="E66" s="451"/>
      <c r="F66" s="451"/>
      <c r="G66" s="451"/>
      <c r="H66" s="451"/>
      <c r="I66" s="451"/>
      <c r="J66" s="451"/>
      <c r="K66" s="451"/>
      <c r="L66" s="451"/>
      <c r="M66" s="451"/>
      <c r="N66" s="451"/>
      <c r="O66" s="451"/>
      <c r="P66" s="451"/>
      <c r="Q66" s="451"/>
      <c r="R66" s="451"/>
      <c r="S66" s="451"/>
      <c r="T66" s="451"/>
      <c r="U66" s="451"/>
      <c r="V66" s="451"/>
      <c r="W66" s="451"/>
      <c r="X66" s="451"/>
      <c r="Y66" s="451"/>
      <c r="Z66" s="451"/>
      <c r="AA66" s="451"/>
      <c r="AB66" s="451"/>
      <c r="AC66" s="451"/>
      <c r="AD66" s="451"/>
      <c r="AE66" s="451"/>
      <c r="AF66" s="451"/>
      <c r="AG66" s="451"/>
      <c r="AH66" s="451"/>
      <c r="AI66" s="451"/>
      <c r="AJ66" s="451"/>
      <c r="AK66" s="451"/>
      <c r="AL66" s="451"/>
      <c r="AM66" s="451"/>
      <c r="AN66" s="451"/>
      <c r="AO66" s="451"/>
      <c r="AP66" s="451"/>
      <c r="AQ66" s="451"/>
      <c r="AR66" s="451"/>
      <c r="AS66" s="451"/>
      <c r="AT66" s="451"/>
      <c r="AU66" s="451"/>
      <c r="AV66" s="451"/>
    </row>
    <row r="67" spans="1:48">
      <c r="A67" s="451"/>
      <c r="B67" s="451"/>
      <c r="C67" s="451"/>
      <c r="D67" s="451"/>
      <c r="E67" s="451"/>
      <c r="F67" s="451"/>
      <c r="G67" s="451"/>
      <c r="H67" s="451"/>
      <c r="I67" s="451"/>
      <c r="J67" s="451"/>
      <c r="K67" s="451"/>
      <c r="L67" s="451"/>
      <c r="M67" s="451"/>
      <c r="N67" s="451"/>
      <c r="O67" s="451"/>
      <c r="P67" s="451"/>
      <c r="Q67" s="451"/>
      <c r="R67" s="451"/>
      <c r="S67" s="451"/>
      <c r="T67" s="451"/>
      <c r="U67" s="451"/>
      <c r="V67" s="451"/>
      <c r="W67" s="451"/>
      <c r="X67" s="451"/>
      <c r="Y67" s="451"/>
      <c r="Z67" s="451"/>
      <c r="AA67" s="451"/>
      <c r="AB67" s="451"/>
      <c r="AC67" s="451"/>
      <c r="AD67" s="451"/>
      <c r="AE67" s="451"/>
      <c r="AF67" s="451"/>
      <c r="AG67" s="451"/>
      <c r="AH67" s="451"/>
      <c r="AI67" s="451"/>
      <c r="AJ67" s="451"/>
      <c r="AK67" s="451"/>
      <c r="AL67" s="451"/>
      <c r="AM67" s="451"/>
      <c r="AN67" s="451"/>
      <c r="AO67" s="451"/>
      <c r="AP67" s="451"/>
      <c r="AQ67" s="451"/>
      <c r="AR67" s="451"/>
      <c r="AS67" s="451"/>
      <c r="AT67" s="451"/>
      <c r="AU67" s="451"/>
      <c r="AV67" s="451"/>
    </row>
    <row r="68" spans="1:48">
      <c r="A68" s="451"/>
      <c r="B68" s="451"/>
      <c r="C68" s="451"/>
      <c r="D68" s="451"/>
      <c r="E68" s="451"/>
      <c r="F68" s="451"/>
      <c r="G68" s="451"/>
      <c r="H68" s="451"/>
      <c r="I68" s="451"/>
      <c r="J68" s="451"/>
      <c r="K68" s="451"/>
      <c r="L68" s="451"/>
      <c r="M68" s="451"/>
      <c r="N68" s="451"/>
      <c r="O68" s="451"/>
      <c r="P68" s="451"/>
      <c r="Q68" s="451"/>
      <c r="R68" s="451"/>
      <c r="S68" s="451"/>
      <c r="T68" s="451"/>
      <c r="U68" s="451"/>
      <c r="V68" s="451"/>
      <c r="W68" s="451"/>
      <c r="X68" s="451"/>
      <c r="Y68" s="451"/>
      <c r="Z68" s="451"/>
      <c r="AA68" s="451"/>
      <c r="AB68" s="451"/>
      <c r="AC68" s="451"/>
      <c r="AD68" s="451"/>
      <c r="AE68" s="451"/>
      <c r="AF68" s="451"/>
      <c r="AG68" s="451"/>
      <c r="AH68" s="451"/>
      <c r="AI68" s="451"/>
      <c r="AJ68" s="451"/>
      <c r="AK68" s="451"/>
      <c r="AL68" s="451"/>
      <c r="AM68" s="451"/>
      <c r="AN68" s="451"/>
      <c r="AO68" s="451"/>
      <c r="AP68" s="451"/>
      <c r="AQ68" s="451"/>
      <c r="AR68" s="451"/>
      <c r="AS68" s="451"/>
      <c r="AT68" s="451"/>
      <c r="AU68" s="451"/>
      <c r="AV68" s="451"/>
    </row>
    <row r="69" spans="1:48">
      <c r="A69" s="451"/>
      <c r="B69" s="451"/>
      <c r="C69" s="451"/>
      <c r="D69" s="451"/>
      <c r="E69" s="451"/>
      <c r="F69" s="451"/>
      <c r="G69" s="451"/>
      <c r="H69" s="451"/>
      <c r="I69" s="451"/>
      <c r="J69" s="451"/>
      <c r="K69" s="451"/>
      <c r="L69" s="451"/>
      <c r="M69" s="451"/>
      <c r="N69" s="451"/>
      <c r="O69" s="451"/>
      <c r="P69" s="451"/>
      <c r="Q69" s="451"/>
      <c r="R69" s="451"/>
      <c r="S69" s="451"/>
      <c r="T69" s="451"/>
      <c r="U69" s="451"/>
      <c r="V69" s="451"/>
      <c r="W69" s="451"/>
      <c r="X69" s="451"/>
      <c r="Y69" s="451"/>
      <c r="Z69" s="451"/>
      <c r="AA69" s="451"/>
      <c r="AB69" s="451"/>
      <c r="AC69" s="451"/>
      <c r="AD69" s="451"/>
      <c r="AE69" s="451"/>
      <c r="AF69" s="451"/>
      <c r="AG69" s="451"/>
      <c r="AH69" s="451"/>
      <c r="AI69" s="451"/>
      <c r="AJ69" s="451"/>
      <c r="AK69" s="451"/>
      <c r="AL69" s="451"/>
      <c r="AM69" s="451"/>
      <c r="AN69" s="451"/>
      <c r="AO69" s="451"/>
      <c r="AP69" s="451"/>
      <c r="AQ69" s="451"/>
      <c r="AR69" s="451"/>
      <c r="AS69" s="451"/>
      <c r="AT69" s="451"/>
      <c r="AU69" s="451"/>
      <c r="AV69" s="451"/>
    </row>
    <row r="70" spans="1:48">
      <c r="A70" s="451"/>
      <c r="B70" s="451"/>
      <c r="C70" s="451"/>
      <c r="D70" s="451"/>
      <c r="E70" s="451"/>
      <c r="F70" s="451"/>
      <c r="G70" s="451"/>
      <c r="H70" s="451"/>
      <c r="I70" s="451"/>
      <c r="J70" s="451"/>
      <c r="K70" s="451"/>
      <c r="L70" s="451"/>
      <c r="M70" s="451"/>
      <c r="N70" s="451"/>
      <c r="O70" s="451"/>
      <c r="P70" s="451"/>
      <c r="Q70" s="451"/>
      <c r="R70" s="451"/>
      <c r="S70" s="451"/>
      <c r="T70" s="451"/>
      <c r="U70" s="451"/>
      <c r="V70" s="451"/>
      <c r="W70" s="451"/>
      <c r="X70" s="451"/>
      <c r="Y70" s="451"/>
      <c r="Z70" s="451"/>
      <c r="AA70" s="451"/>
      <c r="AB70" s="451"/>
      <c r="AC70" s="451"/>
      <c r="AD70" s="451"/>
      <c r="AE70" s="451"/>
      <c r="AF70" s="451"/>
      <c r="AG70" s="451"/>
      <c r="AH70" s="451"/>
      <c r="AI70" s="451"/>
      <c r="AJ70" s="451"/>
      <c r="AK70" s="451"/>
      <c r="AL70" s="451"/>
      <c r="AM70" s="451"/>
      <c r="AN70" s="451"/>
      <c r="AO70" s="451"/>
      <c r="AP70" s="451"/>
      <c r="AQ70" s="451"/>
      <c r="AR70" s="451"/>
      <c r="AS70" s="451"/>
      <c r="AT70" s="451"/>
      <c r="AU70" s="451"/>
      <c r="AV70" s="451"/>
    </row>
    <row r="71" spans="1:48">
      <c r="A71" s="451"/>
      <c r="B71" s="451"/>
      <c r="C71" s="451"/>
      <c r="D71" s="451"/>
      <c r="E71" s="451"/>
      <c r="F71" s="451"/>
      <c r="G71" s="451"/>
      <c r="H71" s="451"/>
      <c r="I71" s="451"/>
      <c r="J71" s="451"/>
      <c r="K71" s="451"/>
      <c r="L71" s="451"/>
      <c r="M71" s="451"/>
      <c r="N71" s="451"/>
      <c r="O71" s="451"/>
      <c r="P71" s="451"/>
      <c r="Q71" s="451"/>
      <c r="R71" s="451"/>
      <c r="S71" s="451"/>
      <c r="T71" s="451"/>
      <c r="U71" s="451"/>
      <c r="V71" s="451"/>
      <c r="W71" s="451"/>
      <c r="X71" s="451"/>
      <c r="Y71" s="451"/>
      <c r="Z71" s="451"/>
      <c r="AA71" s="451"/>
      <c r="AB71" s="451"/>
      <c r="AC71" s="451"/>
      <c r="AD71" s="451"/>
      <c r="AE71" s="451"/>
      <c r="AF71" s="451"/>
      <c r="AG71" s="451"/>
      <c r="AH71" s="451"/>
      <c r="AI71" s="451"/>
      <c r="AJ71" s="451"/>
      <c r="AK71" s="451"/>
      <c r="AL71" s="451"/>
      <c r="AM71" s="451"/>
      <c r="AN71" s="451"/>
      <c r="AO71" s="451"/>
      <c r="AP71" s="451"/>
      <c r="AQ71" s="451"/>
      <c r="AR71" s="451"/>
      <c r="AS71" s="451"/>
      <c r="AT71" s="451"/>
      <c r="AU71" s="451"/>
      <c r="AV71" s="451"/>
    </row>
    <row r="72" spans="1:48">
      <c r="A72" s="451"/>
      <c r="B72" s="451"/>
      <c r="C72" s="451"/>
      <c r="D72" s="451"/>
      <c r="E72" s="451"/>
      <c r="F72" s="451"/>
      <c r="G72" s="451"/>
      <c r="H72" s="451"/>
      <c r="I72" s="451"/>
      <c r="J72" s="451"/>
      <c r="K72" s="451"/>
      <c r="L72" s="451"/>
      <c r="M72" s="451"/>
      <c r="N72" s="451"/>
      <c r="O72" s="451"/>
      <c r="P72" s="451"/>
      <c r="Q72" s="451"/>
      <c r="R72" s="451"/>
      <c r="S72" s="451"/>
      <c r="T72" s="451"/>
      <c r="U72" s="451"/>
      <c r="V72" s="451"/>
      <c r="W72" s="451"/>
      <c r="X72" s="451"/>
      <c r="Y72" s="451"/>
      <c r="Z72" s="451"/>
      <c r="AA72" s="451"/>
      <c r="AB72" s="451"/>
      <c r="AC72" s="451"/>
      <c r="AD72" s="451"/>
      <c r="AE72" s="451"/>
      <c r="AF72" s="451"/>
      <c r="AG72" s="451"/>
      <c r="AH72" s="451"/>
      <c r="AI72" s="451"/>
      <c r="AJ72" s="451"/>
      <c r="AK72" s="451"/>
      <c r="AL72" s="451"/>
      <c r="AM72" s="451"/>
      <c r="AN72" s="451"/>
      <c r="AO72" s="451"/>
      <c r="AP72" s="451"/>
      <c r="AQ72" s="451"/>
      <c r="AR72" s="451"/>
      <c r="AS72" s="451"/>
      <c r="AT72" s="451"/>
      <c r="AU72" s="451"/>
      <c r="AV72" s="451"/>
    </row>
    <row r="73" spans="1:48">
      <c r="A73" s="451"/>
      <c r="B73" s="451"/>
      <c r="C73" s="451"/>
      <c r="D73" s="451"/>
      <c r="E73" s="451"/>
      <c r="F73" s="451"/>
      <c r="G73" s="451"/>
      <c r="H73" s="451"/>
      <c r="I73" s="451"/>
      <c r="J73" s="451"/>
      <c r="K73" s="451"/>
      <c r="L73" s="451"/>
      <c r="M73" s="451"/>
      <c r="N73" s="451"/>
      <c r="O73" s="451"/>
      <c r="P73" s="451"/>
      <c r="Q73" s="451"/>
      <c r="R73" s="451"/>
      <c r="S73" s="451"/>
      <c r="T73" s="451"/>
      <c r="U73" s="451"/>
      <c r="V73" s="451"/>
      <c r="W73" s="451"/>
      <c r="X73" s="451"/>
      <c r="Y73" s="451"/>
      <c r="Z73" s="451"/>
      <c r="AA73" s="451"/>
      <c r="AB73" s="451"/>
      <c r="AC73" s="451"/>
      <c r="AD73" s="451"/>
      <c r="AE73" s="451"/>
      <c r="AF73" s="451"/>
      <c r="AG73" s="451"/>
      <c r="AH73" s="451"/>
      <c r="AI73" s="451"/>
      <c r="AJ73" s="451"/>
      <c r="AK73" s="451"/>
      <c r="AL73" s="451"/>
      <c r="AM73" s="451"/>
      <c r="AN73" s="451"/>
      <c r="AO73" s="451"/>
      <c r="AP73" s="451"/>
      <c r="AQ73" s="451"/>
      <c r="AR73" s="451"/>
      <c r="AS73" s="451"/>
      <c r="AT73" s="451"/>
      <c r="AU73" s="451"/>
      <c r="AV73" s="451"/>
    </row>
    <row r="74" spans="1:48">
      <c r="A74" s="451"/>
      <c r="B74" s="451"/>
      <c r="C74" s="451"/>
      <c r="D74" s="451"/>
      <c r="E74" s="451"/>
      <c r="F74" s="451"/>
      <c r="G74" s="451"/>
      <c r="H74" s="451"/>
      <c r="I74" s="451"/>
      <c r="J74" s="451"/>
      <c r="K74" s="451"/>
      <c r="L74" s="451"/>
      <c r="M74" s="451"/>
      <c r="N74" s="451"/>
      <c r="O74" s="451"/>
      <c r="P74" s="451"/>
      <c r="Q74" s="451"/>
      <c r="R74" s="451"/>
      <c r="S74" s="451"/>
      <c r="T74" s="451"/>
      <c r="U74" s="451"/>
      <c r="V74" s="451"/>
      <c r="W74" s="451"/>
      <c r="X74" s="451"/>
      <c r="Y74" s="451"/>
      <c r="Z74" s="451"/>
      <c r="AA74" s="451"/>
      <c r="AB74" s="451"/>
      <c r="AC74" s="451"/>
      <c r="AD74" s="451"/>
      <c r="AE74" s="451"/>
      <c r="AF74" s="451"/>
      <c r="AG74" s="451"/>
      <c r="AH74" s="451"/>
      <c r="AI74" s="451"/>
      <c r="AJ74" s="451"/>
      <c r="AK74" s="451"/>
      <c r="AL74" s="451"/>
      <c r="AM74" s="451"/>
      <c r="AN74" s="451"/>
      <c r="AO74" s="451"/>
      <c r="AP74" s="451"/>
      <c r="AQ74" s="451"/>
      <c r="AR74" s="451"/>
      <c r="AS74" s="451"/>
      <c r="AT74" s="451"/>
      <c r="AU74" s="451"/>
      <c r="AV74" s="451"/>
    </row>
    <row r="75" spans="1:48">
      <c r="A75" s="451"/>
      <c r="B75" s="451"/>
      <c r="C75" s="451"/>
      <c r="D75" s="451"/>
      <c r="E75" s="451"/>
      <c r="F75" s="451"/>
      <c r="G75" s="451"/>
      <c r="H75" s="451"/>
      <c r="I75" s="451"/>
      <c r="J75" s="451"/>
      <c r="K75" s="451"/>
      <c r="L75" s="451"/>
      <c r="M75" s="451"/>
      <c r="N75" s="451"/>
      <c r="O75" s="451"/>
      <c r="P75" s="451"/>
      <c r="Q75" s="451"/>
      <c r="R75" s="451"/>
      <c r="S75" s="451"/>
      <c r="T75" s="451"/>
      <c r="U75" s="451"/>
      <c r="V75" s="451"/>
      <c r="W75" s="451"/>
      <c r="X75" s="451"/>
      <c r="Y75" s="451"/>
      <c r="Z75" s="451"/>
      <c r="AA75" s="451"/>
      <c r="AB75" s="451"/>
      <c r="AC75" s="451"/>
      <c r="AD75" s="451"/>
      <c r="AE75" s="451"/>
      <c r="AF75" s="451"/>
      <c r="AG75" s="451"/>
      <c r="AH75" s="451"/>
      <c r="AI75" s="451"/>
      <c r="AJ75" s="451"/>
      <c r="AK75" s="451"/>
      <c r="AL75" s="451"/>
      <c r="AM75" s="451"/>
      <c r="AN75" s="451"/>
      <c r="AO75" s="451"/>
      <c r="AP75" s="451"/>
      <c r="AQ75" s="451"/>
      <c r="AR75" s="451"/>
      <c r="AS75" s="451"/>
      <c r="AT75" s="451"/>
      <c r="AU75" s="451"/>
      <c r="AV75" s="451"/>
    </row>
    <row r="76" spans="1:48">
      <c r="A76" s="451"/>
      <c r="B76" s="451"/>
      <c r="C76" s="451"/>
      <c r="D76" s="451"/>
      <c r="E76" s="451"/>
      <c r="F76" s="451"/>
      <c r="G76" s="451"/>
      <c r="H76" s="451"/>
      <c r="I76" s="451"/>
      <c r="J76" s="451"/>
      <c r="K76" s="451"/>
      <c r="L76" s="451"/>
      <c r="M76" s="451"/>
      <c r="N76" s="451"/>
      <c r="O76" s="451"/>
      <c r="P76" s="451"/>
      <c r="Q76" s="451"/>
      <c r="R76" s="451"/>
      <c r="S76" s="451"/>
      <c r="T76" s="451"/>
      <c r="U76" s="451"/>
      <c r="V76" s="451"/>
      <c r="W76" s="451"/>
      <c r="X76" s="451"/>
      <c r="Y76" s="451"/>
      <c r="Z76" s="451"/>
      <c r="AA76" s="451"/>
      <c r="AB76" s="451"/>
      <c r="AC76" s="451"/>
      <c r="AD76" s="451"/>
      <c r="AE76" s="451"/>
      <c r="AF76" s="451"/>
      <c r="AG76" s="451"/>
      <c r="AH76" s="451"/>
      <c r="AI76" s="451"/>
      <c r="AJ76" s="451"/>
      <c r="AK76" s="451"/>
      <c r="AL76" s="451"/>
      <c r="AM76" s="451"/>
      <c r="AN76" s="451"/>
      <c r="AO76" s="451"/>
      <c r="AP76" s="451"/>
      <c r="AQ76" s="451"/>
      <c r="AR76" s="451"/>
      <c r="AS76" s="451"/>
      <c r="AT76" s="451"/>
      <c r="AU76" s="451"/>
      <c r="AV76" s="451"/>
    </row>
    <row r="77" spans="1:48">
      <c r="A77" s="451"/>
      <c r="B77" s="451"/>
      <c r="C77" s="451"/>
      <c r="D77" s="451"/>
      <c r="E77" s="451"/>
      <c r="F77" s="451"/>
      <c r="G77" s="451"/>
      <c r="H77" s="451"/>
      <c r="I77" s="451"/>
      <c r="J77" s="451"/>
      <c r="K77" s="451"/>
      <c r="L77" s="451"/>
      <c r="M77" s="451"/>
      <c r="N77" s="451"/>
      <c r="O77" s="451"/>
      <c r="P77" s="451"/>
      <c r="Q77" s="451"/>
      <c r="R77" s="451"/>
      <c r="S77" s="451"/>
      <c r="T77" s="451"/>
      <c r="U77" s="451"/>
      <c r="V77" s="451"/>
      <c r="W77" s="451"/>
      <c r="X77" s="451"/>
      <c r="Y77" s="451"/>
      <c r="Z77" s="451"/>
      <c r="AA77" s="451"/>
      <c r="AB77" s="451"/>
      <c r="AC77" s="451"/>
      <c r="AD77" s="451"/>
      <c r="AE77" s="451"/>
      <c r="AF77" s="451"/>
      <c r="AG77" s="451"/>
      <c r="AH77" s="451"/>
      <c r="AI77" s="451"/>
      <c r="AJ77" s="451"/>
      <c r="AK77" s="451"/>
      <c r="AL77" s="451"/>
      <c r="AM77" s="451"/>
      <c r="AN77" s="451"/>
      <c r="AO77" s="451"/>
      <c r="AP77" s="451"/>
      <c r="AQ77" s="451"/>
      <c r="AR77" s="451"/>
      <c r="AS77" s="451"/>
      <c r="AT77" s="451"/>
      <c r="AU77" s="451"/>
      <c r="AV77" s="451"/>
    </row>
    <row r="78" spans="1:48">
      <c r="A78" s="451"/>
      <c r="B78" s="451"/>
      <c r="C78" s="451"/>
      <c r="D78" s="451"/>
      <c r="E78" s="451"/>
      <c r="F78" s="451"/>
      <c r="G78" s="451"/>
      <c r="H78" s="451"/>
      <c r="I78" s="451"/>
      <c r="J78" s="451"/>
      <c r="K78" s="451"/>
      <c r="L78" s="451"/>
      <c r="M78" s="451"/>
      <c r="N78" s="451"/>
      <c r="O78" s="451"/>
      <c r="P78" s="451"/>
      <c r="Q78" s="451"/>
      <c r="R78" s="451"/>
      <c r="S78" s="451"/>
      <c r="T78" s="451"/>
      <c r="U78" s="451"/>
      <c r="V78" s="451"/>
      <c r="W78" s="451"/>
      <c r="X78" s="451"/>
      <c r="Y78" s="451"/>
      <c r="Z78" s="451"/>
      <c r="AA78" s="451"/>
      <c r="AB78" s="451"/>
      <c r="AC78" s="451"/>
      <c r="AD78" s="451"/>
      <c r="AE78" s="451"/>
      <c r="AF78" s="451"/>
      <c r="AG78" s="451"/>
      <c r="AH78" s="451"/>
      <c r="AI78" s="451"/>
      <c r="AJ78" s="451"/>
      <c r="AK78" s="451"/>
      <c r="AL78" s="451"/>
      <c r="AM78" s="451"/>
      <c r="AN78" s="451"/>
      <c r="AO78" s="451"/>
      <c r="AP78" s="451"/>
      <c r="AQ78" s="451"/>
      <c r="AR78" s="451"/>
      <c r="AS78" s="451"/>
      <c r="AT78" s="451"/>
      <c r="AU78" s="451"/>
      <c r="AV78" s="451"/>
    </row>
    <row r="79" spans="1:48">
      <c r="A79" s="451"/>
      <c r="B79" s="451"/>
      <c r="C79" s="451"/>
      <c r="D79" s="451"/>
      <c r="E79" s="451"/>
      <c r="F79" s="451"/>
      <c r="G79" s="451"/>
      <c r="H79" s="451"/>
      <c r="I79" s="451"/>
      <c r="J79" s="451"/>
      <c r="K79" s="451"/>
      <c r="L79" s="451"/>
      <c r="M79" s="451"/>
      <c r="N79" s="451"/>
      <c r="O79" s="451"/>
      <c r="P79" s="451"/>
      <c r="Q79" s="451"/>
      <c r="R79" s="451"/>
      <c r="S79" s="451"/>
      <c r="T79" s="451"/>
      <c r="U79" s="451"/>
      <c r="V79" s="451"/>
      <c r="W79" s="451"/>
      <c r="X79" s="451"/>
      <c r="Y79" s="451"/>
      <c r="Z79" s="451"/>
      <c r="AA79" s="451"/>
      <c r="AB79" s="451"/>
      <c r="AC79" s="451"/>
      <c r="AD79" s="451"/>
      <c r="AE79" s="451"/>
      <c r="AF79" s="451"/>
      <c r="AG79" s="451"/>
      <c r="AH79" s="451"/>
      <c r="AI79" s="451"/>
      <c r="AJ79" s="451"/>
      <c r="AK79" s="451"/>
      <c r="AL79" s="451"/>
      <c r="AM79" s="451"/>
      <c r="AN79" s="451"/>
      <c r="AO79" s="451"/>
      <c r="AP79" s="451"/>
      <c r="AQ79" s="451"/>
      <c r="AR79" s="451"/>
      <c r="AS79" s="451"/>
      <c r="AT79" s="451"/>
      <c r="AU79" s="451"/>
      <c r="AV79" s="451"/>
    </row>
    <row r="80" spans="1:48">
      <c r="A80" s="451"/>
      <c r="B80" s="451"/>
      <c r="C80" s="451"/>
      <c r="D80" s="451"/>
      <c r="E80" s="451"/>
      <c r="F80" s="451"/>
      <c r="G80" s="451"/>
      <c r="H80" s="451"/>
      <c r="I80" s="451"/>
      <c r="J80" s="451"/>
      <c r="K80" s="451"/>
      <c r="L80" s="451"/>
      <c r="M80" s="451"/>
      <c r="N80" s="451"/>
      <c r="O80" s="451"/>
      <c r="P80" s="451"/>
      <c r="Q80" s="451"/>
      <c r="R80" s="451"/>
      <c r="S80" s="451"/>
      <c r="T80" s="451"/>
      <c r="U80" s="451"/>
      <c r="V80" s="451"/>
      <c r="W80" s="451"/>
      <c r="X80" s="451"/>
      <c r="Y80" s="451"/>
      <c r="Z80" s="451"/>
      <c r="AA80" s="451"/>
      <c r="AB80" s="451"/>
      <c r="AC80" s="451"/>
      <c r="AD80" s="451"/>
      <c r="AE80" s="451"/>
      <c r="AF80" s="451"/>
      <c r="AG80" s="451"/>
      <c r="AH80" s="451"/>
      <c r="AI80" s="451"/>
      <c r="AJ80" s="451"/>
      <c r="AK80" s="451"/>
      <c r="AL80" s="451"/>
      <c r="AM80" s="451"/>
      <c r="AN80" s="451"/>
      <c r="AO80" s="451"/>
      <c r="AP80" s="451"/>
      <c r="AQ80" s="451"/>
      <c r="AR80" s="451"/>
      <c r="AS80" s="451"/>
      <c r="AT80" s="451"/>
      <c r="AU80" s="451"/>
      <c r="AV80" s="451"/>
    </row>
    <row r="81" spans="1:48">
      <c r="A81" s="451"/>
      <c r="B81" s="451"/>
      <c r="C81" s="451"/>
      <c r="D81" s="451"/>
      <c r="E81" s="451"/>
      <c r="F81" s="451"/>
      <c r="G81" s="451"/>
      <c r="H81" s="451"/>
      <c r="I81" s="451"/>
      <c r="J81" s="451"/>
      <c r="K81" s="451"/>
      <c r="L81" s="451"/>
      <c r="M81" s="451"/>
      <c r="N81" s="451"/>
      <c r="O81" s="451"/>
      <c r="P81" s="451"/>
      <c r="Q81" s="451"/>
      <c r="R81" s="451"/>
      <c r="S81" s="451"/>
      <c r="T81" s="451"/>
      <c r="U81" s="451"/>
      <c r="V81" s="451"/>
      <c r="W81" s="451"/>
      <c r="X81" s="451"/>
      <c r="Y81" s="451"/>
      <c r="Z81" s="451"/>
      <c r="AA81" s="451"/>
      <c r="AB81" s="451"/>
      <c r="AC81" s="451"/>
      <c r="AD81" s="451"/>
      <c r="AE81" s="451"/>
      <c r="AF81" s="451"/>
      <c r="AG81" s="451"/>
      <c r="AH81" s="451"/>
      <c r="AI81" s="451"/>
      <c r="AJ81" s="451"/>
      <c r="AK81" s="451"/>
      <c r="AL81" s="451"/>
      <c r="AM81" s="451"/>
      <c r="AN81" s="451"/>
      <c r="AO81" s="451"/>
      <c r="AP81" s="451"/>
      <c r="AQ81" s="451"/>
      <c r="AR81" s="451"/>
      <c r="AS81" s="451"/>
      <c r="AT81" s="451"/>
      <c r="AU81" s="451"/>
      <c r="AV81" s="451"/>
    </row>
    <row r="82" spans="1:48">
      <c r="A82" s="451"/>
      <c r="B82" s="451"/>
      <c r="C82" s="451"/>
      <c r="D82" s="451"/>
      <c r="E82" s="451"/>
      <c r="F82" s="451"/>
      <c r="G82" s="451"/>
      <c r="H82" s="451"/>
      <c r="I82" s="451"/>
      <c r="J82" s="451"/>
      <c r="K82" s="451"/>
      <c r="L82" s="451"/>
      <c r="M82" s="451"/>
      <c r="N82" s="451"/>
      <c r="O82" s="451"/>
      <c r="P82" s="451"/>
      <c r="Q82" s="451"/>
      <c r="R82" s="451"/>
      <c r="S82" s="451"/>
      <c r="T82" s="451"/>
      <c r="U82" s="451"/>
      <c r="V82" s="451"/>
      <c r="W82" s="451"/>
      <c r="X82" s="451"/>
      <c r="Y82" s="451"/>
      <c r="Z82" s="451"/>
      <c r="AA82" s="451"/>
      <c r="AB82" s="451"/>
      <c r="AC82" s="451"/>
      <c r="AD82" s="451"/>
      <c r="AE82" s="451"/>
      <c r="AF82" s="451"/>
      <c r="AG82" s="451"/>
      <c r="AH82" s="451"/>
      <c r="AI82" s="451"/>
      <c r="AJ82" s="451"/>
      <c r="AK82" s="451"/>
      <c r="AL82" s="451"/>
      <c r="AM82" s="451"/>
      <c r="AN82" s="451"/>
      <c r="AO82" s="451"/>
      <c r="AP82" s="451"/>
      <c r="AQ82" s="451"/>
      <c r="AR82" s="451"/>
      <c r="AS82" s="451"/>
      <c r="AT82" s="451"/>
      <c r="AU82" s="451"/>
      <c r="AV82" s="451"/>
    </row>
    <row r="83" spans="1:48">
      <c r="A83" s="451"/>
      <c r="B83" s="451"/>
      <c r="C83" s="451"/>
      <c r="D83" s="451"/>
      <c r="E83" s="451"/>
      <c r="F83" s="451"/>
      <c r="G83" s="451"/>
      <c r="H83" s="451"/>
      <c r="I83" s="451"/>
      <c r="J83" s="451"/>
      <c r="K83" s="451"/>
      <c r="L83" s="451"/>
      <c r="M83" s="451"/>
      <c r="N83" s="451"/>
      <c r="O83" s="451"/>
      <c r="P83" s="451"/>
      <c r="Q83" s="451"/>
      <c r="R83" s="451"/>
      <c r="S83" s="451"/>
      <c r="T83" s="451"/>
      <c r="U83" s="451"/>
      <c r="V83" s="451"/>
      <c r="W83" s="451"/>
      <c r="X83" s="451"/>
      <c r="Y83" s="451"/>
      <c r="Z83" s="451"/>
      <c r="AA83" s="451"/>
      <c r="AB83" s="451"/>
      <c r="AC83" s="451"/>
      <c r="AD83" s="451"/>
      <c r="AE83" s="451"/>
      <c r="AF83" s="451"/>
      <c r="AG83" s="451"/>
      <c r="AH83" s="451"/>
      <c r="AI83" s="451"/>
      <c r="AJ83" s="451"/>
      <c r="AK83" s="451"/>
      <c r="AL83" s="451"/>
      <c r="AM83" s="451"/>
      <c r="AN83" s="451"/>
      <c r="AO83" s="451"/>
      <c r="AP83" s="451"/>
      <c r="AQ83" s="451"/>
      <c r="AR83" s="451"/>
      <c r="AS83" s="451"/>
      <c r="AT83" s="451"/>
      <c r="AU83" s="451"/>
      <c r="AV83" s="451"/>
    </row>
    <row r="84" spans="1:48">
      <c r="A84" s="451"/>
      <c r="B84" s="451"/>
      <c r="C84" s="451"/>
      <c r="D84" s="451"/>
      <c r="E84" s="451"/>
      <c r="F84" s="451"/>
      <c r="G84" s="451"/>
      <c r="H84" s="451"/>
      <c r="I84" s="451"/>
      <c r="J84" s="451"/>
      <c r="K84" s="451"/>
      <c r="L84" s="451"/>
      <c r="M84" s="451"/>
      <c r="N84" s="451"/>
      <c r="O84" s="451"/>
      <c r="P84" s="451"/>
      <c r="Q84" s="451"/>
      <c r="R84" s="451"/>
      <c r="S84" s="451"/>
      <c r="T84" s="451"/>
      <c r="U84" s="451"/>
      <c r="V84" s="451"/>
      <c r="W84" s="451"/>
      <c r="X84" s="451"/>
      <c r="Y84" s="451"/>
      <c r="Z84" s="451"/>
      <c r="AA84" s="451"/>
      <c r="AB84" s="451"/>
      <c r="AC84" s="451"/>
      <c r="AD84" s="451"/>
      <c r="AE84" s="451"/>
      <c r="AF84" s="451"/>
      <c r="AG84" s="451"/>
      <c r="AH84" s="451"/>
      <c r="AI84" s="451"/>
      <c r="AJ84" s="451"/>
      <c r="AK84" s="451"/>
      <c r="AL84" s="451"/>
      <c r="AM84" s="451"/>
      <c r="AN84" s="451"/>
      <c r="AO84" s="451"/>
      <c r="AP84" s="451"/>
      <c r="AQ84" s="451"/>
      <c r="AR84" s="451"/>
      <c r="AS84" s="451"/>
      <c r="AT84" s="451"/>
      <c r="AU84" s="451"/>
      <c r="AV84" s="451"/>
    </row>
    <row r="85" spans="1:48">
      <c r="A85" s="451"/>
      <c r="B85" s="451"/>
      <c r="C85" s="451"/>
      <c r="D85" s="451"/>
      <c r="E85" s="451"/>
      <c r="F85" s="451"/>
      <c r="G85" s="451"/>
      <c r="H85" s="451"/>
      <c r="I85" s="451"/>
      <c r="J85" s="451"/>
      <c r="K85" s="451"/>
      <c r="L85" s="451"/>
      <c r="M85" s="451"/>
      <c r="N85" s="451"/>
      <c r="O85" s="451"/>
      <c r="P85" s="451"/>
      <c r="Q85" s="451"/>
      <c r="R85" s="451"/>
      <c r="S85" s="451"/>
      <c r="T85" s="451"/>
      <c r="U85" s="451"/>
      <c r="V85" s="451"/>
      <c r="W85" s="451"/>
      <c r="X85" s="451"/>
      <c r="Y85" s="451"/>
      <c r="Z85" s="451"/>
      <c r="AA85" s="451"/>
      <c r="AB85" s="451"/>
      <c r="AC85" s="451"/>
      <c r="AD85" s="451"/>
      <c r="AE85" s="451"/>
      <c r="AF85" s="451"/>
      <c r="AG85" s="451"/>
      <c r="AH85" s="451"/>
      <c r="AI85" s="451"/>
      <c r="AJ85" s="451"/>
      <c r="AK85" s="451"/>
      <c r="AL85" s="451"/>
      <c r="AM85" s="451"/>
      <c r="AN85" s="451"/>
      <c r="AO85" s="451"/>
      <c r="AP85" s="451"/>
      <c r="AQ85" s="451"/>
      <c r="AR85" s="451"/>
      <c r="AS85" s="451"/>
      <c r="AT85" s="451"/>
      <c r="AU85" s="451"/>
      <c r="AV85" s="451"/>
    </row>
    <row r="86" spans="1:48">
      <c r="A86" s="451"/>
      <c r="B86" s="451"/>
      <c r="C86" s="451"/>
      <c r="D86" s="451"/>
      <c r="E86" s="451"/>
      <c r="F86" s="451"/>
      <c r="G86" s="451"/>
      <c r="H86" s="451"/>
      <c r="I86" s="451"/>
      <c r="J86" s="451"/>
      <c r="K86" s="451"/>
      <c r="L86" s="451"/>
      <c r="M86" s="451"/>
      <c r="N86" s="451"/>
      <c r="O86" s="451"/>
      <c r="P86" s="451"/>
      <c r="Q86" s="451"/>
      <c r="R86" s="451"/>
      <c r="S86" s="451"/>
      <c r="T86" s="451"/>
      <c r="U86" s="451"/>
      <c r="V86" s="451"/>
      <c r="W86" s="451"/>
      <c r="X86" s="451"/>
      <c r="Y86" s="451"/>
      <c r="Z86" s="451"/>
      <c r="AA86" s="451"/>
      <c r="AB86" s="451"/>
      <c r="AC86" s="451"/>
      <c r="AD86" s="451"/>
      <c r="AE86" s="451"/>
      <c r="AF86" s="451"/>
      <c r="AG86" s="451"/>
      <c r="AH86" s="451"/>
      <c r="AI86" s="451"/>
      <c r="AJ86" s="451"/>
      <c r="AK86" s="451"/>
      <c r="AL86" s="451"/>
      <c r="AM86" s="451"/>
      <c r="AN86" s="451"/>
      <c r="AO86" s="451"/>
      <c r="AP86" s="451"/>
      <c r="AQ86" s="451"/>
      <c r="AR86" s="451"/>
      <c r="AS86" s="451"/>
      <c r="AT86" s="451"/>
      <c r="AU86" s="451"/>
      <c r="AV86" s="451"/>
    </row>
    <row r="87" spans="1:48">
      <c r="A87" s="451"/>
      <c r="B87" s="451"/>
      <c r="C87" s="451"/>
      <c r="D87" s="451"/>
      <c r="E87" s="451"/>
      <c r="F87" s="451"/>
      <c r="G87" s="451"/>
      <c r="H87" s="451"/>
      <c r="I87" s="451"/>
      <c r="J87" s="451"/>
      <c r="K87" s="451"/>
      <c r="L87" s="451"/>
      <c r="M87" s="451"/>
      <c r="N87" s="451"/>
      <c r="O87" s="451"/>
      <c r="P87" s="451"/>
      <c r="Q87" s="451"/>
      <c r="R87" s="451"/>
      <c r="S87" s="451"/>
      <c r="T87" s="451"/>
      <c r="U87" s="451"/>
      <c r="V87" s="451"/>
      <c r="W87" s="451"/>
      <c r="X87" s="451"/>
      <c r="Y87" s="451"/>
      <c r="Z87" s="451"/>
      <c r="AA87" s="451"/>
      <c r="AB87" s="451"/>
      <c r="AC87" s="451"/>
      <c r="AD87" s="451"/>
      <c r="AE87" s="451"/>
      <c r="AF87" s="451"/>
      <c r="AG87" s="451"/>
      <c r="AH87" s="451"/>
      <c r="AI87" s="451"/>
      <c r="AJ87" s="451"/>
      <c r="AK87" s="451"/>
      <c r="AL87" s="451"/>
      <c r="AM87" s="451"/>
      <c r="AN87" s="451"/>
      <c r="AO87" s="451"/>
      <c r="AP87" s="451"/>
      <c r="AQ87" s="451"/>
      <c r="AR87" s="451"/>
      <c r="AS87" s="451"/>
      <c r="AT87" s="451"/>
      <c r="AU87" s="451"/>
      <c r="AV87" s="451"/>
    </row>
    <row r="88" spans="1:48">
      <c r="A88" s="451"/>
      <c r="B88" s="451"/>
      <c r="C88" s="451"/>
      <c r="D88" s="451"/>
      <c r="E88" s="451"/>
      <c r="F88" s="451"/>
      <c r="G88" s="451"/>
      <c r="H88" s="451"/>
      <c r="I88" s="451"/>
      <c r="J88" s="451"/>
      <c r="K88" s="451"/>
      <c r="L88" s="451"/>
      <c r="M88" s="451"/>
      <c r="N88" s="451"/>
      <c r="O88" s="451"/>
      <c r="P88" s="451"/>
      <c r="Q88" s="451"/>
      <c r="R88" s="451"/>
      <c r="S88" s="451"/>
      <c r="T88" s="451"/>
      <c r="U88" s="451"/>
      <c r="V88" s="451"/>
      <c r="W88" s="451"/>
      <c r="X88" s="451"/>
      <c r="Y88" s="451"/>
      <c r="Z88" s="451"/>
      <c r="AA88" s="451"/>
      <c r="AB88" s="451"/>
      <c r="AC88" s="451"/>
      <c r="AD88" s="451"/>
      <c r="AE88" s="451"/>
      <c r="AF88" s="451"/>
      <c r="AG88" s="451"/>
      <c r="AH88" s="451"/>
      <c r="AI88" s="451"/>
      <c r="AJ88" s="451"/>
      <c r="AK88" s="451"/>
      <c r="AL88" s="451"/>
      <c r="AM88" s="451"/>
      <c r="AN88" s="451"/>
      <c r="AO88" s="451"/>
      <c r="AP88" s="451"/>
      <c r="AQ88" s="451"/>
      <c r="AR88" s="451"/>
      <c r="AS88" s="451"/>
      <c r="AT88" s="451"/>
      <c r="AU88" s="451"/>
      <c r="AV88" s="451"/>
    </row>
    <row r="89" spans="1:48">
      <c r="A89" s="451"/>
      <c r="B89" s="451"/>
      <c r="C89" s="451"/>
      <c r="D89" s="451"/>
      <c r="E89" s="451"/>
      <c r="F89" s="451"/>
      <c r="G89" s="451"/>
      <c r="H89" s="451"/>
      <c r="I89" s="451"/>
      <c r="J89" s="451"/>
      <c r="K89" s="451"/>
      <c r="L89" s="451"/>
      <c r="M89" s="451"/>
      <c r="N89" s="451"/>
      <c r="O89" s="451"/>
      <c r="P89" s="451"/>
      <c r="Q89" s="451"/>
      <c r="R89" s="451"/>
      <c r="S89" s="451"/>
      <c r="T89" s="451"/>
      <c r="U89" s="451"/>
      <c r="V89" s="451"/>
      <c r="W89" s="451"/>
      <c r="X89" s="451"/>
      <c r="Y89" s="451"/>
      <c r="Z89" s="451"/>
      <c r="AA89" s="451"/>
      <c r="AB89" s="451"/>
      <c r="AC89" s="451"/>
      <c r="AD89" s="451"/>
      <c r="AE89" s="451"/>
      <c r="AF89" s="451"/>
      <c r="AG89" s="451"/>
      <c r="AH89" s="451"/>
      <c r="AI89" s="451"/>
      <c r="AJ89" s="451"/>
      <c r="AK89" s="451"/>
      <c r="AL89" s="451"/>
      <c r="AM89" s="451"/>
      <c r="AN89" s="451"/>
      <c r="AO89" s="451"/>
      <c r="AP89" s="451"/>
      <c r="AQ89" s="451"/>
      <c r="AR89" s="451"/>
      <c r="AS89" s="451"/>
      <c r="AT89" s="451"/>
      <c r="AU89" s="451"/>
      <c r="AV89" s="451"/>
    </row>
    <row r="90" spans="1:48">
      <c r="A90" s="451"/>
      <c r="B90" s="451"/>
      <c r="C90" s="451"/>
      <c r="D90" s="451"/>
      <c r="E90" s="451"/>
      <c r="F90" s="451"/>
      <c r="G90" s="451"/>
      <c r="H90" s="451"/>
      <c r="I90" s="451"/>
      <c r="J90" s="451"/>
      <c r="K90" s="451"/>
      <c r="L90" s="451"/>
      <c r="M90" s="451"/>
      <c r="N90" s="451"/>
      <c r="O90" s="451"/>
      <c r="P90" s="451"/>
      <c r="Q90" s="451"/>
      <c r="R90" s="451"/>
      <c r="S90" s="451"/>
      <c r="T90" s="451"/>
      <c r="U90" s="451"/>
      <c r="V90" s="451"/>
      <c r="W90" s="451"/>
      <c r="X90" s="451"/>
      <c r="Y90" s="451"/>
      <c r="Z90" s="451"/>
      <c r="AA90" s="451"/>
      <c r="AB90" s="451"/>
      <c r="AC90" s="451"/>
      <c r="AD90" s="451"/>
      <c r="AE90" s="451"/>
      <c r="AF90" s="451"/>
      <c r="AG90" s="451"/>
      <c r="AH90" s="451"/>
      <c r="AI90" s="451"/>
      <c r="AJ90" s="451"/>
      <c r="AK90" s="451"/>
      <c r="AL90" s="451"/>
      <c r="AM90" s="451"/>
      <c r="AN90" s="451"/>
      <c r="AO90" s="451"/>
      <c r="AP90" s="451"/>
      <c r="AQ90" s="451"/>
      <c r="AR90" s="451"/>
      <c r="AS90" s="451"/>
      <c r="AT90" s="451"/>
      <c r="AU90" s="451"/>
      <c r="AV90" s="451"/>
    </row>
    <row r="91" spans="1:48">
      <c r="A91" s="451"/>
      <c r="B91" s="451"/>
      <c r="C91" s="451"/>
      <c r="D91" s="451"/>
      <c r="E91" s="451"/>
      <c r="F91" s="451"/>
      <c r="G91" s="451"/>
      <c r="H91" s="451"/>
      <c r="I91" s="451"/>
      <c r="J91" s="451"/>
      <c r="K91" s="451"/>
      <c r="L91" s="451"/>
      <c r="M91" s="451"/>
      <c r="N91" s="451"/>
      <c r="O91" s="451"/>
      <c r="P91" s="451"/>
      <c r="Q91" s="451"/>
      <c r="R91" s="451"/>
      <c r="S91" s="451"/>
      <c r="T91" s="451"/>
      <c r="U91" s="451"/>
      <c r="V91" s="451"/>
      <c r="W91" s="451"/>
      <c r="X91" s="451"/>
      <c r="Y91" s="451"/>
      <c r="Z91" s="451"/>
      <c r="AA91" s="451"/>
      <c r="AB91" s="451"/>
      <c r="AC91" s="451"/>
      <c r="AD91" s="451"/>
      <c r="AE91" s="451"/>
      <c r="AF91" s="451"/>
      <c r="AG91" s="451"/>
      <c r="AH91" s="451"/>
      <c r="AI91" s="451"/>
      <c r="AJ91" s="451"/>
      <c r="AK91" s="451"/>
      <c r="AL91" s="451"/>
      <c r="AM91" s="451"/>
      <c r="AN91" s="451"/>
      <c r="AO91" s="451"/>
      <c r="AP91" s="451"/>
      <c r="AQ91" s="451"/>
      <c r="AR91" s="451"/>
      <c r="AS91" s="451"/>
      <c r="AT91" s="451"/>
      <c r="AU91" s="451"/>
      <c r="AV91" s="451"/>
    </row>
    <row r="92" spans="1:48">
      <c r="A92" s="451"/>
      <c r="B92" s="451"/>
      <c r="C92" s="451"/>
      <c r="D92" s="451"/>
      <c r="E92" s="451"/>
      <c r="F92" s="451"/>
      <c r="G92" s="451"/>
      <c r="H92" s="451"/>
      <c r="I92" s="451"/>
      <c r="J92" s="451"/>
      <c r="K92" s="451"/>
      <c r="L92" s="451"/>
      <c r="M92" s="451"/>
      <c r="N92" s="451"/>
      <c r="O92" s="451"/>
      <c r="P92" s="451"/>
      <c r="Q92" s="451"/>
      <c r="R92" s="451"/>
      <c r="S92" s="451"/>
      <c r="T92" s="451"/>
      <c r="U92" s="451"/>
      <c r="V92" s="451"/>
      <c r="W92" s="451"/>
      <c r="X92" s="451"/>
      <c r="Y92" s="451"/>
      <c r="Z92" s="451"/>
      <c r="AA92" s="451"/>
      <c r="AB92" s="451"/>
      <c r="AC92" s="451"/>
      <c r="AD92" s="451"/>
      <c r="AE92" s="451"/>
      <c r="AF92" s="451"/>
      <c r="AG92" s="451"/>
      <c r="AH92" s="451"/>
      <c r="AI92" s="451"/>
      <c r="AJ92" s="451"/>
      <c r="AK92" s="451"/>
      <c r="AL92" s="451"/>
      <c r="AM92" s="451"/>
      <c r="AN92" s="451"/>
      <c r="AO92" s="451"/>
      <c r="AP92" s="451"/>
      <c r="AQ92" s="451"/>
      <c r="AR92" s="451"/>
      <c r="AS92" s="451"/>
      <c r="AT92" s="451"/>
      <c r="AU92" s="451"/>
      <c r="AV92" s="451"/>
    </row>
    <row r="93" spans="1:48">
      <c r="A93" s="451"/>
      <c r="B93" s="451"/>
      <c r="C93" s="451"/>
      <c r="D93" s="451"/>
      <c r="E93" s="451"/>
      <c r="F93" s="451"/>
      <c r="G93" s="451"/>
      <c r="H93" s="451"/>
      <c r="I93" s="451"/>
      <c r="J93" s="451"/>
      <c r="K93" s="451"/>
      <c r="L93" s="451"/>
      <c r="M93" s="451"/>
      <c r="N93" s="451"/>
      <c r="O93" s="451"/>
      <c r="P93" s="451"/>
      <c r="Q93" s="451"/>
      <c r="R93" s="451"/>
      <c r="S93" s="451"/>
      <c r="T93" s="451"/>
      <c r="U93" s="451"/>
      <c r="V93" s="451"/>
      <c r="W93" s="451"/>
      <c r="X93" s="451"/>
      <c r="Y93" s="451"/>
      <c r="Z93" s="451"/>
      <c r="AA93" s="451"/>
      <c r="AB93" s="451"/>
      <c r="AC93" s="451"/>
      <c r="AD93" s="451"/>
      <c r="AE93" s="451"/>
      <c r="AF93" s="451"/>
      <c r="AG93" s="451"/>
      <c r="AH93" s="451"/>
      <c r="AI93" s="451"/>
      <c r="AJ93" s="451"/>
      <c r="AK93" s="451"/>
      <c r="AL93" s="451"/>
      <c r="AM93" s="451"/>
      <c r="AN93" s="451"/>
      <c r="AO93" s="451"/>
      <c r="AP93" s="451"/>
      <c r="AQ93" s="451"/>
      <c r="AR93" s="451"/>
      <c r="AS93" s="451"/>
      <c r="AT93" s="451"/>
      <c r="AU93" s="451"/>
      <c r="AV93" s="451"/>
    </row>
    <row r="94" spans="1:48">
      <c r="A94" s="451"/>
      <c r="B94" s="451"/>
      <c r="C94" s="451"/>
      <c r="D94" s="451"/>
      <c r="E94" s="451"/>
      <c r="F94" s="451"/>
      <c r="G94" s="451"/>
      <c r="H94" s="451"/>
      <c r="I94" s="451"/>
      <c r="J94" s="451"/>
      <c r="K94" s="451"/>
      <c r="L94" s="451"/>
      <c r="M94" s="451"/>
      <c r="N94" s="451"/>
      <c r="O94" s="451"/>
      <c r="P94" s="451"/>
      <c r="Q94" s="451"/>
      <c r="R94" s="451"/>
      <c r="S94" s="451"/>
      <c r="T94" s="451"/>
      <c r="U94" s="451"/>
      <c r="V94" s="451"/>
      <c r="W94" s="451"/>
      <c r="X94" s="451"/>
      <c r="Y94" s="451"/>
      <c r="Z94" s="451"/>
      <c r="AA94" s="451"/>
      <c r="AB94" s="451"/>
      <c r="AC94" s="451"/>
      <c r="AD94" s="451"/>
      <c r="AE94" s="451"/>
      <c r="AF94" s="451"/>
      <c r="AG94" s="451"/>
      <c r="AH94" s="451"/>
      <c r="AI94" s="451"/>
      <c r="AJ94" s="451"/>
      <c r="AK94" s="451"/>
      <c r="AL94" s="451"/>
      <c r="AM94" s="451"/>
      <c r="AN94" s="451"/>
      <c r="AO94" s="451"/>
      <c r="AP94" s="451"/>
      <c r="AQ94" s="451"/>
      <c r="AR94" s="451"/>
      <c r="AS94" s="451"/>
      <c r="AT94" s="451"/>
      <c r="AU94" s="451"/>
      <c r="AV94" s="451"/>
    </row>
    <row r="95" spans="1:48">
      <c r="A95" s="451"/>
      <c r="B95" s="451"/>
      <c r="C95" s="451"/>
      <c r="D95" s="451"/>
      <c r="E95" s="451"/>
      <c r="F95" s="451"/>
      <c r="G95" s="451"/>
      <c r="H95" s="451"/>
      <c r="I95" s="451"/>
      <c r="J95" s="451"/>
      <c r="K95" s="451"/>
      <c r="L95" s="451"/>
      <c r="M95" s="451"/>
      <c r="N95" s="451"/>
      <c r="O95" s="451"/>
      <c r="P95" s="451"/>
      <c r="Q95" s="451"/>
      <c r="R95" s="451"/>
      <c r="S95" s="451"/>
      <c r="T95" s="451"/>
      <c r="U95" s="451"/>
      <c r="V95" s="451"/>
      <c r="W95" s="451"/>
      <c r="X95" s="451"/>
      <c r="Y95" s="451"/>
      <c r="Z95" s="451"/>
      <c r="AA95" s="451"/>
      <c r="AB95" s="451"/>
      <c r="AC95" s="451"/>
      <c r="AD95" s="451"/>
      <c r="AE95" s="451"/>
      <c r="AF95" s="451"/>
      <c r="AG95" s="451"/>
      <c r="AH95" s="451"/>
      <c r="AI95" s="451"/>
      <c r="AJ95" s="451"/>
      <c r="AK95" s="451"/>
      <c r="AL95" s="451"/>
      <c r="AM95" s="451"/>
      <c r="AN95" s="451"/>
      <c r="AO95" s="451"/>
      <c r="AP95" s="451"/>
      <c r="AQ95" s="451"/>
      <c r="AR95" s="451"/>
      <c r="AS95" s="451"/>
      <c r="AT95" s="451"/>
      <c r="AU95" s="451"/>
      <c r="AV95" s="451"/>
    </row>
    <row r="96" spans="1:48">
      <c r="A96" s="451"/>
      <c r="B96" s="451"/>
      <c r="C96" s="451"/>
      <c r="D96" s="451"/>
      <c r="E96" s="451"/>
      <c r="F96" s="451"/>
      <c r="G96" s="451"/>
      <c r="H96" s="451"/>
      <c r="I96" s="451"/>
      <c r="J96" s="451"/>
      <c r="K96" s="451"/>
      <c r="L96" s="451"/>
      <c r="M96" s="451"/>
      <c r="N96" s="451"/>
      <c r="O96" s="451"/>
      <c r="P96" s="451"/>
      <c r="Q96" s="451"/>
      <c r="R96" s="451"/>
      <c r="S96" s="451"/>
      <c r="T96" s="451"/>
      <c r="U96" s="451"/>
      <c r="V96" s="451"/>
      <c r="W96" s="451"/>
      <c r="X96" s="451"/>
      <c r="Y96" s="451"/>
      <c r="Z96" s="451"/>
      <c r="AA96" s="451"/>
      <c r="AB96" s="451"/>
      <c r="AC96" s="451"/>
      <c r="AD96" s="451"/>
      <c r="AE96" s="451"/>
      <c r="AF96" s="451"/>
      <c r="AG96" s="451"/>
      <c r="AH96" s="451"/>
      <c r="AI96" s="451"/>
      <c r="AJ96" s="451"/>
      <c r="AK96" s="451"/>
      <c r="AL96" s="451"/>
      <c r="AM96" s="451"/>
      <c r="AN96" s="451"/>
      <c r="AO96" s="451"/>
      <c r="AP96" s="451"/>
      <c r="AQ96" s="451"/>
      <c r="AR96" s="451"/>
      <c r="AS96" s="451"/>
      <c r="AT96" s="451"/>
      <c r="AU96" s="451"/>
      <c r="AV96" s="451"/>
    </row>
    <row r="97" spans="1:48">
      <c r="A97" s="451"/>
      <c r="B97" s="451"/>
      <c r="C97" s="451"/>
      <c r="D97" s="451"/>
      <c r="E97" s="451"/>
      <c r="F97" s="451"/>
      <c r="G97" s="451"/>
      <c r="H97" s="451"/>
      <c r="I97" s="451"/>
      <c r="J97" s="451"/>
      <c r="K97" s="451"/>
      <c r="L97" s="451"/>
      <c r="M97" s="451"/>
      <c r="N97" s="451"/>
      <c r="O97" s="451"/>
      <c r="P97" s="451"/>
      <c r="Q97" s="451"/>
      <c r="R97" s="451"/>
      <c r="S97" s="451"/>
      <c r="T97" s="451"/>
      <c r="U97" s="451"/>
      <c r="V97" s="451"/>
      <c r="W97" s="451"/>
      <c r="X97" s="451"/>
      <c r="Y97" s="451"/>
      <c r="Z97" s="451"/>
      <c r="AA97" s="451"/>
      <c r="AB97" s="451"/>
      <c r="AC97" s="451"/>
      <c r="AD97" s="451"/>
      <c r="AE97" s="451"/>
      <c r="AF97" s="451"/>
      <c r="AG97" s="451"/>
      <c r="AH97" s="451"/>
      <c r="AI97" s="451"/>
      <c r="AJ97" s="451"/>
      <c r="AK97" s="451"/>
      <c r="AL97" s="451"/>
      <c r="AM97" s="451"/>
      <c r="AN97" s="451"/>
      <c r="AO97" s="451"/>
      <c r="AP97" s="451"/>
      <c r="AQ97" s="451"/>
      <c r="AR97" s="451"/>
      <c r="AS97" s="451"/>
      <c r="AT97" s="451"/>
      <c r="AU97" s="451"/>
      <c r="AV97" s="451"/>
    </row>
    <row r="98" spans="1:48">
      <c r="A98" s="451"/>
      <c r="B98" s="451"/>
      <c r="C98" s="451"/>
      <c r="D98" s="451"/>
      <c r="E98" s="451"/>
      <c r="F98" s="451"/>
      <c r="G98" s="451"/>
      <c r="H98" s="451"/>
      <c r="I98" s="451"/>
      <c r="J98" s="451"/>
      <c r="K98" s="451"/>
      <c r="L98" s="451"/>
      <c r="M98" s="451"/>
      <c r="N98" s="451"/>
      <c r="O98" s="451"/>
      <c r="P98" s="451"/>
      <c r="Q98" s="451"/>
      <c r="R98" s="451"/>
      <c r="S98" s="451"/>
      <c r="T98" s="451"/>
      <c r="U98" s="451"/>
      <c r="V98" s="451"/>
      <c r="W98" s="451"/>
      <c r="X98" s="451"/>
      <c r="Y98" s="451"/>
      <c r="Z98" s="451"/>
      <c r="AA98" s="451"/>
      <c r="AB98" s="451"/>
      <c r="AC98" s="451"/>
      <c r="AD98" s="451"/>
      <c r="AE98" s="451"/>
      <c r="AF98" s="451"/>
      <c r="AG98" s="451"/>
      <c r="AH98" s="451"/>
      <c r="AI98" s="451"/>
      <c r="AJ98" s="451"/>
      <c r="AK98" s="451"/>
      <c r="AL98" s="451"/>
      <c r="AM98" s="451"/>
      <c r="AN98" s="451"/>
      <c r="AO98" s="451"/>
      <c r="AP98" s="451"/>
      <c r="AQ98" s="451"/>
      <c r="AR98" s="451"/>
      <c r="AS98" s="451"/>
      <c r="AT98" s="451"/>
      <c r="AU98" s="451"/>
      <c r="AV98" s="451"/>
    </row>
    <row r="99" spans="1:48">
      <c r="A99" s="451"/>
      <c r="B99" s="451"/>
      <c r="C99" s="451"/>
      <c r="D99" s="451"/>
      <c r="E99" s="451"/>
      <c r="F99" s="451"/>
      <c r="G99" s="451"/>
      <c r="H99" s="451"/>
      <c r="I99" s="451"/>
      <c r="J99" s="451"/>
      <c r="K99" s="451"/>
      <c r="L99" s="451"/>
      <c r="M99" s="451"/>
      <c r="N99" s="451"/>
      <c r="O99" s="451"/>
      <c r="P99" s="451"/>
      <c r="Q99" s="451"/>
      <c r="R99" s="451"/>
      <c r="S99" s="451"/>
      <c r="T99" s="451"/>
      <c r="U99" s="451"/>
      <c r="V99" s="451"/>
      <c r="W99" s="451"/>
      <c r="X99" s="451"/>
      <c r="Y99" s="451"/>
      <c r="Z99" s="451"/>
      <c r="AA99" s="451"/>
      <c r="AB99" s="451"/>
      <c r="AC99" s="451"/>
      <c r="AD99" s="451"/>
      <c r="AE99" s="451"/>
      <c r="AF99" s="451"/>
      <c r="AG99" s="451"/>
      <c r="AH99" s="451"/>
      <c r="AI99" s="451"/>
      <c r="AJ99" s="451"/>
      <c r="AK99" s="451"/>
      <c r="AL99" s="451"/>
      <c r="AM99" s="451"/>
      <c r="AN99" s="451"/>
      <c r="AO99" s="451"/>
      <c r="AP99" s="451"/>
      <c r="AQ99" s="451"/>
      <c r="AR99" s="451"/>
      <c r="AS99" s="451"/>
      <c r="AT99" s="451"/>
      <c r="AU99" s="451"/>
      <c r="AV99" s="451"/>
    </row>
    <row r="100" spans="1:48">
      <c r="A100" s="451"/>
      <c r="B100" s="451"/>
      <c r="C100" s="451"/>
      <c r="D100" s="451"/>
      <c r="E100" s="451"/>
      <c r="F100" s="451"/>
      <c r="G100" s="451"/>
      <c r="H100" s="451"/>
      <c r="I100" s="451"/>
      <c r="J100" s="451"/>
      <c r="K100" s="451"/>
      <c r="L100" s="451"/>
      <c r="M100" s="451"/>
      <c r="N100" s="451"/>
      <c r="O100" s="451"/>
      <c r="P100" s="451"/>
      <c r="Q100" s="451"/>
      <c r="R100" s="451"/>
      <c r="S100" s="451"/>
      <c r="T100" s="451"/>
      <c r="U100" s="451"/>
      <c r="V100" s="451"/>
      <c r="W100" s="451"/>
      <c r="X100" s="451"/>
      <c r="Y100" s="451"/>
      <c r="Z100" s="451"/>
      <c r="AA100" s="451"/>
      <c r="AB100" s="451"/>
      <c r="AC100" s="451"/>
      <c r="AD100" s="451"/>
      <c r="AE100" s="451"/>
      <c r="AF100" s="451"/>
      <c r="AG100" s="451"/>
      <c r="AH100" s="451"/>
      <c r="AI100" s="451"/>
      <c r="AJ100" s="451"/>
      <c r="AK100" s="451"/>
      <c r="AL100" s="451"/>
      <c r="AM100" s="451"/>
      <c r="AN100" s="451"/>
      <c r="AO100" s="451"/>
      <c r="AP100" s="451"/>
      <c r="AQ100" s="451"/>
      <c r="AR100" s="451"/>
      <c r="AS100" s="451"/>
      <c r="AT100" s="451"/>
      <c r="AU100" s="451"/>
      <c r="AV100" s="451"/>
    </row>
    <row r="101" spans="1:48">
      <c r="A101" s="451"/>
      <c r="B101" s="451"/>
      <c r="C101" s="451"/>
      <c r="D101" s="451"/>
      <c r="E101" s="451"/>
      <c r="F101" s="451"/>
      <c r="G101" s="451"/>
      <c r="H101" s="451"/>
      <c r="I101" s="451"/>
      <c r="J101" s="451"/>
      <c r="K101" s="451"/>
      <c r="L101" s="451"/>
      <c r="M101" s="451"/>
      <c r="N101" s="451"/>
      <c r="O101" s="451"/>
      <c r="P101" s="451"/>
      <c r="Q101" s="451"/>
      <c r="R101" s="451"/>
      <c r="S101" s="451"/>
      <c r="T101" s="451"/>
      <c r="U101" s="451"/>
      <c r="V101" s="451"/>
      <c r="W101" s="451"/>
      <c r="X101" s="451"/>
      <c r="Y101" s="451"/>
      <c r="Z101" s="451"/>
      <c r="AA101" s="451"/>
      <c r="AB101" s="451"/>
      <c r="AC101" s="451"/>
      <c r="AD101" s="451"/>
      <c r="AE101" s="451"/>
      <c r="AF101" s="451"/>
      <c r="AG101" s="451"/>
      <c r="AH101" s="451"/>
      <c r="AI101" s="451"/>
      <c r="AJ101" s="451"/>
      <c r="AK101" s="451"/>
      <c r="AL101" s="451"/>
      <c r="AM101" s="451"/>
      <c r="AN101" s="451"/>
      <c r="AO101" s="451"/>
      <c r="AP101" s="451"/>
      <c r="AQ101" s="451"/>
      <c r="AR101" s="451"/>
      <c r="AS101" s="451"/>
      <c r="AT101" s="451"/>
      <c r="AU101" s="451"/>
      <c r="AV101" s="451"/>
    </row>
    <row r="102" spans="1:48">
      <c r="A102" s="451"/>
      <c r="B102" s="451"/>
      <c r="C102" s="451"/>
      <c r="D102" s="451"/>
      <c r="E102" s="451"/>
      <c r="F102" s="451"/>
      <c r="G102" s="451"/>
      <c r="H102" s="451"/>
      <c r="I102" s="451"/>
      <c r="J102" s="451"/>
      <c r="K102" s="451"/>
      <c r="L102" s="451"/>
      <c r="M102" s="451"/>
      <c r="N102" s="451"/>
      <c r="O102" s="451"/>
      <c r="P102" s="451"/>
      <c r="Q102" s="451"/>
      <c r="R102" s="451"/>
      <c r="S102" s="451"/>
      <c r="T102" s="451"/>
      <c r="U102" s="451"/>
      <c r="V102" s="451"/>
      <c r="W102" s="451"/>
      <c r="X102" s="451"/>
      <c r="Y102" s="451"/>
      <c r="Z102" s="451"/>
      <c r="AA102" s="451"/>
      <c r="AB102" s="451"/>
      <c r="AC102" s="451"/>
      <c r="AD102" s="451"/>
      <c r="AE102" s="451"/>
      <c r="AF102" s="451"/>
      <c r="AG102" s="451"/>
      <c r="AH102" s="451"/>
      <c r="AI102" s="451"/>
      <c r="AJ102" s="451"/>
      <c r="AK102" s="451"/>
      <c r="AL102" s="451"/>
      <c r="AM102" s="451"/>
      <c r="AN102" s="451"/>
      <c r="AO102" s="451"/>
      <c r="AP102" s="451"/>
      <c r="AQ102" s="451"/>
      <c r="AR102" s="451"/>
      <c r="AS102" s="451"/>
      <c r="AT102" s="451"/>
      <c r="AU102" s="451"/>
      <c r="AV102" s="451"/>
    </row>
    <row r="103" spans="1:48">
      <c r="A103" s="451"/>
      <c r="B103" s="451"/>
      <c r="C103" s="451"/>
      <c r="D103" s="451"/>
      <c r="E103" s="451"/>
      <c r="F103" s="451"/>
      <c r="G103" s="451"/>
      <c r="H103" s="451"/>
      <c r="I103" s="451"/>
      <c r="J103" s="451"/>
      <c r="K103" s="451"/>
      <c r="L103" s="451"/>
      <c r="M103" s="451"/>
      <c r="N103" s="451"/>
      <c r="O103" s="451"/>
      <c r="P103" s="451"/>
      <c r="Q103" s="451"/>
      <c r="R103" s="451"/>
      <c r="S103" s="451"/>
      <c r="T103" s="451"/>
      <c r="U103" s="451"/>
      <c r="V103" s="451"/>
      <c r="W103" s="451"/>
      <c r="X103" s="451"/>
      <c r="Y103" s="451"/>
      <c r="Z103" s="451"/>
      <c r="AA103" s="451"/>
      <c r="AB103" s="451"/>
      <c r="AC103" s="451"/>
      <c r="AD103" s="451"/>
      <c r="AE103" s="451"/>
      <c r="AF103" s="451"/>
      <c r="AG103" s="451"/>
      <c r="AH103" s="451"/>
      <c r="AI103" s="451"/>
      <c r="AJ103" s="451"/>
      <c r="AK103" s="451"/>
      <c r="AL103" s="451"/>
      <c r="AM103" s="451"/>
      <c r="AN103" s="451"/>
      <c r="AO103" s="451"/>
      <c r="AP103" s="451"/>
      <c r="AQ103" s="451"/>
      <c r="AR103" s="451"/>
      <c r="AS103" s="451"/>
      <c r="AT103" s="451"/>
      <c r="AU103" s="451"/>
      <c r="AV103" s="451"/>
    </row>
    <row r="104" spans="1:48">
      <c r="A104" s="451"/>
      <c r="B104" s="451"/>
      <c r="C104" s="451"/>
      <c r="D104" s="451"/>
      <c r="E104" s="451"/>
      <c r="F104" s="451"/>
      <c r="G104" s="451"/>
      <c r="H104" s="451"/>
      <c r="I104" s="451"/>
      <c r="J104" s="451"/>
      <c r="K104" s="451"/>
      <c r="L104" s="451"/>
      <c r="M104" s="451"/>
      <c r="N104" s="451"/>
      <c r="O104" s="451"/>
      <c r="P104" s="451"/>
      <c r="Q104" s="451"/>
      <c r="R104" s="451"/>
      <c r="S104" s="451"/>
      <c r="T104" s="451"/>
      <c r="U104" s="451"/>
      <c r="V104" s="451"/>
      <c r="W104" s="451"/>
      <c r="X104" s="451"/>
      <c r="Y104" s="451"/>
      <c r="Z104" s="451"/>
      <c r="AA104" s="451"/>
      <c r="AB104" s="451"/>
      <c r="AC104" s="451"/>
      <c r="AD104" s="451"/>
      <c r="AE104" s="451"/>
      <c r="AF104" s="451"/>
      <c r="AG104" s="451"/>
      <c r="AH104" s="451"/>
      <c r="AI104" s="451"/>
      <c r="AJ104" s="451"/>
      <c r="AK104" s="451"/>
      <c r="AL104" s="451"/>
      <c r="AM104" s="451"/>
      <c r="AN104" s="451"/>
      <c r="AO104" s="451"/>
      <c r="AP104" s="451"/>
      <c r="AQ104" s="451"/>
      <c r="AR104" s="451"/>
      <c r="AS104" s="451"/>
      <c r="AT104" s="451"/>
      <c r="AU104" s="451"/>
      <c r="AV104" s="451"/>
    </row>
    <row r="105" spans="1:48">
      <c r="A105" s="451"/>
      <c r="B105" s="451"/>
      <c r="C105" s="451"/>
      <c r="D105" s="451"/>
      <c r="E105" s="451"/>
      <c r="F105" s="451"/>
      <c r="G105" s="451"/>
      <c r="H105" s="451"/>
      <c r="I105" s="451"/>
      <c r="J105" s="451"/>
      <c r="K105" s="451"/>
      <c r="L105" s="451"/>
      <c r="M105" s="451"/>
      <c r="N105" s="451"/>
      <c r="O105" s="451"/>
      <c r="P105" s="451"/>
      <c r="Q105" s="451"/>
      <c r="R105" s="451"/>
      <c r="S105" s="451"/>
      <c r="T105" s="451"/>
      <c r="U105" s="451"/>
      <c r="V105" s="451"/>
      <c r="W105" s="451"/>
      <c r="X105" s="451"/>
      <c r="Y105" s="451"/>
      <c r="Z105" s="451"/>
      <c r="AA105" s="451"/>
      <c r="AB105" s="451"/>
      <c r="AC105" s="451"/>
      <c r="AD105" s="451"/>
      <c r="AE105" s="451"/>
      <c r="AF105" s="451"/>
      <c r="AG105" s="451"/>
      <c r="AH105" s="451"/>
      <c r="AI105" s="451"/>
      <c r="AJ105" s="451"/>
      <c r="AK105" s="451"/>
      <c r="AL105" s="451"/>
      <c r="AM105" s="451"/>
      <c r="AN105" s="451"/>
      <c r="AO105" s="451"/>
      <c r="AP105" s="451"/>
      <c r="AQ105" s="451"/>
      <c r="AR105" s="451"/>
      <c r="AS105" s="451"/>
      <c r="AT105" s="451"/>
      <c r="AU105" s="451"/>
      <c r="AV105" s="451"/>
    </row>
    <row r="106" spans="1:48">
      <c r="A106" s="451"/>
      <c r="B106" s="451"/>
      <c r="C106" s="451"/>
      <c r="D106" s="451"/>
      <c r="E106" s="451"/>
      <c r="F106" s="451"/>
      <c r="G106" s="451"/>
      <c r="H106" s="451"/>
      <c r="I106" s="451"/>
      <c r="J106" s="451"/>
      <c r="K106" s="451"/>
      <c r="L106" s="451"/>
      <c r="M106" s="451"/>
      <c r="N106" s="451"/>
      <c r="O106" s="451"/>
      <c r="P106" s="451"/>
      <c r="Q106" s="451"/>
      <c r="R106" s="451"/>
      <c r="S106" s="451"/>
      <c r="T106" s="451"/>
      <c r="U106" s="451"/>
      <c r="V106" s="451"/>
      <c r="W106" s="451"/>
      <c r="X106" s="451"/>
      <c r="Y106" s="451"/>
      <c r="Z106" s="451"/>
      <c r="AA106" s="451"/>
      <c r="AB106" s="451"/>
      <c r="AC106" s="451"/>
      <c r="AD106" s="451"/>
      <c r="AE106" s="451"/>
      <c r="AF106" s="451"/>
      <c r="AG106" s="451"/>
      <c r="AH106" s="451"/>
      <c r="AI106" s="451"/>
      <c r="AJ106" s="451"/>
      <c r="AK106" s="451"/>
      <c r="AL106" s="451"/>
      <c r="AM106" s="451"/>
      <c r="AN106" s="451"/>
      <c r="AO106" s="451"/>
      <c r="AP106" s="451"/>
      <c r="AQ106" s="451"/>
      <c r="AR106" s="451"/>
      <c r="AS106" s="451"/>
      <c r="AT106" s="451"/>
      <c r="AU106" s="451"/>
      <c r="AV106" s="451"/>
    </row>
    <row r="107" spans="1:48">
      <c r="A107" s="451"/>
      <c r="B107" s="451"/>
      <c r="C107" s="451"/>
      <c r="D107" s="451"/>
      <c r="E107" s="451"/>
      <c r="F107" s="451"/>
      <c r="G107" s="451"/>
      <c r="H107" s="451"/>
      <c r="I107" s="451"/>
      <c r="J107" s="451"/>
      <c r="K107" s="451"/>
      <c r="L107" s="451"/>
      <c r="M107" s="451"/>
      <c r="N107" s="451"/>
      <c r="O107" s="451"/>
      <c r="P107" s="451"/>
      <c r="Q107" s="451"/>
      <c r="R107" s="451"/>
      <c r="S107" s="451"/>
      <c r="T107" s="451"/>
      <c r="U107" s="451"/>
      <c r="V107" s="451"/>
      <c r="W107" s="451"/>
      <c r="X107" s="451"/>
      <c r="Y107" s="451"/>
      <c r="Z107" s="451"/>
      <c r="AA107" s="451"/>
      <c r="AB107" s="451"/>
      <c r="AC107" s="451"/>
      <c r="AD107" s="451"/>
      <c r="AE107" s="451"/>
      <c r="AF107" s="451"/>
      <c r="AG107" s="451"/>
      <c r="AH107" s="451"/>
      <c r="AI107" s="451"/>
      <c r="AJ107" s="451"/>
      <c r="AK107" s="451"/>
      <c r="AL107" s="451"/>
      <c r="AM107" s="451"/>
      <c r="AN107" s="451"/>
      <c r="AO107" s="451"/>
      <c r="AP107" s="451"/>
      <c r="AQ107" s="451"/>
      <c r="AR107" s="451"/>
      <c r="AS107" s="451"/>
      <c r="AT107" s="451"/>
      <c r="AU107" s="451"/>
      <c r="AV107" s="451"/>
    </row>
    <row r="108" spans="1:48">
      <c r="A108" s="451"/>
      <c r="B108" s="451"/>
      <c r="C108" s="451"/>
      <c r="D108" s="451"/>
      <c r="E108" s="451"/>
      <c r="F108" s="451"/>
      <c r="G108" s="451"/>
      <c r="H108" s="451"/>
      <c r="I108" s="451"/>
      <c r="J108" s="451"/>
      <c r="K108" s="451"/>
      <c r="L108" s="451"/>
      <c r="M108" s="451"/>
      <c r="N108" s="451"/>
      <c r="O108" s="451"/>
      <c r="P108" s="451"/>
      <c r="Q108" s="451"/>
      <c r="R108" s="451"/>
      <c r="S108" s="451"/>
      <c r="T108" s="451"/>
      <c r="U108" s="451"/>
      <c r="V108" s="451"/>
      <c r="W108" s="451"/>
      <c r="X108" s="451"/>
      <c r="Y108" s="451"/>
      <c r="Z108" s="451"/>
      <c r="AA108" s="451"/>
      <c r="AB108" s="451"/>
      <c r="AC108" s="451"/>
      <c r="AD108" s="451"/>
      <c r="AE108" s="451"/>
      <c r="AF108" s="451"/>
      <c r="AG108" s="451"/>
      <c r="AH108" s="451"/>
      <c r="AI108" s="451"/>
      <c r="AJ108" s="451"/>
      <c r="AK108" s="451"/>
      <c r="AL108" s="451"/>
      <c r="AM108" s="451"/>
      <c r="AN108" s="451"/>
      <c r="AO108" s="451"/>
      <c r="AP108" s="451"/>
      <c r="AQ108" s="451"/>
      <c r="AR108" s="451"/>
      <c r="AS108" s="451"/>
      <c r="AT108" s="451"/>
      <c r="AU108" s="451"/>
      <c r="AV108" s="451"/>
    </row>
    <row r="109" spans="1:48">
      <c r="A109" s="451"/>
      <c r="B109" s="451"/>
      <c r="C109" s="451"/>
      <c r="D109" s="451"/>
      <c r="E109" s="451"/>
      <c r="F109" s="451"/>
      <c r="G109" s="451"/>
      <c r="H109" s="451"/>
      <c r="I109" s="451"/>
      <c r="J109" s="451"/>
      <c r="K109" s="451"/>
      <c r="L109" s="451"/>
      <c r="M109" s="451"/>
      <c r="N109" s="451"/>
      <c r="O109" s="451"/>
      <c r="P109" s="451"/>
      <c r="Q109" s="451"/>
      <c r="R109" s="451"/>
      <c r="S109" s="451"/>
      <c r="T109" s="451"/>
      <c r="U109" s="451"/>
      <c r="V109" s="451"/>
      <c r="W109" s="451"/>
      <c r="X109" s="451"/>
      <c r="Y109" s="451"/>
      <c r="Z109" s="451"/>
      <c r="AA109" s="451"/>
      <c r="AB109" s="451"/>
      <c r="AC109" s="451"/>
      <c r="AD109" s="451"/>
      <c r="AE109" s="451"/>
      <c r="AF109" s="451"/>
      <c r="AG109" s="451"/>
      <c r="AH109" s="451"/>
      <c r="AI109" s="451"/>
      <c r="AJ109" s="451"/>
      <c r="AK109" s="451"/>
      <c r="AL109" s="451"/>
      <c r="AM109" s="451"/>
      <c r="AN109" s="451"/>
      <c r="AO109" s="451"/>
      <c r="AP109" s="451"/>
      <c r="AQ109" s="451"/>
      <c r="AR109" s="451"/>
      <c r="AS109" s="451"/>
      <c r="AT109" s="451"/>
      <c r="AU109" s="451"/>
      <c r="AV109" s="451"/>
    </row>
    <row r="110" spans="1:48">
      <c r="A110" s="451"/>
      <c r="B110" s="451"/>
      <c r="C110" s="451"/>
      <c r="D110" s="451"/>
      <c r="E110" s="451"/>
      <c r="F110" s="451"/>
      <c r="G110" s="451"/>
      <c r="H110" s="451"/>
      <c r="I110" s="451"/>
      <c r="J110" s="451"/>
      <c r="K110" s="451"/>
      <c r="L110" s="451"/>
      <c r="M110" s="451"/>
      <c r="N110" s="451"/>
      <c r="O110" s="451"/>
      <c r="P110" s="451"/>
      <c r="Q110" s="451"/>
      <c r="R110" s="451"/>
      <c r="S110" s="451"/>
      <c r="T110" s="451"/>
      <c r="U110" s="451"/>
      <c r="V110" s="451"/>
      <c r="W110" s="451"/>
      <c r="X110" s="451"/>
      <c r="Y110" s="451"/>
      <c r="Z110" s="451"/>
      <c r="AA110" s="451"/>
      <c r="AB110" s="451"/>
      <c r="AC110" s="451"/>
      <c r="AD110" s="451"/>
      <c r="AE110" s="451"/>
      <c r="AF110" s="451"/>
      <c r="AG110" s="451"/>
      <c r="AH110" s="451"/>
      <c r="AI110" s="451"/>
      <c r="AJ110" s="451"/>
      <c r="AK110" s="451"/>
      <c r="AL110" s="451"/>
      <c r="AM110" s="451"/>
      <c r="AN110" s="451"/>
      <c r="AO110" s="451"/>
      <c r="AP110" s="451"/>
      <c r="AQ110" s="451"/>
      <c r="AR110" s="451"/>
      <c r="AS110" s="451"/>
      <c r="AT110" s="451"/>
      <c r="AU110" s="451"/>
      <c r="AV110" s="451"/>
    </row>
    <row r="111" spans="1:48">
      <c r="A111" s="451"/>
      <c r="B111" s="451"/>
      <c r="C111" s="451"/>
      <c r="D111" s="451"/>
      <c r="E111" s="451"/>
      <c r="F111" s="451"/>
      <c r="G111" s="451"/>
      <c r="H111" s="451"/>
      <c r="I111" s="451"/>
      <c r="J111" s="451"/>
      <c r="K111" s="451"/>
      <c r="L111" s="451"/>
      <c r="M111" s="451"/>
      <c r="N111" s="451"/>
      <c r="O111" s="451"/>
      <c r="P111" s="451"/>
      <c r="Q111" s="451"/>
      <c r="R111" s="451"/>
      <c r="S111" s="451"/>
      <c r="T111" s="451"/>
      <c r="U111" s="451"/>
      <c r="V111" s="451"/>
      <c r="W111" s="451"/>
      <c r="X111" s="451"/>
      <c r="Y111" s="451"/>
      <c r="Z111" s="451"/>
      <c r="AA111" s="451"/>
      <c r="AB111" s="451"/>
      <c r="AC111" s="451"/>
      <c r="AD111" s="451"/>
      <c r="AE111" s="451"/>
      <c r="AF111" s="451"/>
      <c r="AG111" s="451"/>
      <c r="AH111" s="451"/>
      <c r="AI111" s="451"/>
      <c r="AJ111" s="451"/>
      <c r="AK111" s="451"/>
      <c r="AL111" s="451"/>
      <c r="AM111" s="451"/>
      <c r="AN111" s="451"/>
      <c r="AO111" s="451"/>
      <c r="AP111" s="451"/>
      <c r="AQ111" s="451"/>
      <c r="AR111" s="451"/>
      <c r="AS111" s="451"/>
      <c r="AT111" s="451"/>
      <c r="AU111" s="451"/>
      <c r="AV111" s="451"/>
    </row>
    <row r="112" spans="1:48">
      <c r="A112" s="451"/>
      <c r="B112" s="451"/>
      <c r="C112" s="451"/>
      <c r="D112" s="451"/>
      <c r="E112" s="451"/>
      <c r="F112" s="451"/>
      <c r="G112" s="451"/>
      <c r="H112" s="451"/>
      <c r="I112" s="451"/>
      <c r="J112" s="451"/>
      <c r="K112" s="451"/>
      <c r="L112" s="451"/>
      <c r="M112" s="451"/>
      <c r="N112" s="451"/>
      <c r="O112" s="451"/>
      <c r="P112" s="451"/>
      <c r="Q112" s="451"/>
      <c r="R112" s="451"/>
      <c r="S112" s="451"/>
      <c r="T112" s="451"/>
      <c r="U112" s="451"/>
      <c r="V112" s="451"/>
      <c r="W112" s="451"/>
      <c r="X112" s="451"/>
      <c r="Y112" s="451"/>
      <c r="Z112" s="451"/>
      <c r="AA112" s="451"/>
      <c r="AB112" s="451"/>
      <c r="AC112" s="451"/>
      <c r="AD112" s="451"/>
      <c r="AE112" s="451"/>
      <c r="AF112" s="451"/>
      <c r="AG112" s="451"/>
      <c r="AH112" s="451"/>
      <c r="AI112" s="451"/>
      <c r="AJ112" s="451"/>
      <c r="AK112" s="451"/>
      <c r="AL112" s="451"/>
      <c r="AM112" s="451"/>
      <c r="AN112" s="451"/>
      <c r="AO112" s="451"/>
      <c r="AP112" s="451"/>
      <c r="AQ112" s="451"/>
      <c r="AR112" s="451"/>
      <c r="AS112" s="451"/>
      <c r="AT112" s="451"/>
      <c r="AU112" s="451"/>
      <c r="AV112" s="451"/>
    </row>
    <row r="113" spans="1:48">
      <c r="A113" s="451"/>
      <c r="B113" s="451"/>
      <c r="C113" s="451"/>
      <c r="D113" s="451"/>
      <c r="E113" s="451"/>
      <c r="F113" s="451"/>
      <c r="G113" s="451"/>
      <c r="H113" s="451"/>
      <c r="I113" s="451"/>
      <c r="J113" s="451"/>
      <c r="K113" s="451"/>
      <c r="L113" s="451"/>
      <c r="M113" s="451"/>
      <c r="N113" s="451"/>
      <c r="O113" s="451"/>
      <c r="P113" s="451"/>
      <c r="Q113" s="451"/>
      <c r="R113" s="451"/>
      <c r="S113" s="451"/>
      <c r="T113" s="451"/>
      <c r="U113" s="451"/>
      <c r="V113" s="451"/>
      <c r="W113" s="451"/>
      <c r="X113" s="451"/>
      <c r="Y113" s="451"/>
      <c r="Z113" s="451"/>
      <c r="AA113" s="451"/>
      <c r="AB113" s="451"/>
      <c r="AC113" s="451"/>
      <c r="AD113" s="451"/>
      <c r="AE113" s="451"/>
      <c r="AF113" s="451"/>
      <c r="AG113" s="451"/>
      <c r="AH113" s="451"/>
      <c r="AI113" s="451"/>
      <c r="AJ113" s="451"/>
      <c r="AK113" s="451"/>
      <c r="AL113" s="451"/>
      <c r="AM113" s="451"/>
      <c r="AN113" s="451"/>
      <c r="AO113" s="451"/>
      <c r="AP113" s="451"/>
      <c r="AQ113" s="451"/>
      <c r="AR113" s="451"/>
      <c r="AS113" s="451"/>
      <c r="AT113" s="451"/>
      <c r="AU113" s="451"/>
      <c r="AV113" s="451"/>
    </row>
    <row r="114" spans="1:48">
      <c r="A114" s="451"/>
      <c r="B114" s="451"/>
      <c r="C114" s="451"/>
      <c r="D114" s="451"/>
      <c r="E114" s="451"/>
      <c r="F114" s="451"/>
      <c r="G114" s="451"/>
      <c r="H114" s="451"/>
      <c r="I114" s="451"/>
      <c r="J114" s="451"/>
      <c r="K114" s="451"/>
      <c r="L114" s="451"/>
      <c r="M114" s="451"/>
      <c r="N114" s="451"/>
      <c r="O114" s="451"/>
      <c r="P114" s="451"/>
      <c r="Q114" s="451"/>
      <c r="R114" s="451"/>
      <c r="S114" s="451"/>
      <c r="T114" s="451"/>
      <c r="U114" s="451"/>
      <c r="V114" s="451"/>
      <c r="W114" s="451"/>
      <c r="X114" s="451"/>
      <c r="Y114" s="451"/>
      <c r="Z114" s="451"/>
      <c r="AA114" s="451"/>
      <c r="AB114" s="451"/>
      <c r="AC114" s="451"/>
      <c r="AD114" s="451"/>
      <c r="AE114" s="451"/>
      <c r="AF114" s="451"/>
      <c r="AG114" s="451"/>
      <c r="AH114" s="451"/>
      <c r="AI114" s="451"/>
      <c r="AJ114" s="451"/>
      <c r="AK114" s="451"/>
      <c r="AL114" s="451"/>
      <c r="AM114" s="451"/>
      <c r="AN114" s="451"/>
      <c r="AO114" s="451"/>
      <c r="AP114" s="451"/>
      <c r="AQ114" s="451"/>
      <c r="AR114" s="451"/>
      <c r="AS114" s="451"/>
      <c r="AT114" s="451"/>
      <c r="AU114" s="451"/>
      <c r="AV114" s="451"/>
    </row>
    <row r="115" spans="1:48">
      <c r="A115" s="451"/>
      <c r="B115" s="451"/>
      <c r="C115" s="451"/>
      <c r="D115" s="451"/>
      <c r="E115" s="451"/>
      <c r="F115" s="451"/>
      <c r="G115" s="451"/>
      <c r="H115" s="451"/>
      <c r="I115" s="451"/>
      <c r="J115" s="451"/>
      <c r="K115" s="451"/>
      <c r="L115" s="451"/>
      <c r="M115" s="451"/>
      <c r="N115" s="451"/>
      <c r="O115" s="451"/>
      <c r="P115" s="451"/>
      <c r="Q115" s="451"/>
      <c r="R115" s="451"/>
      <c r="S115" s="451"/>
      <c r="T115" s="451"/>
      <c r="U115" s="451"/>
      <c r="V115" s="451"/>
      <c r="W115" s="451"/>
      <c r="X115" s="451"/>
      <c r="Y115" s="451"/>
      <c r="Z115" s="451"/>
      <c r="AA115" s="451"/>
      <c r="AB115" s="451"/>
      <c r="AC115" s="451"/>
      <c r="AD115" s="451"/>
      <c r="AE115" s="451"/>
      <c r="AF115" s="451"/>
      <c r="AG115" s="451"/>
      <c r="AH115" s="451"/>
      <c r="AI115" s="451"/>
      <c r="AJ115" s="451"/>
      <c r="AK115" s="451"/>
      <c r="AL115" s="451"/>
      <c r="AM115" s="451"/>
      <c r="AN115" s="451"/>
      <c r="AO115" s="451"/>
      <c r="AP115" s="451"/>
      <c r="AQ115" s="451"/>
      <c r="AR115" s="451"/>
      <c r="AS115" s="451"/>
      <c r="AT115" s="451"/>
      <c r="AU115" s="451"/>
      <c r="AV115" s="451"/>
    </row>
    <row r="116" spans="1:48">
      <c r="A116" s="451"/>
      <c r="B116" s="451"/>
      <c r="C116" s="451"/>
      <c r="D116" s="451"/>
      <c r="E116" s="451"/>
      <c r="F116" s="451"/>
      <c r="G116" s="451"/>
      <c r="H116" s="451"/>
      <c r="I116" s="451"/>
      <c r="J116" s="451"/>
      <c r="K116" s="451"/>
      <c r="L116" s="451"/>
      <c r="M116" s="451"/>
      <c r="N116" s="451"/>
      <c r="O116" s="451"/>
      <c r="P116" s="451"/>
      <c r="Q116" s="451"/>
      <c r="R116" s="451"/>
      <c r="S116" s="451"/>
      <c r="T116" s="451"/>
      <c r="U116" s="451"/>
      <c r="V116" s="451"/>
      <c r="W116" s="451"/>
      <c r="X116" s="451"/>
      <c r="Y116" s="451"/>
      <c r="Z116" s="451"/>
      <c r="AA116" s="451"/>
      <c r="AB116" s="451"/>
      <c r="AC116" s="451"/>
      <c r="AD116" s="451"/>
      <c r="AE116" s="451"/>
      <c r="AF116" s="451"/>
      <c r="AG116" s="451"/>
      <c r="AH116" s="451"/>
      <c r="AI116" s="451"/>
      <c r="AJ116" s="451"/>
      <c r="AK116" s="451"/>
      <c r="AL116" s="451"/>
      <c r="AM116" s="451"/>
      <c r="AN116" s="451"/>
      <c r="AO116" s="451"/>
      <c r="AP116" s="451"/>
      <c r="AQ116" s="451"/>
      <c r="AR116" s="451"/>
      <c r="AS116" s="451"/>
      <c r="AT116" s="451"/>
      <c r="AU116" s="451"/>
      <c r="AV116" s="451"/>
    </row>
    <row r="117" spans="1:48">
      <c r="A117" s="451"/>
      <c r="B117" s="451"/>
      <c r="C117" s="451"/>
      <c r="D117" s="451"/>
      <c r="E117" s="451"/>
      <c r="F117" s="451"/>
      <c r="G117" s="451"/>
      <c r="H117" s="451"/>
      <c r="I117" s="451"/>
      <c r="J117" s="451"/>
      <c r="K117" s="451"/>
      <c r="L117" s="451"/>
      <c r="M117" s="451"/>
      <c r="N117" s="451"/>
      <c r="O117" s="451"/>
      <c r="P117" s="451"/>
      <c r="Q117" s="451"/>
      <c r="R117" s="451"/>
      <c r="S117" s="451"/>
      <c r="T117" s="451"/>
      <c r="U117" s="451"/>
      <c r="V117" s="451"/>
      <c r="W117" s="451"/>
      <c r="X117" s="451"/>
      <c r="Y117" s="451"/>
      <c r="Z117" s="451"/>
      <c r="AA117" s="451"/>
      <c r="AB117" s="451"/>
      <c r="AC117" s="451"/>
      <c r="AD117" s="451"/>
      <c r="AE117" s="451"/>
      <c r="AF117" s="451"/>
      <c r="AG117" s="451"/>
      <c r="AH117" s="451"/>
      <c r="AI117" s="451"/>
      <c r="AJ117" s="451"/>
      <c r="AK117" s="451"/>
      <c r="AL117" s="451"/>
      <c r="AM117" s="451"/>
      <c r="AN117" s="451"/>
      <c r="AO117" s="451"/>
      <c r="AP117" s="451"/>
      <c r="AQ117" s="451"/>
      <c r="AR117" s="451"/>
      <c r="AS117" s="451"/>
      <c r="AT117" s="451"/>
      <c r="AU117" s="451"/>
      <c r="AV117" s="451"/>
    </row>
    <row r="118" spans="1:48">
      <c r="A118" s="451"/>
      <c r="B118" s="451"/>
      <c r="C118" s="451"/>
      <c r="D118" s="451"/>
      <c r="E118" s="451"/>
      <c r="F118" s="451"/>
      <c r="G118" s="451"/>
      <c r="H118" s="451"/>
      <c r="I118" s="451"/>
      <c r="J118" s="451"/>
      <c r="K118" s="451"/>
      <c r="L118" s="451"/>
      <c r="M118" s="451"/>
      <c r="N118" s="451"/>
      <c r="O118" s="451"/>
      <c r="P118" s="451"/>
      <c r="Q118" s="451"/>
      <c r="R118" s="451"/>
      <c r="S118" s="451"/>
      <c r="T118" s="451"/>
      <c r="U118" s="451"/>
      <c r="V118" s="451"/>
      <c r="W118" s="451"/>
      <c r="X118" s="451"/>
      <c r="Y118" s="451"/>
      <c r="Z118" s="451"/>
      <c r="AA118" s="451"/>
      <c r="AB118" s="451"/>
      <c r="AC118" s="451"/>
      <c r="AD118" s="451"/>
      <c r="AE118" s="451"/>
      <c r="AF118" s="451"/>
      <c r="AG118" s="451"/>
      <c r="AH118" s="451"/>
      <c r="AI118" s="451"/>
      <c r="AJ118" s="451"/>
      <c r="AK118" s="451"/>
      <c r="AL118" s="451"/>
      <c r="AM118" s="451"/>
      <c r="AN118" s="451"/>
      <c r="AO118" s="451"/>
      <c r="AP118" s="451"/>
      <c r="AQ118" s="451"/>
      <c r="AR118" s="451"/>
      <c r="AS118" s="451"/>
      <c r="AT118" s="451"/>
      <c r="AU118" s="451"/>
      <c r="AV118" s="451"/>
    </row>
    <row r="119" spans="1:48">
      <c r="A119" s="451"/>
      <c r="B119" s="451"/>
      <c r="C119" s="451"/>
      <c r="D119" s="451"/>
      <c r="E119" s="451"/>
      <c r="F119" s="451"/>
      <c r="G119" s="451"/>
      <c r="H119" s="451"/>
      <c r="I119" s="451"/>
      <c r="J119" s="451"/>
      <c r="K119" s="451"/>
      <c r="L119" s="451"/>
      <c r="M119" s="451"/>
      <c r="N119" s="451"/>
      <c r="O119" s="451"/>
      <c r="P119" s="451"/>
      <c r="Q119" s="451"/>
      <c r="R119" s="451"/>
      <c r="S119" s="451"/>
      <c r="T119" s="451"/>
      <c r="U119" s="451"/>
      <c r="V119" s="451"/>
      <c r="W119" s="451"/>
      <c r="X119" s="451"/>
      <c r="Y119" s="451"/>
      <c r="Z119" s="451"/>
      <c r="AA119" s="451"/>
      <c r="AB119" s="451"/>
      <c r="AC119" s="451"/>
      <c r="AD119" s="451"/>
      <c r="AE119" s="451"/>
      <c r="AF119" s="451"/>
      <c r="AG119" s="451"/>
      <c r="AH119" s="451"/>
      <c r="AI119" s="451"/>
      <c r="AJ119" s="451"/>
      <c r="AK119" s="451"/>
      <c r="AL119" s="451"/>
      <c r="AM119" s="451"/>
      <c r="AN119" s="451"/>
      <c r="AO119" s="451"/>
      <c r="AP119" s="451"/>
      <c r="AQ119" s="451"/>
      <c r="AR119" s="451"/>
      <c r="AS119" s="451"/>
      <c r="AT119" s="451"/>
      <c r="AU119" s="451"/>
      <c r="AV119" s="451"/>
    </row>
    <row r="120" spans="1:48">
      <c r="A120" s="451"/>
      <c r="B120" s="451"/>
      <c r="C120" s="451"/>
      <c r="D120" s="451"/>
      <c r="E120" s="451"/>
      <c r="F120" s="451"/>
      <c r="G120" s="451"/>
      <c r="H120" s="451"/>
      <c r="I120" s="451"/>
      <c r="J120" s="451"/>
      <c r="K120" s="451"/>
      <c r="L120" s="451"/>
      <c r="M120" s="451"/>
      <c r="N120" s="451"/>
      <c r="O120" s="451"/>
      <c r="P120" s="451"/>
      <c r="Q120" s="451"/>
      <c r="R120" s="451"/>
      <c r="S120" s="451"/>
      <c r="T120" s="451"/>
      <c r="U120" s="451"/>
      <c r="V120" s="451"/>
      <c r="W120" s="451"/>
      <c r="X120" s="451"/>
      <c r="Y120" s="451"/>
      <c r="Z120" s="451"/>
      <c r="AA120" s="451"/>
      <c r="AB120" s="451"/>
      <c r="AC120" s="451"/>
      <c r="AD120" s="451"/>
      <c r="AE120" s="451"/>
      <c r="AF120" s="451"/>
      <c r="AG120" s="451"/>
      <c r="AH120" s="451"/>
      <c r="AI120" s="451"/>
      <c r="AJ120" s="451"/>
      <c r="AK120" s="451"/>
      <c r="AL120" s="451"/>
      <c r="AM120" s="451"/>
      <c r="AN120" s="451"/>
      <c r="AO120" s="451"/>
      <c r="AP120" s="451"/>
      <c r="AQ120" s="451"/>
      <c r="AR120" s="451"/>
      <c r="AS120" s="451"/>
      <c r="AT120" s="451"/>
      <c r="AU120" s="451"/>
      <c r="AV120" s="451"/>
    </row>
    <row r="121" spans="1:48">
      <c r="A121" s="451"/>
      <c r="B121" s="451"/>
      <c r="C121" s="451"/>
      <c r="D121" s="451"/>
      <c r="E121" s="451"/>
      <c r="F121" s="451"/>
      <c r="G121" s="451"/>
      <c r="H121" s="451"/>
      <c r="I121" s="451"/>
      <c r="J121" s="451"/>
      <c r="K121" s="451"/>
      <c r="L121" s="451"/>
      <c r="M121" s="451"/>
      <c r="N121" s="451"/>
      <c r="O121" s="451"/>
      <c r="P121" s="451"/>
      <c r="Q121" s="451"/>
      <c r="R121" s="451"/>
      <c r="S121" s="451"/>
      <c r="T121" s="451"/>
      <c r="U121" s="451"/>
      <c r="V121" s="451"/>
      <c r="W121" s="451"/>
      <c r="X121" s="451"/>
      <c r="Y121" s="451"/>
      <c r="Z121" s="451"/>
      <c r="AA121" s="451"/>
      <c r="AB121" s="451"/>
      <c r="AC121" s="451"/>
      <c r="AD121" s="451"/>
      <c r="AE121" s="451"/>
      <c r="AF121" s="451"/>
      <c r="AG121" s="451"/>
      <c r="AH121" s="451"/>
      <c r="AI121" s="451"/>
      <c r="AJ121" s="451"/>
      <c r="AK121" s="451"/>
      <c r="AL121" s="451"/>
      <c r="AM121" s="451"/>
      <c r="AN121" s="451"/>
      <c r="AO121" s="451"/>
      <c r="AP121" s="451"/>
      <c r="AQ121" s="451"/>
      <c r="AR121" s="451"/>
      <c r="AS121" s="451"/>
      <c r="AT121" s="451"/>
      <c r="AU121" s="451"/>
      <c r="AV121" s="451"/>
    </row>
    <row r="122" spans="1:48">
      <c r="A122" s="451"/>
      <c r="B122" s="451"/>
      <c r="C122" s="451"/>
      <c r="D122" s="451"/>
      <c r="E122" s="451"/>
      <c r="F122" s="451"/>
      <c r="G122" s="451"/>
      <c r="H122" s="451"/>
      <c r="I122" s="451"/>
      <c r="J122" s="451"/>
      <c r="K122" s="451"/>
      <c r="L122" s="451"/>
      <c r="M122" s="451"/>
      <c r="N122" s="451"/>
      <c r="O122" s="451"/>
      <c r="P122" s="451"/>
      <c r="Q122" s="451"/>
      <c r="R122" s="451"/>
      <c r="S122" s="451"/>
      <c r="T122" s="451"/>
      <c r="U122" s="451"/>
      <c r="V122" s="451"/>
      <c r="W122" s="451"/>
      <c r="X122" s="451"/>
      <c r="Y122" s="451"/>
      <c r="Z122" s="451"/>
      <c r="AA122" s="451"/>
      <c r="AB122" s="451"/>
      <c r="AC122" s="451"/>
      <c r="AD122" s="451"/>
      <c r="AE122" s="451"/>
      <c r="AF122" s="451"/>
      <c r="AG122" s="451"/>
      <c r="AH122" s="451"/>
      <c r="AI122" s="451"/>
      <c r="AJ122" s="451"/>
      <c r="AK122" s="451"/>
      <c r="AL122" s="451"/>
      <c r="AM122" s="451"/>
      <c r="AN122" s="451"/>
      <c r="AO122" s="451"/>
      <c r="AP122" s="451"/>
      <c r="AQ122" s="451"/>
      <c r="AR122" s="451"/>
      <c r="AS122" s="451"/>
      <c r="AT122" s="451"/>
      <c r="AU122" s="451"/>
      <c r="AV122" s="451"/>
    </row>
    <row r="123" spans="1:48">
      <c r="A123" s="451"/>
      <c r="B123" s="451"/>
      <c r="C123" s="451"/>
      <c r="D123" s="451"/>
      <c r="E123" s="451"/>
      <c r="F123" s="451"/>
      <c r="G123" s="451"/>
      <c r="H123" s="451"/>
      <c r="I123" s="451"/>
      <c r="J123" s="451"/>
      <c r="K123" s="451"/>
      <c r="L123" s="451"/>
      <c r="M123" s="451"/>
      <c r="N123" s="451"/>
      <c r="O123" s="451"/>
      <c r="P123" s="451"/>
      <c r="Q123" s="451"/>
      <c r="R123" s="451"/>
      <c r="S123" s="451"/>
      <c r="T123" s="451"/>
      <c r="U123" s="451"/>
      <c r="V123" s="451"/>
      <c r="W123" s="451"/>
      <c r="X123" s="451"/>
      <c r="Y123" s="451"/>
      <c r="Z123" s="451"/>
      <c r="AA123" s="451"/>
      <c r="AB123" s="451"/>
      <c r="AC123" s="451"/>
      <c r="AD123" s="451"/>
      <c r="AE123" s="451"/>
      <c r="AF123" s="451"/>
      <c r="AG123" s="451"/>
      <c r="AH123" s="451"/>
      <c r="AI123" s="451"/>
      <c r="AJ123" s="451"/>
      <c r="AK123" s="451"/>
      <c r="AL123" s="451"/>
      <c r="AM123" s="451"/>
      <c r="AN123" s="451"/>
      <c r="AO123" s="451"/>
      <c r="AP123" s="451"/>
      <c r="AQ123" s="451"/>
      <c r="AR123" s="451"/>
      <c r="AS123" s="451"/>
      <c r="AT123" s="451"/>
      <c r="AU123" s="451"/>
      <c r="AV123" s="451"/>
    </row>
    <row r="124" spans="1:48">
      <c r="A124" s="451"/>
      <c r="B124" s="451"/>
      <c r="C124" s="451"/>
      <c r="D124" s="451"/>
      <c r="E124" s="451"/>
      <c r="F124" s="451"/>
      <c r="G124" s="451"/>
      <c r="H124" s="451"/>
      <c r="I124" s="451"/>
      <c r="J124" s="451"/>
      <c r="K124" s="451"/>
      <c r="L124" s="451"/>
      <c r="M124" s="451"/>
      <c r="N124" s="451"/>
      <c r="O124" s="451"/>
      <c r="P124" s="451"/>
      <c r="Q124" s="451"/>
      <c r="R124" s="451"/>
      <c r="S124" s="451"/>
      <c r="T124" s="451"/>
      <c r="U124" s="451"/>
      <c r="V124" s="451"/>
      <c r="W124" s="451"/>
      <c r="X124" s="451"/>
      <c r="Y124" s="451"/>
      <c r="Z124" s="451"/>
      <c r="AA124" s="451"/>
      <c r="AB124" s="451"/>
      <c r="AC124" s="451"/>
      <c r="AD124" s="451"/>
      <c r="AE124" s="451"/>
      <c r="AF124" s="451"/>
      <c r="AG124" s="451"/>
      <c r="AH124" s="451"/>
      <c r="AI124" s="451"/>
      <c r="AJ124" s="451"/>
      <c r="AK124" s="451"/>
      <c r="AL124" s="451"/>
      <c r="AM124" s="451"/>
      <c r="AN124" s="451"/>
      <c r="AO124" s="451"/>
      <c r="AP124" s="451"/>
      <c r="AQ124" s="451"/>
      <c r="AR124" s="451"/>
      <c r="AS124" s="451"/>
      <c r="AT124" s="451"/>
      <c r="AU124" s="451"/>
      <c r="AV124" s="451"/>
    </row>
    <row r="125" spans="1:48">
      <c r="A125" s="451"/>
      <c r="B125" s="451"/>
      <c r="C125" s="451"/>
      <c r="D125" s="451"/>
      <c r="E125" s="451"/>
      <c r="F125" s="451"/>
      <c r="G125" s="451"/>
      <c r="H125" s="451"/>
      <c r="I125" s="451"/>
      <c r="J125" s="451"/>
      <c r="K125" s="451"/>
      <c r="L125" s="451"/>
      <c r="M125" s="451"/>
      <c r="N125" s="451"/>
      <c r="O125" s="451"/>
      <c r="P125" s="451"/>
      <c r="Q125" s="451"/>
      <c r="R125" s="451"/>
      <c r="S125" s="451"/>
      <c r="T125" s="451"/>
      <c r="U125" s="451"/>
      <c r="V125" s="451"/>
      <c r="W125" s="451"/>
      <c r="X125" s="451"/>
      <c r="Y125" s="451"/>
      <c r="Z125" s="451"/>
      <c r="AA125" s="451"/>
      <c r="AB125" s="451"/>
      <c r="AC125" s="451"/>
      <c r="AD125" s="451"/>
      <c r="AE125" s="451"/>
      <c r="AF125" s="451"/>
      <c r="AG125" s="451"/>
      <c r="AH125" s="451"/>
      <c r="AI125" s="451"/>
      <c r="AJ125" s="451"/>
      <c r="AK125" s="451"/>
      <c r="AL125" s="451"/>
      <c r="AM125" s="451"/>
      <c r="AN125" s="451"/>
      <c r="AO125" s="451"/>
      <c r="AP125" s="451"/>
      <c r="AQ125" s="451"/>
      <c r="AR125" s="451"/>
      <c r="AS125" s="451"/>
      <c r="AT125" s="451"/>
      <c r="AU125" s="451"/>
      <c r="AV125" s="451"/>
    </row>
    <row r="126" spans="1:48">
      <c r="A126" s="451"/>
      <c r="B126" s="451"/>
      <c r="C126" s="451"/>
      <c r="D126" s="451"/>
      <c r="E126" s="451"/>
      <c r="F126" s="451"/>
      <c r="G126" s="451"/>
      <c r="H126" s="451"/>
      <c r="I126" s="451"/>
      <c r="J126" s="451"/>
      <c r="K126" s="451"/>
      <c r="L126" s="451"/>
      <c r="M126" s="451"/>
      <c r="N126" s="451"/>
      <c r="O126" s="451"/>
      <c r="P126" s="451"/>
      <c r="Q126" s="451"/>
      <c r="R126" s="451"/>
      <c r="S126" s="451"/>
      <c r="T126" s="451"/>
      <c r="U126" s="451"/>
      <c r="V126" s="451"/>
      <c r="W126" s="451"/>
      <c r="X126" s="451"/>
      <c r="Y126" s="451"/>
      <c r="Z126" s="451"/>
      <c r="AA126" s="451"/>
      <c r="AB126" s="451"/>
      <c r="AC126" s="451"/>
      <c r="AD126" s="451"/>
      <c r="AE126" s="451"/>
      <c r="AF126" s="451"/>
      <c r="AG126" s="451"/>
      <c r="AH126" s="451"/>
      <c r="AI126" s="451"/>
      <c r="AJ126" s="451"/>
      <c r="AK126" s="451"/>
      <c r="AL126" s="451"/>
      <c r="AM126" s="451"/>
      <c r="AN126" s="451"/>
      <c r="AO126" s="451"/>
      <c r="AP126" s="451"/>
      <c r="AQ126" s="451"/>
      <c r="AR126" s="451"/>
      <c r="AS126" s="451"/>
      <c r="AT126" s="451"/>
      <c r="AU126" s="451"/>
      <c r="AV126" s="451"/>
    </row>
    <row r="127" spans="1:48">
      <c r="A127" s="451"/>
      <c r="B127" s="451"/>
      <c r="C127" s="451"/>
      <c r="D127" s="451"/>
      <c r="E127" s="451"/>
      <c r="F127" s="451"/>
      <c r="G127" s="451"/>
      <c r="H127" s="451"/>
      <c r="I127" s="451"/>
      <c r="J127" s="451"/>
      <c r="K127" s="451"/>
      <c r="L127" s="451"/>
      <c r="M127" s="451"/>
      <c r="N127" s="451"/>
      <c r="O127" s="451"/>
      <c r="P127" s="451"/>
      <c r="Q127" s="451"/>
      <c r="R127" s="451"/>
      <c r="S127" s="451"/>
      <c r="T127" s="451"/>
      <c r="U127" s="451"/>
      <c r="V127" s="451"/>
      <c r="W127" s="451"/>
      <c r="X127" s="451"/>
      <c r="Y127" s="451"/>
      <c r="Z127" s="451"/>
      <c r="AA127" s="451"/>
      <c r="AB127" s="451"/>
      <c r="AC127" s="451"/>
      <c r="AD127" s="451"/>
      <c r="AE127" s="451"/>
      <c r="AF127" s="451"/>
      <c r="AG127" s="451"/>
      <c r="AH127" s="451"/>
      <c r="AI127" s="451"/>
      <c r="AJ127" s="451"/>
      <c r="AK127" s="451"/>
      <c r="AL127" s="451"/>
      <c r="AM127" s="451"/>
      <c r="AN127" s="451"/>
      <c r="AO127" s="451"/>
      <c r="AP127" s="451"/>
      <c r="AQ127" s="451"/>
      <c r="AR127" s="451"/>
      <c r="AS127" s="451"/>
      <c r="AT127" s="451"/>
      <c r="AU127" s="451"/>
      <c r="AV127" s="451"/>
    </row>
    <row r="128" spans="1:48">
      <c r="A128" s="451"/>
      <c r="B128" s="451"/>
      <c r="C128" s="451"/>
      <c r="D128" s="451"/>
      <c r="E128" s="451"/>
      <c r="F128" s="451"/>
      <c r="G128" s="451"/>
      <c r="H128" s="451"/>
      <c r="I128" s="451"/>
      <c r="J128" s="451"/>
      <c r="K128" s="451"/>
      <c r="L128" s="451"/>
      <c r="M128" s="451"/>
      <c r="N128" s="451"/>
      <c r="O128" s="451"/>
      <c r="P128" s="451"/>
      <c r="Q128" s="451"/>
      <c r="R128" s="451"/>
      <c r="S128" s="451"/>
      <c r="T128" s="451"/>
      <c r="U128" s="451"/>
      <c r="V128" s="451"/>
      <c r="W128" s="451"/>
      <c r="X128" s="451"/>
      <c r="Y128" s="451"/>
      <c r="Z128" s="451"/>
      <c r="AA128" s="451"/>
      <c r="AB128" s="451"/>
      <c r="AC128" s="451"/>
      <c r="AD128" s="451"/>
      <c r="AE128" s="451"/>
      <c r="AF128" s="451"/>
      <c r="AG128" s="451"/>
      <c r="AH128" s="451"/>
      <c r="AI128" s="451"/>
      <c r="AJ128" s="451"/>
      <c r="AK128" s="451"/>
      <c r="AL128" s="451"/>
      <c r="AM128" s="451"/>
      <c r="AN128" s="451"/>
      <c r="AO128" s="451"/>
      <c r="AP128" s="451"/>
      <c r="AQ128" s="451"/>
      <c r="AR128" s="451"/>
      <c r="AS128" s="451"/>
      <c r="AT128" s="451"/>
      <c r="AU128" s="451"/>
      <c r="AV128" s="451"/>
    </row>
    <row r="129" spans="1:48">
      <c r="A129" s="451"/>
      <c r="B129" s="451"/>
      <c r="C129" s="451"/>
      <c r="D129" s="451"/>
      <c r="E129" s="451"/>
      <c r="F129" s="451"/>
      <c r="G129" s="451"/>
      <c r="H129" s="451"/>
      <c r="I129" s="451"/>
      <c r="J129" s="451"/>
      <c r="K129" s="451"/>
      <c r="L129" s="451"/>
      <c r="M129" s="451"/>
      <c r="N129" s="451"/>
      <c r="O129" s="451"/>
      <c r="P129" s="451"/>
      <c r="Q129" s="451"/>
      <c r="R129" s="451"/>
      <c r="S129" s="451"/>
      <c r="T129" s="451"/>
      <c r="U129" s="451"/>
      <c r="V129" s="451"/>
      <c r="W129" s="451"/>
      <c r="X129" s="451"/>
      <c r="Y129" s="451"/>
      <c r="Z129" s="451"/>
      <c r="AA129" s="451"/>
      <c r="AB129" s="451"/>
      <c r="AC129" s="451"/>
      <c r="AD129" s="451"/>
      <c r="AE129" s="451"/>
      <c r="AF129" s="451"/>
      <c r="AG129" s="451"/>
      <c r="AH129" s="451"/>
      <c r="AI129" s="451"/>
      <c r="AJ129" s="451"/>
      <c r="AK129" s="451"/>
      <c r="AL129" s="451"/>
      <c r="AM129" s="451"/>
      <c r="AN129" s="451"/>
      <c r="AO129" s="451"/>
      <c r="AP129" s="451"/>
      <c r="AQ129" s="451"/>
      <c r="AR129" s="451"/>
      <c r="AS129" s="451"/>
      <c r="AT129" s="451"/>
      <c r="AU129" s="451"/>
      <c r="AV129" s="451"/>
    </row>
    <row r="130" spans="1:48">
      <c r="A130" s="451"/>
      <c r="B130" s="451"/>
      <c r="C130" s="451"/>
      <c r="D130" s="451"/>
      <c r="E130" s="451"/>
      <c r="F130" s="451"/>
      <c r="G130" s="451"/>
      <c r="H130" s="451"/>
      <c r="I130" s="451"/>
      <c r="J130" s="451"/>
      <c r="K130" s="451"/>
      <c r="L130" s="451"/>
      <c r="M130" s="451"/>
      <c r="N130" s="451"/>
      <c r="O130" s="451"/>
      <c r="P130" s="451"/>
      <c r="Q130" s="451"/>
      <c r="R130" s="451"/>
      <c r="S130" s="451"/>
      <c r="T130" s="451"/>
      <c r="U130" s="451"/>
      <c r="V130" s="451"/>
      <c r="W130" s="451"/>
      <c r="X130" s="451"/>
      <c r="Y130" s="451"/>
      <c r="Z130" s="451"/>
      <c r="AA130" s="451"/>
      <c r="AB130" s="451"/>
      <c r="AC130" s="451"/>
      <c r="AD130" s="451"/>
      <c r="AE130" s="451"/>
      <c r="AF130" s="451"/>
      <c r="AG130" s="451"/>
      <c r="AH130" s="451"/>
      <c r="AI130" s="451"/>
      <c r="AJ130" s="451"/>
      <c r="AK130" s="451"/>
      <c r="AL130" s="451"/>
      <c r="AM130" s="451"/>
      <c r="AN130" s="451"/>
      <c r="AO130" s="451"/>
      <c r="AP130" s="451"/>
      <c r="AQ130" s="451"/>
      <c r="AR130" s="451"/>
      <c r="AS130" s="451"/>
      <c r="AT130" s="451"/>
      <c r="AU130" s="451"/>
      <c r="AV130" s="451"/>
    </row>
    <row r="131" spans="1:48">
      <c r="A131" s="451"/>
      <c r="B131" s="451"/>
      <c r="C131" s="451"/>
      <c r="D131" s="451"/>
      <c r="E131" s="451"/>
      <c r="F131" s="451"/>
      <c r="G131" s="451"/>
      <c r="H131" s="451"/>
      <c r="I131" s="451"/>
      <c r="J131" s="451"/>
      <c r="K131" s="451"/>
      <c r="L131" s="451"/>
      <c r="M131" s="451"/>
      <c r="N131" s="451"/>
      <c r="O131" s="451"/>
      <c r="P131" s="451"/>
      <c r="Q131" s="451"/>
      <c r="R131" s="451"/>
      <c r="S131" s="451"/>
      <c r="T131" s="451"/>
      <c r="U131" s="451"/>
      <c r="V131" s="451"/>
      <c r="W131" s="451"/>
      <c r="X131" s="451"/>
      <c r="Y131" s="451"/>
      <c r="Z131" s="451"/>
      <c r="AA131" s="451"/>
      <c r="AB131" s="451"/>
      <c r="AC131" s="451"/>
      <c r="AD131" s="451"/>
      <c r="AE131" s="451"/>
      <c r="AF131" s="451"/>
      <c r="AG131" s="451"/>
      <c r="AH131" s="451"/>
      <c r="AI131" s="451"/>
      <c r="AJ131" s="451"/>
      <c r="AK131" s="451"/>
      <c r="AL131" s="451"/>
      <c r="AM131" s="451"/>
      <c r="AN131" s="451"/>
      <c r="AO131" s="451"/>
      <c r="AP131" s="451"/>
      <c r="AQ131" s="451"/>
      <c r="AR131" s="451"/>
      <c r="AS131" s="451"/>
      <c r="AT131" s="451"/>
      <c r="AU131" s="451"/>
      <c r="AV131" s="451"/>
    </row>
    <row r="132" spans="1:48">
      <c r="A132" s="451"/>
      <c r="B132" s="451"/>
      <c r="C132" s="451"/>
      <c r="D132" s="451"/>
      <c r="E132" s="451"/>
      <c r="F132" s="451"/>
      <c r="G132" s="451"/>
      <c r="H132" s="451"/>
      <c r="I132" s="451"/>
      <c r="J132" s="451"/>
      <c r="K132" s="451"/>
      <c r="L132" s="451"/>
      <c r="M132" s="451"/>
      <c r="N132" s="451"/>
      <c r="O132" s="451"/>
      <c r="P132" s="451"/>
      <c r="Q132" s="451"/>
      <c r="R132" s="451"/>
      <c r="S132" s="451"/>
      <c r="T132" s="451"/>
      <c r="U132" s="451"/>
      <c r="V132" s="451"/>
      <c r="W132" s="451"/>
      <c r="X132" s="451"/>
      <c r="Y132" s="451"/>
      <c r="Z132" s="451"/>
      <c r="AA132" s="451"/>
      <c r="AB132" s="451"/>
      <c r="AC132" s="451"/>
      <c r="AD132" s="451"/>
      <c r="AE132" s="451"/>
      <c r="AF132" s="451"/>
      <c r="AG132" s="451"/>
      <c r="AH132" s="451"/>
      <c r="AI132" s="451"/>
      <c r="AJ132" s="451"/>
      <c r="AK132" s="451"/>
      <c r="AL132" s="451"/>
      <c r="AM132" s="451"/>
      <c r="AN132" s="451"/>
      <c r="AO132" s="451"/>
      <c r="AP132" s="451"/>
      <c r="AQ132" s="451"/>
      <c r="AR132" s="451"/>
      <c r="AS132" s="451"/>
      <c r="AT132" s="451"/>
      <c r="AU132" s="451"/>
      <c r="AV132" s="451"/>
    </row>
    <row r="133" spans="1:48">
      <c r="A133" s="451"/>
      <c r="B133" s="451"/>
      <c r="C133" s="451"/>
      <c r="D133" s="451"/>
      <c r="E133" s="451"/>
      <c r="F133" s="451"/>
      <c r="G133" s="451"/>
      <c r="H133" s="451"/>
      <c r="I133" s="451"/>
      <c r="J133" s="451"/>
      <c r="K133" s="451"/>
      <c r="L133" s="451"/>
      <c r="M133" s="451"/>
      <c r="N133" s="451"/>
      <c r="O133" s="451"/>
      <c r="P133" s="451"/>
      <c r="Q133" s="451"/>
      <c r="R133" s="451"/>
      <c r="S133" s="451"/>
      <c r="T133" s="451"/>
      <c r="U133" s="451"/>
      <c r="V133" s="451"/>
      <c r="W133" s="451"/>
      <c r="X133" s="451"/>
      <c r="Y133" s="451"/>
      <c r="Z133" s="451"/>
      <c r="AA133" s="451"/>
      <c r="AB133" s="451"/>
      <c r="AC133" s="451"/>
      <c r="AD133" s="451"/>
      <c r="AE133" s="451"/>
      <c r="AF133" s="451"/>
      <c r="AG133" s="451"/>
      <c r="AH133" s="451"/>
      <c r="AI133" s="451"/>
      <c r="AJ133" s="451"/>
      <c r="AK133" s="451"/>
      <c r="AL133" s="451"/>
      <c r="AM133" s="451"/>
      <c r="AN133" s="451"/>
      <c r="AO133" s="451"/>
      <c r="AP133" s="451"/>
      <c r="AQ133" s="451"/>
      <c r="AR133" s="451"/>
      <c r="AS133" s="451"/>
      <c r="AT133" s="451"/>
      <c r="AU133" s="451"/>
      <c r="AV133" s="451"/>
    </row>
    <row r="134" spans="1:48">
      <c r="A134" s="451"/>
      <c r="B134" s="451"/>
      <c r="C134" s="451"/>
      <c r="D134" s="451"/>
      <c r="E134" s="451"/>
      <c r="F134" s="451"/>
      <c r="G134" s="451"/>
      <c r="H134" s="451"/>
      <c r="I134" s="451"/>
      <c r="J134" s="451"/>
      <c r="K134" s="451"/>
      <c r="L134" s="451"/>
      <c r="M134" s="451"/>
      <c r="N134" s="451"/>
      <c r="O134" s="451"/>
      <c r="P134" s="451"/>
      <c r="Q134" s="451"/>
      <c r="R134" s="451"/>
      <c r="S134" s="451"/>
      <c r="T134" s="451"/>
      <c r="U134" s="451"/>
      <c r="V134" s="451"/>
      <c r="W134" s="451"/>
      <c r="X134" s="451"/>
      <c r="Y134" s="451"/>
      <c r="Z134" s="451"/>
      <c r="AA134" s="451"/>
      <c r="AB134" s="451"/>
      <c r="AC134" s="451"/>
      <c r="AD134" s="451"/>
      <c r="AE134" s="451"/>
      <c r="AF134" s="451"/>
      <c r="AG134" s="451"/>
      <c r="AH134" s="451"/>
      <c r="AI134" s="451"/>
      <c r="AJ134" s="451"/>
      <c r="AK134" s="451"/>
      <c r="AL134" s="451"/>
      <c r="AM134" s="451"/>
      <c r="AN134" s="451"/>
      <c r="AO134" s="451"/>
      <c r="AP134" s="451"/>
      <c r="AQ134" s="451"/>
      <c r="AR134" s="451"/>
      <c r="AS134" s="451"/>
      <c r="AT134" s="451"/>
      <c r="AU134" s="451"/>
      <c r="AV134" s="451"/>
    </row>
    <row r="135" spans="1:48">
      <c r="A135" s="451"/>
      <c r="B135" s="451"/>
      <c r="C135" s="451"/>
      <c r="D135" s="451"/>
      <c r="E135" s="451"/>
      <c r="F135" s="451"/>
      <c r="G135" s="451"/>
      <c r="H135" s="451"/>
      <c r="I135" s="451"/>
      <c r="J135" s="451"/>
      <c r="K135" s="451"/>
      <c r="L135" s="451"/>
      <c r="M135" s="451"/>
      <c r="N135" s="451"/>
      <c r="O135" s="451"/>
      <c r="P135" s="451"/>
      <c r="Q135" s="451"/>
      <c r="R135" s="451"/>
      <c r="S135" s="451"/>
      <c r="T135" s="451"/>
      <c r="U135" s="451"/>
      <c r="V135" s="451"/>
      <c r="W135" s="451"/>
      <c r="X135" s="451"/>
      <c r="Y135" s="451"/>
      <c r="Z135" s="451"/>
      <c r="AA135" s="451"/>
      <c r="AB135" s="451"/>
      <c r="AC135" s="451"/>
      <c r="AD135" s="451"/>
      <c r="AE135" s="451"/>
      <c r="AF135" s="451"/>
      <c r="AG135" s="451"/>
      <c r="AH135" s="451"/>
      <c r="AI135" s="451"/>
      <c r="AJ135" s="451"/>
      <c r="AK135" s="451"/>
      <c r="AL135" s="451"/>
      <c r="AM135" s="451"/>
      <c r="AN135" s="451"/>
      <c r="AO135" s="451"/>
      <c r="AP135" s="451"/>
      <c r="AQ135" s="451"/>
      <c r="AR135" s="451"/>
      <c r="AS135" s="451"/>
      <c r="AT135" s="451"/>
      <c r="AU135" s="451"/>
      <c r="AV135" s="451"/>
    </row>
    <row r="136" spans="1:48">
      <c r="A136" s="451"/>
      <c r="B136" s="451"/>
      <c r="C136" s="451"/>
      <c r="D136" s="451"/>
      <c r="E136" s="451"/>
      <c r="F136" s="451"/>
      <c r="G136" s="451"/>
      <c r="H136" s="451"/>
      <c r="I136" s="451"/>
      <c r="J136" s="451"/>
      <c r="K136" s="451"/>
      <c r="L136" s="451"/>
      <c r="M136" s="451"/>
      <c r="N136" s="451"/>
      <c r="O136" s="451"/>
      <c r="P136" s="451"/>
      <c r="Q136" s="451"/>
      <c r="R136" s="451"/>
      <c r="S136" s="451"/>
      <c r="T136" s="451"/>
      <c r="U136" s="451"/>
      <c r="V136" s="451"/>
      <c r="W136" s="451"/>
      <c r="X136" s="451"/>
      <c r="Y136" s="451"/>
      <c r="Z136" s="451"/>
      <c r="AA136" s="451"/>
      <c r="AB136" s="451"/>
      <c r="AC136" s="451"/>
      <c r="AD136" s="451"/>
      <c r="AE136" s="451"/>
      <c r="AF136" s="451"/>
      <c r="AG136" s="451"/>
      <c r="AH136" s="451"/>
      <c r="AI136" s="451"/>
      <c r="AJ136" s="451"/>
      <c r="AK136" s="451"/>
      <c r="AL136" s="451"/>
      <c r="AM136" s="451"/>
      <c r="AN136" s="451"/>
      <c r="AO136" s="451"/>
      <c r="AP136" s="451"/>
      <c r="AQ136" s="451"/>
      <c r="AR136" s="451"/>
      <c r="AS136" s="451"/>
      <c r="AT136" s="451"/>
      <c r="AU136" s="451"/>
      <c r="AV136" s="451"/>
    </row>
    <row r="137" spans="1:48">
      <c r="A137" s="451"/>
      <c r="B137" s="451"/>
      <c r="C137" s="451"/>
      <c r="D137" s="451"/>
      <c r="E137" s="451"/>
      <c r="F137" s="451"/>
      <c r="G137" s="451"/>
      <c r="H137" s="451"/>
      <c r="I137" s="451"/>
      <c r="J137" s="451"/>
      <c r="K137" s="451"/>
      <c r="L137" s="451"/>
      <c r="M137" s="451"/>
      <c r="N137" s="451"/>
      <c r="O137" s="451"/>
      <c r="P137" s="451"/>
      <c r="Q137" s="451"/>
      <c r="R137" s="451"/>
      <c r="S137" s="451"/>
      <c r="T137" s="451"/>
      <c r="U137" s="451"/>
      <c r="V137" s="451"/>
      <c r="W137" s="451"/>
      <c r="X137" s="451"/>
      <c r="Y137" s="451"/>
      <c r="Z137" s="451"/>
      <c r="AA137" s="451"/>
      <c r="AB137" s="451"/>
      <c r="AC137" s="451"/>
      <c r="AD137" s="451"/>
      <c r="AE137" s="451"/>
      <c r="AF137" s="451"/>
      <c r="AG137" s="451"/>
      <c r="AH137" s="451"/>
      <c r="AI137" s="451"/>
      <c r="AJ137" s="451"/>
      <c r="AK137" s="451"/>
      <c r="AL137" s="451"/>
      <c r="AM137" s="451"/>
      <c r="AN137" s="451"/>
      <c r="AO137" s="451"/>
      <c r="AP137" s="451"/>
      <c r="AQ137" s="451"/>
      <c r="AR137" s="451"/>
      <c r="AS137" s="451"/>
      <c r="AT137" s="451"/>
      <c r="AU137" s="451"/>
      <c r="AV137" s="451"/>
    </row>
    <row r="138" spans="1:48">
      <c r="A138" s="451"/>
      <c r="B138" s="451"/>
      <c r="C138" s="451"/>
      <c r="D138" s="451"/>
      <c r="E138" s="451"/>
      <c r="F138" s="451"/>
      <c r="G138" s="451"/>
      <c r="H138" s="451"/>
      <c r="I138" s="451"/>
      <c r="J138" s="451"/>
      <c r="K138" s="451"/>
      <c r="L138" s="451"/>
      <c r="M138" s="451"/>
      <c r="N138" s="451"/>
      <c r="O138" s="451"/>
      <c r="P138" s="451"/>
      <c r="Q138" s="451"/>
      <c r="R138" s="451"/>
      <c r="S138" s="451"/>
      <c r="T138" s="451"/>
      <c r="U138" s="451"/>
      <c r="V138" s="451"/>
      <c r="W138" s="451"/>
      <c r="X138" s="451"/>
      <c r="Y138" s="451"/>
      <c r="Z138" s="451"/>
      <c r="AA138" s="451"/>
      <c r="AB138" s="451"/>
      <c r="AC138" s="451"/>
      <c r="AD138" s="451"/>
      <c r="AE138" s="451"/>
      <c r="AF138" s="451"/>
      <c r="AG138" s="451"/>
      <c r="AH138" s="451"/>
      <c r="AI138" s="451"/>
      <c r="AJ138" s="451"/>
      <c r="AK138" s="451"/>
      <c r="AL138" s="451"/>
      <c r="AM138" s="451"/>
      <c r="AN138" s="451"/>
      <c r="AO138" s="451"/>
      <c r="AP138" s="451"/>
      <c r="AQ138" s="451"/>
      <c r="AR138" s="451"/>
      <c r="AS138" s="451"/>
      <c r="AT138" s="451"/>
      <c r="AU138" s="451"/>
      <c r="AV138" s="451"/>
    </row>
    <row r="139" spans="1:48">
      <c r="A139" s="451"/>
      <c r="B139" s="451"/>
      <c r="C139" s="451"/>
      <c r="D139" s="451"/>
      <c r="E139" s="451"/>
      <c r="F139" s="451"/>
      <c r="G139" s="451"/>
      <c r="H139" s="451"/>
      <c r="I139" s="451"/>
      <c r="J139" s="451"/>
      <c r="K139" s="451"/>
      <c r="L139" s="451"/>
      <c r="M139" s="451"/>
      <c r="N139" s="451"/>
      <c r="O139" s="451"/>
      <c r="P139" s="451"/>
      <c r="Q139" s="451"/>
      <c r="R139" s="451"/>
      <c r="S139" s="451"/>
      <c r="T139" s="451"/>
      <c r="U139" s="451"/>
      <c r="V139" s="451"/>
      <c r="W139" s="451"/>
      <c r="X139" s="451"/>
      <c r="Y139" s="451"/>
      <c r="Z139" s="451"/>
      <c r="AA139" s="451"/>
      <c r="AB139" s="451"/>
      <c r="AC139" s="451"/>
      <c r="AD139" s="451"/>
      <c r="AE139" s="451"/>
      <c r="AF139" s="451"/>
      <c r="AG139" s="451"/>
      <c r="AH139" s="451"/>
      <c r="AI139" s="451"/>
      <c r="AJ139" s="451"/>
      <c r="AK139" s="451"/>
      <c r="AL139" s="451"/>
      <c r="AM139" s="451"/>
      <c r="AN139" s="451"/>
      <c r="AO139" s="451"/>
      <c r="AP139" s="451"/>
      <c r="AQ139" s="451"/>
      <c r="AR139" s="451"/>
      <c r="AS139" s="451"/>
      <c r="AT139" s="451"/>
      <c r="AU139" s="451"/>
      <c r="AV139" s="451"/>
    </row>
    <row r="140" spans="1:48">
      <c r="A140" s="451"/>
      <c r="B140" s="451"/>
      <c r="C140" s="451"/>
      <c r="D140" s="451"/>
      <c r="E140" s="451"/>
      <c r="F140" s="451"/>
      <c r="G140" s="451"/>
      <c r="H140" s="451"/>
      <c r="I140" s="451"/>
      <c r="J140" s="451"/>
      <c r="K140" s="451"/>
      <c r="L140" s="451"/>
      <c r="M140" s="451"/>
      <c r="N140" s="451"/>
      <c r="O140" s="451"/>
      <c r="P140" s="451"/>
      <c r="Q140" s="451"/>
      <c r="R140" s="451"/>
      <c r="S140" s="451"/>
      <c r="T140" s="451"/>
      <c r="U140" s="451"/>
      <c r="V140" s="451"/>
      <c r="W140" s="451"/>
      <c r="X140" s="451"/>
      <c r="Y140" s="451"/>
      <c r="Z140" s="451"/>
      <c r="AA140" s="451"/>
      <c r="AB140" s="451"/>
      <c r="AC140" s="451"/>
      <c r="AD140" s="451"/>
      <c r="AE140" s="451"/>
      <c r="AF140" s="451"/>
      <c r="AG140" s="451"/>
      <c r="AH140" s="451"/>
      <c r="AI140" s="451"/>
      <c r="AJ140" s="451"/>
      <c r="AK140" s="451"/>
      <c r="AL140" s="451"/>
      <c r="AM140" s="451"/>
      <c r="AN140" s="451"/>
      <c r="AO140" s="451"/>
      <c r="AP140" s="451"/>
      <c r="AQ140" s="451"/>
      <c r="AR140" s="451"/>
      <c r="AS140" s="451"/>
      <c r="AT140" s="451"/>
      <c r="AU140" s="451"/>
      <c r="AV140" s="451"/>
    </row>
    <row r="141" spans="1:48">
      <c r="A141" s="451"/>
      <c r="B141" s="451"/>
      <c r="C141" s="451"/>
      <c r="D141" s="451"/>
      <c r="E141" s="451"/>
      <c r="F141" s="451"/>
      <c r="G141" s="451"/>
      <c r="H141" s="451"/>
      <c r="I141" s="451"/>
      <c r="J141" s="451"/>
      <c r="K141" s="451"/>
      <c r="L141" s="451"/>
      <c r="M141" s="451"/>
      <c r="N141" s="451"/>
      <c r="O141" s="451"/>
      <c r="P141" s="451"/>
      <c r="Q141" s="451"/>
      <c r="R141" s="451"/>
      <c r="S141" s="451"/>
      <c r="T141" s="451"/>
      <c r="U141" s="451"/>
      <c r="V141" s="451"/>
      <c r="W141" s="451"/>
      <c r="X141" s="451"/>
      <c r="Y141" s="451"/>
      <c r="Z141" s="451"/>
      <c r="AA141" s="451"/>
      <c r="AB141" s="451"/>
      <c r="AC141" s="451"/>
      <c r="AD141" s="451"/>
      <c r="AE141" s="451"/>
      <c r="AF141" s="451"/>
      <c r="AG141" s="451"/>
      <c r="AH141" s="451"/>
      <c r="AI141" s="451"/>
      <c r="AJ141" s="451"/>
      <c r="AK141" s="451"/>
      <c r="AL141" s="451"/>
      <c r="AM141" s="451"/>
      <c r="AN141" s="451"/>
      <c r="AO141" s="451"/>
      <c r="AP141" s="451"/>
      <c r="AQ141" s="451"/>
      <c r="AR141" s="451"/>
      <c r="AS141" s="451"/>
      <c r="AT141" s="451"/>
      <c r="AU141" s="451"/>
      <c r="AV141" s="451"/>
    </row>
    <row r="142" spans="1:48">
      <c r="A142" s="451"/>
      <c r="B142" s="451"/>
      <c r="C142" s="451"/>
      <c r="D142" s="451"/>
      <c r="E142" s="451"/>
      <c r="F142" s="451"/>
      <c r="G142" s="451"/>
      <c r="H142" s="451"/>
      <c r="I142" s="451"/>
      <c r="J142" s="451"/>
      <c r="K142" s="451"/>
      <c r="L142" s="451"/>
      <c r="M142" s="451"/>
      <c r="N142" s="451"/>
      <c r="O142" s="451"/>
      <c r="P142" s="451"/>
      <c r="Q142" s="451"/>
      <c r="R142" s="451"/>
      <c r="S142" s="451"/>
      <c r="T142" s="451"/>
      <c r="U142" s="451"/>
      <c r="V142" s="451"/>
      <c r="W142" s="451"/>
      <c r="X142" s="451"/>
      <c r="Y142" s="451"/>
      <c r="Z142" s="451"/>
      <c r="AA142" s="451"/>
      <c r="AB142" s="451"/>
      <c r="AC142" s="451"/>
      <c r="AD142" s="451"/>
      <c r="AE142" s="451"/>
      <c r="AF142" s="451"/>
      <c r="AG142" s="451"/>
      <c r="AH142" s="451"/>
      <c r="AI142" s="451"/>
      <c r="AJ142" s="451"/>
      <c r="AK142" s="451"/>
      <c r="AL142" s="451"/>
      <c r="AM142" s="451"/>
      <c r="AN142" s="451"/>
      <c r="AO142" s="451"/>
      <c r="AP142" s="451"/>
      <c r="AQ142" s="451"/>
      <c r="AR142" s="451"/>
      <c r="AS142" s="451"/>
      <c r="AT142" s="451"/>
      <c r="AU142" s="451"/>
      <c r="AV142" s="451"/>
    </row>
    <row r="143" spans="1:48">
      <c r="A143" s="451"/>
      <c r="B143" s="451"/>
      <c r="C143" s="451"/>
      <c r="D143" s="451"/>
      <c r="E143" s="451"/>
      <c r="F143" s="451"/>
      <c r="G143" s="451"/>
      <c r="H143" s="451"/>
      <c r="I143" s="451"/>
      <c r="J143" s="451"/>
      <c r="K143" s="451"/>
      <c r="L143" s="451"/>
      <c r="M143" s="451"/>
      <c r="N143" s="451"/>
      <c r="O143" s="451"/>
      <c r="P143" s="451"/>
      <c r="Q143" s="451"/>
      <c r="R143" s="451"/>
      <c r="S143" s="451"/>
      <c r="T143" s="451"/>
      <c r="U143" s="451"/>
      <c r="V143" s="451"/>
      <c r="W143" s="451"/>
      <c r="X143" s="451"/>
      <c r="Y143" s="451"/>
      <c r="Z143" s="451"/>
      <c r="AA143" s="451"/>
      <c r="AB143" s="451"/>
      <c r="AC143" s="451"/>
      <c r="AD143" s="451"/>
      <c r="AE143" s="451"/>
      <c r="AF143" s="451"/>
      <c r="AG143" s="451"/>
      <c r="AH143" s="451"/>
      <c r="AI143" s="451"/>
      <c r="AJ143" s="451"/>
      <c r="AK143" s="451"/>
      <c r="AL143" s="451"/>
      <c r="AM143" s="451"/>
      <c r="AN143" s="451"/>
      <c r="AO143" s="451"/>
      <c r="AP143" s="451"/>
      <c r="AQ143" s="451"/>
      <c r="AR143" s="451"/>
      <c r="AS143" s="451"/>
      <c r="AT143" s="451"/>
      <c r="AU143" s="451"/>
      <c r="AV143" s="451"/>
    </row>
    <row r="144" spans="1:48">
      <c r="A144" s="451"/>
      <c r="B144" s="451"/>
      <c r="C144" s="451"/>
      <c r="D144" s="451"/>
      <c r="E144" s="451"/>
      <c r="F144" s="451"/>
      <c r="G144" s="451"/>
      <c r="H144" s="451"/>
      <c r="I144" s="451"/>
      <c r="J144" s="451"/>
      <c r="K144" s="451"/>
      <c r="L144" s="451"/>
      <c r="M144" s="451"/>
      <c r="N144" s="451"/>
      <c r="O144" s="451"/>
      <c r="P144" s="451"/>
      <c r="Q144" s="451"/>
      <c r="R144" s="451"/>
      <c r="S144" s="451"/>
      <c r="T144" s="451"/>
      <c r="U144" s="451"/>
      <c r="V144" s="451"/>
      <c r="W144" s="451"/>
      <c r="X144" s="451"/>
      <c r="Y144" s="451"/>
      <c r="Z144" s="451"/>
      <c r="AA144" s="451"/>
      <c r="AB144" s="451"/>
      <c r="AC144" s="451"/>
      <c r="AD144" s="451"/>
      <c r="AE144" s="451"/>
      <c r="AF144" s="451"/>
      <c r="AG144" s="451"/>
      <c r="AH144" s="451"/>
      <c r="AI144" s="451"/>
      <c r="AJ144" s="451"/>
      <c r="AK144" s="451"/>
      <c r="AL144" s="451"/>
      <c r="AM144" s="451"/>
      <c r="AN144" s="451"/>
      <c r="AO144" s="451"/>
      <c r="AP144" s="451"/>
      <c r="AQ144" s="451"/>
      <c r="AR144" s="451"/>
      <c r="AS144" s="451"/>
      <c r="AT144" s="451"/>
      <c r="AU144" s="451"/>
      <c r="AV144" s="451"/>
    </row>
    <row r="145" spans="1:48">
      <c r="A145" s="451"/>
      <c r="B145" s="451"/>
      <c r="C145" s="451"/>
      <c r="D145" s="451"/>
      <c r="E145" s="451"/>
      <c r="F145" s="451"/>
      <c r="G145" s="451"/>
      <c r="H145" s="451"/>
      <c r="I145" s="451"/>
      <c r="J145" s="451"/>
      <c r="K145" s="451"/>
      <c r="L145" s="451"/>
      <c r="M145" s="451"/>
      <c r="N145" s="451"/>
      <c r="O145" s="451"/>
      <c r="P145" s="451"/>
      <c r="Q145" s="451"/>
      <c r="R145" s="451"/>
      <c r="S145" s="451"/>
      <c r="T145" s="451"/>
      <c r="U145" s="451"/>
      <c r="V145" s="451"/>
      <c r="W145" s="451"/>
      <c r="X145" s="451"/>
      <c r="Y145" s="451"/>
      <c r="Z145" s="451"/>
      <c r="AA145" s="451"/>
      <c r="AB145" s="451"/>
      <c r="AC145" s="451"/>
      <c r="AD145" s="451"/>
      <c r="AE145" s="451"/>
      <c r="AF145" s="451"/>
      <c r="AG145" s="451"/>
      <c r="AH145" s="451"/>
      <c r="AI145" s="451"/>
      <c r="AJ145" s="451"/>
      <c r="AK145" s="451"/>
      <c r="AL145" s="451"/>
      <c r="AM145" s="451"/>
      <c r="AN145" s="451"/>
      <c r="AO145" s="451"/>
      <c r="AP145" s="451"/>
      <c r="AQ145" s="451"/>
      <c r="AR145" s="451"/>
      <c r="AS145" s="451"/>
      <c r="AT145" s="451"/>
      <c r="AU145" s="451"/>
      <c r="AV145" s="451"/>
    </row>
    <row r="146" spans="1:48">
      <c r="A146" s="451"/>
      <c r="B146" s="451"/>
      <c r="C146" s="451"/>
      <c r="D146" s="451"/>
      <c r="E146" s="451"/>
      <c r="F146" s="451"/>
      <c r="G146" s="451"/>
      <c r="H146" s="451"/>
      <c r="I146" s="451"/>
      <c r="J146" s="451"/>
      <c r="K146" s="451"/>
      <c r="L146" s="451"/>
      <c r="M146" s="451"/>
      <c r="N146" s="451"/>
      <c r="O146" s="451"/>
      <c r="P146" s="451"/>
      <c r="Q146" s="451"/>
      <c r="R146" s="451"/>
      <c r="S146" s="451"/>
      <c r="T146" s="451"/>
      <c r="U146" s="451"/>
      <c r="V146" s="451"/>
      <c r="W146" s="451"/>
      <c r="X146" s="451"/>
      <c r="Y146" s="451"/>
      <c r="Z146" s="451"/>
      <c r="AA146" s="451"/>
      <c r="AB146" s="451"/>
      <c r="AC146" s="451"/>
      <c r="AD146" s="451"/>
      <c r="AE146" s="451"/>
      <c r="AF146" s="451"/>
      <c r="AG146" s="451"/>
      <c r="AH146" s="451"/>
      <c r="AI146" s="451"/>
      <c r="AJ146" s="451"/>
      <c r="AK146" s="451"/>
      <c r="AL146" s="451"/>
      <c r="AM146" s="451"/>
      <c r="AN146" s="451"/>
      <c r="AO146" s="451"/>
      <c r="AP146" s="451"/>
      <c r="AQ146" s="451"/>
      <c r="AR146" s="451"/>
      <c r="AS146" s="451"/>
      <c r="AT146" s="451"/>
      <c r="AU146" s="451"/>
      <c r="AV146" s="451"/>
    </row>
    <row r="147" spans="1:48">
      <c r="A147" s="451"/>
      <c r="B147" s="451"/>
      <c r="C147" s="451"/>
      <c r="D147" s="451"/>
      <c r="E147" s="451"/>
      <c r="F147" s="451"/>
      <c r="G147" s="451"/>
      <c r="H147" s="451"/>
      <c r="I147" s="451"/>
      <c r="J147" s="451"/>
      <c r="K147" s="451"/>
      <c r="L147" s="451"/>
      <c r="M147" s="451"/>
      <c r="N147" s="451"/>
      <c r="O147" s="451"/>
      <c r="P147" s="451"/>
      <c r="Q147" s="451"/>
      <c r="R147" s="451"/>
      <c r="S147" s="451"/>
      <c r="T147" s="451"/>
      <c r="U147" s="451"/>
      <c r="V147" s="451"/>
      <c r="W147" s="451"/>
      <c r="X147" s="451"/>
      <c r="Y147" s="451"/>
      <c r="Z147" s="451"/>
      <c r="AA147" s="451"/>
      <c r="AB147" s="451"/>
      <c r="AC147" s="451"/>
      <c r="AD147" s="451"/>
      <c r="AE147" s="451"/>
      <c r="AF147" s="451"/>
      <c r="AG147" s="451"/>
      <c r="AH147" s="451"/>
      <c r="AI147" s="451"/>
      <c r="AJ147" s="451"/>
      <c r="AK147" s="451"/>
      <c r="AL147" s="451"/>
      <c r="AM147" s="451"/>
      <c r="AN147" s="451"/>
      <c r="AO147" s="451"/>
      <c r="AP147" s="451"/>
      <c r="AQ147" s="451"/>
      <c r="AR147" s="451"/>
      <c r="AS147" s="451"/>
      <c r="AT147" s="451"/>
      <c r="AU147" s="451"/>
      <c r="AV147" s="451"/>
    </row>
    <row r="148" spans="1:48">
      <c r="A148" s="451"/>
      <c r="B148" s="451"/>
      <c r="C148" s="451"/>
      <c r="D148" s="451"/>
      <c r="E148" s="451"/>
      <c r="F148" s="451"/>
      <c r="G148" s="451"/>
      <c r="H148" s="451"/>
      <c r="I148" s="451"/>
      <c r="J148" s="451"/>
      <c r="K148" s="451"/>
      <c r="L148" s="451"/>
      <c r="M148" s="451"/>
      <c r="N148" s="451"/>
      <c r="O148" s="451"/>
      <c r="P148" s="451"/>
      <c r="Q148" s="451"/>
      <c r="R148" s="451"/>
      <c r="S148" s="451"/>
      <c r="T148" s="451"/>
      <c r="U148" s="451"/>
      <c r="V148" s="451"/>
      <c r="W148" s="451"/>
      <c r="X148" s="451"/>
      <c r="Y148" s="451"/>
      <c r="Z148" s="451"/>
      <c r="AA148" s="451"/>
      <c r="AB148" s="451"/>
      <c r="AC148" s="451"/>
      <c r="AD148" s="451"/>
      <c r="AE148" s="451"/>
      <c r="AF148" s="451"/>
      <c r="AG148" s="451"/>
      <c r="AH148" s="451"/>
      <c r="AI148" s="451"/>
      <c r="AJ148" s="451"/>
      <c r="AK148" s="451"/>
      <c r="AL148" s="451"/>
      <c r="AM148" s="451"/>
      <c r="AN148" s="451"/>
      <c r="AO148" s="451"/>
      <c r="AP148" s="451"/>
      <c r="AQ148" s="451"/>
      <c r="AR148" s="451"/>
      <c r="AS148" s="451"/>
      <c r="AT148" s="451"/>
      <c r="AU148" s="451"/>
      <c r="AV148" s="451"/>
    </row>
    <row r="149" spans="1:48">
      <c r="A149" s="451"/>
      <c r="B149" s="451"/>
      <c r="C149" s="451"/>
      <c r="D149" s="451"/>
      <c r="E149" s="451"/>
      <c r="F149" s="451"/>
      <c r="G149" s="451"/>
      <c r="H149" s="451"/>
      <c r="I149" s="451"/>
      <c r="J149" s="451"/>
      <c r="K149" s="451"/>
      <c r="L149" s="451"/>
      <c r="M149" s="451"/>
      <c r="N149" s="451"/>
      <c r="O149" s="451"/>
      <c r="P149" s="451"/>
      <c r="Q149" s="451"/>
      <c r="R149" s="451"/>
      <c r="S149" s="451"/>
      <c r="T149" s="451"/>
      <c r="U149" s="451"/>
      <c r="V149" s="451"/>
      <c r="W149" s="451"/>
      <c r="X149" s="451"/>
      <c r="Y149" s="451"/>
      <c r="Z149" s="451"/>
      <c r="AA149" s="451"/>
      <c r="AB149" s="451"/>
      <c r="AC149" s="451"/>
      <c r="AD149" s="451"/>
      <c r="AE149" s="451"/>
      <c r="AF149" s="451"/>
      <c r="AG149" s="451"/>
      <c r="AH149" s="451"/>
      <c r="AI149" s="451"/>
      <c r="AJ149" s="451"/>
      <c r="AK149" s="451"/>
      <c r="AL149" s="451"/>
      <c r="AM149" s="451"/>
      <c r="AN149" s="451"/>
      <c r="AO149" s="451"/>
      <c r="AP149" s="451"/>
      <c r="AQ149" s="451"/>
      <c r="AR149" s="451"/>
      <c r="AS149" s="451"/>
      <c r="AT149" s="451"/>
      <c r="AU149" s="451"/>
      <c r="AV149" s="451"/>
    </row>
    <row r="150" spans="1:48">
      <c r="A150" s="451"/>
      <c r="B150" s="451"/>
      <c r="C150" s="451"/>
      <c r="D150" s="451"/>
      <c r="E150" s="451"/>
      <c r="F150" s="451"/>
      <c r="G150" s="451"/>
      <c r="H150" s="451"/>
      <c r="I150" s="451"/>
      <c r="J150" s="451"/>
      <c r="K150" s="451"/>
      <c r="L150" s="451"/>
      <c r="M150" s="451"/>
      <c r="N150" s="451"/>
      <c r="O150" s="451"/>
      <c r="P150" s="451"/>
      <c r="Q150" s="451"/>
      <c r="R150" s="451"/>
      <c r="S150" s="451"/>
      <c r="T150" s="451"/>
      <c r="U150" s="451"/>
      <c r="V150" s="451"/>
      <c r="W150" s="451"/>
      <c r="X150" s="451"/>
      <c r="Y150" s="451"/>
      <c r="Z150" s="451"/>
      <c r="AA150" s="451"/>
      <c r="AB150" s="451"/>
      <c r="AC150" s="451"/>
      <c r="AD150" s="451"/>
      <c r="AE150" s="451"/>
      <c r="AF150" s="451"/>
      <c r="AG150" s="451"/>
      <c r="AH150" s="451"/>
      <c r="AI150" s="451"/>
      <c r="AJ150" s="451"/>
      <c r="AK150" s="451"/>
      <c r="AL150" s="451"/>
      <c r="AM150" s="451"/>
      <c r="AN150" s="451"/>
      <c r="AO150" s="451"/>
      <c r="AP150" s="451"/>
      <c r="AQ150" s="451"/>
      <c r="AR150" s="451"/>
      <c r="AS150" s="451"/>
      <c r="AT150" s="451"/>
      <c r="AU150" s="451"/>
      <c r="AV150" s="451"/>
    </row>
    <row r="151" spans="1:48">
      <c r="A151" s="451"/>
      <c r="B151" s="451"/>
      <c r="C151" s="451"/>
      <c r="D151" s="451"/>
      <c r="E151" s="451"/>
      <c r="F151" s="451"/>
      <c r="G151" s="451"/>
      <c r="H151" s="451"/>
      <c r="I151" s="451"/>
      <c r="J151" s="451"/>
      <c r="K151" s="451"/>
      <c r="L151" s="451"/>
      <c r="M151" s="451"/>
      <c r="N151" s="451"/>
      <c r="O151" s="451"/>
      <c r="P151" s="451"/>
      <c r="Q151" s="451"/>
      <c r="R151" s="451"/>
      <c r="S151" s="451"/>
      <c r="T151" s="451"/>
      <c r="U151" s="451"/>
      <c r="V151" s="451"/>
      <c r="W151" s="451"/>
      <c r="X151" s="451"/>
      <c r="Y151" s="451"/>
      <c r="Z151" s="451"/>
      <c r="AA151" s="451"/>
      <c r="AB151" s="451"/>
      <c r="AC151" s="451"/>
      <c r="AD151" s="451"/>
      <c r="AE151" s="451"/>
      <c r="AF151" s="451"/>
      <c r="AG151" s="451"/>
      <c r="AH151" s="451"/>
      <c r="AI151" s="451"/>
      <c r="AJ151" s="451"/>
      <c r="AK151" s="451"/>
      <c r="AL151" s="451"/>
      <c r="AM151" s="451"/>
      <c r="AN151" s="451"/>
      <c r="AO151" s="451"/>
      <c r="AP151" s="451"/>
      <c r="AQ151" s="451"/>
      <c r="AR151" s="451"/>
      <c r="AS151" s="451"/>
      <c r="AT151" s="451"/>
      <c r="AU151" s="451"/>
      <c r="AV151" s="451"/>
    </row>
    <row r="152" spans="1:48">
      <c r="A152" s="451"/>
      <c r="B152" s="451"/>
      <c r="C152" s="451"/>
      <c r="D152" s="451"/>
      <c r="E152" s="451"/>
      <c r="F152" s="451"/>
      <c r="G152" s="451"/>
      <c r="H152" s="451"/>
      <c r="I152" s="451"/>
      <c r="J152" s="451"/>
      <c r="K152" s="451"/>
      <c r="L152" s="451"/>
      <c r="M152" s="451"/>
      <c r="N152" s="451"/>
      <c r="O152" s="451"/>
      <c r="P152" s="451"/>
      <c r="Q152" s="451"/>
      <c r="R152" s="451"/>
      <c r="S152" s="451"/>
      <c r="T152" s="451"/>
      <c r="U152" s="451"/>
      <c r="V152" s="451"/>
      <c r="W152" s="451"/>
      <c r="X152" s="451"/>
      <c r="Y152" s="451"/>
      <c r="Z152" s="451"/>
      <c r="AA152" s="451"/>
      <c r="AB152" s="451"/>
      <c r="AC152" s="451"/>
      <c r="AD152" s="451"/>
      <c r="AE152" s="451"/>
      <c r="AF152" s="451"/>
      <c r="AG152" s="451"/>
      <c r="AH152" s="451"/>
      <c r="AI152" s="451"/>
      <c r="AJ152" s="451"/>
      <c r="AK152" s="451"/>
      <c r="AL152" s="451"/>
      <c r="AM152" s="451"/>
      <c r="AN152" s="451"/>
      <c r="AO152" s="451"/>
      <c r="AP152" s="451"/>
      <c r="AQ152" s="451"/>
      <c r="AR152" s="451"/>
      <c r="AS152" s="451"/>
      <c r="AT152" s="451"/>
      <c r="AU152" s="451"/>
      <c r="AV152" s="451"/>
    </row>
    <row r="153" spans="1:48">
      <c r="A153" s="451"/>
      <c r="B153" s="451"/>
      <c r="C153" s="451"/>
      <c r="D153" s="451"/>
      <c r="E153" s="451"/>
      <c r="F153" s="451"/>
      <c r="G153" s="451"/>
      <c r="H153" s="451"/>
      <c r="I153" s="451"/>
      <c r="J153" s="451"/>
      <c r="K153" s="451"/>
      <c r="L153" s="451"/>
      <c r="M153" s="451"/>
      <c r="N153" s="451"/>
      <c r="O153" s="451"/>
      <c r="P153" s="451"/>
      <c r="Q153" s="451"/>
      <c r="R153" s="451"/>
      <c r="S153" s="451"/>
      <c r="T153" s="451"/>
      <c r="U153" s="451"/>
      <c r="V153" s="451"/>
      <c r="W153" s="451"/>
      <c r="X153" s="451"/>
      <c r="Y153" s="451"/>
      <c r="Z153" s="451"/>
      <c r="AA153" s="451"/>
      <c r="AB153" s="451"/>
      <c r="AC153" s="451"/>
      <c r="AD153" s="451"/>
      <c r="AE153" s="451"/>
      <c r="AF153" s="451"/>
      <c r="AG153" s="451"/>
      <c r="AH153" s="451"/>
      <c r="AI153" s="451"/>
      <c r="AJ153" s="451"/>
      <c r="AK153" s="451"/>
      <c r="AL153" s="451"/>
      <c r="AM153" s="451"/>
      <c r="AN153" s="451"/>
      <c r="AO153" s="451"/>
      <c r="AP153" s="451"/>
      <c r="AQ153" s="451"/>
      <c r="AR153" s="451"/>
      <c r="AS153" s="451"/>
      <c r="AT153" s="451"/>
      <c r="AU153" s="451"/>
      <c r="AV153" s="451"/>
    </row>
    <row r="154" spans="1:48">
      <c r="A154" s="451"/>
      <c r="B154" s="451"/>
      <c r="C154" s="451"/>
      <c r="D154" s="451"/>
      <c r="E154" s="451"/>
      <c r="F154" s="451"/>
      <c r="G154" s="451"/>
      <c r="H154" s="451"/>
      <c r="I154" s="451"/>
      <c r="J154" s="451"/>
      <c r="K154" s="451"/>
      <c r="L154" s="451"/>
      <c r="M154" s="451"/>
      <c r="N154" s="451"/>
      <c r="O154" s="451"/>
      <c r="P154" s="451"/>
      <c r="Q154" s="451"/>
      <c r="R154" s="451"/>
      <c r="S154" s="451"/>
      <c r="T154" s="451"/>
      <c r="U154" s="451"/>
      <c r="V154" s="451"/>
      <c r="W154" s="451"/>
      <c r="X154" s="451"/>
      <c r="Y154" s="451"/>
      <c r="Z154" s="451"/>
      <c r="AA154" s="451"/>
      <c r="AB154" s="451"/>
      <c r="AC154" s="451"/>
      <c r="AD154" s="451"/>
      <c r="AE154" s="451"/>
      <c r="AF154" s="451"/>
      <c r="AG154" s="451"/>
      <c r="AH154" s="451"/>
      <c r="AI154" s="451"/>
      <c r="AJ154" s="451"/>
      <c r="AK154" s="451"/>
      <c r="AL154" s="451"/>
      <c r="AM154" s="451"/>
      <c r="AN154" s="451"/>
      <c r="AO154" s="451"/>
      <c r="AP154" s="451"/>
      <c r="AQ154" s="451"/>
      <c r="AR154" s="451"/>
      <c r="AS154" s="451"/>
      <c r="AT154" s="451"/>
      <c r="AU154" s="451"/>
      <c r="AV154" s="451"/>
    </row>
    <row r="155" spans="1:48">
      <c r="A155" s="451"/>
      <c r="B155" s="451"/>
      <c r="C155" s="451"/>
      <c r="D155" s="451"/>
      <c r="E155" s="451"/>
      <c r="F155" s="451"/>
      <c r="G155" s="451"/>
      <c r="H155" s="451"/>
      <c r="I155" s="451"/>
      <c r="J155" s="451"/>
      <c r="K155" s="451"/>
      <c r="L155" s="451"/>
      <c r="M155" s="451"/>
      <c r="N155" s="451"/>
      <c r="O155" s="451"/>
      <c r="P155" s="451"/>
      <c r="Q155" s="451"/>
      <c r="R155" s="451"/>
      <c r="S155" s="451"/>
      <c r="T155" s="451"/>
      <c r="U155" s="451"/>
      <c r="V155" s="451"/>
      <c r="W155" s="451"/>
      <c r="X155" s="451"/>
      <c r="Y155" s="451"/>
      <c r="Z155" s="451"/>
      <c r="AA155" s="451"/>
      <c r="AB155" s="451"/>
      <c r="AC155" s="451"/>
      <c r="AD155" s="451"/>
      <c r="AE155" s="451"/>
      <c r="AF155" s="451"/>
      <c r="AG155" s="451"/>
      <c r="AH155" s="451"/>
      <c r="AI155" s="451"/>
      <c r="AJ155" s="451"/>
      <c r="AK155" s="451"/>
      <c r="AL155" s="451"/>
      <c r="AM155" s="451"/>
      <c r="AN155" s="451"/>
      <c r="AO155" s="451"/>
      <c r="AP155" s="451"/>
      <c r="AQ155" s="451"/>
      <c r="AR155" s="451"/>
      <c r="AS155" s="451"/>
      <c r="AT155" s="451"/>
      <c r="AU155" s="451"/>
      <c r="AV155" s="451"/>
    </row>
    <row r="156" spans="1:48">
      <c r="A156" s="451"/>
      <c r="B156" s="451"/>
      <c r="C156" s="451"/>
      <c r="D156" s="451"/>
      <c r="E156" s="451"/>
      <c r="F156" s="451"/>
      <c r="G156" s="451"/>
      <c r="H156" s="451"/>
      <c r="I156" s="451"/>
      <c r="J156" s="451"/>
      <c r="K156" s="451"/>
      <c r="L156" s="451"/>
      <c r="M156" s="451"/>
      <c r="N156" s="451"/>
      <c r="O156" s="451"/>
      <c r="P156" s="451"/>
      <c r="Q156" s="451"/>
      <c r="R156" s="451"/>
      <c r="S156" s="451"/>
      <c r="T156" s="451"/>
      <c r="U156" s="451"/>
      <c r="V156" s="451"/>
      <c r="W156" s="451"/>
      <c r="X156" s="451"/>
      <c r="Y156" s="451"/>
      <c r="Z156" s="451"/>
      <c r="AA156" s="451"/>
      <c r="AB156" s="451"/>
      <c r="AC156" s="451"/>
      <c r="AD156" s="451"/>
      <c r="AE156" s="451"/>
      <c r="AF156" s="451"/>
      <c r="AG156" s="451"/>
      <c r="AH156" s="451"/>
      <c r="AI156" s="451"/>
      <c r="AJ156" s="451"/>
      <c r="AK156" s="451"/>
      <c r="AL156" s="451"/>
      <c r="AM156" s="451"/>
      <c r="AN156" s="451"/>
      <c r="AO156" s="451"/>
      <c r="AP156" s="451"/>
      <c r="AQ156" s="451"/>
      <c r="AR156" s="451"/>
      <c r="AS156" s="451"/>
      <c r="AT156" s="451"/>
      <c r="AU156" s="451"/>
      <c r="AV156" s="451"/>
    </row>
    <row r="157" spans="1:48">
      <c r="A157" s="451"/>
      <c r="B157" s="451"/>
      <c r="C157" s="451"/>
      <c r="D157" s="451"/>
      <c r="E157" s="451"/>
      <c r="F157" s="451"/>
      <c r="G157" s="451"/>
      <c r="H157" s="451"/>
      <c r="I157" s="451"/>
      <c r="J157" s="451"/>
      <c r="K157" s="451"/>
      <c r="L157" s="451"/>
      <c r="M157" s="451"/>
      <c r="N157" s="451"/>
      <c r="O157" s="451"/>
      <c r="P157" s="451"/>
      <c r="Q157" s="451"/>
      <c r="R157" s="451"/>
      <c r="S157" s="451"/>
      <c r="T157" s="451"/>
      <c r="U157" s="451"/>
      <c r="V157" s="451"/>
      <c r="W157" s="451"/>
      <c r="X157" s="451"/>
      <c r="Y157" s="451"/>
      <c r="Z157" s="451"/>
      <c r="AA157" s="451"/>
      <c r="AB157" s="451"/>
      <c r="AC157" s="451"/>
      <c r="AD157" s="451"/>
      <c r="AE157" s="451"/>
      <c r="AF157" s="451"/>
      <c r="AG157" s="451"/>
      <c r="AH157" s="451"/>
      <c r="AI157" s="451"/>
      <c r="AJ157" s="451"/>
      <c r="AK157" s="451"/>
      <c r="AL157" s="451"/>
      <c r="AM157" s="451"/>
      <c r="AN157" s="451"/>
      <c r="AO157" s="451"/>
      <c r="AP157" s="451"/>
      <c r="AQ157" s="451"/>
      <c r="AR157" s="451"/>
      <c r="AS157" s="451"/>
      <c r="AT157" s="451"/>
      <c r="AU157" s="451"/>
      <c r="AV157" s="451"/>
    </row>
    <row r="158" spans="1:48">
      <c r="A158" s="451"/>
      <c r="B158" s="451"/>
      <c r="C158" s="451"/>
      <c r="D158" s="451"/>
      <c r="E158" s="451"/>
      <c r="F158" s="451"/>
      <c r="G158" s="451"/>
      <c r="H158" s="451"/>
      <c r="I158" s="451"/>
      <c r="J158" s="451"/>
      <c r="K158" s="451"/>
      <c r="L158" s="451"/>
      <c r="M158" s="451"/>
      <c r="N158" s="451"/>
      <c r="O158" s="451"/>
      <c r="P158" s="451"/>
      <c r="Q158" s="451"/>
      <c r="R158" s="451"/>
      <c r="S158" s="451"/>
      <c r="T158" s="451"/>
      <c r="U158" s="451"/>
      <c r="V158" s="451"/>
      <c r="W158" s="451"/>
      <c r="X158" s="451"/>
      <c r="Y158" s="451"/>
      <c r="Z158" s="451"/>
      <c r="AA158" s="451"/>
      <c r="AB158" s="451"/>
      <c r="AC158" s="451"/>
      <c r="AD158" s="451"/>
      <c r="AE158" s="451"/>
      <c r="AF158" s="451"/>
      <c r="AG158" s="451"/>
      <c r="AH158" s="451"/>
      <c r="AI158" s="451"/>
      <c r="AJ158" s="451"/>
      <c r="AK158" s="451"/>
      <c r="AL158" s="451"/>
      <c r="AM158" s="451"/>
      <c r="AN158" s="451"/>
      <c r="AO158" s="451"/>
      <c r="AP158" s="451"/>
      <c r="AQ158" s="451"/>
      <c r="AR158" s="451"/>
      <c r="AS158" s="451"/>
      <c r="AT158" s="451"/>
      <c r="AU158" s="451"/>
      <c r="AV158" s="451"/>
    </row>
    <row r="159" spans="1:48">
      <c r="A159" s="451"/>
      <c r="B159" s="451"/>
      <c r="C159" s="451"/>
      <c r="D159" s="451"/>
      <c r="E159" s="451"/>
      <c r="F159" s="451"/>
      <c r="G159" s="451"/>
      <c r="H159" s="451"/>
      <c r="I159" s="451"/>
      <c r="J159" s="451"/>
      <c r="K159" s="451"/>
      <c r="L159" s="451"/>
      <c r="M159" s="451"/>
      <c r="N159" s="451"/>
      <c r="O159" s="451"/>
      <c r="P159" s="451"/>
      <c r="Q159" s="451"/>
      <c r="R159" s="451"/>
      <c r="S159" s="451"/>
      <c r="T159" s="451"/>
      <c r="U159" s="451"/>
      <c r="V159" s="451"/>
      <c r="W159" s="451"/>
      <c r="X159" s="451"/>
      <c r="Y159" s="451"/>
      <c r="Z159" s="451"/>
      <c r="AA159" s="451"/>
      <c r="AB159" s="451"/>
      <c r="AC159" s="451"/>
      <c r="AD159" s="451"/>
      <c r="AE159" s="451"/>
      <c r="AF159" s="451"/>
      <c r="AG159" s="451"/>
      <c r="AH159" s="451"/>
      <c r="AI159" s="451"/>
      <c r="AJ159" s="451"/>
      <c r="AK159" s="451"/>
      <c r="AL159" s="451"/>
      <c r="AM159" s="451"/>
      <c r="AN159" s="451"/>
      <c r="AO159" s="451"/>
      <c r="AP159" s="451"/>
      <c r="AQ159" s="451"/>
      <c r="AR159" s="451"/>
      <c r="AS159" s="451"/>
      <c r="AT159" s="451"/>
      <c r="AU159" s="451"/>
      <c r="AV159" s="451"/>
    </row>
    <row r="160" spans="1:48">
      <c r="A160" s="451"/>
      <c r="B160" s="451"/>
      <c r="C160" s="451"/>
      <c r="D160" s="451"/>
      <c r="E160" s="451"/>
      <c r="F160" s="451"/>
      <c r="G160" s="451"/>
      <c r="H160" s="451"/>
      <c r="I160" s="451"/>
      <c r="J160" s="451"/>
      <c r="K160" s="451"/>
      <c r="L160" s="451"/>
      <c r="M160" s="451"/>
      <c r="N160" s="451"/>
      <c r="O160" s="451"/>
      <c r="P160" s="451"/>
      <c r="Q160" s="451"/>
      <c r="R160" s="451"/>
      <c r="S160" s="451"/>
      <c r="T160" s="451"/>
      <c r="U160" s="451"/>
      <c r="V160" s="451"/>
      <c r="W160" s="451"/>
      <c r="X160" s="451"/>
      <c r="Y160" s="451"/>
      <c r="Z160" s="451"/>
      <c r="AA160" s="451"/>
      <c r="AB160" s="451"/>
      <c r="AC160" s="451"/>
      <c r="AD160" s="451"/>
      <c r="AE160" s="451"/>
      <c r="AF160" s="451"/>
      <c r="AG160" s="451"/>
      <c r="AH160" s="451"/>
      <c r="AI160" s="451"/>
      <c r="AJ160" s="451"/>
      <c r="AK160" s="451"/>
      <c r="AL160" s="451"/>
      <c r="AM160" s="451"/>
      <c r="AN160" s="451"/>
      <c r="AO160" s="451"/>
      <c r="AP160" s="451"/>
      <c r="AQ160" s="451"/>
      <c r="AR160" s="451"/>
      <c r="AS160" s="451"/>
      <c r="AT160" s="451"/>
      <c r="AU160" s="451"/>
      <c r="AV160" s="451"/>
    </row>
    <row r="161" spans="1:48">
      <c r="A161" s="451"/>
      <c r="B161" s="451"/>
      <c r="C161" s="451"/>
      <c r="D161" s="451"/>
      <c r="E161" s="451"/>
      <c r="F161" s="451"/>
      <c r="G161" s="451"/>
      <c r="H161" s="451"/>
      <c r="I161" s="451"/>
      <c r="J161" s="451"/>
      <c r="K161" s="451"/>
      <c r="L161" s="451"/>
      <c r="M161" s="451"/>
      <c r="N161" s="451"/>
      <c r="O161" s="451"/>
      <c r="P161" s="451"/>
      <c r="Q161" s="451"/>
      <c r="R161" s="451"/>
      <c r="S161" s="451"/>
      <c r="T161" s="451"/>
      <c r="U161" s="451"/>
      <c r="V161" s="451"/>
      <c r="W161" s="451"/>
      <c r="X161" s="451"/>
      <c r="Y161" s="451"/>
      <c r="Z161" s="451"/>
      <c r="AA161" s="451"/>
      <c r="AB161" s="451"/>
      <c r="AC161" s="451"/>
      <c r="AD161" s="451"/>
      <c r="AE161" s="451"/>
      <c r="AF161" s="451"/>
      <c r="AG161" s="451"/>
      <c r="AH161" s="451"/>
      <c r="AI161" s="451"/>
      <c r="AJ161" s="451"/>
      <c r="AK161" s="451"/>
      <c r="AL161" s="451"/>
      <c r="AM161" s="451"/>
      <c r="AN161" s="451"/>
      <c r="AO161" s="451"/>
      <c r="AP161" s="451"/>
      <c r="AQ161" s="451"/>
      <c r="AR161" s="451"/>
      <c r="AS161" s="451"/>
      <c r="AT161" s="451"/>
      <c r="AU161" s="451"/>
      <c r="AV161" s="451"/>
    </row>
    <row r="162" spans="1:48">
      <c r="A162" s="451"/>
      <c r="B162" s="451"/>
      <c r="C162" s="451"/>
      <c r="D162" s="451"/>
      <c r="E162" s="451"/>
      <c r="F162" s="451"/>
      <c r="G162" s="451"/>
      <c r="H162" s="451"/>
      <c r="I162" s="451"/>
      <c r="J162" s="451"/>
      <c r="K162" s="451"/>
      <c r="L162" s="451"/>
      <c r="M162" s="451"/>
      <c r="N162" s="451"/>
      <c r="O162" s="451"/>
      <c r="P162" s="451"/>
      <c r="Q162" s="451"/>
      <c r="R162" s="451"/>
      <c r="S162" s="451"/>
      <c r="T162" s="451"/>
      <c r="U162" s="451"/>
      <c r="V162" s="451"/>
      <c r="W162" s="451"/>
      <c r="X162" s="451"/>
      <c r="Y162" s="451"/>
      <c r="Z162" s="451"/>
      <c r="AA162" s="451"/>
      <c r="AB162" s="451"/>
      <c r="AC162" s="451"/>
      <c r="AD162" s="451"/>
      <c r="AE162" s="451"/>
      <c r="AF162" s="451"/>
      <c r="AG162" s="451"/>
      <c r="AH162" s="451"/>
      <c r="AI162" s="451"/>
      <c r="AJ162" s="451"/>
      <c r="AK162" s="451"/>
      <c r="AL162" s="451"/>
      <c r="AM162" s="451"/>
      <c r="AN162" s="451"/>
      <c r="AO162" s="451"/>
      <c r="AP162" s="451"/>
      <c r="AQ162" s="451"/>
      <c r="AR162" s="451"/>
      <c r="AS162" s="451"/>
      <c r="AT162" s="451"/>
      <c r="AU162" s="451"/>
      <c r="AV162" s="451"/>
    </row>
    <row r="163" spans="1:48">
      <c r="A163" s="451"/>
      <c r="B163" s="451"/>
      <c r="C163" s="451"/>
      <c r="D163" s="451"/>
      <c r="E163" s="451"/>
      <c r="F163" s="451"/>
      <c r="G163" s="451"/>
      <c r="H163" s="451"/>
      <c r="I163" s="451"/>
      <c r="J163" s="451"/>
      <c r="K163" s="451"/>
      <c r="L163" s="451"/>
      <c r="M163" s="451"/>
      <c r="N163" s="451"/>
      <c r="O163" s="451"/>
      <c r="P163" s="451"/>
      <c r="Q163" s="451"/>
      <c r="R163" s="451"/>
      <c r="S163" s="451"/>
      <c r="T163" s="451"/>
      <c r="U163" s="451"/>
      <c r="V163" s="451"/>
      <c r="W163" s="451"/>
      <c r="X163" s="451"/>
      <c r="Y163" s="451"/>
      <c r="Z163" s="451"/>
      <c r="AA163" s="451"/>
      <c r="AB163" s="451"/>
      <c r="AC163" s="451"/>
      <c r="AD163" s="451"/>
      <c r="AE163" s="451"/>
      <c r="AF163" s="451"/>
      <c r="AG163" s="451"/>
      <c r="AH163" s="451"/>
      <c r="AI163" s="451"/>
      <c r="AJ163" s="451"/>
      <c r="AK163" s="451"/>
      <c r="AL163" s="451"/>
      <c r="AM163" s="451"/>
      <c r="AN163" s="451"/>
      <c r="AO163" s="451"/>
      <c r="AP163" s="451"/>
      <c r="AQ163" s="451"/>
      <c r="AR163" s="451"/>
      <c r="AS163" s="451"/>
      <c r="AT163" s="451"/>
      <c r="AU163" s="451"/>
      <c r="AV163" s="451"/>
    </row>
    <row r="164" spans="1:48">
      <c r="A164" s="451"/>
      <c r="B164" s="451"/>
      <c r="C164" s="451"/>
      <c r="D164" s="451"/>
      <c r="E164" s="451"/>
      <c r="F164" s="451"/>
      <c r="G164" s="451"/>
      <c r="H164" s="451"/>
      <c r="I164" s="451"/>
      <c r="J164" s="451"/>
      <c r="K164" s="451"/>
      <c r="L164" s="451"/>
      <c r="M164" s="451"/>
      <c r="N164" s="451"/>
      <c r="O164" s="451"/>
      <c r="P164" s="451"/>
      <c r="Q164" s="451"/>
      <c r="R164" s="451"/>
      <c r="S164" s="451"/>
      <c r="T164" s="451"/>
      <c r="U164" s="451"/>
      <c r="V164" s="451"/>
      <c r="W164" s="451"/>
      <c r="X164" s="451"/>
      <c r="Y164" s="451"/>
      <c r="Z164" s="451"/>
      <c r="AA164" s="451"/>
      <c r="AB164" s="451"/>
      <c r="AC164" s="451"/>
      <c r="AD164" s="451"/>
      <c r="AE164" s="451"/>
      <c r="AF164" s="451"/>
      <c r="AG164" s="451"/>
      <c r="AH164" s="451"/>
      <c r="AI164" s="451"/>
      <c r="AJ164" s="451"/>
      <c r="AK164" s="451"/>
      <c r="AL164" s="451"/>
      <c r="AM164" s="451"/>
      <c r="AN164" s="451"/>
      <c r="AO164" s="451"/>
      <c r="AP164" s="451"/>
      <c r="AQ164" s="451"/>
      <c r="AR164" s="451"/>
      <c r="AS164" s="451"/>
      <c r="AT164" s="451"/>
      <c r="AU164" s="451"/>
      <c r="AV164" s="451"/>
    </row>
    <row r="165" spans="1:48">
      <c r="A165" s="451"/>
      <c r="B165" s="451"/>
      <c r="C165" s="451"/>
      <c r="D165" s="451"/>
      <c r="E165" s="451"/>
      <c r="F165" s="451"/>
      <c r="G165" s="451"/>
      <c r="H165" s="451"/>
      <c r="I165" s="451"/>
      <c r="J165" s="451"/>
      <c r="K165" s="451"/>
      <c r="L165" s="451"/>
      <c r="M165" s="451"/>
      <c r="N165" s="451"/>
      <c r="O165" s="451"/>
      <c r="P165" s="451"/>
      <c r="Q165" s="451"/>
      <c r="R165" s="451"/>
      <c r="S165" s="451"/>
      <c r="T165" s="451"/>
      <c r="U165" s="451"/>
      <c r="V165" s="451"/>
      <c r="W165" s="451"/>
      <c r="X165" s="451"/>
      <c r="Y165" s="451"/>
      <c r="Z165" s="451"/>
      <c r="AA165" s="451"/>
      <c r="AB165" s="451"/>
      <c r="AC165" s="451"/>
      <c r="AD165" s="451"/>
      <c r="AE165" s="451"/>
      <c r="AF165" s="451"/>
      <c r="AG165" s="451"/>
      <c r="AH165" s="451"/>
      <c r="AI165" s="451"/>
      <c r="AJ165" s="451"/>
      <c r="AK165" s="451"/>
      <c r="AL165" s="451"/>
      <c r="AM165" s="451"/>
      <c r="AN165" s="451"/>
      <c r="AO165" s="451"/>
      <c r="AP165" s="451"/>
      <c r="AQ165" s="451"/>
      <c r="AR165" s="451"/>
      <c r="AS165" s="451"/>
      <c r="AT165" s="451"/>
      <c r="AU165" s="451"/>
      <c r="AV165" s="451"/>
    </row>
    <row r="166" spans="1:48">
      <c r="A166" s="451"/>
      <c r="B166" s="451"/>
      <c r="C166" s="451"/>
      <c r="D166" s="451"/>
      <c r="E166" s="451"/>
      <c r="F166" s="451"/>
      <c r="G166" s="451"/>
      <c r="H166" s="451"/>
      <c r="I166" s="451"/>
      <c r="J166" s="451"/>
      <c r="K166" s="451"/>
      <c r="L166" s="451"/>
      <c r="M166" s="451"/>
      <c r="N166" s="451"/>
      <c r="O166" s="451"/>
      <c r="P166" s="451"/>
      <c r="Q166" s="451"/>
      <c r="R166" s="451"/>
      <c r="S166" s="451"/>
      <c r="T166" s="451"/>
      <c r="U166" s="451"/>
      <c r="V166" s="451"/>
      <c r="W166" s="451"/>
      <c r="X166" s="451"/>
      <c r="Y166" s="451"/>
      <c r="Z166" s="451"/>
      <c r="AA166" s="451"/>
      <c r="AB166" s="451"/>
      <c r="AC166" s="451"/>
      <c r="AD166" s="451"/>
      <c r="AE166" s="451"/>
      <c r="AF166" s="451"/>
      <c r="AG166" s="451"/>
      <c r="AH166" s="451"/>
      <c r="AI166" s="451"/>
      <c r="AJ166" s="451"/>
      <c r="AK166" s="451"/>
      <c r="AL166" s="451"/>
      <c r="AM166" s="451"/>
      <c r="AN166" s="451"/>
      <c r="AO166" s="451"/>
      <c r="AP166" s="451"/>
      <c r="AQ166" s="451"/>
      <c r="AR166" s="451"/>
      <c r="AS166" s="451"/>
      <c r="AT166" s="451"/>
      <c r="AU166" s="451"/>
      <c r="AV166" s="451"/>
    </row>
    <row r="167" spans="1:48">
      <c r="A167" s="451"/>
      <c r="B167" s="451"/>
      <c r="C167" s="451"/>
      <c r="D167" s="451"/>
      <c r="E167" s="451"/>
      <c r="F167" s="451"/>
      <c r="G167" s="451"/>
      <c r="H167" s="451"/>
      <c r="I167" s="451"/>
      <c r="J167" s="451"/>
      <c r="K167" s="451"/>
      <c r="L167" s="451"/>
      <c r="M167" s="451"/>
      <c r="N167" s="451"/>
      <c r="O167" s="451"/>
      <c r="P167" s="451"/>
      <c r="Q167" s="451"/>
      <c r="R167" s="451"/>
      <c r="S167" s="451"/>
      <c r="T167" s="451"/>
      <c r="U167" s="451"/>
      <c r="V167" s="451"/>
      <c r="W167" s="451"/>
      <c r="X167" s="451"/>
      <c r="Y167" s="451"/>
      <c r="Z167" s="451"/>
      <c r="AA167" s="451"/>
      <c r="AB167" s="451"/>
      <c r="AC167" s="451"/>
      <c r="AD167" s="451"/>
      <c r="AE167" s="451"/>
      <c r="AF167" s="451"/>
      <c r="AG167" s="451"/>
      <c r="AH167" s="451"/>
      <c r="AI167" s="451"/>
      <c r="AJ167" s="451"/>
      <c r="AK167" s="451"/>
      <c r="AL167" s="451"/>
      <c r="AM167" s="451"/>
      <c r="AN167" s="451"/>
      <c r="AO167" s="451"/>
      <c r="AP167" s="451"/>
      <c r="AQ167" s="451"/>
      <c r="AR167" s="451"/>
      <c r="AS167" s="451"/>
      <c r="AT167" s="451"/>
      <c r="AU167" s="451"/>
      <c r="AV167" s="451"/>
    </row>
    <row r="168" spans="1:48">
      <c r="A168" s="451"/>
      <c r="B168" s="451"/>
      <c r="C168" s="451"/>
      <c r="D168" s="451"/>
      <c r="E168" s="451"/>
      <c r="F168" s="451"/>
      <c r="G168" s="451"/>
      <c r="H168" s="451"/>
      <c r="I168" s="451"/>
      <c r="J168" s="451"/>
      <c r="K168" s="451"/>
      <c r="L168" s="451"/>
      <c r="M168" s="451"/>
      <c r="N168" s="451"/>
      <c r="O168" s="451"/>
      <c r="P168" s="451"/>
      <c r="Q168" s="451"/>
      <c r="R168" s="451"/>
      <c r="S168" s="451"/>
      <c r="T168" s="451"/>
      <c r="U168" s="451"/>
      <c r="V168" s="451"/>
      <c r="W168" s="451"/>
      <c r="X168" s="451"/>
      <c r="Y168" s="451"/>
      <c r="Z168" s="451"/>
      <c r="AA168" s="451"/>
      <c r="AB168" s="451"/>
      <c r="AC168" s="451"/>
      <c r="AD168" s="451"/>
      <c r="AE168" s="451"/>
      <c r="AF168" s="451"/>
      <c r="AG168" s="451"/>
      <c r="AH168" s="451"/>
      <c r="AI168" s="451"/>
      <c r="AJ168" s="451"/>
      <c r="AK168" s="451"/>
      <c r="AL168" s="451"/>
      <c r="AM168" s="451"/>
      <c r="AN168" s="451"/>
      <c r="AO168" s="451"/>
      <c r="AP168" s="451"/>
      <c r="AQ168" s="451"/>
      <c r="AR168" s="451"/>
      <c r="AS168" s="451"/>
      <c r="AT168" s="451"/>
      <c r="AU168" s="451"/>
      <c r="AV168" s="451"/>
    </row>
    <row r="169" spans="1:48">
      <c r="A169" s="451"/>
      <c r="B169" s="451"/>
      <c r="C169" s="451"/>
      <c r="D169" s="451"/>
      <c r="E169" s="451"/>
      <c r="F169" s="451"/>
      <c r="G169" s="451"/>
      <c r="H169" s="451"/>
      <c r="I169" s="451"/>
      <c r="J169" s="451"/>
      <c r="K169" s="451"/>
      <c r="L169" s="451"/>
      <c r="M169" s="451"/>
      <c r="N169" s="451"/>
      <c r="O169" s="451"/>
      <c r="P169" s="451"/>
      <c r="Q169" s="451"/>
      <c r="R169" s="451"/>
      <c r="S169" s="451"/>
      <c r="T169" s="451"/>
      <c r="U169" s="451"/>
      <c r="V169" s="451"/>
      <c r="W169" s="451"/>
      <c r="X169" s="451"/>
      <c r="Y169" s="451"/>
      <c r="Z169" s="451"/>
      <c r="AA169" s="451"/>
      <c r="AB169" s="451"/>
      <c r="AC169" s="451"/>
      <c r="AD169" s="451"/>
      <c r="AE169" s="451"/>
      <c r="AF169" s="451"/>
      <c r="AG169" s="451"/>
      <c r="AH169" s="451"/>
      <c r="AI169" s="451"/>
      <c r="AJ169" s="451"/>
      <c r="AK169" s="451"/>
      <c r="AL169" s="451"/>
      <c r="AM169" s="451"/>
      <c r="AN169" s="451"/>
      <c r="AO169" s="451"/>
      <c r="AP169" s="451"/>
      <c r="AQ169" s="451"/>
      <c r="AR169" s="451"/>
      <c r="AS169" s="451"/>
      <c r="AT169" s="451"/>
      <c r="AU169" s="451"/>
      <c r="AV169" s="451"/>
    </row>
    <row r="170" spans="1:48">
      <c r="A170" s="451"/>
      <c r="B170" s="451"/>
      <c r="C170" s="451"/>
      <c r="D170" s="451"/>
      <c r="E170" s="451"/>
      <c r="F170" s="451"/>
      <c r="G170" s="451"/>
      <c r="H170" s="451"/>
      <c r="I170" s="451"/>
      <c r="J170" s="451"/>
      <c r="K170" s="451"/>
      <c r="L170" s="451"/>
      <c r="M170" s="451"/>
      <c r="N170" s="451"/>
      <c r="O170" s="451"/>
      <c r="P170" s="451"/>
      <c r="Q170" s="451"/>
      <c r="R170" s="451"/>
      <c r="S170" s="451"/>
      <c r="T170" s="451"/>
      <c r="U170" s="451"/>
      <c r="V170" s="451"/>
      <c r="W170" s="451"/>
      <c r="X170" s="451"/>
      <c r="Y170" s="451"/>
      <c r="Z170" s="451"/>
      <c r="AA170" s="451"/>
      <c r="AB170" s="451"/>
      <c r="AC170" s="451"/>
      <c r="AD170" s="451"/>
      <c r="AE170" s="451"/>
      <c r="AF170" s="451"/>
      <c r="AG170" s="451"/>
      <c r="AH170" s="451"/>
      <c r="AI170" s="451"/>
      <c r="AJ170" s="451"/>
      <c r="AK170" s="451"/>
      <c r="AL170" s="451"/>
      <c r="AM170" s="451"/>
      <c r="AN170" s="451"/>
      <c r="AO170" s="451"/>
      <c r="AP170" s="451"/>
      <c r="AQ170" s="451"/>
      <c r="AR170" s="451"/>
      <c r="AS170" s="451"/>
      <c r="AT170" s="451"/>
      <c r="AU170" s="451"/>
      <c r="AV170" s="451"/>
    </row>
    <row r="171" spans="1:48">
      <c r="A171" s="451"/>
      <c r="B171" s="451"/>
      <c r="C171" s="451"/>
      <c r="D171" s="451"/>
      <c r="E171" s="451"/>
      <c r="F171" s="451"/>
      <c r="G171" s="451"/>
      <c r="H171" s="451"/>
      <c r="I171" s="451"/>
      <c r="J171" s="451"/>
      <c r="K171" s="451"/>
      <c r="L171" s="451"/>
      <c r="M171" s="451"/>
      <c r="N171" s="451"/>
      <c r="O171" s="451"/>
      <c r="P171" s="451"/>
      <c r="Q171" s="451"/>
      <c r="R171" s="451"/>
      <c r="S171" s="451"/>
      <c r="T171" s="451"/>
      <c r="U171" s="451"/>
      <c r="V171" s="451"/>
      <c r="W171" s="451"/>
      <c r="X171" s="451"/>
      <c r="Y171" s="451"/>
      <c r="Z171" s="451"/>
      <c r="AA171" s="451"/>
      <c r="AB171" s="451"/>
      <c r="AC171" s="451"/>
      <c r="AD171" s="451"/>
      <c r="AE171" s="451"/>
      <c r="AF171" s="451"/>
      <c r="AG171" s="451"/>
      <c r="AH171" s="451"/>
      <c r="AI171" s="451"/>
      <c r="AJ171" s="451"/>
      <c r="AK171" s="451"/>
      <c r="AL171" s="451"/>
      <c r="AM171" s="451"/>
      <c r="AN171" s="451"/>
      <c r="AO171" s="451"/>
      <c r="AP171" s="451"/>
      <c r="AQ171" s="451"/>
      <c r="AR171" s="451"/>
      <c r="AS171" s="451"/>
      <c r="AT171" s="451"/>
      <c r="AU171" s="451"/>
      <c r="AV171" s="451"/>
    </row>
    <row r="172" spans="1:48">
      <c r="A172" s="451"/>
      <c r="B172" s="451"/>
      <c r="C172" s="451"/>
      <c r="D172" s="451"/>
      <c r="E172" s="451"/>
      <c r="F172" s="451"/>
      <c r="G172" s="451"/>
      <c r="H172" s="451"/>
      <c r="I172" s="451"/>
      <c r="J172" s="451"/>
      <c r="K172" s="451"/>
      <c r="L172" s="451"/>
      <c r="M172" s="451"/>
      <c r="N172" s="451"/>
      <c r="O172" s="451"/>
      <c r="P172" s="451"/>
      <c r="Q172" s="451"/>
      <c r="R172" s="451"/>
      <c r="S172" s="451"/>
      <c r="T172" s="451"/>
      <c r="U172" s="451"/>
      <c r="V172" s="451"/>
      <c r="W172" s="451"/>
      <c r="X172" s="451"/>
      <c r="Y172" s="451"/>
      <c r="Z172" s="451"/>
      <c r="AA172" s="451"/>
      <c r="AB172" s="451"/>
      <c r="AC172" s="451"/>
      <c r="AD172" s="451"/>
      <c r="AE172" s="451"/>
      <c r="AF172" s="451"/>
      <c r="AG172" s="451"/>
      <c r="AH172" s="451"/>
      <c r="AI172" s="451"/>
      <c r="AJ172" s="451"/>
      <c r="AK172" s="451"/>
      <c r="AL172" s="451"/>
      <c r="AM172" s="451"/>
      <c r="AN172" s="451"/>
      <c r="AO172" s="451"/>
      <c r="AP172" s="451"/>
      <c r="AQ172" s="451"/>
      <c r="AR172" s="451"/>
      <c r="AS172" s="451"/>
      <c r="AT172" s="451"/>
      <c r="AU172" s="451"/>
      <c r="AV172" s="451"/>
    </row>
    <row r="173" spans="1:48">
      <c r="A173" s="451"/>
      <c r="B173" s="451"/>
      <c r="C173" s="451"/>
      <c r="D173" s="451"/>
      <c r="E173" s="451"/>
      <c r="F173" s="451"/>
      <c r="G173" s="451"/>
      <c r="H173" s="451"/>
      <c r="I173" s="451"/>
      <c r="J173" s="451"/>
      <c r="K173" s="451"/>
      <c r="L173" s="451"/>
      <c r="M173" s="451"/>
      <c r="N173" s="451"/>
      <c r="O173" s="451"/>
      <c r="P173" s="451"/>
      <c r="Q173" s="451"/>
      <c r="R173" s="451"/>
      <c r="S173" s="451"/>
      <c r="T173" s="451"/>
      <c r="U173" s="451"/>
      <c r="V173" s="451"/>
      <c r="W173" s="451"/>
      <c r="X173" s="451"/>
      <c r="Y173" s="451"/>
      <c r="Z173" s="451"/>
      <c r="AA173" s="451"/>
      <c r="AB173" s="451"/>
      <c r="AC173" s="451"/>
      <c r="AD173" s="451"/>
      <c r="AE173" s="451"/>
      <c r="AF173" s="451"/>
      <c r="AG173" s="451"/>
      <c r="AH173" s="451"/>
      <c r="AI173" s="451"/>
      <c r="AJ173" s="451"/>
      <c r="AK173" s="451"/>
      <c r="AL173" s="451"/>
      <c r="AM173" s="451"/>
      <c r="AN173" s="451"/>
      <c r="AO173" s="451"/>
      <c r="AP173" s="451"/>
      <c r="AQ173" s="451"/>
      <c r="AR173" s="451"/>
      <c r="AS173" s="451"/>
      <c r="AT173" s="451"/>
      <c r="AU173" s="451"/>
      <c r="AV173" s="451"/>
    </row>
    <row r="174" spans="1:48">
      <c r="A174" s="451"/>
      <c r="B174" s="451"/>
      <c r="C174" s="451"/>
      <c r="D174" s="451"/>
      <c r="E174" s="451"/>
      <c r="F174" s="451"/>
      <c r="G174" s="451"/>
      <c r="H174" s="451"/>
      <c r="I174" s="451"/>
      <c r="J174" s="451"/>
      <c r="K174" s="451"/>
      <c r="L174" s="451"/>
      <c r="M174" s="451"/>
      <c r="N174" s="451"/>
      <c r="O174" s="451"/>
      <c r="P174" s="451"/>
      <c r="Q174" s="451"/>
      <c r="R174" s="451"/>
      <c r="S174" s="451"/>
      <c r="T174" s="451"/>
      <c r="U174" s="451"/>
      <c r="V174" s="451"/>
      <c r="W174" s="451"/>
      <c r="X174" s="451"/>
      <c r="Y174" s="451"/>
      <c r="Z174" s="451"/>
      <c r="AA174" s="451"/>
      <c r="AB174" s="451"/>
      <c r="AC174" s="451"/>
      <c r="AD174" s="451"/>
      <c r="AE174" s="451"/>
      <c r="AF174" s="451"/>
      <c r="AG174" s="451"/>
      <c r="AH174" s="451"/>
      <c r="AI174" s="451"/>
      <c r="AJ174" s="451"/>
      <c r="AK174" s="451"/>
      <c r="AL174" s="451"/>
      <c r="AM174" s="451"/>
      <c r="AN174" s="451"/>
      <c r="AO174" s="451"/>
      <c r="AP174" s="451"/>
      <c r="AQ174" s="451"/>
      <c r="AR174" s="451"/>
      <c r="AS174" s="451"/>
      <c r="AT174" s="451"/>
      <c r="AU174" s="451"/>
      <c r="AV174" s="451"/>
    </row>
    <row r="175" spans="1:48">
      <c r="A175" s="451"/>
      <c r="B175" s="451"/>
      <c r="C175" s="451"/>
      <c r="D175" s="451"/>
      <c r="E175" s="451"/>
      <c r="F175" s="451"/>
      <c r="G175" s="451"/>
      <c r="H175" s="451"/>
      <c r="I175" s="451"/>
      <c r="J175" s="451"/>
      <c r="K175" s="451"/>
      <c r="L175" s="451"/>
      <c r="M175" s="451"/>
      <c r="N175" s="451"/>
      <c r="O175" s="451"/>
      <c r="P175" s="451"/>
      <c r="Q175" s="451"/>
      <c r="R175" s="451"/>
      <c r="S175" s="451"/>
      <c r="T175" s="451"/>
      <c r="U175" s="451"/>
      <c r="V175" s="451"/>
      <c r="W175" s="451"/>
      <c r="X175" s="451"/>
      <c r="Y175" s="451"/>
      <c r="Z175" s="451"/>
      <c r="AA175" s="451"/>
      <c r="AB175" s="451"/>
      <c r="AC175" s="451"/>
      <c r="AD175" s="451"/>
      <c r="AE175" s="451"/>
      <c r="AF175" s="451"/>
      <c r="AG175" s="451"/>
      <c r="AH175" s="451"/>
      <c r="AI175" s="451"/>
      <c r="AJ175" s="451"/>
      <c r="AK175" s="451"/>
      <c r="AL175" s="451"/>
      <c r="AM175" s="451"/>
      <c r="AN175" s="451"/>
      <c r="AO175" s="451"/>
      <c r="AP175" s="451"/>
      <c r="AQ175" s="451"/>
      <c r="AR175" s="451"/>
      <c r="AS175" s="451"/>
      <c r="AT175" s="451"/>
      <c r="AU175" s="451"/>
      <c r="AV175" s="451"/>
    </row>
    <row r="176" spans="1:48">
      <c r="A176" s="451"/>
      <c r="B176" s="451"/>
      <c r="C176" s="451"/>
      <c r="D176" s="451"/>
      <c r="E176" s="451"/>
      <c r="F176" s="451"/>
      <c r="G176" s="451"/>
      <c r="H176" s="451"/>
      <c r="I176" s="451"/>
      <c r="J176" s="451"/>
      <c r="K176" s="451"/>
      <c r="L176" s="451"/>
      <c r="M176" s="451"/>
      <c r="N176" s="451"/>
      <c r="O176" s="451"/>
      <c r="P176" s="451"/>
      <c r="Q176" s="451"/>
      <c r="R176" s="451"/>
      <c r="S176" s="451"/>
      <c r="T176" s="451"/>
      <c r="U176" s="451"/>
      <c r="V176" s="451"/>
      <c r="W176" s="451"/>
      <c r="X176" s="451"/>
      <c r="Y176" s="451"/>
      <c r="Z176" s="451"/>
      <c r="AA176" s="451"/>
      <c r="AB176" s="451"/>
      <c r="AC176" s="451"/>
      <c r="AD176" s="451"/>
      <c r="AE176" s="451"/>
      <c r="AF176" s="451"/>
      <c r="AG176" s="451"/>
      <c r="AH176" s="451"/>
      <c r="AI176" s="451"/>
      <c r="AJ176" s="451"/>
      <c r="AK176" s="451"/>
      <c r="AL176" s="451"/>
      <c r="AM176" s="451"/>
      <c r="AN176" s="451"/>
      <c r="AO176" s="451"/>
      <c r="AP176" s="451"/>
      <c r="AQ176" s="451"/>
      <c r="AR176" s="451"/>
      <c r="AS176" s="451"/>
      <c r="AT176" s="451"/>
      <c r="AU176" s="451"/>
      <c r="AV176" s="451"/>
    </row>
    <row r="177" spans="1:48">
      <c r="A177" s="451"/>
      <c r="B177" s="451"/>
      <c r="C177" s="451"/>
      <c r="D177" s="451"/>
      <c r="E177" s="451"/>
      <c r="F177" s="451"/>
      <c r="G177" s="451"/>
      <c r="H177" s="451"/>
      <c r="I177" s="451"/>
      <c r="J177" s="451"/>
      <c r="K177" s="451"/>
      <c r="L177" s="451"/>
      <c r="M177" s="451"/>
      <c r="N177" s="451"/>
      <c r="O177" s="451"/>
      <c r="P177" s="451"/>
      <c r="Q177" s="451"/>
      <c r="R177" s="451"/>
      <c r="S177" s="451"/>
      <c r="T177" s="451"/>
      <c r="U177" s="451"/>
      <c r="V177" s="451"/>
      <c r="W177" s="451"/>
      <c r="X177" s="451"/>
      <c r="Y177" s="451"/>
      <c r="Z177" s="451"/>
      <c r="AA177" s="451"/>
      <c r="AB177" s="451"/>
      <c r="AC177" s="451"/>
      <c r="AD177" s="451"/>
      <c r="AE177" s="451"/>
      <c r="AF177" s="451"/>
      <c r="AG177" s="451"/>
      <c r="AH177" s="451"/>
      <c r="AI177" s="451"/>
      <c r="AJ177" s="451"/>
      <c r="AK177" s="451"/>
      <c r="AL177" s="451"/>
      <c r="AM177" s="451"/>
      <c r="AN177" s="451"/>
      <c r="AO177" s="451"/>
      <c r="AP177" s="451"/>
      <c r="AQ177" s="451"/>
      <c r="AR177" s="451"/>
      <c r="AS177" s="451"/>
      <c r="AT177" s="451"/>
      <c r="AU177" s="451"/>
      <c r="AV177" s="451"/>
    </row>
    <row r="178" spans="1:48">
      <c r="A178" s="451"/>
      <c r="B178" s="451"/>
      <c r="C178" s="451"/>
      <c r="D178" s="451"/>
      <c r="E178" s="451"/>
      <c r="F178" s="451"/>
      <c r="G178" s="451"/>
      <c r="H178" s="451"/>
      <c r="I178" s="451"/>
      <c r="J178" s="451"/>
      <c r="K178" s="451"/>
      <c r="L178" s="451"/>
      <c r="M178" s="451"/>
      <c r="N178" s="451"/>
      <c r="O178" s="451"/>
      <c r="P178" s="451"/>
      <c r="Q178" s="451"/>
      <c r="R178" s="451"/>
      <c r="S178" s="451"/>
      <c r="T178" s="451"/>
      <c r="U178" s="451"/>
      <c r="V178" s="451"/>
      <c r="W178" s="451"/>
      <c r="X178" s="451"/>
      <c r="Y178" s="451"/>
      <c r="Z178" s="451"/>
      <c r="AA178" s="451"/>
      <c r="AB178" s="451"/>
      <c r="AC178" s="451"/>
      <c r="AD178" s="451"/>
      <c r="AE178" s="451"/>
      <c r="AF178" s="451"/>
      <c r="AG178" s="451"/>
      <c r="AH178" s="451"/>
      <c r="AI178" s="451"/>
      <c r="AJ178" s="451"/>
      <c r="AK178" s="451"/>
      <c r="AL178" s="451"/>
      <c r="AM178" s="451"/>
      <c r="AN178" s="451"/>
      <c r="AO178" s="451"/>
      <c r="AP178" s="451"/>
      <c r="AQ178" s="451"/>
      <c r="AR178" s="451"/>
      <c r="AS178" s="451"/>
      <c r="AT178" s="451"/>
      <c r="AU178" s="451"/>
      <c r="AV178" s="451"/>
    </row>
    <row r="179" spans="1:48">
      <c r="A179" s="451"/>
      <c r="B179" s="451"/>
      <c r="C179" s="451"/>
      <c r="D179" s="451"/>
      <c r="E179" s="451"/>
      <c r="F179" s="451"/>
      <c r="G179" s="451"/>
      <c r="H179" s="451"/>
      <c r="I179" s="451"/>
      <c r="J179" s="451"/>
      <c r="K179" s="451"/>
      <c r="L179" s="451"/>
      <c r="M179" s="451"/>
      <c r="N179" s="451"/>
      <c r="O179" s="451"/>
      <c r="P179" s="451"/>
      <c r="Q179" s="451"/>
      <c r="R179" s="451"/>
      <c r="S179" s="451"/>
      <c r="T179" s="451"/>
      <c r="U179" s="451"/>
      <c r="V179" s="451"/>
      <c r="W179" s="451"/>
      <c r="X179" s="451"/>
      <c r="Y179" s="451"/>
      <c r="Z179" s="451"/>
      <c r="AA179" s="451"/>
      <c r="AB179" s="451"/>
      <c r="AC179" s="451"/>
      <c r="AD179" s="451"/>
      <c r="AE179" s="451"/>
      <c r="AF179" s="451"/>
      <c r="AG179" s="451"/>
      <c r="AH179" s="451"/>
      <c r="AI179" s="451"/>
      <c r="AJ179" s="451"/>
      <c r="AK179" s="451"/>
      <c r="AL179" s="451"/>
      <c r="AM179" s="451"/>
      <c r="AN179" s="451"/>
      <c r="AO179" s="451"/>
      <c r="AP179" s="451"/>
      <c r="AQ179" s="451"/>
      <c r="AR179" s="451"/>
      <c r="AS179" s="451"/>
      <c r="AT179" s="451"/>
      <c r="AU179" s="451"/>
      <c r="AV179" s="451"/>
    </row>
    <row r="180" spans="1:48">
      <c r="A180" s="451"/>
      <c r="B180" s="451"/>
      <c r="C180" s="451"/>
      <c r="D180" s="451"/>
      <c r="E180" s="451"/>
      <c r="F180" s="451"/>
      <c r="G180" s="451"/>
      <c r="H180" s="451"/>
      <c r="I180" s="451"/>
      <c r="J180" s="451"/>
      <c r="K180" s="451"/>
      <c r="L180" s="451"/>
      <c r="M180" s="451"/>
      <c r="N180" s="451"/>
      <c r="O180" s="451"/>
      <c r="P180" s="451"/>
      <c r="Q180" s="451"/>
      <c r="R180" s="451"/>
      <c r="S180" s="451"/>
      <c r="T180" s="451"/>
      <c r="U180" s="451"/>
      <c r="V180" s="451"/>
      <c r="W180" s="451"/>
      <c r="X180" s="451"/>
      <c r="Y180" s="451"/>
      <c r="Z180" s="451"/>
      <c r="AA180" s="451"/>
      <c r="AB180" s="451"/>
      <c r="AC180" s="451"/>
      <c r="AD180" s="451"/>
      <c r="AE180" s="451"/>
      <c r="AF180" s="451"/>
      <c r="AG180" s="451"/>
      <c r="AH180" s="451"/>
      <c r="AI180" s="451"/>
      <c r="AJ180" s="451"/>
      <c r="AK180" s="451"/>
      <c r="AL180" s="451"/>
      <c r="AM180" s="451"/>
      <c r="AN180" s="451"/>
      <c r="AO180" s="451"/>
      <c r="AP180" s="451"/>
      <c r="AQ180" s="451"/>
      <c r="AR180" s="451"/>
      <c r="AS180" s="451"/>
      <c r="AT180" s="451"/>
      <c r="AU180" s="451"/>
      <c r="AV180" s="451"/>
    </row>
    <row r="181" spans="1:48">
      <c r="A181" s="451"/>
      <c r="B181" s="451"/>
      <c r="C181" s="451"/>
      <c r="D181" s="451"/>
      <c r="E181" s="451"/>
      <c r="F181" s="451"/>
      <c r="G181" s="451"/>
      <c r="H181" s="451"/>
      <c r="I181" s="451"/>
      <c r="J181" s="451"/>
      <c r="K181" s="451"/>
      <c r="L181" s="451"/>
      <c r="M181" s="451"/>
      <c r="N181" s="451"/>
      <c r="O181" s="451"/>
      <c r="P181" s="451"/>
      <c r="Q181" s="451"/>
      <c r="R181" s="451"/>
      <c r="S181" s="451"/>
      <c r="T181" s="451"/>
      <c r="U181" s="451"/>
      <c r="V181" s="451"/>
      <c r="W181" s="451"/>
      <c r="X181" s="451"/>
      <c r="Y181" s="451"/>
      <c r="Z181" s="451"/>
      <c r="AA181" s="451"/>
      <c r="AB181" s="451"/>
      <c r="AC181" s="451"/>
      <c r="AD181" s="451"/>
      <c r="AE181" s="451"/>
      <c r="AF181" s="451"/>
      <c r="AG181" s="451"/>
      <c r="AH181" s="451"/>
      <c r="AI181" s="451"/>
      <c r="AJ181" s="451"/>
      <c r="AK181" s="451"/>
      <c r="AL181" s="451"/>
      <c r="AM181" s="451"/>
      <c r="AN181" s="451"/>
      <c r="AO181" s="451"/>
      <c r="AP181" s="451"/>
      <c r="AQ181" s="451"/>
      <c r="AR181" s="451"/>
      <c r="AS181" s="451"/>
      <c r="AT181" s="451"/>
      <c r="AU181" s="451"/>
      <c r="AV181" s="451"/>
    </row>
    <row r="182" spans="1:48">
      <c r="A182" s="451"/>
      <c r="B182" s="451"/>
      <c r="C182" s="451"/>
      <c r="D182" s="451"/>
      <c r="E182" s="451"/>
      <c r="F182" s="451"/>
      <c r="G182" s="451"/>
      <c r="H182" s="451"/>
      <c r="I182" s="451"/>
      <c r="J182" s="451"/>
      <c r="K182" s="451"/>
      <c r="L182" s="451"/>
      <c r="M182" s="451"/>
      <c r="N182" s="451"/>
      <c r="O182" s="451"/>
      <c r="P182" s="451"/>
      <c r="Q182" s="451"/>
      <c r="R182" s="451"/>
      <c r="S182" s="451"/>
      <c r="T182" s="451"/>
      <c r="U182" s="451"/>
      <c r="V182" s="451"/>
      <c r="W182" s="451"/>
      <c r="X182" s="451"/>
      <c r="Y182" s="451"/>
      <c r="Z182" s="451"/>
      <c r="AA182" s="451"/>
      <c r="AB182" s="451"/>
      <c r="AC182" s="451"/>
      <c r="AD182" s="451"/>
      <c r="AE182" s="451"/>
      <c r="AF182" s="451"/>
      <c r="AG182" s="451"/>
      <c r="AH182" s="451"/>
      <c r="AI182" s="451"/>
      <c r="AJ182" s="451"/>
      <c r="AK182" s="451"/>
      <c r="AL182" s="451"/>
      <c r="AM182" s="451"/>
      <c r="AN182" s="451"/>
      <c r="AO182" s="451"/>
      <c r="AP182" s="451"/>
      <c r="AQ182" s="451"/>
      <c r="AR182" s="451"/>
      <c r="AS182" s="451"/>
      <c r="AT182" s="451"/>
      <c r="AU182" s="451"/>
      <c r="AV182" s="451"/>
    </row>
    <row r="183" spans="1:48">
      <c r="A183" s="451"/>
      <c r="B183" s="451"/>
      <c r="C183" s="451"/>
      <c r="D183" s="451"/>
      <c r="E183" s="451"/>
      <c r="F183" s="451"/>
      <c r="G183" s="451"/>
      <c r="H183" s="451"/>
      <c r="I183" s="451"/>
      <c r="J183" s="451"/>
      <c r="K183" s="451"/>
      <c r="L183" s="451"/>
      <c r="M183" s="451"/>
      <c r="N183" s="451"/>
      <c r="O183" s="451"/>
      <c r="P183" s="451"/>
      <c r="Q183" s="451"/>
      <c r="R183" s="451"/>
      <c r="S183" s="451"/>
      <c r="T183" s="451"/>
      <c r="U183" s="451"/>
      <c r="V183" s="451"/>
      <c r="W183" s="451"/>
      <c r="X183" s="451"/>
      <c r="Y183" s="451"/>
      <c r="Z183" s="451"/>
      <c r="AA183" s="451"/>
      <c r="AB183" s="451"/>
      <c r="AC183" s="451"/>
      <c r="AD183" s="451"/>
      <c r="AE183" s="451"/>
      <c r="AF183" s="451"/>
      <c r="AG183" s="451"/>
      <c r="AH183" s="451"/>
      <c r="AI183" s="451"/>
      <c r="AJ183" s="451"/>
      <c r="AK183" s="451"/>
      <c r="AL183" s="451"/>
      <c r="AM183" s="451"/>
      <c r="AN183" s="451"/>
      <c r="AO183" s="451"/>
      <c r="AP183" s="451"/>
      <c r="AQ183" s="451"/>
      <c r="AR183" s="451"/>
      <c r="AS183" s="451"/>
      <c r="AT183" s="451"/>
      <c r="AU183" s="451"/>
      <c r="AV183" s="451"/>
    </row>
    <row r="184" spans="1:48">
      <c r="A184" s="451"/>
      <c r="B184" s="451"/>
      <c r="C184" s="451"/>
      <c r="D184" s="451"/>
      <c r="E184" s="451"/>
      <c r="F184" s="451"/>
      <c r="G184" s="451"/>
      <c r="H184" s="451"/>
      <c r="I184" s="451"/>
      <c r="J184" s="451"/>
      <c r="K184" s="451"/>
      <c r="L184" s="451"/>
      <c r="M184" s="451"/>
      <c r="N184" s="451"/>
      <c r="O184" s="451"/>
      <c r="P184" s="451"/>
      <c r="Q184" s="451"/>
      <c r="R184" s="451"/>
      <c r="S184" s="451"/>
      <c r="T184" s="451"/>
      <c r="U184" s="451"/>
      <c r="V184" s="451"/>
      <c r="W184" s="451"/>
      <c r="X184" s="451"/>
      <c r="Y184" s="451"/>
      <c r="Z184" s="451"/>
      <c r="AA184" s="451"/>
      <c r="AB184" s="451"/>
      <c r="AC184" s="451"/>
      <c r="AD184" s="451"/>
      <c r="AE184" s="451"/>
      <c r="AF184" s="451"/>
      <c r="AG184" s="451"/>
      <c r="AH184" s="451"/>
      <c r="AI184" s="451"/>
      <c r="AJ184" s="451"/>
      <c r="AK184" s="451"/>
      <c r="AL184" s="451"/>
      <c r="AM184" s="451"/>
      <c r="AN184" s="451"/>
      <c r="AO184" s="451"/>
      <c r="AP184" s="451"/>
      <c r="AQ184" s="451"/>
      <c r="AR184" s="451"/>
      <c r="AS184" s="451"/>
      <c r="AT184" s="451"/>
      <c r="AU184" s="451"/>
      <c r="AV184" s="451"/>
    </row>
    <row r="185" spans="1:48">
      <c r="A185" s="451"/>
      <c r="B185" s="451"/>
      <c r="C185" s="451"/>
      <c r="D185" s="451"/>
      <c r="E185" s="451"/>
      <c r="F185" s="451"/>
      <c r="G185" s="451"/>
      <c r="H185" s="451"/>
      <c r="I185" s="451"/>
      <c r="J185" s="451"/>
      <c r="K185" s="451"/>
      <c r="L185" s="451"/>
      <c r="M185" s="451"/>
      <c r="N185" s="451"/>
      <c r="O185" s="451"/>
      <c r="P185" s="451"/>
      <c r="Q185" s="451"/>
      <c r="R185" s="451"/>
      <c r="S185" s="451"/>
      <c r="T185" s="451"/>
      <c r="U185" s="451"/>
      <c r="V185" s="451"/>
      <c r="W185" s="451"/>
      <c r="X185" s="451"/>
      <c r="Y185" s="451"/>
      <c r="Z185" s="451"/>
      <c r="AA185" s="451"/>
      <c r="AB185" s="451"/>
      <c r="AC185" s="451"/>
      <c r="AD185" s="451"/>
      <c r="AE185" s="451"/>
      <c r="AF185" s="451"/>
      <c r="AG185" s="451"/>
      <c r="AH185" s="451"/>
      <c r="AI185" s="451"/>
      <c r="AJ185" s="451"/>
      <c r="AK185" s="451"/>
      <c r="AL185" s="451"/>
      <c r="AM185" s="451"/>
      <c r="AN185" s="451"/>
      <c r="AO185" s="451"/>
      <c r="AP185" s="451"/>
      <c r="AQ185" s="451"/>
      <c r="AR185" s="451"/>
      <c r="AS185" s="451"/>
      <c r="AT185" s="451"/>
      <c r="AU185" s="451"/>
      <c r="AV185" s="451"/>
    </row>
    <row r="186" spans="1:48">
      <c r="A186" s="451"/>
      <c r="B186" s="451"/>
      <c r="C186" s="451"/>
      <c r="D186" s="451"/>
      <c r="E186" s="451"/>
      <c r="F186" s="451"/>
      <c r="G186" s="451"/>
      <c r="H186" s="451"/>
      <c r="I186" s="451"/>
      <c r="J186" s="451"/>
      <c r="K186" s="451"/>
      <c r="L186" s="451"/>
      <c r="M186" s="451"/>
      <c r="N186" s="451"/>
      <c r="O186" s="451"/>
      <c r="P186" s="451"/>
      <c r="Q186" s="451"/>
      <c r="R186" s="451"/>
      <c r="S186" s="451"/>
      <c r="T186" s="451"/>
      <c r="U186" s="451"/>
      <c r="V186" s="451"/>
      <c r="W186" s="451"/>
      <c r="X186" s="451"/>
      <c r="Y186" s="451"/>
      <c r="Z186" s="451"/>
      <c r="AA186" s="451"/>
      <c r="AB186" s="451"/>
      <c r="AC186" s="451"/>
      <c r="AD186" s="451"/>
      <c r="AE186" s="451"/>
      <c r="AF186" s="451"/>
      <c r="AG186" s="451"/>
      <c r="AH186" s="451"/>
      <c r="AI186" s="451"/>
      <c r="AJ186" s="451"/>
      <c r="AK186" s="451"/>
      <c r="AL186" s="451"/>
      <c r="AM186" s="451"/>
      <c r="AN186" s="451"/>
      <c r="AO186" s="451"/>
      <c r="AP186" s="451"/>
      <c r="AQ186" s="451"/>
      <c r="AR186" s="451"/>
      <c r="AS186" s="451"/>
      <c r="AT186" s="451"/>
      <c r="AU186" s="451"/>
      <c r="AV186" s="451"/>
    </row>
    <row r="187" spans="1:48">
      <c r="A187" s="451"/>
      <c r="B187" s="451"/>
      <c r="C187" s="451"/>
      <c r="D187" s="451"/>
      <c r="E187" s="451"/>
      <c r="F187" s="451"/>
      <c r="G187" s="451"/>
      <c r="H187" s="451"/>
      <c r="I187" s="451"/>
      <c r="J187" s="451"/>
      <c r="K187" s="451"/>
      <c r="L187" s="451"/>
      <c r="M187" s="451"/>
      <c r="N187" s="451"/>
      <c r="O187" s="451"/>
      <c r="P187" s="451"/>
      <c r="Q187" s="451"/>
      <c r="R187" s="451"/>
      <c r="S187" s="451"/>
      <c r="T187" s="451"/>
      <c r="U187" s="451"/>
      <c r="V187" s="451"/>
      <c r="W187" s="451"/>
      <c r="X187" s="451"/>
      <c r="Y187" s="451"/>
      <c r="Z187" s="451"/>
      <c r="AA187" s="451"/>
      <c r="AB187" s="451"/>
      <c r="AC187" s="451"/>
      <c r="AD187" s="451"/>
      <c r="AE187" s="451"/>
      <c r="AF187" s="451"/>
      <c r="AG187" s="451"/>
      <c r="AH187" s="451"/>
      <c r="AI187" s="451"/>
      <c r="AJ187" s="451"/>
      <c r="AK187" s="451"/>
      <c r="AL187" s="451"/>
      <c r="AM187" s="451"/>
      <c r="AN187" s="451"/>
      <c r="AO187" s="451"/>
      <c r="AP187" s="451"/>
      <c r="AQ187" s="451"/>
      <c r="AR187" s="451"/>
      <c r="AS187" s="451"/>
      <c r="AT187" s="451"/>
      <c r="AU187" s="451"/>
      <c r="AV187" s="451"/>
    </row>
    <row r="188" spans="1:48">
      <c r="A188" s="451"/>
      <c r="B188" s="451"/>
      <c r="C188" s="451"/>
      <c r="D188" s="451"/>
      <c r="E188" s="451"/>
      <c r="F188" s="451"/>
      <c r="G188" s="451"/>
      <c r="H188" s="451"/>
      <c r="I188" s="451"/>
      <c r="J188" s="451"/>
      <c r="K188" s="451"/>
      <c r="L188" s="451"/>
      <c r="M188" s="451"/>
      <c r="N188" s="451"/>
      <c r="O188" s="451"/>
      <c r="P188" s="451"/>
      <c r="Q188" s="451"/>
      <c r="R188" s="451"/>
      <c r="S188" s="451"/>
      <c r="T188" s="451"/>
      <c r="U188" s="451"/>
      <c r="V188" s="451"/>
      <c r="W188" s="451"/>
      <c r="X188" s="451"/>
      <c r="Y188" s="451"/>
      <c r="Z188" s="451"/>
      <c r="AA188" s="451"/>
      <c r="AB188" s="451"/>
      <c r="AC188" s="451"/>
      <c r="AD188" s="451"/>
      <c r="AE188" s="451"/>
      <c r="AF188" s="451"/>
      <c r="AG188" s="451"/>
      <c r="AH188" s="451"/>
      <c r="AI188" s="451"/>
      <c r="AJ188" s="451"/>
      <c r="AK188" s="451"/>
      <c r="AL188" s="451"/>
      <c r="AM188" s="451"/>
      <c r="AN188" s="451"/>
      <c r="AO188" s="451"/>
      <c r="AP188" s="451"/>
      <c r="AQ188" s="451"/>
      <c r="AR188" s="451"/>
      <c r="AS188" s="451"/>
      <c r="AT188" s="451"/>
      <c r="AU188" s="451"/>
      <c r="AV188" s="451"/>
    </row>
    <row r="189" spans="1:48">
      <c r="A189" s="451"/>
      <c r="B189" s="451"/>
      <c r="C189" s="451"/>
      <c r="D189" s="451"/>
      <c r="E189" s="451"/>
      <c r="F189" s="451"/>
      <c r="G189" s="451"/>
      <c r="H189" s="451"/>
      <c r="I189" s="451"/>
      <c r="J189" s="451"/>
      <c r="K189" s="451"/>
      <c r="L189" s="451"/>
      <c r="M189" s="451"/>
      <c r="N189" s="451"/>
      <c r="O189" s="451"/>
      <c r="P189" s="451"/>
      <c r="Q189" s="451"/>
      <c r="R189" s="451"/>
      <c r="S189" s="451"/>
      <c r="T189" s="451"/>
      <c r="U189" s="451"/>
      <c r="V189" s="451"/>
      <c r="W189" s="451"/>
      <c r="X189" s="451"/>
      <c r="Y189" s="451"/>
      <c r="Z189" s="451"/>
      <c r="AA189" s="451"/>
      <c r="AB189" s="451"/>
      <c r="AC189" s="451"/>
      <c r="AD189" s="451"/>
      <c r="AE189" s="451"/>
      <c r="AF189" s="451"/>
      <c r="AG189" s="451"/>
      <c r="AH189" s="451"/>
      <c r="AI189" s="451"/>
      <c r="AJ189" s="451"/>
      <c r="AK189" s="451"/>
      <c r="AL189" s="451"/>
      <c r="AM189" s="451"/>
      <c r="AN189" s="451"/>
      <c r="AO189" s="451"/>
      <c r="AP189" s="451"/>
      <c r="AQ189" s="451"/>
      <c r="AR189" s="451"/>
      <c r="AS189" s="451"/>
      <c r="AT189" s="451"/>
      <c r="AU189" s="451"/>
      <c r="AV189" s="451"/>
    </row>
    <row r="190" spans="1:48">
      <c r="A190" s="451"/>
      <c r="B190" s="451"/>
      <c r="C190" s="451"/>
      <c r="D190" s="451"/>
      <c r="E190" s="451"/>
      <c r="F190" s="451"/>
      <c r="G190" s="451"/>
      <c r="H190" s="451"/>
      <c r="I190" s="451"/>
      <c r="J190" s="451"/>
      <c r="K190" s="451"/>
      <c r="L190" s="451"/>
      <c r="M190" s="451"/>
      <c r="N190" s="451"/>
      <c r="O190" s="451"/>
      <c r="P190" s="451"/>
      <c r="Q190" s="451"/>
      <c r="R190" s="451"/>
      <c r="S190" s="451"/>
      <c r="T190" s="451"/>
      <c r="U190" s="451"/>
      <c r="V190" s="451"/>
      <c r="W190" s="451"/>
      <c r="X190" s="451"/>
      <c r="Y190" s="451"/>
      <c r="Z190" s="451"/>
      <c r="AA190" s="451"/>
      <c r="AB190" s="451"/>
      <c r="AC190" s="451"/>
      <c r="AD190" s="451"/>
      <c r="AE190" s="451"/>
      <c r="AF190" s="451"/>
      <c r="AG190" s="451"/>
      <c r="AH190" s="451"/>
      <c r="AI190" s="451"/>
      <c r="AJ190" s="451"/>
      <c r="AK190" s="451"/>
      <c r="AL190" s="451"/>
      <c r="AM190" s="451"/>
      <c r="AN190" s="451"/>
      <c r="AO190" s="451"/>
      <c r="AP190" s="451"/>
      <c r="AQ190" s="451"/>
      <c r="AR190" s="451"/>
      <c r="AS190" s="451"/>
      <c r="AT190" s="451"/>
      <c r="AU190" s="451"/>
      <c r="AV190" s="451"/>
    </row>
    <row r="191" spans="1:48">
      <c r="A191" s="451"/>
      <c r="B191" s="451"/>
      <c r="C191" s="451"/>
      <c r="D191" s="451"/>
      <c r="E191" s="451"/>
      <c r="F191" s="451"/>
      <c r="G191" s="451"/>
      <c r="H191" s="451"/>
      <c r="I191" s="451"/>
      <c r="J191" s="451"/>
      <c r="K191" s="451"/>
      <c r="L191" s="451"/>
      <c r="M191" s="451"/>
      <c r="N191" s="451"/>
      <c r="O191" s="451"/>
      <c r="P191" s="451"/>
      <c r="Q191" s="451"/>
      <c r="R191" s="451"/>
      <c r="S191" s="451"/>
      <c r="T191" s="451"/>
      <c r="U191" s="451"/>
      <c r="V191" s="451"/>
      <c r="W191" s="451"/>
      <c r="X191" s="451"/>
      <c r="Y191" s="451"/>
      <c r="Z191" s="451"/>
      <c r="AA191" s="451"/>
      <c r="AB191" s="451"/>
      <c r="AC191" s="451"/>
      <c r="AD191" s="451"/>
      <c r="AE191" s="451"/>
      <c r="AF191" s="451"/>
      <c r="AG191" s="451"/>
      <c r="AH191" s="451"/>
      <c r="AI191" s="451"/>
      <c r="AJ191" s="451"/>
      <c r="AK191" s="451"/>
      <c r="AL191" s="451"/>
      <c r="AM191" s="451"/>
      <c r="AN191" s="451"/>
      <c r="AO191" s="451"/>
      <c r="AP191" s="451"/>
      <c r="AQ191" s="451"/>
      <c r="AR191" s="451"/>
      <c r="AS191" s="451"/>
      <c r="AT191" s="451"/>
      <c r="AU191" s="451"/>
      <c r="AV191" s="451"/>
    </row>
    <row r="192" spans="1:48">
      <c r="A192" s="451"/>
      <c r="B192" s="451"/>
      <c r="C192" s="451"/>
      <c r="D192" s="451"/>
      <c r="E192" s="451"/>
      <c r="F192" s="451"/>
      <c r="G192" s="451"/>
      <c r="H192" s="451"/>
      <c r="I192" s="451"/>
      <c r="J192" s="451"/>
      <c r="K192" s="451"/>
      <c r="L192" s="451"/>
      <c r="M192" s="451"/>
      <c r="N192" s="451"/>
      <c r="O192" s="451"/>
      <c r="P192" s="451"/>
      <c r="Q192" s="451"/>
      <c r="R192" s="451"/>
      <c r="S192" s="451"/>
      <c r="T192" s="451"/>
      <c r="U192" s="451"/>
      <c r="V192" s="451"/>
      <c r="W192" s="451"/>
      <c r="X192" s="451"/>
      <c r="Y192" s="451"/>
      <c r="Z192" s="451"/>
      <c r="AA192" s="451"/>
      <c r="AB192" s="451"/>
      <c r="AC192" s="451"/>
      <c r="AD192" s="451"/>
      <c r="AE192" s="451"/>
      <c r="AF192" s="451"/>
      <c r="AG192" s="451"/>
      <c r="AH192" s="451"/>
      <c r="AI192" s="451"/>
      <c r="AJ192" s="451"/>
      <c r="AK192" s="451"/>
      <c r="AL192" s="451"/>
      <c r="AM192" s="451"/>
      <c r="AN192" s="451"/>
      <c r="AO192" s="451"/>
      <c r="AP192" s="451"/>
      <c r="AQ192" s="451"/>
      <c r="AR192" s="451"/>
      <c r="AS192" s="451"/>
      <c r="AT192" s="451"/>
      <c r="AU192" s="451"/>
      <c r="AV192" s="451"/>
    </row>
    <row r="193" spans="1:48">
      <c r="A193" s="451"/>
      <c r="B193" s="451"/>
      <c r="C193" s="451"/>
      <c r="D193" s="451"/>
      <c r="E193" s="451"/>
      <c r="F193" s="451"/>
      <c r="G193" s="451"/>
      <c r="H193" s="451"/>
      <c r="I193" s="451"/>
      <c r="J193" s="451"/>
      <c r="K193" s="451"/>
      <c r="L193" s="451"/>
      <c r="M193" s="451"/>
      <c r="N193" s="451"/>
      <c r="O193" s="451"/>
      <c r="P193" s="451"/>
      <c r="Q193" s="451"/>
      <c r="R193" s="451"/>
      <c r="S193" s="451"/>
      <c r="T193" s="451"/>
      <c r="U193" s="451"/>
      <c r="V193" s="451"/>
      <c r="W193" s="451"/>
      <c r="X193" s="451"/>
      <c r="Y193" s="451"/>
      <c r="Z193" s="451"/>
      <c r="AA193" s="451"/>
      <c r="AB193" s="451"/>
      <c r="AC193" s="451"/>
      <c r="AD193" s="451"/>
      <c r="AE193" s="451"/>
      <c r="AF193" s="451"/>
      <c r="AG193" s="451"/>
      <c r="AH193" s="451"/>
      <c r="AI193" s="451"/>
      <c r="AJ193" s="451"/>
      <c r="AK193" s="451"/>
      <c r="AL193" s="451"/>
      <c r="AM193" s="451"/>
      <c r="AN193" s="451"/>
      <c r="AO193" s="451"/>
      <c r="AP193" s="451"/>
      <c r="AQ193" s="451"/>
      <c r="AR193" s="451"/>
      <c r="AS193" s="451"/>
      <c r="AT193" s="451"/>
      <c r="AU193" s="451"/>
      <c r="AV193" s="451"/>
    </row>
    <row r="194" spans="1:48">
      <c r="A194" s="451"/>
      <c r="B194" s="451"/>
      <c r="C194" s="451"/>
      <c r="D194" s="451"/>
      <c r="E194" s="451"/>
      <c r="F194" s="451"/>
      <c r="G194" s="451"/>
      <c r="H194" s="451"/>
      <c r="I194" s="451"/>
      <c r="J194" s="451"/>
      <c r="K194" s="451"/>
      <c r="L194" s="451"/>
      <c r="M194" s="451"/>
      <c r="N194" s="451"/>
      <c r="O194" s="451"/>
      <c r="P194" s="451"/>
      <c r="Q194" s="451"/>
      <c r="R194" s="451"/>
      <c r="S194" s="451"/>
      <c r="T194" s="451"/>
      <c r="U194" s="451"/>
      <c r="V194" s="451"/>
      <c r="W194" s="451"/>
      <c r="X194" s="451"/>
      <c r="Y194" s="451"/>
      <c r="Z194" s="451"/>
      <c r="AA194" s="451"/>
      <c r="AB194" s="451"/>
      <c r="AC194" s="451"/>
      <c r="AD194" s="451"/>
      <c r="AE194" s="451"/>
      <c r="AF194" s="451"/>
      <c r="AG194" s="451"/>
      <c r="AH194" s="451"/>
      <c r="AI194" s="451"/>
      <c r="AJ194" s="451"/>
      <c r="AK194" s="451"/>
      <c r="AL194" s="451"/>
      <c r="AM194" s="451"/>
      <c r="AN194" s="451"/>
      <c r="AO194" s="451"/>
      <c r="AP194" s="451"/>
      <c r="AQ194" s="451"/>
      <c r="AR194" s="451"/>
      <c r="AS194" s="451"/>
      <c r="AT194" s="451"/>
      <c r="AU194" s="451"/>
      <c r="AV194" s="451"/>
    </row>
    <row r="195" spans="1:48">
      <c r="A195" s="451"/>
      <c r="B195" s="451"/>
      <c r="C195" s="451"/>
      <c r="D195" s="451"/>
      <c r="E195" s="451"/>
      <c r="F195" s="451"/>
      <c r="G195" s="451"/>
      <c r="H195" s="451"/>
      <c r="I195" s="451"/>
      <c r="J195" s="451"/>
      <c r="K195" s="451"/>
      <c r="L195" s="451"/>
      <c r="M195" s="451"/>
      <c r="N195" s="451"/>
      <c r="O195" s="451"/>
      <c r="P195" s="451"/>
      <c r="Q195" s="451"/>
      <c r="R195" s="451"/>
      <c r="S195" s="451"/>
      <c r="T195" s="451"/>
      <c r="U195" s="451"/>
      <c r="V195" s="451"/>
      <c r="W195" s="451"/>
      <c r="X195" s="451"/>
      <c r="Y195" s="451"/>
      <c r="Z195" s="451"/>
      <c r="AA195" s="451"/>
      <c r="AB195" s="451"/>
      <c r="AC195" s="451"/>
      <c r="AD195" s="451"/>
      <c r="AE195" s="451"/>
      <c r="AF195" s="451"/>
      <c r="AG195" s="451"/>
      <c r="AH195" s="451"/>
      <c r="AI195" s="451"/>
      <c r="AJ195" s="451"/>
      <c r="AK195" s="451"/>
      <c r="AL195" s="451"/>
      <c r="AM195" s="451"/>
      <c r="AN195" s="451"/>
      <c r="AO195" s="451"/>
      <c r="AP195" s="451"/>
      <c r="AQ195" s="451"/>
      <c r="AR195" s="451"/>
      <c r="AS195" s="451"/>
      <c r="AT195" s="451"/>
      <c r="AU195" s="451"/>
      <c r="AV195" s="451"/>
    </row>
    <row r="196" spans="1:48">
      <c r="A196" s="451"/>
      <c r="B196" s="451"/>
      <c r="C196" s="451"/>
      <c r="D196" s="451"/>
      <c r="E196" s="451"/>
      <c r="F196" s="451"/>
      <c r="G196" s="451"/>
      <c r="H196" s="451"/>
      <c r="I196" s="451"/>
      <c r="J196" s="451"/>
      <c r="K196" s="451"/>
      <c r="L196" s="451"/>
      <c r="M196" s="451"/>
      <c r="N196" s="451"/>
      <c r="O196" s="451"/>
      <c r="P196" s="451"/>
      <c r="Q196" s="451"/>
      <c r="R196" s="451"/>
      <c r="S196" s="451"/>
      <c r="T196" s="451"/>
      <c r="U196" s="451"/>
      <c r="V196" s="451"/>
      <c r="W196" s="451"/>
      <c r="X196" s="451"/>
      <c r="Y196" s="451"/>
      <c r="Z196" s="451"/>
      <c r="AA196" s="451"/>
      <c r="AB196" s="451"/>
      <c r="AC196" s="451"/>
      <c r="AD196" s="451"/>
      <c r="AE196" s="451"/>
      <c r="AF196" s="451"/>
      <c r="AG196" s="451"/>
      <c r="AH196" s="451"/>
      <c r="AI196" s="451"/>
      <c r="AJ196" s="451"/>
      <c r="AK196" s="451"/>
      <c r="AL196" s="451"/>
      <c r="AM196" s="451"/>
      <c r="AN196" s="451"/>
      <c r="AO196" s="451"/>
      <c r="AP196" s="451"/>
      <c r="AQ196" s="451"/>
      <c r="AR196" s="451"/>
      <c r="AS196" s="451"/>
      <c r="AT196" s="451"/>
      <c r="AU196" s="451"/>
      <c r="AV196" s="451"/>
    </row>
    <row r="197" spans="1:48">
      <c r="A197" s="451"/>
      <c r="B197" s="451"/>
      <c r="C197" s="451"/>
      <c r="D197" s="451"/>
      <c r="E197" s="451"/>
      <c r="F197" s="451"/>
      <c r="G197" s="451"/>
      <c r="H197" s="451"/>
      <c r="I197" s="451"/>
      <c r="J197" s="451"/>
      <c r="K197" s="451"/>
      <c r="L197" s="451"/>
      <c r="M197" s="451"/>
      <c r="N197" s="451"/>
      <c r="O197" s="451"/>
      <c r="P197" s="451"/>
      <c r="Q197" s="451"/>
      <c r="R197" s="451"/>
      <c r="S197" s="451"/>
      <c r="T197" s="451"/>
      <c r="U197" s="451"/>
      <c r="V197" s="451"/>
      <c r="W197" s="451"/>
      <c r="X197" s="451"/>
      <c r="Y197" s="451"/>
      <c r="Z197" s="451"/>
      <c r="AA197" s="451"/>
      <c r="AB197" s="451"/>
      <c r="AC197" s="451"/>
      <c r="AD197" s="451"/>
      <c r="AE197" s="451"/>
      <c r="AF197" s="451"/>
      <c r="AG197" s="451"/>
      <c r="AH197" s="451"/>
      <c r="AI197" s="451"/>
      <c r="AJ197" s="451"/>
      <c r="AK197" s="451"/>
      <c r="AL197" s="451"/>
      <c r="AM197" s="451"/>
      <c r="AN197" s="451"/>
      <c r="AO197" s="451"/>
      <c r="AP197" s="451"/>
      <c r="AQ197" s="451"/>
      <c r="AR197" s="451"/>
      <c r="AS197" s="451"/>
      <c r="AT197" s="451"/>
      <c r="AU197" s="451"/>
      <c r="AV197" s="451"/>
    </row>
    <row r="198" spans="1:48">
      <c r="A198" s="451"/>
      <c r="B198" s="451"/>
      <c r="C198" s="451"/>
      <c r="D198" s="451"/>
      <c r="E198" s="451"/>
      <c r="F198" s="451"/>
      <c r="G198" s="451"/>
      <c r="H198" s="451"/>
      <c r="I198" s="451"/>
      <c r="J198" s="451"/>
      <c r="K198" s="451"/>
      <c r="L198" s="451"/>
      <c r="M198" s="451"/>
      <c r="N198" s="451"/>
      <c r="O198" s="451"/>
      <c r="P198" s="451"/>
      <c r="Q198" s="451"/>
      <c r="R198" s="451"/>
      <c r="S198" s="451"/>
      <c r="T198" s="451"/>
      <c r="U198" s="451"/>
      <c r="V198" s="451"/>
      <c r="W198" s="451"/>
      <c r="X198" s="451"/>
      <c r="Y198" s="451"/>
      <c r="Z198" s="451"/>
      <c r="AA198" s="451"/>
      <c r="AB198" s="451"/>
      <c r="AC198" s="451"/>
      <c r="AD198" s="451"/>
      <c r="AE198" s="451"/>
      <c r="AF198" s="451"/>
      <c r="AG198" s="451"/>
      <c r="AH198" s="451"/>
      <c r="AI198" s="451"/>
      <c r="AJ198" s="451"/>
      <c r="AK198" s="451"/>
      <c r="AL198" s="451"/>
      <c r="AM198" s="451"/>
      <c r="AN198" s="451"/>
      <c r="AO198" s="451"/>
      <c r="AP198" s="451"/>
      <c r="AQ198" s="451"/>
      <c r="AR198" s="451"/>
      <c r="AS198" s="451"/>
      <c r="AT198" s="451"/>
      <c r="AU198" s="451"/>
      <c r="AV198" s="451"/>
    </row>
    <row r="199" spans="1:48">
      <c r="A199" s="451"/>
      <c r="B199" s="451"/>
      <c r="C199" s="451"/>
      <c r="D199" s="451"/>
      <c r="E199" s="451"/>
      <c r="F199" s="451"/>
      <c r="G199" s="451"/>
      <c r="H199" s="451"/>
      <c r="I199" s="451"/>
      <c r="J199" s="451"/>
      <c r="K199" s="451"/>
      <c r="L199" s="451"/>
      <c r="M199" s="451"/>
      <c r="N199" s="451"/>
      <c r="O199" s="451"/>
      <c r="P199" s="451"/>
      <c r="Q199" s="451"/>
      <c r="R199" s="451"/>
      <c r="S199" s="451"/>
      <c r="T199" s="451"/>
      <c r="U199" s="451"/>
      <c r="V199" s="451"/>
      <c r="W199" s="451"/>
      <c r="X199" s="451"/>
      <c r="Y199" s="451"/>
      <c r="Z199" s="451"/>
      <c r="AA199" s="451"/>
      <c r="AB199" s="451"/>
      <c r="AC199" s="451"/>
      <c r="AD199" s="451"/>
      <c r="AE199" s="451"/>
      <c r="AF199" s="451"/>
      <c r="AG199" s="451"/>
      <c r="AH199" s="451"/>
      <c r="AI199" s="451"/>
      <c r="AJ199" s="451"/>
      <c r="AK199" s="451"/>
      <c r="AL199" s="451"/>
      <c r="AM199" s="451"/>
      <c r="AN199" s="451"/>
      <c r="AO199" s="451"/>
      <c r="AP199" s="451"/>
      <c r="AQ199" s="451"/>
      <c r="AR199" s="451"/>
      <c r="AS199" s="451"/>
      <c r="AT199" s="451"/>
      <c r="AU199" s="451"/>
      <c r="AV199" s="451"/>
    </row>
    <row r="200" spans="1:48">
      <c r="A200" s="451"/>
      <c r="B200" s="451"/>
      <c r="C200" s="451"/>
      <c r="D200" s="451"/>
      <c r="E200" s="451"/>
      <c r="F200" s="451"/>
      <c r="G200" s="451"/>
      <c r="H200" s="451"/>
      <c r="I200" s="451"/>
      <c r="J200" s="451"/>
      <c r="K200" s="451"/>
      <c r="L200" s="451"/>
      <c r="M200" s="451"/>
      <c r="N200" s="451"/>
      <c r="O200" s="451"/>
      <c r="P200" s="451"/>
      <c r="Q200" s="451"/>
      <c r="R200" s="451"/>
      <c r="S200" s="451"/>
      <c r="T200" s="451"/>
      <c r="U200" s="451"/>
      <c r="V200" s="451"/>
      <c r="W200" s="451"/>
      <c r="X200" s="451"/>
      <c r="Y200" s="451"/>
      <c r="Z200" s="451"/>
      <c r="AA200" s="451"/>
      <c r="AB200" s="451"/>
      <c r="AC200" s="451"/>
      <c r="AD200" s="451"/>
      <c r="AE200" s="451"/>
      <c r="AF200" s="451"/>
      <c r="AG200" s="451"/>
      <c r="AH200" s="451"/>
      <c r="AI200" s="451"/>
      <c r="AJ200" s="451"/>
      <c r="AK200" s="451"/>
      <c r="AL200" s="451"/>
      <c r="AM200" s="451"/>
      <c r="AN200" s="451"/>
      <c r="AO200" s="451"/>
      <c r="AP200" s="451"/>
      <c r="AQ200" s="451"/>
      <c r="AR200" s="451"/>
      <c r="AS200" s="451"/>
      <c r="AT200" s="451"/>
      <c r="AU200" s="451"/>
      <c r="AV200" s="451"/>
    </row>
    <row r="201" spans="1:48">
      <c r="A201" s="451"/>
      <c r="B201" s="451"/>
      <c r="C201" s="451"/>
      <c r="D201" s="451"/>
      <c r="E201" s="451"/>
      <c r="F201" s="451"/>
      <c r="G201" s="451"/>
      <c r="H201" s="451"/>
      <c r="I201" s="451"/>
      <c r="J201" s="451"/>
      <c r="K201" s="451"/>
      <c r="L201" s="451"/>
      <c r="M201" s="451"/>
      <c r="N201" s="451"/>
      <c r="O201" s="451"/>
      <c r="P201" s="451"/>
      <c r="Q201" s="451"/>
      <c r="R201" s="451"/>
      <c r="S201" s="451"/>
      <c r="T201" s="451"/>
      <c r="U201" s="451"/>
      <c r="V201" s="451"/>
      <c r="W201" s="451"/>
      <c r="X201" s="451"/>
      <c r="Y201" s="451"/>
      <c r="Z201" s="451"/>
      <c r="AA201" s="451"/>
      <c r="AB201" s="451"/>
      <c r="AC201" s="451"/>
      <c r="AD201" s="451"/>
      <c r="AE201" s="451"/>
      <c r="AF201" s="451"/>
      <c r="AG201" s="451"/>
      <c r="AH201" s="451"/>
      <c r="AI201" s="451"/>
      <c r="AJ201" s="451"/>
      <c r="AK201" s="451"/>
      <c r="AL201" s="451"/>
      <c r="AM201" s="451"/>
      <c r="AN201" s="451"/>
      <c r="AO201" s="451"/>
      <c r="AP201" s="451"/>
      <c r="AQ201" s="451"/>
      <c r="AR201" s="451"/>
      <c r="AS201" s="451"/>
      <c r="AT201" s="451"/>
      <c r="AU201" s="451"/>
      <c r="AV201" s="451"/>
    </row>
    <row r="202" spans="1:48">
      <c r="A202" s="451"/>
      <c r="B202" s="451"/>
      <c r="C202" s="451"/>
      <c r="D202" s="451"/>
      <c r="E202" s="451"/>
      <c r="F202" s="451"/>
      <c r="G202" s="451"/>
      <c r="H202" s="451"/>
      <c r="I202" s="451"/>
      <c r="J202" s="451"/>
      <c r="K202" s="451"/>
      <c r="L202" s="451"/>
      <c r="M202" s="451"/>
      <c r="N202" s="451"/>
      <c r="O202" s="451"/>
      <c r="P202" s="451"/>
      <c r="Q202" s="451"/>
      <c r="R202" s="451"/>
      <c r="S202" s="451"/>
      <c r="T202" s="451"/>
      <c r="U202" s="451"/>
      <c r="V202" s="451"/>
      <c r="W202" s="451"/>
      <c r="X202" s="451"/>
      <c r="Y202" s="451"/>
      <c r="Z202" s="451"/>
      <c r="AA202" s="451"/>
      <c r="AB202" s="451"/>
      <c r="AC202" s="451"/>
      <c r="AD202" s="451"/>
      <c r="AE202" s="451"/>
      <c r="AF202" s="451"/>
      <c r="AG202" s="451"/>
      <c r="AH202" s="451"/>
      <c r="AI202" s="451"/>
      <c r="AJ202" s="451"/>
      <c r="AK202" s="451"/>
      <c r="AL202" s="451"/>
      <c r="AM202" s="451"/>
      <c r="AN202" s="451"/>
      <c r="AO202" s="451"/>
      <c r="AP202" s="451"/>
      <c r="AQ202" s="451"/>
      <c r="AR202" s="451"/>
      <c r="AS202" s="451"/>
      <c r="AT202" s="451"/>
      <c r="AU202" s="451"/>
      <c r="AV202" s="451"/>
    </row>
    <row r="203" spans="1:48">
      <c r="A203" s="451"/>
      <c r="B203" s="451"/>
      <c r="C203" s="451"/>
      <c r="D203" s="451"/>
      <c r="E203" s="451"/>
      <c r="F203" s="451"/>
      <c r="G203" s="451"/>
      <c r="H203" s="451"/>
      <c r="I203" s="451"/>
      <c r="J203" s="451"/>
      <c r="K203" s="451"/>
      <c r="L203" s="451"/>
      <c r="M203" s="451"/>
      <c r="N203" s="451"/>
      <c r="O203" s="451"/>
      <c r="P203" s="451"/>
      <c r="Q203" s="451"/>
      <c r="R203" s="451"/>
      <c r="S203" s="451"/>
      <c r="T203" s="451"/>
      <c r="U203" s="451"/>
      <c r="V203" s="451"/>
      <c r="W203" s="451"/>
      <c r="X203" s="451"/>
      <c r="Y203" s="451"/>
      <c r="Z203" s="451"/>
      <c r="AA203" s="451"/>
      <c r="AB203" s="451"/>
      <c r="AC203" s="451"/>
      <c r="AD203" s="451"/>
      <c r="AE203" s="451"/>
      <c r="AF203" s="451"/>
      <c r="AG203" s="451"/>
      <c r="AH203" s="451"/>
      <c r="AI203" s="451"/>
      <c r="AJ203" s="451"/>
      <c r="AK203" s="451"/>
      <c r="AL203" s="451"/>
      <c r="AM203" s="451"/>
      <c r="AN203" s="451"/>
      <c r="AO203" s="451"/>
      <c r="AP203" s="451"/>
      <c r="AQ203" s="451"/>
      <c r="AR203" s="451"/>
      <c r="AS203" s="451"/>
      <c r="AT203" s="451"/>
      <c r="AU203" s="451"/>
      <c r="AV203" s="451"/>
    </row>
    <row r="204" spans="1:48">
      <c r="A204" s="451"/>
      <c r="B204" s="451"/>
      <c r="C204" s="451"/>
      <c r="D204" s="451"/>
      <c r="E204" s="451"/>
      <c r="F204" s="451"/>
      <c r="G204" s="451"/>
      <c r="H204" s="451"/>
      <c r="I204" s="451"/>
      <c r="J204" s="451"/>
      <c r="K204" s="451"/>
      <c r="L204" s="451"/>
      <c r="M204" s="451"/>
      <c r="N204" s="451"/>
      <c r="O204" s="451"/>
      <c r="P204" s="451"/>
      <c r="Q204" s="451"/>
      <c r="R204" s="451"/>
      <c r="S204" s="451"/>
      <c r="T204" s="451"/>
      <c r="U204" s="451"/>
      <c r="V204" s="451"/>
      <c r="W204" s="451"/>
      <c r="X204" s="451"/>
      <c r="Y204" s="451"/>
      <c r="Z204" s="451"/>
      <c r="AA204" s="451"/>
      <c r="AB204" s="451"/>
      <c r="AC204" s="451"/>
      <c r="AD204" s="451"/>
      <c r="AE204" s="451"/>
      <c r="AF204" s="451"/>
      <c r="AG204" s="451"/>
      <c r="AH204" s="451"/>
      <c r="AI204" s="451"/>
      <c r="AJ204" s="451"/>
      <c r="AK204" s="451"/>
      <c r="AL204" s="451"/>
      <c r="AM204" s="451"/>
      <c r="AN204" s="451"/>
      <c r="AO204" s="451"/>
      <c r="AP204" s="451"/>
      <c r="AQ204" s="451"/>
      <c r="AR204" s="451"/>
      <c r="AS204" s="451"/>
      <c r="AT204" s="451"/>
      <c r="AU204" s="451"/>
      <c r="AV204" s="451"/>
    </row>
    <row r="205" spans="1:48">
      <c r="A205" s="451"/>
      <c r="B205" s="451"/>
      <c r="C205" s="451"/>
      <c r="D205" s="451"/>
      <c r="E205" s="451"/>
      <c r="F205" s="451"/>
      <c r="G205" s="451"/>
      <c r="H205" s="451"/>
      <c r="I205" s="451"/>
      <c r="J205" s="451"/>
      <c r="K205" s="451"/>
      <c r="L205" s="451"/>
      <c r="M205" s="451"/>
      <c r="N205" s="451"/>
      <c r="O205" s="451"/>
      <c r="P205" s="451"/>
      <c r="Q205" s="451"/>
      <c r="R205" s="451"/>
      <c r="S205" s="451"/>
      <c r="T205" s="451"/>
      <c r="U205" s="451"/>
      <c r="V205" s="451"/>
      <c r="W205" s="451"/>
      <c r="X205" s="451"/>
      <c r="Y205" s="451"/>
      <c r="Z205" s="451"/>
      <c r="AA205" s="451"/>
      <c r="AB205" s="451"/>
      <c r="AC205" s="451"/>
      <c r="AD205" s="451"/>
      <c r="AE205" s="451"/>
      <c r="AF205" s="451"/>
      <c r="AG205" s="451"/>
      <c r="AH205" s="451"/>
      <c r="AI205" s="451"/>
      <c r="AJ205" s="451"/>
      <c r="AK205" s="451"/>
      <c r="AL205" s="451"/>
      <c r="AM205" s="451"/>
      <c r="AN205" s="451"/>
      <c r="AO205" s="451"/>
      <c r="AP205" s="451"/>
      <c r="AQ205" s="451"/>
      <c r="AR205" s="451"/>
      <c r="AS205" s="451"/>
      <c r="AT205" s="451"/>
      <c r="AU205" s="451"/>
      <c r="AV205" s="451"/>
    </row>
    <row r="206" spans="1:48">
      <c r="A206" s="451"/>
      <c r="B206" s="451"/>
      <c r="C206" s="451"/>
      <c r="D206" s="451"/>
      <c r="E206" s="451"/>
      <c r="F206" s="451"/>
      <c r="G206" s="451"/>
      <c r="H206" s="451"/>
      <c r="I206" s="451"/>
      <c r="J206" s="451"/>
      <c r="K206" s="451"/>
      <c r="L206" s="451"/>
      <c r="M206" s="451"/>
      <c r="N206" s="451"/>
      <c r="O206" s="451"/>
      <c r="P206" s="451"/>
      <c r="Q206" s="451"/>
      <c r="R206" s="451"/>
      <c r="S206" s="451"/>
      <c r="T206" s="451"/>
      <c r="U206" s="451"/>
      <c r="V206" s="451"/>
      <c r="W206" s="451"/>
      <c r="X206" s="451"/>
      <c r="Y206" s="451"/>
      <c r="Z206" s="451"/>
      <c r="AA206" s="451"/>
      <c r="AB206" s="451"/>
      <c r="AC206" s="451"/>
      <c r="AD206" s="451"/>
      <c r="AE206" s="451"/>
      <c r="AF206" s="451"/>
      <c r="AG206" s="451"/>
      <c r="AH206" s="451"/>
      <c r="AI206" s="451"/>
      <c r="AJ206" s="451"/>
      <c r="AK206" s="451"/>
      <c r="AL206" s="451"/>
      <c r="AM206" s="451"/>
      <c r="AN206" s="451"/>
      <c r="AO206" s="451"/>
      <c r="AP206" s="451"/>
      <c r="AQ206" s="451"/>
      <c r="AR206" s="451"/>
      <c r="AS206" s="451"/>
      <c r="AT206" s="451"/>
      <c r="AU206" s="451"/>
      <c r="AV206" s="451"/>
    </row>
    <row r="207" spans="1:48">
      <c r="A207" s="451"/>
      <c r="B207" s="451"/>
      <c r="C207" s="451"/>
      <c r="D207" s="451"/>
      <c r="E207" s="451"/>
      <c r="F207" s="451"/>
      <c r="G207" s="451"/>
      <c r="H207" s="451"/>
      <c r="I207" s="451"/>
      <c r="J207" s="451"/>
      <c r="K207" s="451"/>
      <c r="L207" s="451"/>
      <c r="M207" s="451"/>
      <c r="N207" s="451"/>
      <c r="O207" s="451"/>
      <c r="P207" s="451"/>
      <c r="Q207" s="451"/>
      <c r="R207" s="451"/>
      <c r="S207" s="451"/>
      <c r="T207" s="451"/>
      <c r="U207" s="451"/>
      <c r="V207" s="451"/>
      <c r="W207" s="451"/>
      <c r="X207" s="451"/>
      <c r="Y207" s="451"/>
      <c r="Z207" s="451"/>
      <c r="AA207" s="451"/>
      <c r="AB207" s="451"/>
      <c r="AC207" s="451"/>
      <c r="AD207" s="451"/>
      <c r="AE207" s="451"/>
      <c r="AF207" s="451"/>
      <c r="AG207" s="451"/>
      <c r="AH207" s="451"/>
      <c r="AI207" s="451"/>
      <c r="AJ207" s="451"/>
      <c r="AK207" s="451"/>
      <c r="AL207" s="451"/>
      <c r="AM207" s="451"/>
      <c r="AN207" s="451"/>
      <c r="AO207" s="451"/>
      <c r="AP207" s="451"/>
      <c r="AQ207" s="451"/>
      <c r="AR207" s="451"/>
      <c r="AS207" s="451"/>
      <c r="AT207" s="451"/>
      <c r="AU207" s="451"/>
      <c r="AV207" s="451"/>
    </row>
    <row r="208" spans="1:48">
      <c r="A208" s="451"/>
      <c r="B208" s="451"/>
      <c r="C208" s="451"/>
      <c r="D208" s="451"/>
      <c r="E208" s="451"/>
      <c r="F208" s="451"/>
      <c r="G208" s="451"/>
      <c r="H208" s="451"/>
      <c r="I208" s="451"/>
      <c r="J208" s="451"/>
      <c r="K208" s="451"/>
      <c r="L208" s="451"/>
      <c r="M208" s="451"/>
      <c r="N208" s="451"/>
      <c r="O208" s="451"/>
      <c r="P208" s="451"/>
      <c r="Q208" s="451"/>
      <c r="R208" s="451"/>
      <c r="S208" s="451"/>
      <c r="T208" s="451"/>
      <c r="U208" s="451"/>
      <c r="V208" s="451"/>
      <c r="W208" s="451"/>
      <c r="X208" s="451"/>
      <c r="Y208" s="451"/>
      <c r="Z208" s="451"/>
      <c r="AA208" s="451"/>
      <c r="AB208" s="451"/>
      <c r="AC208" s="451"/>
      <c r="AD208" s="451"/>
      <c r="AE208" s="451"/>
      <c r="AF208" s="451"/>
      <c r="AG208" s="451"/>
      <c r="AH208" s="451"/>
      <c r="AI208" s="451"/>
      <c r="AJ208" s="451"/>
      <c r="AK208" s="451"/>
      <c r="AL208" s="451"/>
      <c r="AM208" s="451"/>
      <c r="AN208" s="451"/>
      <c r="AO208" s="451"/>
      <c r="AP208" s="451"/>
      <c r="AQ208" s="451"/>
      <c r="AR208" s="451"/>
      <c r="AS208" s="451"/>
      <c r="AT208" s="451"/>
      <c r="AU208" s="451"/>
      <c r="AV208" s="451"/>
    </row>
    <row r="209" spans="1:48">
      <c r="A209" s="451"/>
      <c r="B209" s="451"/>
      <c r="C209" s="451"/>
      <c r="D209" s="451"/>
      <c r="E209" s="451"/>
      <c r="F209" s="451"/>
      <c r="G209" s="451"/>
      <c r="H209" s="451"/>
      <c r="I209" s="451"/>
      <c r="J209" s="451"/>
      <c r="K209" s="451"/>
      <c r="L209" s="451"/>
      <c r="M209" s="451"/>
      <c r="N209" s="451"/>
      <c r="O209" s="451"/>
      <c r="P209" s="451"/>
      <c r="Q209" s="451"/>
      <c r="R209" s="451"/>
      <c r="S209" s="451"/>
      <c r="T209" s="451"/>
      <c r="U209" s="451"/>
      <c r="V209" s="451"/>
      <c r="W209" s="451"/>
      <c r="X209" s="451"/>
      <c r="Y209" s="451"/>
      <c r="Z209" s="451"/>
      <c r="AA209" s="451"/>
      <c r="AB209" s="451"/>
      <c r="AC209" s="451"/>
      <c r="AD209" s="451"/>
      <c r="AE209" s="451"/>
      <c r="AF209" s="451"/>
      <c r="AG209" s="451"/>
      <c r="AH209" s="451"/>
      <c r="AI209" s="451"/>
      <c r="AJ209" s="451"/>
      <c r="AK209" s="451"/>
      <c r="AL209" s="451"/>
      <c r="AM209" s="451"/>
      <c r="AN209" s="451"/>
      <c r="AO209" s="451"/>
      <c r="AP209" s="451"/>
      <c r="AQ209" s="451"/>
      <c r="AR209" s="451"/>
      <c r="AS209" s="451"/>
      <c r="AT209" s="451"/>
      <c r="AU209" s="451"/>
      <c r="AV209" s="451"/>
    </row>
    <row r="210" spans="1:48">
      <c r="A210" s="451"/>
      <c r="B210" s="451"/>
      <c r="C210" s="451"/>
      <c r="D210" s="451"/>
      <c r="E210" s="451"/>
      <c r="F210" s="451"/>
      <c r="G210" s="451"/>
      <c r="H210" s="451"/>
      <c r="I210" s="451"/>
      <c r="J210" s="451"/>
      <c r="K210" s="451"/>
      <c r="L210" s="451"/>
      <c r="M210" s="451"/>
      <c r="N210" s="451"/>
      <c r="O210" s="451"/>
      <c r="P210" s="451"/>
      <c r="Q210" s="451"/>
      <c r="R210" s="451"/>
      <c r="S210" s="451"/>
      <c r="T210" s="451"/>
      <c r="U210" s="451"/>
      <c r="V210" s="451"/>
      <c r="W210" s="451"/>
      <c r="X210" s="451"/>
      <c r="Y210" s="451"/>
      <c r="Z210" s="451"/>
      <c r="AA210" s="451"/>
      <c r="AB210" s="451"/>
      <c r="AC210" s="451"/>
      <c r="AD210" s="451"/>
      <c r="AE210" s="451"/>
      <c r="AF210" s="451"/>
      <c r="AG210" s="451"/>
      <c r="AH210" s="451"/>
      <c r="AI210" s="451"/>
      <c r="AJ210" s="451"/>
      <c r="AK210" s="451"/>
      <c r="AL210" s="451"/>
      <c r="AM210" s="451"/>
      <c r="AN210" s="451"/>
      <c r="AO210" s="451"/>
      <c r="AP210" s="451"/>
      <c r="AQ210" s="451"/>
      <c r="AR210" s="451"/>
      <c r="AS210" s="451"/>
      <c r="AT210" s="451"/>
      <c r="AU210" s="451"/>
      <c r="AV210" s="451"/>
    </row>
    <row r="211" spans="1:48">
      <c r="A211" s="451"/>
      <c r="B211" s="451"/>
      <c r="C211" s="451"/>
      <c r="D211" s="451"/>
      <c r="E211" s="451"/>
      <c r="F211" s="451"/>
      <c r="G211" s="451"/>
      <c r="H211" s="451"/>
      <c r="I211" s="451"/>
      <c r="J211" s="451"/>
      <c r="K211" s="451"/>
      <c r="L211" s="451"/>
      <c r="M211" s="451"/>
      <c r="N211" s="451"/>
      <c r="O211" s="451"/>
      <c r="P211" s="451"/>
      <c r="Q211" s="451"/>
      <c r="R211" s="451"/>
      <c r="S211" s="451"/>
      <c r="T211" s="451"/>
      <c r="U211" s="451"/>
      <c r="V211" s="451"/>
      <c r="W211" s="451"/>
      <c r="X211" s="451"/>
      <c r="Y211" s="451"/>
      <c r="Z211" s="451"/>
      <c r="AA211" s="451"/>
      <c r="AB211" s="451"/>
      <c r="AC211" s="451"/>
      <c r="AD211" s="451"/>
      <c r="AE211" s="451"/>
      <c r="AF211" s="451"/>
      <c r="AG211" s="451"/>
      <c r="AH211" s="451"/>
      <c r="AI211" s="451"/>
      <c r="AJ211" s="451"/>
      <c r="AK211" s="451"/>
      <c r="AL211" s="451"/>
      <c r="AM211" s="451"/>
      <c r="AN211" s="451"/>
      <c r="AO211" s="451"/>
      <c r="AP211" s="451"/>
      <c r="AQ211" s="451"/>
      <c r="AR211" s="451"/>
      <c r="AS211" s="451"/>
      <c r="AT211" s="451"/>
      <c r="AU211" s="451"/>
      <c r="AV211" s="451"/>
    </row>
    <row r="212" spans="1:48">
      <c r="A212" s="451"/>
      <c r="B212" s="451"/>
      <c r="C212" s="451"/>
      <c r="D212" s="451"/>
      <c r="E212" s="451"/>
      <c r="F212" s="451"/>
      <c r="G212" s="451"/>
      <c r="H212" s="451"/>
      <c r="I212" s="451"/>
      <c r="J212" s="451"/>
      <c r="K212" s="451"/>
      <c r="L212" s="451"/>
      <c r="M212" s="451"/>
      <c r="N212" s="451"/>
      <c r="O212" s="451"/>
      <c r="P212" s="451"/>
      <c r="Q212" s="451"/>
      <c r="R212" s="451"/>
      <c r="S212" s="451"/>
      <c r="T212" s="451"/>
      <c r="U212" s="451"/>
      <c r="V212" s="451"/>
      <c r="W212" s="451"/>
      <c r="X212" s="451"/>
      <c r="Y212" s="451"/>
      <c r="Z212" s="451"/>
      <c r="AA212" s="451"/>
      <c r="AB212" s="451"/>
      <c r="AC212" s="451"/>
      <c r="AD212" s="451"/>
      <c r="AE212" s="451"/>
      <c r="AF212" s="451"/>
      <c r="AG212" s="451"/>
      <c r="AH212" s="451"/>
      <c r="AI212" s="451"/>
      <c r="AJ212" s="451"/>
      <c r="AK212" s="451"/>
      <c r="AL212" s="451"/>
      <c r="AM212" s="451"/>
      <c r="AN212" s="451"/>
      <c r="AO212" s="451"/>
      <c r="AP212" s="451"/>
      <c r="AQ212" s="451"/>
      <c r="AR212" s="451"/>
      <c r="AS212" s="451"/>
      <c r="AT212" s="451"/>
      <c r="AU212" s="451"/>
      <c r="AV212" s="451"/>
    </row>
    <row r="213" spans="1:48">
      <c r="A213" s="451"/>
      <c r="B213" s="451"/>
      <c r="C213" s="451"/>
      <c r="D213" s="451"/>
      <c r="E213" s="451"/>
      <c r="F213" s="451"/>
      <c r="G213" s="451"/>
      <c r="H213" s="451"/>
      <c r="I213" s="451"/>
      <c r="J213" s="451"/>
      <c r="K213" s="451"/>
      <c r="L213" s="451"/>
      <c r="M213" s="451"/>
      <c r="N213" s="451"/>
      <c r="O213" s="451"/>
      <c r="P213" s="451"/>
      <c r="Q213" s="451"/>
      <c r="R213" s="451"/>
      <c r="S213" s="451"/>
      <c r="T213" s="451"/>
      <c r="U213" s="451"/>
      <c r="V213" s="451"/>
      <c r="W213" s="451"/>
      <c r="X213" s="451"/>
      <c r="Y213" s="451"/>
      <c r="Z213" s="451"/>
      <c r="AA213" s="451"/>
      <c r="AB213" s="451"/>
      <c r="AC213" s="451"/>
      <c r="AD213" s="451"/>
      <c r="AE213" s="451"/>
      <c r="AF213" s="451"/>
      <c r="AG213" s="451"/>
      <c r="AH213" s="451"/>
      <c r="AI213" s="451"/>
      <c r="AJ213" s="451"/>
      <c r="AK213" s="451"/>
      <c r="AL213" s="451"/>
      <c r="AM213" s="451"/>
      <c r="AN213" s="451"/>
      <c r="AO213" s="451"/>
      <c r="AP213" s="451"/>
      <c r="AQ213" s="451"/>
      <c r="AR213" s="451"/>
      <c r="AS213" s="451"/>
      <c r="AT213" s="451"/>
      <c r="AU213" s="451"/>
      <c r="AV213" s="451"/>
    </row>
    <row r="214" spans="1:48">
      <c r="A214" s="451"/>
      <c r="B214" s="451"/>
      <c r="C214" s="451"/>
      <c r="D214" s="451"/>
      <c r="E214" s="451"/>
      <c r="F214" s="451"/>
      <c r="G214" s="451"/>
      <c r="H214" s="451"/>
      <c r="I214" s="451"/>
      <c r="J214" s="451"/>
      <c r="K214" s="451"/>
      <c r="L214" s="451"/>
      <c r="M214" s="451"/>
      <c r="N214" s="451"/>
      <c r="O214" s="451"/>
      <c r="P214" s="451"/>
      <c r="Q214" s="451"/>
      <c r="R214" s="451"/>
      <c r="S214" s="451"/>
      <c r="T214" s="451"/>
      <c r="U214" s="451"/>
      <c r="V214" s="451"/>
      <c r="W214" s="451"/>
      <c r="X214" s="451"/>
      <c r="Y214" s="451"/>
      <c r="Z214" s="451"/>
      <c r="AA214" s="451"/>
      <c r="AB214" s="451"/>
      <c r="AC214" s="451"/>
      <c r="AD214" s="451"/>
      <c r="AE214" s="451"/>
      <c r="AF214" s="451"/>
      <c r="AG214" s="451"/>
      <c r="AH214" s="451"/>
      <c r="AI214" s="451"/>
      <c r="AJ214" s="451"/>
      <c r="AK214" s="451"/>
      <c r="AL214" s="451"/>
      <c r="AM214" s="451"/>
      <c r="AN214" s="451"/>
      <c r="AO214" s="451"/>
      <c r="AP214" s="451"/>
      <c r="AQ214" s="451"/>
      <c r="AR214" s="451"/>
      <c r="AS214" s="451"/>
      <c r="AT214" s="451"/>
      <c r="AU214" s="451"/>
      <c r="AV214" s="451"/>
    </row>
    <row r="215" spans="1:48">
      <c r="A215" s="451"/>
      <c r="B215" s="451"/>
      <c r="C215" s="451"/>
      <c r="D215" s="451"/>
      <c r="E215" s="451"/>
      <c r="F215" s="451"/>
      <c r="G215" s="451"/>
      <c r="H215" s="451"/>
      <c r="I215" s="451"/>
      <c r="J215" s="451"/>
      <c r="K215" s="451"/>
      <c r="L215" s="451"/>
      <c r="M215" s="451"/>
      <c r="N215" s="451"/>
      <c r="O215" s="451"/>
      <c r="P215" s="451"/>
      <c r="Q215" s="451"/>
      <c r="R215" s="451"/>
      <c r="S215" s="451"/>
      <c r="T215" s="451"/>
      <c r="U215" s="451"/>
      <c r="V215" s="451"/>
      <c r="W215" s="451"/>
      <c r="X215" s="451"/>
      <c r="Y215" s="451"/>
      <c r="Z215" s="451"/>
      <c r="AA215" s="451"/>
      <c r="AB215" s="451"/>
      <c r="AC215" s="451"/>
      <c r="AD215" s="451"/>
      <c r="AE215" s="451"/>
      <c r="AF215" s="451"/>
      <c r="AG215" s="451"/>
      <c r="AH215" s="451"/>
      <c r="AI215" s="451"/>
      <c r="AJ215" s="451"/>
      <c r="AK215" s="451"/>
      <c r="AL215" s="451"/>
      <c r="AM215" s="451"/>
      <c r="AN215" s="451"/>
      <c r="AO215" s="451"/>
      <c r="AP215" s="451"/>
      <c r="AQ215" s="451"/>
      <c r="AR215" s="451"/>
      <c r="AS215" s="451"/>
      <c r="AT215" s="451"/>
      <c r="AU215" s="451"/>
      <c r="AV215" s="451"/>
    </row>
    <row r="216" spans="1:48">
      <c r="A216" s="451"/>
      <c r="B216" s="451"/>
      <c r="C216" s="451"/>
      <c r="D216" s="451"/>
      <c r="E216" s="451"/>
      <c r="F216" s="451"/>
      <c r="G216" s="451"/>
      <c r="H216" s="451"/>
      <c r="I216" s="451"/>
      <c r="J216" s="451"/>
      <c r="K216" s="451"/>
      <c r="L216" s="451"/>
      <c r="M216" s="451"/>
      <c r="N216" s="451"/>
      <c r="O216" s="451"/>
      <c r="P216" s="451"/>
      <c r="Q216" s="451"/>
      <c r="R216" s="451"/>
      <c r="S216" s="451"/>
      <c r="T216" s="451"/>
      <c r="U216" s="451"/>
      <c r="V216" s="451"/>
      <c r="W216" s="451"/>
      <c r="X216" s="451"/>
      <c r="Y216" s="451"/>
      <c r="Z216" s="451"/>
      <c r="AA216" s="451"/>
      <c r="AB216" s="451"/>
      <c r="AC216" s="451"/>
      <c r="AD216" s="451"/>
      <c r="AE216" s="451"/>
      <c r="AF216" s="451"/>
      <c r="AG216" s="451"/>
      <c r="AH216" s="451"/>
      <c r="AI216" s="451"/>
      <c r="AJ216" s="451"/>
      <c r="AK216" s="451"/>
      <c r="AL216" s="451"/>
      <c r="AM216" s="451"/>
      <c r="AN216" s="451"/>
      <c r="AO216" s="451"/>
      <c r="AP216" s="451"/>
      <c r="AQ216" s="451"/>
      <c r="AR216" s="451"/>
      <c r="AS216" s="451"/>
      <c r="AT216" s="451"/>
      <c r="AU216" s="451"/>
      <c r="AV216" s="451"/>
    </row>
    <row r="217" spans="1:48">
      <c r="A217" s="451"/>
      <c r="B217" s="451"/>
      <c r="C217" s="451"/>
      <c r="D217" s="451"/>
      <c r="E217" s="451"/>
      <c r="F217" s="451"/>
      <c r="G217" s="451"/>
      <c r="H217" s="451"/>
      <c r="I217" s="451"/>
      <c r="J217" s="451"/>
      <c r="K217" s="451"/>
      <c r="L217" s="451"/>
      <c r="M217" s="451"/>
      <c r="N217" s="451"/>
      <c r="O217" s="451"/>
      <c r="P217" s="451"/>
      <c r="Q217" s="451"/>
      <c r="R217" s="451"/>
      <c r="S217" s="451"/>
      <c r="T217" s="451"/>
      <c r="U217" s="451"/>
      <c r="V217" s="451"/>
      <c r="W217" s="451"/>
      <c r="X217" s="451"/>
      <c r="Y217" s="451"/>
      <c r="Z217" s="451"/>
      <c r="AA217" s="451"/>
      <c r="AB217" s="451"/>
      <c r="AC217" s="451"/>
      <c r="AD217" s="451"/>
      <c r="AE217" s="451"/>
      <c r="AF217" s="451"/>
      <c r="AG217" s="451"/>
      <c r="AH217" s="451"/>
      <c r="AI217" s="451"/>
      <c r="AJ217" s="451"/>
      <c r="AK217" s="451"/>
      <c r="AL217" s="451"/>
      <c r="AM217" s="451"/>
      <c r="AN217" s="451"/>
      <c r="AO217" s="451"/>
      <c r="AP217" s="451"/>
      <c r="AQ217" s="451"/>
      <c r="AR217" s="451"/>
      <c r="AS217" s="451"/>
      <c r="AT217" s="451"/>
      <c r="AU217" s="451"/>
      <c r="AV217" s="451"/>
    </row>
    <row r="218" spans="1:48">
      <c r="A218" s="451"/>
      <c r="B218" s="451"/>
      <c r="C218" s="451"/>
      <c r="D218" s="451"/>
      <c r="E218" s="451"/>
      <c r="F218" s="451"/>
      <c r="G218" s="451"/>
      <c r="H218" s="451"/>
      <c r="I218" s="451"/>
      <c r="J218" s="451"/>
      <c r="K218" s="451"/>
      <c r="L218" s="451"/>
      <c r="M218" s="451"/>
      <c r="N218" s="451"/>
      <c r="O218" s="451"/>
      <c r="P218" s="451"/>
      <c r="Q218" s="451"/>
      <c r="R218" s="451"/>
      <c r="S218" s="451"/>
      <c r="T218" s="451"/>
      <c r="U218" s="451"/>
      <c r="V218" s="451"/>
      <c r="W218" s="451"/>
      <c r="X218" s="451"/>
      <c r="Y218" s="451"/>
      <c r="Z218" s="451"/>
      <c r="AA218" s="451"/>
      <c r="AB218" s="451"/>
      <c r="AC218" s="451"/>
      <c r="AD218" s="451"/>
      <c r="AE218" s="451"/>
      <c r="AF218" s="451"/>
      <c r="AG218" s="451"/>
      <c r="AH218" s="451"/>
      <c r="AI218" s="451"/>
      <c r="AJ218" s="451"/>
      <c r="AK218" s="451"/>
      <c r="AL218" s="451"/>
      <c r="AM218" s="451"/>
      <c r="AN218" s="451"/>
      <c r="AO218" s="451"/>
      <c r="AP218" s="451"/>
      <c r="AQ218" s="451"/>
      <c r="AR218" s="451"/>
      <c r="AS218" s="451"/>
      <c r="AT218" s="451"/>
      <c r="AU218" s="451"/>
      <c r="AV218" s="451"/>
    </row>
    <row r="219" spans="1:48">
      <c r="A219" s="451"/>
      <c r="B219" s="451"/>
      <c r="C219" s="451"/>
      <c r="D219" s="451"/>
      <c r="E219" s="451"/>
      <c r="F219" s="451"/>
      <c r="G219" s="451"/>
      <c r="H219" s="451"/>
      <c r="I219" s="451"/>
      <c r="J219" s="451"/>
      <c r="K219" s="451"/>
      <c r="L219" s="451"/>
      <c r="M219" s="451"/>
      <c r="N219" s="451"/>
      <c r="O219" s="451"/>
      <c r="P219" s="451"/>
      <c r="Q219" s="451"/>
      <c r="R219" s="451"/>
      <c r="S219" s="451"/>
      <c r="T219" s="451"/>
      <c r="U219" s="451"/>
      <c r="V219" s="451"/>
      <c r="W219" s="451"/>
      <c r="X219" s="451"/>
      <c r="Y219" s="451"/>
      <c r="Z219" s="451"/>
      <c r="AA219" s="451"/>
      <c r="AB219" s="451"/>
      <c r="AC219" s="451"/>
      <c r="AD219" s="451"/>
      <c r="AE219" s="451"/>
      <c r="AF219" s="451"/>
      <c r="AG219" s="451"/>
      <c r="AH219" s="451"/>
      <c r="AI219" s="451"/>
      <c r="AJ219" s="451"/>
      <c r="AK219" s="451"/>
      <c r="AL219" s="451"/>
      <c r="AM219" s="451"/>
      <c r="AN219" s="451"/>
      <c r="AO219" s="451"/>
      <c r="AP219" s="451"/>
      <c r="AQ219" s="451"/>
      <c r="AR219" s="451"/>
      <c r="AS219" s="451"/>
      <c r="AT219" s="451"/>
      <c r="AU219" s="451"/>
      <c r="AV219" s="451"/>
    </row>
    <row r="220" spans="1:48">
      <c r="A220" s="451"/>
      <c r="B220" s="451"/>
      <c r="C220" s="451"/>
      <c r="D220" s="451"/>
      <c r="E220" s="451"/>
      <c r="F220" s="451"/>
      <c r="G220" s="451"/>
      <c r="H220" s="451"/>
      <c r="I220" s="451"/>
      <c r="J220" s="451"/>
      <c r="K220" s="451"/>
      <c r="L220" s="451"/>
      <c r="M220" s="451"/>
      <c r="N220" s="451"/>
      <c r="O220" s="451"/>
      <c r="P220" s="451"/>
      <c r="Q220" s="451"/>
      <c r="R220" s="451"/>
      <c r="S220" s="451"/>
      <c r="T220" s="451"/>
      <c r="U220" s="451"/>
      <c r="V220" s="451"/>
      <c r="W220" s="451"/>
      <c r="X220" s="451"/>
      <c r="Y220" s="451"/>
      <c r="Z220" s="451"/>
      <c r="AA220" s="451"/>
      <c r="AB220" s="451"/>
      <c r="AC220" s="451"/>
      <c r="AD220" s="451"/>
      <c r="AE220" s="451"/>
      <c r="AF220" s="451"/>
      <c r="AG220" s="451"/>
      <c r="AH220" s="451"/>
      <c r="AI220" s="451"/>
      <c r="AJ220" s="451"/>
      <c r="AK220" s="451"/>
      <c r="AL220" s="451"/>
      <c r="AM220" s="451"/>
      <c r="AN220" s="451"/>
      <c r="AO220" s="451"/>
      <c r="AP220" s="451"/>
      <c r="AQ220" s="451"/>
      <c r="AR220" s="451"/>
      <c r="AS220" s="451"/>
      <c r="AT220" s="451"/>
      <c r="AU220" s="451"/>
      <c r="AV220" s="451"/>
    </row>
    <row r="221" spans="1:48">
      <c r="A221" s="451"/>
      <c r="B221" s="451"/>
      <c r="C221" s="451"/>
      <c r="D221" s="451"/>
      <c r="E221" s="451"/>
      <c r="F221" s="451"/>
      <c r="G221" s="451"/>
      <c r="H221" s="451"/>
      <c r="I221" s="451"/>
      <c r="J221" s="451"/>
      <c r="K221" s="451"/>
      <c r="L221" s="451"/>
      <c r="M221" s="451"/>
      <c r="N221" s="451"/>
      <c r="O221" s="451"/>
      <c r="P221" s="451"/>
      <c r="Q221" s="451"/>
      <c r="R221" s="451"/>
      <c r="S221" s="451"/>
      <c r="T221" s="451"/>
      <c r="U221" s="451"/>
      <c r="V221" s="451"/>
      <c r="W221" s="451"/>
      <c r="X221" s="451"/>
      <c r="Y221" s="451"/>
      <c r="Z221" s="451"/>
      <c r="AA221" s="451"/>
      <c r="AB221" s="451"/>
      <c r="AC221" s="451"/>
      <c r="AD221" s="451"/>
      <c r="AE221" s="451"/>
      <c r="AF221" s="451"/>
      <c r="AG221" s="451"/>
      <c r="AH221" s="451"/>
      <c r="AI221" s="451"/>
      <c r="AJ221" s="451"/>
      <c r="AK221" s="451"/>
      <c r="AL221" s="451"/>
      <c r="AM221" s="451"/>
      <c r="AN221" s="451"/>
      <c r="AO221" s="451"/>
      <c r="AP221" s="451"/>
      <c r="AQ221" s="451"/>
      <c r="AR221" s="451"/>
      <c r="AS221" s="451"/>
      <c r="AT221" s="451"/>
      <c r="AU221" s="451"/>
      <c r="AV221" s="451"/>
    </row>
    <row r="222" spans="1:48">
      <c r="A222" s="451"/>
      <c r="B222" s="451"/>
      <c r="C222" s="451"/>
      <c r="D222" s="451"/>
      <c r="E222" s="451"/>
      <c r="F222" s="451"/>
      <c r="G222" s="451"/>
      <c r="H222" s="451"/>
      <c r="I222" s="451"/>
      <c r="J222" s="451"/>
      <c r="K222" s="451"/>
      <c r="L222" s="451"/>
      <c r="M222" s="451"/>
      <c r="N222" s="451"/>
      <c r="O222" s="451"/>
      <c r="P222" s="451"/>
      <c r="Q222" s="451"/>
      <c r="R222" s="451"/>
      <c r="S222" s="451"/>
      <c r="T222" s="451"/>
      <c r="U222" s="451"/>
      <c r="V222" s="451"/>
      <c r="W222" s="451"/>
      <c r="X222" s="451"/>
      <c r="Y222" s="451"/>
      <c r="Z222" s="451"/>
      <c r="AA222" s="451"/>
      <c r="AB222" s="451"/>
      <c r="AC222" s="451"/>
      <c r="AD222" s="451"/>
      <c r="AE222" s="451"/>
      <c r="AF222" s="451"/>
      <c r="AG222" s="451"/>
      <c r="AH222" s="451"/>
      <c r="AI222" s="451"/>
      <c r="AJ222" s="451"/>
      <c r="AK222" s="451"/>
      <c r="AL222" s="451"/>
      <c r="AM222" s="451"/>
      <c r="AN222" s="451"/>
      <c r="AO222" s="451"/>
      <c r="AP222" s="451"/>
      <c r="AQ222" s="451"/>
      <c r="AR222" s="451"/>
      <c r="AS222" s="451"/>
      <c r="AT222" s="451"/>
      <c r="AU222" s="451"/>
      <c r="AV222" s="451"/>
    </row>
    <row r="223" spans="1:48">
      <c r="A223" s="451"/>
      <c r="B223" s="451"/>
      <c r="C223" s="451"/>
      <c r="D223" s="451"/>
      <c r="E223" s="451"/>
      <c r="F223" s="451"/>
      <c r="G223" s="451"/>
      <c r="H223" s="451"/>
      <c r="I223" s="451"/>
      <c r="J223" s="451"/>
      <c r="K223" s="451"/>
      <c r="L223" s="451"/>
      <c r="M223" s="451"/>
      <c r="N223" s="451"/>
      <c r="O223" s="451"/>
      <c r="P223" s="451"/>
      <c r="Q223" s="451"/>
      <c r="R223" s="451"/>
      <c r="S223" s="451"/>
      <c r="T223" s="451"/>
      <c r="U223" s="451"/>
      <c r="V223" s="451"/>
      <c r="W223" s="451"/>
      <c r="X223" s="451"/>
      <c r="Y223" s="451"/>
      <c r="Z223" s="451"/>
      <c r="AA223" s="451"/>
      <c r="AB223" s="451"/>
      <c r="AC223" s="451"/>
      <c r="AD223" s="451"/>
      <c r="AE223" s="451"/>
      <c r="AF223" s="451"/>
      <c r="AG223" s="451"/>
      <c r="AH223" s="451"/>
      <c r="AI223" s="451"/>
      <c r="AJ223" s="451"/>
      <c r="AK223" s="451"/>
      <c r="AL223" s="451"/>
      <c r="AM223" s="451"/>
      <c r="AN223" s="451"/>
      <c r="AO223" s="451"/>
      <c r="AP223" s="451"/>
      <c r="AQ223" s="451"/>
      <c r="AR223" s="451"/>
      <c r="AS223" s="451"/>
      <c r="AT223" s="451"/>
      <c r="AU223" s="451"/>
      <c r="AV223" s="451"/>
    </row>
    <row r="224" spans="1:48">
      <c r="A224" s="451"/>
      <c r="B224" s="451"/>
      <c r="C224" s="451"/>
      <c r="D224" s="451"/>
      <c r="E224" s="451"/>
      <c r="F224" s="451"/>
      <c r="G224" s="451"/>
      <c r="H224" s="451"/>
      <c r="I224" s="451"/>
      <c r="J224" s="451"/>
      <c r="K224" s="451"/>
      <c r="L224" s="451"/>
      <c r="M224" s="451"/>
      <c r="N224" s="451"/>
      <c r="O224" s="451"/>
      <c r="P224" s="451"/>
      <c r="Q224" s="451"/>
      <c r="R224" s="451"/>
      <c r="S224" s="451"/>
      <c r="T224" s="451"/>
      <c r="U224" s="451"/>
      <c r="V224" s="451"/>
      <c r="W224" s="451"/>
      <c r="X224" s="451"/>
      <c r="Y224" s="451"/>
      <c r="Z224" s="451"/>
      <c r="AA224" s="451"/>
      <c r="AB224" s="451"/>
      <c r="AC224" s="451"/>
      <c r="AD224" s="451"/>
      <c r="AE224" s="451"/>
      <c r="AF224" s="451"/>
      <c r="AG224" s="451"/>
      <c r="AH224" s="451"/>
      <c r="AI224" s="451"/>
      <c r="AJ224" s="451"/>
      <c r="AK224" s="451"/>
      <c r="AL224" s="451"/>
      <c r="AM224" s="451"/>
      <c r="AN224" s="451"/>
      <c r="AO224" s="451"/>
      <c r="AP224" s="451"/>
      <c r="AQ224" s="451"/>
      <c r="AR224" s="451"/>
      <c r="AS224" s="451"/>
      <c r="AT224" s="451"/>
      <c r="AU224" s="451"/>
      <c r="AV224" s="451"/>
    </row>
    <row r="225" spans="1:48">
      <c r="A225" s="451"/>
      <c r="B225" s="451"/>
      <c r="C225" s="451"/>
      <c r="D225" s="451"/>
      <c r="E225" s="451"/>
      <c r="F225" s="451"/>
      <c r="G225" s="451"/>
      <c r="H225" s="451"/>
      <c r="I225" s="451"/>
      <c r="J225" s="451"/>
      <c r="K225" s="451"/>
      <c r="L225" s="451"/>
      <c r="M225" s="451"/>
      <c r="N225" s="451"/>
      <c r="O225" s="451"/>
      <c r="P225" s="451"/>
      <c r="Q225" s="451"/>
      <c r="R225" s="451"/>
      <c r="S225" s="451"/>
      <c r="T225" s="451"/>
      <c r="U225" s="451"/>
      <c r="V225" s="451"/>
      <c r="W225" s="451"/>
      <c r="X225" s="451"/>
      <c r="Y225" s="451"/>
      <c r="Z225" s="451"/>
      <c r="AA225" s="451"/>
      <c r="AB225" s="451"/>
      <c r="AC225" s="451"/>
      <c r="AD225" s="451"/>
      <c r="AE225" s="451"/>
      <c r="AF225" s="451"/>
      <c r="AG225" s="451"/>
      <c r="AH225" s="451"/>
      <c r="AI225" s="451"/>
      <c r="AJ225" s="451"/>
      <c r="AK225" s="451"/>
      <c r="AL225" s="451"/>
      <c r="AM225" s="451"/>
      <c r="AN225" s="451"/>
      <c r="AO225" s="451"/>
      <c r="AP225" s="451"/>
      <c r="AQ225" s="451"/>
      <c r="AR225" s="451"/>
      <c r="AS225" s="451"/>
      <c r="AT225" s="451"/>
      <c r="AU225" s="451"/>
      <c r="AV225" s="451"/>
    </row>
    <row r="226" spans="1:48">
      <c r="A226" s="451"/>
      <c r="B226" s="451"/>
      <c r="C226" s="451"/>
      <c r="D226" s="451"/>
      <c r="E226" s="451"/>
      <c r="F226" s="451"/>
      <c r="G226" s="451"/>
      <c r="H226" s="451"/>
      <c r="I226" s="451"/>
      <c r="J226" s="451"/>
      <c r="K226" s="451"/>
      <c r="L226" s="451"/>
      <c r="M226" s="451"/>
      <c r="N226" s="451"/>
      <c r="O226" s="451"/>
      <c r="P226" s="451"/>
      <c r="Q226" s="451"/>
      <c r="R226" s="451"/>
      <c r="S226" s="451"/>
      <c r="T226" s="451"/>
      <c r="U226" s="451"/>
      <c r="V226" s="451"/>
      <c r="W226" s="451"/>
      <c r="X226" s="451"/>
      <c r="Y226" s="451"/>
      <c r="Z226" s="451"/>
      <c r="AA226" s="451"/>
      <c r="AB226" s="451"/>
      <c r="AC226" s="451"/>
      <c r="AD226" s="451"/>
      <c r="AE226" s="451"/>
      <c r="AF226" s="451"/>
      <c r="AG226" s="451"/>
      <c r="AH226" s="451"/>
      <c r="AI226" s="451"/>
      <c r="AJ226" s="451"/>
      <c r="AK226" s="451"/>
      <c r="AL226" s="451"/>
      <c r="AM226" s="451"/>
      <c r="AN226" s="451"/>
      <c r="AO226" s="451"/>
      <c r="AP226" s="451"/>
      <c r="AQ226" s="451"/>
      <c r="AR226" s="451"/>
      <c r="AS226" s="451"/>
      <c r="AT226" s="451"/>
      <c r="AU226" s="451"/>
      <c r="AV226" s="451"/>
    </row>
    <row r="227" spans="1:48">
      <c r="A227" s="451"/>
      <c r="B227" s="451"/>
      <c r="C227" s="451"/>
      <c r="D227" s="451"/>
      <c r="E227" s="451"/>
      <c r="F227" s="451"/>
      <c r="G227" s="451"/>
      <c r="H227" s="451"/>
      <c r="I227" s="451"/>
      <c r="J227" s="451"/>
      <c r="K227" s="451"/>
      <c r="L227" s="451"/>
      <c r="M227" s="451"/>
      <c r="N227" s="451"/>
      <c r="O227" s="451"/>
      <c r="P227" s="451"/>
      <c r="Q227" s="451"/>
      <c r="R227" s="451"/>
      <c r="S227" s="451"/>
      <c r="T227" s="451"/>
      <c r="U227" s="451"/>
      <c r="V227" s="451"/>
      <c r="W227" s="451"/>
      <c r="X227" s="451"/>
      <c r="Y227" s="451"/>
      <c r="Z227" s="451"/>
      <c r="AA227" s="451"/>
      <c r="AB227" s="451"/>
      <c r="AC227" s="451"/>
      <c r="AD227" s="451"/>
      <c r="AE227" s="451"/>
      <c r="AF227" s="451"/>
      <c r="AG227" s="451"/>
      <c r="AH227" s="451"/>
      <c r="AI227" s="451"/>
      <c r="AJ227" s="451"/>
      <c r="AK227" s="451"/>
      <c r="AL227" s="451"/>
      <c r="AM227" s="451"/>
      <c r="AN227" s="451"/>
      <c r="AO227" s="451"/>
      <c r="AP227" s="451"/>
      <c r="AQ227" s="451"/>
      <c r="AR227" s="451"/>
      <c r="AS227" s="451"/>
      <c r="AT227" s="451"/>
      <c r="AU227" s="451"/>
      <c r="AV227" s="451"/>
    </row>
    <row r="228" spans="1:48">
      <c r="A228" s="451"/>
      <c r="B228" s="451"/>
      <c r="C228" s="451"/>
      <c r="D228" s="451"/>
      <c r="E228" s="451"/>
      <c r="F228" s="451"/>
      <c r="G228" s="451"/>
      <c r="H228" s="451"/>
      <c r="I228" s="451"/>
      <c r="J228" s="451"/>
      <c r="K228" s="451"/>
      <c r="L228" s="451"/>
      <c r="M228" s="451"/>
      <c r="N228" s="451"/>
      <c r="O228" s="451"/>
      <c r="P228" s="451"/>
      <c r="Q228" s="451"/>
      <c r="R228" s="451"/>
      <c r="S228" s="451"/>
      <c r="T228" s="451"/>
      <c r="U228" s="451"/>
      <c r="V228" s="451"/>
      <c r="W228" s="451"/>
      <c r="X228" s="451"/>
      <c r="Y228" s="451"/>
      <c r="Z228" s="451"/>
      <c r="AA228" s="451"/>
      <c r="AB228" s="451"/>
      <c r="AC228" s="451"/>
      <c r="AD228" s="451"/>
      <c r="AE228" s="451"/>
      <c r="AF228" s="451"/>
      <c r="AG228" s="451"/>
      <c r="AH228" s="451"/>
      <c r="AI228" s="451"/>
      <c r="AJ228" s="451"/>
      <c r="AK228" s="451"/>
      <c r="AL228" s="451"/>
      <c r="AM228" s="451"/>
      <c r="AN228" s="451"/>
      <c r="AO228" s="451"/>
      <c r="AP228" s="451"/>
      <c r="AQ228" s="451"/>
      <c r="AR228" s="451"/>
      <c r="AS228" s="451"/>
      <c r="AT228" s="451"/>
      <c r="AU228" s="451"/>
      <c r="AV228" s="451"/>
    </row>
    <row r="229" spans="1:48">
      <c r="A229" s="451"/>
      <c r="B229" s="451"/>
      <c r="C229" s="451"/>
      <c r="D229" s="451"/>
      <c r="E229" s="451"/>
      <c r="F229" s="451"/>
      <c r="G229" s="451"/>
      <c r="H229" s="451"/>
      <c r="I229" s="451"/>
      <c r="J229" s="451"/>
      <c r="K229" s="451"/>
      <c r="L229" s="451"/>
      <c r="M229" s="451"/>
      <c r="N229" s="451"/>
      <c r="O229" s="451"/>
      <c r="P229" s="451"/>
      <c r="Q229" s="451"/>
      <c r="R229" s="451"/>
      <c r="S229" s="451"/>
      <c r="T229" s="451"/>
      <c r="U229" s="451"/>
      <c r="V229" s="451"/>
      <c r="W229" s="451"/>
      <c r="X229" s="451"/>
      <c r="Y229" s="451"/>
      <c r="Z229" s="451"/>
      <c r="AA229" s="451"/>
      <c r="AB229" s="451"/>
      <c r="AC229" s="451"/>
      <c r="AD229" s="451"/>
      <c r="AE229" s="451"/>
      <c r="AF229" s="451"/>
      <c r="AG229" s="451"/>
      <c r="AH229" s="451"/>
      <c r="AI229" s="451"/>
      <c r="AJ229" s="451"/>
      <c r="AK229" s="451"/>
      <c r="AL229" s="451"/>
      <c r="AM229" s="451"/>
      <c r="AN229" s="451"/>
      <c r="AO229" s="451"/>
      <c r="AP229" s="451"/>
      <c r="AQ229" s="451"/>
      <c r="AR229" s="451"/>
      <c r="AS229" s="451"/>
      <c r="AT229" s="451"/>
      <c r="AU229" s="451"/>
      <c r="AV229" s="451"/>
    </row>
    <row r="230" spans="1:48">
      <c r="A230" s="451"/>
      <c r="B230" s="451"/>
      <c r="C230" s="451"/>
      <c r="D230" s="451"/>
      <c r="E230" s="451"/>
      <c r="F230" s="451"/>
      <c r="G230" s="451"/>
      <c r="H230" s="451"/>
      <c r="I230" s="451"/>
      <c r="J230" s="451"/>
      <c r="K230" s="451"/>
      <c r="L230" s="451"/>
      <c r="M230" s="451"/>
      <c r="N230" s="451"/>
      <c r="O230" s="451"/>
      <c r="P230" s="451"/>
      <c r="Q230" s="451"/>
      <c r="R230" s="451"/>
      <c r="S230" s="451"/>
      <c r="T230" s="451"/>
      <c r="U230" s="451"/>
      <c r="V230" s="451"/>
      <c r="W230" s="451"/>
      <c r="X230" s="451"/>
      <c r="Y230" s="451"/>
      <c r="Z230" s="451"/>
      <c r="AA230" s="451"/>
      <c r="AB230" s="451"/>
      <c r="AC230" s="451"/>
      <c r="AD230" s="451"/>
      <c r="AE230" s="451"/>
      <c r="AF230" s="451"/>
      <c r="AG230" s="451"/>
      <c r="AH230" s="451"/>
      <c r="AI230" s="451"/>
      <c r="AJ230" s="451"/>
      <c r="AK230" s="451"/>
      <c r="AL230" s="451"/>
      <c r="AM230" s="451"/>
      <c r="AN230" s="451"/>
      <c r="AO230" s="451"/>
      <c r="AP230" s="451"/>
      <c r="AQ230" s="451"/>
      <c r="AR230" s="451"/>
      <c r="AS230" s="451"/>
      <c r="AT230" s="451"/>
      <c r="AU230" s="451"/>
      <c r="AV230" s="451"/>
    </row>
    <row r="231" spans="1:48">
      <c r="A231" s="451"/>
      <c r="B231" s="451"/>
      <c r="C231" s="451"/>
      <c r="D231" s="451"/>
      <c r="E231" s="451"/>
      <c r="F231" s="451"/>
      <c r="G231" s="451"/>
      <c r="H231" s="451"/>
      <c r="I231" s="451"/>
      <c r="J231" s="451"/>
      <c r="K231" s="451"/>
      <c r="L231" s="451"/>
      <c r="M231" s="451"/>
      <c r="N231" s="451"/>
      <c r="O231" s="451"/>
      <c r="P231" s="451"/>
      <c r="Q231" s="451"/>
      <c r="R231" s="451"/>
      <c r="S231" s="451"/>
      <c r="T231" s="451"/>
      <c r="U231" s="451"/>
      <c r="V231" s="451"/>
      <c r="W231" s="451"/>
      <c r="X231" s="451"/>
      <c r="Y231" s="451"/>
      <c r="Z231" s="451"/>
      <c r="AA231" s="451"/>
      <c r="AB231" s="451"/>
      <c r="AC231" s="451"/>
      <c r="AD231" s="451"/>
      <c r="AE231" s="451"/>
      <c r="AF231" s="451"/>
      <c r="AG231" s="451"/>
      <c r="AH231" s="451"/>
      <c r="AI231" s="451"/>
      <c r="AJ231" s="451"/>
      <c r="AK231" s="451"/>
      <c r="AL231" s="451"/>
      <c r="AM231" s="451"/>
      <c r="AN231" s="451"/>
      <c r="AO231" s="451"/>
      <c r="AP231" s="451"/>
      <c r="AQ231" s="451"/>
      <c r="AR231" s="451"/>
      <c r="AS231" s="451"/>
      <c r="AT231" s="451"/>
      <c r="AU231" s="451"/>
      <c r="AV231" s="451"/>
    </row>
    <row r="232" spans="1:48">
      <c r="A232" s="451"/>
      <c r="B232" s="451"/>
      <c r="C232" s="451"/>
      <c r="D232" s="451"/>
      <c r="E232" s="451"/>
      <c r="F232" s="451"/>
      <c r="G232" s="451"/>
      <c r="H232" s="451"/>
      <c r="I232" s="451"/>
      <c r="J232" s="451"/>
      <c r="K232" s="451"/>
      <c r="L232" s="451"/>
      <c r="M232" s="451"/>
      <c r="N232" s="451"/>
      <c r="O232" s="451"/>
      <c r="P232" s="451"/>
      <c r="Q232" s="451"/>
      <c r="R232" s="451"/>
      <c r="S232" s="451"/>
      <c r="T232" s="451"/>
      <c r="U232" s="451"/>
      <c r="V232" s="451"/>
      <c r="W232" s="451"/>
      <c r="X232" s="451"/>
      <c r="Y232" s="451"/>
      <c r="Z232" s="451"/>
      <c r="AA232" s="451"/>
      <c r="AB232" s="451"/>
      <c r="AC232" s="451"/>
      <c r="AD232" s="451"/>
      <c r="AE232" s="451"/>
      <c r="AF232" s="451"/>
      <c r="AG232" s="451"/>
      <c r="AH232" s="451"/>
      <c r="AI232" s="451"/>
      <c r="AJ232" s="451"/>
      <c r="AK232" s="451"/>
      <c r="AL232" s="451"/>
      <c r="AM232" s="451"/>
      <c r="AN232" s="451"/>
      <c r="AO232" s="451"/>
      <c r="AP232" s="451"/>
      <c r="AQ232" s="451"/>
      <c r="AR232" s="451"/>
      <c r="AS232" s="451"/>
      <c r="AT232" s="451"/>
      <c r="AU232" s="451"/>
      <c r="AV232" s="451"/>
    </row>
    <row r="233" spans="1:48">
      <c r="A233" s="451"/>
      <c r="B233" s="451"/>
      <c r="C233" s="451"/>
      <c r="D233" s="451"/>
      <c r="E233" s="451"/>
      <c r="F233" s="451"/>
      <c r="G233" s="451"/>
      <c r="H233" s="451"/>
      <c r="I233" s="451"/>
      <c r="J233" s="451"/>
      <c r="K233" s="451"/>
      <c r="L233" s="451"/>
      <c r="M233" s="451"/>
      <c r="N233" s="451"/>
      <c r="O233" s="451"/>
      <c r="P233" s="451"/>
      <c r="Q233" s="451"/>
      <c r="R233" s="451"/>
      <c r="S233" s="451"/>
      <c r="T233" s="451"/>
      <c r="U233" s="451"/>
      <c r="V233" s="451"/>
      <c r="W233" s="451"/>
      <c r="X233" s="451"/>
      <c r="Y233" s="451"/>
      <c r="Z233" s="451"/>
      <c r="AA233" s="451"/>
      <c r="AB233" s="451"/>
      <c r="AC233" s="451"/>
      <c r="AD233" s="451"/>
      <c r="AE233" s="451"/>
      <c r="AF233" s="451"/>
      <c r="AG233" s="451"/>
      <c r="AH233" s="451"/>
      <c r="AI233" s="451"/>
      <c r="AJ233" s="451"/>
      <c r="AK233" s="451"/>
      <c r="AL233" s="451"/>
      <c r="AM233" s="451"/>
      <c r="AN233" s="451"/>
      <c r="AO233" s="451"/>
      <c r="AP233" s="451"/>
      <c r="AQ233" s="451"/>
      <c r="AR233" s="451"/>
      <c r="AS233" s="451"/>
      <c r="AT233" s="451"/>
      <c r="AU233" s="451"/>
      <c r="AV233" s="451"/>
    </row>
    <row r="234" spans="1:48">
      <c r="A234" s="451"/>
      <c r="B234" s="451"/>
      <c r="C234" s="451"/>
      <c r="D234" s="451"/>
      <c r="E234" s="451"/>
      <c r="F234" s="451"/>
      <c r="G234" s="451"/>
      <c r="H234" s="451"/>
      <c r="I234" s="451"/>
      <c r="J234" s="451"/>
      <c r="K234" s="451"/>
      <c r="L234" s="451"/>
      <c r="M234" s="451"/>
      <c r="N234" s="451"/>
      <c r="O234" s="451"/>
      <c r="P234" s="451"/>
      <c r="Q234" s="451"/>
      <c r="R234" s="451"/>
      <c r="S234" s="451"/>
      <c r="T234" s="451"/>
      <c r="U234" s="451"/>
      <c r="V234" s="451"/>
      <c r="W234" s="451"/>
      <c r="X234" s="451"/>
      <c r="Y234" s="451"/>
      <c r="Z234" s="451"/>
      <c r="AA234" s="451"/>
      <c r="AB234" s="451"/>
      <c r="AC234" s="451"/>
      <c r="AD234" s="451"/>
      <c r="AE234" s="451"/>
      <c r="AF234" s="451"/>
      <c r="AG234" s="451"/>
      <c r="AH234" s="451"/>
      <c r="AI234" s="451"/>
      <c r="AJ234" s="451"/>
      <c r="AK234" s="451"/>
      <c r="AL234" s="451"/>
      <c r="AM234" s="451"/>
      <c r="AN234" s="451"/>
      <c r="AO234" s="451"/>
      <c r="AP234" s="451"/>
      <c r="AQ234" s="451"/>
      <c r="AR234" s="451"/>
      <c r="AS234" s="451"/>
      <c r="AT234" s="451"/>
      <c r="AU234" s="451"/>
      <c r="AV234" s="451"/>
    </row>
    <row r="235" spans="1:48">
      <c r="A235" s="451"/>
      <c r="B235" s="451"/>
      <c r="C235" s="451"/>
      <c r="D235" s="451"/>
      <c r="E235" s="451"/>
      <c r="F235" s="451"/>
      <c r="G235" s="451"/>
      <c r="H235" s="451"/>
      <c r="I235" s="451"/>
      <c r="J235" s="451"/>
      <c r="K235" s="451"/>
      <c r="L235" s="451"/>
      <c r="M235" s="451"/>
      <c r="N235" s="451"/>
      <c r="O235" s="451"/>
      <c r="P235" s="451"/>
      <c r="Q235" s="451"/>
      <c r="R235" s="451"/>
      <c r="S235" s="451"/>
      <c r="T235" s="451"/>
      <c r="U235" s="451"/>
      <c r="V235" s="451"/>
      <c r="W235" s="451"/>
      <c r="X235" s="451"/>
      <c r="Y235" s="451"/>
      <c r="Z235" s="451"/>
      <c r="AA235" s="451"/>
      <c r="AB235" s="451"/>
      <c r="AC235" s="451"/>
      <c r="AD235" s="451"/>
      <c r="AE235" s="451"/>
      <c r="AF235" s="451"/>
      <c r="AG235" s="451"/>
      <c r="AH235" s="451"/>
      <c r="AI235" s="451"/>
      <c r="AJ235" s="451"/>
      <c r="AK235" s="451"/>
      <c r="AL235" s="451"/>
      <c r="AM235" s="451"/>
      <c r="AN235" s="451"/>
      <c r="AO235" s="451"/>
      <c r="AP235" s="451"/>
      <c r="AQ235" s="451"/>
      <c r="AR235" s="451"/>
      <c r="AS235" s="451"/>
      <c r="AT235" s="451"/>
      <c r="AU235" s="451"/>
      <c r="AV235" s="451"/>
    </row>
    <row r="236" spans="1:48">
      <c r="A236" s="451"/>
      <c r="B236" s="451"/>
      <c r="C236" s="451"/>
      <c r="D236" s="451"/>
      <c r="E236" s="451"/>
      <c r="F236" s="451"/>
      <c r="G236" s="451"/>
      <c r="H236" s="451"/>
      <c r="I236" s="451"/>
      <c r="J236" s="451"/>
      <c r="K236" s="451"/>
      <c r="L236" s="451"/>
      <c r="M236" s="451"/>
      <c r="N236" s="451"/>
      <c r="O236" s="451"/>
      <c r="P236" s="451"/>
      <c r="Q236" s="451"/>
      <c r="R236" s="451"/>
      <c r="S236" s="451"/>
      <c r="T236" s="451"/>
      <c r="U236" s="451"/>
      <c r="V236" s="451"/>
      <c r="W236" s="451"/>
      <c r="X236" s="451"/>
      <c r="Y236" s="451"/>
      <c r="Z236" s="451"/>
      <c r="AA236" s="451"/>
      <c r="AB236" s="451"/>
      <c r="AC236" s="451"/>
      <c r="AD236" s="451"/>
      <c r="AE236" s="451"/>
      <c r="AF236" s="451"/>
      <c r="AG236" s="451"/>
      <c r="AH236" s="451"/>
      <c r="AI236" s="451"/>
      <c r="AJ236" s="451"/>
      <c r="AK236" s="451"/>
      <c r="AL236" s="451"/>
      <c r="AM236" s="451"/>
      <c r="AN236" s="451"/>
      <c r="AO236" s="451"/>
      <c r="AP236" s="451"/>
      <c r="AQ236" s="451"/>
      <c r="AR236" s="451"/>
      <c r="AS236" s="451"/>
      <c r="AT236" s="451"/>
      <c r="AU236" s="451"/>
      <c r="AV236" s="451"/>
    </row>
    <row r="237" spans="1:48">
      <c r="A237" s="451"/>
      <c r="B237" s="451"/>
      <c r="C237" s="451"/>
      <c r="D237" s="451"/>
      <c r="E237" s="451"/>
      <c r="F237" s="451"/>
      <c r="G237" s="451"/>
      <c r="H237" s="451"/>
      <c r="I237" s="451"/>
      <c r="J237" s="451"/>
      <c r="K237" s="451"/>
      <c r="L237" s="451"/>
      <c r="M237" s="451"/>
      <c r="N237" s="451"/>
      <c r="O237" s="451"/>
      <c r="P237" s="451"/>
      <c r="Q237" s="451"/>
      <c r="R237" s="451"/>
      <c r="S237" s="451"/>
      <c r="T237" s="451"/>
      <c r="U237" s="451"/>
      <c r="V237" s="451"/>
      <c r="W237" s="451"/>
      <c r="X237" s="451"/>
      <c r="Y237" s="451"/>
      <c r="Z237" s="451"/>
      <c r="AA237" s="451"/>
      <c r="AB237" s="451"/>
      <c r="AC237" s="451"/>
      <c r="AD237" s="451"/>
      <c r="AE237" s="451"/>
      <c r="AF237" s="451"/>
      <c r="AG237" s="451"/>
      <c r="AH237" s="451"/>
      <c r="AI237" s="451"/>
      <c r="AJ237" s="451"/>
      <c r="AK237" s="451"/>
      <c r="AL237" s="451"/>
      <c r="AM237" s="451"/>
      <c r="AN237" s="451"/>
      <c r="AO237" s="451"/>
      <c r="AP237" s="451"/>
      <c r="AQ237" s="451"/>
      <c r="AR237" s="451"/>
      <c r="AS237" s="451"/>
      <c r="AT237" s="451"/>
      <c r="AU237" s="451"/>
      <c r="AV237" s="451"/>
    </row>
    <row r="238" spans="1:48">
      <c r="A238" s="451"/>
      <c r="B238" s="451"/>
      <c r="C238" s="451"/>
      <c r="D238" s="451"/>
      <c r="E238" s="451"/>
      <c r="F238" s="451"/>
      <c r="G238" s="451"/>
      <c r="H238" s="451"/>
      <c r="I238" s="451"/>
      <c r="J238" s="451"/>
      <c r="K238" s="451"/>
      <c r="L238" s="451"/>
      <c r="M238" s="451"/>
      <c r="N238" s="451"/>
      <c r="O238" s="451"/>
      <c r="P238" s="451"/>
      <c r="Q238" s="451"/>
      <c r="R238" s="451"/>
      <c r="S238" s="451"/>
      <c r="T238" s="451"/>
      <c r="U238" s="451"/>
      <c r="V238" s="451"/>
      <c r="W238" s="451"/>
      <c r="X238" s="451"/>
      <c r="Y238" s="451"/>
      <c r="Z238" s="451"/>
      <c r="AA238" s="451"/>
      <c r="AB238" s="451"/>
      <c r="AC238" s="451"/>
      <c r="AD238" s="451"/>
      <c r="AE238" s="451"/>
      <c r="AF238" s="451"/>
      <c r="AG238" s="451"/>
      <c r="AH238" s="451"/>
      <c r="AI238" s="451"/>
      <c r="AJ238" s="451"/>
      <c r="AK238" s="451"/>
      <c r="AL238" s="451"/>
      <c r="AM238" s="451"/>
      <c r="AN238" s="451"/>
      <c r="AO238" s="451"/>
      <c r="AP238" s="451"/>
      <c r="AQ238" s="451"/>
      <c r="AR238" s="451"/>
      <c r="AS238" s="451"/>
      <c r="AT238" s="451"/>
      <c r="AU238" s="451"/>
      <c r="AV238" s="451"/>
    </row>
    <row r="239" spans="1:48">
      <c r="A239" s="451"/>
      <c r="B239" s="451"/>
      <c r="C239" s="451"/>
      <c r="D239" s="451"/>
      <c r="E239" s="451"/>
      <c r="F239" s="451"/>
      <c r="G239" s="451"/>
      <c r="H239" s="451"/>
      <c r="I239" s="451"/>
      <c r="J239" s="451"/>
      <c r="K239" s="451"/>
      <c r="L239" s="451"/>
      <c r="M239" s="451"/>
      <c r="N239" s="451"/>
      <c r="O239" s="451"/>
      <c r="P239" s="451"/>
      <c r="Q239" s="451"/>
      <c r="R239" s="451"/>
      <c r="S239" s="451"/>
      <c r="T239" s="451"/>
      <c r="U239" s="451"/>
      <c r="V239" s="451"/>
      <c r="W239" s="451"/>
      <c r="X239" s="451"/>
      <c r="Y239" s="451"/>
      <c r="Z239" s="451"/>
      <c r="AA239" s="451"/>
      <c r="AB239" s="451"/>
      <c r="AC239" s="451"/>
      <c r="AD239" s="451"/>
      <c r="AE239" s="451"/>
      <c r="AF239" s="451"/>
      <c r="AG239" s="451"/>
      <c r="AH239" s="451"/>
      <c r="AI239" s="451"/>
      <c r="AJ239" s="451"/>
      <c r="AK239" s="451"/>
      <c r="AL239" s="451"/>
      <c r="AM239" s="451"/>
      <c r="AN239" s="451"/>
      <c r="AO239" s="451"/>
      <c r="AP239" s="451"/>
      <c r="AQ239" s="451"/>
      <c r="AR239" s="451"/>
      <c r="AS239" s="451"/>
      <c r="AT239" s="451"/>
      <c r="AU239" s="451"/>
      <c r="AV239" s="451"/>
    </row>
    <row r="240" spans="1:48">
      <c r="A240" s="451"/>
      <c r="B240" s="451"/>
      <c r="C240" s="451"/>
      <c r="D240" s="451"/>
      <c r="E240" s="451"/>
      <c r="F240" s="451"/>
      <c r="G240" s="451"/>
      <c r="H240" s="451"/>
      <c r="I240" s="451"/>
      <c r="J240" s="451"/>
      <c r="K240" s="451"/>
      <c r="L240" s="451"/>
      <c r="M240" s="451"/>
      <c r="N240" s="451"/>
      <c r="O240" s="451"/>
      <c r="P240" s="451"/>
      <c r="Q240" s="451"/>
      <c r="R240" s="451"/>
      <c r="S240" s="451"/>
      <c r="T240" s="451"/>
      <c r="U240" s="451"/>
      <c r="V240" s="451"/>
      <c r="W240" s="451"/>
      <c r="X240" s="451"/>
      <c r="Y240" s="451"/>
      <c r="Z240" s="451"/>
      <c r="AA240" s="451"/>
      <c r="AB240" s="451"/>
      <c r="AC240" s="451"/>
      <c r="AD240" s="451"/>
      <c r="AE240" s="451"/>
      <c r="AF240" s="451"/>
      <c r="AG240" s="451"/>
      <c r="AH240" s="451"/>
      <c r="AI240" s="451"/>
      <c r="AJ240" s="451"/>
      <c r="AK240" s="451"/>
      <c r="AL240" s="451"/>
      <c r="AM240" s="451"/>
      <c r="AN240" s="451"/>
      <c r="AO240" s="451"/>
      <c r="AP240" s="451"/>
      <c r="AQ240" s="451"/>
      <c r="AR240" s="451"/>
      <c r="AS240" s="451"/>
      <c r="AT240" s="451"/>
      <c r="AU240" s="451"/>
      <c r="AV240" s="451"/>
    </row>
    <row r="241" spans="1:48">
      <c r="A241" s="451"/>
      <c r="B241" s="451"/>
      <c r="C241" s="451"/>
      <c r="D241" s="451"/>
      <c r="E241" s="451"/>
      <c r="F241" s="451"/>
      <c r="G241" s="451"/>
      <c r="H241" s="451"/>
      <c r="I241" s="451"/>
      <c r="J241" s="451"/>
      <c r="K241" s="451"/>
      <c r="L241" s="451"/>
      <c r="M241" s="451"/>
      <c r="N241" s="451"/>
      <c r="O241" s="451"/>
      <c r="P241" s="451"/>
      <c r="Q241" s="451"/>
      <c r="R241" s="451"/>
      <c r="S241" s="451"/>
      <c r="T241" s="451"/>
      <c r="U241" s="451"/>
      <c r="V241" s="451"/>
      <c r="W241" s="451"/>
      <c r="X241" s="451"/>
      <c r="Y241" s="451"/>
      <c r="Z241" s="451"/>
      <c r="AA241" s="451"/>
      <c r="AB241" s="451"/>
      <c r="AC241" s="451"/>
      <c r="AD241" s="451"/>
      <c r="AE241" s="451"/>
      <c r="AF241" s="451"/>
      <c r="AG241" s="451"/>
      <c r="AH241" s="451"/>
      <c r="AI241" s="451"/>
      <c r="AJ241" s="451"/>
      <c r="AK241" s="451"/>
      <c r="AL241" s="451"/>
      <c r="AM241" s="451"/>
      <c r="AN241" s="451"/>
      <c r="AO241" s="451"/>
      <c r="AP241" s="451"/>
      <c r="AQ241" s="451"/>
      <c r="AR241" s="451"/>
      <c r="AS241" s="451"/>
      <c r="AT241" s="451"/>
      <c r="AU241" s="451"/>
      <c r="AV241" s="451"/>
    </row>
    <row r="242" spans="1:48">
      <c r="A242" s="451"/>
      <c r="B242" s="451"/>
      <c r="C242" s="451"/>
      <c r="D242" s="451"/>
      <c r="E242" s="451"/>
      <c r="F242" s="451"/>
      <c r="G242" s="451"/>
      <c r="H242" s="451"/>
      <c r="I242" s="451"/>
      <c r="J242" s="451"/>
      <c r="K242" s="451"/>
      <c r="L242" s="451"/>
      <c r="M242" s="451"/>
      <c r="N242" s="451"/>
      <c r="O242" s="451"/>
      <c r="P242" s="451"/>
      <c r="Q242" s="451"/>
      <c r="R242" s="451"/>
      <c r="S242" s="451"/>
      <c r="T242" s="451"/>
      <c r="U242" s="451"/>
      <c r="V242" s="451"/>
      <c r="W242" s="451"/>
      <c r="X242" s="451"/>
      <c r="Y242" s="451"/>
      <c r="Z242" s="451"/>
      <c r="AA242" s="451"/>
      <c r="AB242" s="451"/>
      <c r="AC242" s="451"/>
      <c r="AD242" s="451"/>
      <c r="AE242" s="451"/>
      <c r="AF242" s="451"/>
      <c r="AG242" s="451"/>
      <c r="AH242" s="451"/>
      <c r="AI242" s="451"/>
      <c r="AJ242" s="451"/>
      <c r="AK242" s="451"/>
      <c r="AL242" s="451"/>
      <c r="AM242" s="451"/>
      <c r="AN242" s="451"/>
      <c r="AO242" s="451"/>
      <c r="AP242" s="451"/>
      <c r="AQ242" s="451"/>
      <c r="AR242" s="451"/>
      <c r="AS242" s="451"/>
      <c r="AT242" s="451"/>
      <c r="AU242" s="451"/>
      <c r="AV242" s="451"/>
    </row>
    <row r="243" spans="1:48">
      <c r="A243" s="451"/>
      <c r="B243" s="451"/>
      <c r="C243" s="451"/>
      <c r="D243" s="451"/>
      <c r="E243" s="451"/>
      <c r="F243" s="451"/>
      <c r="G243" s="451"/>
      <c r="H243" s="451"/>
      <c r="I243" s="451"/>
      <c r="J243" s="451"/>
      <c r="K243" s="451"/>
      <c r="L243" s="451"/>
      <c r="M243" s="451"/>
      <c r="N243" s="451"/>
      <c r="O243" s="451"/>
      <c r="P243" s="451"/>
      <c r="Q243" s="451"/>
      <c r="R243" s="451"/>
      <c r="S243" s="451"/>
      <c r="T243" s="451"/>
      <c r="U243" s="451"/>
      <c r="V243" s="451"/>
      <c r="W243" s="451"/>
      <c r="X243" s="451"/>
      <c r="Y243" s="451"/>
      <c r="Z243" s="451"/>
      <c r="AA243" s="451"/>
      <c r="AB243" s="451"/>
      <c r="AC243" s="451"/>
      <c r="AD243" s="451"/>
      <c r="AE243" s="451"/>
      <c r="AF243" s="451"/>
      <c r="AG243" s="451"/>
      <c r="AH243" s="451"/>
      <c r="AI243" s="451"/>
      <c r="AJ243" s="451"/>
      <c r="AK243" s="451"/>
      <c r="AL243" s="451"/>
      <c r="AM243" s="451"/>
      <c r="AN243" s="451"/>
      <c r="AO243" s="451"/>
      <c r="AP243" s="451"/>
      <c r="AQ243" s="451"/>
      <c r="AR243" s="451"/>
      <c r="AS243" s="451"/>
      <c r="AT243" s="451"/>
      <c r="AU243" s="451"/>
      <c r="AV243" s="451"/>
    </row>
    <row r="244" spans="1:48">
      <c r="A244" s="451"/>
      <c r="B244" s="451"/>
      <c r="C244" s="451"/>
      <c r="D244" s="451"/>
      <c r="E244" s="451"/>
      <c r="F244" s="451"/>
      <c r="G244" s="451"/>
      <c r="H244" s="451"/>
      <c r="I244" s="451"/>
      <c r="J244" s="451"/>
      <c r="K244" s="451"/>
      <c r="L244" s="451"/>
      <c r="M244" s="451"/>
      <c r="N244" s="451"/>
      <c r="O244" s="451"/>
      <c r="P244" s="451"/>
      <c r="Q244" s="451"/>
      <c r="R244" s="451"/>
      <c r="S244" s="451"/>
      <c r="T244" s="451"/>
      <c r="U244" s="451"/>
      <c r="V244" s="451"/>
      <c r="W244" s="451"/>
      <c r="X244" s="451"/>
      <c r="Y244" s="451"/>
      <c r="Z244" s="451"/>
      <c r="AA244" s="451"/>
      <c r="AB244" s="451"/>
      <c r="AC244" s="451"/>
      <c r="AD244" s="451"/>
      <c r="AE244" s="451"/>
      <c r="AF244" s="451"/>
      <c r="AG244" s="451"/>
      <c r="AH244" s="451"/>
      <c r="AI244" s="451"/>
      <c r="AJ244" s="451"/>
      <c r="AK244" s="451"/>
      <c r="AL244" s="451"/>
      <c r="AM244" s="451"/>
      <c r="AN244" s="451"/>
      <c r="AO244" s="451"/>
      <c r="AP244" s="451"/>
      <c r="AQ244" s="451"/>
      <c r="AR244" s="451"/>
      <c r="AS244" s="451"/>
      <c r="AT244" s="451"/>
      <c r="AU244" s="451"/>
      <c r="AV244" s="451"/>
    </row>
    <row r="245" spans="1:48">
      <c r="A245" s="451"/>
      <c r="B245" s="451"/>
      <c r="C245" s="451"/>
      <c r="D245" s="451"/>
      <c r="E245" s="451"/>
      <c r="F245" s="451"/>
      <c r="G245" s="451"/>
      <c r="H245" s="451"/>
      <c r="I245" s="451"/>
      <c r="J245" s="451"/>
      <c r="K245" s="451"/>
      <c r="L245" s="451"/>
      <c r="M245" s="451"/>
      <c r="N245" s="451"/>
      <c r="O245" s="451"/>
      <c r="P245" s="451"/>
      <c r="Q245" s="451"/>
      <c r="R245" s="451"/>
      <c r="S245" s="451"/>
      <c r="T245" s="451"/>
      <c r="U245" s="451"/>
      <c r="V245" s="451"/>
      <c r="W245" s="451"/>
      <c r="X245" s="451"/>
      <c r="Y245" s="451"/>
      <c r="Z245" s="451"/>
      <c r="AA245" s="451"/>
      <c r="AB245" s="451"/>
      <c r="AC245" s="451"/>
      <c r="AD245" s="451"/>
      <c r="AE245" s="451"/>
      <c r="AF245" s="451"/>
      <c r="AG245" s="451"/>
      <c r="AH245" s="451"/>
      <c r="AI245" s="451"/>
      <c r="AJ245" s="451"/>
      <c r="AK245" s="451"/>
      <c r="AL245" s="451"/>
      <c r="AM245" s="451"/>
      <c r="AN245" s="451"/>
      <c r="AO245" s="451"/>
      <c r="AP245" s="451"/>
      <c r="AQ245" s="451"/>
      <c r="AR245" s="451"/>
      <c r="AS245" s="451"/>
      <c r="AT245" s="451"/>
      <c r="AU245" s="451"/>
      <c r="AV245" s="451"/>
    </row>
    <row r="246" spans="1:48">
      <c r="A246" s="451"/>
      <c r="B246" s="451"/>
      <c r="C246" s="451"/>
      <c r="D246" s="451"/>
      <c r="E246" s="451"/>
      <c r="F246" s="451"/>
      <c r="G246" s="451"/>
      <c r="H246" s="451"/>
      <c r="I246" s="451"/>
      <c r="J246" s="451"/>
      <c r="K246" s="451"/>
      <c r="L246" s="451"/>
      <c r="M246" s="451"/>
      <c r="N246" s="451"/>
      <c r="O246" s="451"/>
      <c r="P246" s="451"/>
      <c r="Q246" s="451"/>
      <c r="R246" s="451"/>
      <c r="S246" s="451"/>
      <c r="T246" s="451"/>
      <c r="U246" s="451"/>
      <c r="V246" s="451"/>
      <c r="W246" s="451"/>
      <c r="X246" s="451"/>
      <c r="Y246" s="451"/>
      <c r="Z246" s="451"/>
      <c r="AA246" s="451"/>
      <c r="AB246" s="451"/>
      <c r="AC246" s="451"/>
      <c r="AD246" s="451"/>
      <c r="AE246" s="451"/>
      <c r="AF246" s="451"/>
      <c r="AG246" s="451"/>
      <c r="AH246" s="451"/>
      <c r="AI246" s="451"/>
      <c r="AJ246" s="451"/>
      <c r="AK246" s="451"/>
      <c r="AL246" s="451"/>
      <c r="AM246" s="451"/>
      <c r="AN246" s="451"/>
      <c r="AO246" s="451"/>
      <c r="AP246" s="451"/>
      <c r="AQ246" s="451"/>
      <c r="AR246" s="451"/>
      <c r="AS246" s="451"/>
      <c r="AT246" s="451"/>
      <c r="AU246" s="451"/>
      <c r="AV246" s="451"/>
    </row>
    <row r="247" spans="1:48">
      <c r="A247" s="451"/>
      <c r="B247" s="451"/>
      <c r="C247" s="451"/>
      <c r="D247" s="451"/>
      <c r="E247" s="451"/>
      <c r="F247" s="451"/>
      <c r="G247" s="451"/>
      <c r="H247" s="451"/>
      <c r="I247" s="451"/>
      <c r="J247" s="451"/>
      <c r="K247" s="451"/>
      <c r="L247" s="451"/>
      <c r="M247" s="451"/>
      <c r="N247" s="451"/>
      <c r="O247" s="451"/>
      <c r="P247" s="451"/>
      <c r="Q247" s="451"/>
      <c r="R247" s="451"/>
      <c r="S247" s="451"/>
      <c r="T247" s="451"/>
      <c r="U247" s="451"/>
      <c r="V247" s="451"/>
      <c r="W247" s="451"/>
      <c r="X247" s="451"/>
      <c r="Y247" s="451"/>
      <c r="Z247" s="451"/>
      <c r="AA247" s="451"/>
      <c r="AB247" s="451"/>
      <c r="AC247" s="451"/>
      <c r="AD247" s="451"/>
      <c r="AE247" s="451"/>
      <c r="AF247" s="451"/>
      <c r="AG247" s="451"/>
      <c r="AH247" s="451"/>
      <c r="AI247" s="451"/>
      <c r="AJ247" s="451"/>
      <c r="AK247" s="451"/>
      <c r="AL247" s="451"/>
      <c r="AM247" s="451"/>
      <c r="AN247" s="451"/>
      <c r="AO247" s="451"/>
      <c r="AP247" s="451"/>
      <c r="AQ247" s="451"/>
      <c r="AR247" s="451"/>
      <c r="AS247" s="451"/>
      <c r="AT247" s="451"/>
      <c r="AU247" s="451"/>
      <c r="AV247" s="451"/>
    </row>
    <row r="248" spans="1:48">
      <c r="A248" s="451"/>
      <c r="B248" s="451"/>
      <c r="C248" s="451"/>
      <c r="D248" s="451"/>
      <c r="E248" s="451"/>
      <c r="F248" s="451"/>
      <c r="G248" s="451"/>
      <c r="H248" s="451"/>
      <c r="I248" s="451"/>
      <c r="J248" s="451"/>
      <c r="K248" s="451"/>
      <c r="L248" s="451"/>
      <c r="M248" s="451"/>
      <c r="N248" s="451"/>
      <c r="O248" s="451"/>
      <c r="P248" s="451"/>
      <c r="Q248" s="451"/>
      <c r="R248" s="451"/>
      <c r="S248" s="451"/>
      <c r="T248" s="451"/>
      <c r="U248" s="451"/>
      <c r="V248" s="451"/>
      <c r="W248" s="451"/>
      <c r="X248" s="451"/>
      <c r="Y248" s="451"/>
      <c r="Z248" s="451"/>
      <c r="AA248" s="451"/>
      <c r="AB248" s="451"/>
      <c r="AC248" s="451"/>
      <c r="AD248" s="451"/>
      <c r="AE248" s="451"/>
      <c r="AF248" s="451"/>
      <c r="AG248" s="451"/>
      <c r="AH248" s="451"/>
      <c r="AI248" s="451"/>
      <c r="AJ248" s="451"/>
      <c r="AK248" s="451"/>
      <c r="AL248" s="451"/>
      <c r="AM248" s="451"/>
      <c r="AN248" s="451"/>
      <c r="AO248" s="451"/>
      <c r="AP248" s="451"/>
      <c r="AQ248" s="451"/>
      <c r="AR248" s="451"/>
      <c r="AS248" s="451"/>
      <c r="AT248" s="451"/>
      <c r="AU248" s="451"/>
      <c r="AV248" s="451"/>
    </row>
    <row r="249" spans="1:48">
      <c r="A249" s="451"/>
      <c r="B249" s="451"/>
      <c r="C249" s="451"/>
      <c r="D249" s="451"/>
      <c r="E249" s="451"/>
      <c r="F249" s="451"/>
      <c r="G249" s="451"/>
      <c r="H249" s="451"/>
      <c r="I249" s="451"/>
      <c r="J249" s="451"/>
      <c r="K249" s="451"/>
      <c r="L249" s="451"/>
      <c r="M249" s="451"/>
      <c r="N249" s="451"/>
      <c r="O249" s="451"/>
      <c r="P249" s="451"/>
      <c r="Q249" s="451"/>
      <c r="R249" s="451"/>
      <c r="S249" s="451"/>
      <c r="T249" s="451"/>
      <c r="U249" s="451"/>
      <c r="V249" s="451"/>
      <c r="W249" s="451"/>
      <c r="X249" s="451"/>
      <c r="Y249" s="451"/>
      <c r="Z249" s="451"/>
      <c r="AA249" s="451"/>
      <c r="AB249" s="451"/>
      <c r="AC249" s="451"/>
      <c r="AD249" s="451"/>
      <c r="AE249" s="451"/>
      <c r="AF249" s="451"/>
      <c r="AG249" s="451"/>
      <c r="AH249" s="451"/>
      <c r="AI249" s="451"/>
      <c r="AJ249" s="451"/>
      <c r="AK249" s="451"/>
      <c r="AL249" s="451"/>
      <c r="AM249" s="451"/>
      <c r="AN249" s="451"/>
      <c r="AO249" s="451"/>
      <c r="AP249" s="451"/>
      <c r="AQ249" s="451"/>
      <c r="AR249" s="451"/>
      <c r="AS249" s="451"/>
      <c r="AT249" s="451"/>
      <c r="AU249" s="451"/>
      <c r="AV249" s="451"/>
    </row>
    <row r="250" spans="1:48">
      <c r="A250" s="451"/>
      <c r="B250" s="451"/>
      <c r="C250" s="451"/>
      <c r="D250" s="451"/>
      <c r="E250" s="451"/>
      <c r="F250" s="451"/>
      <c r="G250" s="451"/>
      <c r="H250" s="451"/>
      <c r="I250" s="451"/>
      <c r="J250" s="451"/>
      <c r="K250" s="451"/>
      <c r="L250" s="451"/>
      <c r="M250" s="451"/>
      <c r="N250" s="451"/>
      <c r="O250" s="451"/>
      <c r="P250" s="451"/>
      <c r="Q250" s="451"/>
      <c r="R250" s="451"/>
      <c r="S250" s="451"/>
      <c r="T250" s="451"/>
      <c r="U250" s="451"/>
      <c r="V250" s="451"/>
      <c r="W250" s="451"/>
      <c r="X250" s="451"/>
      <c r="Y250" s="451"/>
      <c r="Z250" s="451"/>
      <c r="AA250" s="451"/>
      <c r="AB250" s="451"/>
      <c r="AC250" s="451"/>
      <c r="AD250" s="451"/>
      <c r="AE250" s="451"/>
      <c r="AF250" s="451"/>
      <c r="AG250" s="451"/>
      <c r="AH250" s="451"/>
      <c r="AI250" s="451"/>
      <c r="AJ250" s="451"/>
      <c r="AK250" s="451"/>
      <c r="AL250" s="451"/>
      <c r="AM250" s="451"/>
      <c r="AN250" s="451"/>
      <c r="AO250" s="451"/>
      <c r="AP250" s="451"/>
      <c r="AQ250" s="451"/>
      <c r="AR250" s="451"/>
      <c r="AS250" s="451"/>
      <c r="AT250" s="451"/>
      <c r="AU250" s="451"/>
      <c r="AV250" s="451"/>
    </row>
    <row r="251" spans="1:48">
      <c r="A251" s="451"/>
      <c r="B251" s="451"/>
      <c r="C251" s="451"/>
      <c r="D251" s="451"/>
      <c r="E251" s="451"/>
      <c r="F251" s="451"/>
      <c r="G251" s="451"/>
      <c r="H251" s="451"/>
      <c r="I251" s="451"/>
      <c r="J251" s="451"/>
      <c r="K251" s="451"/>
      <c r="L251" s="451"/>
      <c r="M251" s="451"/>
      <c r="N251" s="451"/>
      <c r="O251" s="451"/>
      <c r="P251" s="451"/>
      <c r="Q251" s="451"/>
      <c r="R251" s="451"/>
      <c r="S251" s="451"/>
      <c r="T251" s="451"/>
      <c r="U251" s="451"/>
      <c r="V251" s="451"/>
      <c r="W251" s="451"/>
      <c r="X251" s="451"/>
      <c r="Y251" s="451"/>
      <c r="Z251" s="451"/>
      <c r="AA251" s="451"/>
      <c r="AB251" s="451"/>
      <c r="AC251" s="451"/>
      <c r="AD251" s="451"/>
      <c r="AE251" s="451"/>
      <c r="AF251" s="451"/>
      <c r="AG251" s="451"/>
      <c r="AH251" s="451"/>
      <c r="AI251" s="451"/>
      <c r="AJ251" s="451"/>
      <c r="AK251" s="451"/>
      <c r="AL251" s="451"/>
      <c r="AM251" s="451"/>
      <c r="AN251" s="451"/>
      <c r="AO251" s="451"/>
      <c r="AP251" s="451"/>
      <c r="AQ251" s="451"/>
      <c r="AR251" s="451"/>
      <c r="AS251" s="451"/>
      <c r="AT251" s="451"/>
      <c r="AU251" s="451"/>
      <c r="AV251" s="451"/>
    </row>
    <row r="252" spans="1:48">
      <c r="A252" s="451"/>
      <c r="B252" s="451"/>
      <c r="C252" s="451"/>
      <c r="D252" s="451"/>
      <c r="E252" s="451"/>
      <c r="F252" s="451"/>
      <c r="G252" s="451"/>
      <c r="H252" s="451"/>
      <c r="I252" s="451"/>
      <c r="J252" s="451"/>
      <c r="K252" s="451"/>
      <c r="L252" s="451"/>
      <c r="M252" s="451"/>
      <c r="N252" s="451"/>
      <c r="O252" s="451"/>
      <c r="P252" s="451"/>
      <c r="Q252" s="451"/>
      <c r="R252" s="451"/>
      <c r="S252" s="451"/>
      <c r="T252" s="451"/>
      <c r="U252" s="451"/>
      <c r="V252" s="451"/>
      <c r="W252" s="451"/>
      <c r="X252" s="451"/>
      <c r="Y252" s="451"/>
      <c r="Z252" s="451"/>
      <c r="AA252" s="451"/>
      <c r="AB252" s="451"/>
      <c r="AC252" s="451"/>
      <c r="AD252" s="451"/>
      <c r="AE252" s="451"/>
      <c r="AF252" s="451"/>
      <c r="AG252" s="451"/>
      <c r="AH252" s="451"/>
      <c r="AI252" s="451"/>
      <c r="AJ252" s="451"/>
      <c r="AK252" s="451"/>
      <c r="AL252" s="451"/>
      <c r="AM252" s="451"/>
      <c r="AN252" s="451"/>
      <c r="AO252" s="451"/>
      <c r="AP252" s="451"/>
      <c r="AQ252" s="451"/>
      <c r="AR252" s="451"/>
      <c r="AS252" s="451"/>
      <c r="AT252" s="451"/>
      <c r="AU252" s="451"/>
      <c r="AV252" s="451"/>
    </row>
    <row r="253" spans="1:48">
      <c r="A253" s="451"/>
      <c r="B253" s="451"/>
      <c r="C253" s="451"/>
      <c r="D253" s="451"/>
      <c r="E253" s="451"/>
      <c r="F253" s="451"/>
      <c r="G253" s="451"/>
      <c r="H253" s="451"/>
      <c r="I253" s="451"/>
      <c r="J253" s="451"/>
      <c r="K253" s="451"/>
      <c r="L253" s="451"/>
      <c r="M253" s="451"/>
      <c r="N253" s="451"/>
      <c r="O253" s="451"/>
      <c r="P253" s="451"/>
      <c r="Q253" s="451"/>
      <c r="R253" s="451"/>
      <c r="S253" s="451"/>
      <c r="T253" s="451"/>
      <c r="U253" s="451"/>
      <c r="V253" s="451"/>
      <c r="W253" s="451"/>
      <c r="X253" s="451"/>
      <c r="Y253" s="451"/>
      <c r="Z253" s="451"/>
      <c r="AA253" s="451"/>
      <c r="AB253" s="451"/>
      <c r="AC253" s="451"/>
      <c r="AD253" s="451"/>
      <c r="AE253" s="451"/>
      <c r="AF253" s="451"/>
      <c r="AG253" s="451"/>
      <c r="AH253" s="451"/>
      <c r="AI253" s="451"/>
      <c r="AJ253" s="451"/>
      <c r="AK253" s="451"/>
      <c r="AL253" s="451"/>
      <c r="AM253" s="451"/>
      <c r="AN253" s="451"/>
      <c r="AO253" s="451"/>
      <c r="AP253" s="451"/>
      <c r="AQ253" s="451"/>
      <c r="AR253" s="451"/>
      <c r="AS253" s="451"/>
      <c r="AT253" s="451"/>
      <c r="AU253" s="451"/>
      <c r="AV253" s="451"/>
    </row>
    <row r="254" spans="1:48">
      <c r="A254" s="451"/>
      <c r="B254" s="451"/>
      <c r="C254" s="451"/>
      <c r="D254" s="451"/>
      <c r="E254" s="451"/>
      <c r="F254" s="451"/>
      <c r="G254" s="451"/>
      <c r="H254" s="451"/>
      <c r="I254" s="451"/>
      <c r="J254" s="451"/>
      <c r="K254" s="451"/>
      <c r="L254" s="451"/>
      <c r="M254" s="451"/>
      <c r="N254" s="451"/>
      <c r="O254" s="451"/>
      <c r="P254" s="451"/>
      <c r="Q254" s="451"/>
      <c r="R254" s="451"/>
      <c r="S254" s="451"/>
      <c r="T254" s="451"/>
      <c r="U254" s="451"/>
      <c r="V254" s="451"/>
      <c r="W254" s="451"/>
      <c r="X254" s="451"/>
      <c r="Y254" s="451"/>
      <c r="Z254" s="451"/>
      <c r="AA254" s="451"/>
      <c r="AB254" s="451"/>
      <c r="AC254" s="451"/>
      <c r="AD254" s="451"/>
      <c r="AE254" s="451"/>
      <c r="AF254" s="451"/>
      <c r="AG254" s="451"/>
      <c r="AH254" s="451"/>
      <c r="AI254" s="451"/>
      <c r="AJ254" s="451"/>
      <c r="AK254" s="451"/>
      <c r="AL254" s="451"/>
      <c r="AM254" s="451"/>
      <c r="AN254" s="451"/>
      <c r="AO254" s="451"/>
      <c r="AP254" s="451"/>
      <c r="AQ254" s="451"/>
      <c r="AR254" s="451"/>
      <c r="AS254" s="451"/>
      <c r="AT254" s="451"/>
      <c r="AU254" s="451"/>
      <c r="AV254" s="451"/>
    </row>
    <row r="255" spans="1:48">
      <c r="A255" s="451"/>
      <c r="B255" s="451"/>
      <c r="C255" s="451"/>
      <c r="D255" s="451"/>
      <c r="E255" s="451"/>
      <c r="F255" s="451"/>
      <c r="G255" s="451"/>
      <c r="H255" s="451"/>
      <c r="I255" s="451"/>
      <c r="J255" s="451"/>
      <c r="K255" s="451"/>
      <c r="L255" s="451"/>
      <c r="M255" s="451"/>
      <c r="N255" s="451"/>
      <c r="O255" s="451"/>
      <c r="P255" s="451"/>
      <c r="Q255" s="451"/>
      <c r="R255" s="451"/>
      <c r="S255" s="451"/>
      <c r="T255" s="451"/>
      <c r="U255" s="451"/>
      <c r="V255" s="451"/>
      <c r="W255" s="451"/>
      <c r="X255" s="451"/>
      <c r="Y255" s="451"/>
      <c r="Z255" s="451"/>
      <c r="AA255" s="451"/>
      <c r="AB255" s="451"/>
      <c r="AC255" s="451"/>
      <c r="AD255" s="451"/>
      <c r="AE255" s="451"/>
      <c r="AF255" s="451"/>
      <c r="AG255" s="451"/>
      <c r="AH255" s="451"/>
      <c r="AI255" s="451"/>
      <c r="AJ255" s="451"/>
      <c r="AK255" s="451"/>
      <c r="AL255" s="451"/>
      <c r="AM255" s="451"/>
      <c r="AN255" s="451"/>
      <c r="AO255" s="451"/>
      <c r="AP255" s="451"/>
      <c r="AQ255" s="451"/>
      <c r="AR255" s="451"/>
      <c r="AS255" s="451"/>
      <c r="AT255" s="451"/>
      <c r="AU255" s="451"/>
      <c r="AV255" s="451"/>
    </row>
    <row r="256" spans="1:48">
      <c r="A256" s="451"/>
      <c r="B256" s="451"/>
      <c r="C256" s="451"/>
      <c r="D256" s="451"/>
      <c r="E256" s="451"/>
      <c r="F256" s="451"/>
      <c r="G256" s="451"/>
      <c r="H256" s="451"/>
      <c r="I256" s="451"/>
      <c r="J256" s="451"/>
      <c r="K256" s="451"/>
      <c r="L256" s="451"/>
      <c r="M256" s="451"/>
      <c r="N256" s="451"/>
      <c r="O256" s="451"/>
      <c r="P256" s="451"/>
      <c r="Q256" s="451"/>
      <c r="R256" s="451"/>
      <c r="S256" s="451"/>
      <c r="T256" s="451"/>
      <c r="U256" s="451"/>
      <c r="V256" s="451"/>
      <c r="W256" s="451"/>
      <c r="X256" s="451"/>
      <c r="Y256" s="451"/>
      <c r="Z256" s="451"/>
      <c r="AA256" s="451"/>
      <c r="AB256" s="451"/>
      <c r="AC256" s="451"/>
      <c r="AD256" s="451"/>
      <c r="AE256" s="451"/>
      <c r="AF256" s="451"/>
      <c r="AG256" s="451"/>
      <c r="AH256" s="451"/>
      <c r="AI256" s="451"/>
      <c r="AJ256" s="451"/>
      <c r="AK256" s="451"/>
      <c r="AL256" s="451"/>
      <c r="AM256" s="451"/>
      <c r="AN256" s="451"/>
      <c r="AO256" s="451"/>
      <c r="AP256" s="451"/>
      <c r="AQ256" s="451"/>
      <c r="AR256" s="451"/>
      <c r="AS256" s="451"/>
      <c r="AT256" s="451"/>
      <c r="AU256" s="451"/>
      <c r="AV256" s="451"/>
    </row>
    <row r="257" spans="1:48">
      <c r="A257" s="451"/>
      <c r="B257" s="451"/>
      <c r="C257" s="451"/>
      <c r="D257" s="451"/>
      <c r="E257" s="451"/>
      <c r="F257" s="451"/>
      <c r="G257" s="451"/>
      <c r="H257" s="451"/>
      <c r="I257" s="451"/>
      <c r="J257" s="451"/>
      <c r="K257" s="451"/>
      <c r="L257" s="451"/>
      <c r="M257" s="451"/>
      <c r="N257" s="451"/>
      <c r="O257" s="451"/>
      <c r="P257" s="451"/>
      <c r="Q257" s="451"/>
      <c r="R257" s="451"/>
      <c r="S257" s="451"/>
      <c r="T257" s="451"/>
      <c r="U257" s="451"/>
      <c r="V257" s="451"/>
      <c r="W257" s="451"/>
      <c r="X257" s="451"/>
      <c r="Y257" s="451"/>
      <c r="Z257" s="451"/>
      <c r="AA257" s="451"/>
      <c r="AB257" s="451"/>
      <c r="AC257" s="451"/>
      <c r="AD257" s="451"/>
      <c r="AE257" s="451"/>
      <c r="AF257" s="451"/>
      <c r="AG257" s="451"/>
      <c r="AH257" s="451"/>
      <c r="AI257" s="451"/>
      <c r="AJ257" s="451"/>
      <c r="AK257" s="451"/>
      <c r="AL257" s="451"/>
      <c r="AM257" s="451"/>
      <c r="AN257" s="451"/>
      <c r="AO257" s="451"/>
      <c r="AP257" s="451"/>
      <c r="AQ257" s="451"/>
      <c r="AR257" s="451"/>
      <c r="AS257" s="451"/>
      <c r="AT257" s="451"/>
      <c r="AU257" s="451"/>
      <c r="AV257" s="451"/>
    </row>
    <row r="258" spans="1:48">
      <c r="A258" s="451"/>
      <c r="B258" s="451"/>
      <c r="C258" s="451"/>
      <c r="D258" s="451"/>
      <c r="E258" s="451"/>
      <c r="F258" s="451"/>
      <c r="G258" s="451"/>
      <c r="H258" s="451"/>
      <c r="I258" s="451"/>
      <c r="J258" s="451"/>
      <c r="K258" s="451"/>
      <c r="L258" s="451"/>
      <c r="M258" s="451"/>
      <c r="N258" s="451"/>
      <c r="O258" s="451"/>
      <c r="P258" s="451"/>
      <c r="Q258" s="451"/>
      <c r="R258" s="451"/>
      <c r="S258" s="451"/>
      <c r="T258" s="451"/>
      <c r="U258" s="451"/>
      <c r="V258" s="451"/>
      <c r="W258" s="451"/>
      <c r="X258" s="451"/>
      <c r="Y258" s="451"/>
      <c r="Z258" s="451"/>
      <c r="AA258" s="451"/>
      <c r="AB258" s="451"/>
      <c r="AC258" s="451"/>
      <c r="AD258" s="451"/>
      <c r="AE258" s="451"/>
      <c r="AF258" s="451"/>
      <c r="AG258" s="451"/>
      <c r="AH258" s="451"/>
      <c r="AI258" s="451"/>
      <c r="AJ258" s="451"/>
      <c r="AK258" s="451"/>
      <c r="AL258" s="451"/>
      <c r="AM258" s="451"/>
      <c r="AN258" s="451"/>
      <c r="AO258" s="451"/>
      <c r="AP258" s="451"/>
      <c r="AQ258" s="451"/>
      <c r="AR258" s="451"/>
      <c r="AS258" s="451"/>
      <c r="AT258" s="451"/>
      <c r="AU258" s="451"/>
      <c r="AV258" s="451"/>
    </row>
    <row r="259" spans="1:48">
      <c r="A259" s="451"/>
      <c r="B259" s="451"/>
      <c r="C259" s="451"/>
      <c r="D259" s="451"/>
      <c r="E259" s="451"/>
      <c r="F259" s="451"/>
      <c r="G259" s="451"/>
      <c r="H259" s="451"/>
      <c r="I259" s="451"/>
      <c r="J259" s="451"/>
      <c r="K259" s="451"/>
      <c r="L259" s="451"/>
      <c r="M259" s="451"/>
      <c r="N259" s="451"/>
      <c r="O259" s="451"/>
      <c r="P259" s="451"/>
      <c r="Q259" s="451"/>
      <c r="R259" s="451"/>
      <c r="S259" s="451"/>
      <c r="T259" s="451"/>
      <c r="U259" s="451"/>
      <c r="V259" s="451"/>
      <c r="W259" s="451"/>
      <c r="X259" s="451"/>
      <c r="Y259" s="451"/>
      <c r="Z259" s="451"/>
      <c r="AA259" s="451"/>
      <c r="AB259" s="451"/>
      <c r="AC259" s="451"/>
      <c r="AD259" s="451"/>
      <c r="AE259" s="451"/>
      <c r="AF259" s="451"/>
      <c r="AG259" s="451"/>
      <c r="AH259" s="451"/>
      <c r="AI259" s="451"/>
      <c r="AJ259" s="451"/>
      <c r="AK259" s="451"/>
      <c r="AL259" s="451"/>
      <c r="AM259" s="451"/>
      <c r="AN259" s="451"/>
      <c r="AO259" s="451"/>
      <c r="AP259" s="451"/>
      <c r="AQ259" s="451"/>
      <c r="AR259" s="451"/>
      <c r="AS259" s="451"/>
      <c r="AT259" s="451"/>
      <c r="AU259" s="451"/>
      <c r="AV259" s="451"/>
    </row>
    <row r="260" spans="1:48">
      <c r="A260" s="451"/>
      <c r="B260" s="451"/>
      <c r="C260" s="451"/>
      <c r="D260" s="451"/>
      <c r="E260" s="451"/>
      <c r="F260" s="451"/>
      <c r="G260" s="451"/>
      <c r="H260" s="451"/>
      <c r="I260" s="451"/>
      <c r="J260" s="451"/>
      <c r="K260" s="451"/>
      <c r="L260" s="451"/>
      <c r="M260" s="451"/>
      <c r="N260" s="451"/>
      <c r="O260" s="451"/>
      <c r="P260" s="451"/>
      <c r="Q260" s="451"/>
      <c r="R260" s="451"/>
      <c r="S260" s="451"/>
      <c r="T260" s="451"/>
      <c r="U260" s="451"/>
      <c r="V260" s="451"/>
      <c r="W260" s="451"/>
      <c r="X260" s="451"/>
      <c r="Y260" s="451"/>
      <c r="Z260" s="451"/>
      <c r="AA260" s="451"/>
      <c r="AB260" s="451"/>
      <c r="AC260" s="451"/>
      <c r="AD260" s="451"/>
      <c r="AE260" s="451"/>
      <c r="AF260" s="451"/>
      <c r="AG260" s="451"/>
      <c r="AH260" s="451"/>
      <c r="AI260" s="451"/>
      <c r="AJ260" s="451"/>
      <c r="AK260" s="451"/>
      <c r="AL260" s="451"/>
      <c r="AM260" s="451"/>
      <c r="AN260" s="451"/>
      <c r="AO260" s="451"/>
      <c r="AP260" s="451"/>
      <c r="AQ260" s="451"/>
      <c r="AR260" s="451"/>
      <c r="AS260" s="451"/>
      <c r="AT260" s="451"/>
      <c r="AU260" s="451"/>
      <c r="AV260" s="451"/>
    </row>
    <row r="261" spans="1:48">
      <c r="A261" s="451"/>
      <c r="B261" s="451"/>
      <c r="C261" s="451"/>
      <c r="D261" s="451"/>
      <c r="E261" s="451"/>
      <c r="F261" s="451"/>
      <c r="G261" s="451"/>
      <c r="H261" s="451"/>
      <c r="I261" s="451"/>
      <c r="J261" s="451"/>
      <c r="K261" s="451"/>
      <c r="L261" s="451"/>
      <c r="M261" s="451"/>
      <c r="N261" s="451"/>
      <c r="O261" s="451"/>
      <c r="P261" s="451"/>
      <c r="Q261" s="451"/>
      <c r="R261" s="451"/>
      <c r="S261" s="451"/>
      <c r="T261" s="451"/>
      <c r="U261" s="451"/>
      <c r="V261" s="451"/>
      <c r="W261" s="451"/>
      <c r="X261" s="451"/>
      <c r="Y261" s="451"/>
      <c r="Z261" s="451"/>
      <c r="AA261" s="451"/>
      <c r="AB261" s="451"/>
      <c r="AC261" s="451"/>
      <c r="AD261" s="451"/>
      <c r="AE261" s="451"/>
      <c r="AF261" s="451"/>
      <c r="AG261" s="451"/>
      <c r="AH261" s="451"/>
      <c r="AI261" s="451"/>
      <c r="AJ261" s="451"/>
      <c r="AK261" s="451"/>
      <c r="AL261" s="451"/>
      <c r="AM261" s="451"/>
      <c r="AN261" s="451"/>
      <c r="AO261" s="451"/>
      <c r="AP261" s="451"/>
      <c r="AQ261" s="451"/>
      <c r="AR261" s="451"/>
      <c r="AS261" s="451"/>
      <c r="AT261" s="451"/>
      <c r="AU261" s="451"/>
      <c r="AV261" s="451"/>
    </row>
    <row r="262" spans="1:48">
      <c r="A262" s="451"/>
      <c r="B262" s="451"/>
      <c r="C262" s="451"/>
      <c r="D262" s="451"/>
      <c r="E262" s="451"/>
      <c r="F262" s="451"/>
      <c r="G262" s="451"/>
      <c r="H262" s="451"/>
      <c r="I262" s="451"/>
      <c r="J262" s="451"/>
      <c r="K262" s="451"/>
      <c r="L262" s="451"/>
      <c r="M262" s="451"/>
      <c r="N262" s="451"/>
      <c r="O262" s="451"/>
      <c r="P262" s="451"/>
      <c r="Q262" s="451"/>
      <c r="R262" s="451"/>
      <c r="S262" s="451"/>
      <c r="T262" s="451"/>
      <c r="U262" s="451"/>
      <c r="V262" s="451"/>
      <c r="W262" s="451"/>
      <c r="X262" s="451"/>
      <c r="Y262" s="451"/>
      <c r="Z262" s="451"/>
      <c r="AA262" s="451"/>
      <c r="AB262" s="451"/>
      <c r="AC262" s="451"/>
      <c r="AD262" s="451"/>
      <c r="AE262" s="451"/>
      <c r="AF262" s="451"/>
      <c r="AG262" s="451"/>
      <c r="AH262" s="451"/>
      <c r="AI262" s="451"/>
      <c r="AJ262" s="451"/>
      <c r="AK262" s="451"/>
      <c r="AL262" s="451"/>
      <c r="AM262" s="451"/>
      <c r="AN262" s="451"/>
      <c r="AO262" s="451"/>
      <c r="AP262" s="451"/>
      <c r="AQ262" s="451"/>
      <c r="AR262" s="451"/>
      <c r="AS262" s="451"/>
      <c r="AT262" s="451"/>
      <c r="AU262" s="451"/>
      <c r="AV262" s="451"/>
    </row>
    <row r="263" spans="1:48">
      <c r="A263" s="451"/>
      <c r="B263" s="451"/>
      <c r="C263" s="451"/>
      <c r="D263" s="451"/>
      <c r="E263" s="451"/>
      <c r="F263" s="451"/>
      <c r="G263" s="451"/>
      <c r="H263" s="451"/>
      <c r="I263" s="451"/>
      <c r="J263" s="451"/>
      <c r="K263" s="451"/>
      <c r="L263" s="451"/>
      <c r="M263" s="451"/>
      <c r="N263" s="451"/>
      <c r="O263" s="451"/>
      <c r="P263" s="451"/>
      <c r="Q263" s="451"/>
      <c r="R263" s="451"/>
      <c r="S263" s="451"/>
      <c r="T263" s="451"/>
      <c r="U263" s="451"/>
      <c r="V263" s="451"/>
      <c r="W263" s="451"/>
      <c r="X263" s="451"/>
      <c r="Y263" s="451"/>
      <c r="Z263" s="451"/>
      <c r="AA263" s="451"/>
      <c r="AB263" s="451"/>
      <c r="AC263" s="451"/>
      <c r="AD263" s="451"/>
      <c r="AE263" s="451"/>
      <c r="AF263" s="451"/>
      <c r="AG263" s="451"/>
      <c r="AH263" s="451"/>
      <c r="AI263" s="451"/>
      <c r="AJ263" s="451"/>
      <c r="AK263" s="451"/>
      <c r="AL263" s="451"/>
      <c r="AM263" s="451"/>
      <c r="AN263" s="451"/>
      <c r="AO263" s="451"/>
      <c r="AP263" s="451"/>
      <c r="AQ263" s="451"/>
      <c r="AR263" s="451"/>
      <c r="AS263" s="451"/>
      <c r="AT263" s="451"/>
      <c r="AU263" s="451"/>
      <c r="AV263" s="451"/>
    </row>
    <row r="264" spans="1:48">
      <c r="A264" s="451"/>
      <c r="B264" s="451"/>
      <c r="C264" s="451"/>
      <c r="D264" s="451"/>
      <c r="E264" s="451"/>
      <c r="F264" s="451"/>
      <c r="G264" s="451"/>
      <c r="H264" s="451"/>
      <c r="I264" s="451"/>
      <c r="J264" s="451"/>
      <c r="K264" s="451"/>
      <c r="L264" s="451"/>
      <c r="M264" s="451"/>
      <c r="N264" s="451"/>
      <c r="O264" s="451"/>
      <c r="P264" s="451"/>
      <c r="Q264" s="451"/>
      <c r="R264" s="451"/>
      <c r="S264" s="451"/>
      <c r="T264" s="451"/>
      <c r="U264" s="451"/>
      <c r="V264" s="451"/>
      <c r="W264" s="451"/>
      <c r="X264" s="451"/>
      <c r="Y264" s="451"/>
      <c r="Z264" s="451"/>
      <c r="AA264" s="451"/>
      <c r="AB264" s="451"/>
      <c r="AC264" s="451"/>
      <c r="AD264" s="451"/>
      <c r="AE264" s="451"/>
      <c r="AF264" s="451"/>
      <c r="AG264" s="451"/>
      <c r="AH264" s="451"/>
      <c r="AI264" s="451"/>
      <c r="AJ264" s="451"/>
      <c r="AK264" s="451"/>
      <c r="AL264" s="451"/>
      <c r="AM264" s="451"/>
      <c r="AN264" s="451"/>
      <c r="AO264" s="451"/>
      <c r="AP264" s="451"/>
      <c r="AQ264" s="451"/>
      <c r="AR264" s="451"/>
      <c r="AS264" s="451"/>
      <c r="AT264" s="451"/>
      <c r="AU264" s="451"/>
      <c r="AV264" s="451"/>
    </row>
    <row r="265" spans="1:48">
      <c r="A265" s="451"/>
      <c r="B265" s="451"/>
      <c r="C265" s="451"/>
      <c r="D265" s="451"/>
      <c r="E265" s="451"/>
      <c r="F265" s="451"/>
      <c r="G265" s="451"/>
      <c r="H265" s="451"/>
      <c r="I265" s="451"/>
      <c r="J265" s="451"/>
      <c r="K265" s="451"/>
      <c r="L265" s="451"/>
      <c r="M265" s="451"/>
      <c r="N265" s="451"/>
      <c r="O265" s="451"/>
      <c r="P265" s="451"/>
      <c r="Q265" s="451"/>
      <c r="R265" s="451"/>
      <c r="S265" s="451"/>
      <c r="T265" s="451"/>
      <c r="U265" s="451"/>
      <c r="V265" s="451"/>
      <c r="W265" s="451"/>
      <c r="X265" s="451"/>
      <c r="Y265" s="451"/>
      <c r="Z265" s="451"/>
      <c r="AA265" s="451"/>
      <c r="AB265" s="451"/>
      <c r="AC265" s="451"/>
      <c r="AD265" s="451"/>
      <c r="AE265" s="451"/>
      <c r="AF265" s="451"/>
      <c r="AG265" s="451"/>
      <c r="AH265" s="451"/>
      <c r="AI265" s="451"/>
      <c r="AJ265" s="451"/>
      <c r="AK265" s="451"/>
      <c r="AL265" s="451"/>
      <c r="AM265" s="451"/>
      <c r="AN265" s="451"/>
      <c r="AO265" s="451"/>
      <c r="AP265" s="451"/>
      <c r="AQ265" s="451"/>
      <c r="AR265" s="451"/>
      <c r="AS265" s="451"/>
      <c r="AT265" s="451"/>
      <c r="AU265" s="451"/>
      <c r="AV265" s="451"/>
    </row>
    <row r="266" spans="1:48">
      <c r="A266" s="451"/>
      <c r="B266" s="451"/>
      <c r="C266" s="451"/>
      <c r="D266" s="451"/>
      <c r="E266" s="451"/>
      <c r="F266" s="451"/>
      <c r="G266" s="451"/>
      <c r="H266" s="451"/>
      <c r="I266" s="451"/>
      <c r="J266" s="451"/>
      <c r="K266" s="451"/>
      <c r="L266" s="451"/>
      <c r="M266" s="451"/>
      <c r="N266" s="451"/>
      <c r="O266" s="451"/>
      <c r="P266" s="451"/>
      <c r="Q266" s="451"/>
      <c r="R266" s="451"/>
      <c r="S266" s="451"/>
      <c r="T266" s="451"/>
      <c r="U266" s="451"/>
      <c r="V266" s="451"/>
      <c r="W266" s="451"/>
      <c r="X266" s="451"/>
      <c r="Y266" s="451"/>
      <c r="Z266" s="451"/>
      <c r="AA266" s="451"/>
      <c r="AB266" s="451"/>
      <c r="AC266" s="451"/>
      <c r="AD266" s="451"/>
      <c r="AE266" s="451"/>
      <c r="AF266" s="451"/>
      <c r="AG266" s="451"/>
      <c r="AH266" s="451"/>
      <c r="AI266" s="451"/>
      <c r="AJ266" s="451"/>
      <c r="AK266" s="451"/>
      <c r="AL266" s="451"/>
      <c r="AM266" s="451"/>
      <c r="AN266" s="451"/>
      <c r="AO266" s="451"/>
      <c r="AP266" s="451"/>
      <c r="AQ266" s="451"/>
      <c r="AR266" s="451"/>
      <c r="AS266" s="451"/>
      <c r="AT266" s="451"/>
      <c r="AU266" s="451"/>
      <c r="AV266" s="451"/>
    </row>
    <row r="267" spans="1:48">
      <c r="A267" s="451"/>
      <c r="B267" s="451"/>
      <c r="C267" s="451"/>
      <c r="D267" s="451"/>
      <c r="E267" s="451"/>
      <c r="F267" s="451"/>
      <c r="G267" s="451"/>
      <c r="H267" s="451"/>
      <c r="I267" s="451"/>
      <c r="J267" s="451"/>
      <c r="K267" s="451"/>
      <c r="L267" s="451"/>
      <c r="M267" s="451"/>
      <c r="N267" s="451"/>
      <c r="O267" s="451"/>
      <c r="P267" s="451"/>
      <c r="Q267" s="451"/>
      <c r="R267" s="451"/>
      <c r="S267" s="451"/>
      <c r="T267" s="451"/>
      <c r="U267" s="451"/>
      <c r="V267" s="451"/>
      <c r="W267" s="451"/>
      <c r="X267" s="451"/>
      <c r="Y267" s="451"/>
      <c r="Z267" s="451"/>
      <c r="AA267" s="451"/>
      <c r="AB267" s="451"/>
      <c r="AC267" s="451"/>
      <c r="AD267" s="451"/>
      <c r="AE267" s="451"/>
      <c r="AF267" s="451"/>
      <c r="AG267" s="451"/>
      <c r="AH267" s="451"/>
      <c r="AI267" s="451"/>
      <c r="AJ267" s="451"/>
      <c r="AK267" s="451"/>
      <c r="AL267" s="451"/>
      <c r="AM267" s="451"/>
      <c r="AN267" s="451"/>
      <c r="AO267" s="451"/>
      <c r="AP267" s="451"/>
      <c r="AQ267" s="451"/>
      <c r="AR267" s="451"/>
      <c r="AS267" s="451"/>
      <c r="AT267" s="451"/>
      <c r="AU267" s="451"/>
      <c r="AV267" s="451"/>
    </row>
    <row r="268" spans="1:48">
      <c r="A268" s="451"/>
      <c r="B268" s="451"/>
      <c r="C268" s="451"/>
      <c r="D268" s="451"/>
      <c r="E268" s="451"/>
      <c r="F268" s="451"/>
      <c r="G268" s="451"/>
      <c r="H268" s="451"/>
      <c r="I268" s="451"/>
      <c r="J268" s="451"/>
      <c r="K268" s="451"/>
      <c r="L268" s="451"/>
      <c r="M268" s="451"/>
      <c r="N268" s="451"/>
      <c r="O268" s="451"/>
      <c r="P268" s="451"/>
      <c r="Q268" s="451"/>
      <c r="R268" s="451"/>
      <c r="S268" s="451"/>
      <c r="T268" s="451"/>
      <c r="U268" s="451"/>
      <c r="V268" s="451"/>
      <c r="W268" s="451"/>
      <c r="X268" s="451"/>
      <c r="Y268" s="451"/>
      <c r="Z268" s="451"/>
      <c r="AA268" s="451"/>
      <c r="AB268" s="451"/>
      <c r="AC268" s="451"/>
      <c r="AD268" s="451"/>
      <c r="AE268" s="451"/>
      <c r="AF268" s="451"/>
      <c r="AG268" s="451"/>
      <c r="AH268" s="451"/>
      <c r="AI268" s="451"/>
      <c r="AJ268" s="451"/>
      <c r="AK268" s="451"/>
      <c r="AL268" s="451"/>
      <c r="AM268" s="451"/>
      <c r="AN268" s="451"/>
      <c r="AO268" s="451"/>
      <c r="AP268" s="451"/>
      <c r="AQ268" s="451"/>
      <c r="AR268" s="451"/>
      <c r="AS268" s="451"/>
      <c r="AT268" s="451"/>
      <c r="AU268" s="451"/>
      <c r="AV268" s="451"/>
    </row>
    <row r="269" spans="1:48">
      <c r="A269" s="451"/>
      <c r="B269" s="451"/>
      <c r="C269" s="451"/>
      <c r="D269" s="451"/>
      <c r="E269" s="451"/>
      <c r="F269" s="451"/>
      <c r="G269" s="451"/>
      <c r="H269" s="451"/>
      <c r="I269" s="451"/>
      <c r="J269" s="451"/>
      <c r="K269" s="451"/>
      <c r="L269" s="451"/>
      <c r="M269" s="451"/>
      <c r="N269" s="451"/>
      <c r="O269" s="451"/>
      <c r="P269" s="451"/>
      <c r="Q269" s="451"/>
      <c r="R269" s="451"/>
      <c r="S269" s="451"/>
      <c r="T269" s="451"/>
      <c r="U269" s="451"/>
      <c r="V269" s="451"/>
      <c r="W269" s="451"/>
      <c r="X269" s="451"/>
      <c r="Y269" s="451"/>
      <c r="Z269" s="451"/>
      <c r="AA269" s="451"/>
      <c r="AB269" s="451"/>
      <c r="AC269" s="451"/>
      <c r="AD269" s="451"/>
      <c r="AE269" s="451"/>
      <c r="AF269" s="451"/>
      <c r="AG269" s="451"/>
      <c r="AH269" s="451"/>
      <c r="AI269" s="451"/>
      <c r="AJ269" s="451"/>
      <c r="AK269" s="451"/>
      <c r="AL269" s="451"/>
      <c r="AM269" s="451"/>
      <c r="AN269" s="451"/>
      <c r="AO269" s="451"/>
      <c r="AP269" s="451"/>
      <c r="AQ269" s="451"/>
      <c r="AR269" s="451"/>
      <c r="AS269" s="451"/>
      <c r="AT269" s="451"/>
      <c r="AU269" s="451"/>
      <c r="AV269" s="451"/>
    </row>
    <row r="270" spans="1:48">
      <c r="A270" s="451"/>
      <c r="B270" s="451"/>
      <c r="C270" s="451"/>
      <c r="D270" s="451"/>
      <c r="E270" s="451"/>
      <c r="F270" s="451"/>
      <c r="G270" s="451"/>
      <c r="H270" s="451"/>
      <c r="I270" s="451"/>
      <c r="J270" s="451"/>
      <c r="K270" s="451"/>
      <c r="L270" s="451"/>
      <c r="M270" s="451"/>
      <c r="N270" s="451"/>
      <c r="O270" s="451"/>
      <c r="P270" s="451"/>
      <c r="Q270" s="451"/>
      <c r="R270" s="451"/>
      <c r="S270" s="451"/>
      <c r="T270" s="451"/>
      <c r="U270" s="451"/>
      <c r="V270" s="451"/>
      <c r="W270" s="451"/>
      <c r="X270" s="451"/>
      <c r="Y270" s="451"/>
      <c r="Z270" s="451"/>
      <c r="AA270" s="451"/>
      <c r="AB270" s="451"/>
      <c r="AC270" s="451"/>
      <c r="AD270" s="451"/>
      <c r="AE270" s="451"/>
      <c r="AF270" s="451"/>
      <c r="AG270" s="451"/>
      <c r="AH270" s="451"/>
      <c r="AI270" s="451"/>
      <c r="AJ270" s="451"/>
      <c r="AK270" s="451"/>
      <c r="AL270" s="451"/>
      <c r="AM270" s="451"/>
      <c r="AN270" s="451"/>
      <c r="AO270" s="451"/>
      <c r="AP270" s="451"/>
      <c r="AQ270" s="451"/>
      <c r="AR270" s="451"/>
      <c r="AS270" s="451"/>
      <c r="AT270" s="451"/>
      <c r="AU270" s="451"/>
      <c r="AV270" s="451"/>
    </row>
    <row r="271" spans="1:48">
      <c r="A271" s="451"/>
      <c r="B271" s="451"/>
      <c r="C271" s="451"/>
      <c r="D271" s="451"/>
      <c r="E271" s="451"/>
      <c r="F271" s="451"/>
      <c r="G271" s="451"/>
      <c r="H271" s="451"/>
      <c r="I271" s="451"/>
      <c r="J271" s="451"/>
      <c r="K271" s="451"/>
      <c r="L271" s="451"/>
      <c r="M271" s="451"/>
      <c r="N271" s="451"/>
      <c r="O271" s="451"/>
      <c r="P271" s="451"/>
      <c r="Q271" s="451"/>
      <c r="R271" s="451"/>
      <c r="S271" s="451"/>
      <c r="T271" s="451"/>
      <c r="U271" s="451"/>
      <c r="V271" s="451"/>
      <c r="W271" s="451"/>
      <c r="X271" s="451"/>
      <c r="Y271" s="451"/>
      <c r="Z271" s="451"/>
      <c r="AA271" s="451"/>
      <c r="AB271" s="451"/>
      <c r="AC271" s="451"/>
      <c r="AD271" s="451"/>
      <c r="AE271" s="451"/>
      <c r="AF271" s="451"/>
      <c r="AG271" s="451"/>
      <c r="AH271" s="451"/>
      <c r="AI271" s="451"/>
      <c r="AJ271" s="451"/>
      <c r="AK271" s="451"/>
      <c r="AL271" s="451"/>
      <c r="AM271" s="451"/>
      <c r="AN271" s="451"/>
      <c r="AO271" s="451"/>
      <c r="AP271" s="451"/>
      <c r="AQ271" s="451"/>
      <c r="AR271" s="451"/>
      <c r="AS271" s="451"/>
      <c r="AT271" s="451"/>
      <c r="AU271" s="451"/>
      <c r="AV271" s="451"/>
    </row>
    <row r="272" spans="1:48">
      <c r="A272" s="451"/>
      <c r="B272" s="451"/>
      <c r="C272" s="451"/>
      <c r="D272" s="451"/>
      <c r="E272" s="451"/>
      <c r="F272" s="451"/>
      <c r="G272" s="451"/>
      <c r="H272" s="451"/>
      <c r="I272" s="451"/>
      <c r="J272" s="451"/>
      <c r="K272" s="451"/>
      <c r="L272" s="451"/>
      <c r="M272" s="451"/>
      <c r="N272" s="451"/>
      <c r="O272" s="451"/>
      <c r="P272" s="451"/>
      <c r="Q272" s="451"/>
      <c r="R272" s="451"/>
      <c r="S272" s="451"/>
      <c r="T272" s="451"/>
      <c r="U272" s="451"/>
      <c r="V272" s="451"/>
      <c r="W272" s="451"/>
      <c r="X272" s="451"/>
      <c r="Y272" s="451"/>
      <c r="Z272" s="451"/>
      <c r="AA272" s="451"/>
      <c r="AB272" s="451"/>
      <c r="AC272" s="451"/>
      <c r="AD272" s="451"/>
      <c r="AE272" s="451"/>
      <c r="AF272" s="451"/>
      <c r="AG272" s="451"/>
      <c r="AH272" s="451"/>
      <c r="AI272" s="451"/>
      <c r="AJ272" s="451"/>
      <c r="AK272" s="451"/>
      <c r="AL272" s="451"/>
      <c r="AM272" s="451"/>
      <c r="AN272" s="451"/>
      <c r="AO272" s="451"/>
      <c r="AP272" s="451"/>
      <c r="AQ272" s="451"/>
      <c r="AR272" s="451"/>
      <c r="AS272" s="451"/>
      <c r="AT272" s="451"/>
      <c r="AU272" s="451"/>
      <c r="AV272" s="451"/>
    </row>
    <row r="273" spans="1:48">
      <c r="A273" s="451"/>
      <c r="B273" s="451"/>
      <c r="C273" s="451"/>
      <c r="D273" s="451"/>
      <c r="E273" s="451"/>
      <c r="F273" s="451"/>
      <c r="G273" s="451"/>
      <c r="H273" s="451"/>
      <c r="I273" s="451"/>
      <c r="J273" s="451"/>
      <c r="K273" s="451"/>
      <c r="L273" s="451"/>
      <c r="M273" s="451"/>
      <c r="N273" s="451"/>
      <c r="O273" s="451"/>
      <c r="P273" s="451"/>
      <c r="Q273" s="451"/>
      <c r="R273" s="451"/>
      <c r="S273" s="451"/>
      <c r="T273" s="451"/>
      <c r="U273" s="451"/>
      <c r="V273" s="451"/>
      <c r="W273" s="451"/>
      <c r="X273" s="451"/>
      <c r="Y273" s="451"/>
      <c r="Z273" s="451"/>
      <c r="AA273" s="451"/>
      <c r="AB273" s="451"/>
      <c r="AC273" s="451"/>
      <c r="AD273" s="451"/>
      <c r="AE273" s="451"/>
      <c r="AF273" s="451"/>
      <c r="AG273" s="451"/>
      <c r="AH273" s="451"/>
      <c r="AI273" s="451"/>
      <c r="AJ273" s="451"/>
      <c r="AK273" s="451"/>
      <c r="AL273" s="451"/>
      <c r="AM273" s="451"/>
      <c r="AN273" s="451"/>
      <c r="AO273" s="451"/>
      <c r="AP273" s="451"/>
      <c r="AQ273" s="451"/>
      <c r="AR273" s="451"/>
      <c r="AS273" s="451"/>
      <c r="AT273" s="451"/>
      <c r="AU273" s="451"/>
      <c r="AV273" s="451"/>
    </row>
    <row r="274" spans="1:48">
      <c r="A274" s="451"/>
      <c r="B274" s="451"/>
      <c r="C274" s="451"/>
      <c r="D274" s="451"/>
      <c r="E274" s="451"/>
      <c r="F274" s="451"/>
      <c r="G274" s="451"/>
      <c r="H274" s="451"/>
      <c r="I274" s="451"/>
      <c r="J274" s="451"/>
      <c r="K274" s="451"/>
      <c r="L274" s="451"/>
      <c r="M274" s="451"/>
      <c r="N274" s="451"/>
      <c r="O274" s="451"/>
      <c r="P274" s="451"/>
      <c r="Q274" s="451"/>
      <c r="R274" s="451"/>
      <c r="S274" s="451"/>
      <c r="T274" s="451"/>
      <c r="U274" s="451"/>
      <c r="V274" s="451"/>
      <c r="W274" s="451"/>
      <c r="X274" s="451"/>
      <c r="Y274" s="451"/>
      <c r="Z274" s="451"/>
      <c r="AA274" s="451"/>
      <c r="AB274" s="451"/>
      <c r="AC274" s="451"/>
      <c r="AD274" s="451"/>
      <c r="AE274" s="451"/>
      <c r="AF274" s="451"/>
      <c r="AG274" s="451"/>
      <c r="AH274" s="451"/>
      <c r="AI274" s="451"/>
      <c r="AJ274" s="451"/>
      <c r="AK274" s="451"/>
      <c r="AL274" s="451"/>
      <c r="AM274" s="451"/>
      <c r="AN274" s="451"/>
      <c r="AO274" s="451"/>
      <c r="AP274" s="451"/>
      <c r="AQ274" s="451"/>
      <c r="AR274" s="451"/>
      <c r="AS274" s="451"/>
      <c r="AT274" s="451"/>
      <c r="AU274" s="451"/>
      <c r="AV274" s="451"/>
    </row>
    <row r="275" spans="1:48">
      <c r="A275" s="451"/>
      <c r="B275" s="451"/>
      <c r="C275" s="451"/>
      <c r="D275" s="451"/>
      <c r="E275" s="451"/>
      <c r="F275" s="451"/>
      <c r="G275" s="451"/>
      <c r="H275" s="451"/>
      <c r="I275" s="451"/>
      <c r="J275" s="451"/>
      <c r="K275" s="451"/>
      <c r="L275" s="451"/>
      <c r="M275" s="451"/>
      <c r="N275" s="451"/>
      <c r="O275" s="451"/>
      <c r="P275" s="451"/>
      <c r="Q275" s="451"/>
      <c r="R275" s="451"/>
      <c r="S275" s="451"/>
      <c r="T275" s="451"/>
      <c r="U275" s="451"/>
      <c r="V275" s="451"/>
      <c r="W275" s="451"/>
      <c r="X275" s="451"/>
      <c r="Y275" s="451"/>
      <c r="Z275" s="451"/>
      <c r="AA275" s="451"/>
      <c r="AB275" s="451"/>
      <c r="AC275" s="451"/>
      <c r="AD275" s="451"/>
      <c r="AE275" s="451"/>
      <c r="AF275" s="451"/>
      <c r="AG275" s="451"/>
      <c r="AH275" s="451"/>
      <c r="AI275" s="451"/>
      <c r="AJ275" s="451"/>
      <c r="AK275" s="451"/>
      <c r="AL275" s="451"/>
      <c r="AM275" s="451"/>
      <c r="AN275" s="451"/>
      <c r="AO275" s="451"/>
      <c r="AP275" s="451"/>
      <c r="AQ275" s="451"/>
      <c r="AR275" s="451"/>
      <c r="AS275" s="451"/>
      <c r="AT275" s="451"/>
      <c r="AU275" s="451"/>
      <c r="AV275" s="451"/>
    </row>
    <row r="276" spans="1:48">
      <c r="A276" s="451"/>
      <c r="B276" s="451"/>
      <c r="C276" s="451"/>
      <c r="D276" s="451"/>
      <c r="E276" s="451"/>
      <c r="F276" s="451"/>
      <c r="G276" s="451"/>
      <c r="H276" s="451"/>
      <c r="I276" s="451"/>
      <c r="J276" s="451"/>
      <c r="K276" s="451"/>
      <c r="L276" s="451"/>
      <c r="M276" s="451"/>
      <c r="N276" s="451"/>
      <c r="O276" s="451"/>
      <c r="P276" s="451"/>
      <c r="Q276" s="451"/>
      <c r="R276" s="451"/>
      <c r="S276" s="451"/>
      <c r="T276" s="451"/>
      <c r="U276" s="451"/>
      <c r="V276" s="451"/>
      <c r="W276" s="451"/>
      <c r="X276" s="451"/>
      <c r="Y276" s="451"/>
      <c r="Z276" s="451"/>
      <c r="AA276" s="451"/>
      <c r="AB276" s="451"/>
      <c r="AC276" s="451"/>
      <c r="AD276" s="451"/>
      <c r="AE276" s="451"/>
      <c r="AF276" s="451"/>
      <c r="AG276" s="451"/>
      <c r="AH276" s="451"/>
      <c r="AI276" s="451"/>
      <c r="AJ276" s="451"/>
      <c r="AK276" s="451"/>
      <c r="AL276" s="451"/>
      <c r="AM276" s="451"/>
      <c r="AN276" s="451"/>
      <c r="AO276" s="451"/>
      <c r="AP276" s="451"/>
      <c r="AQ276" s="451"/>
      <c r="AR276" s="451"/>
      <c r="AS276" s="451"/>
      <c r="AT276" s="451"/>
      <c r="AU276" s="451"/>
      <c r="AV276" s="451"/>
    </row>
    <row r="277" spans="1:48">
      <c r="A277" s="451"/>
      <c r="B277" s="451"/>
      <c r="C277" s="451"/>
      <c r="D277" s="451"/>
      <c r="E277" s="451"/>
      <c r="F277" s="451"/>
      <c r="G277" s="451"/>
      <c r="H277" s="451"/>
      <c r="I277" s="451"/>
      <c r="J277" s="451"/>
      <c r="K277" s="451"/>
      <c r="L277" s="451"/>
      <c r="M277" s="451"/>
      <c r="N277" s="451"/>
      <c r="O277" s="451"/>
      <c r="P277" s="451"/>
      <c r="Q277" s="451"/>
      <c r="R277" s="451"/>
      <c r="S277" s="451"/>
      <c r="T277" s="451"/>
      <c r="U277" s="451"/>
      <c r="V277" s="451"/>
      <c r="W277" s="451"/>
      <c r="X277" s="451"/>
      <c r="Y277" s="451"/>
      <c r="Z277" s="451"/>
      <c r="AA277" s="451"/>
      <c r="AB277" s="451"/>
      <c r="AC277" s="451"/>
      <c r="AD277" s="451"/>
      <c r="AE277" s="451"/>
      <c r="AF277" s="451"/>
      <c r="AG277" s="451"/>
      <c r="AH277" s="451"/>
      <c r="AI277" s="451"/>
      <c r="AJ277" s="451"/>
      <c r="AK277" s="451"/>
      <c r="AL277" s="451"/>
      <c r="AM277" s="451"/>
      <c r="AN277" s="451"/>
      <c r="AO277" s="451"/>
      <c r="AP277" s="451"/>
      <c r="AQ277" s="451"/>
      <c r="AR277" s="451"/>
      <c r="AS277" s="451"/>
      <c r="AT277" s="451"/>
      <c r="AU277" s="451"/>
      <c r="AV277" s="451"/>
    </row>
    <row r="278" spans="1:48">
      <c r="A278" s="451"/>
      <c r="B278" s="451"/>
      <c r="C278" s="451"/>
      <c r="D278" s="451"/>
      <c r="E278" s="451"/>
      <c r="F278" s="451"/>
      <c r="G278" s="451"/>
      <c r="H278" s="451"/>
      <c r="I278" s="451"/>
      <c r="J278" s="451"/>
      <c r="K278" s="451"/>
      <c r="L278" s="451"/>
      <c r="M278" s="451"/>
      <c r="N278" s="451"/>
      <c r="O278" s="451"/>
      <c r="P278" s="451"/>
      <c r="Q278" s="451"/>
      <c r="R278" s="451"/>
      <c r="S278" s="451"/>
      <c r="T278" s="451"/>
      <c r="U278" s="451"/>
      <c r="V278" s="451"/>
      <c r="W278" s="451"/>
      <c r="X278" s="451"/>
      <c r="Y278" s="451"/>
      <c r="Z278" s="451"/>
      <c r="AA278" s="451"/>
      <c r="AB278" s="451"/>
      <c r="AC278" s="451"/>
      <c r="AD278" s="451"/>
      <c r="AE278" s="451"/>
      <c r="AF278" s="451"/>
      <c r="AG278" s="451"/>
      <c r="AH278" s="451"/>
      <c r="AI278" s="451"/>
      <c r="AJ278" s="451"/>
      <c r="AK278" s="451"/>
      <c r="AL278" s="451"/>
      <c r="AM278" s="451"/>
      <c r="AN278" s="451"/>
      <c r="AO278" s="451"/>
      <c r="AP278" s="451"/>
      <c r="AQ278" s="451"/>
      <c r="AR278" s="451"/>
      <c r="AS278" s="451"/>
      <c r="AT278" s="451"/>
      <c r="AU278" s="451"/>
      <c r="AV278" s="451"/>
    </row>
    <row r="279" spans="1:48">
      <c r="A279" s="451"/>
      <c r="B279" s="451"/>
      <c r="C279" s="451"/>
      <c r="D279" s="451"/>
      <c r="E279" s="451"/>
      <c r="F279" s="451"/>
      <c r="G279" s="451"/>
      <c r="H279" s="451"/>
      <c r="I279" s="451"/>
      <c r="J279" s="451"/>
      <c r="K279" s="451"/>
      <c r="L279" s="451"/>
      <c r="M279" s="451"/>
      <c r="N279" s="451"/>
      <c r="O279" s="451"/>
      <c r="P279" s="451"/>
      <c r="Q279" s="451"/>
      <c r="R279" s="451"/>
      <c r="S279" s="451"/>
      <c r="T279" s="451"/>
      <c r="U279" s="451"/>
      <c r="V279" s="451"/>
      <c r="W279" s="451"/>
      <c r="X279" s="451"/>
      <c r="Y279" s="451"/>
      <c r="Z279" s="451"/>
      <c r="AA279" s="451"/>
      <c r="AB279" s="451"/>
      <c r="AC279" s="451"/>
      <c r="AD279" s="451"/>
      <c r="AE279" s="451"/>
      <c r="AF279" s="451"/>
      <c r="AG279" s="451"/>
      <c r="AH279" s="451"/>
      <c r="AI279" s="451"/>
      <c r="AJ279" s="451"/>
      <c r="AK279" s="451"/>
      <c r="AL279" s="451"/>
      <c r="AM279" s="451"/>
      <c r="AN279" s="451"/>
      <c r="AO279" s="451"/>
      <c r="AP279" s="451"/>
      <c r="AQ279" s="451"/>
      <c r="AR279" s="451"/>
      <c r="AS279" s="451"/>
      <c r="AT279" s="451"/>
      <c r="AU279" s="451"/>
      <c r="AV279" s="451"/>
    </row>
    <row r="280" spans="1:48">
      <c r="A280" s="451"/>
      <c r="B280" s="451"/>
      <c r="C280" s="451"/>
      <c r="D280" s="451"/>
      <c r="E280" s="451"/>
      <c r="F280" s="451"/>
      <c r="G280" s="451"/>
      <c r="H280" s="451"/>
      <c r="I280" s="451"/>
      <c r="J280" s="451"/>
      <c r="K280" s="451"/>
      <c r="L280" s="451"/>
      <c r="M280" s="451"/>
      <c r="N280" s="451"/>
      <c r="O280" s="451"/>
      <c r="P280" s="451"/>
      <c r="Q280" s="451"/>
      <c r="R280" s="451"/>
      <c r="S280" s="451"/>
      <c r="T280" s="451"/>
      <c r="U280" s="451"/>
      <c r="V280" s="451"/>
      <c r="W280" s="451"/>
      <c r="X280" s="451"/>
      <c r="Y280" s="451"/>
      <c r="Z280" s="451"/>
      <c r="AA280" s="451"/>
      <c r="AB280" s="451"/>
      <c r="AC280" s="451"/>
      <c r="AD280" s="451"/>
      <c r="AE280" s="451"/>
      <c r="AF280" s="451"/>
      <c r="AG280" s="451"/>
      <c r="AH280" s="451"/>
      <c r="AI280" s="451"/>
      <c r="AJ280" s="451"/>
      <c r="AK280" s="451"/>
      <c r="AL280" s="451"/>
      <c r="AM280" s="451"/>
      <c r="AN280" s="451"/>
      <c r="AO280" s="451"/>
      <c r="AP280" s="451"/>
      <c r="AQ280" s="451"/>
      <c r="AR280" s="451"/>
      <c r="AS280" s="451"/>
      <c r="AT280" s="451"/>
      <c r="AU280" s="451"/>
      <c r="AV280" s="451"/>
    </row>
    <row r="281" spans="1:48">
      <c r="A281" s="451"/>
      <c r="B281" s="451"/>
      <c r="C281" s="451"/>
      <c r="D281" s="451"/>
      <c r="E281" s="451"/>
      <c r="F281" s="451"/>
      <c r="G281" s="451"/>
      <c r="H281" s="451"/>
      <c r="I281" s="451"/>
      <c r="J281" s="451"/>
      <c r="K281" s="451"/>
      <c r="L281" s="451"/>
      <c r="M281" s="451"/>
      <c r="N281" s="451"/>
      <c r="O281" s="451"/>
      <c r="P281" s="451"/>
      <c r="Q281" s="451"/>
      <c r="R281" s="451"/>
      <c r="S281" s="451"/>
      <c r="T281" s="451"/>
      <c r="U281" s="451"/>
      <c r="V281" s="451"/>
      <c r="W281" s="451"/>
      <c r="X281" s="451"/>
      <c r="Y281" s="451"/>
      <c r="Z281" s="451"/>
      <c r="AA281" s="451"/>
      <c r="AB281" s="451"/>
      <c r="AC281" s="451"/>
      <c r="AD281" s="451"/>
      <c r="AE281" s="451"/>
      <c r="AF281" s="451"/>
      <c r="AG281" s="451"/>
      <c r="AH281" s="451"/>
      <c r="AI281" s="451"/>
      <c r="AJ281" s="451"/>
      <c r="AK281" s="451"/>
      <c r="AL281" s="451"/>
      <c r="AM281" s="451"/>
      <c r="AN281" s="451"/>
      <c r="AO281" s="451"/>
      <c r="AP281" s="451"/>
      <c r="AQ281" s="451"/>
      <c r="AR281" s="451"/>
      <c r="AS281" s="451"/>
      <c r="AT281" s="451"/>
      <c r="AU281" s="451"/>
      <c r="AV281" s="451"/>
    </row>
    <row r="282" spans="1:48">
      <c r="A282" s="451"/>
      <c r="B282" s="451"/>
      <c r="C282" s="451"/>
      <c r="D282" s="451"/>
      <c r="E282" s="451"/>
      <c r="F282" s="451"/>
      <c r="G282" s="451"/>
      <c r="H282" s="451"/>
      <c r="I282" s="451"/>
      <c r="J282" s="451"/>
      <c r="K282" s="451"/>
      <c r="L282" s="451"/>
      <c r="M282" s="451"/>
      <c r="N282" s="451"/>
      <c r="O282" s="451"/>
      <c r="P282" s="451"/>
      <c r="Q282" s="451"/>
      <c r="R282" s="451"/>
      <c r="S282" s="451"/>
      <c r="T282" s="451"/>
      <c r="U282" s="451"/>
      <c r="V282" s="451"/>
      <c r="W282" s="451"/>
      <c r="X282" s="451"/>
      <c r="Y282" s="451"/>
      <c r="Z282" s="451"/>
      <c r="AA282" s="451"/>
      <c r="AB282" s="451"/>
      <c r="AC282" s="451"/>
      <c r="AD282" s="451"/>
      <c r="AE282" s="451"/>
      <c r="AF282" s="451"/>
      <c r="AG282" s="451"/>
      <c r="AH282" s="451"/>
      <c r="AI282" s="451"/>
      <c r="AJ282" s="451"/>
      <c r="AK282" s="451"/>
      <c r="AL282" s="451"/>
      <c r="AM282" s="451"/>
      <c r="AN282" s="451"/>
      <c r="AO282" s="451"/>
      <c r="AP282" s="451"/>
      <c r="AQ282" s="451"/>
      <c r="AR282" s="451"/>
      <c r="AS282" s="451"/>
      <c r="AT282" s="451"/>
      <c r="AU282" s="451"/>
      <c r="AV282" s="451"/>
    </row>
    <row r="283" spans="1:48">
      <c r="A283" s="451"/>
      <c r="B283" s="451"/>
      <c r="C283" s="451"/>
      <c r="D283" s="451"/>
      <c r="E283" s="451"/>
      <c r="F283" s="451"/>
      <c r="G283" s="451"/>
      <c r="H283" s="451"/>
      <c r="I283" s="451"/>
      <c r="J283" s="451"/>
      <c r="K283" s="451"/>
      <c r="L283" s="451"/>
      <c r="M283" s="451"/>
      <c r="N283" s="451"/>
      <c r="O283" s="451"/>
      <c r="P283" s="451"/>
      <c r="Q283" s="451"/>
      <c r="R283" s="451"/>
      <c r="S283" s="451"/>
      <c r="T283" s="451"/>
      <c r="U283" s="451"/>
      <c r="V283" s="451"/>
      <c r="W283" s="451"/>
      <c r="X283" s="451"/>
      <c r="Y283" s="451"/>
      <c r="Z283" s="451"/>
      <c r="AA283" s="451"/>
      <c r="AB283" s="451"/>
      <c r="AC283" s="451"/>
      <c r="AD283" s="451"/>
      <c r="AE283" s="451"/>
      <c r="AF283" s="451"/>
      <c r="AG283" s="451"/>
      <c r="AH283" s="451"/>
      <c r="AI283" s="451"/>
      <c r="AJ283" s="451"/>
      <c r="AK283" s="451"/>
      <c r="AL283" s="451"/>
      <c r="AM283" s="451"/>
      <c r="AN283" s="451"/>
      <c r="AO283" s="451"/>
      <c r="AP283" s="451"/>
      <c r="AQ283" s="451"/>
      <c r="AR283" s="451"/>
      <c r="AS283" s="451"/>
      <c r="AT283" s="451"/>
      <c r="AU283" s="451"/>
      <c r="AV283" s="451"/>
    </row>
    <row r="284" spans="1:48">
      <c r="A284" s="451"/>
      <c r="B284" s="451"/>
      <c r="C284" s="451"/>
      <c r="D284" s="451"/>
      <c r="E284" s="451"/>
      <c r="F284" s="451"/>
      <c r="G284" s="451"/>
      <c r="H284" s="451"/>
      <c r="I284" s="451"/>
      <c r="J284" s="451"/>
      <c r="K284" s="451"/>
      <c r="L284" s="451"/>
      <c r="M284" s="451"/>
      <c r="N284" s="451"/>
      <c r="O284" s="451"/>
      <c r="P284" s="451"/>
      <c r="Q284" s="451"/>
      <c r="R284" s="451"/>
      <c r="S284" s="451"/>
      <c r="T284" s="451"/>
      <c r="U284" s="451"/>
      <c r="V284" s="451"/>
      <c r="W284" s="451"/>
      <c r="X284" s="451"/>
      <c r="Y284" s="451"/>
      <c r="Z284" s="451"/>
      <c r="AA284" s="451"/>
      <c r="AB284" s="451"/>
      <c r="AC284" s="451"/>
      <c r="AD284" s="451"/>
      <c r="AE284" s="451"/>
      <c r="AF284" s="451"/>
      <c r="AG284" s="451"/>
      <c r="AH284" s="451"/>
      <c r="AI284" s="451"/>
      <c r="AJ284" s="451"/>
      <c r="AK284" s="451"/>
      <c r="AL284" s="451"/>
      <c r="AM284" s="451"/>
      <c r="AN284" s="451"/>
      <c r="AO284" s="451"/>
      <c r="AP284" s="451"/>
      <c r="AQ284" s="451"/>
      <c r="AR284" s="451"/>
      <c r="AS284" s="451"/>
      <c r="AT284" s="451"/>
      <c r="AU284" s="451"/>
      <c r="AV284" s="451"/>
    </row>
    <row r="285" spans="1:48">
      <c r="A285" s="451"/>
      <c r="B285" s="451"/>
      <c r="C285" s="451"/>
      <c r="D285" s="451"/>
      <c r="E285" s="451"/>
      <c r="F285" s="451"/>
      <c r="G285" s="451"/>
      <c r="H285" s="451"/>
      <c r="I285" s="451"/>
      <c r="J285" s="451"/>
      <c r="K285" s="451"/>
      <c r="L285" s="451"/>
      <c r="M285" s="451"/>
      <c r="N285" s="451"/>
      <c r="O285" s="451"/>
      <c r="P285" s="451"/>
      <c r="Q285" s="451"/>
      <c r="R285" s="451"/>
      <c r="S285" s="451"/>
      <c r="T285" s="451"/>
      <c r="U285" s="451"/>
      <c r="V285" s="451"/>
      <c r="W285" s="451"/>
      <c r="X285" s="451"/>
      <c r="Y285" s="451"/>
      <c r="Z285" s="451"/>
      <c r="AA285" s="451"/>
      <c r="AB285" s="451"/>
      <c r="AC285" s="451"/>
      <c r="AD285" s="451"/>
      <c r="AE285" s="451"/>
      <c r="AF285" s="451"/>
      <c r="AG285" s="451"/>
      <c r="AH285" s="451"/>
      <c r="AI285" s="451"/>
      <c r="AJ285" s="451"/>
      <c r="AK285" s="451"/>
      <c r="AL285" s="451"/>
      <c r="AM285" s="451"/>
      <c r="AN285" s="451"/>
      <c r="AO285" s="451"/>
      <c r="AP285" s="451"/>
      <c r="AQ285" s="451"/>
      <c r="AR285" s="451"/>
      <c r="AS285" s="451"/>
      <c r="AT285" s="451"/>
      <c r="AU285" s="451"/>
      <c r="AV285" s="451"/>
    </row>
    <row r="286" spans="1:48">
      <c r="A286" s="451"/>
      <c r="B286" s="451"/>
      <c r="C286" s="451"/>
      <c r="D286" s="451"/>
      <c r="E286" s="451"/>
      <c r="F286" s="451"/>
      <c r="G286" s="451"/>
      <c r="H286" s="451"/>
      <c r="I286" s="451"/>
      <c r="J286" s="451"/>
      <c r="K286" s="451"/>
      <c r="L286" s="451"/>
      <c r="M286" s="451"/>
      <c r="N286" s="451"/>
      <c r="O286" s="451"/>
      <c r="P286" s="451"/>
      <c r="Q286" s="451"/>
      <c r="R286" s="451"/>
      <c r="S286" s="451"/>
      <c r="T286" s="451"/>
      <c r="U286" s="451"/>
      <c r="V286" s="451"/>
      <c r="W286" s="451"/>
      <c r="X286" s="451"/>
      <c r="Y286" s="451"/>
      <c r="Z286" s="451"/>
      <c r="AA286" s="451"/>
      <c r="AB286" s="451"/>
      <c r="AC286" s="451"/>
      <c r="AD286" s="451"/>
      <c r="AE286" s="451"/>
      <c r="AF286" s="451"/>
      <c r="AG286" s="451"/>
      <c r="AH286" s="451"/>
      <c r="AI286" s="451"/>
      <c r="AJ286" s="451"/>
      <c r="AK286" s="451"/>
      <c r="AL286" s="451"/>
      <c r="AM286" s="451"/>
      <c r="AN286" s="451"/>
      <c r="AO286" s="451"/>
      <c r="AP286" s="451"/>
      <c r="AQ286" s="451"/>
      <c r="AR286" s="451"/>
      <c r="AS286" s="451"/>
      <c r="AT286" s="451"/>
      <c r="AU286" s="451"/>
      <c r="AV286" s="451"/>
    </row>
    <row r="287" spans="1:48">
      <c r="A287" s="451"/>
      <c r="B287" s="451"/>
      <c r="C287" s="451"/>
      <c r="D287" s="451"/>
      <c r="E287" s="451"/>
      <c r="F287" s="451"/>
      <c r="G287" s="451"/>
      <c r="H287" s="451"/>
      <c r="I287" s="451"/>
      <c r="J287" s="451"/>
      <c r="K287" s="451"/>
      <c r="L287" s="451"/>
      <c r="M287" s="451"/>
      <c r="N287" s="451"/>
      <c r="O287" s="451"/>
      <c r="P287" s="451"/>
      <c r="Q287" s="451"/>
      <c r="R287" s="451"/>
      <c r="S287" s="451"/>
      <c r="T287" s="451"/>
      <c r="U287" s="451"/>
      <c r="V287" s="451"/>
      <c r="W287" s="451"/>
      <c r="X287" s="451"/>
      <c r="Y287" s="451"/>
      <c r="Z287" s="451"/>
      <c r="AA287" s="451"/>
      <c r="AB287" s="451"/>
      <c r="AC287" s="451"/>
      <c r="AD287" s="451"/>
      <c r="AE287" s="451"/>
      <c r="AF287" s="451"/>
      <c r="AG287" s="451"/>
      <c r="AH287" s="451"/>
      <c r="AI287" s="451"/>
      <c r="AJ287" s="451"/>
      <c r="AK287" s="451"/>
      <c r="AL287" s="451"/>
      <c r="AM287" s="451"/>
      <c r="AN287" s="451"/>
      <c r="AO287" s="451"/>
      <c r="AP287" s="451"/>
      <c r="AQ287" s="451"/>
      <c r="AR287" s="451"/>
      <c r="AS287" s="451"/>
      <c r="AT287" s="451"/>
      <c r="AU287" s="451"/>
      <c r="AV287" s="451"/>
    </row>
    <row r="288" spans="1:48">
      <c r="A288" s="451"/>
      <c r="B288" s="451"/>
      <c r="C288" s="451"/>
      <c r="D288" s="451"/>
      <c r="E288" s="451"/>
      <c r="F288" s="451"/>
      <c r="G288" s="451"/>
      <c r="H288" s="451"/>
      <c r="I288" s="451"/>
      <c r="J288" s="451"/>
      <c r="K288" s="451"/>
      <c r="L288" s="451"/>
      <c r="M288" s="451"/>
      <c r="N288" s="451"/>
      <c r="O288" s="451"/>
      <c r="P288" s="451"/>
      <c r="Q288" s="451"/>
      <c r="R288" s="451"/>
      <c r="S288" s="451"/>
      <c r="T288" s="451"/>
      <c r="U288" s="451"/>
      <c r="V288" s="451"/>
      <c r="W288" s="451"/>
      <c r="X288" s="451"/>
      <c r="Y288" s="451"/>
      <c r="Z288" s="451"/>
      <c r="AA288" s="451"/>
      <c r="AB288" s="451"/>
      <c r="AC288" s="451"/>
      <c r="AD288" s="451"/>
      <c r="AE288" s="451"/>
      <c r="AF288" s="451"/>
      <c r="AG288" s="451"/>
      <c r="AH288" s="451"/>
      <c r="AI288" s="451"/>
      <c r="AJ288" s="451"/>
      <c r="AK288" s="451"/>
      <c r="AL288" s="451"/>
      <c r="AM288" s="451"/>
      <c r="AN288" s="451"/>
      <c r="AO288" s="451"/>
      <c r="AP288" s="451"/>
      <c r="AQ288" s="451"/>
      <c r="AR288" s="451"/>
      <c r="AS288" s="451"/>
      <c r="AT288" s="451"/>
      <c r="AU288" s="451"/>
      <c r="AV288" s="451"/>
    </row>
    <row r="289" spans="1:48">
      <c r="A289" s="451"/>
      <c r="B289" s="451"/>
      <c r="C289" s="451"/>
      <c r="D289" s="451"/>
      <c r="E289" s="451"/>
      <c r="F289" s="451"/>
      <c r="G289" s="451"/>
      <c r="H289" s="451"/>
      <c r="I289" s="451"/>
      <c r="J289" s="451"/>
      <c r="K289" s="451"/>
      <c r="L289" s="451"/>
      <c r="M289" s="451"/>
      <c r="N289" s="451"/>
      <c r="O289" s="451"/>
      <c r="P289" s="451"/>
      <c r="Q289" s="451"/>
      <c r="R289" s="451"/>
      <c r="S289" s="451"/>
      <c r="T289" s="451"/>
      <c r="U289" s="451"/>
      <c r="V289" s="451"/>
      <c r="W289" s="451"/>
      <c r="X289" s="451"/>
      <c r="Y289" s="451"/>
      <c r="Z289" s="451"/>
      <c r="AA289" s="451"/>
      <c r="AB289" s="451"/>
      <c r="AC289" s="451"/>
      <c r="AD289" s="451"/>
      <c r="AE289" s="451"/>
      <c r="AF289" s="451"/>
      <c r="AG289" s="451"/>
      <c r="AH289" s="451"/>
      <c r="AI289" s="451"/>
      <c r="AJ289" s="451"/>
      <c r="AK289" s="451"/>
      <c r="AL289" s="451"/>
      <c r="AM289" s="451"/>
      <c r="AN289" s="451"/>
      <c r="AO289" s="451"/>
      <c r="AP289" s="451"/>
      <c r="AQ289" s="451"/>
      <c r="AR289" s="451"/>
      <c r="AS289" s="451"/>
      <c r="AT289" s="451"/>
      <c r="AU289" s="451"/>
      <c r="AV289" s="451"/>
    </row>
    <row r="290" spans="1:48">
      <c r="A290" s="451"/>
      <c r="B290" s="451"/>
      <c r="C290" s="451"/>
      <c r="D290" s="451"/>
      <c r="E290" s="451"/>
      <c r="F290" s="451"/>
      <c r="G290" s="451"/>
      <c r="H290" s="451"/>
      <c r="I290" s="451"/>
      <c r="J290" s="451"/>
      <c r="K290" s="451"/>
      <c r="L290" s="451"/>
      <c r="M290" s="451"/>
      <c r="N290" s="451"/>
      <c r="O290" s="451"/>
      <c r="P290" s="451"/>
      <c r="Q290" s="451"/>
      <c r="R290" s="451"/>
      <c r="S290" s="451"/>
      <c r="T290" s="451"/>
      <c r="U290" s="451"/>
      <c r="V290" s="451"/>
      <c r="W290" s="451"/>
      <c r="X290" s="451"/>
      <c r="Y290" s="451"/>
      <c r="Z290" s="451"/>
      <c r="AA290" s="451"/>
      <c r="AB290" s="451"/>
      <c r="AC290" s="451"/>
      <c r="AD290" s="451"/>
      <c r="AE290" s="451"/>
      <c r="AF290" s="451"/>
      <c r="AG290" s="451"/>
      <c r="AH290" s="451"/>
      <c r="AI290" s="451"/>
      <c r="AJ290" s="451"/>
      <c r="AK290" s="451"/>
      <c r="AL290" s="451"/>
      <c r="AM290" s="451"/>
      <c r="AN290" s="451"/>
      <c r="AO290" s="451"/>
      <c r="AP290" s="451"/>
      <c r="AQ290" s="451"/>
      <c r="AR290" s="451"/>
      <c r="AS290" s="451"/>
      <c r="AT290" s="451"/>
      <c r="AU290" s="451"/>
      <c r="AV290" s="451"/>
    </row>
    <row r="291" spans="1:48">
      <c r="A291" s="451"/>
      <c r="B291" s="451"/>
      <c r="C291" s="451"/>
      <c r="D291" s="451"/>
      <c r="E291" s="451"/>
      <c r="F291" s="451"/>
      <c r="G291" s="451"/>
      <c r="H291" s="451"/>
      <c r="I291" s="451"/>
      <c r="J291" s="451"/>
      <c r="K291" s="451"/>
      <c r="L291" s="451"/>
      <c r="M291" s="451"/>
      <c r="N291" s="451"/>
      <c r="O291" s="451"/>
      <c r="P291" s="451"/>
      <c r="Q291" s="451"/>
      <c r="R291" s="451"/>
      <c r="S291" s="451"/>
      <c r="T291" s="451"/>
      <c r="U291" s="451"/>
      <c r="V291" s="451"/>
      <c r="W291" s="451"/>
      <c r="X291" s="451"/>
      <c r="Y291" s="451"/>
      <c r="Z291" s="451"/>
      <c r="AA291" s="451"/>
      <c r="AB291" s="451"/>
      <c r="AC291" s="451"/>
      <c r="AD291" s="451"/>
      <c r="AE291" s="451"/>
      <c r="AF291" s="451"/>
      <c r="AG291" s="451"/>
      <c r="AH291" s="451"/>
      <c r="AI291" s="451"/>
      <c r="AJ291" s="451"/>
      <c r="AK291" s="451"/>
      <c r="AL291" s="451"/>
      <c r="AM291" s="451"/>
      <c r="AN291" s="451"/>
      <c r="AO291" s="451"/>
      <c r="AP291" s="451"/>
      <c r="AQ291" s="451"/>
      <c r="AR291" s="451"/>
      <c r="AS291" s="451"/>
      <c r="AT291" s="451"/>
      <c r="AU291" s="451"/>
      <c r="AV291" s="451"/>
    </row>
    <row r="292" spans="1:48">
      <c r="A292" s="451"/>
      <c r="B292" s="451"/>
      <c r="C292" s="451"/>
      <c r="D292" s="451"/>
      <c r="E292" s="451"/>
      <c r="F292" s="451"/>
      <c r="G292" s="451"/>
      <c r="H292" s="451"/>
      <c r="I292" s="451"/>
      <c r="J292" s="451"/>
      <c r="K292" s="451"/>
      <c r="L292" s="451"/>
      <c r="M292" s="451"/>
      <c r="N292" s="451"/>
      <c r="O292" s="451"/>
      <c r="P292" s="451"/>
      <c r="Q292" s="451"/>
      <c r="R292" s="451"/>
      <c r="S292" s="451"/>
      <c r="T292" s="451"/>
      <c r="U292" s="451"/>
      <c r="V292" s="451"/>
      <c r="W292" s="451"/>
      <c r="X292" s="451"/>
      <c r="Y292" s="451"/>
      <c r="Z292" s="451"/>
      <c r="AA292" s="451"/>
      <c r="AB292" s="451"/>
      <c r="AC292" s="451"/>
      <c r="AD292" s="451"/>
      <c r="AE292" s="451"/>
      <c r="AF292" s="451"/>
      <c r="AG292" s="451"/>
      <c r="AH292" s="451"/>
      <c r="AI292" s="451"/>
      <c r="AJ292" s="451"/>
      <c r="AK292" s="451"/>
      <c r="AL292" s="451"/>
      <c r="AM292" s="451"/>
      <c r="AN292" s="451"/>
      <c r="AO292" s="451"/>
      <c r="AP292" s="451"/>
      <c r="AQ292" s="451"/>
      <c r="AR292" s="451"/>
      <c r="AS292" s="451"/>
      <c r="AT292" s="451"/>
      <c r="AU292" s="451"/>
      <c r="AV292" s="451"/>
    </row>
    <row r="293" spans="1:48">
      <c r="A293" s="451"/>
      <c r="B293" s="451"/>
      <c r="C293" s="451"/>
      <c r="D293" s="451"/>
      <c r="E293" s="451"/>
      <c r="F293" s="451"/>
      <c r="G293" s="451"/>
      <c r="H293" s="451"/>
      <c r="I293" s="451"/>
      <c r="J293" s="451"/>
      <c r="K293" s="451"/>
      <c r="L293" s="451"/>
      <c r="M293" s="451"/>
      <c r="N293" s="451"/>
      <c r="O293" s="451"/>
      <c r="P293" s="451"/>
      <c r="Q293" s="451"/>
      <c r="R293" s="451"/>
      <c r="S293" s="451"/>
      <c r="T293" s="451"/>
      <c r="U293" s="451"/>
      <c r="V293" s="451"/>
      <c r="W293" s="451"/>
      <c r="X293" s="451"/>
      <c r="Y293" s="451"/>
      <c r="Z293" s="451"/>
      <c r="AA293" s="451"/>
      <c r="AB293" s="451"/>
      <c r="AC293" s="451"/>
      <c r="AD293" s="451"/>
      <c r="AE293" s="451"/>
      <c r="AF293" s="451"/>
      <c r="AG293" s="451"/>
      <c r="AH293" s="451"/>
      <c r="AI293" s="451"/>
      <c r="AJ293" s="451"/>
      <c r="AK293" s="451"/>
      <c r="AL293" s="451"/>
      <c r="AM293" s="451"/>
      <c r="AN293" s="451"/>
      <c r="AO293" s="451"/>
      <c r="AP293" s="451"/>
      <c r="AQ293" s="451"/>
      <c r="AR293" s="451"/>
      <c r="AS293" s="451"/>
      <c r="AT293" s="451"/>
      <c r="AU293" s="451"/>
      <c r="AV293" s="451"/>
    </row>
    <row r="294" spans="1:48">
      <c r="A294" s="451"/>
      <c r="B294" s="451"/>
      <c r="C294" s="451"/>
      <c r="D294" s="451"/>
      <c r="E294" s="451"/>
      <c r="F294" s="451"/>
      <c r="G294" s="451"/>
      <c r="H294" s="451"/>
      <c r="I294" s="451"/>
      <c r="J294" s="451"/>
      <c r="K294" s="451"/>
      <c r="L294" s="451"/>
      <c r="M294" s="451"/>
      <c r="N294" s="451"/>
      <c r="O294" s="451"/>
      <c r="P294" s="451"/>
      <c r="Q294" s="451"/>
      <c r="R294" s="451"/>
      <c r="S294" s="451"/>
      <c r="T294" s="451"/>
      <c r="U294" s="451"/>
      <c r="V294" s="451"/>
      <c r="W294" s="451"/>
      <c r="X294" s="451"/>
      <c r="Y294" s="451"/>
      <c r="Z294" s="451"/>
      <c r="AA294" s="451"/>
      <c r="AB294" s="451"/>
      <c r="AC294" s="451"/>
      <c r="AD294" s="451"/>
      <c r="AE294" s="451"/>
      <c r="AF294" s="451"/>
      <c r="AG294" s="451"/>
      <c r="AH294" s="451"/>
      <c r="AI294" s="451"/>
      <c r="AJ294" s="451"/>
      <c r="AK294" s="451"/>
      <c r="AL294" s="451"/>
      <c r="AM294" s="451"/>
      <c r="AN294" s="451"/>
      <c r="AO294" s="451"/>
      <c r="AP294" s="451"/>
      <c r="AQ294" s="451"/>
      <c r="AR294" s="451"/>
      <c r="AS294" s="451"/>
      <c r="AT294" s="451"/>
      <c r="AU294" s="451"/>
      <c r="AV294" s="451"/>
    </row>
    <row r="295" spans="1:48">
      <c r="A295" s="451"/>
      <c r="B295" s="451"/>
      <c r="C295" s="451"/>
      <c r="D295" s="451"/>
      <c r="E295" s="451"/>
      <c r="F295" s="451"/>
      <c r="G295" s="451"/>
      <c r="H295" s="451"/>
      <c r="I295" s="451"/>
      <c r="J295" s="451"/>
      <c r="K295" s="451"/>
      <c r="L295" s="451"/>
      <c r="M295" s="451"/>
      <c r="N295" s="451"/>
      <c r="O295" s="451"/>
      <c r="P295" s="451"/>
      <c r="Q295" s="451"/>
      <c r="R295" s="451"/>
      <c r="S295" s="451"/>
      <c r="T295" s="451"/>
      <c r="U295" s="451"/>
      <c r="V295" s="451"/>
      <c r="W295" s="451"/>
      <c r="X295" s="451"/>
      <c r="Y295" s="451"/>
      <c r="Z295" s="451"/>
      <c r="AA295" s="451"/>
      <c r="AB295" s="451"/>
      <c r="AC295" s="451"/>
      <c r="AD295" s="451"/>
      <c r="AE295" s="451"/>
      <c r="AF295" s="451"/>
      <c r="AG295" s="451"/>
      <c r="AH295" s="451"/>
      <c r="AI295" s="451"/>
      <c r="AJ295" s="451"/>
      <c r="AK295" s="451"/>
      <c r="AL295" s="451"/>
      <c r="AM295" s="451"/>
      <c r="AN295" s="451"/>
      <c r="AO295" s="451"/>
      <c r="AP295" s="451"/>
      <c r="AQ295" s="451"/>
      <c r="AR295" s="451"/>
      <c r="AS295" s="451"/>
      <c r="AT295" s="451"/>
      <c r="AU295" s="451"/>
      <c r="AV295" s="451"/>
    </row>
    <row r="296" spans="1:48">
      <c r="A296" s="451"/>
      <c r="B296" s="451"/>
      <c r="C296" s="451"/>
      <c r="D296" s="451"/>
      <c r="E296" s="451"/>
      <c r="F296" s="451"/>
      <c r="G296" s="451"/>
      <c r="H296" s="451"/>
      <c r="I296" s="451"/>
      <c r="J296" s="451"/>
      <c r="K296" s="451"/>
      <c r="L296" s="451"/>
      <c r="M296" s="451"/>
      <c r="N296" s="451"/>
      <c r="O296" s="451"/>
      <c r="P296" s="451"/>
      <c r="Q296" s="451"/>
      <c r="R296" s="451"/>
      <c r="S296" s="451"/>
      <c r="T296" s="451"/>
      <c r="U296" s="451"/>
      <c r="V296" s="451"/>
      <c r="W296" s="451"/>
      <c r="X296" s="451"/>
      <c r="Y296" s="451"/>
      <c r="Z296" s="451"/>
      <c r="AA296" s="451"/>
      <c r="AB296" s="451"/>
      <c r="AC296" s="451"/>
      <c r="AD296" s="451"/>
      <c r="AE296" s="451"/>
      <c r="AF296" s="451"/>
      <c r="AG296" s="451"/>
      <c r="AH296" s="451"/>
      <c r="AI296" s="451"/>
      <c r="AJ296" s="451"/>
      <c r="AK296" s="451"/>
      <c r="AL296" s="451"/>
      <c r="AM296" s="451"/>
      <c r="AN296" s="451"/>
      <c r="AO296" s="451"/>
      <c r="AP296" s="451"/>
      <c r="AQ296" s="451"/>
      <c r="AR296" s="451"/>
      <c r="AS296" s="451"/>
      <c r="AT296" s="451"/>
      <c r="AU296" s="451"/>
      <c r="AV296" s="451"/>
    </row>
    <row r="297" spans="1:48">
      <c r="A297" s="451"/>
      <c r="B297" s="451"/>
      <c r="C297" s="451"/>
      <c r="D297" s="451"/>
      <c r="E297" s="451"/>
      <c r="F297" s="451"/>
      <c r="G297" s="451"/>
      <c r="H297" s="451"/>
      <c r="I297" s="451"/>
      <c r="J297" s="451"/>
      <c r="K297" s="451"/>
      <c r="L297" s="451"/>
      <c r="M297" s="451"/>
      <c r="N297" s="451"/>
      <c r="O297" s="451"/>
      <c r="P297" s="451"/>
      <c r="Q297" s="451"/>
      <c r="R297" s="451"/>
      <c r="S297" s="451"/>
      <c r="T297" s="451"/>
      <c r="U297" s="451"/>
      <c r="V297" s="451"/>
      <c r="W297" s="451"/>
      <c r="X297" s="451"/>
      <c r="Y297" s="451"/>
      <c r="Z297" s="451"/>
      <c r="AA297" s="451"/>
      <c r="AB297" s="451"/>
      <c r="AC297" s="451"/>
      <c r="AD297" s="451"/>
      <c r="AE297" s="451"/>
      <c r="AF297" s="451"/>
      <c r="AG297" s="451"/>
      <c r="AH297" s="451"/>
      <c r="AI297" s="451"/>
      <c r="AJ297" s="451"/>
      <c r="AK297" s="451"/>
      <c r="AL297" s="451"/>
      <c r="AM297" s="451"/>
      <c r="AN297" s="451"/>
      <c r="AO297" s="451"/>
      <c r="AP297" s="451"/>
      <c r="AQ297" s="451"/>
      <c r="AR297" s="451"/>
      <c r="AS297" s="451"/>
      <c r="AT297" s="451"/>
      <c r="AU297" s="451"/>
      <c r="AV297" s="451"/>
    </row>
    <row r="298" spans="1:48">
      <c r="A298" s="451"/>
      <c r="B298" s="451"/>
      <c r="C298" s="451"/>
      <c r="D298" s="451"/>
      <c r="E298" s="451"/>
      <c r="F298" s="451"/>
      <c r="G298" s="451"/>
      <c r="H298" s="451"/>
      <c r="I298" s="451"/>
      <c r="J298" s="451"/>
      <c r="K298" s="451"/>
      <c r="L298" s="451"/>
      <c r="M298" s="451"/>
      <c r="N298" s="451"/>
      <c r="O298" s="451"/>
      <c r="P298" s="451"/>
      <c r="Q298" s="451"/>
      <c r="R298" s="451"/>
      <c r="S298" s="451"/>
      <c r="T298" s="451"/>
      <c r="U298" s="451"/>
      <c r="V298" s="451"/>
      <c r="W298" s="451"/>
      <c r="X298" s="451"/>
      <c r="Y298" s="451"/>
      <c r="Z298" s="451"/>
      <c r="AA298" s="451"/>
      <c r="AB298" s="451"/>
      <c r="AC298" s="451"/>
      <c r="AD298" s="451"/>
      <c r="AE298" s="451"/>
      <c r="AF298" s="451"/>
      <c r="AG298" s="451"/>
      <c r="AH298" s="451"/>
      <c r="AI298" s="451"/>
      <c r="AJ298" s="451"/>
      <c r="AK298" s="451"/>
      <c r="AL298" s="451"/>
      <c r="AM298" s="451"/>
      <c r="AN298" s="451"/>
      <c r="AO298" s="451"/>
      <c r="AP298" s="451"/>
      <c r="AQ298" s="451"/>
      <c r="AR298" s="451"/>
      <c r="AS298" s="451"/>
      <c r="AT298" s="451"/>
      <c r="AU298" s="451"/>
      <c r="AV298" s="451"/>
    </row>
    <row r="299" spans="1:48">
      <c r="A299" s="451"/>
      <c r="B299" s="451"/>
      <c r="C299" s="451"/>
      <c r="D299" s="451"/>
      <c r="E299" s="451"/>
      <c r="F299" s="451"/>
      <c r="G299" s="451"/>
      <c r="H299" s="451"/>
      <c r="I299" s="451"/>
      <c r="J299" s="451"/>
      <c r="K299" s="451"/>
      <c r="L299" s="451"/>
      <c r="M299" s="451"/>
      <c r="N299" s="451"/>
      <c r="O299" s="451"/>
      <c r="P299" s="451"/>
      <c r="Q299" s="451"/>
      <c r="R299" s="451"/>
      <c r="S299" s="451"/>
      <c r="T299" s="451"/>
      <c r="U299" s="451"/>
      <c r="V299" s="451"/>
      <c r="W299" s="451"/>
      <c r="X299" s="451"/>
      <c r="Y299" s="451"/>
      <c r="Z299" s="451"/>
      <c r="AA299" s="451"/>
      <c r="AB299" s="451"/>
      <c r="AC299" s="451"/>
      <c r="AD299" s="451"/>
      <c r="AE299" s="451"/>
      <c r="AF299" s="451"/>
      <c r="AG299" s="451"/>
      <c r="AH299" s="451"/>
      <c r="AI299" s="451"/>
      <c r="AJ299" s="451"/>
      <c r="AK299" s="451"/>
      <c r="AL299" s="451"/>
      <c r="AM299" s="451"/>
      <c r="AN299" s="451"/>
      <c r="AO299" s="451"/>
      <c r="AP299" s="451"/>
      <c r="AQ299" s="451"/>
      <c r="AR299" s="451"/>
      <c r="AS299" s="451"/>
      <c r="AT299" s="451"/>
      <c r="AU299" s="451"/>
      <c r="AV299" s="451"/>
    </row>
    <row r="300" spans="1:48">
      <c r="A300" s="451"/>
      <c r="B300" s="451"/>
      <c r="C300" s="451"/>
      <c r="D300" s="451"/>
      <c r="E300" s="451"/>
      <c r="F300" s="451"/>
      <c r="G300" s="451"/>
      <c r="H300" s="451"/>
      <c r="I300" s="451"/>
      <c r="J300" s="451"/>
      <c r="K300" s="451"/>
      <c r="L300" s="451"/>
      <c r="M300" s="451"/>
      <c r="N300" s="451"/>
      <c r="O300" s="451"/>
      <c r="P300" s="451"/>
      <c r="Q300" s="451"/>
      <c r="R300" s="451"/>
      <c r="S300" s="451"/>
      <c r="T300" s="451"/>
      <c r="U300" s="451"/>
      <c r="V300" s="451"/>
      <c r="W300" s="451"/>
      <c r="X300" s="451"/>
      <c r="Y300" s="451"/>
      <c r="Z300" s="451"/>
      <c r="AA300" s="451"/>
      <c r="AB300" s="451"/>
      <c r="AC300" s="451"/>
      <c r="AD300" s="451"/>
      <c r="AE300" s="451"/>
      <c r="AF300" s="451"/>
      <c r="AG300" s="451"/>
      <c r="AH300" s="451"/>
      <c r="AI300" s="451"/>
      <c r="AJ300" s="451"/>
      <c r="AK300" s="451"/>
      <c r="AL300" s="451"/>
      <c r="AM300" s="451"/>
      <c r="AN300" s="451"/>
      <c r="AO300" s="451"/>
      <c r="AP300" s="451"/>
      <c r="AQ300" s="451"/>
      <c r="AR300" s="451"/>
      <c r="AS300" s="451"/>
      <c r="AT300" s="451"/>
      <c r="AU300" s="451"/>
      <c r="AV300" s="451"/>
    </row>
    <row r="301" spans="1:48">
      <c r="A301" s="451"/>
      <c r="B301" s="451"/>
      <c r="C301" s="451"/>
      <c r="D301" s="451"/>
      <c r="E301" s="451"/>
      <c r="F301" s="451"/>
      <c r="G301" s="451"/>
      <c r="H301" s="451"/>
      <c r="I301" s="451"/>
      <c r="J301" s="451"/>
      <c r="K301" s="451"/>
      <c r="L301" s="451"/>
      <c r="M301" s="451"/>
      <c r="N301" s="451"/>
      <c r="O301" s="451"/>
      <c r="P301" s="451"/>
      <c r="Q301" s="451"/>
      <c r="R301" s="451"/>
      <c r="S301" s="451"/>
      <c r="T301" s="451"/>
      <c r="U301" s="451"/>
      <c r="V301" s="451"/>
      <c r="W301" s="451"/>
      <c r="X301" s="451"/>
      <c r="Y301" s="451"/>
      <c r="Z301" s="451"/>
      <c r="AA301" s="451"/>
      <c r="AB301" s="451"/>
      <c r="AC301" s="451"/>
      <c r="AD301" s="451"/>
      <c r="AE301" s="451"/>
      <c r="AF301" s="451"/>
      <c r="AG301" s="451"/>
      <c r="AH301" s="451"/>
      <c r="AI301" s="451"/>
      <c r="AJ301" s="451"/>
      <c r="AK301" s="451"/>
      <c r="AL301" s="451"/>
      <c r="AM301" s="451"/>
      <c r="AN301" s="451"/>
      <c r="AO301" s="451"/>
      <c r="AP301" s="451"/>
      <c r="AQ301" s="451"/>
      <c r="AR301" s="451"/>
      <c r="AS301" s="451"/>
      <c r="AT301" s="451"/>
      <c r="AU301" s="451"/>
      <c r="AV301" s="451"/>
    </row>
    <row r="302" spans="1:48">
      <c r="A302" s="451"/>
      <c r="B302" s="451"/>
      <c r="C302" s="451"/>
      <c r="D302" s="451"/>
      <c r="E302" s="451"/>
      <c r="F302" s="451"/>
      <c r="G302" s="451"/>
      <c r="H302" s="451"/>
      <c r="I302" s="451"/>
      <c r="J302" s="451"/>
      <c r="K302" s="451"/>
      <c r="L302" s="451"/>
      <c r="M302" s="451"/>
      <c r="N302" s="451"/>
      <c r="O302" s="451"/>
      <c r="P302" s="451"/>
      <c r="Q302" s="451"/>
      <c r="R302" s="451"/>
      <c r="S302" s="451"/>
      <c r="T302" s="451"/>
      <c r="U302" s="451"/>
      <c r="V302" s="451"/>
      <c r="W302" s="451"/>
      <c r="X302" s="451"/>
      <c r="Y302" s="451"/>
      <c r="Z302" s="451"/>
      <c r="AA302" s="451"/>
      <c r="AB302" s="451"/>
      <c r="AC302" s="451"/>
      <c r="AD302" s="451"/>
      <c r="AE302" s="451"/>
      <c r="AF302" s="451"/>
      <c r="AG302" s="451"/>
      <c r="AH302" s="451"/>
      <c r="AI302" s="451"/>
      <c r="AJ302" s="451"/>
      <c r="AK302" s="451"/>
      <c r="AL302" s="451"/>
      <c r="AM302" s="451"/>
      <c r="AN302" s="451"/>
      <c r="AO302" s="451"/>
      <c r="AP302" s="451"/>
      <c r="AQ302" s="451"/>
      <c r="AR302" s="451"/>
      <c r="AS302" s="451"/>
      <c r="AT302" s="451"/>
      <c r="AU302" s="451"/>
      <c r="AV302" s="451"/>
    </row>
    <row r="303" spans="1:48">
      <c r="A303" s="451"/>
      <c r="B303" s="451"/>
      <c r="C303" s="451"/>
      <c r="D303" s="451"/>
      <c r="E303" s="451"/>
      <c r="F303" s="451"/>
      <c r="G303" s="451"/>
      <c r="H303" s="451"/>
      <c r="I303" s="451"/>
      <c r="J303" s="451"/>
      <c r="K303" s="451"/>
      <c r="L303" s="451"/>
      <c r="M303" s="451"/>
      <c r="N303" s="451"/>
      <c r="O303" s="451"/>
      <c r="P303" s="451"/>
      <c r="Q303" s="451"/>
      <c r="R303" s="451"/>
      <c r="S303" s="451"/>
      <c r="T303" s="451"/>
      <c r="U303" s="451"/>
      <c r="V303" s="451"/>
      <c r="W303" s="451"/>
      <c r="X303" s="451"/>
      <c r="Y303" s="451"/>
      <c r="Z303" s="451"/>
      <c r="AA303" s="451"/>
      <c r="AB303" s="451"/>
      <c r="AC303" s="451"/>
      <c r="AD303" s="451"/>
      <c r="AE303" s="451"/>
      <c r="AF303" s="451"/>
      <c r="AG303" s="451"/>
      <c r="AH303" s="451"/>
      <c r="AI303" s="451"/>
      <c r="AJ303" s="451"/>
      <c r="AK303" s="451"/>
      <c r="AL303" s="451"/>
      <c r="AM303" s="451"/>
      <c r="AN303" s="451"/>
      <c r="AO303" s="451"/>
      <c r="AP303" s="451"/>
      <c r="AQ303" s="451"/>
      <c r="AR303" s="451"/>
      <c r="AS303" s="451"/>
      <c r="AT303" s="451"/>
      <c r="AU303" s="451"/>
      <c r="AV303" s="451"/>
    </row>
    <row r="304" spans="1:48">
      <c r="A304" s="451"/>
      <c r="B304" s="451"/>
      <c r="C304" s="451"/>
      <c r="D304" s="451"/>
      <c r="E304" s="451"/>
      <c r="F304" s="451"/>
      <c r="G304" s="451"/>
      <c r="H304" s="451"/>
      <c r="I304" s="451"/>
      <c r="J304" s="451"/>
      <c r="K304" s="451"/>
      <c r="L304" s="451"/>
      <c r="M304" s="451"/>
      <c r="N304" s="451"/>
      <c r="O304" s="451"/>
      <c r="P304" s="451"/>
      <c r="Q304" s="451"/>
      <c r="R304" s="451"/>
      <c r="S304" s="451"/>
      <c r="T304" s="451"/>
      <c r="U304" s="451"/>
      <c r="V304" s="451"/>
      <c r="W304" s="451"/>
      <c r="X304" s="451"/>
      <c r="Y304" s="451"/>
      <c r="Z304" s="451"/>
      <c r="AA304" s="451"/>
      <c r="AB304" s="451"/>
      <c r="AC304" s="451"/>
      <c r="AD304" s="451"/>
      <c r="AE304" s="451"/>
      <c r="AF304" s="451"/>
      <c r="AG304" s="451"/>
      <c r="AH304" s="451"/>
      <c r="AI304" s="451"/>
      <c r="AJ304" s="451"/>
      <c r="AK304" s="451"/>
      <c r="AL304" s="451"/>
      <c r="AM304" s="451"/>
      <c r="AN304" s="451"/>
      <c r="AO304" s="451"/>
      <c r="AP304" s="451"/>
      <c r="AQ304" s="451"/>
      <c r="AR304" s="451"/>
      <c r="AS304" s="451"/>
      <c r="AT304" s="451"/>
      <c r="AU304" s="451"/>
      <c r="AV304" s="451"/>
    </row>
    <row r="305" spans="1:48">
      <c r="A305" s="451"/>
      <c r="B305" s="451"/>
      <c r="C305" s="451"/>
      <c r="D305" s="451"/>
      <c r="E305" s="451"/>
      <c r="F305" s="451"/>
      <c r="G305" s="451"/>
      <c r="H305" s="451"/>
      <c r="I305" s="451"/>
      <c r="J305" s="451"/>
      <c r="K305" s="451"/>
      <c r="L305" s="451"/>
      <c r="M305" s="451"/>
      <c r="N305" s="451"/>
      <c r="O305" s="451"/>
      <c r="P305" s="451"/>
      <c r="Q305" s="451"/>
      <c r="R305" s="451"/>
      <c r="S305" s="451"/>
      <c r="T305" s="451"/>
      <c r="U305" s="451"/>
      <c r="V305" s="451"/>
      <c r="W305" s="451"/>
      <c r="X305" s="451"/>
      <c r="Y305" s="451"/>
      <c r="Z305" s="451"/>
      <c r="AA305" s="451"/>
      <c r="AB305" s="451"/>
      <c r="AC305" s="451"/>
      <c r="AD305" s="451"/>
      <c r="AE305" s="451"/>
      <c r="AF305" s="451"/>
      <c r="AG305" s="451"/>
      <c r="AH305" s="451"/>
      <c r="AI305" s="451"/>
      <c r="AJ305" s="451"/>
      <c r="AK305" s="451"/>
      <c r="AL305" s="451"/>
      <c r="AM305" s="451"/>
      <c r="AN305" s="451"/>
      <c r="AO305" s="451"/>
      <c r="AP305" s="451"/>
      <c r="AQ305" s="451"/>
      <c r="AR305" s="451"/>
      <c r="AS305" s="451"/>
      <c r="AT305" s="451"/>
      <c r="AU305" s="451"/>
      <c r="AV305" s="451"/>
    </row>
    <row r="306" spans="1:48">
      <c r="A306" s="451"/>
      <c r="B306" s="451"/>
      <c r="C306" s="451"/>
      <c r="D306" s="451"/>
      <c r="E306" s="451"/>
      <c r="F306" s="451"/>
      <c r="G306" s="451"/>
      <c r="H306" s="451"/>
      <c r="I306" s="451"/>
      <c r="J306" s="451"/>
      <c r="K306" s="451"/>
      <c r="L306" s="451"/>
      <c r="M306" s="451"/>
      <c r="N306" s="451"/>
      <c r="O306" s="451"/>
      <c r="P306" s="451"/>
      <c r="Q306" s="451"/>
      <c r="R306" s="451"/>
      <c r="S306" s="451"/>
      <c r="T306" s="451"/>
      <c r="U306" s="451"/>
      <c r="V306" s="451"/>
      <c r="W306" s="451"/>
      <c r="X306" s="451"/>
      <c r="Y306" s="451"/>
      <c r="Z306" s="451"/>
      <c r="AA306" s="451"/>
      <c r="AB306" s="451"/>
      <c r="AC306" s="451"/>
      <c r="AD306" s="451"/>
      <c r="AE306" s="451"/>
      <c r="AF306" s="451"/>
      <c r="AG306" s="451"/>
      <c r="AH306" s="451"/>
      <c r="AI306" s="451"/>
      <c r="AJ306" s="451"/>
      <c r="AK306" s="451"/>
      <c r="AL306" s="451"/>
      <c r="AM306" s="451"/>
      <c r="AN306" s="451"/>
      <c r="AO306" s="451"/>
      <c r="AP306" s="451"/>
      <c r="AQ306" s="451"/>
      <c r="AR306" s="451"/>
      <c r="AS306" s="451"/>
      <c r="AT306" s="451"/>
      <c r="AU306" s="451"/>
      <c r="AV306" s="451"/>
    </row>
    <row r="307" spans="1:48">
      <c r="A307" s="451"/>
      <c r="B307" s="451"/>
      <c r="C307" s="451"/>
      <c r="D307" s="451"/>
      <c r="E307" s="451"/>
      <c r="F307" s="451"/>
      <c r="G307" s="451"/>
      <c r="H307" s="451"/>
      <c r="I307" s="451"/>
      <c r="J307" s="451"/>
      <c r="K307" s="451"/>
      <c r="L307" s="451"/>
      <c r="M307" s="451"/>
      <c r="N307" s="451"/>
      <c r="O307" s="451"/>
      <c r="P307" s="451"/>
      <c r="Q307" s="451"/>
      <c r="R307" s="451"/>
      <c r="S307" s="451"/>
      <c r="T307" s="451"/>
      <c r="U307" s="451"/>
      <c r="V307" s="451"/>
      <c r="W307" s="451"/>
      <c r="X307" s="451"/>
      <c r="Y307" s="451"/>
      <c r="Z307" s="451"/>
      <c r="AA307" s="451"/>
      <c r="AB307" s="451"/>
      <c r="AC307" s="451"/>
      <c r="AD307" s="451"/>
      <c r="AE307" s="451"/>
      <c r="AF307" s="451"/>
      <c r="AG307" s="451"/>
      <c r="AH307" s="451"/>
      <c r="AI307" s="451"/>
      <c r="AJ307" s="451"/>
      <c r="AK307" s="451"/>
      <c r="AL307" s="451"/>
      <c r="AM307" s="451"/>
      <c r="AN307" s="451"/>
      <c r="AO307" s="451"/>
      <c r="AP307" s="451"/>
      <c r="AQ307" s="451"/>
      <c r="AR307" s="451"/>
      <c r="AS307" s="451"/>
      <c r="AT307" s="451"/>
      <c r="AU307" s="451"/>
      <c r="AV307" s="451"/>
    </row>
    <row r="308" spans="1:48">
      <c r="A308" s="451"/>
      <c r="B308" s="451"/>
      <c r="C308" s="451"/>
      <c r="D308" s="451"/>
      <c r="E308" s="451"/>
      <c r="F308" s="451"/>
      <c r="G308" s="451"/>
      <c r="H308" s="451"/>
      <c r="I308" s="451"/>
      <c r="J308" s="451"/>
      <c r="K308" s="451"/>
      <c r="L308" s="451"/>
      <c r="M308" s="451"/>
      <c r="N308" s="451"/>
      <c r="O308" s="451"/>
      <c r="P308" s="451"/>
      <c r="Q308" s="451"/>
      <c r="R308" s="451"/>
      <c r="S308" s="451"/>
      <c r="T308" s="451"/>
      <c r="U308" s="451"/>
      <c r="V308" s="451"/>
      <c r="W308" s="451"/>
      <c r="X308" s="451"/>
      <c r="Y308" s="451"/>
      <c r="Z308" s="451"/>
      <c r="AA308" s="451"/>
      <c r="AB308" s="451"/>
      <c r="AC308" s="451"/>
      <c r="AD308" s="451"/>
      <c r="AE308" s="451"/>
      <c r="AF308" s="451"/>
      <c r="AG308" s="451"/>
      <c r="AH308" s="451"/>
      <c r="AI308" s="451"/>
      <c r="AJ308" s="451"/>
      <c r="AK308" s="451"/>
      <c r="AL308" s="451"/>
      <c r="AM308" s="451"/>
      <c r="AN308" s="451"/>
      <c r="AO308" s="451"/>
      <c r="AP308" s="451"/>
      <c r="AQ308" s="451"/>
      <c r="AR308" s="451"/>
      <c r="AS308" s="451"/>
      <c r="AT308" s="451"/>
      <c r="AU308" s="451"/>
      <c r="AV308" s="451"/>
    </row>
    <row r="309" spans="1:48">
      <c r="A309" s="451"/>
      <c r="B309" s="451"/>
      <c r="C309" s="451"/>
      <c r="D309" s="451"/>
      <c r="E309" s="451"/>
      <c r="F309" s="451"/>
      <c r="G309" s="451"/>
      <c r="H309" s="451"/>
      <c r="I309" s="451"/>
      <c r="J309" s="451"/>
      <c r="K309" s="451"/>
      <c r="L309" s="451"/>
      <c r="M309" s="451"/>
      <c r="N309" s="451"/>
      <c r="O309" s="451"/>
      <c r="P309" s="451"/>
      <c r="Q309" s="451"/>
      <c r="R309" s="451"/>
      <c r="S309" s="451"/>
      <c r="T309" s="451"/>
      <c r="U309" s="451"/>
      <c r="V309" s="451"/>
      <c r="W309" s="451"/>
      <c r="X309" s="451"/>
      <c r="Y309" s="451"/>
      <c r="Z309" s="451"/>
      <c r="AA309" s="451"/>
      <c r="AB309" s="451"/>
      <c r="AC309" s="451"/>
      <c r="AD309" s="451"/>
      <c r="AE309" s="451"/>
      <c r="AF309" s="451"/>
      <c r="AG309" s="451"/>
      <c r="AH309" s="451"/>
      <c r="AI309" s="451"/>
      <c r="AJ309" s="451"/>
      <c r="AK309" s="451"/>
      <c r="AL309" s="451"/>
      <c r="AM309" s="451"/>
      <c r="AN309" s="451"/>
      <c r="AO309" s="451"/>
      <c r="AP309" s="451"/>
      <c r="AQ309" s="451"/>
      <c r="AR309" s="451"/>
      <c r="AS309" s="451"/>
      <c r="AT309" s="451"/>
      <c r="AU309" s="451"/>
      <c r="AV309" s="451"/>
    </row>
    <row r="310" spans="1:48">
      <c r="A310" s="451"/>
      <c r="B310" s="451"/>
      <c r="C310" s="451"/>
      <c r="D310" s="451"/>
      <c r="E310" s="451"/>
      <c r="F310" s="451"/>
      <c r="G310" s="451"/>
      <c r="H310" s="451"/>
      <c r="I310" s="451"/>
      <c r="J310" s="451"/>
      <c r="K310" s="451"/>
      <c r="L310" s="451"/>
      <c r="M310" s="451"/>
      <c r="N310" s="451"/>
      <c r="O310" s="451"/>
      <c r="P310" s="451"/>
      <c r="Q310" s="451"/>
      <c r="R310" s="451"/>
      <c r="S310" s="451"/>
      <c r="T310" s="451"/>
      <c r="U310" s="451"/>
      <c r="V310" s="451"/>
      <c r="W310" s="451"/>
      <c r="X310" s="451"/>
      <c r="Y310" s="451"/>
      <c r="Z310" s="451"/>
      <c r="AA310" s="451"/>
      <c r="AB310" s="451"/>
      <c r="AC310" s="451"/>
      <c r="AD310" s="451"/>
      <c r="AE310" s="451"/>
      <c r="AF310" s="451"/>
      <c r="AG310" s="451"/>
      <c r="AH310" s="451"/>
      <c r="AI310" s="451"/>
      <c r="AJ310" s="451"/>
      <c r="AK310" s="451"/>
      <c r="AL310" s="451"/>
      <c r="AM310" s="451"/>
      <c r="AN310" s="451"/>
      <c r="AO310" s="451"/>
      <c r="AP310" s="451"/>
      <c r="AQ310" s="451"/>
      <c r="AR310" s="451"/>
      <c r="AS310" s="451"/>
      <c r="AT310" s="451"/>
      <c r="AU310" s="451"/>
      <c r="AV310" s="451"/>
    </row>
    <row r="311" spans="1:48">
      <c r="A311" s="451"/>
      <c r="B311" s="451"/>
      <c r="C311" s="451"/>
      <c r="D311" s="451"/>
      <c r="E311" s="451"/>
      <c r="F311" s="451"/>
      <c r="G311" s="451"/>
      <c r="H311" s="451"/>
      <c r="I311" s="451"/>
      <c r="J311" s="451"/>
      <c r="K311" s="451"/>
      <c r="L311" s="451"/>
      <c r="M311" s="451"/>
      <c r="N311" s="451"/>
      <c r="O311" s="451"/>
      <c r="P311" s="451"/>
      <c r="Q311" s="451"/>
      <c r="R311" s="451"/>
      <c r="S311" s="451"/>
      <c r="T311" s="451"/>
      <c r="U311" s="451"/>
      <c r="V311" s="451"/>
      <c r="W311" s="451"/>
      <c r="X311" s="451"/>
      <c r="Y311" s="451"/>
      <c r="Z311" s="451"/>
      <c r="AA311" s="451"/>
      <c r="AB311" s="451"/>
      <c r="AC311" s="451"/>
      <c r="AD311" s="451"/>
      <c r="AE311" s="451"/>
      <c r="AF311" s="451"/>
      <c r="AG311" s="451"/>
      <c r="AH311" s="451"/>
      <c r="AI311" s="451"/>
      <c r="AJ311" s="451"/>
      <c r="AK311" s="451"/>
      <c r="AL311" s="451"/>
      <c r="AM311" s="451"/>
      <c r="AN311" s="451"/>
      <c r="AO311" s="451"/>
      <c r="AP311" s="451"/>
      <c r="AQ311" s="451"/>
      <c r="AR311" s="451"/>
      <c r="AS311" s="451"/>
      <c r="AT311" s="451"/>
      <c r="AU311" s="451"/>
      <c r="AV311" s="451"/>
    </row>
    <row r="312" spans="1:48">
      <c r="A312" s="451"/>
      <c r="B312" s="451"/>
      <c r="C312" s="451"/>
      <c r="D312" s="451"/>
      <c r="E312" s="451"/>
      <c r="F312" s="451"/>
      <c r="G312" s="451"/>
      <c r="H312" s="451"/>
      <c r="I312" s="451"/>
      <c r="J312" s="451"/>
      <c r="K312" s="451"/>
      <c r="L312" s="451"/>
      <c r="M312" s="451"/>
      <c r="N312" s="451"/>
      <c r="O312" s="451"/>
      <c r="P312" s="451"/>
      <c r="Q312" s="451"/>
      <c r="R312" s="451"/>
      <c r="S312" s="451"/>
      <c r="T312" s="451"/>
      <c r="U312" s="451"/>
      <c r="V312" s="451"/>
      <c r="W312" s="451"/>
      <c r="X312" s="451"/>
      <c r="Y312" s="451"/>
      <c r="Z312" s="451"/>
      <c r="AA312" s="451"/>
      <c r="AB312" s="451"/>
      <c r="AC312" s="451"/>
      <c r="AD312" s="451"/>
      <c r="AE312" s="451"/>
      <c r="AF312" s="451"/>
      <c r="AG312" s="451"/>
      <c r="AH312" s="451"/>
      <c r="AI312" s="451"/>
      <c r="AJ312" s="451"/>
      <c r="AK312" s="451"/>
      <c r="AL312" s="451"/>
      <c r="AM312" s="451"/>
      <c r="AN312" s="451"/>
      <c r="AO312" s="451"/>
      <c r="AP312" s="451"/>
      <c r="AQ312" s="451"/>
      <c r="AR312" s="451"/>
      <c r="AS312" s="451"/>
      <c r="AT312" s="451"/>
      <c r="AU312" s="451"/>
      <c r="AV312" s="451"/>
    </row>
    <row r="313" spans="1:48">
      <c r="A313" s="451"/>
      <c r="B313" s="451"/>
      <c r="C313" s="451"/>
      <c r="D313" s="451"/>
      <c r="E313" s="451"/>
      <c r="F313" s="451"/>
      <c r="G313" s="451"/>
      <c r="H313" s="451"/>
      <c r="I313" s="451"/>
      <c r="J313" s="451"/>
      <c r="K313" s="451"/>
      <c r="L313" s="451"/>
      <c r="M313" s="451"/>
      <c r="N313" s="451"/>
      <c r="O313" s="451"/>
      <c r="P313" s="451"/>
      <c r="Q313" s="451"/>
      <c r="R313" s="451"/>
      <c r="S313" s="451"/>
      <c r="T313" s="451"/>
      <c r="U313" s="451"/>
      <c r="V313" s="451"/>
      <c r="W313" s="451"/>
      <c r="X313" s="451"/>
      <c r="Y313" s="451"/>
      <c r="Z313" s="451"/>
      <c r="AA313" s="451"/>
      <c r="AB313" s="451"/>
      <c r="AC313" s="451"/>
      <c r="AD313" s="451"/>
      <c r="AE313" s="451"/>
      <c r="AF313" s="451"/>
      <c r="AG313" s="451"/>
      <c r="AH313" s="451"/>
      <c r="AI313" s="451"/>
      <c r="AJ313" s="451"/>
      <c r="AK313" s="451"/>
      <c r="AL313" s="451"/>
      <c r="AM313" s="451"/>
      <c r="AN313" s="451"/>
      <c r="AO313" s="451"/>
      <c r="AP313" s="451"/>
      <c r="AQ313" s="451"/>
      <c r="AR313" s="451"/>
      <c r="AS313" s="451"/>
      <c r="AT313" s="451"/>
      <c r="AU313" s="451"/>
      <c r="AV313" s="451"/>
    </row>
    <row r="314" spans="1:48">
      <c r="A314" s="451"/>
      <c r="B314" s="451"/>
      <c r="C314" s="451"/>
      <c r="D314" s="451"/>
      <c r="E314" s="451"/>
      <c r="F314" s="451"/>
      <c r="G314" s="451"/>
      <c r="H314" s="451"/>
      <c r="I314" s="451"/>
      <c r="J314" s="451"/>
      <c r="K314" s="451"/>
      <c r="L314" s="451"/>
      <c r="M314" s="451"/>
      <c r="N314" s="451"/>
      <c r="O314" s="451"/>
      <c r="P314" s="451"/>
      <c r="Q314" s="451"/>
      <c r="R314" s="451"/>
      <c r="S314" s="451"/>
      <c r="T314" s="451"/>
      <c r="U314" s="451"/>
      <c r="V314" s="451"/>
      <c r="W314" s="451"/>
      <c r="X314" s="451"/>
      <c r="Y314" s="451"/>
      <c r="Z314" s="451"/>
      <c r="AA314" s="451"/>
      <c r="AB314" s="451"/>
      <c r="AC314" s="451"/>
      <c r="AD314" s="451"/>
      <c r="AE314" s="451"/>
      <c r="AF314" s="451"/>
      <c r="AG314" s="451"/>
      <c r="AH314" s="451"/>
      <c r="AI314" s="451"/>
      <c r="AJ314" s="451"/>
      <c r="AK314" s="451"/>
      <c r="AL314" s="451"/>
      <c r="AM314" s="451"/>
      <c r="AN314" s="451"/>
      <c r="AO314" s="451"/>
      <c r="AP314" s="451"/>
      <c r="AQ314" s="451"/>
      <c r="AR314" s="451"/>
      <c r="AS314" s="451"/>
      <c r="AT314" s="451"/>
      <c r="AU314" s="451"/>
      <c r="AV314" s="451"/>
    </row>
    <row r="315" spans="1:48">
      <c r="A315" s="451"/>
      <c r="B315" s="451"/>
      <c r="C315" s="451"/>
      <c r="D315" s="451"/>
      <c r="E315" s="451"/>
      <c r="F315" s="451"/>
      <c r="G315" s="451"/>
      <c r="H315" s="451"/>
      <c r="I315" s="451"/>
      <c r="J315" s="451"/>
      <c r="K315" s="451"/>
      <c r="L315" s="451"/>
      <c r="M315" s="451"/>
      <c r="N315" s="451"/>
      <c r="O315" s="451"/>
      <c r="P315" s="451"/>
      <c r="Q315" s="451"/>
      <c r="R315" s="451"/>
      <c r="S315" s="451"/>
      <c r="T315" s="451"/>
      <c r="U315" s="451"/>
      <c r="V315" s="451"/>
      <c r="W315" s="451"/>
      <c r="X315" s="451"/>
      <c r="Y315" s="451"/>
      <c r="Z315" s="451"/>
      <c r="AA315" s="451"/>
      <c r="AB315" s="451"/>
      <c r="AC315" s="451"/>
      <c r="AD315" s="451"/>
      <c r="AE315" s="451"/>
      <c r="AF315" s="451"/>
      <c r="AG315" s="451"/>
      <c r="AH315" s="451"/>
      <c r="AI315" s="451"/>
      <c r="AJ315" s="451"/>
      <c r="AK315" s="451"/>
      <c r="AL315" s="451"/>
      <c r="AM315" s="451"/>
      <c r="AN315" s="451"/>
      <c r="AO315" s="451"/>
      <c r="AP315" s="451"/>
      <c r="AQ315" s="451"/>
      <c r="AR315" s="451"/>
      <c r="AS315" s="451"/>
      <c r="AT315" s="451"/>
      <c r="AU315" s="451"/>
      <c r="AV315" s="451"/>
    </row>
    <row r="316" spans="1:48">
      <c r="A316" s="451"/>
      <c r="B316" s="451"/>
      <c r="C316" s="451"/>
      <c r="D316" s="451"/>
      <c r="E316" s="451"/>
      <c r="F316" s="451"/>
      <c r="G316" s="451"/>
      <c r="H316" s="451"/>
      <c r="I316" s="451"/>
      <c r="J316" s="451"/>
      <c r="K316" s="451"/>
      <c r="L316" s="451"/>
      <c r="M316" s="451"/>
      <c r="N316" s="451"/>
      <c r="O316" s="451"/>
      <c r="P316" s="451"/>
      <c r="Q316" s="451"/>
      <c r="R316" s="451"/>
      <c r="S316" s="451"/>
      <c r="T316" s="451"/>
      <c r="U316" s="451"/>
      <c r="V316" s="451"/>
      <c r="W316" s="451"/>
      <c r="X316" s="451"/>
      <c r="Y316" s="451"/>
      <c r="Z316" s="451"/>
      <c r="AA316" s="451"/>
      <c r="AB316" s="451"/>
      <c r="AC316" s="451"/>
      <c r="AD316" s="451"/>
      <c r="AE316" s="451"/>
      <c r="AF316" s="451"/>
      <c r="AG316" s="451"/>
      <c r="AH316" s="451"/>
      <c r="AI316" s="451"/>
      <c r="AJ316" s="451"/>
      <c r="AK316" s="451"/>
      <c r="AL316" s="451"/>
      <c r="AM316" s="451"/>
      <c r="AN316" s="451"/>
      <c r="AO316" s="451"/>
      <c r="AP316" s="451"/>
      <c r="AQ316" s="451"/>
      <c r="AR316" s="451"/>
      <c r="AS316" s="451"/>
      <c r="AT316" s="451"/>
      <c r="AU316" s="451"/>
      <c r="AV316" s="451"/>
    </row>
    <row r="317" spans="1:48">
      <c r="A317" s="451"/>
      <c r="B317" s="451"/>
      <c r="C317" s="451"/>
      <c r="D317" s="451"/>
      <c r="E317" s="451"/>
      <c r="F317" s="451"/>
      <c r="G317" s="451"/>
      <c r="H317" s="451"/>
      <c r="I317" s="451"/>
      <c r="J317" s="451"/>
      <c r="K317" s="451"/>
      <c r="L317" s="451"/>
      <c r="M317" s="451"/>
      <c r="N317" s="451"/>
      <c r="O317" s="451"/>
      <c r="P317" s="451"/>
      <c r="Q317" s="451"/>
      <c r="R317" s="451"/>
      <c r="S317" s="451"/>
      <c r="T317" s="451"/>
      <c r="U317" s="451"/>
      <c r="V317" s="451"/>
      <c r="W317" s="451"/>
      <c r="X317" s="451"/>
      <c r="Y317" s="451"/>
      <c r="Z317" s="451"/>
      <c r="AA317" s="451"/>
      <c r="AB317" s="451"/>
      <c r="AC317" s="451"/>
      <c r="AD317" s="451"/>
      <c r="AE317" s="451"/>
      <c r="AF317" s="451"/>
      <c r="AG317" s="451"/>
      <c r="AH317" s="451"/>
      <c r="AI317" s="451"/>
      <c r="AJ317" s="451"/>
      <c r="AK317" s="451"/>
      <c r="AL317" s="451"/>
      <c r="AM317" s="451"/>
      <c r="AN317" s="451"/>
      <c r="AO317" s="451"/>
      <c r="AP317" s="451"/>
      <c r="AQ317" s="451"/>
      <c r="AR317" s="451"/>
      <c r="AS317" s="451"/>
      <c r="AT317" s="451"/>
      <c r="AU317" s="451"/>
      <c r="AV317" s="451"/>
    </row>
    <row r="318" spans="1:48">
      <c r="A318" s="451"/>
      <c r="B318" s="451"/>
      <c r="C318" s="451"/>
      <c r="D318" s="451"/>
      <c r="E318" s="451"/>
      <c r="F318" s="451"/>
      <c r="G318" s="451"/>
      <c r="H318" s="451"/>
      <c r="I318" s="451"/>
      <c r="J318" s="451"/>
      <c r="K318" s="451"/>
      <c r="L318" s="451"/>
      <c r="M318" s="451"/>
      <c r="N318" s="451"/>
      <c r="O318" s="451"/>
      <c r="P318" s="451"/>
      <c r="Q318" s="451"/>
      <c r="R318" s="451"/>
      <c r="S318" s="451"/>
      <c r="T318" s="451"/>
      <c r="U318" s="451"/>
      <c r="V318" s="451"/>
      <c r="W318" s="451"/>
      <c r="X318" s="451"/>
      <c r="Y318" s="451"/>
      <c r="Z318" s="451"/>
      <c r="AA318" s="451"/>
      <c r="AB318" s="451"/>
      <c r="AC318" s="451"/>
      <c r="AD318" s="451"/>
      <c r="AE318" s="451"/>
      <c r="AF318" s="451"/>
      <c r="AG318" s="451"/>
      <c r="AH318" s="451"/>
      <c r="AI318" s="451"/>
      <c r="AJ318" s="451"/>
      <c r="AK318" s="451"/>
      <c r="AL318" s="451"/>
      <c r="AM318" s="451"/>
      <c r="AN318" s="451"/>
      <c r="AO318" s="451"/>
      <c r="AP318" s="451"/>
      <c r="AQ318" s="451"/>
      <c r="AR318" s="451"/>
      <c r="AS318" s="451"/>
      <c r="AT318" s="451"/>
      <c r="AU318" s="451"/>
      <c r="AV318" s="451"/>
    </row>
    <row r="319" spans="1:48">
      <c r="A319" s="451"/>
      <c r="B319" s="451"/>
      <c r="C319" s="451"/>
      <c r="D319" s="451"/>
      <c r="E319" s="451"/>
      <c r="F319" s="451"/>
      <c r="G319" s="451"/>
      <c r="H319" s="451"/>
      <c r="I319" s="451"/>
      <c r="J319" s="451"/>
      <c r="K319" s="451"/>
      <c r="L319" s="451"/>
      <c r="M319" s="451"/>
      <c r="N319" s="451"/>
      <c r="O319" s="451"/>
      <c r="P319" s="451"/>
      <c r="Q319" s="451"/>
      <c r="R319" s="451"/>
      <c r="S319" s="451"/>
      <c r="T319" s="451"/>
      <c r="U319" s="451"/>
      <c r="V319" s="451"/>
      <c r="W319" s="451"/>
      <c r="X319" s="451"/>
      <c r="Y319" s="451"/>
      <c r="Z319" s="451"/>
      <c r="AA319" s="451"/>
      <c r="AB319" s="451"/>
      <c r="AC319" s="451"/>
      <c r="AD319" s="451"/>
      <c r="AE319" s="451"/>
      <c r="AF319" s="451"/>
      <c r="AG319" s="451"/>
      <c r="AH319" s="451"/>
      <c r="AI319" s="451"/>
      <c r="AJ319" s="451"/>
      <c r="AK319" s="451"/>
      <c r="AL319" s="451"/>
      <c r="AM319" s="451"/>
      <c r="AN319" s="451"/>
      <c r="AO319" s="451"/>
      <c r="AP319" s="451"/>
      <c r="AQ319" s="451"/>
      <c r="AR319" s="451"/>
      <c r="AS319" s="451"/>
      <c r="AT319" s="451"/>
      <c r="AU319" s="451"/>
      <c r="AV319" s="451"/>
    </row>
    <row r="320" spans="1:48">
      <c r="A320" s="451"/>
      <c r="B320" s="451"/>
      <c r="C320" s="451"/>
      <c r="D320" s="451"/>
      <c r="E320" s="451"/>
      <c r="F320" s="451"/>
      <c r="G320" s="451"/>
      <c r="H320" s="451"/>
      <c r="I320" s="451"/>
      <c r="J320" s="451"/>
      <c r="K320" s="451"/>
      <c r="L320" s="451"/>
      <c r="M320" s="451"/>
      <c r="N320" s="451"/>
      <c r="O320" s="451"/>
      <c r="P320" s="451"/>
      <c r="Q320" s="451"/>
      <c r="R320" s="451"/>
      <c r="S320" s="451"/>
      <c r="T320" s="451"/>
      <c r="U320" s="451"/>
      <c r="V320" s="451"/>
      <c r="W320" s="451"/>
      <c r="X320" s="451"/>
      <c r="Y320" s="451"/>
      <c r="Z320" s="451"/>
      <c r="AA320" s="451"/>
      <c r="AB320" s="451"/>
      <c r="AC320" s="451"/>
      <c r="AD320" s="451"/>
      <c r="AE320" s="451"/>
      <c r="AF320" s="451"/>
      <c r="AG320" s="451"/>
      <c r="AH320" s="451"/>
      <c r="AI320" s="451"/>
      <c r="AJ320" s="451"/>
      <c r="AK320" s="451"/>
      <c r="AL320" s="451"/>
      <c r="AM320" s="451"/>
      <c r="AN320" s="451"/>
      <c r="AO320" s="451"/>
      <c r="AP320" s="451"/>
      <c r="AQ320" s="451"/>
      <c r="AR320" s="451"/>
      <c r="AS320" s="451"/>
      <c r="AT320" s="451"/>
      <c r="AU320" s="451"/>
      <c r="AV320" s="451"/>
    </row>
    <row r="321" spans="1:48">
      <c r="A321" s="451"/>
      <c r="B321" s="451"/>
      <c r="C321" s="451"/>
      <c r="D321" s="451"/>
      <c r="E321" s="451"/>
      <c r="F321" s="451"/>
      <c r="G321" s="451"/>
      <c r="H321" s="451"/>
      <c r="I321" s="451"/>
      <c r="J321" s="451"/>
      <c r="K321" s="451"/>
      <c r="L321" s="451"/>
      <c r="M321" s="451"/>
      <c r="N321" s="451"/>
      <c r="O321" s="451"/>
      <c r="P321" s="451"/>
      <c r="Q321" s="451"/>
      <c r="R321" s="451"/>
      <c r="S321" s="451"/>
      <c r="T321" s="451"/>
      <c r="U321" s="451"/>
      <c r="V321" s="451"/>
      <c r="W321" s="451"/>
      <c r="X321" s="451"/>
      <c r="Y321" s="451"/>
      <c r="Z321" s="451"/>
      <c r="AA321" s="451"/>
      <c r="AB321" s="451"/>
      <c r="AC321" s="451"/>
      <c r="AD321" s="451"/>
      <c r="AE321" s="451"/>
      <c r="AF321" s="451"/>
      <c r="AG321" s="451"/>
      <c r="AH321" s="451"/>
      <c r="AI321" s="451"/>
      <c r="AJ321" s="451"/>
      <c r="AK321" s="451"/>
      <c r="AL321" s="451"/>
      <c r="AM321" s="451"/>
      <c r="AN321" s="451"/>
      <c r="AO321" s="451"/>
      <c r="AP321" s="451"/>
      <c r="AQ321" s="451"/>
      <c r="AR321" s="451"/>
      <c r="AS321" s="451"/>
      <c r="AT321" s="451"/>
      <c r="AU321" s="451"/>
      <c r="AV321" s="451"/>
    </row>
    <row r="322" spans="1:48">
      <c r="A322" s="451"/>
      <c r="B322" s="451"/>
      <c r="C322" s="451"/>
      <c r="D322" s="451"/>
      <c r="E322" s="451"/>
      <c r="F322" s="451"/>
      <c r="G322" s="451"/>
      <c r="H322" s="451"/>
      <c r="I322" s="451"/>
      <c r="J322" s="451"/>
      <c r="K322" s="451"/>
      <c r="L322" s="451"/>
      <c r="M322" s="451"/>
      <c r="N322" s="451"/>
      <c r="O322" s="451"/>
      <c r="P322" s="451"/>
      <c r="Q322" s="451"/>
      <c r="R322" s="451"/>
      <c r="S322" s="451"/>
      <c r="T322" s="451"/>
      <c r="U322" s="451"/>
      <c r="V322" s="451"/>
      <c r="W322" s="451"/>
      <c r="X322" s="451"/>
      <c r="Y322" s="451"/>
      <c r="Z322" s="451"/>
      <c r="AA322" s="451"/>
      <c r="AB322" s="451"/>
      <c r="AC322" s="451"/>
      <c r="AD322" s="451"/>
      <c r="AE322" s="451"/>
      <c r="AF322" s="451"/>
      <c r="AG322" s="451"/>
      <c r="AH322" s="451"/>
      <c r="AI322" s="451"/>
      <c r="AJ322" s="451"/>
      <c r="AK322" s="451"/>
      <c r="AL322" s="451"/>
      <c r="AM322" s="451"/>
      <c r="AN322" s="451"/>
      <c r="AO322" s="451"/>
      <c r="AP322" s="451"/>
      <c r="AQ322" s="451"/>
      <c r="AR322" s="451"/>
      <c r="AS322" s="451"/>
      <c r="AT322" s="451"/>
      <c r="AU322" s="451"/>
      <c r="AV322" s="451"/>
    </row>
    <row r="323" spans="1:48">
      <c r="A323" s="451"/>
      <c r="B323" s="451"/>
      <c r="C323" s="451"/>
      <c r="D323" s="451"/>
      <c r="E323" s="451"/>
      <c r="F323" s="451"/>
      <c r="G323" s="451"/>
      <c r="H323" s="451"/>
      <c r="I323" s="451"/>
      <c r="J323" s="451"/>
      <c r="K323" s="451"/>
      <c r="L323" s="451"/>
      <c r="M323" s="451"/>
      <c r="N323" s="451"/>
      <c r="O323" s="451"/>
      <c r="P323" s="451"/>
      <c r="Q323" s="451"/>
      <c r="R323" s="451"/>
      <c r="S323" s="451"/>
      <c r="T323" s="451"/>
      <c r="U323" s="451"/>
      <c r="V323" s="451"/>
      <c r="W323" s="451"/>
      <c r="X323" s="451"/>
      <c r="Y323" s="451"/>
      <c r="Z323" s="451"/>
      <c r="AA323" s="451"/>
      <c r="AB323" s="451"/>
      <c r="AC323" s="451"/>
      <c r="AD323" s="451"/>
      <c r="AE323" s="451"/>
      <c r="AF323" s="451"/>
      <c r="AG323" s="451"/>
      <c r="AH323" s="451"/>
      <c r="AI323" s="451"/>
      <c r="AJ323" s="451"/>
      <c r="AK323" s="451"/>
      <c r="AL323" s="451"/>
      <c r="AM323" s="451"/>
      <c r="AN323" s="451"/>
      <c r="AO323" s="451"/>
      <c r="AP323" s="451"/>
      <c r="AQ323" s="451"/>
      <c r="AR323" s="451"/>
      <c r="AS323" s="451"/>
      <c r="AT323" s="451"/>
      <c r="AU323" s="451"/>
      <c r="AV323" s="451"/>
    </row>
    <row r="324" spans="1:48">
      <c r="A324" s="451"/>
      <c r="B324" s="451"/>
      <c r="C324" s="451"/>
      <c r="D324" s="451"/>
      <c r="E324" s="451"/>
      <c r="F324" s="451"/>
      <c r="G324" s="451"/>
      <c r="H324" s="451"/>
      <c r="I324" s="451"/>
      <c r="J324" s="451"/>
      <c r="K324" s="451"/>
      <c r="L324" s="451"/>
      <c r="M324" s="451"/>
      <c r="N324" s="451"/>
      <c r="O324" s="451"/>
      <c r="P324" s="451"/>
      <c r="Q324" s="451"/>
      <c r="R324" s="451"/>
      <c r="S324" s="451"/>
      <c r="T324" s="451"/>
      <c r="U324" s="451"/>
      <c r="V324" s="451"/>
      <c r="W324" s="451"/>
      <c r="X324" s="451"/>
      <c r="Y324" s="451"/>
      <c r="Z324" s="451"/>
      <c r="AA324" s="451"/>
      <c r="AB324" s="451"/>
      <c r="AC324" s="451"/>
      <c r="AD324" s="451"/>
      <c r="AE324" s="451"/>
      <c r="AF324" s="451"/>
      <c r="AG324" s="451"/>
      <c r="AH324" s="451"/>
      <c r="AI324" s="451"/>
      <c r="AJ324" s="451"/>
      <c r="AK324" s="451"/>
      <c r="AL324" s="451"/>
      <c r="AM324" s="451"/>
      <c r="AN324" s="451"/>
      <c r="AO324" s="451"/>
      <c r="AP324" s="451"/>
      <c r="AQ324" s="451"/>
      <c r="AR324" s="451"/>
      <c r="AS324" s="451"/>
      <c r="AT324" s="451"/>
      <c r="AU324" s="451"/>
      <c r="AV324" s="451"/>
    </row>
    <row r="325" spans="1:48">
      <c r="A325" s="451"/>
      <c r="B325" s="451"/>
      <c r="C325" s="451"/>
      <c r="D325" s="451"/>
      <c r="E325" s="451"/>
      <c r="F325" s="451"/>
      <c r="G325" s="451"/>
      <c r="H325" s="451"/>
      <c r="I325" s="451"/>
      <c r="J325" s="451"/>
      <c r="K325" s="451"/>
      <c r="L325" s="451"/>
      <c r="M325" s="451"/>
      <c r="N325" s="451"/>
      <c r="O325" s="451"/>
      <c r="P325" s="451"/>
      <c r="Q325" s="451"/>
      <c r="R325" s="451"/>
      <c r="S325" s="451"/>
      <c r="T325" s="451"/>
      <c r="U325" s="451"/>
      <c r="V325" s="451"/>
      <c r="W325" s="451"/>
      <c r="X325" s="451"/>
      <c r="Y325" s="451"/>
      <c r="Z325" s="451"/>
      <c r="AA325" s="451"/>
      <c r="AB325" s="451"/>
      <c r="AC325" s="451"/>
      <c r="AD325" s="451"/>
      <c r="AE325" s="451"/>
      <c r="AF325" s="451"/>
      <c r="AG325" s="451"/>
      <c r="AH325" s="451"/>
      <c r="AI325" s="451"/>
      <c r="AJ325" s="451"/>
      <c r="AK325" s="451"/>
      <c r="AL325" s="451"/>
      <c r="AM325" s="451"/>
      <c r="AN325" s="451"/>
      <c r="AO325" s="451"/>
      <c r="AP325" s="451"/>
      <c r="AQ325" s="451"/>
      <c r="AR325" s="451"/>
      <c r="AS325" s="451"/>
      <c r="AT325" s="451"/>
      <c r="AU325" s="451"/>
      <c r="AV325" s="451"/>
    </row>
    <row r="326" spans="1:48">
      <c r="A326" s="451"/>
      <c r="B326" s="451"/>
      <c r="C326" s="451"/>
      <c r="D326" s="451"/>
      <c r="E326" s="451"/>
      <c r="F326" s="451"/>
      <c r="G326" s="451"/>
      <c r="H326" s="451"/>
      <c r="I326" s="451"/>
      <c r="J326" s="451"/>
      <c r="K326" s="451"/>
      <c r="L326" s="451"/>
      <c r="M326" s="451"/>
      <c r="N326" s="451"/>
      <c r="O326" s="451"/>
      <c r="P326" s="451"/>
      <c r="Q326" s="451"/>
      <c r="R326" s="451"/>
      <c r="S326" s="451"/>
      <c r="T326" s="451"/>
      <c r="U326" s="451"/>
      <c r="V326" s="451"/>
      <c r="W326" s="451"/>
      <c r="X326" s="451"/>
      <c r="Y326" s="451"/>
      <c r="Z326" s="451"/>
      <c r="AA326" s="451"/>
      <c r="AB326" s="451"/>
      <c r="AC326" s="451"/>
      <c r="AD326" s="451"/>
      <c r="AE326" s="451"/>
      <c r="AF326" s="451"/>
      <c r="AG326" s="451"/>
      <c r="AH326" s="451"/>
      <c r="AI326" s="451"/>
      <c r="AJ326" s="451"/>
      <c r="AK326" s="451"/>
      <c r="AL326" s="451"/>
      <c r="AM326" s="451"/>
      <c r="AN326" s="451"/>
      <c r="AO326" s="451"/>
      <c r="AP326" s="451"/>
      <c r="AQ326" s="451"/>
      <c r="AR326" s="451"/>
      <c r="AS326" s="451"/>
      <c r="AT326" s="451"/>
      <c r="AU326" s="451"/>
      <c r="AV326" s="451"/>
    </row>
    <row r="327" spans="1:48">
      <c r="A327" s="451"/>
      <c r="B327" s="451"/>
      <c r="C327" s="451"/>
      <c r="D327" s="451"/>
      <c r="E327" s="451"/>
      <c r="F327" s="451"/>
      <c r="G327" s="451"/>
      <c r="H327" s="451"/>
      <c r="I327" s="451"/>
      <c r="J327" s="451"/>
      <c r="K327" s="451"/>
      <c r="L327" s="451"/>
      <c r="M327" s="451"/>
      <c r="N327" s="451"/>
      <c r="O327" s="451"/>
      <c r="P327" s="451"/>
      <c r="Q327" s="451"/>
      <c r="R327" s="451"/>
      <c r="S327" s="451"/>
      <c r="T327" s="451"/>
      <c r="U327" s="451"/>
      <c r="V327" s="451"/>
      <c r="W327" s="451"/>
      <c r="X327" s="451"/>
      <c r="Y327" s="451"/>
      <c r="Z327" s="451"/>
      <c r="AA327" s="451"/>
      <c r="AB327" s="451"/>
      <c r="AC327" s="451"/>
      <c r="AD327" s="451"/>
      <c r="AE327" s="451"/>
      <c r="AF327" s="451"/>
      <c r="AG327" s="451"/>
      <c r="AH327" s="451"/>
      <c r="AI327" s="451"/>
      <c r="AJ327" s="451"/>
      <c r="AK327" s="451"/>
      <c r="AL327" s="451"/>
      <c r="AM327" s="451"/>
      <c r="AN327" s="451"/>
      <c r="AO327" s="451"/>
      <c r="AP327" s="451"/>
      <c r="AQ327" s="451"/>
      <c r="AR327" s="451"/>
      <c r="AS327" s="451"/>
      <c r="AT327" s="451"/>
      <c r="AU327" s="451"/>
      <c r="AV327" s="451"/>
    </row>
    <row r="328" spans="1:48">
      <c r="A328" s="451"/>
      <c r="B328" s="451"/>
      <c r="C328" s="451"/>
      <c r="D328" s="451"/>
      <c r="E328" s="451"/>
      <c r="F328" s="451"/>
      <c r="G328" s="451"/>
      <c r="H328" s="451"/>
      <c r="I328" s="451"/>
      <c r="J328" s="451"/>
      <c r="K328" s="451"/>
      <c r="L328" s="451"/>
      <c r="M328" s="451"/>
      <c r="N328" s="451"/>
      <c r="O328" s="451"/>
      <c r="P328" s="451"/>
      <c r="Q328" s="451"/>
      <c r="R328" s="451"/>
      <c r="S328" s="451"/>
      <c r="T328" s="451"/>
      <c r="U328" s="451"/>
      <c r="V328" s="451"/>
      <c r="W328" s="451"/>
      <c r="X328" s="451"/>
      <c r="Y328" s="451"/>
      <c r="Z328" s="451"/>
      <c r="AA328" s="451"/>
      <c r="AB328" s="451"/>
      <c r="AC328" s="451"/>
      <c r="AD328" s="451"/>
      <c r="AE328" s="451"/>
      <c r="AF328" s="451"/>
      <c r="AG328" s="451"/>
      <c r="AH328" s="451"/>
      <c r="AI328" s="451"/>
      <c r="AJ328" s="451"/>
      <c r="AK328" s="451"/>
      <c r="AL328" s="451"/>
      <c r="AM328" s="451"/>
      <c r="AN328" s="451"/>
      <c r="AO328" s="451"/>
      <c r="AP328" s="451"/>
      <c r="AQ328" s="451"/>
      <c r="AR328" s="451"/>
      <c r="AS328" s="451"/>
      <c r="AT328" s="451"/>
      <c r="AU328" s="451"/>
      <c r="AV328" s="451"/>
    </row>
    <row r="329" spans="1:48">
      <c r="A329" s="451"/>
      <c r="B329" s="451"/>
      <c r="C329" s="451"/>
      <c r="D329" s="451"/>
      <c r="E329" s="451"/>
      <c r="F329" s="451"/>
      <c r="G329" s="451"/>
      <c r="H329" s="451"/>
      <c r="I329" s="451"/>
      <c r="J329" s="451"/>
      <c r="K329" s="451"/>
      <c r="L329" s="451"/>
      <c r="M329" s="451"/>
      <c r="N329" s="451"/>
      <c r="O329" s="451"/>
      <c r="P329" s="451"/>
      <c r="Q329" s="451"/>
      <c r="R329" s="451"/>
      <c r="S329" s="451"/>
      <c r="T329" s="451"/>
      <c r="U329" s="451"/>
      <c r="V329" s="451"/>
      <c r="W329" s="451"/>
      <c r="X329" s="451"/>
      <c r="Y329" s="451"/>
      <c r="Z329" s="451"/>
      <c r="AA329" s="451"/>
      <c r="AB329" s="451"/>
      <c r="AC329" s="451"/>
      <c r="AD329" s="451"/>
      <c r="AE329" s="451"/>
      <c r="AF329" s="451"/>
      <c r="AG329" s="451"/>
      <c r="AH329" s="451"/>
      <c r="AI329" s="451"/>
      <c r="AJ329" s="451"/>
      <c r="AK329" s="451"/>
      <c r="AL329" s="451"/>
      <c r="AM329" s="451"/>
      <c r="AN329" s="451"/>
      <c r="AO329" s="451"/>
      <c r="AP329" s="451"/>
      <c r="AQ329" s="451"/>
      <c r="AR329" s="451"/>
      <c r="AS329" s="451"/>
      <c r="AT329" s="451"/>
      <c r="AU329" s="451"/>
      <c r="AV329" s="451"/>
    </row>
    <row r="330" spans="1:48">
      <c r="A330" s="451"/>
      <c r="B330" s="451"/>
      <c r="C330" s="451"/>
      <c r="D330" s="451"/>
      <c r="E330" s="451"/>
      <c r="F330" s="451"/>
      <c r="G330" s="451"/>
      <c r="H330" s="451"/>
      <c r="I330" s="451"/>
      <c r="J330" s="451"/>
      <c r="K330" s="451"/>
      <c r="L330" s="451"/>
      <c r="M330" s="451"/>
      <c r="N330" s="451"/>
      <c r="O330" s="451"/>
      <c r="P330" s="451"/>
      <c r="Q330" s="451"/>
      <c r="R330" s="451"/>
      <c r="S330" s="451"/>
      <c r="T330" s="451"/>
      <c r="U330" s="451"/>
      <c r="V330" s="451"/>
      <c r="W330" s="451"/>
      <c r="X330" s="451"/>
      <c r="Y330" s="451"/>
      <c r="Z330" s="451"/>
      <c r="AA330" s="451"/>
      <c r="AB330" s="451"/>
      <c r="AC330" s="451"/>
      <c r="AD330" s="451"/>
      <c r="AE330" s="451"/>
      <c r="AF330" s="451"/>
      <c r="AG330" s="451"/>
      <c r="AH330" s="451"/>
      <c r="AI330" s="451"/>
      <c r="AJ330" s="451"/>
      <c r="AK330" s="451"/>
      <c r="AL330" s="451"/>
      <c r="AM330" s="451"/>
      <c r="AN330" s="451"/>
      <c r="AO330" s="451"/>
      <c r="AP330" s="451"/>
      <c r="AQ330" s="451"/>
      <c r="AR330" s="451"/>
      <c r="AS330" s="451"/>
      <c r="AT330" s="451"/>
      <c r="AU330" s="451"/>
      <c r="AV330" s="451"/>
    </row>
    <row r="331" spans="1:48">
      <c r="A331" s="451"/>
      <c r="B331" s="451"/>
      <c r="C331" s="451"/>
      <c r="D331" s="451"/>
      <c r="E331" s="451"/>
      <c r="F331" s="451"/>
      <c r="G331" s="451"/>
      <c r="H331" s="451"/>
      <c r="I331" s="451"/>
      <c r="J331" s="451"/>
      <c r="K331" s="451"/>
      <c r="L331" s="451"/>
      <c r="M331" s="451"/>
      <c r="N331" s="451"/>
      <c r="O331" s="451"/>
      <c r="P331" s="451"/>
      <c r="Q331" s="451"/>
      <c r="R331" s="451"/>
      <c r="S331" s="451"/>
      <c r="T331" s="451"/>
      <c r="U331" s="451"/>
      <c r="V331" s="451"/>
      <c r="W331" s="451"/>
      <c r="X331" s="451"/>
      <c r="Y331" s="451"/>
      <c r="Z331" s="451"/>
      <c r="AA331" s="451"/>
      <c r="AB331" s="451"/>
      <c r="AC331" s="451"/>
      <c r="AD331" s="451"/>
      <c r="AE331" s="451"/>
      <c r="AF331" s="451"/>
      <c r="AG331" s="451"/>
      <c r="AH331" s="451"/>
      <c r="AI331" s="451"/>
      <c r="AJ331" s="451"/>
      <c r="AK331" s="451"/>
      <c r="AL331" s="451"/>
      <c r="AM331" s="451"/>
      <c r="AN331" s="451"/>
      <c r="AO331" s="451"/>
      <c r="AP331" s="451"/>
      <c r="AQ331" s="451"/>
      <c r="AR331" s="451"/>
      <c r="AS331" s="451"/>
      <c r="AT331" s="451"/>
      <c r="AU331" s="451"/>
      <c r="AV331" s="451"/>
    </row>
    <row r="332" spans="1:48">
      <c r="A332" s="451"/>
      <c r="B332" s="451"/>
      <c r="C332" s="451"/>
      <c r="D332" s="451"/>
      <c r="E332" s="451"/>
      <c r="F332" s="451"/>
      <c r="G332" s="451"/>
      <c r="H332" s="451"/>
      <c r="I332" s="451"/>
      <c r="J332" s="451"/>
      <c r="K332" s="451"/>
      <c r="L332" s="451"/>
      <c r="M332" s="451"/>
      <c r="N332" s="451"/>
      <c r="O332" s="451"/>
      <c r="P332" s="451"/>
      <c r="Q332" s="451"/>
      <c r="R332" s="451"/>
      <c r="S332" s="451"/>
      <c r="T332" s="451"/>
      <c r="U332" s="451"/>
      <c r="V332" s="451"/>
      <c r="W332" s="451"/>
      <c r="X332" s="451"/>
      <c r="Y332" s="451"/>
      <c r="Z332" s="451"/>
      <c r="AA332" s="451"/>
      <c r="AB332" s="451"/>
      <c r="AC332" s="451"/>
      <c r="AD332" s="451"/>
      <c r="AE332" s="451"/>
      <c r="AF332" s="451"/>
      <c r="AG332" s="451"/>
      <c r="AH332" s="451"/>
      <c r="AI332" s="451"/>
      <c r="AJ332" s="451"/>
      <c r="AK332" s="451"/>
      <c r="AL332" s="451"/>
      <c r="AM332" s="451"/>
      <c r="AN332" s="451"/>
      <c r="AO332" s="451"/>
      <c r="AP332" s="451"/>
      <c r="AQ332" s="451"/>
      <c r="AR332" s="451"/>
      <c r="AS332" s="451"/>
      <c r="AT332" s="451"/>
      <c r="AU332" s="451"/>
      <c r="AV332" s="451"/>
    </row>
    <row r="333" spans="1:48">
      <c r="A333" s="451"/>
      <c r="B333" s="451"/>
      <c r="C333" s="451"/>
      <c r="D333" s="451"/>
      <c r="E333" s="451"/>
      <c r="F333" s="451"/>
      <c r="G333" s="451"/>
      <c r="H333" s="451"/>
      <c r="I333" s="451"/>
      <c r="J333" s="451"/>
      <c r="K333" s="451"/>
      <c r="L333" s="451"/>
      <c r="M333" s="451"/>
      <c r="N333" s="451"/>
      <c r="O333" s="451"/>
      <c r="P333" s="451"/>
      <c r="Q333" s="451"/>
      <c r="R333" s="451"/>
      <c r="S333" s="451"/>
      <c r="T333" s="451"/>
      <c r="U333" s="451"/>
      <c r="V333" s="451"/>
      <c r="W333" s="451"/>
      <c r="X333" s="451"/>
      <c r="Y333" s="451"/>
      <c r="Z333" s="451"/>
      <c r="AA333" s="451"/>
      <c r="AB333" s="451"/>
      <c r="AC333" s="451"/>
      <c r="AD333" s="451"/>
      <c r="AE333" s="451"/>
      <c r="AF333" s="451"/>
      <c r="AG333" s="451"/>
      <c r="AH333" s="451"/>
      <c r="AI333" s="451"/>
      <c r="AJ333" s="451"/>
      <c r="AK333" s="451"/>
      <c r="AL333" s="451"/>
      <c r="AM333" s="451"/>
      <c r="AN333" s="451"/>
      <c r="AO333" s="451"/>
      <c r="AP333" s="451"/>
      <c r="AQ333" s="451"/>
      <c r="AR333" s="451"/>
      <c r="AS333" s="451"/>
      <c r="AT333" s="451"/>
      <c r="AU333" s="451"/>
      <c r="AV333" s="451"/>
    </row>
    <row r="334" spans="1:48">
      <c r="A334" s="451"/>
      <c r="B334" s="451"/>
      <c r="C334" s="451"/>
      <c r="D334" s="451"/>
      <c r="E334" s="451"/>
      <c r="F334" s="451"/>
      <c r="G334" s="451"/>
      <c r="H334" s="451"/>
      <c r="I334" s="451"/>
      <c r="J334" s="451"/>
      <c r="K334" s="451"/>
      <c r="L334" s="451"/>
      <c r="M334" s="451"/>
      <c r="N334" s="451"/>
      <c r="O334" s="451"/>
      <c r="P334" s="451"/>
      <c r="Q334" s="451"/>
      <c r="R334" s="451"/>
      <c r="S334" s="451"/>
      <c r="T334" s="451"/>
      <c r="U334" s="451"/>
      <c r="V334" s="451"/>
      <c r="W334" s="451"/>
      <c r="X334" s="451"/>
      <c r="Y334" s="451"/>
      <c r="Z334" s="451"/>
      <c r="AA334" s="451"/>
      <c r="AB334" s="451"/>
      <c r="AC334" s="451"/>
      <c r="AD334" s="451"/>
      <c r="AE334" s="451"/>
      <c r="AF334" s="451"/>
      <c r="AG334" s="451"/>
      <c r="AH334" s="451"/>
      <c r="AI334" s="451"/>
      <c r="AJ334" s="451"/>
      <c r="AK334" s="451"/>
      <c r="AL334" s="451"/>
      <c r="AM334" s="451"/>
      <c r="AN334" s="451"/>
      <c r="AO334" s="451"/>
      <c r="AP334" s="451"/>
      <c r="AQ334" s="451"/>
      <c r="AR334" s="451"/>
      <c r="AS334" s="451"/>
      <c r="AT334" s="451"/>
      <c r="AU334" s="451"/>
      <c r="AV334" s="451"/>
    </row>
    <row r="335" spans="1:48">
      <c r="A335" s="451"/>
      <c r="B335" s="451"/>
      <c r="C335" s="451"/>
      <c r="D335" s="451"/>
      <c r="E335" s="451"/>
      <c r="F335" s="451"/>
      <c r="G335" s="451"/>
      <c r="H335" s="451"/>
      <c r="I335" s="451"/>
      <c r="J335" s="451"/>
      <c r="K335" s="451"/>
      <c r="L335" s="451"/>
      <c r="M335" s="451"/>
      <c r="N335" s="451"/>
      <c r="O335" s="451"/>
      <c r="P335" s="451"/>
      <c r="Q335" s="451"/>
      <c r="R335" s="451"/>
      <c r="S335" s="451"/>
      <c r="T335" s="451"/>
      <c r="U335" s="451"/>
      <c r="V335" s="451"/>
      <c r="W335" s="451"/>
      <c r="X335" s="451"/>
      <c r="Y335" s="451"/>
      <c r="Z335" s="451"/>
      <c r="AA335" s="451"/>
      <c r="AB335" s="451"/>
      <c r="AC335" s="451"/>
      <c r="AD335" s="451"/>
      <c r="AE335" s="451"/>
      <c r="AF335" s="451"/>
      <c r="AG335" s="451"/>
      <c r="AH335" s="451"/>
      <c r="AI335" s="451"/>
      <c r="AJ335" s="451"/>
      <c r="AK335" s="451"/>
      <c r="AL335" s="451"/>
      <c r="AM335" s="451"/>
      <c r="AN335" s="451"/>
      <c r="AO335" s="451"/>
      <c r="AP335" s="451"/>
      <c r="AQ335" s="451"/>
      <c r="AR335" s="451"/>
      <c r="AS335" s="451"/>
      <c r="AT335" s="451"/>
      <c r="AU335" s="451"/>
      <c r="AV335" s="451"/>
    </row>
    <row r="336" spans="1:48">
      <c r="A336" s="451"/>
      <c r="B336" s="451"/>
      <c r="C336" s="451"/>
      <c r="D336" s="451"/>
      <c r="E336" s="451"/>
      <c r="F336" s="451"/>
      <c r="G336" s="451"/>
      <c r="H336" s="451"/>
      <c r="I336" s="451"/>
      <c r="J336" s="451"/>
      <c r="K336" s="451"/>
      <c r="L336" s="451"/>
      <c r="M336" s="451"/>
      <c r="N336" s="451"/>
      <c r="O336" s="451"/>
      <c r="P336" s="451"/>
      <c r="Q336" s="451"/>
      <c r="R336" s="451"/>
      <c r="S336" s="451"/>
      <c r="T336" s="451"/>
      <c r="U336" s="451"/>
      <c r="V336" s="451"/>
      <c r="W336" s="451"/>
      <c r="X336" s="451"/>
      <c r="Y336" s="451"/>
      <c r="Z336" s="451"/>
      <c r="AA336" s="451"/>
      <c r="AB336" s="451"/>
      <c r="AC336" s="451"/>
      <c r="AD336" s="451"/>
      <c r="AE336" s="451"/>
      <c r="AF336" s="451"/>
      <c r="AG336" s="451"/>
      <c r="AH336" s="451"/>
      <c r="AI336" s="451"/>
      <c r="AJ336" s="451"/>
      <c r="AK336" s="451"/>
      <c r="AL336" s="451"/>
      <c r="AM336" s="451"/>
      <c r="AN336" s="451"/>
      <c r="AO336" s="451"/>
      <c r="AP336" s="451"/>
      <c r="AQ336" s="451"/>
      <c r="AR336" s="451"/>
      <c r="AS336" s="451"/>
      <c r="AT336" s="451"/>
      <c r="AU336" s="451"/>
      <c r="AV336" s="451"/>
    </row>
    <row r="337" spans="1:48">
      <c r="A337" s="451"/>
      <c r="B337" s="451"/>
      <c r="C337" s="451"/>
      <c r="D337" s="451"/>
      <c r="E337" s="451"/>
      <c r="F337" s="451"/>
      <c r="G337" s="451"/>
      <c r="H337" s="451"/>
      <c r="I337" s="451"/>
      <c r="J337" s="451"/>
      <c r="K337" s="451"/>
      <c r="L337" s="451"/>
      <c r="M337" s="451"/>
      <c r="N337" s="451"/>
      <c r="O337" s="451"/>
      <c r="P337" s="451"/>
      <c r="Q337" s="451"/>
      <c r="R337" s="451"/>
      <c r="S337" s="451"/>
      <c r="T337" s="451"/>
      <c r="U337" s="451"/>
      <c r="V337" s="451"/>
      <c r="W337" s="451"/>
      <c r="X337" s="451"/>
      <c r="Y337" s="451"/>
      <c r="Z337" s="451"/>
      <c r="AA337" s="451"/>
      <c r="AB337" s="451"/>
      <c r="AC337" s="451"/>
      <c r="AD337" s="451"/>
      <c r="AE337" s="451"/>
      <c r="AF337" s="451"/>
      <c r="AG337" s="451"/>
      <c r="AH337" s="451"/>
      <c r="AI337" s="451"/>
      <c r="AJ337" s="451"/>
      <c r="AK337" s="451"/>
      <c r="AL337" s="451"/>
      <c r="AM337" s="451"/>
      <c r="AN337" s="451"/>
      <c r="AO337" s="451"/>
      <c r="AP337" s="451"/>
      <c r="AQ337" s="451"/>
      <c r="AR337" s="451"/>
      <c r="AS337" s="451"/>
      <c r="AT337" s="451"/>
      <c r="AU337" s="451"/>
      <c r="AV337" s="451"/>
    </row>
    <row r="338" spans="1:48">
      <c r="A338" s="451"/>
      <c r="B338" s="451"/>
      <c r="C338" s="451"/>
      <c r="D338" s="451"/>
      <c r="E338" s="451"/>
      <c r="F338" s="451"/>
      <c r="G338" s="451"/>
      <c r="H338" s="451"/>
      <c r="I338" s="451"/>
      <c r="J338" s="451"/>
      <c r="K338" s="451"/>
      <c r="L338" s="451"/>
      <c r="M338" s="451"/>
      <c r="N338" s="451"/>
      <c r="O338" s="451"/>
      <c r="P338" s="451"/>
      <c r="Q338" s="451"/>
      <c r="R338" s="451"/>
      <c r="S338" s="451"/>
      <c r="T338" s="451"/>
      <c r="U338" s="451"/>
      <c r="V338" s="451"/>
      <c r="W338" s="451"/>
      <c r="X338" s="451"/>
      <c r="Y338" s="451"/>
      <c r="Z338" s="451"/>
      <c r="AA338" s="451"/>
      <c r="AB338" s="451"/>
      <c r="AC338" s="451"/>
      <c r="AD338" s="451"/>
      <c r="AE338" s="451"/>
      <c r="AF338" s="451"/>
      <c r="AG338" s="451"/>
      <c r="AH338" s="451"/>
      <c r="AI338" s="451"/>
      <c r="AJ338" s="451"/>
      <c r="AK338" s="451"/>
      <c r="AL338" s="451"/>
      <c r="AM338" s="451"/>
      <c r="AN338" s="451"/>
      <c r="AO338" s="451"/>
      <c r="AP338" s="451"/>
      <c r="AQ338" s="451"/>
      <c r="AR338" s="451"/>
      <c r="AS338" s="451"/>
      <c r="AT338" s="451"/>
      <c r="AU338" s="451"/>
      <c r="AV338" s="451"/>
    </row>
    <row r="339" spans="1:48">
      <c r="A339" s="451"/>
      <c r="B339" s="451"/>
      <c r="C339" s="451"/>
      <c r="D339" s="451"/>
      <c r="E339" s="451"/>
      <c r="F339" s="451"/>
      <c r="G339" s="451"/>
      <c r="H339" s="451"/>
      <c r="I339" s="451"/>
      <c r="J339" s="451"/>
      <c r="K339" s="451"/>
      <c r="L339" s="451"/>
      <c r="M339" s="451"/>
      <c r="N339" s="451"/>
      <c r="O339" s="451"/>
      <c r="P339" s="451"/>
      <c r="Q339" s="451"/>
      <c r="R339" s="451"/>
      <c r="S339" s="451"/>
      <c r="T339" s="451"/>
      <c r="U339" s="451"/>
      <c r="V339" s="451"/>
      <c r="W339" s="451"/>
      <c r="X339" s="451"/>
      <c r="Y339" s="451"/>
      <c r="Z339" s="451"/>
      <c r="AA339" s="451"/>
      <c r="AB339" s="451"/>
      <c r="AC339" s="451"/>
      <c r="AD339" s="451"/>
      <c r="AE339" s="451"/>
      <c r="AF339" s="451"/>
      <c r="AG339" s="451"/>
      <c r="AH339" s="451"/>
      <c r="AI339" s="451"/>
      <c r="AJ339" s="451"/>
      <c r="AK339" s="451"/>
      <c r="AL339" s="451"/>
      <c r="AM339" s="451"/>
      <c r="AN339" s="451"/>
      <c r="AO339" s="451"/>
      <c r="AP339" s="451"/>
      <c r="AQ339" s="451"/>
      <c r="AR339" s="451"/>
      <c r="AS339" s="451"/>
      <c r="AT339" s="451"/>
      <c r="AU339" s="451"/>
      <c r="AV339" s="451"/>
    </row>
    <row r="340" spans="1:48">
      <c r="A340" s="451"/>
      <c r="B340" s="451"/>
      <c r="C340" s="451"/>
      <c r="D340" s="451"/>
      <c r="E340" s="451"/>
      <c r="F340" s="451"/>
      <c r="G340" s="451"/>
      <c r="H340" s="451"/>
      <c r="I340" s="451"/>
      <c r="J340" s="451"/>
      <c r="K340" s="451"/>
      <c r="L340" s="451"/>
      <c r="M340" s="451"/>
      <c r="N340" s="451"/>
      <c r="O340" s="451"/>
      <c r="P340" s="451"/>
      <c r="Q340" s="451"/>
      <c r="R340" s="451"/>
      <c r="S340" s="451"/>
      <c r="T340" s="451"/>
      <c r="U340" s="451"/>
      <c r="V340" s="451"/>
      <c r="W340" s="451"/>
      <c r="X340" s="451"/>
      <c r="Y340" s="451"/>
      <c r="Z340" s="451"/>
      <c r="AA340" s="451"/>
      <c r="AB340" s="451"/>
      <c r="AC340" s="451"/>
      <c r="AD340" s="451"/>
      <c r="AE340" s="451"/>
      <c r="AF340" s="451"/>
      <c r="AG340" s="451"/>
      <c r="AH340" s="451"/>
      <c r="AI340" s="451"/>
      <c r="AJ340" s="451"/>
      <c r="AK340" s="451"/>
      <c r="AL340" s="451"/>
      <c r="AM340" s="451"/>
      <c r="AN340" s="451"/>
      <c r="AO340" s="451"/>
      <c r="AP340" s="451"/>
      <c r="AQ340" s="451"/>
      <c r="AR340" s="451"/>
      <c r="AS340" s="451"/>
      <c r="AT340" s="451"/>
      <c r="AU340" s="451"/>
      <c r="AV340" s="451"/>
    </row>
    <row r="341" spans="1:48">
      <c r="A341" s="451"/>
      <c r="B341" s="451"/>
      <c r="C341" s="451"/>
      <c r="D341" s="451"/>
      <c r="E341" s="451"/>
      <c r="F341" s="451"/>
      <c r="G341" s="451"/>
      <c r="H341" s="451"/>
      <c r="I341" s="451"/>
      <c r="J341" s="451"/>
      <c r="K341" s="451"/>
      <c r="L341" s="451"/>
      <c r="M341" s="451"/>
      <c r="N341" s="451"/>
      <c r="O341" s="451"/>
      <c r="P341" s="451"/>
      <c r="Q341" s="451"/>
      <c r="R341" s="451"/>
      <c r="S341" s="451"/>
      <c r="T341" s="451"/>
      <c r="U341" s="451"/>
      <c r="V341" s="451"/>
      <c r="W341" s="451"/>
      <c r="X341" s="451"/>
      <c r="Y341" s="451"/>
      <c r="Z341" s="451"/>
      <c r="AA341" s="451"/>
      <c r="AB341" s="451"/>
      <c r="AC341" s="451"/>
      <c r="AD341" s="451"/>
      <c r="AE341" s="451"/>
      <c r="AF341" s="451"/>
      <c r="AG341" s="451"/>
      <c r="AH341" s="451"/>
      <c r="AI341" s="451"/>
      <c r="AJ341" s="451"/>
      <c r="AK341" s="451"/>
      <c r="AL341" s="451"/>
      <c r="AM341" s="451"/>
      <c r="AN341" s="451"/>
      <c r="AO341" s="451"/>
      <c r="AP341" s="451"/>
      <c r="AQ341" s="451"/>
      <c r="AR341" s="451"/>
      <c r="AS341" s="451"/>
      <c r="AT341" s="451"/>
      <c r="AU341" s="451"/>
      <c r="AV341" s="451"/>
    </row>
    <row r="342" spans="1:48">
      <c r="A342" s="451"/>
      <c r="B342" s="451"/>
      <c r="C342" s="451"/>
      <c r="D342" s="451"/>
      <c r="E342" s="451"/>
      <c r="F342" s="451"/>
      <c r="G342" s="451"/>
      <c r="H342" s="451"/>
      <c r="I342" s="451"/>
      <c r="J342" s="451"/>
      <c r="K342" s="451"/>
      <c r="L342" s="451"/>
      <c r="M342" s="451"/>
      <c r="N342" s="451"/>
      <c r="O342" s="451"/>
      <c r="P342" s="451"/>
      <c r="Q342" s="451"/>
      <c r="R342" s="451"/>
      <c r="S342" s="451"/>
      <c r="T342" s="451"/>
      <c r="U342" s="451"/>
      <c r="V342" s="451"/>
      <c r="W342" s="451"/>
      <c r="X342" s="451"/>
      <c r="Y342" s="451"/>
      <c r="Z342" s="451"/>
      <c r="AA342" s="451"/>
      <c r="AB342" s="451"/>
      <c r="AC342" s="451"/>
      <c r="AD342" s="451"/>
      <c r="AE342" s="451"/>
      <c r="AF342" s="451"/>
      <c r="AG342" s="451"/>
      <c r="AH342" s="451"/>
      <c r="AI342" s="451"/>
      <c r="AJ342" s="451"/>
      <c r="AK342" s="451"/>
      <c r="AL342" s="451"/>
      <c r="AM342" s="451"/>
      <c r="AN342" s="451"/>
      <c r="AO342" s="451"/>
      <c r="AP342" s="451"/>
      <c r="AQ342" s="451"/>
      <c r="AR342" s="451"/>
      <c r="AS342" s="451"/>
      <c r="AT342" s="451"/>
      <c r="AU342" s="451"/>
      <c r="AV342" s="451"/>
    </row>
    <row r="343" spans="1:48">
      <c r="A343" s="451"/>
      <c r="B343" s="451"/>
      <c r="C343" s="451"/>
      <c r="D343" s="451"/>
      <c r="E343" s="451"/>
      <c r="F343" s="451"/>
      <c r="G343" s="451"/>
      <c r="H343" s="451"/>
      <c r="I343" s="451"/>
      <c r="J343" s="451"/>
      <c r="K343" s="451"/>
      <c r="L343" s="451"/>
      <c r="M343" s="451"/>
      <c r="N343" s="451"/>
      <c r="O343" s="451"/>
      <c r="P343" s="451"/>
      <c r="Q343" s="451"/>
      <c r="R343" s="451"/>
      <c r="S343" s="451"/>
      <c r="T343" s="451"/>
      <c r="U343" s="451"/>
      <c r="V343" s="451"/>
      <c r="W343" s="451"/>
      <c r="X343" s="451"/>
      <c r="Y343" s="451"/>
      <c r="Z343" s="451"/>
      <c r="AA343" s="451"/>
      <c r="AB343" s="451"/>
      <c r="AC343" s="451"/>
      <c r="AD343" s="451"/>
      <c r="AE343" s="451"/>
      <c r="AF343" s="451"/>
      <c r="AG343" s="451"/>
      <c r="AH343" s="451"/>
      <c r="AI343" s="451"/>
      <c r="AJ343" s="451"/>
      <c r="AK343" s="451"/>
      <c r="AL343" s="451"/>
      <c r="AM343" s="451"/>
      <c r="AN343" s="451"/>
      <c r="AO343" s="451"/>
      <c r="AP343" s="451"/>
      <c r="AQ343" s="451"/>
      <c r="AR343" s="451"/>
      <c r="AS343" s="451"/>
      <c r="AT343" s="451"/>
      <c r="AU343" s="451"/>
      <c r="AV343" s="451"/>
    </row>
    <row r="344" spans="1:48">
      <c r="A344" s="451"/>
      <c r="B344" s="451"/>
      <c r="C344" s="451"/>
      <c r="D344" s="451"/>
      <c r="E344" s="451"/>
      <c r="F344" s="451"/>
      <c r="G344" s="451"/>
      <c r="H344" s="451"/>
      <c r="I344" s="451"/>
      <c r="J344" s="451"/>
      <c r="K344" s="451"/>
      <c r="L344" s="451"/>
      <c r="M344" s="451"/>
      <c r="N344" s="451"/>
      <c r="O344" s="451"/>
      <c r="P344" s="451"/>
      <c r="Q344" s="451"/>
      <c r="R344" s="451"/>
      <c r="S344" s="451"/>
      <c r="T344" s="451"/>
      <c r="U344" s="451"/>
      <c r="V344" s="451"/>
      <c r="W344" s="451"/>
      <c r="X344" s="451"/>
      <c r="Y344" s="451"/>
      <c r="Z344" s="451"/>
      <c r="AA344" s="451"/>
      <c r="AB344" s="451"/>
      <c r="AC344" s="451"/>
      <c r="AD344" s="451"/>
      <c r="AE344" s="451"/>
      <c r="AF344" s="451"/>
      <c r="AG344" s="451"/>
      <c r="AH344" s="451"/>
      <c r="AI344" s="451"/>
      <c r="AJ344" s="451"/>
      <c r="AK344" s="451"/>
      <c r="AL344" s="451"/>
      <c r="AM344" s="451"/>
      <c r="AN344" s="451"/>
      <c r="AO344" s="451"/>
      <c r="AP344" s="451"/>
      <c r="AQ344" s="451"/>
      <c r="AR344" s="451"/>
      <c r="AS344" s="451"/>
      <c r="AT344" s="451"/>
      <c r="AU344" s="451"/>
      <c r="AV344" s="451"/>
    </row>
    <row r="345" spans="1:48">
      <c r="A345" s="451"/>
      <c r="B345" s="451"/>
      <c r="C345" s="451"/>
      <c r="D345" s="451"/>
      <c r="E345" s="451"/>
      <c r="F345" s="451"/>
      <c r="G345" s="451"/>
      <c r="H345" s="451"/>
      <c r="I345" s="451"/>
      <c r="J345" s="451"/>
      <c r="K345" s="451"/>
      <c r="L345" s="451"/>
      <c r="M345" s="451"/>
      <c r="N345" s="451"/>
      <c r="O345" s="451"/>
      <c r="P345" s="451"/>
      <c r="Q345" s="451"/>
      <c r="R345" s="451"/>
      <c r="S345" s="451"/>
      <c r="T345" s="451"/>
      <c r="U345" s="451"/>
      <c r="V345" s="451"/>
      <c r="W345" s="451"/>
      <c r="X345" s="451"/>
      <c r="Y345" s="451"/>
      <c r="Z345" s="451"/>
      <c r="AA345" s="451"/>
      <c r="AB345" s="451"/>
      <c r="AC345" s="451"/>
      <c r="AD345" s="451"/>
      <c r="AE345" s="451"/>
      <c r="AF345" s="451"/>
      <c r="AG345" s="451"/>
      <c r="AH345" s="451"/>
      <c r="AI345" s="451"/>
      <c r="AJ345" s="451"/>
      <c r="AK345" s="451"/>
      <c r="AL345" s="451"/>
      <c r="AM345" s="451"/>
      <c r="AN345" s="451"/>
      <c r="AO345" s="451"/>
      <c r="AP345" s="451"/>
      <c r="AQ345" s="451"/>
      <c r="AR345" s="451"/>
      <c r="AS345" s="451"/>
      <c r="AT345" s="451"/>
      <c r="AU345" s="451"/>
      <c r="AV345" s="451"/>
    </row>
    <row r="346" spans="1:48">
      <c r="A346" s="451"/>
      <c r="B346" s="451"/>
      <c r="C346" s="451"/>
      <c r="D346" s="451"/>
      <c r="E346" s="451"/>
      <c r="F346" s="451"/>
      <c r="G346" s="451"/>
      <c r="H346" s="451"/>
      <c r="I346" s="451"/>
      <c r="J346" s="451"/>
      <c r="K346" s="451"/>
      <c r="L346" s="451"/>
      <c r="M346" s="451"/>
      <c r="N346" s="451"/>
      <c r="O346" s="451"/>
      <c r="P346" s="451"/>
      <c r="Q346" s="451"/>
      <c r="R346" s="451"/>
      <c r="S346" s="451"/>
      <c r="T346" s="451"/>
      <c r="U346" s="451"/>
      <c r="V346" s="451"/>
      <c r="W346" s="451"/>
      <c r="X346" s="451"/>
      <c r="Y346" s="451"/>
      <c r="Z346" s="451"/>
      <c r="AA346" s="451"/>
      <c r="AB346" s="451"/>
      <c r="AC346" s="451"/>
      <c r="AD346" s="451"/>
      <c r="AE346" s="451"/>
      <c r="AF346" s="451"/>
      <c r="AG346" s="451"/>
      <c r="AH346" s="451"/>
      <c r="AI346" s="451"/>
      <c r="AJ346" s="451"/>
      <c r="AK346" s="451"/>
      <c r="AL346" s="451"/>
      <c r="AM346" s="451"/>
      <c r="AN346" s="451"/>
      <c r="AO346" s="451"/>
      <c r="AP346" s="451"/>
      <c r="AQ346" s="451"/>
      <c r="AR346" s="451"/>
      <c r="AS346" s="451"/>
      <c r="AT346" s="451"/>
      <c r="AU346" s="451"/>
      <c r="AV346" s="451"/>
    </row>
    <row r="347" spans="1:48">
      <c r="A347" s="451"/>
      <c r="B347" s="451"/>
      <c r="C347" s="451"/>
      <c r="D347" s="451"/>
      <c r="E347" s="451"/>
      <c r="F347" s="451"/>
      <c r="G347" s="451"/>
      <c r="H347" s="451"/>
      <c r="I347" s="451"/>
      <c r="J347" s="451"/>
      <c r="K347" s="451"/>
      <c r="L347" s="451"/>
      <c r="M347" s="451"/>
      <c r="N347" s="451"/>
      <c r="O347" s="451"/>
      <c r="P347" s="451"/>
      <c r="Q347" s="451"/>
      <c r="R347" s="451"/>
      <c r="S347" s="451"/>
      <c r="T347" s="451"/>
      <c r="U347" s="451"/>
      <c r="V347" s="451"/>
      <c r="W347" s="451"/>
      <c r="X347" s="451"/>
      <c r="Y347" s="451"/>
      <c r="Z347" s="451"/>
      <c r="AA347" s="451"/>
      <c r="AB347" s="451"/>
      <c r="AC347" s="451"/>
      <c r="AD347" s="451"/>
      <c r="AE347" s="451"/>
      <c r="AF347" s="451"/>
      <c r="AG347" s="451"/>
      <c r="AH347" s="451"/>
      <c r="AI347" s="451"/>
      <c r="AJ347" s="451"/>
      <c r="AK347" s="451"/>
      <c r="AL347" s="451"/>
      <c r="AM347" s="451"/>
      <c r="AN347" s="451"/>
      <c r="AO347" s="451"/>
      <c r="AP347" s="451"/>
      <c r="AQ347" s="451"/>
      <c r="AR347" s="451"/>
      <c r="AS347" s="451"/>
      <c r="AT347" s="451"/>
      <c r="AU347" s="451"/>
      <c r="AV347" s="451"/>
    </row>
    <row r="348" spans="1:48">
      <c r="A348" s="451"/>
      <c r="B348" s="451"/>
      <c r="C348" s="451"/>
      <c r="D348" s="451"/>
      <c r="E348" s="451"/>
      <c r="F348" s="451"/>
      <c r="G348" s="451"/>
      <c r="H348" s="451"/>
      <c r="I348" s="451"/>
      <c r="J348" s="451"/>
      <c r="K348" s="451"/>
      <c r="L348" s="451"/>
      <c r="M348" s="451"/>
      <c r="N348" s="451"/>
      <c r="O348" s="451"/>
      <c r="P348" s="451"/>
      <c r="Q348" s="451"/>
      <c r="R348" s="451"/>
      <c r="S348" s="451"/>
      <c r="T348" s="451"/>
      <c r="U348" s="451"/>
      <c r="V348" s="451"/>
      <c r="W348" s="451"/>
      <c r="X348" s="451"/>
      <c r="Y348" s="451"/>
      <c r="Z348" s="451"/>
      <c r="AA348" s="451"/>
      <c r="AB348" s="451"/>
      <c r="AC348" s="451"/>
      <c r="AD348" s="451"/>
      <c r="AE348" s="451"/>
      <c r="AF348" s="451"/>
      <c r="AG348" s="451"/>
      <c r="AH348" s="451"/>
      <c r="AI348" s="451"/>
      <c r="AJ348" s="451"/>
      <c r="AK348" s="451"/>
      <c r="AL348" s="451"/>
      <c r="AM348" s="451"/>
      <c r="AN348" s="451"/>
      <c r="AO348" s="451"/>
      <c r="AP348" s="451"/>
      <c r="AQ348" s="451"/>
      <c r="AR348" s="451"/>
      <c r="AS348" s="451"/>
      <c r="AT348" s="451"/>
      <c r="AU348" s="451"/>
      <c r="AV348" s="451"/>
    </row>
    <row r="349" spans="1:48">
      <c r="A349" s="451"/>
      <c r="B349" s="451"/>
      <c r="C349" s="451"/>
      <c r="D349" s="451"/>
      <c r="E349" s="451"/>
      <c r="F349" s="451"/>
      <c r="G349" s="451"/>
      <c r="H349" s="451"/>
      <c r="I349" s="451"/>
      <c r="J349" s="451"/>
      <c r="K349" s="451"/>
      <c r="L349" s="451"/>
      <c r="M349" s="451"/>
      <c r="N349" s="451"/>
      <c r="O349" s="451"/>
      <c r="P349" s="451"/>
      <c r="Q349" s="451"/>
      <c r="R349" s="451"/>
      <c r="S349" s="451"/>
      <c r="T349" s="451"/>
      <c r="U349" s="451"/>
      <c r="V349" s="451"/>
      <c r="W349" s="451"/>
      <c r="X349" s="451"/>
      <c r="Y349" s="451"/>
      <c r="Z349" s="451"/>
      <c r="AA349" s="451"/>
      <c r="AB349" s="451"/>
      <c r="AC349" s="451"/>
      <c r="AD349" s="451"/>
      <c r="AE349" s="451"/>
      <c r="AF349" s="451"/>
      <c r="AG349" s="451"/>
      <c r="AH349" s="451"/>
      <c r="AI349" s="451"/>
      <c r="AJ349" s="451"/>
      <c r="AK349" s="451"/>
      <c r="AL349" s="451"/>
      <c r="AM349" s="451"/>
      <c r="AN349" s="451"/>
      <c r="AO349" s="451"/>
      <c r="AP349" s="451"/>
      <c r="AQ349" s="451"/>
      <c r="AR349" s="451"/>
      <c r="AS349" s="451"/>
      <c r="AT349" s="451"/>
      <c r="AU349" s="451"/>
      <c r="AV349" s="451"/>
    </row>
    <row r="350" spans="1:48">
      <c r="A350" s="451"/>
      <c r="B350" s="451"/>
      <c r="C350" s="451"/>
      <c r="D350" s="451"/>
      <c r="E350" s="451"/>
      <c r="F350" s="451"/>
      <c r="G350" s="451"/>
      <c r="H350" s="451"/>
      <c r="I350" s="451"/>
      <c r="J350" s="451"/>
      <c r="K350" s="451"/>
      <c r="L350" s="451"/>
      <c r="M350" s="451"/>
      <c r="N350" s="451"/>
      <c r="O350" s="451"/>
      <c r="P350" s="451"/>
      <c r="Q350" s="451"/>
      <c r="R350" s="451"/>
      <c r="S350" s="451"/>
      <c r="T350" s="451"/>
      <c r="U350" s="451"/>
      <c r="V350" s="451"/>
      <c r="W350" s="451"/>
      <c r="X350" s="451"/>
      <c r="Y350" s="451"/>
      <c r="Z350" s="451"/>
      <c r="AA350" s="451"/>
      <c r="AB350" s="451"/>
      <c r="AC350" s="451"/>
      <c r="AD350" s="451"/>
      <c r="AE350" s="451"/>
      <c r="AF350" s="451"/>
      <c r="AG350" s="451"/>
      <c r="AH350" s="451"/>
      <c r="AI350" s="451"/>
      <c r="AJ350" s="451"/>
      <c r="AK350" s="451"/>
      <c r="AL350" s="451"/>
      <c r="AM350" s="451"/>
      <c r="AN350" s="451"/>
      <c r="AO350" s="451"/>
      <c r="AP350" s="451"/>
      <c r="AQ350" s="451"/>
      <c r="AR350" s="451"/>
      <c r="AS350" s="451"/>
      <c r="AT350" s="451"/>
      <c r="AU350" s="451"/>
      <c r="AV350" s="451"/>
    </row>
    <row r="351" spans="1:48">
      <c r="A351" s="451"/>
      <c r="B351" s="451"/>
      <c r="C351" s="451"/>
      <c r="D351" s="451"/>
      <c r="E351" s="451"/>
      <c r="F351" s="451"/>
      <c r="G351" s="451"/>
      <c r="H351" s="451"/>
      <c r="I351" s="451"/>
      <c r="J351" s="451"/>
      <c r="K351" s="451"/>
      <c r="L351" s="451"/>
      <c r="M351" s="451"/>
      <c r="N351" s="451"/>
      <c r="O351" s="451"/>
      <c r="P351" s="451"/>
      <c r="Q351" s="451"/>
      <c r="R351" s="451"/>
      <c r="S351" s="451"/>
      <c r="T351" s="451"/>
      <c r="U351" s="451"/>
      <c r="V351" s="451"/>
      <c r="W351" s="451"/>
      <c r="X351" s="451"/>
      <c r="Y351" s="451"/>
      <c r="Z351" s="451"/>
      <c r="AA351" s="451"/>
      <c r="AB351" s="451"/>
      <c r="AC351" s="451"/>
      <c r="AD351" s="451"/>
      <c r="AE351" s="451"/>
      <c r="AF351" s="451"/>
      <c r="AG351" s="451"/>
      <c r="AH351" s="451"/>
      <c r="AI351" s="451"/>
      <c r="AJ351" s="451"/>
      <c r="AK351" s="451"/>
      <c r="AL351" s="451"/>
      <c r="AM351" s="451"/>
      <c r="AN351" s="451"/>
      <c r="AO351" s="451"/>
      <c r="AP351" s="451"/>
      <c r="AQ351" s="451"/>
      <c r="AR351" s="451"/>
      <c r="AS351" s="451"/>
      <c r="AT351" s="451"/>
      <c r="AU351" s="451"/>
      <c r="AV351" s="451"/>
    </row>
    <row r="352" spans="1:48">
      <c r="A352" s="451"/>
      <c r="B352" s="451"/>
      <c r="C352" s="451"/>
      <c r="D352" s="451"/>
      <c r="E352" s="451"/>
      <c r="F352" s="451"/>
      <c r="G352" s="451"/>
      <c r="H352" s="451"/>
      <c r="I352" s="451"/>
      <c r="J352" s="451"/>
      <c r="K352" s="451"/>
      <c r="L352" s="451"/>
      <c r="M352" s="451"/>
      <c r="N352" s="451"/>
      <c r="O352" s="451"/>
      <c r="P352" s="451"/>
      <c r="Q352" s="451"/>
      <c r="R352" s="451"/>
      <c r="S352" s="451"/>
      <c r="T352" s="451"/>
      <c r="U352" s="451"/>
      <c r="V352" s="451"/>
      <c r="W352" s="451"/>
      <c r="X352" s="451"/>
      <c r="Y352" s="451"/>
      <c r="Z352" s="451"/>
      <c r="AA352" s="451"/>
      <c r="AB352" s="451"/>
      <c r="AC352" s="451"/>
      <c r="AD352" s="451"/>
      <c r="AE352" s="451"/>
      <c r="AF352" s="451"/>
      <c r="AG352" s="451"/>
      <c r="AH352" s="451"/>
      <c r="AI352" s="451"/>
      <c r="AJ352" s="451"/>
      <c r="AK352" s="451"/>
      <c r="AL352" s="451"/>
      <c r="AM352" s="451"/>
      <c r="AN352" s="451"/>
      <c r="AO352" s="451"/>
      <c r="AP352" s="451"/>
      <c r="AQ352" s="451"/>
      <c r="AR352" s="451"/>
      <c r="AS352" s="451"/>
      <c r="AT352" s="451"/>
      <c r="AU352" s="451"/>
      <c r="AV352" s="451"/>
    </row>
    <row r="353" spans="1:48">
      <c r="A353" s="451"/>
      <c r="B353" s="451"/>
      <c r="C353" s="451"/>
      <c r="D353" s="451"/>
      <c r="E353" s="451"/>
      <c r="F353" s="451"/>
      <c r="G353" s="451"/>
      <c r="H353" s="451"/>
      <c r="I353" s="451"/>
      <c r="J353" s="451"/>
      <c r="K353" s="451"/>
      <c r="L353" s="451"/>
      <c r="M353" s="451"/>
      <c r="N353" s="451"/>
      <c r="O353" s="451"/>
      <c r="P353" s="451"/>
      <c r="Q353" s="451"/>
      <c r="R353" s="451"/>
      <c r="S353" s="451"/>
      <c r="T353" s="451"/>
      <c r="U353" s="451"/>
      <c r="V353" s="451"/>
      <c r="W353" s="451"/>
      <c r="X353" s="451"/>
      <c r="Y353" s="451"/>
      <c r="Z353" s="451"/>
      <c r="AA353" s="451"/>
      <c r="AB353" s="451"/>
      <c r="AC353" s="451"/>
      <c r="AD353" s="451"/>
      <c r="AE353" s="451"/>
      <c r="AF353" s="451"/>
      <c r="AG353" s="451"/>
      <c r="AH353" s="451"/>
      <c r="AI353" s="451"/>
      <c r="AJ353" s="451"/>
      <c r="AK353" s="451"/>
      <c r="AL353" s="451"/>
      <c r="AM353" s="451"/>
      <c r="AN353" s="451"/>
      <c r="AO353" s="451"/>
      <c r="AP353" s="451"/>
      <c r="AQ353" s="451"/>
      <c r="AR353" s="451"/>
      <c r="AS353" s="451"/>
      <c r="AT353" s="451"/>
      <c r="AU353" s="451"/>
      <c r="AV353" s="451"/>
    </row>
    <row r="354" spans="1:48">
      <c r="A354" s="451"/>
      <c r="B354" s="451"/>
      <c r="C354" s="451"/>
      <c r="D354" s="451"/>
      <c r="E354" s="451"/>
      <c r="F354" s="451"/>
      <c r="G354" s="451"/>
      <c r="H354" s="451"/>
      <c r="I354" s="451"/>
      <c r="J354" s="451"/>
      <c r="K354" s="451"/>
      <c r="L354" s="451"/>
      <c r="M354" s="451"/>
      <c r="N354" s="451"/>
      <c r="O354" s="451"/>
      <c r="P354" s="451"/>
      <c r="Q354" s="451"/>
      <c r="R354" s="451"/>
      <c r="S354" s="451"/>
      <c r="T354" s="451"/>
      <c r="U354" s="451"/>
      <c r="V354" s="451"/>
      <c r="W354" s="451"/>
      <c r="X354" s="451"/>
      <c r="Y354" s="451"/>
      <c r="Z354" s="451"/>
      <c r="AA354" s="451"/>
      <c r="AB354" s="451"/>
      <c r="AC354" s="451"/>
      <c r="AD354" s="451"/>
      <c r="AE354" s="451"/>
      <c r="AF354" s="451"/>
      <c r="AG354" s="451"/>
      <c r="AH354" s="451"/>
      <c r="AI354" s="451"/>
      <c r="AJ354" s="451"/>
      <c r="AK354" s="451"/>
      <c r="AL354" s="451"/>
      <c r="AM354" s="451"/>
      <c r="AN354" s="451"/>
      <c r="AO354" s="451"/>
      <c r="AP354" s="451"/>
      <c r="AQ354" s="451"/>
      <c r="AR354" s="451"/>
      <c r="AS354" s="451"/>
      <c r="AT354" s="451"/>
      <c r="AU354" s="451"/>
      <c r="AV354" s="451"/>
    </row>
    <row r="355" spans="1:48">
      <c r="A355" s="451"/>
      <c r="B355" s="451"/>
      <c r="C355" s="451"/>
      <c r="D355" s="451"/>
      <c r="E355" s="451"/>
      <c r="F355" s="451"/>
      <c r="G355" s="451"/>
      <c r="H355" s="451"/>
      <c r="I355" s="451"/>
      <c r="J355" s="451"/>
      <c r="K355" s="451"/>
      <c r="L355" s="451"/>
      <c r="M355" s="451"/>
      <c r="N355" s="451"/>
      <c r="O355" s="451"/>
      <c r="P355" s="451"/>
      <c r="Q355" s="451"/>
      <c r="R355" s="451"/>
      <c r="S355" s="451"/>
      <c r="T355" s="451"/>
      <c r="U355" s="451"/>
      <c r="V355" s="451"/>
      <c r="W355" s="451"/>
      <c r="X355" s="451"/>
      <c r="Y355" s="451"/>
      <c r="Z355" s="451"/>
      <c r="AA355" s="451"/>
      <c r="AB355" s="451"/>
      <c r="AC355" s="451"/>
      <c r="AD355" s="451"/>
      <c r="AE355" s="451"/>
      <c r="AF355" s="451"/>
      <c r="AG355" s="451"/>
      <c r="AH355" s="451"/>
      <c r="AI355" s="451"/>
      <c r="AJ355" s="451"/>
      <c r="AK355" s="451"/>
      <c r="AL355" s="451"/>
      <c r="AM355" s="451"/>
      <c r="AN355" s="451"/>
      <c r="AO355" s="451"/>
      <c r="AP355" s="451"/>
      <c r="AQ355" s="451"/>
      <c r="AR355" s="451"/>
      <c r="AS355" s="451"/>
      <c r="AT355" s="451"/>
      <c r="AU355" s="451"/>
      <c r="AV355" s="451"/>
    </row>
    <row r="356" spans="1:48">
      <c r="A356" s="451"/>
      <c r="B356" s="451"/>
      <c r="C356" s="451"/>
      <c r="D356" s="451"/>
      <c r="E356" s="451"/>
      <c r="F356" s="451"/>
      <c r="G356" s="451"/>
      <c r="H356" s="451"/>
      <c r="I356" s="451"/>
      <c r="J356" s="451"/>
      <c r="K356" s="451"/>
      <c r="L356" s="451"/>
      <c r="M356" s="451"/>
      <c r="N356" s="451"/>
      <c r="O356" s="451"/>
      <c r="P356" s="451"/>
      <c r="Q356" s="451"/>
      <c r="R356" s="451"/>
      <c r="S356" s="451"/>
      <c r="T356" s="451"/>
      <c r="U356" s="451"/>
      <c r="V356" s="451"/>
      <c r="W356" s="451"/>
      <c r="X356" s="451"/>
      <c r="Y356" s="451"/>
      <c r="Z356" s="451"/>
      <c r="AA356" s="451"/>
      <c r="AB356" s="451"/>
      <c r="AC356" s="451"/>
      <c r="AD356" s="451"/>
      <c r="AE356" s="451"/>
      <c r="AF356" s="451"/>
      <c r="AG356" s="451"/>
      <c r="AH356" s="451"/>
      <c r="AI356" s="451"/>
      <c r="AJ356" s="451"/>
      <c r="AK356" s="451"/>
      <c r="AL356" s="451"/>
      <c r="AM356" s="451"/>
      <c r="AN356" s="451"/>
      <c r="AO356" s="451"/>
      <c r="AP356" s="451"/>
      <c r="AQ356" s="451"/>
      <c r="AR356" s="451"/>
      <c r="AS356" s="451"/>
      <c r="AT356" s="451"/>
      <c r="AU356" s="451"/>
      <c r="AV356" s="451"/>
    </row>
    <row r="357" spans="1:48">
      <c r="A357" s="451"/>
      <c r="B357" s="451"/>
      <c r="C357" s="451"/>
      <c r="D357" s="451"/>
      <c r="E357" s="451"/>
      <c r="F357" s="451"/>
      <c r="G357" s="451"/>
      <c r="H357" s="451"/>
      <c r="I357" s="451"/>
      <c r="J357" s="451"/>
      <c r="K357" s="451"/>
      <c r="L357" s="451"/>
      <c r="M357" s="451"/>
      <c r="N357" s="451"/>
      <c r="O357" s="451"/>
      <c r="P357" s="451"/>
      <c r="Q357" s="451"/>
      <c r="R357" s="451"/>
      <c r="S357" s="451"/>
      <c r="T357" s="451"/>
      <c r="U357" s="451"/>
      <c r="V357" s="451"/>
      <c r="W357" s="451"/>
      <c r="X357" s="451"/>
      <c r="Y357" s="451"/>
      <c r="Z357" s="451"/>
      <c r="AA357" s="451"/>
      <c r="AB357" s="451"/>
      <c r="AC357" s="451"/>
      <c r="AD357" s="451"/>
      <c r="AE357" s="451"/>
      <c r="AF357" s="451"/>
      <c r="AG357" s="451"/>
      <c r="AH357" s="451"/>
      <c r="AI357" s="451"/>
      <c r="AJ357" s="451"/>
      <c r="AK357" s="451"/>
      <c r="AL357" s="451"/>
      <c r="AM357" s="451"/>
      <c r="AN357" s="451"/>
      <c r="AO357" s="451"/>
      <c r="AP357" s="451"/>
      <c r="AQ357" s="451"/>
      <c r="AR357" s="451"/>
      <c r="AS357" s="451"/>
      <c r="AT357" s="451"/>
      <c r="AU357" s="451"/>
      <c r="AV357" s="451"/>
    </row>
    <row r="358" spans="1:48">
      <c r="A358" s="451"/>
      <c r="B358" s="451"/>
      <c r="C358" s="451"/>
      <c r="D358" s="451"/>
      <c r="E358" s="451"/>
      <c r="F358" s="451"/>
      <c r="G358" s="451"/>
      <c r="H358" s="451"/>
      <c r="I358" s="451"/>
      <c r="J358" s="451"/>
      <c r="K358" s="451"/>
      <c r="L358" s="451"/>
      <c r="M358" s="451"/>
      <c r="N358" s="451"/>
      <c r="O358" s="451"/>
      <c r="P358" s="451"/>
      <c r="Q358" s="451"/>
      <c r="R358" s="451"/>
      <c r="S358" s="451"/>
      <c r="T358" s="451"/>
      <c r="U358" s="451"/>
      <c r="V358" s="451"/>
      <c r="W358" s="451"/>
      <c r="X358" s="451"/>
      <c r="Y358" s="451"/>
      <c r="Z358" s="451"/>
      <c r="AA358" s="451"/>
      <c r="AB358" s="451"/>
      <c r="AC358" s="451"/>
      <c r="AD358" s="451"/>
      <c r="AE358" s="451"/>
      <c r="AF358" s="451"/>
      <c r="AG358" s="451"/>
      <c r="AH358" s="451"/>
      <c r="AI358" s="451"/>
      <c r="AJ358" s="451"/>
      <c r="AK358" s="451"/>
      <c r="AL358" s="451"/>
      <c r="AM358" s="451"/>
      <c r="AN358" s="451"/>
      <c r="AO358" s="451"/>
      <c r="AP358" s="451"/>
      <c r="AQ358" s="451"/>
      <c r="AR358" s="451"/>
      <c r="AS358" s="451"/>
      <c r="AT358" s="451"/>
      <c r="AU358" s="451"/>
      <c r="AV358" s="451"/>
    </row>
    <row r="359" spans="1:48">
      <c r="A359" s="451"/>
      <c r="B359" s="451"/>
      <c r="C359" s="451"/>
      <c r="D359" s="451"/>
      <c r="E359" s="451"/>
      <c r="F359" s="451"/>
      <c r="G359" s="451"/>
      <c r="H359" s="451"/>
      <c r="I359" s="451"/>
      <c r="J359" s="451"/>
      <c r="K359" s="451"/>
      <c r="L359" s="451"/>
      <c r="M359" s="451"/>
      <c r="N359" s="451"/>
      <c r="O359" s="451"/>
      <c r="P359" s="451"/>
      <c r="Q359" s="451"/>
      <c r="R359" s="451"/>
      <c r="S359" s="451"/>
      <c r="T359" s="451"/>
      <c r="U359" s="451"/>
      <c r="V359" s="451"/>
      <c r="W359" s="451"/>
      <c r="X359" s="451"/>
      <c r="Y359" s="451"/>
      <c r="Z359" s="451"/>
      <c r="AA359" s="451"/>
      <c r="AB359" s="451"/>
      <c r="AC359" s="451"/>
      <c r="AD359" s="451"/>
      <c r="AE359" s="451"/>
      <c r="AF359" s="451"/>
      <c r="AG359" s="451"/>
      <c r="AH359" s="451"/>
      <c r="AI359" s="451"/>
      <c r="AJ359" s="451"/>
      <c r="AK359" s="451"/>
      <c r="AL359" s="451"/>
      <c r="AM359" s="451"/>
      <c r="AN359" s="451"/>
      <c r="AO359" s="451"/>
      <c r="AP359" s="451"/>
      <c r="AQ359" s="451"/>
      <c r="AR359" s="451"/>
      <c r="AS359" s="451"/>
      <c r="AT359" s="451"/>
      <c r="AU359" s="451"/>
      <c r="AV359" s="451"/>
    </row>
    <row r="360" spans="1:48">
      <c r="A360" s="451"/>
      <c r="B360" s="451"/>
      <c r="C360" s="451"/>
      <c r="D360" s="451"/>
      <c r="E360" s="451"/>
      <c r="F360" s="451"/>
      <c r="G360" s="451"/>
      <c r="H360" s="451"/>
      <c r="I360" s="451"/>
      <c r="J360" s="451"/>
      <c r="K360" s="451"/>
      <c r="L360" s="451"/>
      <c r="M360" s="451"/>
      <c r="N360" s="451"/>
      <c r="O360" s="451"/>
      <c r="P360" s="451"/>
      <c r="Q360" s="451"/>
      <c r="R360" s="451"/>
      <c r="S360" s="451"/>
      <c r="T360" s="451"/>
      <c r="U360" s="451"/>
      <c r="V360" s="451"/>
      <c r="W360" s="451"/>
      <c r="X360" s="451"/>
      <c r="Y360" s="451"/>
      <c r="Z360" s="451"/>
      <c r="AA360" s="451"/>
      <c r="AB360" s="451"/>
      <c r="AC360" s="451"/>
      <c r="AD360" s="451"/>
      <c r="AE360" s="451"/>
      <c r="AF360" s="451"/>
      <c r="AG360" s="451"/>
      <c r="AH360" s="451"/>
      <c r="AI360" s="451"/>
      <c r="AJ360" s="451"/>
      <c r="AK360" s="451"/>
      <c r="AL360" s="451"/>
      <c r="AM360" s="451"/>
      <c r="AN360" s="451"/>
      <c r="AO360" s="451"/>
      <c r="AP360" s="451"/>
      <c r="AQ360" s="451"/>
      <c r="AR360" s="451"/>
      <c r="AS360" s="451"/>
      <c r="AT360" s="451"/>
      <c r="AU360" s="451"/>
      <c r="AV360" s="451"/>
    </row>
    <row r="361" spans="1:48">
      <c r="A361" s="451"/>
      <c r="B361" s="451"/>
      <c r="C361" s="451"/>
      <c r="D361" s="451"/>
      <c r="E361" s="451"/>
      <c r="F361" s="451"/>
      <c r="G361" s="451"/>
      <c r="H361" s="451"/>
      <c r="I361" s="451"/>
      <c r="J361" s="451"/>
      <c r="K361" s="451"/>
      <c r="L361" s="451"/>
      <c r="M361" s="451"/>
      <c r="N361" s="451"/>
      <c r="O361" s="451"/>
      <c r="P361" s="451"/>
      <c r="Q361" s="451"/>
      <c r="R361" s="451"/>
      <c r="S361" s="451"/>
      <c r="T361" s="451"/>
      <c r="U361" s="451"/>
      <c r="V361" s="451"/>
      <c r="W361" s="451"/>
      <c r="X361" s="451"/>
      <c r="Y361" s="451"/>
      <c r="Z361" s="451"/>
      <c r="AA361" s="451"/>
      <c r="AB361" s="451"/>
      <c r="AC361" s="451"/>
      <c r="AD361" s="451"/>
      <c r="AE361" s="451"/>
      <c r="AF361" s="451"/>
      <c r="AG361" s="451"/>
      <c r="AH361" s="451"/>
      <c r="AI361" s="451"/>
      <c r="AJ361" s="451"/>
      <c r="AK361" s="451"/>
      <c r="AL361" s="451"/>
      <c r="AM361" s="451"/>
      <c r="AN361" s="451"/>
      <c r="AO361" s="451"/>
      <c r="AP361" s="451"/>
      <c r="AQ361" s="451"/>
      <c r="AR361" s="451"/>
      <c r="AS361" s="451"/>
      <c r="AT361" s="451"/>
      <c r="AU361" s="451"/>
      <c r="AV361" s="451"/>
    </row>
    <row r="362" spans="1:48">
      <c r="A362" s="451"/>
      <c r="B362" s="451"/>
      <c r="C362" s="451"/>
      <c r="D362" s="451"/>
      <c r="E362" s="451"/>
      <c r="F362" s="451"/>
      <c r="G362" s="451"/>
      <c r="H362" s="451"/>
      <c r="I362" s="451"/>
      <c r="J362" s="451"/>
      <c r="K362" s="451"/>
      <c r="L362" s="451"/>
      <c r="M362" s="451"/>
      <c r="N362" s="451"/>
      <c r="O362" s="451"/>
      <c r="P362" s="451"/>
      <c r="Q362" s="451"/>
      <c r="R362" s="451"/>
      <c r="S362" s="451"/>
      <c r="T362" s="451"/>
      <c r="U362" s="451"/>
      <c r="V362" s="451"/>
      <c r="W362" s="451"/>
      <c r="X362" s="451"/>
      <c r="Y362" s="451"/>
      <c r="Z362" s="451"/>
      <c r="AA362" s="451"/>
      <c r="AB362" s="451"/>
      <c r="AC362" s="451"/>
      <c r="AD362" s="451"/>
      <c r="AE362" s="451"/>
      <c r="AF362" s="451"/>
      <c r="AG362" s="451"/>
      <c r="AH362" s="451"/>
      <c r="AI362" s="451"/>
      <c r="AJ362" s="451"/>
      <c r="AK362" s="451"/>
      <c r="AL362" s="451"/>
      <c r="AM362" s="451"/>
      <c r="AN362" s="451"/>
      <c r="AO362" s="451"/>
      <c r="AP362" s="451"/>
      <c r="AQ362" s="451"/>
      <c r="AR362" s="451"/>
      <c r="AS362" s="451"/>
      <c r="AT362" s="451"/>
      <c r="AU362" s="451"/>
      <c r="AV362" s="451"/>
    </row>
    <row r="363" spans="1:48">
      <c r="A363" s="451"/>
      <c r="B363" s="451"/>
      <c r="C363" s="451"/>
      <c r="D363" s="451"/>
      <c r="E363" s="451"/>
      <c r="F363" s="451"/>
      <c r="G363" s="451"/>
      <c r="H363" s="451"/>
      <c r="I363" s="451"/>
      <c r="J363" s="451"/>
      <c r="K363" s="451"/>
      <c r="L363" s="451"/>
      <c r="M363" s="451"/>
      <c r="N363" s="451"/>
      <c r="O363" s="451"/>
      <c r="P363" s="451"/>
      <c r="Q363" s="451"/>
      <c r="R363" s="451"/>
      <c r="S363" s="451"/>
      <c r="T363" s="451"/>
      <c r="U363" s="451"/>
      <c r="V363" s="451"/>
      <c r="W363" s="451"/>
      <c r="X363" s="451"/>
      <c r="Y363" s="451"/>
      <c r="Z363" s="451"/>
      <c r="AA363" s="451"/>
      <c r="AB363" s="451"/>
      <c r="AC363" s="451"/>
      <c r="AD363" s="451"/>
      <c r="AE363" s="451"/>
      <c r="AF363" s="451"/>
      <c r="AG363" s="451"/>
      <c r="AH363" s="451"/>
      <c r="AI363" s="451"/>
      <c r="AJ363" s="451"/>
      <c r="AK363" s="451"/>
      <c r="AL363" s="451"/>
      <c r="AM363" s="451"/>
      <c r="AN363" s="451"/>
      <c r="AO363" s="451"/>
      <c r="AP363" s="451"/>
      <c r="AQ363" s="451"/>
      <c r="AR363" s="451"/>
      <c r="AS363" s="451"/>
      <c r="AT363" s="451"/>
      <c r="AU363" s="451"/>
      <c r="AV363" s="451"/>
    </row>
    <row r="364" spans="1:48">
      <c r="A364" s="451"/>
      <c r="B364" s="451"/>
      <c r="C364" s="451"/>
      <c r="D364" s="451"/>
      <c r="E364" s="451"/>
      <c r="F364" s="451"/>
      <c r="G364" s="451"/>
      <c r="H364" s="451"/>
      <c r="I364" s="451"/>
      <c r="J364" s="451"/>
      <c r="K364" s="451"/>
      <c r="L364" s="451"/>
      <c r="M364" s="451"/>
      <c r="N364" s="451"/>
      <c r="O364" s="451"/>
      <c r="P364" s="451"/>
      <c r="Q364" s="451"/>
      <c r="R364" s="451"/>
      <c r="S364" s="451"/>
      <c r="T364" s="451"/>
      <c r="U364" s="451"/>
      <c r="V364" s="451"/>
      <c r="W364" s="451"/>
      <c r="X364" s="451"/>
      <c r="Y364" s="451"/>
      <c r="Z364" s="451"/>
      <c r="AA364" s="451"/>
      <c r="AB364" s="451"/>
      <c r="AC364" s="451"/>
      <c r="AD364" s="451"/>
      <c r="AE364" s="451"/>
      <c r="AF364" s="451"/>
      <c r="AG364" s="451"/>
      <c r="AH364" s="451"/>
      <c r="AI364" s="451"/>
      <c r="AJ364" s="451"/>
      <c r="AK364" s="451"/>
      <c r="AL364" s="451"/>
      <c r="AM364" s="451"/>
      <c r="AN364" s="451"/>
      <c r="AO364" s="451"/>
      <c r="AP364" s="451"/>
      <c r="AQ364" s="451"/>
      <c r="AR364" s="451"/>
      <c r="AS364" s="451"/>
      <c r="AT364" s="451"/>
      <c r="AU364" s="451"/>
      <c r="AV364" s="451"/>
    </row>
    <row r="365" spans="1:48">
      <c r="A365" s="451"/>
      <c r="B365" s="451"/>
      <c r="C365" s="451"/>
      <c r="D365" s="451"/>
      <c r="E365" s="451"/>
      <c r="F365" s="451"/>
      <c r="G365" s="451"/>
      <c r="H365" s="451"/>
      <c r="I365" s="451"/>
      <c r="J365" s="451"/>
      <c r="K365" s="451"/>
      <c r="L365" s="451"/>
      <c r="M365" s="451"/>
      <c r="N365" s="451"/>
      <c r="O365" s="451"/>
      <c r="P365" s="451"/>
      <c r="Q365" s="451"/>
      <c r="R365" s="451"/>
      <c r="S365" s="451"/>
      <c r="T365" s="451"/>
      <c r="U365" s="451"/>
      <c r="V365" s="451"/>
      <c r="W365" s="451"/>
      <c r="X365" s="451"/>
      <c r="Y365" s="451"/>
      <c r="Z365" s="451"/>
      <c r="AA365" s="451"/>
      <c r="AB365" s="451"/>
      <c r="AC365" s="451"/>
      <c r="AD365" s="451"/>
      <c r="AE365" s="451"/>
      <c r="AF365" s="451"/>
      <c r="AG365" s="451"/>
      <c r="AH365" s="451"/>
      <c r="AI365" s="451"/>
      <c r="AJ365" s="451"/>
      <c r="AK365" s="451"/>
      <c r="AL365" s="451"/>
      <c r="AM365" s="451"/>
      <c r="AN365" s="451"/>
      <c r="AO365" s="451"/>
      <c r="AP365" s="451"/>
      <c r="AQ365" s="451"/>
      <c r="AR365" s="451"/>
      <c r="AS365" s="451"/>
      <c r="AT365" s="451"/>
      <c r="AU365" s="451"/>
      <c r="AV365" s="451"/>
    </row>
    <row r="366" spans="1:48">
      <c r="A366" s="451"/>
      <c r="B366" s="451"/>
      <c r="C366" s="451"/>
      <c r="D366" s="451"/>
      <c r="E366" s="451"/>
      <c r="F366" s="451"/>
      <c r="G366" s="451"/>
      <c r="H366" s="451"/>
      <c r="I366" s="451"/>
      <c r="J366" s="451"/>
      <c r="K366" s="451"/>
      <c r="L366" s="451"/>
      <c r="M366" s="451"/>
      <c r="N366" s="451"/>
      <c r="O366" s="451"/>
      <c r="P366" s="451"/>
      <c r="Q366" s="451"/>
      <c r="R366" s="451"/>
      <c r="S366" s="451"/>
      <c r="T366" s="451"/>
      <c r="U366" s="451"/>
      <c r="V366" s="451"/>
      <c r="W366" s="451"/>
      <c r="X366" s="451"/>
      <c r="Y366" s="451"/>
      <c r="Z366" s="451"/>
      <c r="AA366" s="451"/>
      <c r="AB366" s="451"/>
      <c r="AC366" s="451"/>
      <c r="AD366" s="451"/>
      <c r="AE366" s="451"/>
      <c r="AF366" s="451"/>
      <c r="AG366" s="451"/>
      <c r="AH366" s="451"/>
      <c r="AI366" s="451"/>
      <c r="AJ366" s="451"/>
      <c r="AK366" s="451"/>
      <c r="AL366" s="451"/>
      <c r="AM366" s="451"/>
      <c r="AN366" s="451"/>
      <c r="AO366" s="451"/>
      <c r="AP366" s="451"/>
      <c r="AQ366" s="451"/>
      <c r="AR366" s="451"/>
      <c r="AS366" s="451"/>
      <c r="AT366" s="451"/>
      <c r="AU366" s="451"/>
      <c r="AV366" s="451"/>
    </row>
    <row r="367" spans="1:48">
      <c r="A367" s="451"/>
      <c r="B367" s="451"/>
      <c r="C367" s="451"/>
      <c r="D367" s="451"/>
      <c r="E367" s="451"/>
      <c r="F367" s="451"/>
      <c r="G367" s="451"/>
      <c r="H367" s="451"/>
      <c r="I367" s="451"/>
      <c r="J367" s="451"/>
      <c r="K367" s="451"/>
      <c r="L367" s="451"/>
      <c r="M367" s="451"/>
      <c r="N367" s="451"/>
      <c r="O367" s="451"/>
      <c r="P367" s="451"/>
      <c r="Q367" s="451"/>
      <c r="R367" s="451"/>
      <c r="S367" s="451"/>
      <c r="T367" s="451"/>
      <c r="U367" s="451"/>
      <c r="V367" s="451"/>
      <c r="W367" s="451"/>
      <c r="X367" s="451"/>
      <c r="Y367" s="451"/>
      <c r="Z367" s="451"/>
      <c r="AA367" s="451"/>
      <c r="AB367" s="451"/>
      <c r="AC367" s="451"/>
      <c r="AD367" s="451"/>
      <c r="AE367" s="451"/>
      <c r="AF367" s="451"/>
      <c r="AG367" s="451"/>
      <c r="AH367" s="451"/>
      <c r="AI367" s="451"/>
      <c r="AJ367" s="451"/>
      <c r="AK367" s="451"/>
      <c r="AL367" s="451"/>
      <c r="AM367" s="451"/>
      <c r="AN367" s="451"/>
      <c r="AO367" s="451"/>
      <c r="AP367" s="451"/>
      <c r="AQ367" s="451"/>
      <c r="AR367" s="451"/>
      <c r="AS367" s="451"/>
      <c r="AT367" s="451"/>
      <c r="AU367" s="451"/>
      <c r="AV367" s="451"/>
    </row>
    <row r="368" spans="1:48">
      <c r="A368" s="451"/>
      <c r="B368" s="451"/>
      <c r="C368" s="451"/>
      <c r="D368" s="451"/>
      <c r="E368" s="451"/>
      <c r="F368" s="451"/>
      <c r="G368" s="451"/>
      <c r="H368" s="451"/>
      <c r="I368" s="451"/>
      <c r="J368" s="451"/>
      <c r="K368" s="451"/>
      <c r="L368" s="451"/>
      <c r="M368" s="451"/>
      <c r="N368" s="451"/>
      <c r="O368" s="451"/>
      <c r="P368" s="451"/>
      <c r="Q368" s="451"/>
      <c r="R368" s="451"/>
      <c r="S368" s="451"/>
      <c r="T368" s="451"/>
      <c r="U368" s="451"/>
      <c r="V368" s="451"/>
      <c r="W368" s="451"/>
      <c r="X368" s="451"/>
      <c r="Y368" s="451"/>
      <c r="Z368" s="451"/>
      <c r="AA368" s="451"/>
      <c r="AB368" s="451"/>
      <c r="AC368" s="451"/>
      <c r="AD368" s="451"/>
      <c r="AE368" s="451"/>
      <c r="AF368" s="451"/>
      <c r="AG368" s="451"/>
      <c r="AH368" s="451"/>
      <c r="AI368" s="451"/>
      <c r="AJ368" s="451"/>
      <c r="AK368" s="451"/>
      <c r="AL368" s="451"/>
      <c r="AM368" s="451"/>
      <c r="AN368" s="451"/>
      <c r="AO368" s="451"/>
      <c r="AP368" s="451"/>
      <c r="AQ368" s="451"/>
      <c r="AR368" s="451"/>
      <c r="AS368" s="451"/>
      <c r="AT368" s="451"/>
      <c r="AU368" s="451"/>
      <c r="AV368" s="451"/>
    </row>
    <row r="369" spans="1:48">
      <c r="A369" s="451"/>
      <c r="B369" s="451"/>
      <c r="C369" s="451"/>
      <c r="D369" s="451"/>
      <c r="E369" s="451"/>
      <c r="F369" s="451"/>
      <c r="G369" s="451"/>
      <c r="H369" s="451"/>
      <c r="I369" s="451"/>
      <c r="J369" s="451"/>
      <c r="K369" s="451"/>
      <c r="L369" s="451"/>
      <c r="M369" s="451"/>
      <c r="N369" s="451"/>
      <c r="O369" s="451"/>
      <c r="P369" s="451"/>
      <c r="Q369" s="451"/>
      <c r="R369" s="451"/>
      <c r="S369" s="451"/>
      <c r="T369" s="451"/>
      <c r="U369" s="451"/>
      <c r="V369" s="451"/>
      <c r="W369" s="451"/>
      <c r="X369" s="451"/>
      <c r="Y369" s="451"/>
      <c r="Z369" s="451"/>
      <c r="AA369" s="451"/>
      <c r="AB369" s="451"/>
      <c r="AC369" s="451"/>
      <c r="AD369" s="451"/>
      <c r="AE369" s="451"/>
      <c r="AF369" s="451"/>
      <c r="AG369" s="451"/>
      <c r="AH369" s="451"/>
      <c r="AI369" s="451"/>
      <c r="AJ369" s="451"/>
      <c r="AK369" s="451"/>
      <c r="AL369" s="451"/>
      <c r="AM369" s="451"/>
      <c r="AN369" s="451"/>
      <c r="AO369" s="451"/>
      <c r="AP369" s="451"/>
      <c r="AQ369" s="451"/>
      <c r="AR369" s="451"/>
      <c r="AS369" s="451"/>
      <c r="AT369" s="451"/>
      <c r="AU369" s="451"/>
      <c r="AV369" s="451"/>
    </row>
    <row r="370" spans="1:48">
      <c r="A370" s="451"/>
      <c r="B370" s="451"/>
      <c r="C370" s="451"/>
      <c r="D370" s="451"/>
      <c r="E370" s="451"/>
      <c r="F370" s="451"/>
      <c r="G370" s="451"/>
      <c r="H370" s="451"/>
      <c r="I370" s="451"/>
      <c r="J370" s="451"/>
      <c r="K370" s="451"/>
      <c r="L370" s="451"/>
      <c r="M370" s="451"/>
      <c r="N370" s="451"/>
      <c r="O370" s="451"/>
      <c r="P370" s="451"/>
      <c r="Q370" s="451"/>
      <c r="R370" s="451"/>
      <c r="S370" s="451"/>
      <c r="T370" s="451"/>
      <c r="U370" s="451"/>
      <c r="V370" s="451"/>
      <c r="W370" s="451"/>
      <c r="X370" s="451"/>
      <c r="Y370" s="451"/>
      <c r="Z370" s="451"/>
      <c r="AA370" s="451"/>
      <c r="AB370" s="451"/>
      <c r="AC370" s="451"/>
      <c r="AD370" s="451"/>
      <c r="AE370" s="451"/>
      <c r="AF370" s="451"/>
      <c r="AG370" s="451"/>
      <c r="AH370" s="451"/>
      <c r="AI370" s="451"/>
      <c r="AJ370" s="451"/>
      <c r="AK370" s="451"/>
      <c r="AL370" s="451"/>
      <c r="AM370" s="451"/>
      <c r="AN370" s="451"/>
      <c r="AO370" s="451"/>
      <c r="AP370" s="451"/>
      <c r="AQ370" s="451"/>
      <c r="AR370" s="451"/>
      <c r="AS370" s="451"/>
      <c r="AT370" s="451"/>
      <c r="AU370" s="451"/>
      <c r="AV370" s="451"/>
    </row>
    <row r="371" spans="1:48">
      <c r="A371" s="451"/>
      <c r="B371" s="451"/>
      <c r="C371" s="451"/>
      <c r="D371" s="451"/>
      <c r="E371" s="451"/>
      <c r="F371" s="451"/>
      <c r="G371" s="451"/>
      <c r="H371" s="451"/>
      <c r="I371" s="451"/>
      <c r="J371" s="451"/>
      <c r="K371" s="451"/>
      <c r="L371" s="451"/>
      <c r="M371" s="451"/>
      <c r="N371" s="451"/>
      <c r="O371" s="451"/>
      <c r="P371" s="451"/>
      <c r="Q371" s="451"/>
      <c r="R371" s="451"/>
      <c r="S371" s="451"/>
      <c r="T371" s="451"/>
      <c r="U371" s="451"/>
      <c r="V371" s="451"/>
      <c r="W371" s="451"/>
      <c r="X371" s="451"/>
      <c r="Y371" s="451"/>
      <c r="Z371" s="451"/>
      <c r="AA371" s="451"/>
      <c r="AB371" s="451"/>
      <c r="AC371" s="451"/>
      <c r="AD371" s="451"/>
      <c r="AE371" s="451"/>
      <c r="AF371" s="451"/>
      <c r="AG371" s="451"/>
      <c r="AH371" s="451"/>
      <c r="AI371" s="451"/>
      <c r="AJ371" s="451"/>
      <c r="AK371" s="451"/>
      <c r="AL371" s="451"/>
      <c r="AM371" s="451"/>
      <c r="AN371" s="451"/>
      <c r="AO371" s="451"/>
      <c r="AP371" s="451"/>
      <c r="AQ371" s="451"/>
      <c r="AR371" s="451"/>
      <c r="AS371" s="451"/>
      <c r="AT371" s="451"/>
      <c r="AU371" s="451"/>
      <c r="AV371" s="451"/>
    </row>
    <row r="372" spans="1:48">
      <c r="A372" s="451"/>
      <c r="B372" s="451"/>
      <c r="C372" s="451"/>
      <c r="D372" s="451"/>
      <c r="E372" s="451"/>
      <c r="F372" s="451"/>
      <c r="G372" s="451"/>
      <c r="H372" s="451"/>
      <c r="I372" s="451"/>
      <c r="J372" s="451"/>
      <c r="K372" s="451"/>
      <c r="L372" s="451"/>
      <c r="M372" s="451"/>
      <c r="N372" s="451"/>
      <c r="O372" s="451"/>
      <c r="P372" s="451"/>
      <c r="Q372" s="451"/>
      <c r="R372" s="451"/>
      <c r="S372" s="451"/>
      <c r="T372" s="451"/>
      <c r="U372" s="451"/>
      <c r="V372" s="451"/>
      <c r="W372" s="451"/>
      <c r="X372" s="451"/>
      <c r="Y372" s="451"/>
      <c r="Z372" s="451"/>
      <c r="AA372" s="451"/>
      <c r="AB372" s="451"/>
      <c r="AC372" s="451"/>
      <c r="AD372" s="451"/>
      <c r="AE372" s="451"/>
      <c r="AF372" s="451"/>
      <c r="AG372" s="451"/>
      <c r="AH372" s="451"/>
      <c r="AI372" s="451"/>
      <c r="AJ372" s="451"/>
      <c r="AK372" s="451"/>
      <c r="AL372" s="451"/>
      <c r="AM372" s="451"/>
      <c r="AN372" s="451"/>
      <c r="AO372" s="451"/>
      <c r="AP372" s="451"/>
      <c r="AQ372" s="451"/>
      <c r="AR372" s="451"/>
      <c r="AS372" s="451"/>
      <c r="AT372" s="451"/>
      <c r="AU372" s="451"/>
      <c r="AV372" s="451"/>
    </row>
    <row r="373" spans="1:48">
      <c r="A373" s="451"/>
      <c r="B373" s="451"/>
      <c r="C373" s="451"/>
      <c r="D373" s="451"/>
      <c r="E373" s="451"/>
      <c r="F373" s="451"/>
      <c r="G373" s="451"/>
      <c r="H373" s="451"/>
      <c r="I373" s="451"/>
      <c r="J373" s="451"/>
      <c r="K373" s="451"/>
      <c r="L373" s="451"/>
      <c r="M373" s="451"/>
      <c r="N373" s="451"/>
      <c r="O373" s="451"/>
      <c r="P373" s="451"/>
      <c r="Q373" s="451"/>
      <c r="R373" s="451"/>
      <c r="S373" s="451"/>
      <c r="T373" s="451"/>
      <c r="U373" s="451"/>
      <c r="V373" s="451"/>
      <c r="W373" s="451"/>
      <c r="X373" s="451"/>
      <c r="Y373" s="451"/>
      <c r="Z373" s="451"/>
      <c r="AA373" s="451"/>
      <c r="AB373" s="451"/>
      <c r="AC373" s="451"/>
      <c r="AD373" s="451"/>
      <c r="AE373" s="451"/>
      <c r="AF373" s="451"/>
      <c r="AG373" s="451"/>
      <c r="AH373" s="451"/>
      <c r="AI373" s="451"/>
      <c r="AJ373" s="451"/>
      <c r="AK373" s="451"/>
      <c r="AL373" s="451"/>
      <c r="AM373" s="451"/>
      <c r="AN373" s="451"/>
      <c r="AO373" s="451"/>
      <c r="AP373" s="451"/>
      <c r="AQ373" s="451"/>
      <c r="AR373" s="451"/>
      <c r="AS373" s="451"/>
      <c r="AT373" s="451"/>
      <c r="AU373" s="451"/>
      <c r="AV373" s="451"/>
    </row>
    <row r="374" spans="1:48">
      <c r="A374" s="451"/>
      <c r="B374" s="451"/>
      <c r="C374" s="451"/>
      <c r="D374" s="451"/>
      <c r="E374" s="451"/>
      <c r="F374" s="451"/>
      <c r="G374" s="451"/>
      <c r="H374" s="451"/>
      <c r="I374" s="451"/>
      <c r="J374" s="451"/>
      <c r="K374" s="451"/>
      <c r="L374" s="451"/>
      <c r="M374" s="451"/>
      <c r="N374" s="451"/>
      <c r="O374" s="451"/>
      <c r="P374" s="451"/>
      <c r="Q374" s="451"/>
      <c r="R374" s="451"/>
      <c r="S374" s="451"/>
      <c r="T374" s="451"/>
      <c r="U374" s="451"/>
      <c r="V374" s="451"/>
      <c r="W374" s="451"/>
      <c r="X374" s="451"/>
      <c r="Y374" s="451"/>
      <c r="Z374" s="451"/>
      <c r="AA374" s="451"/>
      <c r="AB374" s="451"/>
      <c r="AC374" s="451"/>
      <c r="AD374" s="451"/>
      <c r="AE374" s="451"/>
      <c r="AF374" s="451"/>
      <c r="AG374" s="451"/>
      <c r="AH374" s="451"/>
      <c r="AI374" s="451"/>
      <c r="AJ374" s="451"/>
      <c r="AK374" s="451"/>
      <c r="AL374" s="451"/>
      <c r="AM374" s="451"/>
      <c r="AN374" s="451"/>
      <c r="AO374" s="451"/>
      <c r="AP374" s="451"/>
      <c r="AQ374" s="451"/>
      <c r="AR374" s="451"/>
      <c r="AS374" s="451"/>
      <c r="AT374" s="451"/>
      <c r="AU374" s="451"/>
      <c r="AV374" s="451"/>
    </row>
    <row r="375" spans="1:48">
      <c r="A375" s="451"/>
      <c r="B375" s="451"/>
      <c r="C375" s="451"/>
      <c r="D375" s="451"/>
      <c r="E375" s="451"/>
      <c r="F375" s="451"/>
      <c r="G375" s="451"/>
      <c r="H375" s="451"/>
      <c r="I375" s="451"/>
      <c r="J375" s="451"/>
      <c r="K375" s="451"/>
      <c r="L375" s="451"/>
      <c r="M375" s="451"/>
      <c r="N375" s="451"/>
      <c r="O375" s="451"/>
      <c r="P375" s="451"/>
      <c r="Q375" s="451"/>
      <c r="R375" s="451"/>
      <c r="S375" s="451"/>
      <c r="T375" s="451"/>
      <c r="U375" s="451"/>
      <c r="V375" s="451"/>
      <c r="W375" s="451"/>
      <c r="X375" s="451"/>
      <c r="Y375" s="451"/>
      <c r="Z375" s="451"/>
      <c r="AA375" s="451"/>
      <c r="AB375" s="451"/>
      <c r="AC375" s="451"/>
      <c r="AD375" s="451"/>
      <c r="AE375" s="451"/>
      <c r="AF375" s="451"/>
      <c r="AG375" s="451"/>
      <c r="AH375" s="451"/>
      <c r="AI375" s="451"/>
      <c r="AJ375" s="451"/>
      <c r="AK375" s="451"/>
      <c r="AL375" s="451"/>
      <c r="AM375" s="451"/>
      <c r="AN375" s="451"/>
      <c r="AO375" s="451"/>
      <c r="AP375" s="451"/>
      <c r="AQ375" s="451"/>
      <c r="AR375" s="451"/>
      <c r="AS375" s="451"/>
      <c r="AT375" s="451"/>
      <c r="AU375" s="451"/>
      <c r="AV375" s="451"/>
    </row>
    <row r="376" spans="1:48">
      <c r="A376" s="451"/>
      <c r="B376" s="451"/>
      <c r="C376" s="451"/>
      <c r="D376" s="451"/>
      <c r="E376" s="451"/>
      <c r="F376" s="451"/>
      <c r="G376" s="451"/>
      <c r="H376" s="451"/>
      <c r="I376" s="451"/>
      <c r="J376" s="451"/>
      <c r="K376" s="451"/>
      <c r="L376" s="451"/>
      <c r="M376" s="451"/>
      <c r="N376" s="451"/>
      <c r="O376" s="451"/>
      <c r="P376" s="451"/>
      <c r="Q376" s="451"/>
      <c r="R376" s="451"/>
      <c r="S376" s="451"/>
      <c r="T376" s="451"/>
      <c r="U376" s="451"/>
      <c r="V376" s="451"/>
      <c r="W376" s="451"/>
      <c r="X376" s="451"/>
      <c r="Y376" s="451"/>
      <c r="Z376" s="451"/>
      <c r="AA376" s="451"/>
      <c r="AB376" s="451"/>
      <c r="AC376" s="451"/>
      <c r="AD376" s="451"/>
      <c r="AE376" s="451"/>
      <c r="AF376" s="451"/>
      <c r="AG376" s="451"/>
      <c r="AH376" s="451"/>
      <c r="AI376" s="451"/>
      <c r="AJ376" s="451"/>
      <c r="AK376" s="451"/>
      <c r="AL376" s="451"/>
      <c r="AM376" s="451"/>
      <c r="AN376" s="451"/>
      <c r="AO376" s="451"/>
      <c r="AP376" s="451"/>
      <c r="AQ376" s="451"/>
      <c r="AR376" s="451"/>
      <c r="AS376" s="451"/>
      <c r="AT376" s="451"/>
      <c r="AU376" s="451"/>
      <c r="AV376" s="451"/>
    </row>
    <row r="377" spans="1:48">
      <c r="A377" s="451"/>
      <c r="B377" s="451"/>
      <c r="C377" s="451"/>
      <c r="D377" s="451"/>
      <c r="E377" s="451"/>
      <c r="F377" s="451"/>
      <c r="G377" s="451"/>
      <c r="H377" s="451"/>
      <c r="I377" s="451"/>
      <c r="J377" s="451"/>
      <c r="K377" s="451"/>
      <c r="L377" s="451"/>
      <c r="M377" s="451"/>
      <c r="N377" s="451"/>
      <c r="O377" s="451"/>
      <c r="P377" s="451"/>
      <c r="Q377" s="451"/>
      <c r="R377" s="451"/>
      <c r="S377" s="451"/>
      <c r="T377" s="451"/>
      <c r="U377" s="451"/>
      <c r="V377" s="451"/>
      <c r="W377" s="451"/>
      <c r="X377" s="451"/>
      <c r="Y377" s="451"/>
      <c r="Z377" s="451"/>
      <c r="AA377" s="451"/>
      <c r="AB377" s="451"/>
      <c r="AC377" s="451"/>
      <c r="AD377" s="451"/>
      <c r="AE377" s="451"/>
      <c r="AF377" s="451"/>
      <c r="AG377" s="451"/>
      <c r="AH377" s="451"/>
      <c r="AI377" s="451"/>
      <c r="AJ377" s="451"/>
      <c r="AK377" s="451"/>
      <c r="AL377" s="451"/>
      <c r="AM377" s="451"/>
      <c r="AN377" s="451"/>
      <c r="AO377" s="451"/>
      <c r="AP377" s="451"/>
      <c r="AQ377" s="451"/>
      <c r="AR377" s="451"/>
      <c r="AS377" s="451"/>
      <c r="AT377" s="451"/>
      <c r="AU377" s="451"/>
      <c r="AV377" s="451"/>
    </row>
    <row r="378" spans="1:48">
      <c r="A378" s="451"/>
      <c r="B378" s="451"/>
      <c r="C378" s="451"/>
      <c r="D378" s="451"/>
      <c r="E378" s="451"/>
      <c r="F378" s="451"/>
      <c r="G378" s="451"/>
      <c r="H378" s="451"/>
      <c r="I378" s="451"/>
      <c r="J378" s="451"/>
      <c r="K378" s="451"/>
      <c r="L378" s="451"/>
      <c r="M378" s="451"/>
      <c r="N378" s="451"/>
      <c r="O378" s="451"/>
      <c r="P378" s="451"/>
      <c r="Q378" s="451"/>
      <c r="R378" s="451"/>
      <c r="S378" s="451"/>
      <c r="T378" s="451"/>
      <c r="U378" s="451"/>
      <c r="V378" s="451"/>
      <c r="W378" s="451"/>
      <c r="X378" s="451"/>
      <c r="Y378" s="451"/>
      <c r="Z378" s="451"/>
      <c r="AA378" s="451"/>
      <c r="AB378" s="451"/>
      <c r="AC378" s="451"/>
      <c r="AD378" s="451"/>
      <c r="AE378" s="451"/>
      <c r="AF378" s="451"/>
      <c r="AG378" s="451"/>
      <c r="AH378" s="451"/>
      <c r="AI378" s="451"/>
      <c r="AJ378" s="451"/>
      <c r="AK378" s="451"/>
      <c r="AL378" s="451"/>
      <c r="AM378" s="451"/>
      <c r="AN378" s="451"/>
      <c r="AO378" s="451"/>
      <c r="AP378" s="451"/>
      <c r="AQ378" s="451"/>
      <c r="AR378" s="451"/>
      <c r="AS378" s="451"/>
      <c r="AT378" s="451"/>
      <c r="AU378" s="451"/>
      <c r="AV378" s="451"/>
    </row>
    <row r="379" spans="1:48">
      <c r="A379" s="451"/>
      <c r="B379" s="451"/>
      <c r="C379" s="451"/>
      <c r="D379" s="451"/>
      <c r="E379" s="451"/>
      <c r="F379" s="451"/>
      <c r="G379" s="451"/>
      <c r="H379" s="451"/>
      <c r="I379" s="451"/>
      <c r="J379" s="451"/>
      <c r="K379" s="451"/>
      <c r="L379" s="451"/>
      <c r="M379" s="451"/>
      <c r="N379" s="451"/>
      <c r="O379" s="451"/>
      <c r="P379" s="451"/>
      <c r="Q379" s="451"/>
      <c r="R379" s="451"/>
      <c r="S379" s="451"/>
      <c r="T379" s="451"/>
      <c r="U379" s="451"/>
      <c r="V379" s="451"/>
      <c r="W379" s="451"/>
      <c r="X379" s="451"/>
      <c r="Y379" s="451"/>
      <c r="Z379" s="451"/>
      <c r="AA379" s="451"/>
      <c r="AB379" s="451"/>
      <c r="AC379" s="451"/>
      <c r="AD379" s="451"/>
      <c r="AE379" s="451"/>
      <c r="AF379" s="451"/>
      <c r="AG379" s="451"/>
      <c r="AH379" s="451"/>
      <c r="AI379" s="451"/>
      <c r="AJ379" s="451"/>
      <c r="AK379" s="451"/>
      <c r="AL379" s="451"/>
      <c r="AM379" s="451"/>
      <c r="AN379" s="451"/>
      <c r="AO379" s="451"/>
      <c r="AP379" s="451"/>
      <c r="AQ379" s="451"/>
      <c r="AR379" s="451"/>
      <c r="AS379" s="451"/>
      <c r="AT379" s="451"/>
      <c r="AU379" s="451"/>
      <c r="AV379" s="451"/>
    </row>
    <row r="380" spans="1:48">
      <c r="A380" s="451"/>
      <c r="B380" s="451"/>
      <c r="C380" s="451"/>
      <c r="D380" s="451"/>
      <c r="E380" s="451"/>
      <c r="F380" s="451"/>
      <c r="G380" s="451"/>
      <c r="H380" s="451"/>
      <c r="I380" s="451"/>
      <c r="J380" s="451"/>
      <c r="K380" s="451"/>
      <c r="L380" s="451"/>
      <c r="M380" s="451"/>
      <c r="N380" s="451"/>
      <c r="O380" s="451"/>
      <c r="P380" s="451"/>
      <c r="Q380" s="451"/>
      <c r="R380" s="451"/>
      <c r="S380" s="451"/>
      <c r="T380" s="451"/>
      <c r="U380" s="451"/>
      <c r="V380" s="451"/>
      <c r="W380" s="451"/>
      <c r="X380" s="451"/>
      <c r="Y380" s="451"/>
      <c r="Z380" s="451"/>
      <c r="AA380" s="451"/>
      <c r="AB380" s="451"/>
      <c r="AC380" s="451"/>
      <c r="AD380" s="451"/>
      <c r="AE380" s="451"/>
      <c r="AF380" s="451"/>
      <c r="AG380" s="451"/>
      <c r="AH380" s="451"/>
      <c r="AI380" s="451"/>
      <c r="AJ380" s="451"/>
      <c r="AK380" s="451"/>
      <c r="AL380" s="451"/>
      <c r="AM380" s="451"/>
      <c r="AN380" s="451"/>
      <c r="AO380" s="451"/>
      <c r="AP380" s="451"/>
      <c r="AQ380" s="451"/>
      <c r="AR380" s="451"/>
      <c r="AS380" s="451"/>
      <c r="AT380" s="451"/>
      <c r="AU380" s="451"/>
      <c r="AV380" s="451"/>
    </row>
    <row r="381" spans="1:48">
      <c r="A381" s="451"/>
      <c r="B381" s="451"/>
      <c r="C381" s="451"/>
      <c r="D381" s="451"/>
      <c r="E381" s="451"/>
      <c r="F381" s="451"/>
      <c r="G381" s="451"/>
      <c r="H381" s="451"/>
      <c r="I381" s="451"/>
      <c r="J381" s="451"/>
      <c r="K381" s="451"/>
      <c r="L381" s="451"/>
      <c r="M381" s="451"/>
      <c r="N381" s="451"/>
      <c r="O381" s="451"/>
      <c r="P381" s="451"/>
      <c r="Q381" s="451"/>
      <c r="R381" s="451"/>
      <c r="S381" s="451"/>
      <c r="T381" s="451"/>
      <c r="U381" s="451"/>
      <c r="V381" s="451"/>
      <c r="W381" s="451"/>
      <c r="X381" s="451"/>
      <c r="Y381" s="451"/>
      <c r="Z381" s="451"/>
      <c r="AA381" s="451"/>
      <c r="AB381" s="451"/>
      <c r="AC381" s="451"/>
      <c r="AD381" s="451"/>
      <c r="AE381" s="451"/>
      <c r="AF381" s="451"/>
      <c r="AG381" s="451"/>
      <c r="AH381" s="451"/>
      <c r="AI381" s="451"/>
      <c r="AJ381" s="451"/>
      <c r="AK381" s="451"/>
      <c r="AL381" s="451"/>
      <c r="AM381" s="451"/>
      <c r="AN381" s="451"/>
      <c r="AO381" s="451"/>
      <c r="AP381" s="451"/>
      <c r="AQ381" s="451"/>
      <c r="AR381" s="451"/>
      <c r="AS381" s="451"/>
      <c r="AT381" s="451"/>
      <c r="AU381" s="451"/>
      <c r="AV381" s="451"/>
    </row>
    <row r="382" spans="1:48">
      <c r="A382" s="451"/>
      <c r="B382" s="451"/>
      <c r="C382" s="451"/>
      <c r="D382" s="451"/>
      <c r="E382" s="451"/>
      <c r="F382" s="451"/>
      <c r="G382" s="451"/>
      <c r="H382" s="451"/>
      <c r="I382" s="451"/>
      <c r="J382" s="451"/>
      <c r="K382" s="451"/>
      <c r="L382" s="451"/>
      <c r="M382" s="451"/>
      <c r="N382" s="451"/>
      <c r="O382" s="451"/>
      <c r="P382" s="451"/>
      <c r="Q382" s="451"/>
      <c r="R382" s="451"/>
      <c r="S382" s="451"/>
      <c r="T382" s="451"/>
      <c r="U382" s="451"/>
      <c r="V382" s="451"/>
      <c r="W382" s="451"/>
      <c r="X382" s="451"/>
      <c r="Y382" s="451"/>
      <c r="Z382" s="451"/>
      <c r="AA382" s="451"/>
      <c r="AB382" s="451"/>
      <c r="AC382" s="451"/>
      <c r="AD382" s="451"/>
      <c r="AE382" s="451"/>
      <c r="AF382" s="451"/>
      <c r="AG382" s="451"/>
      <c r="AH382" s="451"/>
      <c r="AI382" s="451"/>
      <c r="AJ382" s="451"/>
      <c r="AK382" s="451"/>
      <c r="AL382" s="451"/>
      <c r="AM382" s="451"/>
      <c r="AN382" s="451"/>
      <c r="AO382" s="451"/>
      <c r="AP382" s="451"/>
      <c r="AQ382" s="451"/>
      <c r="AR382" s="451"/>
      <c r="AS382" s="451"/>
      <c r="AT382" s="451"/>
      <c r="AU382" s="451"/>
      <c r="AV382" s="451"/>
    </row>
    <row r="383" spans="1:48">
      <c r="A383" s="451"/>
      <c r="B383" s="451"/>
      <c r="C383" s="451"/>
      <c r="D383" s="451"/>
      <c r="E383" s="451"/>
      <c r="F383" s="451"/>
      <c r="G383" s="451"/>
      <c r="H383" s="451"/>
      <c r="I383" s="451"/>
      <c r="J383" s="451"/>
      <c r="K383" s="451"/>
      <c r="L383" s="451"/>
      <c r="M383" s="451"/>
      <c r="N383" s="451"/>
      <c r="O383" s="451"/>
      <c r="P383" s="451"/>
      <c r="Q383" s="451"/>
      <c r="R383" s="451"/>
      <c r="S383" s="451"/>
      <c r="T383" s="451"/>
      <c r="U383" s="451"/>
      <c r="V383" s="451"/>
      <c r="W383" s="451"/>
      <c r="X383" s="451"/>
      <c r="Y383" s="451"/>
      <c r="Z383" s="451"/>
      <c r="AA383" s="451"/>
      <c r="AB383" s="451"/>
      <c r="AC383" s="451"/>
      <c r="AD383" s="451"/>
      <c r="AE383" s="451"/>
      <c r="AF383" s="451"/>
      <c r="AG383" s="451"/>
      <c r="AH383" s="451"/>
      <c r="AI383" s="451"/>
      <c r="AJ383" s="451"/>
      <c r="AK383" s="451"/>
      <c r="AL383" s="451"/>
      <c r="AM383" s="451"/>
      <c r="AN383" s="451"/>
      <c r="AO383" s="451"/>
      <c r="AP383" s="451"/>
      <c r="AQ383" s="451"/>
      <c r="AR383" s="451"/>
      <c r="AS383" s="451"/>
      <c r="AT383" s="451"/>
      <c r="AU383" s="451"/>
      <c r="AV383" s="451"/>
    </row>
    <row r="384" spans="1:48">
      <c r="A384" s="451"/>
      <c r="B384" s="451"/>
      <c r="C384" s="451"/>
      <c r="D384" s="451"/>
      <c r="E384" s="451"/>
      <c r="F384" s="451"/>
      <c r="G384" s="451"/>
      <c r="H384" s="451"/>
      <c r="I384" s="451"/>
      <c r="J384" s="451"/>
      <c r="K384" s="451"/>
      <c r="L384" s="451"/>
      <c r="M384" s="451"/>
      <c r="N384" s="451"/>
      <c r="O384" s="451"/>
      <c r="P384" s="451"/>
      <c r="Q384" s="451"/>
      <c r="R384" s="451"/>
      <c r="S384" s="451"/>
      <c r="T384" s="451"/>
      <c r="U384" s="451"/>
      <c r="V384" s="451"/>
      <c r="W384" s="451"/>
      <c r="X384" s="451"/>
      <c r="Y384" s="451"/>
      <c r="Z384" s="451"/>
      <c r="AA384" s="451"/>
      <c r="AB384" s="451"/>
      <c r="AC384" s="451"/>
      <c r="AD384" s="451"/>
      <c r="AE384" s="451"/>
      <c r="AF384" s="451"/>
      <c r="AG384" s="451"/>
      <c r="AH384" s="451"/>
      <c r="AI384" s="451"/>
      <c r="AJ384" s="451"/>
      <c r="AK384" s="451"/>
      <c r="AL384" s="451"/>
      <c r="AM384" s="451"/>
      <c r="AN384" s="451"/>
      <c r="AO384" s="451"/>
      <c r="AP384" s="451"/>
      <c r="AQ384" s="451"/>
      <c r="AR384" s="451"/>
      <c r="AS384" s="451"/>
      <c r="AT384" s="451"/>
      <c r="AU384" s="451"/>
      <c r="AV384" s="451"/>
    </row>
    <row r="385" spans="1:48">
      <c r="A385" s="451"/>
      <c r="B385" s="451"/>
      <c r="C385" s="451"/>
      <c r="D385" s="451"/>
      <c r="E385" s="451"/>
      <c r="F385" s="451"/>
      <c r="G385" s="451"/>
      <c r="H385" s="451"/>
      <c r="I385" s="451"/>
      <c r="J385" s="451"/>
      <c r="K385" s="451"/>
      <c r="L385" s="451"/>
      <c r="M385" s="451"/>
      <c r="N385" s="451"/>
      <c r="O385" s="451"/>
      <c r="P385" s="451"/>
      <c r="Q385" s="451"/>
      <c r="R385" s="451"/>
      <c r="S385" s="451"/>
      <c r="T385" s="451"/>
      <c r="U385" s="451"/>
      <c r="V385" s="451"/>
      <c r="W385" s="451"/>
      <c r="X385" s="451"/>
      <c r="Y385" s="451"/>
      <c r="Z385" s="451"/>
      <c r="AA385" s="451"/>
      <c r="AB385" s="451"/>
      <c r="AC385" s="451"/>
      <c r="AD385" s="451"/>
      <c r="AE385" s="451"/>
      <c r="AF385" s="451"/>
      <c r="AG385" s="451"/>
      <c r="AH385" s="451"/>
      <c r="AI385" s="451"/>
      <c r="AJ385" s="451"/>
      <c r="AK385" s="451"/>
      <c r="AL385" s="451"/>
      <c r="AM385" s="451"/>
      <c r="AN385" s="451"/>
      <c r="AO385" s="451"/>
      <c r="AP385" s="451"/>
      <c r="AQ385" s="451"/>
      <c r="AR385" s="451"/>
      <c r="AS385" s="451"/>
      <c r="AT385" s="451"/>
      <c r="AU385" s="451"/>
      <c r="AV385" s="451"/>
    </row>
    <row r="386" spans="1:48">
      <c r="A386" s="451"/>
      <c r="B386" s="451"/>
      <c r="C386" s="451"/>
      <c r="D386" s="451"/>
      <c r="E386" s="451"/>
      <c r="F386" s="451"/>
      <c r="G386" s="451"/>
      <c r="H386" s="451"/>
      <c r="I386" s="451"/>
      <c r="J386" s="451"/>
      <c r="K386" s="451"/>
      <c r="L386" s="451"/>
      <c r="M386" s="451"/>
      <c r="N386" s="451"/>
      <c r="O386" s="451"/>
      <c r="P386" s="451"/>
      <c r="Q386" s="451"/>
      <c r="R386" s="451"/>
      <c r="S386" s="451"/>
      <c r="T386" s="451"/>
      <c r="U386" s="451"/>
      <c r="V386" s="451"/>
      <c r="W386" s="451"/>
      <c r="X386" s="451"/>
      <c r="Y386" s="451"/>
      <c r="Z386" s="451"/>
      <c r="AA386" s="451"/>
      <c r="AB386" s="451"/>
      <c r="AC386" s="451"/>
      <c r="AD386" s="451"/>
      <c r="AE386" s="451"/>
      <c r="AF386" s="451"/>
      <c r="AG386" s="451"/>
      <c r="AH386" s="451"/>
      <c r="AI386" s="451"/>
      <c r="AJ386" s="451"/>
      <c r="AK386" s="451"/>
      <c r="AL386" s="451"/>
      <c r="AM386" s="451"/>
      <c r="AN386" s="451"/>
      <c r="AO386" s="451"/>
      <c r="AP386" s="451"/>
      <c r="AQ386" s="451"/>
      <c r="AR386" s="451"/>
      <c r="AS386" s="451"/>
      <c r="AT386" s="451"/>
      <c r="AU386" s="451"/>
      <c r="AV386" s="451"/>
    </row>
    <row r="387" spans="1:48">
      <c r="A387" s="451"/>
      <c r="B387" s="451"/>
      <c r="C387" s="451"/>
      <c r="D387" s="451"/>
      <c r="E387" s="451"/>
      <c r="F387" s="451"/>
      <c r="G387" s="451"/>
      <c r="H387" s="451"/>
      <c r="I387" s="451"/>
      <c r="J387" s="451"/>
      <c r="K387" s="451"/>
      <c r="L387" s="451"/>
      <c r="M387" s="451"/>
      <c r="N387" s="451"/>
      <c r="O387" s="451"/>
      <c r="P387" s="451"/>
      <c r="Q387" s="451"/>
      <c r="R387" s="451"/>
      <c r="S387" s="451"/>
      <c r="T387" s="451"/>
      <c r="U387" s="451"/>
      <c r="V387" s="451"/>
      <c r="W387" s="451"/>
      <c r="X387" s="451"/>
      <c r="Y387" s="451"/>
      <c r="Z387" s="451"/>
      <c r="AA387" s="451"/>
      <c r="AB387" s="451"/>
      <c r="AC387" s="451"/>
      <c r="AD387" s="451"/>
      <c r="AE387" s="451"/>
      <c r="AF387" s="451"/>
      <c r="AG387" s="451"/>
      <c r="AH387" s="451"/>
      <c r="AI387" s="451"/>
      <c r="AJ387" s="451"/>
      <c r="AK387" s="451"/>
      <c r="AL387" s="451"/>
      <c r="AM387" s="451"/>
      <c r="AN387" s="451"/>
      <c r="AO387" s="451"/>
      <c r="AP387" s="451"/>
      <c r="AQ387" s="451"/>
      <c r="AR387" s="451"/>
      <c r="AS387" s="451"/>
      <c r="AT387" s="451"/>
      <c r="AU387" s="451"/>
      <c r="AV387" s="451"/>
    </row>
    <row r="388" spans="1:48">
      <c r="A388" s="451"/>
      <c r="B388" s="451"/>
      <c r="C388" s="451"/>
      <c r="D388" s="451"/>
      <c r="E388" s="451"/>
      <c r="F388" s="451"/>
      <c r="G388" s="451"/>
      <c r="H388" s="451"/>
      <c r="I388" s="451"/>
      <c r="J388" s="451"/>
      <c r="K388" s="451"/>
      <c r="L388" s="451"/>
      <c r="M388" s="451"/>
      <c r="N388" s="451"/>
      <c r="O388" s="451"/>
      <c r="P388" s="451"/>
      <c r="Q388" s="451"/>
      <c r="R388" s="451"/>
      <c r="S388" s="451"/>
      <c r="T388" s="451"/>
      <c r="U388" s="451"/>
      <c r="V388" s="451"/>
      <c r="W388" s="451"/>
      <c r="X388" s="451"/>
      <c r="Y388" s="451"/>
      <c r="Z388" s="451"/>
      <c r="AA388" s="451"/>
      <c r="AB388" s="451"/>
      <c r="AC388" s="451"/>
      <c r="AD388" s="451"/>
      <c r="AE388" s="451"/>
      <c r="AF388" s="451"/>
      <c r="AG388" s="451"/>
      <c r="AH388" s="451"/>
      <c r="AI388" s="451"/>
      <c r="AJ388" s="451"/>
      <c r="AK388" s="451"/>
      <c r="AL388" s="451"/>
      <c r="AM388" s="451"/>
      <c r="AN388" s="451"/>
      <c r="AO388" s="451"/>
      <c r="AP388" s="451"/>
      <c r="AQ388" s="451"/>
      <c r="AR388" s="451"/>
      <c r="AS388" s="451"/>
      <c r="AT388" s="451"/>
      <c r="AU388" s="451"/>
      <c r="AV388" s="451"/>
    </row>
    <row r="389" spans="1:48">
      <c r="A389" s="451"/>
      <c r="B389" s="451"/>
      <c r="C389" s="451"/>
      <c r="D389" s="451"/>
      <c r="E389" s="451"/>
      <c r="F389" s="451"/>
      <c r="G389" s="451"/>
      <c r="H389" s="451"/>
      <c r="I389" s="451"/>
      <c r="J389" s="451"/>
      <c r="K389" s="451"/>
      <c r="L389" s="451"/>
      <c r="M389" s="451"/>
      <c r="N389" s="451"/>
      <c r="O389" s="451"/>
      <c r="P389" s="451"/>
      <c r="Q389" s="451"/>
      <c r="R389" s="451"/>
      <c r="S389" s="451"/>
      <c r="T389" s="451"/>
      <c r="U389" s="451"/>
      <c r="V389" s="451"/>
      <c r="W389" s="451"/>
      <c r="X389" s="451"/>
      <c r="Y389" s="451"/>
      <c r="Z389" s="451"/>
      <c r="AA389" s="451"/>
      <c r="AB389" s="451"/>
      <c r="AC389" s="451"/>
      <c r="AD389" s="451"/>
      <c r="AE389" s="451"/>
      <c r="AF389" s="451"/>
      <c r="AG389" s="451"/>
      <c r="AH389" s="451"/>
      <c r="AI389" s="451"/>
      <c r="AJ389" s="451"/>
      <c r="AK389" s="451"/>
      <c r="AL389" s="451"/>
      <c r="AM389" s="451"/>
      <c r="AN389" s="451"/>
      <c r="AO389" s="451"/>
      <c r="AP389" s="451"/>
      <c r="AQ389" s="451"/>
      <c r="AR389" s="451"/>
      <c r="AS389" s="451"/>
      <c r="AT389" s="451"/>
      <c r="AU389" s="451"/>
      <c r="AV389" s="451"/>
    </row>
    <row r="390" spans="1:48">
      <c r="A390" s="451"/>
      <c r="B390" s="451"/>
      <c r="C390" s="451"/>
      <c r="D390" s="451"/>
      <c r="E390" s="451"/>
      <c r="F390" s="451"/>
      <c r="G390" s="451"/>
      <c r="H390" s="451"/>
      <c r="I390" s="451"/>
      <c r="J390" s="451"/>
      <c r="K390" s="451"/>
      <c r="L390" s="451"/>
      <c r="M390" s="451"/>
      <c r="N390" s="451"/>
      <c r="O390" s="451"/>
      <c r="P390" s="451"/>
      <c r="Q390" s="451"/>
      <c r="R390" s="451"/>
      <c r="S390" s="451"/>
      <c r="T390" s="451"/>
      <c r="U390" s="451"/>
      <c r="V390" s="451"/>
      <c r="W390" s="451"/>
      <c r="X390" s="451"/>
      <c r="Y390" s="451"/>
      <c r="Z390" s="451"/>
      <c r="AA390" s="451"/>
      <c r="AB390" s="451"/>
      <c r="AC390" s="451"/>
      <c r="AD390" s="451"/>
      <c r="AE390" s="451"/>
      <c r="AF390" s="451"/>
      <c r="AG390" s="451"/>
      <c r="AH390" s="451"/>
      <c r="AI390" s="451"/>
      <c r="AJ390" s="451"/>
      <c r="AK390" s="451"/>
      <c r="AL390" s="451"/>
      <c r="AM390" s="451"/>
      <c r="AN390" s="451"/>
      <c r="AO390" s="451"/>
      <c r="AP390" s="451"/>
      <c r="AQ390" s="451"/>
      <c r="AR390" s="451"/>
      <c r="AS390" s="451"/>
      <c r="AT390" s="451"/>
      <c r="AU390" s="451"/>
      <c r="AV390" s="451"/>
    </row>
    <row r="391" spans="1:48">
      <c r="A391" s="451"/>
      <c r="B391" s="451"/>
      <c r="C391" s="451"/>
      <c r="D391" s="451"/>
      <c r="E391" s="451"/>
      <c r="F391" s="451"/>
      <c r="G391" s="451"/>
      <c r="H391" s="451"/>
      <c r="I391" s="451"/>
      <c r="J391" s="451"/>
      <c r="K391" s="451"/>
      <c r="L391" s="451"/>
      <c r="M391" s="451"/>
      <c r="N391" s="451"/>
      <c r="O391" s="451"/>
      <c r="P391" s="451"/>
      <c r="Q391" s="451"/>
      <c r="R391" s="451"/>
      <c r="S391" s="451"/>
      <c r="T391" s="451"/>
      <c r="U391" s="451"/>
      <c r="V391" s="451"/>
      <c r="W391" s="451"/>
      <c r="X391" s="451"/>
      <c r="Y391" s="451"/>
      <c r="Z391" s="451"/>
      <c r="AA391" s="451"/>
      <c r="AB391" s="451"/>
      <c r="AC391" s="451"/>
      <c r="AD391" s="451"/>
      <c r="AE391" s="451"/>
      <c r="AF391" s="451"/>
      <c r="AG391" s="451"/>
      <c r="AH391" s="451"/>
      <c r="AI391" s="451"/>
      <c r="AJ391" s="451"/>
      <c r="AK391" s="451"/>
      <c r="AL391" s="451"/>
      <c r="AM391" s="451"/>
      <c r="AN391" s="451"/>
      <c r="AO391" s="451"/>
      <c r="AP391" s="451"/>
      <c r="AQ391" s="451"/>
      <c r="AR391" s="451"/>
      <c r="AS391" s="451"/>
      <c r="AT391" s="451"/>
      <c r="AU391" s="451"/>
      <c r="AV391" s="451"/>
    </row>
    <row r="392" spans="1:48">
      <c r="A392" s="451"/>
      <c r="B392" s="451"/>
      <c r="C392" s="451"/>
      <c r="D392" s="451"/>
      <c r="E392" s="451"/>
      <c r="F392" s="451"/>
      <c r="G392" s="451"/>
      <c r="H392" s="451"/>
      <c r="I392" s="451"/>
      <c r="J392" s="451"/>
      <c r="K392" s="451"/>
      <c r="L392" s="451"/>
      <c r="M392" s="451"/>
      <c r="N392" s="451"/>
      <c r="O392" s="451"/>
      <c r="P392" s="451"/>
      <c r="Q392" s="451"/>
      <c r="R392" s="451"/>
      <c r="S392" s="451"/>
      <c r="T392" s="451"/>
      <c r="U392" s="451"/>
      <c r="V392" s="451"/>
      <c r="W392" s="451"/>
      <c r="X392" s="451"/>
      <c r="Y392" s="451"/>
      <c r="Z392" s="451"/>
      <c r="AA392" s="451"/>
      <c r="AB392" s="451"/>
      <c r="AC392" s="451"/>
      <c r="AD392" s="451"/>
      <c r="AE392" s="451"/>
      <c r="AF392" s="451"/>
      <c r="AG392" s="451"/>
      <c r="AH392" s="451"/>
      <c r="AI392" s="451"/>
      <c r="AJ392" s="451"/>
      <c r="AK392" s="451"/>
      <c r="AL392" s="451"/>
      <c r="AM392" s="451"/>
      <c r="AN392" s="451"/>
      <c r="AO392" s="451"/>
      <c r="AP392" s="451"/>
      <c r="AQ392" s="451"/>
      <c r="AR392" s="451"/>
      <c r="AS392" s="451"/>
      <c r="AT392" s="451"/>
      <c r="AU392" s="451"/>
      <c r="AV392" s="451"/>
    </row>
    <row r="393" spans="1:48">
      <c r="A393" s="451"/>
      <c r="B393" s="451"/>
      <c r="C393" s="451"/>
      <c r="D393" s="451"/>
      <c r="E393" s="451"/>
      <c r="F393" s="451"/>
      <c r="G393" s="451"/>
      <c r="H393" s="451"/>
      <c r="I393" s="451"/>
      <c r="J393" s="451"/>
      <c r="K393" s="451"/>
      <c r="L393" s="451"/>
      <c r="M393" s="451"/>
      <c r="N393" s="451"/>
      <c r="O393" s="451"/>
      <c r="P393" s="451"/>
      <c r="Q393" s="451"/>
      <c r="R393" s="451"/>
      <c r="S393" s="451"/>
      <c r="T393" s="451"/>
      <c r="U393" s="451"/>
      <c r="V393" s="451"/>
      <c r="W393" s="451"/>
      <c r="X393" s="451"/>
      <c r="Y393" s="451"/>
      <c r="Z393" s="451"/>
      <c r="AA393" s="451"/>
      <c r="AB393" s="451"/>
      <c r="AC393" s="451"/>
      <c r="AD393" s="451"/>
      <c r="AE393" s="451"/>
      <c r="AF393" s="451"/>
      <c r="AG393" s="451"/>
      <c r="AH393" s="451"/>
      <c r="AI393" s="451"/>
      <c r="AJ393" s="451"/>
      <c r="AK393" s="451"/>
      <c r="AL393" s="451"/>
      <c r="AM393" s="451"/>
      <c r="AN393" s="451"/>
      <c r="AO393" s="451"/>
      <c r="AP393" s="451"/>
      <c r="AQ393" s="451"/>
      <c r="AR393" s="451"/>
      <c r="AS393" s="451"/>
      <c r="AT393" s="451"/>
      <c r="AU393" s="451"/>
      <c r="AV393" s="451"/>
    </row>
    <row r="394" spans="1:48">
      <c r="A394" s="451"/>
      <c r="B394" s="451"/>
      <c r="C394" s="451"/>
      <c r="D394" s="451"/>
      <c r="E394" s="451"/>
      <c r="F394" s="451"/>
      <c r="G394" s="451"/>
      <c r="H394" s="451"/>
      <c r="I394" s="451"/>
      <c r="J394" s="451"/>
      <c r="K394" s="451"/>
      <c r="L394" s="451"/>
      <c r="M394" s="451"/>
      <c r="N394" s="451"/>
      <c r="O394" s="451"/>
      <c r="P394" s="451"/>
      <c r="Q394" s="451"/>
      <c r="R394" s="451"/>
      <c r="S394" s="451"/>
      <c r="T394" s="451"/>
      <c r="U394" s="451"/>
      <c r="V394" s="451"/>
      <c r="W394" s="451"/>
      <c r="X394" s="451"/>
      <c r="Y394" s="451"/>
      <c r="Z394" s="451"/>
      <c r="AA394" s="451"/>
      <c r="AB394" s="451"/>
      <c r="AC394" s="451"/>
      <c r="AD394" s="451"/>
      <c r="AE394" s="451"/>
      <c r="AF394" s="451"/>
      <c r="AG394" s="451"/>
      <c r="AH394" s="451"/>
      <c r="AI394" s="451"/>
      <c r="AJ394" s="451"/>
      <c r="AK394" s="451"/>
      <c r="AL394" s="451"/>
      <c r="AM394" s="451"/>
      <c r="AN394" s="451"/>
      <c r="AO394" s="451"/>
      <c r="AP394" s="451"/>
      <c r="AQ394" s="451"/>
      <c r="AR394" s="451"/>
      <c r="AS394" s="451"/>
      <c r="AT394" s="451"/>
      <c r="AU394" s="451"/>
      <c r="AV394" s="451"/>
    </row>
    <row r="395" spans="1:48">
      <c r="A395" s="451"/>
      <c r="B395" s="451"/>
      <c r="C395" s="451"/>
      <c r="D395" s="451"/>
      <c r="E395" s="451"/>
      <c r="F395" s="451"/>
      <c r="G395" s="451"/>
      <c r="H395" s="451"/>
      <c r="I395" s="451"/>
      <c r="J395" s="451"/>
      <c r="K395" s="451"/>
      <c r="L395" s="451"/>
      <c r="M395" s="451"/>
      <c r="N395" s="451"/>
      <c r="O395" s="451"/>
      <c r="P395" s="451"/>
      <c r="Q395" s="451"/>
      <c r="R395" s="451"/>
      <c r="S395" s="451"/>
      <c r="T395" s="451"/>
      <c r="U395" s="451"/>
      <c r="V395" s="451"/>
      <c r="W395" s="451"/>
      <c r="X395" s="451"/>
      <c r="Y395" s="451"/>
      <c r="Z395" s="451"/>
      <c r="AA395" s="451"/>
      <c r="AB395" s="451"/>
      <c r="AC395" s="451"/>
      <c r="AD395" s="451"/>
      <c r="AE395" s="451"/>
      <c r="AF395" s="451"/>
      <c r="AG395" s="451"/>
      <c r="AH395" s="451"/>
      <c r="AI395" s="451"/>
      <c r="AJ395" s="451"/>
      <c r="AK395" s="451"/>
      <c r="AL395" s="451"/>
      <c r="AM395" s="451"/>
      <c r="AN395" s="451"/>
      <c r="AO395" s="451"/>
      <c r="AP395" s="451"/>
      <c r="AQ395" s="451"/>
      <c r="AR395" s="451"/>
      <c r="AS395" s="451"/>
      <c r="AT395" s="451"/>
      <c r="AU395" s="451"/>
      <c r="AV395" s="451"/>
    </row>
    <row r="396" spans="1:48">
      <c r="A396" s="451"/>
      <c r="B396" s="451"/>
      <c r="C396" s="451"/>
      <c r="D396" s="451"/>
      <c r="E396" s="451"/>
      <c r="F396" s="451"/>
      <c r="G396" s="451"/>
      <c r="H396" s="451"/>
      <c r="I396" s="451"/>
      <c r="J396" s="451"/>
      <c r="K396" s="451"/>
      <c r="L396" s="451"/>
      <c r="M396" s="451"/>
      <c r="N396" s="451"/>
      <c r="O396" s="451"/>
      <c r="P396" s="451"/>
      <c r="Q396" s="451"/>
      <c r="R396" s="451"/>
      <c r="S396" s="451"/>
      <c r="T396" s="451"/>
      <c r="U396" s="451"/>
      <c r="V396" s="451"/>
      <c r="W396" s="451"/>
      <c r="X396" s="451"/>
      <c r="Y396" s="451"/>
      <c r="Z396" s="451"/>
      <c r="AA396" s="451"/>
      <c r="AB396" s="451"/>
      <c r="AC396" s="451"/>
      <c r="AD396" s="451"/>
      <c r="AE396" s="451"/>
      <c r="AF396" s="451"/>
      <c r="AG396" s="451"/>
      <c r="AH396" s="451"/>
      <c r="AI396" s="451"/>
      <c r="AJ396" s="451"/>
      <c r="AK396" s="451"/>
      <c r="AL396" s="451"/>
      <c r="AM396" s="451"/>
      <c r="AN396" s="451"/>
      <c r="AO396" s="451"/>
      <c r="AP396" s="451"/>
      <c r="AQ396" s="451"/>
      <c r="AR396" s="451"/>
      <c r="AS396" s="451"/>
      <c r="AT396" s="451"/>
      <c r="AU396" s="451"/>
      <c r="AV396" s="451"/>
    </row>
    <row r="397" spans="1:48">
      <c r="A397" s="451"/>
      <c r="B397" s="451"/>
      <c r="C397" s="451"/>
      <c r="D397" s="451"/>
      <c r="E397" s="451"/>
      <c r="F397" s="451"/>
      <c r="G397" s="451"/>
      <c r="H397" s="451"/>
      <c r="I397" s="451"/>
      <c r="J397" s="451"/>
      <c r="K397" s="451"/>
      <c r="L397" s="451"/>
      <c r="M397" s="451"/>
      <c r="N397" s="451"/>
      <c r="O397" s="451"/>
      <c r="P397" s="451"/>
      <c r="Q397" s="451"/>
      <c r="R397" s="451"/>
      <c r="S397" s="451"/>
      <c r="T397" s="451"/>
      <c r="U397" s="451"/>
      <c r="V397" s="451"/>
      <c r="W397" s="451"/>
      <c r="X397" s="451"/>
      <c r="Y397" s="451"/>
      <c r="Z397" s="451"/>
      <c r="AA397" s="451"/>
      <c r="AB397" s="451"/>
      <c r="AC397" s="451"/>
      <c r="AD397" s="451"/>
      <c r="AE397" s="451"/>
      <c r="AF397" s="451"/>
      <c r="AG397" s="451"/>
      <c r="AH397" s="451"/>
      <c r="AI397" s="451"/>
      <c r="AJ397" s="451"/>
      <c r="AK397" s="451"/>
      <c r="AL397" s="451"/>
      <c r="AM397" s="451"/>
      <c r="AN397" s="451"/>
      <c r="AO397" s="451"/>
      <c r="AP397" s="451"/>
      <c r="AQ397" s="451"/>
      <c r="AR397" s="451"/>
      <c r="AS397" s="451"/>
      <c r="AT397" s="451"/>
      <c r="AU397" s="451"/>
      <c r="AV397" s="451"/>
    </row>
    <row r="398" spans="1:48">
      <c r="A398" s="451"/>
      <c r="B398" s="451"/>
      <c r="C398" s="451"/>
      <c r="D398" s="451"/>
      <c r="E398" s="451"/>
      <c r="F398" s="451"/>
      <c r="G398" s="451"/>
      <c r="H398" s="451"/>
      <c r="I398" s="451"/>
      <c r="J398" s="451"/>
      <c r="K398" s="451"/>
      <c r="L398" s="451"/>
      <c r="M398" s="451"/>
      <c r="N398" s="451"/>
      <c r="O398" s="451"/>
      <c r="P398" s="451"/>
      <c r="Q398" s="451"/>
      <c r="R398" s="451"/>
      <c r="S398" s="451"/>
      <c r="T398" s="451"/>
      <c r="U398" s="451"/>
      <c r="V398" s="451"/>
      <c r="W398" s="451"/>
      <c r="X398" s="451"/>
      <c r="Y398" s="451"/>
      <c r="Z398" s="451"/>
      <c r="AA398" s="451"/>
      <c r="AB398" s="451"/>
      <c r="AC398" s="451"/>
      <c r="AD398" s="451"/>
      <c r="AE398" s="451"/>
      <c r="AF398" s="451"/>
      <c r="AG398" s="451"/>
      <c r="AH398" s="451"/>
      <c r="AI398" s="451"/>
      <c r="AJ398" s="451"/>
      <c r="AK398" s="451"/>
      <c r="AL398" s="451"/>
      <c r="AM398" s="451"/>
      <c r="AN398" s="451"/>
      <c r="AO398" s="451"/>
      <c r="AP398" s="451"/>
      <c r="AQ398" s="451"/>
      <c r="AR398" s="451"/>
      <c r="AS398" s="451"/>
      <c r="AT398" s="451"/>
      <c r="AU398" s="451"/>
      <c r="AV398" s="451"/>
    </row>
    <row r="399" spans="1:48">
      <c r="A399" s="451"/>
      <c r="B399" s="451"/>
      <c r="C399" s="451"/>
      <c r="D399" s="451"/>
      <c r="E399" s="451"/>
      <c r="F399" s="451"/>
      <c r="G399" s="451"/>
      <c r="H399" s="451"/>
      <c r="I399" s="451"/>
      <c r="J399" s="451"/>
      <c r="K399" s="451"/>
      <c r="L399" s="451"/>
      <c r="M399" s="451"/>
      <c r="N399" s="451"/>
      <c r="O399" s="451"/>
      <c r="P399" s="451"/>
      <c r="Q399" s="451"/>
      <c r="R399" s="451"/>
      <c r="S399" s="451"/>
      <c r="T399" s="451"/>
      <c r="U399" s="451"/>
      <c r="V399" s="451"/>
      <c r="W399" s="451"/>
      <c r="X399" s="451"/>
      <c r="Y399" s="451"/>
      <c r="Z399" s="451"/>
      <c r="AA399" s="451"/>
      <c r="AB399" s="451"/>
      <c r="AC399" s="451"/>
      <c r="AD399" s="451"/>
      <c r="AE399" s="451"/>
      <c r="AF399" s="451"/>
      <c r="AG399" s="451"/>
      <c r="AH399" s="451"/>
      <c r="AI399" s="451"/>
      <c r="AJ399" s="451"/>
      <c r="AK399" s="451"/>
      <c r="AL399" s="451"/>
      <c r="AM399" s="451"/>
      <c r="AN399" s="451"/>
      <c r="AO399" s="451"/>
      <c r="AP399" s="451"/>
      <c r="AQ399" s="451"/>
      <c r="AR399" s="451"/>
      <c r="AS399" s="451"/>
      <c r="AT399" s="451"/>
      <c r="AU399" s="451"/>
      <c r="AV399" s="451"/>
    </row>
    <row r="400" spans="1:48">
      <c r="A400" s="451"/>
      <c r="B400" s="451"/>
      <c r="C400" s="451"/>
      <c r="D400" s="451"/>
      <c r="E400" s="451"/>
      <c r="F400" s="451"/>
      <c r="G400" s="451"/>
      <c r="H400" s="451"/>
      <c r="I400" s="451"/>
      <c r="J400" s="451"/>
      <c r="K400" s="451"/>
      <c r="L400" s="451"/>
      <c r="M400" s="451"/>
      <c r="N400" s="451"/>
      <c r="O400" s="451"/>
      <c r="P400" s="451"/>
      <c r="Q400" s="451"/>
      <c r="R400" s="451"/>
      <c r="S400" s="451"/>
      <c r="T400" s="451"/>
      <c r="U400" s="451"/>
      <c r="V400" s="451"/>
      <c r="W400" s="451"/>
      <c r="X400" s="451"/>
      <c r="Y400" s="451"/>
      <c r="Z400" s="451"/>
      <c r="AA400" s="451"/>
      <c r="AB400" s="451"/>
      <c r="AC400" s="451"/>
      <c r="AD400" s="451"/>
      <c r="AE400" s="451"/>
      <c r="AF400" s="451"/>
      <c r="AG400" s="451"/>
      <c r="AH400" s="451"/>
      <c r="AI400" s="451"/>
      <c r="AJ400" s="451"/>
      <c r="AK400" s="451"/>
      <c r="AL400" s="451"/>
      <c r="AM400" s="451"/>
      <c r="AN400" s="451"/>
      <c r="AO400" s="451"/>
      <c r="AP400" s="451"/>
      <c r="AQ400" s="451"/>
      <c r="AR400" s="451"/>
      <c r="AS400" s="451"/>
      <c r="AT400" s="451"/>
      <c r="AU400" s="451"/>
      <c r="AV400" s="451"/>
    </row>
    <row r="401" spans="1:48">
      <c r="A401" s="451"/>
      <c r="B401" s="451"/>
      <c r="C401" s="451"/>
      <c r="D401" s="451"/>
      <c r="E401" s="451"/>
      <c r="F401" s="451"/>
      <c r="G401" s="451"/>
      <c r="H401" s="451"/>
      <c r="I401" s="451"/>
      <c r="J401" s="451"/>
      <c r="K401" s="451"/>
      <c r="L401" s="451"/>
      <c r="M401" s="451"/>
      <c r="N401" s="451"/>
      <c r="O401" s="451"/>
      <c r="P401" s="451"/>
      <c r="Q401" s="451"/>
      <c r="R401" s="451"/>
      <c r="S401" s="451"/>
      <c r="T401" s="451"/>
      <c r="U401" s="451"/>
      <c r="V401" s="451"/>
      <c r="W401" s="451"/>
      <c r="X401" s="451"/>
      <c r="Y401" s="451"/>
      <c r="Z401" s="451"/>
      <c r="AA401" s="451"/>
      <c r="AB401" s="451"/>
      <c r="AC401" s="451"/>
      <c r="AD401" s="451"/>
      <c r="AE401" s="451"/>
      <c r="AF401" s="451"/>
      <c r="AG401" s="451"/>
      <c r="AH401" s="451"/>
      <c r="AI401" s="451"/>
      <c r="AJ401" s="451"/>
      <c r="AK401" s="451"/>
      <c r="AL401" s="451"/>
      <c r="AM401" s="451"/>
      <c r="AN401" s="451"/>
      <c r="AO401" s="451"/>
      <c r="AP401" s="451"/>
      <c r="AQ401" s="451"/>
      <c r="AR401" s="451"/>
      <c r="AS401" s="451"/>
      <c r="AT401" s="451"/>
      <c r="AU401" s="451"/>
      <c r="AV401" s="451"/>
    </row>
    <row r="402" spans="1:48">
      <c r="A402" s="451"/>
      <c r="B402" s="451"/>
      <c r="C402" s="451"/>
      <c r="D402" s="451"/>
      <c r="E402" s="451"/>
      <c r="F402" s="451"/>
      <c r="G402" s="451"/>
      <c r="H402" s="451"/>
      <c r="I402" s="451"/>
      <c r="J402" s="451"/>
      <c r="K402" s="451"/>
      <c r="L402" s="451"/>
      <c r="M402" s="451"/>
      <c r="N402" s="451"/>
      <c r="O402" s="451"/>
      <c r="P402" s="451"/>
      <c r="Q402" s="451"/>
      <c r="R402" s="451"/>
      <c r="S402" s="451"/>
      <c r="T402" s="451"/>
      <c r="U402" s="451"/>
      <c r="V402" s="451"/>
      <c r="W402" s="451"/>
      <c r="X402" s="451"/>
      <c r="Y402" s="451"/>
      <c r="Z402" s="451"/>
      <c r="AA402" s="451"/>
      <c r="AB402" s="451"/>
      <c r="AC402" s="451"/>
      <c r="AD402" s="451"/>
      <c r="AE402" s="451"/>
      <c r="AF402" s="451"/>
      <c r="AG402" s="451"/>
      <c r="AH402" s="451"/>
      <c r="AI402" s="451"/>
      <c r="AJ402" s="451"/>
      <c r="AK402" s="451"/>
      <c r="AL402" s="451"/>
      <c r="AM402" s="451"/>
      <c r="AN402" s="451"/>
      <c r="AO402" s="451"/>
      <c r="AP402" s="451"/>
      <c r="AQ402" s="451"/>
      <c r="AR402" s="451"/>
      <c r="AS402" s="451"/>
      <c r="AT402" s="451"/>
      <c r="AU402" s="451"/>
      <c r="AV402" s="451"/>
    </row>
    <row r="403" spans="1:48">
      <c r="A403" s="451"/>
      <c r="B403" s="451"/>
      <c r="C403" s="451"/>
      <c r="D403" s="451"/>
      <c r="E403" s="451"/>
      <c r="F403" s="451"/>
      <c r="G403" s="451"/>
      <c r="H403" s="451"/>
      <c r="I403" s="451"/>
      <c r="J403" s="451"/>
      <c r="K403" s="451"/>
      <c r="L403" s="451"/>
      <c r="M403" s="451"/>
      <c r="N403" s="451"/>
      <c r="O403" s="451"/>
      <c r="P403" s="451"/>
      <c r="Q403" s="451"/>
      <c r="R403" s="451"/>
      <c r="S403" s="451"/>
      <c r="T403" s="451"/>
      <c r="U403" s="451"/>
      <c r="V403" s="451"/>
      <c r="W403" s="451"/>
      <c r="X403" s="451"/>
      <c r="Y403" s="451"/>
      <c r="Z403" s="451"/>
      <c r="AA403" s="451"/>
      <c r="AB403" s="451"/>
      <c r="AC403" s="451"/>
      <c r="AD403" s="451"/>
      <c r="AE403" s="451"/>
      <c r="AF403" s="451"/>
      <c r="AG403" s="451"/>
      <c r="AH403" s="451"/>
      <c r="AI403" s="451"/>
      <c r="AJ403" s="451"/>
      <c r="AK403" s="451"/>
      <c r="AL403" s="451"/>
      <c r="AM403" s="451"/>
      <c r="AN403" s="451"/>
      <c r="AO403" s="451"/>
      <c r="AP403" s="451"/>
      <c r="AQ403" s="451"/>
      <c r="AR403" s="451"/>
      <c r="AS403" s="451"/>
      <c r="AT403" s="451"/>
      <c r="AU403" s="451"/>
      <c r="AV403" s="451"/>
    </row>
    <row r="404" spans="1:48">
      <c r="A404" s="451"/>
      <c r="B404" s="451"/>
      <c r="C404" s="451"/>
      <c r="D404" s="451"/>
      <c r="E404" s="451"/>
      <c r="F404" s="451"/>
      <c r="G404" s="451"/>
      <c r="H404" s="451"/>
      <c r="I404" s="451"/>
      <c r="J404" s="451"/>
      <c r="K404" s="451"/>
      <c r="L404" s="451"/>
      <c r="M404" s="451"/>
      <c r="N404" s="451"/>
      <c r="O404" s="451"/>
      <c r="P404" s="451"/>
      <c r="Q404" s="451"/>
      <c r="R404" s="451"/>
      <c r="S404" s="451"/>
      <c r="T404" s="451"/>
      <c r="U404" s="451"/>
      <c r="V404" s="451"/>
      <c r="W404" s="451"/>
      <c r="X404" s="451"/>
      <c r="Y404" s="451"/>
      <c r="Z404" s="451"/>
      <c r="AA404" s="451"/>
      <c r="AB404" s="451"/>
      <c r="AC404" s="451"/>
      <c r="AD404" s="451"/>
      <c r="AE404" s="451"/>
      <c r="AF404" s="451"/>
      <c r="AG404" s="451"/>
      <c r="AH404" s="451"/>
      <c r="AI404" s="451"/>
      <c r="AJ404" s="451"/>
      <c r="AK404" s="451"/>
      <c r="AL404" s="451"/>
      <c r="AM404" s="451"/>
      <c r="AN404" s="451"/>
      <c r="AO404" s="451"/>
      <c r="AP404" s="451"/>
      <c r="AQ404" s="451"/>
      <c r="AR404" s="451"/>
      <c r="AS404" s="451"/>
      <c r="AT404" s="451"/>
      <c r="AU404" s="451"/>
      <c r="AV404" s="451"/>
    </row>
    <row r="405" spans="1:48">
      <c r="A405" s="451"/>
      <c r="B405" s="451"/>
      <c r="C405" s="451"/>
      <c r="D405" s="451"/>
      <c r="E405" s="451"/>
      <c r="F405" s="451"/>
      <c r="G405" s="451"/>
      <c r="H405" s="451"/>
      <c r="I405" s="451"/>
      <c r="J405" s="451"/>
      <c r="K405" s="451"/>
      <c r="L405" s="451"/>
      <c r="M405" s="451"/>
      <c r="N405" s="451"/>
      <c r="O405" s="451"/>
      <c r="P405" s="451"/>
      <c r="Q405" s="451"/>
      <c r="R405" s="451"/>
      <c r="S405" s="451"/>
      <c r="T405" s="451"/>
      <c r="U405" s="451"/>
      <c r="V405" s="451"/>
      <c r="W405" s="451"/>
      <c r="X405" s="451"/>
      <c r="Y405" s="451"/>
      <c r="Z405" s="451"/>
      <c r="AA405" s="451"/>
      <c r="AB405" s="451"/>
      <c r="AC405" s="451"/>
      <c r="AD405" s="451"/>
      <c r="AE405" s="451"/>
      <c r="AF405" s="451"/>
      <c r="AG405" s="451"/>
      <c r="AH405" s="451"/>
      <c r="AI405" s="451"/>
      <c r="AJ405" s="451"/>
      <c r="AK405" s="451"/>
      <c r="AL405" s="451"/>
      <c r="AM405" s="451"/>
      <c r="AN405" s="451"/>
      <c r="AO405" s="451"/>
      <c r="AP405" s="451"/>
      <c r="AQ405" s="451"/>
      <c r="AR405" s="451"/>
      <c r="AS405" s="451"/>
      <c r="AT405" s="451"/>
      <c r="AU405" s="451"/>
      <c r="AV405" s="451"/>
    </row>
    <row r="406" spans="1:48">
      <c r="A406" s="451"/>
      <c r="B406" s="451"/>
      <c r="C406" s="451"/>
      <c r="D406" s="451"/>
      <c r="E406" s="451"/>
      <c r="F406" s="451"/>
      <c r="G406" s="451"/>
      <c r="H406" s="451"/>
      <c r="I406" s="451"/>
      <c r="J406" s="451"/>
      <c r="K406" s="451"/>
      <c r="L406" s="451"/>
      <c r="M406" s="451"/>
      <c r="N406" s="451"/>
      <c r="O406" s="451"/>
      <c r="P406" s="451"/>
      <c r="Q406" s="451"/>
      <c r="R406" s="451"/>
      <c r="S406" s="451"/>
      <c r="T406" s="451"/>
      <c r="U406" s="451"/>
      <c r="V406" s="451"/>
      <c r="W406" s="451"/>
      <c r="X406" s="451"/>
      <c r="Y406" s="451"/>
      <c r="Z406" s="451"/>
      <c r="AA406" s="451"/>
      <c r="AB406" s="451"/>
      <c r="AC406" s="451"/>
      <c r="AD406" s="451"/>
      <c r="AE406" s="451"/>
      <c r="AF406" s="451"/>
      <c r="AG406" s="451"/>
      <c r="AH406" s="451"/>
      <c r="AI406" s="451"/>
      <c r="AJ406" s="451"/>
      <c r="AK406" s="451"/>
      <c r="AL406" s="451"/>
      <c r="AM406" s="451"/>
      <c r="AN406" s="451"/>
      <c r="AO406" s="451"/>
      <c r="AP406" s="451"/>
      <c r="AQ406" s="451"/>
      <c r="AR406" s="451"/>
      <c r="AS406" s="451"/>
      <c r="AT406" s="451"/>
      <c r="AU406" s="451"/>
      <c r="AV406" s="451"/>
    </row>
    <row r="407" spans="1:48">
      <c r="A407" s="451"/>
      <c r="B407" s="451"/>
      <c r="C407" s="451"/>
      <c r="D407" s="451"/>
      <c r="E407" s="451"/>
      <c r="F407" s="451"/>
      <c r="G407" s="451"/>
      <c r="H407" s="451"/>
      <c r="I407" s="451"/>
      <c r="J407" s="451"/>
      <c r="K407" s="451"/>
      <c r="L407" s="451"/>
      <c r="M407" s="451"/>
      <c r="N407" s="451"/>
      <c r="O407" s="451"/>
      <c r="P407" s="451"/>
      <c r="Q407" s="451"/>
      <c r="R407" s="451"/>
      <c r="S407" s="451"/>
      <c r="T407" s="451"/>
      <c r="U407" s="451"/>
      <c r="V407" s="451"/>
      <c r="W407" s="451"/>
      <c r="X407" s="451"/>
      <c r="Y407" s="451"/>
      <c r="Z407" s="451"/>
      <c r="AA407" s="451"/>
      <c r="AB407" s="451"/>
      <c r="AC407" s="451"/>
      <c r="AD407" s="451"/>
      <c r="AE407" s="451"/>
      <c r="AF407" s="451"/>
      <c r="AG407" s="451"/>
      <c r="AH407" s="451"/>
      <c r="AI407" s="451"/>
      <c r="AJ407" s="451"/>
      <c r="AK407" s="451"/>
      <c r="AL407" s="451"/>
      <c r="AM407" s="451"/>
      <c r="AN407" s="451"/>
      <c r="AO407" s="451"/>
      <c r="AP407" s="451"/>
      <c r="AQ407" s="451"/>
      <c r="AR407" s="451"/>
      <c r="AS407" s="451"/>
      <c r="AT407" s="451"/>
      <c r="AU407" s="451"/>
      <c r="AV407" s="451"/>
    </row>
    <row r="408" spans="1:48">
      <c r="A408" s="451"/>
      <c r="B408" s="451"/>
      <c r="C408" s="451"/>
      <c r="D408" s="451"/>
      <c r="E408" s="451"/>
      <c r="F408" s="451"/>
      <c r="G408" s="451"/>
      <c r="H408" s="451"/>
      <c r="I408" s="451"/>
      <c r="J408" s="451"/>
      <c r="K408" s="451"/>
      <c r="L408" s="451"/>
      <c r="M408" s="451"/>
      <c r="N408" s="451"/>
      <c r="O408" s="451"/>
      <c r="P408" s="451"/>
      <c r="Q408" s="451"/>
      <c r="R408" s="451"/>
      <c r="S408" s="451"/>
      <c r="T408" s="451"/>
      <c r="U408" s="451"/>
      <c r="V408" s="451"/>
      <c r="W408" s="451"/>
      <c r="X408" s="451"/>
      <c r="Y408" s="451"/>
      <c r="Z408" s="451"/>
      <c r="AA408" s="451"/>
      <c r="AB408" s="451"/>
      <c r="AC408" s="451"/>
      <c r="AD408" s="451"/>
      <c r="AE408" s="451"/>
      <c r="AF408" s="451"/>
      <c r="AG408" s="451"/>
      <c r="AH408" s="451"/>
      <c r="AI408" s="451"/>
      <c r="AJ408" s="451"/>
      <c r="AK408" s="451"/>
      <c r="AL408" s="451"/>
      <c r="AM408" s="451"/>
      <c r="AN408" s="451"/>
      <c r="AO408" s="451"/>
      <c r="AP408" s="451"/>
      <c r="AQ408" s="451"/>
      <c r="AR408" s="451"/>
      <c r="AS408" s="451"/>
      <c r="AT408" s="451"/>
      <c r="AU408" s="451"/>
      <c r="AV408" s="451"/>
    </row>
    <row r="409" spans="1:48">
      <c r="A409" s="451"/>
      <c r="B409" s="451"/>
      <c r="C409" s="451"/>
      <c r="D409" s="451"/>
      <c r="E409" s="451"/>
      <c r="F409" s="451"/>
      <c r="G409" s="451"/>
      <c r="H409" s="451"/>
      <c r="I409" s="451"/>
      <c r="J409" s="451"/>
      <c r="K409" s="451"/>
      <c r="L409" s="451"/>
      <c r="M409" s="451"/>
      <c r="N409" s="451"/>
      <c r="O409" s="451"/>
      <c r="P409" s="451"/>
      <c r="Q409" s="451"/>
      <c r="R409" s="451"/>
      <c r="S409" s="451"/>
      <c r="T409" s="451"/>
      <c r="U409" s="451"/>
      <c r="V409" s="451"/>
      <c r="W409" s="451"/>
      <c r="X409" s="451"/>
      <c r="Y409" s="451"/>
      <c r="Z409" s="451"/>
      <c r="AA409" s="451"/>
      <c r="AB409" s="451"/>
      <c r="AC409" s="451"/>
      <c r="AD409" s="451"/>
      <c r="AE409" s="451"/>
      <c r="AF409" s="451"/>
      <c r="AG409" s="451"/>
      <c r="AH409" s="451"/>
      <c r="AI409" s="451"/>
      <c r="AJ409" s="451"/>
      <c r="AK409" s="451"/>
      <c r="AL409" s="451"/>
      <c r="AM409" s="451"/>
      <c r="AN409" s="451"/>
      <c r="AO409" s="451"/>
      <c r="AP409" s="451"/>
      <c r="AQ409" s="451"/>
      <c r="AR409" s="451"/>
      <c r="AS409" s="451"/>
      <c r="AT409" s="451"/>
      <c r="AU409" s="451"/>
      <c r="AV409" s="451"/>
    </row>
    <row r="410" spans="1:48">
      <c r="A410" s="451"/>
      <c r="B410" s="451"/>
      <c r="C410" s="451"/>
      <c r="D410" s="451"/>
      <c r="E410" s="451"/>
      <c r="F410" s="451"/>
      <c r="G410" s="451"/>
      <c r="H410" s="451"/>
      <c r="I410" s="451"/>
      <c r="J410" s="451"/>
      <c r="K410" s="451"/>
      <c r="L410" s="451"/>
      <c r="M410" s="451"/>
      <c r="N410" s="451"/>
      <c r="O410" s="451"/>
      <c r="P410" s="451"/>
      <c r="Q410" s="451"/>
      <c r="R410" s="451"/>
      <c r="S410" s="451"/>
      <c r="T410" s="451"/>
      <c r="U410" s="451"/>
      <c r="V410" s="451"/>
      <c r="W410" s="451"/>
      <c r="X410" s="451"/>
      <c r="Y410" s="451"/>
      <c r="Z410" s="451"/>
      <c r="AA410" s="451"/>
      <c r="AB410" s="451"/>
      <c r="AC410" s="451"/>
      <c r="AD410" s="451"/>
      <c r="AE410" s="451"/>
      <c r="AF410" s="451"/>
      <c r="AG410" s="451"/>
      <c r="AH410" s="451"/>
      <c r="AI410" s="451"/>
      <c r="AJ410" s="451"/>
      <c r="AK410" s="451"/>
      <c r="AL410" s="451"/>
      <c r="AM410" s="451"/>
      <c r="AN410" s="451"/>
      <c r="AO410" s="451"/>
      <c r="AP410" s="451"/>
      <c r="AQ410" s="451"/>
      <c r="AR410" s="451"/>
      <c r="AS410" s="451"/>
      <c r="AT410" s="451"/>
      <c r="AU410" s="451"/>
      <c r="AV410" s="451"/>
    </row>
    <row r="411" spans="1:48">
      <c r="A411" s="451"/>
      <c r="B411" s="451"/>
      <c r="C411" s="451"/>
      <c r="D411" s="451"/>
      <c r="E411" s="451"/>
      <c r="F411" s="451"/>
      <c r="G411" s="451"/>
      <c r="H411" s="451"/>
      <c r="I411" s="451"/>
      <c r="J411" s="451"/>
      <c r="K411" s="451"/>
      <c r="L411" s="451"/>
      <c r="M411" s="451"/>
      <c r="N411" s="451"/>
      <c r="O411" s="451"/>
      <c r="P411" s="451"/>
      <c r="Q411" s="451"/>
      <c r="R411" s="451"/>
      <c r="S411" s="451"/>
      <c r="T411" s="451"/>
      <c r="U411" s="451"/>
      <c r="V411" s="451"/>
      <c r="W411" s="451"/>
      <c r="X411" s="451"/>
      <c r="Y411" s="451"/>
      <c r="Z411" s="451"/>
      <c r="AA411" s="451"/>
      <c r="AB411" s="451"/>
      <c r="AC411" s="451"/>
      <c r="AD411" s="451"/>
      <c r="AE411" s="451"/>
      <c r="AF411" s="451"/>
      <c r="AG411" s="451"/>
      <c r="AH411" s="451"/>
      <c r="AI411" s="451"/>
      <c r="AJ411" s="451"/>
      <c r="AK411" s="451"/>
      <c r="AL411" s="451"/>
      <c r="AM411" s="451"/>
      <c r="AN411" s="451"/>
      <c r="AO411" s="451"/>
      <c r="AP411" s="451"/>
      <c r="AQ411" s="451"/>
      <c r="AR411" s="451"/>
      <c r="AS411" s="451"/>
      <c r="AT411" s="451"/>
      <c r="AU411" s="451"/>
      <c r="AV411" s="451"/>
    </row>
    <row r="412" spans="1:48">
      <c r="A412" s="451"/>
      <c r="B412" s="451"/>
      <c r="C412" s="451"/>
      <c r="D412" s="451"/>
      <c r="E412" s="451"/>
      <c r="F412" s="451"/>
      <c r="G412" s="451"/>
      <c r="H412" s="451"/>
      <c r="I412" s="451"/>
      <c r="J412" s="451"/>
      <c r="K412" s="451"/>
      <c r="L412" s="451"/>
      <c r="M412" s="451"/>
      <c r="N412" s="451"/>
      <c r="O412" s="451"/>
      <c r="P412" s="451"/>
      <c r="Q412" s="451"/>
      <c r="R412" s="451"/>
      <c r="S412" s="451"/>
      <c r="T412" s="451"/>
      <c r="U412" s="451"/>
      <c r="V412" s="451"/>
      <c r="W412" s="451"/>
      <c r="X412" s="451"/>
      <c r="Y412" s="451"/>
      <c r="Z412" s="451"/>
      <c r="AA412" s="451"/>
      <c r="AB412" s="451"/>
      <c r="AC412" s="451"/>
      <c r="AD412" s="451"/>
      <c r="AE412" s="451"/>
      <c r="AF412" s="451"/>
      <c r="AG412" s="451"/>
      <c r="AH412" s="451"/>
      <c r="AI412" s="451"/>
      <c r="AJ412" s="451"/>
      <c r="AK412" s="451"/>
      <c r="AL412" s="451"/>
      <c r="AM412" s="451"/>
      <c r="AN412" s="451"/>
      <c r="AO412" s="451"/>
      <c r="AP412" s="451"/>
      <c r="AQ412" s="451"/>
      <c r="AR412" s="451"/>
      <c r="AS412" s="451"/>
      <c r="AT412" s="451"/>
      <c r="AU412" s="451"/>
      <c r="AV412" s="451"/>
    </row>
    <row r="413" spans="1:48">
      <c r="A413" s="451"/>
      <c r="B413" s="451"/>
      <c r="C413" s="451"/>
      <c r="D413" s="451"/>
      <c r="E413" s="451"/>
      <c r="F413" s="451"/>
      <c r="G413" s="451"/>
      <c r="H413" s="451"/>
      <c r="I413" s="451"/>
      <c r="J413" s="451"/>
      <c r="K413" s="451"/>
      <c r="L413" s="451"/>
      <c r="M413" s="451"/>
      <c r="N413" s="451"/>
      <c r="O413" s="451"/>
      <c r="P413" s="451"/>
      <c r="Q413" s="451"/>
      <c r="R413" s="451"/>
      <c r="S413" s="451"/>
      <c r="T413" s="451"/>
      <c r="U413" s="451"/>
      <c r="V413" s="451"/>
      <c r="W413" s="451"/>
      <c r="X413" s="451"/>
      <c r="Y413" s="451"/>
      <c r="Z413" s="451"/>
      <c r="AA413" s="451"/>
      <c r="AB413" s="451"/>
      <c r="AC413" s="451"/>
      <c r="AD413" s="451"/>
      <c r="AE413" s="451"/>
      <c r="AF413" s="451"/>
      <c r="AG413" s="451"/>
      <c r="AH413" s="451"/>
      <c r="AI413" s="451"/>
      <c r="AJ413" s="451"/>
      <c r="AK413" s="451"/>
      <c r="AL413" s="451"/>
      <c r="AM413" s="451"/>
      <c r="AN413" s="451"/>
      <c r="AO413" s="451"/>
      <c r="AP413" s="451"/>
      <c r="AQ413" s="451"/>
      <c r="AR413" s="451"/>
      <c r="AS413" s="451"/>
      <c r="AT413" s="451"/>
      <c r="AU413" s="451"/>
      <c r="AV413" s="451"/>
    </row>
    <row r="414" spans="1:48">
      <c r="A414" s="451"/>
      <c r="B414" s="451"/>
      <c r="C414" s="451"/>
      <c r="D414" s="451"/>
      <c r="E414" s="451"/>
      <c r="F414" s="451"/>
      <c r="G414" s="451"/>
      <c r="H414" s="451"/>
      <c r="I414" s="451"/>
      <c r="J414" s="451"/>
      <c r="K414" s="451"/>
      <c r="L414" s="451"/>
      <c r="M414" s="451"/>
      <c r="N414" s="451"/>
      <c r="O414" s="451"/>
      <c r="P414" s="451"/>
      <c r="Q414" s="451"/>
      <c r="R414" s="451"/>
      <c r="S414" s="451"/>
      <c r="T414" s="451"/>
      <c r="U414" s="451"/>
      <c r="V414" s="451"/>
      <c r="W414" s="451"/>
      <c r="X414" s="451"/>
      <c r="Y414" s="451"/>
      <c r="Z414" s="451"/>
      <c r="AA414" s="451"/>
      <c r="AB414" s="451"/>
      <c r="AC414" s="451"/>
      <c r="AD414" s="451"/>
      <c r="AE414" s="451"/>
      <c r="AF414" s="451"/>
      <c r="AG414" s="451"/>
      <c r="AH414" s="451"/>
      <c r="AI414" s="451"/>
      <c r="AJ414" s="451"/>
      <c r="AK414" s="451"/>
      <c r="AL414" s="451"/>
      <c r="AM414" s="451"/>
      <c r="AN414" s="451"/>
      <c r="AO414" s="451"/>
      <c r="AP414" s="451"/>
      <c r="AQ414" s="451"/>
      <c r="AR414" s="451"/>
      <c r="AS414" s="451"/>
      <c r="AT414" s="451"/>
      <c r="AU414" s="451"/>
      <c r="AV414" s="451"/>
    </row>
    <row r="415" spans="1:48">
      <c r="A415" s="451"/>
      <c r="B415" s="451"/>
      <c r="C415" s="451"/>
      <c r="D415" s="451"/>
      <c r="E415" s="451"/>
      <c r="F415" s="451"/>
      <c r="G415" s="451"/>
      <c r="H415" s="451"/>
      <c r="I415" s="451"/>
      <c r="J415" s="451"/>
      <c r="K415" s="451"/>
      <c r="L415" s="451"/>
      <c r="M415" s="451"/>
      <c r="N415" s="451"/>
      <c r="O415" s="451"/>
      <c r="P415" s="451"/>
      <c r="Q415" s="451"/>
      <c r="R415" s="451"/>
      <c r="S415" s="451"/>
      <c r="T415" s="451"/>
      <c r="U415" s="451"/>
      <c r="V415" s="451"/>
      <c r="W415" s="451"/>
      <c r="X415" s="451"/>
      <c r="Y415" s="451"/>
      <c r="Z415" s="451"/>
      <c r="AA415" s="451"/>
      <c r="AB415" s="451"/>
      <c r="AC415" s="451"/>
      <c r="AD415" s="451"/>
      <c r="AE415" s="451"/>
      <c r="AF415" s="451"/>
      <c r="AG415" s="451"/>
      <c r="AH415" s="451"/>
      <c r="AI415" s="451"/>
      <c r="AJ415" s="451"/>
      <c r="AK415" s="451"/>
      <c r="AL415" s="451"/>
      <c r="AM415" s="451"/>
      <c r="AN415" s="451"/>
      <c r="AO415" s="451"/>
      <c r="AP415" s="451"/>
      <c r="AQ415" s="451"/>
      <c r="AR415" s="451"/>
      <c r="AS415" s="451"/>
      <c r="AT415" s="451"/>
      <c r="AU415" s="451"/>
      <c r="AV415" s="451"/>
    </row>
    <row r="416" spans="1:48">
      <c r="A416" s="451"/>
      <c r="B416" s="451"/>
      <c r="C416" s="451"/>
      <c r="D416" s="451"/>
      <c r="E416" s="451"/>
      <c r="F416" s="451"/>
      <c r="G416" s="451"/>
      <c r="H416" s="451"/>
      <c r="I416" s="451"/>
      <c r="J416" s="451"/>
      <c r="K416" s="451"/>
      <c r="L416" s="451"/>
      <c r="M416" s="451"/>
      <c r="N416" s="451"/>
      <c r="O416" s="451"/>
      <c r="P416" s="451"/>
      <c r="Q416" s="451"/>
      <c r="R416" s="451"/>
      <c r="S416" s="451"/>
      <c r="T416" s="451"/>
      <c r="U416" s="451"/>
      <c r="V416" s="451"/>
      <c r="W416" s="451"/>
      <c r="X416" s="451"/>
      <c r="Y416" s="451"/>
      <c r="Z416" s="451"/>
      <c r="AA416" s="451"/>
      <c r="AB416" s="451"/>
      <c r="AC416" s="451"/>
      <c r="AD416" s="451"/>
      <c r="AE416" s="451"/>
      <c r="AF416" s="451"/>
      <c r="AG416" s="451"/>
      <c r="AH416" s="451"/>
      <c r="AI416" s="451"/>
      <c r="AJ416" s="451"/>
      <c r="AK416" s="451"/>
      <c r="AL416" s="451"/>
      <c r="AM416" s="451"/>
      <c r="AN416" s="451"/>
      <c r="AO416" s="451"/>
      <c r="AP416" s="451"/>
      <c r="AQ416" s="451"/>
      <c r="AR416" s="451"/>
      <c r="AS416" s="451"/>
      <c r="AT416" s="451"/>
      <c r="AU416" s="451"/>
      <c r="AV416" s="451"/>
    </row>
    <row r="417" spans="1:48">
      <c r="A417" s="451"/>
      <c r="B417" s="451"/>
      <c r="C417" s="451"/>
      <c r="D417" s="451"/>
      <c r="E417" s="451"/>
      <c r="F417" s="451"/>
      <c r="G417" s="451"/>
      <c r="H417" s="451"/>
      <c r="I417" s="451"/>
      <c r="J417" s="451"/>
      <c r="K417" s="451"/>
      <c r="L417" s="451"/>
      <c r="M417" s="451"/>
      <c r="N417" s="451"/>
      <c r="O417" s="451"/>
      <c r="P417" s="451"/>
      <c r="Q417" s="451"/>
      <c r="R417" s="451"/>
      <c r="S417" s="451"/>
      <c r="T417" s="451"/>
      <c r="U417" s="451"/>
      <c r="V417" s="451"/>
      <c r="W417" s="451"/>
      <c r="X417" s="451"/>
      <c r="Y417" s="451"/>
      <c r="Z417" s="451"/>
      <c r="AA417" s="451"/>
      <c r="AB417" s="451"/>
      <c r="AC417" s="451"/>
      <c r="AD417" s="451"/>
      <c r="AE417" s="451"/>
      <c r="AF417" s="451"/>
      <c r="AG417" s="451"/>
      <c r="AH417" s="451"/>
      <c r="AI417" s="451"/>
      <c r="AJ417" s="451"/>
      <c r="AK417" s="451"/>
      <c r="AL417" s="451"/>
      <c r="AM417" s="451"/>
      <c r="AN417" s="451"/>
      <c r="AO417" s="451"/>
      <c r="AP417" s="451"/>
      <c r="AQ417" s="451"/>
      <c r="AR417" s="451"/>
      <c r="AS417" s="451"/>
      <c r="AT417" s="451"/>
      <c r="AU417" s="451"/>
      <c r="AV417" s="451"/>
    </row>
    <row r="418" spans="1:48">
      <c r="A418" s="451"/>
      <c r="B418" s="451"/>
      <c r="C418" s="451"/>
      <c r="D418" s="451"/>
      <c r="E418" s="451"/>
      <c r="F418" s="451"/>
      <c r="G418" s="451"/>
      <c r="H418" s="451"/>
      <c r="I418" s="451"/>
      <c r="J418" s="451"/>
      <c r="K418" s="451"/>
      <c r="L418" s="451"/>
      <c r="M418" s="451"/>
      <c r="N418" s="451"/>
      <c r="O418" s="451"/>
      <c r="P418" s="451"/>
      <c r="Q418" s="451"/>
      <c r="R418" s="451"/>
      <c r="S418" s="451"/>
      <c r="T418" s="451"/>
      <c r="U418" s="451"/>
      <c r="V418" s="451"/>
      <c r="W418" s="451"/>
      <c r="X418" s="451"/>
      <c r="Y418" s="451"/>
      <c r="Z418" s="451"/>
      <c r="AA418" s="451"/>
      <c r="AB418" s="451"/>
      <c r="AC418" s="451"/>
      <c r="AD418" s="451"/>
      <c r="AE418" s="451"/>
      <c r="AF418" s="451"/>
      <c r="AG418" s="451"/>
      <c r="AH418" s="451"/>
      <c r="AI418" s="451"/>
      <c r="AJ418" s="451"/>
      <c r="AK418" s="451"/>
      <c r="AL418" s="451"/>
      <c r="AM418" s="451"/>
      <c r="AN418" s="451"/>
      <c r="AO418" s="451"/>
      <c r="AP418" s="451"/>
      <c r="AQ418" s="451"/>
      <c r="AR418" s="451"/>
      <c r="AS418" s="451"/>
      <c r="AT418" s="451"/>
      <c r="AU418" s="451"/>
      <c r="AV418" s="451"/>
    </row>
    <row r="419" spans="1:48">
      <c r="A419" s="451"/>
      <c r="B419" s="451"/>
      <c r="C419" s="451"/>
      <c r="D419" s="451"/>
      <c r="E419" s="451"/>
      <c r="F419" s="451"/>
      <c r="G419" s="451"/>
      <c r="H419" s="451"/>
      <c r="I419" s="451"/>
      <c r="J419" s="451"/>
      <c r="K419" s="451"/>
      <c r="L419" s="451"/>
      <c r="M419" s="451"/>
      <c r="N419" s="451"/>
      <c r="O419" s="451"/>
      <c r="P419" s="451"/>
      <c r="Q419" s="451"/>
      <c r="R419" s="451"/>
      <c r="S419" s="451"/>
      <c r="T419" s="451"/>
      <c r="U419" s="451"/>
      <c r="V419" s="451"/>
      <c r="W419" s="451"/>
      <c r="X419" s="451"/>
      <c r="Y419" s="451"/>
      <c r="Z419" s="451"/>
      <c r="AA419" s="451"/>
      <c r="AB419" s="451"/>
      <c r="AC419" s="451"/>
      <c r="AD419" s="451"/>
      <c r="AE419" s="451"/>
      <c r="AF419" s="451"/>
      <c r="AG419" s="451"/>
      <c r="AH419" s="451"/>
      <c r="AI419" s="451"/>
      <c r="AJ419" s="451"/>
      <c r="AK419" s="451"/>
      <c r="AL419" s="451"/>
      <c r="AM419" s="451"/>
      <c r="AN419" s="451"/>
      <c r="AO419" s="451"/>
      <c r="AP419" s="451"/>
      <c r="AQ419" s="451"/>
      <c r="AR419" s="451"/>
      <c r="AS419" s="451"/>
      <c r="AT419" s="451"/>
      <c r="AU419" s="451"/>
      <c r="AV419" s="451"/>
    </row>
    <row r="420" spans="1:48">
      <c r="A420" s="451"/>
      <c r="B420" s="451"/>
      <c r="C420" s="451"/>
      <c r="D420" s="451"/>
      <c r="E420" s="451"/>
      <c r="F420" s="451"/>
      <c r="G420" s="451"/>
      <c r="H420" s="451"/>
      <c r="I420" s="451"/>
      <c r="J420" s="451"/>
      <c r="K420" s="451"/>
      <c r="L420" s="451"/>
      <c r="M420" s="451"/>
      <c r="N420" s="451"/>
      <c r="O420" s="451"/>
      <c r="P420" s="451"/>
      <c r="Q420" s="451"/>
      <c r="R420" s="451"/>
      <c r="S420" s="451"/>
      <c r="T420" s="451"/>
      <c r="U420" s="451"/>
      <c r="V420" s="451"/>
      <c r="W420" s="451"/>
      <c r="X420" s="451"/>
      <c r="Y420" s="451"/>
      <c r="Z420" s="451"/>
      <c r="AA420" s="451"/>
      <c r="AB420" s="451"/>
      <c r="AC420" s="451"/>
      <c r="AD420" s="451"/>
      <c r="AE420" s="451"/>
      <c r="AF420" s="451"/>
      <c r="AG420" s="451"/>
      <c r="AH420" s="451"/>
      <c r="AI420" s="451"/>
      <c r="AJ420" s="451"/>
      <c r="AK420" s="451"/>
      <c r="AL420" s="451"/>
      <c r="AM420" s="451"/>
      <c r="AN420" s="451"/>
      <c r="AO420" s="451"/>
      <c r="AP420" s="451"/>
      <c r="AQ420" s="451"/>
      <c r="AR420" s="451"/>
      <c r="AS420" s="451"/>
      <c r="AT420" s="451"/>
      <c r="AU420" s="451"/>
      <c r="AV420" s="451"/>
    </row>
    <row r="421" spans="1:48">
      <c r="A421" s="451"/>
      <c r="B421" s="451"/>
      <c r="C421" s="451"/>
      <c r="D421" s="451"/>
      <c r="E421" s="451"/>
      <c r="F421" s="451"/>
      <c r="G421" s="451"/>
      <c r="H421" s="451"/>
      <c r="I421" s="451"/>
      <c r="J421" s="451"/>
      <c r="K421" s="451"/>
      <c r="L421" s="451"/>
      <c r="M421" s="451"/>
      <c r="N421" s="451"/>
      <c r="O421" s="451"/>
      <c r="P421" s="451"/>
      <c r="Q421" s="451"/>
      <c r="R421" s="451"/>
      <c r="S421" s="451"/>
      <c r="T421" s="451"/>
      <c r="U421" s="451"/>
      <c r="V421" s="451"/>
      <c r="W421" s="451"/>
      <c r="X421" s="451"/>
      <c r="Y421" s="451"/>
      <c r="Z421" s="451"/>
      <c r="AA421" s="451"/>
      <c r="AB421" s="451"/>
      <c r="AC421" s="451"/>
      <c r="AD421" s="451"/>
      <c r="AE421" s="451"/>
      <c r="AF421" s="451"/>
      <c r="AG421" s="451"/>
      <c r="AH421" s="451"/>
      <c r="AI421" s="451"/>
      <c r="AJ421" s="451"/>
      <c r="AK421" s="451"/>
      <c r="AL421" s="451"/>
      <c r="AM421" s="451"/>
      <c r="AN421" s="451"/>
      <c r="AO421" s="451"/>
      <c r="AP421" s="451"/>
      <c r="AQ421" s="451"/>
      <c r="AR421" s="451"/>
      <c r="AS421" s="451"/>
      <c r="AT421" s="451"/>
      <c r="AU421" s="451"/>
      <c r="AV421" s="451"/>
    </row>
    <row r="422" spans="1:48">
      <c r="A422" s="451"/>
      <c r="B422" s="451"/>
      <c r="C422" s="451"/>
      <c r="D422" s="451"/>
      <c r="E422" s="451"/>
      <c r="F422" s="451"/>
      <c r="G422" s="451"/>
      <c r="H422" s="451"/>
      <c r="I422" s="451"/>
      <c r="J422" s="451"/>
      <c r="K422" s="451"/>
      <c r="L422" s="451"/>
      <c r="M422" s="451"/>
      <c r="N422" s="451"/>
      <c r="O422" s="451"/>
      <c r="P422" s="451"/>
      <c r="Q422" s="451"/>
      <c r="R422" s="451"/>
      <c r="S422" s="451"/>
      <c r="T422" s="451"/>
      <c r="U422" s="451"/>
      <c r="V422" s="451"/>
      <c r="W422" s="451"/>
      <c r="X422" s="451"/>
      <c r="Y422" s="451"/>
      <c r="Z422" s="451"/>
      <c r="AA422" s="451"/>
      <c r="AB422" s="451"/>
      <c r="AC422" s="451"/>
      <c r="AD422" s="451"/>
      <c r="AE422" s="451"/>
      <c r="AF422" s="451"/>
      <c r="AG422" s="451"/>
      <c r="AH422" s="451"/>
      <c r="AI422" s="451"/>
      <c r="AJ422" s="451"/>
      <c r="AK422" s="451"/>
      <c r="AL422" s="451"/>
      <c r="AM422" s="451"/>
      <c r="AN422" s="451"/>
      <c r="AO422" s="451"/>
      <c r="AP422" s="451"/>
      <c r="AQ422" s="451"/>
      <c r="AR422" s="451"/>
      <c r="AS422" s="451"/>
      <c r="AT422" s="451"/>
      <c r="AU422" s="451"/>
      <c r="AV422" s="451"/>
    </row>
    <row r="423" spans="1:48">
      <c r="A423" s="451"/>
      <c r="B423" s="451"/>
      <c r="C423" s="451"/>
      <c r="D423" s="451"/>
      <c r="E423" s="451"/>
      <c r="F423" s="451"/>
      <c r="G423" s="451"/>
      <c r="H423" s="451"/>
      <c r="I423" s="451"/>
      <c r="J423" s="451"/>
      <c r="K423" s="451"/>
      <c r="L423" s="451"/>
      <c r="M423" s="451"/>
      <c r="N423" s="451"/>
      <c r="O423" s="451"/>
      <c r="P423" s="451"/>
      <c r="Q423" s="451"/>
      <c r="R423" s="451"/>
      <c r="S423" s="451"/>
      <c r="T423" s="451"/>
      <c r="U423" s="451"/>
      <c r="V423" s="451"/>
      <c r="W423" s="451"/>
      <c r="X423" s="451"/>
      <c r="Y423" s="451"/>
      <c r="Z423" s="451"/>
      <c r="AA423" s="451"/>
      <c r="AB423" s="451"/>
      <c r="AC423" s="451"/>
      <c r="AD423" s="451"/>
      <c r="AE423" s="451"/>
      <c r="AF423" s="451"/>
      <c r="AG423" s="451"/>
      <c r="AH423" s="451"/>
      <c r="AI423" s="451"/>
      <c r="AJ423" s="451"/>
      <c r="AK423" s="451"/>
      <c r="AL423" s="451"/>
      <c r="AM423" s="451"/>
      <c r="AN423" s="451"/>
      <c r="AO423" s="451"/>
      <c r="AP423" s="451"/>
      <c r="AQ423" s="451"/>
      <c r="AR423" s="451"/>
      <c r="AS423" s="451"/>
      <c r="AT423" s="451"/>
      <c r="AU423" s="451"/>
      <c r="AV423" s="451"/>
    </row>
    <row r="424" spans="1:48">
      <c r="A424" s="451"/>
      <c r="B424" s="451"/>
      <c r="C424" s="451"/>
      <c r="D424" s="451"/>
      <c r="E424" s="451"/>
      <c r="F424" s="451"/>
      <c r="G424" s="451"/>
      <c r="H424" s="451"/>
      <c r="I424" s="451"/>
      <c r="J424" s="451"/>
      <c r="K424" s="451"/>
      <c r="L424" s="451"/>
      <c r="M424" s="451"/>
      <c r="N424" s="451"/>
      <c r="O424" s="451"/>
      <c r="P424" s="451"/>
      <c r="Q424" s="451"/>
      <c r="R424" s="451"/>
      <c r="S424" s="451"/>
      <c r="T424" s="451"/>
      <c r="U424" s="451"/>
      <c r="V424" s="451"/>
      <c r="W424" s="451"/>
      <c r="X424" s="451"/>
      <c r="Y424" s="451"/>
      <c r="Z424" s="451"/>
      <c r="AA424" s="451"/>
      <c r="AB424" s="451"/>
      <c r="AC424" s="451"/>
      <c r="AD424" s="451"/>
      <c r="AE424" s="451"/>
      <c r="AF424" s="451"/>
      <c r="AG424" s="451"/>
      <c r="AH424" s="451"/>
      <c r="AI424" s="451"/>
      <c r="AJ424" s="451"/>
      <c r="AK424" s="451"/>
      <c r="AL424" s="451"/>
      <c r="AM424" s="451"/>
      <c r="AN424" s="451"/>
      <c r="AO424" s="451"/>
      <c r="AP424" s="451"/>
      <c r="AQ424" s="451"/>
      <c r="AR424" s="451"/>
      <c r="AS424" s="451"/>
      <c r="AT424" s="451"/>
      <c r="AU424" s="451"/>
      <c r="AV424" s="451"/>
    </row>
    <row r="425" spans="1:48">
      <c r="A425" s="451"/>
      <c r="B425" s="451"/>
      <c r="C425" s="451"/>
      <c r="D425" s="451"/>
      <c r="E425" s="451"/>
      <c r="F425" s="451"/>
      <c r="G425" s="451"/>
      <c r="H425" s="451"/>
      <c r="I425" s="451"/>
      <c r="J425" s="451"/>
      <c r="K425" s="451"/>
      <c r="L425" s="451"/>
      <c r="M425" s="451"/>
      <c r="N425" s="451"/>
      <c r="O425" s="451"/>
      <c r="P425" s="451"/>
      <c r="Q425" s="451"/>
      <c r="R425" s="451"/>
      <c r="S425" s="451"/>
      <c r="T425" s="451"/>
      <c r="U425" s="451"/>
      <c r="V425" s="451"/>
      <c r="W425" s="451"/>
      <c r="X425" s="451"/>
      <c r="Y425" s="451"/>
      <c r="Z425" s="451"/>
      <c r="AA425" s="451"/>
      <c r="AB425" s="451"/>
      <c r="AC425" s="451"/>
      <c r="AD425" s="451"/>
      <c r="AE425" s="451"/>
      <c r="AF425" s="451"/>
      <c r="AG425" s="451"/>
      <c r="AH425" s="451"/>
      <c r="AI425" s="451"/>
      <c r="AJ425" s="451"/>
      <c r="AK425" s="451"/>
      <c r="AL425" s="451"/>
      <c r="AM425" s="451"/>
      <c r="AN425" s="451"/>
      <c r="AO425" s="451"/>
      <c r="AP425" s="451"/>
      <c r="AQ425" s="451"/>
      <c r="AR425" s="451"/>
      <c r="AS425" s="451"/>
      <c r="AT425" s="451"/>
      <c r="AU425" s="451"/>
      <c r="AV425" s="451"/>
    </row>
    <row r="426" spans="1:48">
      <c r="A426" s="451"/>
      <c r="B426" s="451"/>
      <c r="C426" s="451"/>
      <c r="D426" s="451"/>
      <c r="E426" s="451"/>
      <c r="F426" s="451"/>
      <c r="G426" s="451"/>
      <c r="H426" s="451"/>
      <c r="I426" s="451"/>
      <c r="J426" s="451"/>
      <c r="K426" s="451"/>
      <c r="L426" s="451"/>
      <c r="M426" s="451"/>
      <c r="N426" s="451"/>
      <c r="O426" s="451"/>
      <c r="P426" s="451"/>
      <c r="Q426" s="451"/>
      <c r="R426" s="451"/>
      <c r="S426" s="451"/>
      <c r="T426" s="451"/>
      <c r="U426" s="451"/>
      <c r="V426" s="451"/>
      <c r="W426" s="451"/>
      <c r="X426" s="451"/>
      <c r="Y426" s="451"/>
      <c r="Z426" s="451"/>
      <c r="AA426" s="451"/>
      <c r="AB426" s="451"/>
      <c r="AC426" s="451"/>
      <c r="AD426" s="451"/>
      <c r="AE426" s="451"/>
      <c r="AF426" s="451"/>
      <c r="AG426" s="451"/>
      <c r="AH426" s="451"/>
      <c r="AI426" s="451"/>
      <c r="AJ426" s="451"/>
      <c r="AK426" s="451"/>
      <c r="AL426" s="451"/>
      <c r="AM426" s="451"/>
      <c r="AN426" s="451"/>
      <c r="AO426" s="451"/>
      <c r="AP426" s="451"/>
      <c r="AQ426" s="451"/>
      <c r="AR426" s="451"/>
      <c r="AS426" s="451"/>
      <c r="AT426" s="451"/>
      <c r="AU426" s="451"/>
      <c r="AV426" s="451"/>
    </row>
    <row r="427" spans="1:48">
      <c r="A427" s="451"/>
      <c r="B427" s="451"/>
      <c r="C427" s="451"/>
      <c r="D427" s="451"/>
      <c r="E427" s="451"/>
      <c r="F427" s="451"/>
      <c r="G427" s="451"/>
      <c r="H427" s="451"/>
      <c r="I427" s="451"/>
      <c r="J427" s="451"/>
      <c r="K427" s="451"/>
      <c r="L427" s="451"/>
      <c r="M427" s="451"/>
      <c r="N427" s="451"/>
      <c r="O427" s="451"/>
      <c r="P427" s="451"/>
      <c r="Q427" s="451"/>
      <c r="R427" s="451"/>
      <c r="S427" s="451"/>
      <c r="T427" s="451"/>
      <c r="U427" s="451"/>
      <c r="V427" s="451"/>
      <c r="W427" s="451"/>
      <c r="X427" s="451"/>
      <c r="Y427" s="451"/>
      <c r="Z427" s="451"/>
      <c r="AA427" s="451"/>
      <c r="AB427" s="451"/>
      <c r="AC427" s="451"/>
      <c r="AD427" s="451"/>
      <c r="AE427" s="451"/>
      <c r="AF427" s="451"/>
      <c r="AG427" s="451"/>
      <c r="AH427" s="451"/>
      <c r="AI427" s="451"/>
      <c r="AJ427" s="451"/>
      <c r="AK427" s="451"/>
      <c r="AL427" s="451"/>
      <c r="AM427" s="451"/>
      <c r="AN427" s="451"/>
      <c r="AO427" s="451"/>
      <c r="AP427" s="451"/>
      <c r="AQ427" s="451"/>
      <c r="AR427" s="451"/>
      <c r="AS427" s="451"/>
      <c r="AT427" s="451"/>
      <c r="AU427" s="451"/>
      <c r="AV427" s="451"/>
    </row>
    <row r="428" spans="1:48">
      <c r="A428" s="451"/>
      <c r="B428" s="451"/>
      <c r="C428" s="451"/>
      <c r="D428" s="451"/>
      <c r="E428" s="451"/>
      <c r="F428" s="451"/>
      <c r="G428" s="451"/>
      <c r="H428" s="451"/>
      <c r="I428" s="451"/>
      <c r="J428" s="451"/>
      <c r="K428" s="451"/>
      <c r="L428" s="451"/>
      <c r="M428" s="451"/>
      <c r="N428" s="451"/>
      <c r="O428" s="451"/>
      <c r="P428" s="451"/>
      <c r="Q428" s="451"/>
      <c r="R428" s="451"/>
      <c r="S428" s="451"/>
      <c r="T428" s="451"/>
      <c r="U428" s="451"/>
      <c r="V428" s="451"/>
      <c r="W428" s="451"/>
      <c r="X428" s="451"/>
      <c r="Y428" s="451"/>
      <c r="Z428" s="451"/>
      <c r="AA428" s="451"/>
      <c r="AB428" s="451"/>
      <c r="AC428" s="451"/>
      <c r="AD428" s="451"/>
      <c r="AE428" s="451"/>
      <c r="AF428" s="451"/>
      <c r="AG428" s="451"/>
      <c r="AH428" s="451"/>
      <c r="AI428" s="451"/>
      <c r="AJ428" s="451"/>
      <c r="AK428" s="451"/>
      <c r="AL428" s="451"/>
      <c r="AM428" s="451"/>
      <c r="AN428" s="451"/>
      <c r="AO428" s="451"/>
      <c r="AP428" s="451"/>
      <c r="AQ428" s="451"/>
      <c r="AR428" s="451"/>
      <c r="AS428" s="451"/>
      <c r="AT428" s="451"/>
      <c r="AU428" s="451"/>
      <c r="AV428" s="451"/>
    </row>
    <row r="429" spans="1:48">
      <c r="A429" s="451"/>
      <c r="B429" s="451"/>
      <c r="C429" s="451"/>
      <c r="D429" s="451"/>
      <c r="E429" s="451"/>
      <c r="F429" s="451"/>
      <c r="G429" s="451"/>
      <c r="H429" s="451"/>
      <c r="I429" s="451"/>
      <c r="J429" s="451"/>
      <c r="K429" s="451"/>
      <c r="L429" s="451"/>
      <c r="M429" s="451"/>
      <c r="N429" s="451"/>
      <c r="O429" s="451"/>
      <c r="P429" s="451"/>
      <c r="Q429" s="451"/>
      <c r="R429" s="451"/>
      <c r="S429" s="451"/>
      <c r="T429" s="451"/>
      <c r="U429" s="451"/>
      <c r="V429" s="451"/>
      <c r="W429" s="451"/>
      <c r="X429" s="451"/>
      <c r="Y429" s="451"/>
      <c r="Z429" s="451"/>
      <c r="AA429" s="451"/>
      <c r="AB429" s="451"/>
      <c r="AC429" s="451"/>
      <c r="AD429" s="451"/>
      <c r="AE429" s="451"/>
      <c r="AF429" s="451"/>
      <c r="AG429" s="451"/>
      <c r="AH429" s="451"/>
      <c r="AI429" s="451"/>
      <c r="AJ429" s="451"/>
      <c r="AK429" s="451"/>
      <c r="AL429" s="451"/>
      <c r="AM429" s="451"/>
      <c r="AN429" s="451"/>
      <c r="AO429" s="451"/>
      <c r="AP429" s="451"/>
      <c r="AQ429" s="451"/>
      <c r="AR429" s="451"/>
      <c r="AS429" s="451"/>
      <c r="AT429" s="451"/>
      <c r="AU429" s="451"/>
      <c r="AV429" s="451"/>
    </row>
    <row r="430" spans="1:48">
      <c r="A430" s="451"/>
      <c r="B430" s="451"/>
      <c r="C430" s="451"/>
      <c r="D430" s="451"/>
      <c r="E430" s="451"/>
      <c r="F430" s="451"/>
      <c r="G430" s="451"/>
      <c r="H430" s="451"/>
      <c r="I430" s="451"/>
      <c r="J430" s="451"/>
      <c r="K430" s="451"/>
      <c r="L430" s="451"/>
      <c r="M430" s="451"/>
      <c r="N430" s="451"/>
      <c r="O430" s="451"/>
      <c r="P430" s="451"/>
      <c r="Q430" s="451"/>
      <c r="R430" s="451"/>
      <c r="S430" s="451"/>
      <c r="T430" s="451"/>
      <c r="U430" s="451"/>
      <c r="V430" s="451"/>
      <c r="W430" s="451"/>
      <c r="X430" s="451"/>
      <c r="Y430" s="451"/>
      <c r="Z430" s="451"/>
      <c r="AA430" s="451"/>
      <c r="AB430" s="451"/>
      <c r="AC430" s="451"/>
      <c r="AD430" s="451"/>
      <c r="AE430" s="451"/>
      <c r="AF430" s="451"/>
      <c r="AG430" s="451"/>
      <c r="AH430" s="451"/>
      <c r="AI430" s="451"/>
      <c r="AJ430" s="451"/>
      <c r="AK430" s="451"/>
      <c r="AL430" s="451"/>
      <c r="AM430" s="451"/>
      <c r="AN430" s="451"/>
      <c r="AO430" s="451"/>
      <c r="AP430" s="451"/>
      <c r="AQ430" s="451"/>
      <c r="AR430" s="451"/>
      <c r="AS430" s="451"/>
      <c r="AT430" s="451"/>
      <c r="AU430" s="451"/>
      <c r="AV430" s="451"/>
    </row>
    <row r="431" spans="1:48">
      <c r="A431" s="451"/>
      <c r="B431" s="451"/>
      <c r="C431" s="451"/>
      <c r="D431" s="451"/>
      <c r="E431" s="451"/>
      <c r="F431" s="451"/>
      <c r="G431" s="451"/>
      <c r="H431" s="451"/>
      <c r="I431" s="451"/>
      <c r="J431" s="451"/>
      <c r="K431" s="451"/>
      <c r="L431" s="451"/>
      <c r="M431" s="451"/>
      <c r="N431" s="451"/>
      <c r="O431" s="451"/>
      <c r="P431" s="451"/>
      <c r="Q431" s="451"/>
      <c r="R431" s="451"/>
      <c r="S431" s="451"/>
      <c r="T431" s="451"/>
      <c r="U431" s="451"/>
      <c r="V431" s="451"/>
      <c r="W431" s="451"/>
      <c r="X431" s="451"/>
      <c r="Y431" s="451"/>
      <c r="Z431" s="451"/>
      <c r="AA431" s="451"/>
      <c r="AB431" s="451"/>
      <c r="AC431" s="451"/>
      <c r="AD431" s="451"/>
      <c r="AE431" s="451"/>
      <c r="AF431" s="451"/>
      <c r="AG431" s="451"/>
      <c r="AH431" s="451"/>
      <c r="AI431" s="451"/>
      <c r="AJ431" s="451"/>
      <c r="AK431" s="451"/>
      <c r="AL431" s="451"/>
      <c r="AM431" s="451"/>
      <c r="AN431" s="451"/>
      <c r="AO431" s="451"/>
      <c r="AP431" s="451"/>
      <c r="AQ431" s="451"/>
      <c r="AR431" s="451"/>
      <c r="AS431" s="451"/>
      <c r="AT431" s="451"/>
      <c r="AU431" s="451"/>
      <c r="AV431" s="451"/>
    </row>
    <row r="432" spans="1:48">
      <c r="A432" s="451"/>
      <c r="B432" s="451"/>
      <c r="C432" s="451"/>
      <c r="D432" s="451"/>
      <c r="E432" s="451"/>
      <c r="F432" s="451"/>
      <c r="G432" s="451"/>
      <c r="H432" s="451"/>
      <c r="I432" s="451"/>
      <c r="J432" s="451"/>
      <c r="K432" s="451"/>
      <c r="L432" s="451"/>
      <c r="M432" s="451"/>
      <c r="N432" s="451"/>
      <c r="O432" s="451"/>
      <c r="P432" s="451"/>
      <c r="Q432" s="451"/>
      <c r="R432" s="451"/>
      <c r="S432" s="451"/>
      <c r="T432" s="451"/>
      <c r="U432" s="451"/>
      <c r="V432" s="451"/>
      <c r="W432" s="451"/>
      <c r="X432" s="451"/>
      <c r="Y432" s="451"/>
      <c r="Z432" s="451"/>
      <c r="AA432" s="451"/>
      <c r="AB432" s="451"/>
      <c r="AC432" s="451"/>
      <c r="AD432" s="451"/>
      <c r="AE432" s="451"/>
      <c r="AF432" s="451"/>
      <c r="AG432" s="451"/>
      <c r="AH432" s="451"/>
      <c r="AI432" s="451"/>
      <c r="AJ432" s="451"/>
      <c r="AK432" s="451"/>
      <c r="AL432" s="451"/>
      <c r="AM432" s="451"/>
      <c r="AN432" s="451"/>
      <c r="AO432" s="451"/>
      <c r="AP432" s="451"/>
      <c r="AQ432" s="451"/>
      <c r="AR432" s="451"/>
      <c r="AS432" s="451"/>
      <c r="AT432" s="451"/>
      <c r="AU432" s="451"/>
      <c r="AV432" s="451"/>
    </row>
    <row r="433" spans="1:48">
      <c r="A433" s="451"/>
      <c r="B433" s="451"/>
      <c r="C433" s="451"/>
      <c r="D433" s="451"/>
      <c r="E433" s="451"/>
      <c r="F433" s="451"/>
      <c r="G433" s="451"/>
      <c r="H433" s="451"/>
      <c r="I433" s="451"/>
      <c r="J433" s="451"/>
      <c r="K433" s="451"/>
      <c r="L433" s="451"/>
      <c r="M433" s="451"/>
      <c r="N433" s="451"/>
      <c r="O433" s="451"/>
      <c r="P433" s="451"/>
      <c r="Q433" s="451"/>
      <c r="R433" s="451"/>
      <c r="S433" s="451"/>
      <c r="T433" s="451"/>
      <c r="U433" s="451"/>
      <c r="V433" s="451"/>
      <c r="W433" s="451"/>
      <c r="X433" s="451"/>
      <c r="Y433" s="451"/>
      <c r="Z433" s="451"/>
      <c r="AA433" s="451"/>
      <c r="AB433" s="451"/>
      <c r="AC433" s="451"/>
      <c r="AD433" s="451"/>
      <c r="AE433" s="451"/>
      <c r="AF433" s="451"/>
      <c r="AG433" s="451"/>
      <c r="AH433" s="451"/>
      <c r="AI433" s="451"/>
      <c r="AJ433" s="451"/>
      <c r="AK433" s="451"/>
      <c r="AL433" s="451"/>
      <c r="AM433" s="451"/>
      <c r="AN433" s="451"/>
      <c r="AO433" s="451"/>
      <c r="AP433" s="451"/>
      <c r="AQ433" s="451"/>
      <c r="AR433" s="451"/>
      <c r="AS433" s="451"/>
      <c r="AT433" s="451"/>
      <c r="AU433" s="451"/>
      <c r="AV433" s="451"/>
    </row>
    <row r="434" spans="1:48">
      <c r="A434" s="451"/>
      <c r="B434" s="451"/>
      <c r="C434" s="451"/>
      <c r="D434" s="451"/>
      <c r="E434" s="451"/>
      <c r="F434" s="451"/>
      <c r="G434" s="451"/>
      <c r="H434" s="451"/>
      <c r="I434" s="451"/>
      <c r="J434" s="451"/>
      <c r="K434" s="451"/>
      <c r="L434" s="451"/>
      <c r="M434" s="451"/>
      <c r="N434" s="451"/>
      <c r="O434" s="451"/>
      <c r="P434" s="451"/>
      <c r="Q434" s="451"/>
      <c r="R434" s="451"/>
      <c r="S434" s="451"/>
      <c r="T434" s="451"/>
      <c r="U434" s="451"/>
      <c r="V434" s="451"/>
      <c r="W434" s="451"/>
      <c r="X434" s="451"/>
      <c r="Y434" s="451"/>
      <c r="Z434" s="451"/>
      <c r="AA434" s="451"/>
      <c r="AB434" s="451"/>
      <c r="AC434" s="451"/>
      <c r="AD434" s="451"/>
      <c r="AE434" s="451"/>
      <c r="AF434" s="451"/>
      <c r="AG434" s="451"/>
      <c r="AH434" s="451"/>
      <c r="AI434" s="451"/>
      <c r="AJ434" s="451"/>
      <c r="AK434" s="451"/>
      <c r="AL434" s="451"/>
      <c r="AM434" s="451"/>
      <c r="AN434" s="451"/>
      <c r="AO434" s="451"/>
      <c r="AP434" s="451"/>
      <c r="AQ434" s="451"/>
      <c r="AR434" s="451"/>
      <c r="AS434" s="451"/>
      <c r="AT434" s="451"/>
      <c r="AU434" s="451"/>
      <c r="AV434" s="451"/>
    </row>
    <row r="435" spans="1:48">
      <c r="A435" s="451"/>
      <c r="B435" s="451"/>
      <c r="C435" s="451"/>
      <c r="D435" s="451"/>
      <c r="E435" s="451"/>
      <c r="F435" s="451"/>
      <c r="G435" s="451"/>
      <c r="H435" s="451"/>
      <c r="I435" s="451"/>
      <c r="J435" s="451"/>
      <c r="K435" s="451"/>
      <c r="L435" s="451"/>
      <c r="M435" s="451"/>
      <c r="N435" s="451"/>
      <c r="O435" s="451"/>
      <c r="P435" s="451"/>
      <c r="Q435" s="451"/>
      <c r="R435" s="451"/>
      <c r="S435" s="451"/>
      <c r="T435" s="451"/>
      <c r="U435" s="451"/>
      <c r="V435" s="451"/>
      <c r="W435" s="451"/>
      <c r="X435" s="451"/>
      <c r="Y435" s="451"/>
      <c r="Z435" s="451"/>
      <c r="AA435" s="451"/>
      <c r="AB435" s="451"/>
      <c r="AC435" s="451"/>
      <c r="AD435" s="451"/>
      <c r="AE435" s="451"/>
      <c r="AF435" s="451"/>
      <c r="AG435" s="451"/>
      <c r="AH435" s="451"/>
      <c r="AI435" s="451"/>
      <c r="AJ435" s="451"/>
      <c r="AK435" s="451"/>
      <c r="AL435" s="451"/>
      <c r="AM435" s="451"/>
      <c r="AN435" s="451"/>
      <c r="AO435" s="451"/>
      <c r="AP435" s="451"/>
      <c r="AQ435" s="451"/>
      <c r="AR435" s="451"/>
      <c r="AS435" s="451"/>
      <c r="AT435" s="451"/>
      <c r="AU435" s="451"/>
      <c r="AV435" s="451"/>
    </row>
    <row r="436" spans="1:48">
      <c r="A436" s="451"/>
      <c r="B436" s="451"/>
      <c r="C436" s="451"/>
      <c r="D436" s="451"/>
      <c r="E436" s="451"/>
      <c r="F436" s="451"/>
      <c r="G436" s="451"/>
      <c r="H436" s="451"/>
      <c r="I436" s="451"/>
      <c r="J436" s="451"/>
      <c r="K436" s="451"/>
      <c r="L436" s="451"/>
      <c r="M436" s="451"/>
      <c r="N436" s="451"/>
      <c r="O436" s="451"/>
      <c r="P436" s="451"/>
      <c r="Q436" s="451"/>
      <c r="R436" s="451"/>
      <c r="S436" s="451"/>
      <c r="T436" s="451"/>
      <c r="U436" s="451"/>
      <c r="V436" s="451"/>
      <c r="W436" s="451"/>
      <c r="X436" s="451"/>
      <c r="Y436" s="451"/>
      <c r="Z436" s="451"/>
      <c r="AA436" s="451"/>
      <c r="AB436" s="451"/>
      <c r="AC436" s="451"/>
      <c r="AD436" s="451"/>
      <c r="AE436" s="451"/>
      <c r="AF436" s="451"/>
      <c r="AG436" s="451"/>
      <c r="AH436" s="451"/>
      <c r="AI436" s="451"/>
      <c r="AJ436" s="451"/>
      <c r="AK436" s="451"/>
      <c r="AL436" s="451"/>
      <c r="AM436" s="451"/>
      <c r="AN436" s="451"/>
      <c r="AO436" s="451"/>
      <c r="AP436" s="451"/>
      <c r="AQ436" s="451"/>
      <c r="AR436" s="451"/>
      <c r="AS436" s="451"/>
      <c r="AT436" s="451"/>
      <c r="AU436" s="451"/>
      <c r="AV436" s="451"/>
    </row>
    <row r="437" spans="1:48">
      <c r="A437" s="451"/>
      <c r="B437" s="451"/>
      <c r="C437" s="451"/>
      <c r="D437" s="451"/>
      <c r="E437" s="451"/>
      <c r="F437" s="451"/>
      <c r="G437" s="451"/>
      <c r="H437" s="451"/>
      <c r="I437" s="451"/>
      <c r="J437" s="451"/>
      <c r="K437" s="451"/>
      <c r="L437" s="451"/>
      <c r="M437" s="451"/>
      <c r="N437" s="451"/>
      <c r="O437" s="451"/>
      <c r="P437" s="451"/>
      <c r="Q437" s="451"/>
      <c r="R437" s="451"/>
      <c r="S437" s="451"/>
      <c r="T437" s="451"/>
      <c r="U437" s="451"/>
      <c r="V437" s="451"/>
      <c r="W437" s="451"/>
      <c r="X437" s="451"/>
      <c r="Y437" s="451"/>
      <c r="Z437" s="451"/>
      <c r="AA437" s="451"/>
      <c r="AB437" s="451"/>
      <c r="AC437" s="451"/>
      <c r="AD437" s="451"/>
      <c r="AE437" s="451"/>
      <c r="AF437" s="451"/>
      <c r="AG437" s="451"/>
      <c r="AH437" s="451"/>
      <c r="AI437" s="451"/>
      <c r="AJ437" s="451"/>
      <c r="AK437" s="451"/>
      <c r="AL437" s="451"/>
      <c r="AM437" s="451"/>
      <c r="AN437" s="451"/>
      <c r="AO437" s="451"/>
      <c r="AP437" s="451"/>
      <c r="AQ437" s="451"/>
      <c r="AR437" s="451"/>
      <c r="AS437" s="451"/>
      <c r="AT437" s="451"/>
      <c r="AU437" s="451"/>
      <c r="AV437" s="451"/>
    </row>
    <row r="438" spans="1:48">
      <c r="A438" s="451"/>
      <c r="B438" s="451"/>
      <c r="C438" s="451"/>
      <c r="D438" s="451"/>
      <c r="E438" s="451"/>
      <c r="F438" s="451"/>
      <c r="G438" s="451"/>
      <c r="H438" s="451"/>
      <c r="I438" s="451"/>
      <c r="J438" s="451"/>
      <c r="K438" s="451"/>
      <c r="L438" s="451"/>
      <c r="M438" s="451"/>
      <c r="N438" s="451"/>
      <c r="O438" s="451"/>
      <c r="P438" s="451"/>
      <c r="Q438" s="451"/>
      <c r="R438" s="451"/>
      <c r="S438" s="451"/>
      <c r="T438" s="451"/>
      <c r="U438" s="451"/>
      <c r="V438" s="451"/>
      <c r="W438" s="451"/>
      <c r="X438" s="451"/>
      <c r="Y438" s="451"/>
      <c r="Z438" s="451"/>
      <c r="AA438" s="451"/>
      <c r="AB438" s="451"/>
      <c r="AC438" s="451"/>
      <c r="AD438" s="451"/>
      <c r="AE438" s="451"/>
      <c r="AF438" s="451"/>
      <c r="AG438" s="451"/>
      <c r="AH438" s="451"/>
      <c r="AI438" s="451"/>
      <c r="AJ438" s="451"/>
      <c r="AK438" s="451"/>
      <c r="AL438" s="451"/>
      <c r="AM438" s="451"/>
      <c r="AN438" s="451"/>
      <c r="AO438" s="451"/>
      <c r="AP438" s="451"/>
      <c r="AQ438" s="451"/>
      <c r="AR438" s="451"/>
      <c r="AS438" s="451"/>
      <c r="AT438" s="451"/>
      <c r="AU438" s="451"/>
      <c r="AV438" s="451"/>
    </row>
    <row r="439" spans="1:48">
      <c r="A439" s="451"/>
      <c r="B439" s="451"/>
      <c r="C439" s="451"/>
      <c r="D439" s="451"/>
      <c r="E439" s="451"/>
      <c r="F439" s="451"/>
      <c r="G439" s="451"/>
      <c r="H439" s="451"/>
      <c r="I439" s="451"/>
      <c r="J439" s="451"/>
      <c r="K439" s="451"/>
      <c r="L439" s="451"/>
      <c r="M439" s="451"/>
      <c r="N439" s="451"/>
      <c r="O439" s="451"/>
      <c r="P439" s="451"/>
      <c r="Q439" s="451"/>
      <c r="R439" s="451"/>
      <c r="S439" s="451"/>
      <c r="T439" s="451"/>
      <c r="U439" s="451"/>
      <c r="V439" s="451"/>
      <c r="W439" s="451"/>
      <c r="X439" s="451"/>
      <c r="Y439" s="451"/>
      <c r="Z439" s="451"/>
      <c r="AA439" s="451"/>
      <c r="AB439" s="451"/>
      <c r="AC439" s="451"/>
      <c r="AD439" s="451"/>
      <c r="AE439" s="451"/>
      <c r="AF439" s="451"/>
      <c r="AG439" s="451"/>
      <c r="AH439" s="451"/>
      <c r="AI439" s="451"/>
      <c r="AJ439" s="451"/>
      <c r="AK439" s="451"/>
      <c r="AL439" s="451"/>
      <c r="AM439" s="451"/>
      <c r="AN439" s="451"/>
      <c r="AO439" s="451"/>
      <c r="AP439" s="451"/>
      <c r="AQ439" s="451"/>
      <c r="AR439" s="451"/>
      <c r="AS439" s="451"/>
      <c r="AT439" s="451"/>
      <c r="AU439" s="451"/>
      <c r="AV439" s="451"/>
    </row>
    <row r="440" spans="1:48">
      <c r="A440" s="451"/>
      <c r="B440" s="451"/>
      <c r="C440" s="451"/>
      <c r="D440" s="451"/>
      <c r="E440" s="451"/>
      <c r="F440" s="451"/>
      <c r="G440" s="451"/>
      <c r="H440" s="451"/>
      <c r="I440" s="451"/>
      <c r="J440" s="451"/>
      <c r="K440" s="451"/>
      <c r="L440" s="451"/>
      <c r="M440" s="451"/>
      <c r="N440" s="451"/>
      <c r="O440" s="451"/>
      <c r="P440" s="451"/>
      <c r="Q440" s="451"/>
      <c r="R440" s="451"/>
      <c r="S440" s="451"/>
      <c r="T440" s="451"/>
      <c r="U440" s="451"/>
      <c r="V440" s="451"/>
      <c r="W440" s="451"/>
      <c r="X440" s="451"/>
      <c r="Y440" s="451"/>
      <c r="Z440" s="451"/>
      <c r="AA440" s="451"/>
      <c r="AB440" s="451"/>
      <c r="AC440" s="451"/>
      <c r="AD440" s="451"/>
      <c r="AE440" s="451"/>
      <c r="AF440" s="451"/>
      <c r="AG440" s="451"/>
      <c r="AH440" s="451"/>
      <c r="AI440" s="451"/>
      <c r="AJ440" s="451"/>
      <c r="AK440" s="451"/>
      <c r="AL440" s="451"/>
      <c r="AM440" s="451"/>
      <c r="AN440" s="451"/>
      <c r="AO440" s="451"/>
      <c r="AP440" s="451"/>
      <c r="AQ440" s="451"/>
      <c r="AR440" s="451"/>
      <c r="AS440" s="451"/>
      <c r="AT440" s="451"/>
      <c r="AU440" s="451"/>
      <c r="AV440" s="451"/>
    </row>
    <row r="441" spans="1:48">
      <c r="A441" s="451"/>
      <c r="B441" s="451"/>
      <c r="C441" s="451"/>
      <c r="D441" s="451"/>
      <c r="E441" s="451"/>
      <c r="F441" s="451"/>
      <c r="G441" s="451"/>
      <c r="H441" s="451"/>
      <c r="I441" s="451"/>
      <c r="J441" s="451"/>
      <c r="K441" s="451"/>
      <c r="L441" s="451"/>
      <c r="M441" s="451"/>
      <c r="N441" s="451"/>
      <c r="O441" s="451"/>
      <c r="P441" s="451"/>
      <c r="Q441" s="451"/>
      <c r="R441" s="451"/>
      <c r="S441" s="451"/>
      <c r="T441" s="451"/>
      <c r="U441" s="451"/>
      <c r="V441" s="451"/>
      <c r="W441" s="451"/>
      <c r="X441" s="451"/>
      <c r="Y441" s="451"/>
      <c r="Z441" s="451"/>
      <c r="AA441" s="451"/>
      <c r="AB441" s="451"/>
      <c r="AC441" s="451"/>
      <c r="AD441" s="451"/>
      <c r="AE441" s="451"/>
      <c r="AF441" s="451"/>
      <c r="AG441" s="451"/>
      <c r="AH441" s="451"/>
      <c r="AI441" s="451"/>
      <c r="AJ441" s="451"/>
      <c r="AK441" s="451"/>
      <c r="AL441" s="451"/>
      <c r="AM441" s="451"/>
      <c r="AN441" s="451"/>
      <c r="AO441" s="451"/>
      <c r="AP441" s="451"/>
      <c r="AQ441" s="451"/>
      <c r="AR441" s="451"/>
      <c r="AS441" s="451"/>
      <c r="AT441" s="451"/>
      <c r="AU441" s="451"/>
      <c r="AV441" s="451"/>
    </row>
    <row r="442" spans="1:48">
      <c r="A442" s="451"/>
      <c r="B442" s="451"/>
      <c r="C442" s="451"/>
      <c r="D442" s="451"/>
      <c r="E442" s="451"/>
      <c r="F442" s="451"/>
      <c r="G442" s="451"/>
      <c r="H442" s="451"/>
      <c r="I442" s="451"/>
      <c r="J442" s="451"/>
      <c r="K442" s="451"/>
      <c r="L442" s="451"/>
      <c r="M442" s="451"/>
      <c r="N442" s="451"/>
      <c r="O442" s="451"/>
      <c r="P442" s="451"/>
      <c r="Q442" s="451"/>
      <c r="R442" s="451"/>
      <c r="S442" s="451"/>
      <c r="T442" s="451"/>
      <c r="U442" s="451"/>
      <c r="V442" s="451"/>
      <c r="W442" s="451"/>
      <c r="X442" s="451"/>
      <c r="Y442" s="451"/>
      <c r="Z442" s="451"/>
      <c r="AA442" s="451"/>
      <c r="AB442" s="451"/>
      <c r="AC442" s="451"/>
      <c r="AD442" s="451"/>
      <c r="AE442" s="451"/>
      <c r="AF442" s="451"/>
      <c r="AG442" s="451"/>
      <c r="AH442" s="451"/>
      <c r="AI442" s="451"/>
      <c r="AJ442" s="451"/>
      <c r="AK442" s="451"/>
      <c r="AL442" s="451"/>
      <c r="AM442" s="451"/>
      <c r="AN442" s="451"/>
      <c r="AO442" s="451"/>
      <c r="AP442" s="451"/>
      <c r="AQ442" s="451"/>
      <c r="AR442" s="451"/>
      <c r="AS442" s="451"/>
      <c r="AT442" s="451"/>
      <c r="AU442" s="451"/>
      <c r="AV442" s="451"/>
    </row>
    <row r="443" spans="1:48">
      <c r="A443" s="451"/>
      <c r="B443" s="451"/>
      <c r="C443" s="451"/>
      <c r="D443" s="451"/>
      <c r="E443" s="451"/>
      <c r="F443" s="451"/>
      <c r="G443" s="451"/>
      <c r="H443" s="451"/>
      <c r="I443" s="451"/>
      <c r="J443" s="451"/>
      <c r="K443" s="451"/>
      <c r="L443" s="451"/>
      <c r="M443" s="451"/>
      <c r="N443" s="451"/>
      <c r="O443" s="451"/>
      <c r="P443" s="451"/>
      <c r="Q443" s="451"/>
      <c r="R443" s="451"/>
      <c r="S443" s="451"/>
      <c r="T443" s="451"/>
      <c r="U443" s="451"/>
      <c r="V443" s="451"/>
      <c r="W443" s="451"/>
      <c r="X443" s="451"/>
      <c r="Y443" s="451"/>
      <c r="Z443" s="451"/>
      <c r="AA443" s="451"/>
      <c r="AB443" s="451"/>
      <c r="AC443" s="451"/>
      <c r="AD443" s="451"/>
      <c r="AE443" s="451"/>
      <c r="AF443" s="451"/>
      <c r="AG443" s="451"/>
      <c r="AH443" s="451"/>
      <c r="AI443" s="451"/>
      <c r="AJ443" s="451"/>
      <c r="AK443" s="451"/>
      <c r="AL443" s="451"/>
      <c r="AM443" s="451"/>
      <c r="AN443" s="451"/>
      <c r="AO443" s="451"/>
      <c r="AP443" s="451"/>
      <c r="AQ443" s="451"/>
      <c r="AR443" s="451"/>
      <c r="AS443" s="451"/>
      <c r="AT443" s="451"/>
      <c r="AU443" s="451"/>
      <c r="AV443" s="451"/>
    </row>
    <row r="444" spans="1:48">
      <c r="A444" s="451"/>
      <c r="B444" s="451"/>
      <c r="C444" s="451"/>
      <c r="D444" s="451"/>
      <c r="E444" s="451"/>
      <c r="F444" s="451"/>
      <c r="G444" s="451"/>
      <c r="H444" s="451"/>
      <c r="I444" s="451"/>
      <c r="J444" s="451"/>
      <c r="K444" s="451"/>
      <c r="L444" s="451"/>
      <c r="M444" s="451"/>
      <c r="N444" s="451"/>
      <c r="O444" s="451"/>
      <c r="P444" s="451"/>
      <c r="Q444" s="451"/>
      <c r="R444" s="451"/>
      <c r="S444" s="451"/>
      <c r="T444" s="451"/>
      <c r="U444" s="451"/>
      <c r="V444" s="451"/>
      <c r="W444" s="451"/>
      <c r="X444" s="451"/>
      <c r="Y444" s="451"/>
      <c r="Z444" s="451"/>
      <c r="AA444" s="451"/>
      <c r="AB444" s="451"/>
      <c r="AC444" s="451"/>
      <c r="AD444" s="451"/>
      <c r="AE444" s="451"/>
      <c r="AF444" s="451"/>
      <c r="AG444" s="451"/>
      <c r="AH444" s="451"/>
      <c r="AI444" s="451"/>
      <c r="AJ444" s="451"/>
      <c r="AK444" s="451"/>
      <c r="AL444" s="451"/>
      <c r="AM444" s="451"/>
      <c r="AN444" s="451"/>
      <c r="AO444" s="451"/>
      <c r="AP444" s="451"/>
      <c r="AQ444" s="451"/>
      <c r="AR444" s="451"/>
      <c r="AS444" s="451"/>
      <c r="AT444" s="451"/>
      <c r="AU444" s="451"/>
      <c r="AV444" s="451"/>
    </row>
    <row r="445" spans="1:48">
      <c r="A445" s="451"/>
      <c r="B445" s="451"/>
      <c r="C445" s="451"/>
      <c r="D445" s="451"/>
      <c r="E445" s="451"/>
      <c r="F445" s="451"/>
      <c r="G445" s="451"/>
      <c r="H445" s="451"/>
      <c r="I445" s="451"/>
      <c r="J445" s="451"/>
      <c r="K445" s="451"/>
      <c r="L445" s="451"/>
      <c r="M445" s="451"/>
      <c r="N445" s="451"/>
      <c r="O445" s="451"/>
      <c r="P445" s="451"/>
      <c r="Q445" s="451"/>
      <c r="R445" s="451"/>
      <c r="S445" s="451"/>
      <c r="T445" s="451"/>
      <c r="U445" s="451"/>
      <c r="V445" s="451"/>
      <c r="W445" s="451"/>
      <c r="X445" s="451"/>
      <c r="Y445" s="451"/>
      <c r="Z445" s="451"/>
      <c r="AA445" s="451"/>
      <c r="AB445" s="451"/>
      <c r="AC445" s="451"/>
      <c r="AD445" s="451"/>
      <c r="AE445" s="451"/>
      <c r="AF445" s="451"/>
      <c r="AG445" s="451"/>
      <c r="AH445" s="451"/>
      <c r="AI445" s="451"/>
      <c r="AJ445" s="451"/>
      <c r="AK445" s="451"/>
      <c r="AL445" s="451"/>
      <c r="AM445" s="451"/>
      <c r="AN445" s="451"/>
      <c r="AO445" s="451"/>
      <c r="AP445" s="451"/>
      <c r="AQ445" s="451"/>
      <c r="AR445" s="451"/>
      <c r="AS445" s="451"/>
      <c r="AT445" s="451"/>
      <c r="AU445" s="451"/>
      <c r="AV445" s="451"/>
    </row>
    <row r="446" spans="1:48">
      <c r="A446" s="451"/>
      <c r="B446" s="451"/>
      <c r="C446" s="451"/>
      <c r="D446" s="451"/>
      <c r="E446" s="451"/>
      <c r="F446" s="451"/>
      <c r="G446" s="451"/>
      <c r="H446" s="451"/>
      <c r="I446" s="451"/>
      <c r="J446" s="451"/>
      <c r="K446" s="451"/>
      <c r="L446" s="451"/>
      <c r="M446" s="451"/>
      <c r="N446" s="451"/>
      <c r="O446" s="451"/>
      <c r="P446" s="451"/>
      <c r="Q446" s="451"/>
      <c r="R446" s="451"/>
      <c r="S446" s="451"/>
      <c r="T446" s="451"/>
      <c r="U446" s="451"/>
      <c r="V446" s="451"/>
      <c r="W446" s="451"/>
      <c r="X446" s="451"/>
      <c r="Y446" s="451"/>
      <c r="Z446" s="451"/>
      <c r="AA446" s="451"/>
      <c r="AB446" s="451"/>
      <c r="AC446" s="451"/>
      <c r="AD446" s="451"/>
      <c r="AE446" s="451"/>
      <c r="AF446" s="451"/>
      <c r="AG446" s="451"/>
      <c r="AH446" s="451"/>
      <c r="AI446" s="451"/>
      <c r="AJ446" s="451"/>
      <c r="AK446" s="451"/>
      <c r="AL446" s="451"/>
      <c r="AM446" s="451"/>
      <c r="AN446" s="451"/>
      <c r="AO446" s="451"/>
      <c r="AP446" s="451"/>
      <c r="AQ446" s="451"/>
      <c r="AR446" s="451"/>
      <c r="AS446" s="451"/>
      <c r="AT446" s="451"/>
      <c r="AU446" s="451"/>
      <c r="AV446" s="451"/>
    </row>
    <row r="447" spans="1:48">
      <c r="A447" s="451"/>
      <c r="B447" s="451"/>
      <c r="C447" s="451"/>
      <c r="D447" s="451"/>
      <c r="E447" s="451"/>
      <c r="F447" s="451"/>
      <c r="G447" s="451"/>
      <c r="H447" s="451"/>
      <c r="I447" s="451"/>
      <c r="J447" s="451"/>
      <c r="K447" s="451"/>
      <c r="L447" s="451"/>
      <c r="M447" s="451"/>
      <c r="N447" s="451"/>
      <c r="O447" s="451"/>
      <c r="P447" s="451"/>
      <c r="Q447" s="451"/>
      <c r="R447" s="451"/>
      <c r="S447" s="451"/>
      <c r="T447" s="451"/>
      <c r="U447" s="451"/>
      <c r="V447" s="451"/>
      <c r="W447" s="451"/>
      <c r="X447" s="451"/>
      <c r="Y447" s="451"/>
      <c r="Z447" s="451"/>
      <c r="AA447" s="451"/>
      <c r="AB447" s="451"/>
      <c r="AC447" s="451"/>
      <c r="AD447" s="451"/>
      <c r="AE447" s="451"/>
      <c r="AF447" s="451"/>
      <c r="AG447" s="451"/>
      <c r="AH447" s="451"/>
      <c r="AI447" s="451"/>
      <c r="AJ447" s="451"/>
      <c r="AK447" s="451"/>
      <c r="AL447" s="451"/>
      <c r="AM447" s="451"/>
      <c r="AN447" s="451"/>
      <c r="AO447" s="451"/>
      <c r="AP447" s="451"/>
      <c r="AQ447" s="451"/>
      <c r="AR447" s="451"/>
      <c r="AS447" s="451"/>
      <c r="AT447" s="451"/>
      <c r="AU447" s="451"/>
      <c r="AV447" s="451"/>
    </row>
    <row r="448" spans="1:48">
      <c r="A448" s="451"/>
      <c r="B448" s="451"/>
      <c r="C448" s="451"/>
      <c r="D448" s="451"/>
      <c r="E448" s="451"/>
      <c r="F448" s="451"/>
      <c r="G448" s="451"/>
      <c r="H448" s="451"/>
      <c r="I448" s="451"/>
      <c r="J448" s="451"/>
      <c r="K448" s="451"/>
      <c r="L448" s="451"/>
      <c r="M448" s="451"/>
      <c r="N448" s="451"/>
      <c r="O448" s="451"/>
      <c r="P448" s="451"/>
      <c r="Q448" s="451"/>
      <c r="R448" s="451"/>
      <c r="S448" s="451"/>
      <c r="T448" s="451"/>
      <c r="U448" s="451"/>
      <c r="V448" s="451"/>
      <c r="W448" s="451"/>
      <c r="X448" s="451"/>
      <c r="Y448" s="451"/>
      <c r="Z448" s="451"/>
      <c r="AA448" s="451"/>
      <c r="AB448" s="451"/>
      <c r="AC448" s="451"/>
      <c r="AD448" s="451"/>
      <c r="AE448" s="451"/>
      <c r="AF448" s="451"/>
      <c r="AG448" s="451"/>
      <c r="AH448" s="451"/>
      <c r="AI448" s="451"/>
      <c r="AJ448" s="451"/>
      <c r="AK448" s="451"/>
      <c r="AL448" s="451"/>
      <c r="AM448" s="451"/>
      <c r="AN448" s="451"/>
      <c r="AO448" s="451"/>
      <c r="AP448" s="451"/>
      <c r="AQ448" s="451"/>
      <c r="AR448" s="451"/>
      <c r="AS448" s="451"/>
      <c r="AT448" s="451"/>
      <c r="AU448" s="451"/>
      <c r="AV448" s="451"/>
    </row>
    <row r="449" spans="1:48">
      <c r="A449" s="451"/>
      <c r="B449" s="451"/>
      <c r="C449" s="451"/>
      <c r="D449" s="451"/>
      <c r="E449" s="451"/>
      <c r="F449" s="451"/>
      <c r="G449" s="451"/>
      <c r="H449" s="451"/>
      <c r="I449" s="451"/>
      <c r="J449" s="451"/>
      <c r="K449" s="451"/>
      <c r="L449" s="451"/>
      <c r="M449" s="451"/>
      <c r="N449" s="451"/>
      <c r="O449" s="451"/>
      <c r="P449" s="451"/>
      <c r="Q449" s="451"/>
      <c r="R449" s="451"/>
      <c r="S449" s="451"/>
      <c r="T449" s="451"/>
      <c r="U449" s="451"/>
      <c r="V449" s="451"/>
      <c r="W449" s="451"/>
      <c r="X449" s="451"/>
      <c r="Y449" s="451"/>
      <c r="Z449" s="451"/>
      <c r="AA449" s="451"/>
      <c r="AB449" s="451"/>
      <c r="AC449" s="451"/>
      <c r="AD449" s="451"/>
      <c r="AE449" s="451"/>
      <c r="AF449" s="451"/>
      <c r="AG449" s="451"/>
      <c r="AH449" s="451"/>
      <c r="AI449" s="451"/>
      <c r="AJ449" s="451"/>
      <c r="AK449" s="451"/>
      <c r="AL449" s="451"/>
      <c r="AM449" s="451"/>
      <c r="AN449" s="451"/>
      <c r="AO449" s="451"/>
      <c r="AP449" s="451"/>
      <c r="AQ449" s="451"/>
      <c r="AR449" s="451"/>
      <c r="AS449" s="451"/>
      <c r="AT449" s="451"/>
      <c r="AU449" s="451"/>
      <c r="AV449" s="451"/>
    </row>
    <row r="450" spans="1:48">
      <c r="A450" s="451"/>
      <c r="B450" s="451"/>
      <c r="C450" s="451"/>
      <c r="D450" s="451"/>
      <c r="E450" s="451"/>
      <c r="F450" s="451"/>
      <c r="G450" s="451"/>
      <c r="H450" s="451"/>
      <c r="I450" s="451"/>
      <c r="J450" s="451"/>
      <c r="K450" s="451"/>
      <c r="L450" s="451"/>
      <c r="M450" s="451"/>
      <c r="N450" s="451"/>
      <c r="O450" s="451"/>
      <c r="P450" s="451"/>
      <c r="Q450" s="451"/>
      <c r="R450" s="451"/>
      <c r="S450" s="451"/>
      <c r="T450" s="451"/>
      <c r="U450" s="451"/>
      <c r="V450" s="451"/>
      <c r="W450" s="451"/>
      <c r="X450" s="451"/>
      <c r="Y450" s="451"/>
      <c r="Z450" s="451"/>
      <c r="AA450" s="451"/>
      <c r="AB450" s="451"/>
      <c r="AC450" s="451"/>
      <c r="AD450" s="451"/>
      <c r="AE450" s="451"/>
      <c r="AF450" s="451"/>
      <c r="AG450" s="451"/>
      <c r="AH450" s="451"/>
      <c r="AI450" s="451"/>
      <c r="AJ450" s="451"/>
      <c r="AK450" s="451"/>
      <c r="AL450" s="451"/>
      <c r="AM450" s="451"/>
      <c r="AN450" s="451"/>
      <c r="AO450" s="451"/>
      <c r="AP450" s="451"/>
      <c r="AQ450" s="451"/>
      <c r="AR450" s="451"/>
      <c r="AS450" s="451"/>
      <c r="AT450" s="451"/>
      <c r="AU450" s="451"/>
      <c r="AV450" s="451"/>
    </row>
    <row r="451" spans="1:48">
      <c r="A451" s="451"/>
      <c r="B451" s="451"/>
      <c r="C451" s="451"/>
      <c r="D451" s="451"/>
      <c r="E451" s="451"/>
      <c r="F451" s="451"/>
      <c r="G451" s="451"/>
      <c r="H451" s="451"/>
      <c r="I451" s="451"/>
      <c r="J451" s="451"/>
      <c r="K451" s="451"/>
      <c r="L451" s="451"/>
      <c r="M451" s="451"/>
      <c r="N451" s="451"/>
      <c r="O451" s="451"/>
      <c r="P451" s="451"/>
      <c r="Q451" s="451"/>
      <c r="R451" s="451"/>
      <c r="S451" s="451"/>
      <c r="T451" s="451"/>
      <c r="U451" s="451"/>
      <c r="V451" s="451"/>
      <c r="W451" s="451"/>
      <c r="X451" s="451"/>
      <c r="Y451" s="451"/>
      <c r="Z451" s="451"/>
      <c r="AA451" s="451"/>
      <c r="AB451" s="451"/>
      <c r="AC451" s="451"/>
      <c r="AD451" s="451"/>
      <c r="AE451" s="451"/>
      <c r="AF451" s="451"/>
      <c r="AG451" s="451"/>
      <c r="AH451" s="451"/>
      <c r="AI451" s="451"/>
      <c r="AJ451" s="451"/>
      <c r="AK451" s="451"/>
      <c r="AL451" s="451"/>
      <c r="AM451" s="451"/>
      <c r="AN451" s="451"/>
      <c r="AO451" s="451"/>
      <c r="AP451" s="451"/>
      <c r="AQ451" s="451"/>
      <c r="AR451" s="451"/>
      <c r="AS451" s="451"/>
      <c r="AT451" s="451"/>
      <c r="AU451" s="451"/>
      <c r="AV451" s="451"/>
    </row>
    <row r="452" spans="1:48">
      <c r="A452" s="451"/>
      <c r="B452" s="451"/>
      <c r="C452" s="451"/>
      <c r="D452" s="451"/>
      <c r="E452" s="451"/>
      <c r="F452" s="451"/>
      <c r="G452" s="451"/>
      <c r="H452" s="451"/>
      <c r="I452" s="451"/>
      <c r="J452" s="451"/>
      <c r="K452" s="451"/>
      <c r="L452" s="451"/>
      <c r="M452" s="451"/>
      <c r="N452" s="451"/>
      <c r="O452" s="451"/>
      <c r="P452" s="451"/>
      <c r="Q452" s="451"/>
      <c r="R452" s="451"/>
      <c r="S452" s="451"/>
      <c r="T452" s="451"/>
      <c r="U452" s="451"/>
      <c r="V452" s="451"/>
      <c r="W452" s="451"/>
      <c r="X452" s="451"/>
      <c r="Y452" s="451"/>
      <c r="Z452" s="451"/>
      <c r="AA452" s="451"/>
      <c r="AB452" s="451"/>
      <c r="AC452" s="451"/>
      <c r="AD452" s="451"/>
      <c r="AE452" s="451"/>
      <c r="AF452" s="451"/>
      <c r="AG452" s="451"/>
      <c r="AH452" s="451"/>
      <c r="AI452" s="451"/>
      <c r="AJ452" s="451"/>
      <c r="AK452" s="451"/>
      <c r="AL452" s="451"/>
      <c r="AM452" s="451"/>
      <c r="AN452" s="451"/>
      <c r="AO452" s="451"/>
      <c r="AP452" s="451"/>
      <c r="AQ452" s="451"/>
      <c r="AR452" s="451"/>
      <c r="AS452" s="451"/>
      <c r="AT452" s="451"/>
      <c r="AU452" s="451"/>
      <c r="AV452" s="451"/>
    </row>
    <row r="453" spans="1:48">
      <c r="A453" s="451"/>
      <c r="B453" s="451"/>
      <c r="C453" s="451"/>
      <c r="D453" s="451"/>
      <c r="E453" s="451"/>
      <c r="F453" s="451"/>
      <c r="G453" s="451"/>
      <c r="H453" s="451"/>
      <c r="I453" s="451"/>
      <c r="J453" s="451"/>
      <c r="K453" s="451"/>
      <c r="L453" s="451"/>
      <c r="M453" s="451"/>
      <c r="N453" s="451"/>
      <c r="O453" s="451"/>
      <c r="P453" s="451"/>
      <c r="Q453" s="451"/>
      <c r="R453" s="451"/>
      <c r="S453" s="451"/>
      <c r="T453" s="451"/>
      <c r="U453" s="451"/>
      <c r="V453" s="451"/>
      <c r="W453" s="451"/>
      <c r="X453" s="451"/>
      <c r="Y453" s="451"/>
      <c r="Z453" s="451"/>
      <c r="AA453" s="451"/>
      <c r="AB453" s="451"/>
      <c r="AC453" s="451"/>
      <c r="AD453" s="451"/>
      <c r="AE453" s="451"/>
      <c r="AF453" s="451"/>
      <c r="AG453" s="451"/>
      <c r="AH453" s="451"/>
      <c r="AI453" s="451"/>
      <c r="AJ453" s="451"/>
      <c r="AK453" s="451"/>
      <c r="AL453" s="451"/>
      <c r="AM453" s="451"/>
      <c r="AN453" s="451"/>
      <c r="AO453" s="451"/>
      <c r="AP453" s="451"/>
      <c r="AQ453" s="451"/>
      <c r="AR453" s="451"/>
      <c r="AS453" s="451"/>
      <c r="AT453" s="451"/>
      <c r="AU453" s="451"/>
      <c r="AV453" s="451"/>
    </row>
    <row r="454" spans="1:48">
      <c r="A454" s="451"/>
      <c r="B454" s="451"/>
      <c r="C454" s="451"/>
      <c r="D454" s="451"/>
      <c r="E454" s="451"/>
      <c r="F454" s="451"/>
      <c r="G454" s="451"/>
      <c r="H454" s="451"/>
      <c r="I454" s="451"/>
      <c r="J454" s="451"/>
      <c r="K454" s="451"/>
      <c r="L454" s="451"/>
      <c r="M454" s="451"/>
      <c r="N454" s="451"/>
      <c r="O454" s="451"/>
      <c r="P454" s="451"/>
      <c r="Q454" s="451"/>
      <c r="R454" s="451"/>
      <c r="S454" s="451"/>
      <c r="T454" s="451"/>
      <c r="U454" s="451"/>
      <c r="V454" s="451"/>
      <c r="W454" s="451"/>
      <c r="X454" s="451"/>
      <c r="Y454" s="451"/>
      <c r="Z454" s="451"/>
      <c r="AA454" s="451"/>
      <c r="AB454" s="451"/>
      <c r="AC454" s="451"/>
      <c r="AD454" s="451"/>
      <c r="AE454" s="451"/>
      <c r="AF454" s="451"/>
      <c r="AG454" s="451"/>
      <c r="AH454" s="451"/>
      <c r="AI454" s="451"/>
      <c r="AJ454" s="451"/>
      <c r="AK454" s="451"/>
      <c r="AL454" s="451"/>
      <c r="AM454" s="451"/>
      <c r="AN454" s="451"/>
      <c r="AO454" s="451"/>
      <c r="AP454" s="451"/>
      <c r="AQ454" s="451"/>
      <c r="AR454" s="451"/>
      <c r="AS454" s="451"/>
      <c r="AT454" s="451"/>
      <c r="AU454" s="451"/>
      <c r="AV454" s="451"/>
    </row>
    <row r="455" spans="1:48">
      <c r="A455" s="451"/>
      <c r="B455" s="451"/>
      <c r="C455" s="451"/>
      <c r="D455" s="451"/>
      <c r="E455" s="451"/>
      <c r="F455" s="451"/>
      <c r="G455" s="451"/>
      <c r="H455" s="451"/>
      <c r="I455" s="451"/>
      <c r="J455" s="451"/>
      <c r="K455" s="451"/>
      <c r="L455" s="451"/>
      <c r="M455" s="451"/>
      <c r="N455" s="451"/>
      <c r="O455" s="451"/>
      <c r="P455" s="451"/>
      <c r="Q455" s="451"/>
      <c r="R455" s="451"/>
      <c r="S455" s="451"/>
      <c r="T455" s="451"/>
      <c r="U455" s="451"/>
      <c r="V455" s="451"/>
      <c r="W455" s="451"/>
      <c r="X455" s="451"/>
      <c r="Y455" s="451"/>
      <c r="Z455" s="451"/>
      <c r="AA455" s="451"/>
      <c r="AB455" s="451"/>
      <c r="AC455" s="451"/>
      <c r="AD455" s="451"/>
      <c r="AE455" s="451"/>
      <c r="AF455" s="451"/>
      <c r="AG455" s="451"/>
      <c r="AH455" s="451"/>
      <c r="AI455" s="451"/>
      <c r="AJ455" s="451"/>
      <c r="AK455" s="451"/>
      <c r="AL455" s="451"/>
      <c r="AM455" s="451"/>
      <c r="AN455" s="451"/>
      <c r="AO455" s="451"/>
      <c r="AP455" s="451"/>
      <c r="AQ455" s="451"/>
      <c r="AR455" s="451"/>
      <c r="AS455" s="451"/>
      <c r="AT455" s="451"/>
      <c r="AU455" s="451"/>
      <c r="AV455" s="451"/>
    </row>
    <row r="456" spans="1:48">
      <c r="A456" s="451"/>
      <c r="B456" s="451"/>
      <c r="C456" s="451"/>
      <c r="D456" s="451"/>
      <c r="E456" s="451"/>
      <c r="F456" s="451"/>
      <c r="G456" s="451"/>
      <c r="H456" s="451"/>
      <c r="I456" s="451"/>
      <c r="J456" s="451"/>
      <c r="K456" s="451"/>
      <c r="L456" s="451"/>
      <c r="M456" s="451"/>
      <c r="N456" s="451"/>
      <c r="O456" s="451"/>
      <c r="P456" s="451"/>
      <c r="Q456" s="451"/>
      <c r="R456" s="451"/>
      <c r="S456" s="451"/>
      <c r="T456" s="451"/>
      <c r="U456" s="451"/>
      <c r="V456" s="451"/>
      <c r="W456" s="451"/>
      <c r="X456" s="451"/>
      <c r="Y456" s="451"/>
      <c r="Z456" s="451"/>
      <c r="AA456" s="451"/>
      <c r="AB456" s="451"/>
      <c r="AC456" s="451"/>
      <c r="AD456" s="451"/>
      <c r="AE456" s="451"/>
      <c r="AF456" s="451"/>
      <c r="AG456" s="451"/>
      <c r="AH456" s="451"/>
      <c r="AI456" s="451"/>
      <c r="AJ456" s="451"/>
      <c r="AK456" s="451"/>
      <c r="AL456" s="451"/>
      <c r="AM456" s="451"/>
      <c r="AN456" s="451"/>
      <c r="AO456" s="451"/>
      <c r="AP456" s="451"/>
      <c r="AQ456" s="451"/>
      <c r="AR456" s="451"/>
      <c r="AS456" s="451"/>
      <c r="AT456" s="451"/>
      <c r="AU456" s="451"/>
      <c r="AV456" s="451"/>
    </row>
    <row r="457" spans="1:48">
      <c r="A457" s="451"/>
      <c r="B457" s="451"/>
      <c r="C457" s="451"/>
      <c r="D457" s="451"/>
      <c r="E457" s="451"/>
      <c r="F457" s="451"/>
      <c r="G457" s="451"/>
      <c r="H457" s="451"/>
      <c r="I457" s="451"/>
      <c r="J457" s="451"/>
      <c r="K457" s="451"/>
      <c r="L457" s="451"/>
      <c r="M457" s="451"/>
      <c r="N457" s="451"/>
      <c r="O457" s="451"/>
      <c r="P457" s="451"/>
      <c r="Q457" s="451"/>
      <c r="R457" s="451"/>
      <c r="S457" s="451"/>
      <c r="T457" s="451"/>
      <c r="U457" s="451"/>
      <c r="V457" s="451"/>
      <c r="W457" s="451"/>
      <c r="X457" s="451"/>
      <c r="Y457" s="451"/>
      <c r="Z457" s="451"/>
      <c r="AA457" s="451"/>
      <c r="AB457" s="451"/>
      <c r="AC457" s="451"/>
      <c r="AD457" s="451"/>
      <c r="AE457" s="451"/>
      <c r="AF457" s="451"/>
      <c r="AG457" s="451"/>
      <c r="AH457" s="451"/>
      <c r="AI457" s="451"/>
      <c r="AJ457" s="451"/>
      <c r="AK457" s="451"/>
      <c r="AL457" s="451"/>
      <c r="AM457" s="451"/>
      <c r="AN457" s="451"/>
      <c r="AO457" s="451"/>
      <c r="AP457" s="451"/>
      <c r="AQ457" s="451"/>
      <c r="AR457" s="451"/>
      <c r="AS457" s="451"/>
      <c r="AT457" s="451"/>
      <c r="AU457" s="451"/>
      <c r="AV457" s="451"/>
    </row>
    <row r="458" spans="1:48">
      <c r="A458" s="451"/>
      <c r="B458" s="451"/>
      <c r="C458" s="451"/>
      <c r="D458" s="451"/>
      <c r="E458" s="451"/>
      <c r="F458" s="451"/>
      <c r="G458" s="451"/>
      <c r="H458" s="451"/>
      <c r="I458" s="451"/>
      <c r="J458" s="451"/>
      <c r="K458" s="451"/>
      <c r="L458" s="451"/>
      <c r="M458" s="451"/>
      <c r="N458" s="451"/>
      <c r="O458" s="451"/>
      <c r="P458" s="451"/>
      <c r="Q458" s="451"/>
      <c r="R458" s="451"/>
      <c r="S458" s="451"/>
      <c r="T458" s="451"/>
      <c r="U458" s="451"/>
      <c r="V458" s="451"/>
      <c r="W458" s="451"/>
      <c r="X458" s="451"/>
      <c r="Y458" s="451"/>
      <c r="Z458" s="451"/>
      <c r="AA458" s="451"/>
      <c r="AB458" s="451"/>
      <c r="AC458" s="451"/>
      <c r="AD458" s="451"/>
      <c r="AE458" s="451"/>
      <c r="AF458" s="451"/>
      <c r="AG458" s="451"/>
      <c r="AH458" s="451"/>
      <c r="AI458" s="451"/>
      <c r="AJ458" s="451"/>
      <c r="AK458" s="451"/>
      <c r="AL458" s="451"/>
      <c r="AM458" s="451"/>
      <c r="AN458" s="451"/>
      <c r="AO458" s="451"/>
      <c r="AP458" s="451"/>
      <c r="AQ458" s="451"/>
      <c r="AR458" s="451"/>
      <c r="AS458" s="451"/>
      <c r="AT458" s="451"/>
      <c r="AU458" s="451"/>
      <c r="AV458" s="451"/>
    </row>
    <row r="459" spans="1:48">
      <c r="A459" s="451"/>
      <c r="B459" s="451"/>
      <c r="C459" s="451"/>
      <c r="D459" s="451"/>
      <c r="E459" s="451"/>
      <c r="F459" s="451"/>
      <c r="G459" s="451"/>
      <c r="H459" s="451"/>
      <c r="I459" s="451"/>
      <c r="J459" s="451"/>
      <c r="K459" s="451"/>
      <c r="L459" s="451"/>
      <c r="M459" s="451"/>
      <c r="N459" s="451"/>
      <c r="O459" s="451"/>
      <c r="P459" s="451"/>
      <c r="Q459" s="451"/>
      <c r="R459" s="451"/>
      <c r="S459" s="451"/>
      <c r="T459" s="451"/>
      <c r="U459" s="451"/>
      <c r="V459" s="451"/>
      <c r="W459" s="451"/>
      <c r="X459" s="451"/>
      <c r="Y459" s="451"/>
      <c r="Z459" s="451"/>
      <c r="AA459" s="451"/>
      <c r="AB459" s="451"/>
      <c r="AC459" s="451"/>
      <c r="AD459" s="451"/>
      <c r="AE459" s="451"/>
      <c r="AF459" s="451"/>
      <c r="AG459" s="451"/>
      <c r="AH459" s="451"/>
      <c r="AI459" s="451"/>
      <c r="AJ459" s="451"/>
      <c r="AK459" s="451"/>
      <c r="AL459" s="451"/>
      <c r="AM459" s="451"/>
      <c r="AN459" s="451"/>
      <c r="AO459" s="451"/>
      <c r="AP459" s="451"/>
      <c r="AQ459" s="451"/>
      <c r="AR459" s="451"/>
      <c r="AS459" s="451"/>
      <c r="AT459" s="451"/>
      <c r="AU459" s="451"/>
      <c r="AV459" s="451"/>
    </row>
    <row r="460" spans="1:48">
      <c r="A460" s="451"/>
      <c r="B460" s="451"/>
      <c r="C460" s="451"/>
      <c r="D460" s="451"/>
      <c r="E460" s="451"/>
      <c r="F460" s="451"/>
      <c r="G460" s="451"/>
      <c r="H460" s="451"/>
      <c r="I460" s="451"/>
      <c r="J460" s="451"/>
      <c r="K460" s="451"/>
      <c r="L460" s="451"/>
      <c r="M460" s="451"/>
      <c r="N460" s="451"/>
      <c r="O460" s="451"/>
      <c r="P460" s="451"/>
      <c r="Q460" s="451"/>
      <c r="R460" s="451"/>
      <c r="S460" s="451"/>
      <c r="T460" s="451"/>
      <c r="U460" s="451"/>
      <c r="V460" s="451"/>
      <c r="W460" s="451"/>
      <c r="X460" s="451"/>
      <c r="Y460" s="451"/>
      <c r="Z460" s="451"/>
      <c r="AA460" s="451"/>
      <c r="AB460" s="451"/>
      <c r="AC460" s="451"/>
      <c r="AD460" s="451"/>
      <c r="AE460" s="451"/>
      <c r="AF460" s="451"/>
      <c r="AG460" s="451"/>
      <c r="AH460" s="451"/>
      <c r="AI460" s="451"/>
      <c r="AJ460" s="451"/>
      <c r="AK460" s="451"/>
      <c r="AL460" s="451"/>
      <c r="AM460" s="451"/>
      <c r="AN460" s="451"/>
      <c r="AO460" s="451"/>
      <c r="AP460" s="451"/>
      <c r="AQ460" s="451"/>
      <c r="AR460" s="451"/>
      <c r="AS460" s="451"/>
      <c r="AT460" s="451"/>
      <c r="AU460" s="451"/>
      <c r="AV460" s="451"/>
    </row>
    <row r="461" spans="1:48">
      <c r="A461" s="451"/>
      <c r="B461" s="451"/>
      <c r="C461" s="451"/>
      <c r="D461" s="451"/>
      <c r="E461" s="451"/>
      <c r="F461" s="451"/>
      <c r="G461" s="451"/>
      <c r="H461" s="451"/>
      <c r="I461" s="451"/>
      <c r="J461" s="451"/>
      <c r="K461" s="451"/>
      <c r="L461" s="451"/>
      <c r="M461" s="451"/>
      <c r="N461" s="451"/>
      <c r="O461" s="451"/>
      <c r="P461" s="451"/>
      <c r="Q461" s="451"/>
      <c r="R461" s="451"/>
      <c r="S461" s="451"/>
      <c r="T461" s="451"/>
      <c r="U461" s="451"/>
      <c r="V461" s="451"/>
      <c r="W461" s="451"/>
      <c r="X461" s="451"/>
      <c r="Y461" s="451"/>
      <c r="Z461" s="451"/>
      <c r="AA461" s="451"/>
      <c r="AB461" s="451"/>
      <c r="AC461" s="451"/>
      <c r="AD461" s="451"/>
      <c r="AE461" s="451"/>
      <c r="AF461" s="451"/>
      <c r="AG461" s="451"/>
      <c r="AH461" s="451"/>
      <c r="AI461" s="451"/>
      <c r="AJ461" s="451"/>
      <c r="AK461" s="451"/>
      <c r="AL461" s="451"/>
      <c r="AM461" s="451"/>
      <c r="AN461" s="451"/>
      <c r="AO461" s="451"/>
      <c r="AP461" s="451"/>
      <c r="AQ461" s="451"/>
      <c r="AR461" s="451"/>
      <c r="AS461" s="451"/>
      <c r="AT461" s="451"/>
      <c r="AU461" s="451"/>
      <c r="AV461" s="451"/>
    </row>
    <row r="462" spans="1:48">
      <c r="A462" s="451"/>
      <c r="B462" s="451"/>
      <c r="C462" s="451"/>
      <c r="D462" s="451"/>
      <c r="E462" s="451"/>
      <c r="F462" s="451"/>
      <c r="G462" s="451"/>
      <c r="H462" s="451"/>
      <c r="I462" s="451"/>
      <c r="J462" s="451"/>
      <c r="K462" s="451"/>
      <c r="L462" s="451"/>
      <c r="M462" s="451"/>
      <c r="N462" s="451"/>
      <c r="O462" s="451"/>
      <c r="P462" s="451"/>
      <c r="Q462" s="451"/>
      <c r="R462" s="451"/>
      <c r="S462" s="451"/>
      <c r="T462" s="451"/>
      <c r="U462" s="451"/>
      <c r="V462" s="451"/>
      <c r="W462" s="451"/>
      <c r="X462" s="451"/>
      <c r="Y462" s="451"/>
      <c r="Z462" s="451"/>
      <c r="AA462" s="451"/>
      <c r="AB462" s="451"/>
      <c r="AC462" s="451"/>
      <c r="AD462" s="451"/>
      <c r="AE462" s="451"/>
      <c r="AF462" s="451"/>
      <c r="AG462" s="451"/>
      <c r="AH462" s="451"/>
      <c r="AI462" s="451"/>
      <c r="AJ462" s="451"/>
      <c r="AK462" s="451"/>
      <c r="AL462" s="451"/>
      <c r="AM462" s="451"/>
      <c r="AN462" s="451"/>
      <c r="AO462" s="451"/>
      <c r="AP462" s="451"/>
      <c r="AQ462" s="451"/>
      <c r="AR462" s="451"/>
      <c r="AS462" s="451"/>
      <c r="AT462" s="451"/>
      <c r="AU462" s="451"/>
      <c r="AV462" s="451"/>
    </row>
    <row r="463" spans="1:48">
      <c r="A463" s="451"/>
      <c r="B463" s="451"/>
      <c r="C463" s="451"/>
      <c r="D463" s="451"/>
      <c r="E463" s="451"/>
      <c r="F463" s="451"/>
      <c r="G463" s="451"/>
      <c r="H463" s="451"/>
      <c r="I463" s="451"/>
      <c r="J463" s="451"/>
      <c r="K463" s="451"/>
      <c r="L463" s="451"/>
      <c r="M463" s="451"/>
      <c r="N463" s="451"/>
      <c r="O463" s="451"/>
      <c r="P463" s="451"/>
      <c r="Q463" s="451"/>
      <c r="R463" s="451"/>
      <c r="S463" s="451"/>
      <c r="T463" s="451"/>
      <c r="U463" s="451"/>
      <c r="V463" s="451"/>
      <c r="W463" s="451"/>
      <c r="X463" s="451"/>
      <c r="Y463" s="451"/>
      <c r="Z463" s="451"/>
      <c r="AA463" s="451"/>
      <c r="AB463" s="451"/>
      <c r="AC463" s="451"/>
      <c r="AD463" s="451"/>
      <c r="AE463" s="451"/>
      <c r="AF463" s="451"/>
      <c r="AG463" s="451"/>
      <c r="AH463" s="451"/>
      <c r="AI463" s="451"/>
      <c r="AJ463" s="451"/>
      <c r="AK463" s="451"/>
      <c r="AL463" s="451"/>
      <c r="AM463" s="451"/>
      <c r="AN463" s="451"/>
      <c r="AO463" s="451"/>
      <c r="AP463" s="451"/>
      <c r="AQ463" s="451"/>
      <c r="AR463" s="451"/>
      <c r="AS463" s="451"/>
      <c r="AT463" s="451"/>
      <c r="AU463" s="451"/>
      <c r="AV463" s="451"/>
    </row>
    <row r="464" spans="1:48">
      <c r="A464" s="451"/>
      <c r="B464" s="451"/>
      <c r="C464" s="451"/>
      <c r="D464" s="451"/>
      <c r="E464" s="451"/>
      <c r="F464" s="451"/>
      <c r="G464" s="451"/>
      <c r="H464" s="451"/>
      <c r="I464" s="451"/>
      <c r="J464" s="451"/>
      <c r="K464" s="451"/>
      <c r="L464" s="451"/>
      <c r="M464" s="451"/>
      <c r="N464" s="451"/>
      <c r="O464" s="451"/>
      <c r="P464" s="451"/>
      <c r="Q464" s="451"/>
      <c r="R464" s="451"/>
      <c r="S464" s="451"/>
      <c r="T464" s="451"/>
      <c r="U464" s="451"/>
      <c r="V464" s="451"/>
      <c r="W464" s="451"/>
      <c r="X464" s="451"/>
      <c r="Y464" s="451"/>
      <c r="Z464" s="451"/>
      <c r="AA464" s="451"/>
      <c r="AB464" s="451"/>
      <c r="AC464" s="451"/>
      <c r="AD464" s="451"/>
      <c r="AE464" s="451"/>
      <c r="AF464" s="451"/>
      <c r="AG464" s="451"/>
      <c r="AH464" s="451"/>
      <c r="AI464" s="451"/>
      <c r="AJ464" s="451"/>
      <c r="AK464" s="451"/>
      <c r="AL464" s="451"/>
      <c r="AM464" s="451"/>
      <c r="AN464" s="451"/>
      <c r="AO464" s="451"/>
      <c r="AP464" s="451"/>
      <c r="AQ464" s="451"/>
      <c r="AR464" s="451"/>
      <c r="AS464" s="451"/>
      <c r="AT464" s="451"/>
      <c r="AU464" s="451"/>
      <c r="AV464" s="451"/>
    </row>
    <row r="465" spans="1:48">
      <c r="A465" s="451"/>
      <c r="B465" s="451"/>
      <c r="C465" s="451"/>
      <c r="D465" s="451"/>
      <c r="E465" s="451"/>
      <c r="F465" s="451"/>
      <c r="G465" s="451"/>
      <c r="H465" s="451"/>
      <c r="I465" s="451"/>
      <c r="J465" s="451"/>
      <c r="K465" s="451"/>
      <c r="L465" s="451"/>
      <c r="M465" s="451"/>
      <c r="N465" s="451"/>
      <c r="O465" s="451"/>
      <c r="P465" s="451"/>
      <c r="Q465" s="451"/>
      <c r="R465" s="451"/>
      <c r="S465" s="451"/>
      <c r="T465" s="451"/>
      <c r="U465" s="451"/>
      <c r="V465" s="451"/>
      <c r="W465" s="451"/>
      <c r="X465" s="451"/>
      <c r="Y465" s="451"/>
      <c r="Z465" s="451"/>
      <c r="AA465" s="451"/>
      <c r="AB465" s="451"/>
      <c r="AC465" s="451"/>
      <c r="AD465" s="451"/>
      <c r="AE465" s="451"/>
      <c r="AF465" s="451"/>
      <c r="AG465" s="451"/>
      <c r="AH465" s="451"/>
      <c r="AI465" s="451"/>
      <c r="AJ465" s="451"/>
      <c r="AK465" s="451"/>
      <c r="AL465" s="451"/>
      <c r="AM465" s="451"/>
      <c r="AN465" s="451"/>
      <c r="AO465" s="451"/>
      <c r="AP465" s="451"/>
      <c r="AQ465" s="451"/>
      <c r="AR465" s="451"/>
      <c r="AS465" s="451"/>
      <c r="AT465" s="451"/>
      <c r="AU465" s="451"/>
      <c r="AV465" s="451"/>
    </row>
    <row r="466" spans="1:48">
      <c r="A466" s="451"/>
      <c r="B466" s="451"/>
      <c r="C466" s="451"/>
      <c r="D466" s="451"/>
      <c r="E466" s="451"/>
      <c r="F466" s="451"/>
      <c r="G466" s="451"/>
      <c r="H466" s="451"/>
      <c r="I466" s="451"/>
      <c r="J466" s="451"/>
      <c r="K466" s="451"/>
      <c r="L466" s="451"/>
      <c r="M466" s="451"/>
      <c r="N466" s="451"/>
      <c r="O466" s="451"/>
      <c r="P466" s="451"/>
      <c r="Q466" s="451"/>
      <c r="R466" s="451"/>
      <c r="S466" s="451"/>
      <c r="T466" s="451"/>
      <c r="U466" s="451"/>
      <c r="V466" s="451"/>
      <c r="W466" s="451"/>
      <c r="X466" s="451"/>
      <c r="Y466" s="451"/>
      <c r="Z466" s="451"/>
      <c r="AA466" s="451"/>
      <c r="AB466" s="451"/>
      <c r="AC466" s="451"/>
      <c r="AD466" s="451"/>
      <c r="AE466" s="451"/>
      <c r="AF466" s="451"/>
      <c r="AG466" s="451"/>
      <c r="AH466" s="451"/>
      <c r="AI466" s="451"/>
      <c r="AJ466" s="451"/>
      <c r="AK466" s="451"/>
      <c r="AL466" s="451"/>
      <c r="AM466" s="451"/>
      <c r="AN466" s="451"/>
      <c r="AO466" s="451"/>
      <c r="AP466" s="451"/>
      <c r="AQ466" s="451"/>
      <c r="AR466" s="451"/>
      <c r="AS466" s="451"/>
      <c r="AT466" s="451"/>
      <c r="AU466" s="451"/>
      <c r="AV466" s="451"/>
    </row>
    <row r="467" spans="1:48">
      <c r="A467" s="451"/>
      <c r="B467" s="451"/>
      <c r="C467" s="451"/>
      <c r="D467" s="451"/>
      <c r="E467" s="451"/>
      <c r="F467" s="451"/>
      <c r="G467" s="451"/>
      <c r="H467" s="451"/>
      <c r="I467" s="451"/>
      <c r="J467" s="451"/>
      <c r="K467" s="451"/>
      <c r="L467" s="451"/>
      <c r="M467" s="451"/>
      <c r="N467" s="451"/>
      <c r="O467" s="451"/>
      <c r="P467" s="451"/>
      <c r="Q467" s="451"/>
      <c r="R467" s="451"/>
      <c r="S467" s="451"/>
      <c r="T467" s="451"/>
      <c r="U467" s="451"/>
      <c r="V467" s="451"/>
      <c r="W467" s="451"/>
      <c r="X467" s="451"/>
      <c r="Y467" s="451"/>
      <c r="Z467" s="451"/>
      <c r="AA467" s="451"/>
      <c r="AB467" s="451"/>
      <c r="AC467" s="451"/>
      <c r="AD467" s="451"/>
      <c r="AE467" s="451"/>
      <c r="AF467" s="451"/>
      <c r="AG467" s="451"/>
      <c r="AH467" s="451"/>
      <c r="AI467" s="451"/>
      <c r="AJ467" s="451"/>
      <c r="AK467" s="451"/>
      <c r="AL467" s="451"/>
      <c r="AM467" s="451"/>
      <c r="AN467" s="451"/>
      <c r="AO467" s="451"/>
      <c r="AP467" s="451"/>
      <c r="AQ467" s="451"/>
      <c r="AR467" s="451"/>
      <c r="AS467" s="451"/>
      <c r="AT467" s="451"/>
      <c r="AU467" s="451"/>
      <c r="AV467" s="451"/>
    </row>
    <row r="468" spans="1:48">
      <c r="A468" s="451"/>
      <c r="B468" s="451"/>
      <c r="C468" s="451"/>
      <c r="D468" s="451"/>
      <c r="E468" s="451"/>
      <c r="F468" s="451"/>
      <c r="G468" s="451"/>
      <c r="H468" s="451"/>
      <c r="I468" s="451"/>
      <c r="J468" s="451"/>
      <c r="K468" s="451"/>
      <c r="L468" s="451"/>
      <c r="M468" s="451"/>
      <c r="N468" s="451"/>
      <c r="O468" s="451"/>
      <c r="P468" s="451"/>
      <c r="Q468" s="451"/>
      <c r="R468" s="451"/>
      <c r="S468" s="451"/>
      <c r="T468" s="451"/>
      <c r="U468" s="451"/>
      <c r="V468" s="451"/>
      <c r="W468" s="451"/>
      <c r="X468" s="451"/>
      <c r="Y468" s="451"/>
      <c r="Z468" s="451"/>
      <c r="AA468" s="451"/>
      <c r="AB468" s="451"/>
      <c r="AC468" s="451"/>
      <c r="AD468" s="451"/>
      <c r="AE468" s="451"/>
      <c r="AF468" s="451"/>
      <c r="AG468" s="451"/>
      <c r="AH468" s="451"/>
      <c r="AI468" s="451"/>
      <c r="AJ468" s="451"/>
      <c r="AK468" s="451"/>
      <c r="AL468" s="451"/>
      <c r="AM468" s="451"/>
      <c r="AN468" s="451"/>
      <c r="AO468" s="451"/>
      <c r="AP468" s="451"/>
      <c r="AQ468" s="451"/>
      <c r="AR468" s="451"/>
      <c r="AS468" s="451"/>
      <c r="AT468" s="451"/>
      <c r="AU468" s="451"/>
      <c r="AV468" s="451"/>
    </row>
    <row r="469" spans="1:48">
      <c r="A469" s="451"/>
      <c r="B469" s="451"/>
      <c r="C469" s="451"/>
      <c r="D469" s="451"/>
      <c r="E469" s="451"/>
      <c r="F469" s="451"/>
      <c r="G469" s="451"/>
      <c r="H469" s="451"/>
      <c r="I469" s="451"/>
      <c r="J469" s="451"/>
      <c r="K469" s="451"/>
      <c r="L469" s="451"/>
      <c r="M469" s="451"/>
      <c r="N469" s="451"/>
      <c r="O469" s="451"/>
      <c r="P469" s="451"/>
      <c r="Q469" s="451"/>
      <c r="R469" s="451"/>
      <c r="S469" s="451"/>
      <c r="T469" s="451"/>
      <c r="U469" s="451"/>
      <c r="V469" s="451"/>
      <c r="W469" s="451"/>
      <c r="X469" s="451"/>
      <c r="Y469" s="451"/>
      <c r="Z469" s="451"/>
      <c r="AA469" s="451"/>
      <c r="AB469" s="451"/>
      <c r="AC469" s="451"/>
      <c r="AD469" s="451"/>
      <c r="AE469" s="451"/>
      <c r="AF469" s="451"/>
      <c r="AG469" s="451"/>
      <c r="AH469" s="451"/>
      <c r="AI469" s="451"/>
      <c r="AJ469" s="451"/>
      <c r="AK469" s="451"/>
      <c r="AL469" s="451"/>
      <c r="AM469" s="451"/>
      <c r="AN469" s="451"/>
      <c r="AO469" s="451"/>
      <c r="AP469" s="451"/>
      <c r="AQ469" s="451"/>
      <c r="AR469" s="451"/>
      <c r="AS469" s="451"/>
      <c r="AT469" s="451"/>
      <c r="AU469" s="451"/>
      <c r="AV469" s="451"/>
    </row>
    <row r="470" spans="1:48">
      <c r="A470" s="451"/>
      <c r="B470" s="451"/>
      <c r="C470" s="451"/>
      <c r="D470" s="451"/>
      <c r="E470" s="451"/>
      <c r="F470" s="451"/>
      <c r="G470" s="451"/>
      <c r="H470" s="451"/>
      <c r="I470" s="451"/>
      <c r="J470" s="451"/>
      <c r="K470" s="451"/>
      <c r="L470" s="451"/>
      <c r="M470" s="451"/>
      <c r="N470" s="451"/>
      <c r="O470" s="451"/>
      <c r="P470" s="451"/>
      <c r="Q470" s="451"/>
      <c r="R470" s="451"/>
      <c r="S470" s="451"/>
      <c r="T470" s="451"/>
      <c r="U470" s="451"/>
      <c r="V470" s="451"/>
      <c r="W470" s="451"/>
      <c r="X470" s="451"/>
      <c r="Y470" s="451"/>
      <c r="Z470" s="451"/>
      <c r="AA470" s="451"/>
      <c r="AB470" s="451"/>
      <c r="AC470" s="451"/>
      <c r="AD470" s="451"/>
      <c r="AE470" s="451"/>
      <c r="AF470" s="451"/>
      <c r="AG470" s="451"/>
      <c r="AH470" s="451"/>
      <c r="AI470" s="451"/>
      <c r="AJ470" s="451"/>
      <c r="AK470" s="451"/>
      <c r="AL470" s="451"/>
      <c r="AM470" s="451"/>
      <c r="AN470" s="451"/>
      <c r="AO470" s="451"/>
      <c r="AP470" s="451"/>
      <c r="AQ470" s="451"/>
      <c r="AR470" s="451"/>
      <c r="AS470" s="451"/>
      <c r="AT470" s="451"/>
      <c r="AU470" s="451"/>
      <c r="AV470" s="451"/>
    </row>
    <row r="471" spans="1:48">
      <c r="A471" s="451"/>
      <c r="B471" s="451"/>
      <c r="C471" s="451"/>
      <c r="D471" s="451"/>
      <c r="E471" s="451"/>
      <c r="F471" s="451"/>
      <c r="G471" s="451"/>
      <c r="H471" s="451"/>
      <c r="I471" s="451"/>
      <c r="J471" s="451"/>
      <c r="K471" s="451"/>
      <c r="L471" s="451"/>
      <c r="M471" s="451"/>
      <c r="N471" s="451"/>
      <c r="O471" s="451"/>
      <c r="P471" s="451"/>
      <c r="Q471" s="451"/>
      <c r="R471" s="451"/>
      <c r="S471" s="451"/>
      <c r="T471" s="451"/>
      <c r="U471" s="451"/>
      <c r="V471" s="451"/>
      <c r="W471" s="451"/>
      <c r="X471" s="451"/>
      <c r="Y471" s="451"/>
      <c r="Z471" s="451"/>
      <c r="AA471" s="451"/>
      <c r="AB471" s="451"/>
      <c r="AC471" s="451"/>
      <c r="AD471" s="451"/>
      <c r="AE471" s="451"/>
      <c r="AF471" s="451"/>
      <c r="AG471" s="451"/>
      <c r="AH471" s="451"/>
      <c r="AI471" s="451"/>
      <c r="AJ471" s="451"/>
      <c r="AK471" s="451"/>
      <c r="AL471" s="451"/>
      <c r="AM471" s="451"/>
      <c r="AN471" s="451"/>
      <c r="AO471" s="451"/>
      <c r="AP471" s="451"/>
      <c r="AQ471" s="451"/>
      <c r="AR471" s="451"/>
      <c r="AS471" s="451"/>
      <c r="AT471" s="451"/>
      <c r="AU471" s="451"/>
      <c r="AV471" s="451"/>
    </row>
    <row r="472" spans="1:48">
      <c r="A472" s="451"/>
      <c r="B472" s="451"/>
      <c r="C472" s="451"/>
      <c r="D472" s="451"/>
      <c r="E472" s="451"/>
      <c r="F472" s="451"/>
      <c r="G472" s="451"/>
      <c r="H472" s="451"/>
      <c r="I472" s="451"/>
      <c r="J472" s="451"/>
      <c r="K472" s="451"/>
      <c r="L472" s="451"/>
      <c r="M472" s="451"/>
      <c r="N472" s="451"/>
      <c r="O472" s="451"/>
      <c r="P472" s="451"/>
      <c r="Q472" s="451"/>
      <c r="R472" s="451"/>
      <c r="S472" s="451"/>
      <c r="T472" s="451"/>
      <c r="U472" s="451"/>
      <c r="V472" s="451"/>
      <c r="W472" s="451"/>
      <c r="X472" s="451"/>
      <c r="Y472" s="451"/>
      <c r="Z472" s="451"/>
      <c r="AA472" s="451"/>
      <c r="AB472" s="451"/>
      <c r="AC472" s="451"/>
      <c r="AD472" s="451"/>
      <c r="AE472" s="451"/>
      <c r="AF472" s="451"/>
      <c r="AG472" s="451"/>
      <c r="AH472" s="451"/>
      <c r="AI472" s="451"/>
      <c r="AJ472" s="451"/>
      <c r="AK472" s="451"/>
      <c r="AL472" s="451"/>
      <c r="AM472" s="451"/>
      <c r="AN472" s="451"/>
      <c r="AO472" s="451"/>
      <c r="AP472" s="451"/>
      <c r="AQ472" s="451"/>
      <c r="AR472" s="451"/>
      <c r="AS472" s="451"/>
      <c r="AT472" s="451"/>
      <c r="AU472" s="451"/>
      <c r="AV472" s="451"/>
    </row>
    <row r="473" spans="1:48">
      <c r="A473" s="451"/>
      <c r="B473" s="451"/>
      <c r="C473" s="451"/>
      <c r="D473" s="451"/>
      <c r="E473" s="451"/>
      <c r="F473" s="451"/>
      <c r="G473" s="451"/>
      <c r="H473" s="451"/>
      <c r="I473" s="451"/>
      <c r="J473" s="451"/>
      <c r="K473" s="451"/>
      <c r="L473" s="451"/>
      <c r="M473" s="451"/>
      <c r="N473" s="451"/>
      <c r="O473" s="451"/>
      <c r="P473" s="451"/>
      <c r="Q473" s="451"/>
      <c r="R473" s="451"/>
      <c r="S473" s="451"/>
      <c r="T473" s="451"/>
      <c r="U473" s="451"/>
      <c r="V473" s="451"/>
      <c r="W473" s="451"/>
      <c r="X473" s="451"/>
      <c r="Y473" s="451"/>
      <c r="Z473" s="451"/>
      <c r="AA473" s="451"/>
      <c r="AB473" s="451"/>
      <c r="AC473" s="451"/>
      <c r="AD473" s="451"/>
      <c r="AE473" s="451"/>
      <c r="AF473" s="451"/>
      <c r="AG473" s="451"/>
      <c r="AH473" s="451"/>
      <c r="AI473" s="451"/>
      <c r="AJ473" s="451"/>
      <c r="AK473" s="451"/>
      <c r="AL473" s="451"/>
      <c r="AM473" s="451"/>
      <c r="AN473" s="451"/>
      <c r="AO473" s="451"/>
      <c r="AP473" s="451"/>
      <c r="AQ473" s="451"/>
      <c r="AR473" s="451"/>
      <c r="AS473" s="451"/>
      <c r="AT473" s="451"/>
      <c r="AU473" s="451"/>
      <c r="AV473" s="451"/>
    </row>
    <row r="474" spans="1:48">
      <c r="A474" s="451"/>
      <c r="B474" s="451"/>
      <c r="C474" s="451"/>
      <c r="D474" s="451"/>
      <c r="E474" s="451"/>
      <c r="F474" s="451"/>
      <c r="G474" s="451"/>
      <c r="H474" s="451"/>
      <c r="I474" s="451"/>
      <c r="J474" s="451"/>
      <c r="K474" s="451"/>
      <c r="L474" s="451"/>
      <c r="M474" s="451"/>
      <c r="N474" s="451"/>
      <c r="O474" s="451"/>
      <c r="P474" s="451"/>
      <c r="Q474" s="451"/>
      <c r="R474" s="451"/>
      <c r="S474" s="451"/>
      <c r="T474" s="451"/>
      <c r="U474" s="451"/>
      <c r="V474" s="451"/>
      <c r="W474" s="451"/>
      <c r="X474" s="451"/>
      <c r="Y474" s="451"/>
      <c r="Z474" s="451"/>
      <c r="AA474" s="451"/>
      <c r="AB474" s="451"/>
      <c r="AC474" s="451"/>
      <c r="AD474" s="451"/>
      <c r="AE474" s="451"/>
      <c r="AF474" s="451"/>
      <c r="AG474" s="451"/>
      <c r="AH474" s="451"/>
      <c r="AI474" s="451"/>
      <c r="AJ474" s="451"/>
      <c r="AK474" s="451"/>
      <c r="AL474" s="451"/>
      <c r="AM474" s="451"/>
      <c r="AN474" s="451"/>
      <c r="AO474" s="451"/>
      <c r="AP474" s="451"/>
      <c r="AQ474" s="451"/>
      <c r="AR474" s="451"/>
      <c r="AS474" s="451"/>
      <c r="AT474" s="451"/>
      <c r="AU474" s="451"/>
      <c r="AV474" s="451"/>
    </row>
    <row r="475" spans="1:48">
      <c r="A475" s="451"/>
      <c r="B475" s="451"/>
      <c r="C475" s="451"/>
      <c r="D475" s="451"/>
      <c r="E475" s="451"/>
      <c r="F475" s="451"/>
      <c r="G475" s="451"/>
      <c r="H475" s="451"/>
      <c r="I475" s="451"/>
      <c r="J475" s="451"/>
      <c r="K475" s="451"/>
      <c r="L475" s="451"/>
      <c r="M475" s="451"/>
      <c r="N475" s="451"/>
      <c r="O475" s="451"/>
      <c r="P475" s="451"/>
      <c r="Q475" s="451"/>
      <c r="R475" s="451"/>
      <c r="S475" s="451"/>
      <c r="T475" s="451"/>
      <c r="U475" s="451"/>
      <c r="V475" s="451"/>
      <c r="W475" s="451"/>
      <c r="X475" s="451"/>
      <c r="Y475" s="451"/>
      <c r="Z475" s="451"/>
      <c r="AA475" s="451"/>
      <c r="AB475" s="451"/>
      <c r="AC475" s="451"/>
      <c r="AD475" s="451"/>
      <c r="AE475" s="451"/>
      <c r="AF475" s="451"/>
      <c r="AG475" s="451"/>
      <c r="AH475" s="451"/>
      <c r="AI475" s="451"/>
      <c r="AJ475" s="451"/>
      <c r="AK475" s="451"/>
      <c r="AL475" s="451"/>
      <c r="AM475" s="451"/>
      <c r="AN475" s="451"/>
      <c r="AO475" s="451"/>
      <c r="AP475" s="451"/>
      <c r="AQ475" s="451"/>
      <c r="AR475" s="451"/>
      <c r="AS475" s="451"/>
      <c r="AT475" s="451"/>
      <c r="AU475" s="451"/>
      <c r="AV475" s="451"/>
    </row>
    <row r="476" spans="1:48">
      <c r="A476" s="451"/>
      <c r="B476" s="451"/>
      <c r="C476" s="451"/>
      <c r="D476" s="451"/>
      <c r="E476" s="451"/>
      <c r="F476" s="451"/>
      <c r="G476" s="451"/>
      <c r="H476" s="451"/>
      <c r="I476" s="451"/>
      <c r="J476" s="451"/>
      <c r="K476" s="451"/>
      <c r="L476" s="451"/>
      <c r="M476" s="451"/>
      <c r="N476" s="451"/>
      <c r="O476" s="451"/>
      <c r="P476" s="451"/>
      <c r="Q476" s="451"/>
      <c r="R476" s="451"/>
      <c r="S476" s="451"/>
      <c r="T476" s="451"/>
      <c r="U476" s="451"/>
      <c r="V476" s="451"/>
      <c r="W476" s="451"/>
      <c r="X476" s="451"/>
      <c r="Y476" s="451"/>
      <c r="Z476" s="451"/>
      <c r="AA476" s="451"/>
      <c r="AB476" s="451"/>
      <c r="AC476" s="451"/>
      <c r="AD476" s="451"/>
      <c r="AE476" s="451"/>
      <c r="AF476" s="451"/>
      <c r="AG476" s="451"/>
      <c r="AH476" s="451"/>
      <c r="AI476" s="451"/>
      <c r="AJ476" s="451"/>
      <c r="AK476" s="451"/>
      <c r="AL476" s="451"/>
      <c r="AM476" s="451"/>
      <c r="AN476" s="451"/>
      <c r="AO476" s="451"/>
      <c r="AP476" s="451"/>
      <c r="AQ476" s="451"/>
      <c r="AR476" s="451"/>
      <c r="AS476" s="451"/>
      <c r="AT476" s="451"/>
      <c r="AU476" s="451"/>
      <c r="AV476" s="451"/>
    </row>
    <row r="477" spans="1:48">
      <c r="A477" s="451"/>
      <c r="B477" s="451"/>
      <c r="C477" s="451"/>
      <c r="D477" s="451"/>
      <c r="E477" s="451"/>
      <c r="F477" s="451"/>
      <c r="G477" s="451"/>
      <c r="H477" s="451"/>
      <c r="I477" s="451"/>
      <c r="J477" s="451"/>
      <c r="K477" s="451"/>
      <c r="L477" s="451"/>
      <c r="M477" s="451"/>
      <c r="N477" s="451"/>
      <c r="O477" s="451"/>
      <c r="P477" s="451"/>
      <c r="Q477" s="451"/>
      <c r="R477" s="451"/>
      <c r="S477" s="451"/>
      <c r="T477" s="451"/>
      <c r="U477" s="451"/>
      <c r="V477" s="451"/>
      <c r="W477" s="451"/>
      <c r="X477" s="451"/>
      <c r="Y477" s="451"/>
      <c r="Z477" s="451"/>
      <c r="AA477" s="451"/>
      <c r="AB477" s="451"/>
      <c r="AC477" s="451"/>
      <c r="AD477" s="451"/>
      <c r="AE477" s="451"/>
      <c r="AF477" s="451"/>
      <c r="AG477" s="451"/>
      <c r="AH477" s="451"/>
      <c r="AI477" s="451"/>
      <c r="AJ477" s="451"/>
      <c r="AK477" s="451"/>
      <c r="AL477" s="451"/>
      <c r="AM477" s="451"/>
      <c r="AN477" s="451"/>
      <c r="AO477" s="451"/>
      <c r="AP477" s="451"/>
      <c r="AQ477" s="451"/>
      <c r="AR477" s="451"/>
      <c r="AS477" s="451"/>
      <c r="AT477" s="451"/>
      <c r="AU477" s="451"/>
      <c r="AV477" s="451"/>
    </row>
    <row r="478" spans="1:48">
      <c r="A478" s="451"/>
      <c r="B478" s="451"/>
      <c r="C478" s="451"/>
      <c r="D478" s="451"/>
      <c r="E478" s="451"/>
      <c r="F478" s="451"/>
      <c r="G478" s="451"/>
      <c r="H478" s="451"/>
      <c r="I478" s="451"/>
      <c r="J478" s="451"/>
      <c r="K478" s="451"/>
      <c r="L478" s="451"/>
      <c r="M478" s="451"/>
      <c r="N478" s="451"/>
      <c r="O478" s="451"/>
      <c r="P478" s="451"/>
      <c r="Q478" s="451"/>
      <c r="R478" s="451"/>
      <c r="S478" s="451"/>
      <c r="T478" s="451"/>
      <c r="U478" s="451"/>
      <c r="V478" s="451"/>
      <c r="W478" s="451"/>
      <c r="X478" s="451"/>
      <c r="Y478" s="451"/>
      <c r="Z478" s="451"/>
      <c r="AA478" s="451"/>
      <c r="AB478" s="451"/>
      <c r="AC478" s="451"/>
      <c r="AD478" s="451"/>
      <c r="AE478" s="451"/>
      <c r="AF478" s="451"/>
      <c r="AG478" s="451"/>
      <c r="AH478" s="451"/>
      <c r="AI478" s="451"/>
      <c r="AJ478" s="451"/>
      <c r="AK478" s="451"/>
      <c r="AL478" s="451"/>
      <c r="AM478" s="451"/>
      <c r="AN478" s="451"/>
      <c r="AO478" s="451"/>
      <c r="AP478" s="451"/>
      <c r="AQ478" s="451"/>
      <c r="AR478" s="451"/>
      <c r="AS478" s="451"/>
      <c r="AT478" s="451"/>
      <c r="AU478" s="451"/>
      <c r="AV478" s="451"/>
    </row>
    <row r="479" spans="1:48">
      <c r="A479" s="451"/>
      <c r="B479" s="451"/>
      <c r="C479" s="451"/>
      <c r="D479" s="451"/>
      <c r="E479" s="451"/>
      <c r="F479" s="451"/>
      <c r="G479" s="451"/>
      <c r="H479" s="451"/>
      <c r="I479" s="451"/>
      <c r="J479" s="451"/>
      <c r="K479" s="451"/>
      <c r="L479" s="451"/>
      <c r="M479" s="451"/>
      <c r="N479" s="451"/>
      <c r="O479" s="451"/>
      <c r="P479" s="451"/>
      <c r="Q479" s="451"/>
      <c r="R479" s="451"/>
      <c r="S479" s="451"/>
      <c r="T479" s="451"/>
      <c r="U479" s="451"/>
      <c r="V479" s="451"/>
      <c r="W479" s="451"/>
      <c r="X479" s="451"/>
      <c r="Y479" s="451"/>
      <c r="Z479" s="451"/>
      <c r="AA479" s="451"/>
      <c r="AB479" s="451"/>
      <c r="AC479" s="451"/>
      <c r="AD479" s="451"/>
      <c r="AE479" s="451"/>
      <c r="AF479" s="451"/>
      <c r="AG479" s="451"/>
      <c r="AH479" s="451"/>
      <c r="AI479" s="451"/>
      <c r="AJ479" s="451"/>
      <c r="AK479" s="451"/>
      <c r="AL479" s="451"/>
      <c r="AM479" s="451"/>
      <c r="AN479" s="451"/>
      <c r="AO479" s="451"/>
      <c r="AP479" s="451"/>
      <c r="AQ479" s="451"/>
      <c r="AR479" s="451"/>
      <c r="AS479" s="451"/>
      <c r="AT479" s="451"/>
      <c r="AU479" s="451"/>
      <c r="AV479" s="451"/>
    </row>
    <row r="480" spans="1:48">
      <c r="A480" s="451"/>
      <c r="B480" s="451"/>
      <c r="C480" s="451"/>
      <c r="D480" s="451"/>
      <c r="E480" s="451"/>
      <c r="F480" s="451"/>
      <c r="G480" s="451"/>
      <c r="H480" s="451"/>
      <c r="I480" s="451"/>
      <c r="J480" s="451"/>
      <c r="K480" s="451"/>
      <c r="L480" s="451"/>
      <c r="M480" s="451"/>
      <c r="N480" s="451"/>
      <c r="O480" s="451"/>
      <c r="P480" s="451"/>
      <c r="Q480" s="451"/>
      <c r="R480" s="451"/>
      <c r="S480" s="451"/>
      <c r="T480" s="451"/>
      <c r="U480" s="451"/>
      <c r="V480" s="451"/>
      <c r="W480" s="451"/>
      <c r="X480" s="451"/>
      <c r="Y480" s="451"/>
      <c r="Z480" s="451"/>
      <c r="AA480" s="451"/>
      <c r="AB480" s="451"/>
      <c r="AC480" s="451"/>
      <c r="AD480" s="451"/>
      <c r="AE480" s="451"/>
      <c r="AF480" s="451"/>
      <c r="AG480" s="451"/>
      <c r="AH480" s="451"/>
      <c r="AI480" s="451"/>
      <c r="AJ480" s="451"/>
      <c r="AK480" s="451"/>
      <c r="AL480" s="451"/>
      <c r="AM480" s="451"/>
      <c r="AN480" s="451"/>
      <c r="AO480" s="451"/>
      <c r="AP480" s="451"/>
      <c r="AQ480" s="451"/>
      <c r="AR480" s="451"/>
      <c r="AS480" s="451"/>
      <c r="AT480" s="451"/>
      <c r="AU480" s="451"/>
      <c r="AV480" s="451"/>
    </row>
    <row r="481" spans="1:48">
      <c r="A481" s="451"/>
      <c r="B481" s="451"/>
      <c r="C481" s="451"/>
      <c r="D481" s="451"/>
      <c r="E481" s="451"/>
      <c r="F481" s="451"/>
      <c r="G481" s="451"/>
      <c r="H481" s="451"/>
      <c r="I481" s="451"/>
      <c r="J481" s="451"/>
      <c r="K481" s="451"/>
      <c r="L481" s="451"/>
      <c r="M481" s="451"/>
      <c r="N481" s="451"/>
      <c r="O481" s="451"/>
      <c r="P481" s="451"/>
      <c r="Q481" s="451"/>
      <c r="R481" s="451"/>
      <c r="S481" s="451"/>
      <c r="T481" s="451"/>
      <c r="U481" s="451"/>
      <c r="V481" s="451"/>
      <c r="W481" s="451"/>
      <c r="X481" s="451"/>
      <c r="Y481" s="451"/>
      <c r="Z481" s="451"/>
      <c r="AA481" s="451"/>
      <c r="AB481" s="451"/>
      <c r="AC481" s="451"/>
      <c r="AD481" s="451"/>
      <c r="AE481" s="451"/>
      <c r="AF481" s="451"/>
      <c r="AG481" s="451"/>
      <c r="AH481" s="451"/>
      <c r="AI481" s="451"/>
      <c r="AJ481" s="451"/>
      <c r="AK481" s="451"/>
      <c r="AL481" s="451"/>
      <c r="AM481" s="451"/>
      <c r="AN481" s="451"/>
      <c r="AO481" s="451"/>
      <c r="AP481" s="451"/>
      <c r="AQ481" s="451"/>
      <c r="AR481" s="451"/>
      <c r="AS481" s="451"/>
      <c r="AT481" s="451"/>
      <c r="AU481" s="451"/>
      <c r="AV481" s="451"/>
    </row>
    <row r="482" spans="1:48">
      <c r="A482" s="451"/>
      <c r="B482" s="451"/>
      <c r="C482" s="451"/>
      <c r="D482" s="451"/>
      <c r="E482" s="451"/>
      <c r="F482" s="451"/>
      <c r="G482" s="451"/>
      <c r="H482" s="451"/>
      <c r="I482" s="451"/>
      <c r="J482" s="451"/>
      <c r="K482" s="451"/>
      <c r="L482" s="451"/>
      <c r="M482" s="451"/>
      <c r="N482" s="451"/>
      <c r="O482" s="451"/>
      <c r="P482" s="451"/>
      <c r="Q482" s="451"/>
      <c r="R482" s="451"/>
      <c r="S482" s="451"/>
      <c r="T482" s="451"/>
      <c r="U482" s="451"/>
      <c r="V482" s="451"/>
      <c r="W482" s="451"/>
      <c r="X482" s="451"/>
      <c r="Y482" s="451"/>
      <c r="Z482" s="451"/>
      <c r="AA482" s="451"/>
      <c r="AB482" s="451"/>
      <c r="AC482" s="451"/>
      <c r="AD482" s="451"/>
      <c r="AE482" s="451"/>
      <c r="AF482" s="451"/>
      <c r="AG482" s="451"/>
      <c r="AH482" s="451"/>
      <c r="AI482" s="451"/>
      <c r="AJ482" s="451"/>
      <c r="AK482" s="451"/>
      <c r="AL482" s="451"/>
      <c r="AM482" s="451"/>
      <c r="AN482" s="451"/>
      <c r="AO482" s="451"/>
      <c r="AP482" s="451"/>
      <c r="AQ482" s="451"/>
      <c r="AR482" s="451"/>
      <c r="AS482" s="451"/>
      <c r="AT482" s="451"/>
      <c r="AU482" s="451"/>
      <c r="AV482" s="451"/>
    </row>
    <row r="483" spans="1:48">
      <c r="A483" s="451"/>
      <c r="B483" s="451"/>
      <c r="C483" s="451"/>
      <c r="D483" s="451"/>
      <c r="E483" s="451"/>
      <c r="F483" s="451"/>
      <c r="G483" s="451"/>
      <c r="H483" s="451"/>
      <c r="I483" s="451"/>
      <c r="J483" s="451"/>
      <c r="K483" s="451"/>
      <c r="L483" s="451"/>
      <c r="M483" s="451"/>
      <c r="N483" s="451"/>
      <c r="O483" s="451"/>
      <c r="P483" s="451"/>
      <c r="Q483" s="451"/>
      <c r="R483" s="451"/>
      <c r="S483" s="451"/>
      <c r="T483" s="451"/>
      <c r="U483" s="451"/>
      <c r="V483" s="451"/>
      <c r="W483" s="451"/>
      <c r="X483" s="451"/>
      <c r="Y483" s="451"/>
      <c r="Z483" s="451"/>
      <c r="AA483" s="451"/>
      <c r="AB483" s="451"/>
      <c r="AC483" s="451"/>
      <c r="AD483" s="451"/>
      <c r="AE483" s="451"/>
      <c r="AF483" s="451"/>
      <c r="AG483" s="451"/>
      <c r="AH483" s="451"/>
      <c r="AI483" s="451"/>
      <c r="AJ483" s="451"/>
      <c r="AK483" s="451"/>
      <c r="AL483" s="451"/>
      <c r="AM483" s="451"/>
      <c r="AN483" s="451"/>
      <c r="AO483" s="451"/>
      <c r="AP483" s="451"/>
      <c r="AQ483" s="451"/>
      <c r="AR483" s="451"/>
      <c r="AS483" s="451"/>
      <c r="AT483" s="451"/>
      <c r="AU483" s="451"/>
      <c r="AV483" s="451"/>
    </row>
    <row r="484" spans="1:48">
      <c r="A484" s="451"/>
      <c r="B484" s="451"/>
      <c r="C484" s="451"/>
      <c r="D484" s="451"/>
      <c r="E484" s="451"/>
      <c r="F484" s="451"/>
      <c r="G484" s="451"/>
      <c r="H484" s="451"/>
      <c r="I484" s="451"/>
      <c r="J484" s="451"/>
      <c r="K484" s="451"/>
      <c r="L484" s="451"/>
      <c r="M484" s="451"/>
      <c r="N484" s="451"/>
      <c r="O484" s="451"/>
      <c r="P484" s="451"/>
      <c r="Q484" s="451"/>
      <c r="R484" s="451"/>
      <c r="S484" s="451"/>
      <c r="T484" s="451"/>
      <c r="U484" s="451"/>
      <c r="V484" s="451"/>
      <c r="W484" s="451"/>
      <c r="X484" s="451"/>
      <c r="Y484" s="451"/>
      <c r="Z484" s="451"/>
      <c r="AA484" s="451"/>
      <c r="AB484" s="451"/>
      <c r="AC484" s="451"/>
      <c r="AD484" s="451"/>
      <c r="AE484" s="451"/>
      <c r="AF484" s="451"/>
      <c r="AG484" s="451"/>
      <c r="AH484" s="451"/>
      <c r="AI484" s="451"/>
      <c r="AJ484" s="451"/>
      <c r="AK484" s="451"/>
      <c r="AL484" s="451"/>
      <c r="AM484" s="451"/>
      <c r="AN484" s="451"/>
      <c r="AO484" s="451"/>
      <c r="AP484" s="451"/>
      <c r="AQ484" s="451"/>
      <c r="AR484" s="451"/>
      <c r="AS484" s="451"/>
      <c r="AT484" s="451"/>
      <c r="AU484" s="451"/>
      <c r="AV484" s="451"/>
    </row>
    <row r="485" spans="1:48">
      <c r="A485" s="451"/>
      <c r="B485" s="451"/>
      <c r="C485" s="451"/>
      <c r="D485" s="451"/>
      <c r="E485" s="451"/>
      <c r="F485" s="451"/>
      <c r="G485" s="451"/>
      <c r="H485" s="451"/>
      <c r="I485" s="451"/>
      <c r="J485" s="451"/>
      <c r="K485" s="451"/>
      <c r="L485" s="451"/>
      <c r="M485" s="451"/>
      <c r="N485" s="451"/>
      <c r="O485" s="451"/>
      <c r="P485" s="451"/>
      <c r="Q485" s="451"/>
      <c r="R485" s="451"/>
      <c r="S485" s="451"/>
      <c r="T485" s="451"/>
      <c r="U485" s="451"/>
      <c r="V485" s="451"/>
      <c r="W485" s="451"/>
      <c r="X485" s="451"/>
      <c r="Y485" s="451"/>
      <c r="Z485" s="451"/>
      <c r="AA485" s="451"/>
      <c r="AB485" s="451"/>
      <c r="AC485" s="451"/>
      <c r="AD485" s="451"/>
      <c r="AE485" s="451"/>
      <c r="AF485" s="451"/>
      <c r="AG485" s="451"/>
      <c r="AH485" s="451"/>
      <c r="AI485" s="451"/>
      <c r="AJ485" s="451"/>
      <c r="AK485" s="451"/>
      <c r="AL485" s="451"/>
      <c r="AM485" s="451"/>
      <c r="AN485" s="451"/>
      <c r="AO485" s="451"/>
      <c r="AP485" s="451"/>
      <c r="AQ485" s="451"/>
      <c r="AR485" s="451"/>
      <c r="AS485" s="451"/>
      <c r="AT485" s="451"/>
      <c r="AU485" s="451"/>
      <c r="AV485" s="451"/>
    </row>
    <row r="486" spans="1:48">
      <c r="A486" s="451"/>
      <c r="B486" s="451"/>
      <c r="C486" s="451"/>
      <c r="D486" s="451"/>
      <c r="E486" s="451"/>
      <c r="F486" s="451"/>
      <c r="G486" s="451"/>
      <c r="H486" s="451"/>
      <c r="I486" s="451"/>
      <c r="J486" s="451"/>
      <c r="K486" s="451"/>
      <c r="L486" s="451"/>
      <c r="M486" s="451"/>
      <c r="N486" s="451"/>
      <c r="O486" s="451"/>
      <c r="P486" s="451"/>
      <c r="Q486" s="451"/>
      <c r="R486" s="451"/>
      <c r="S486" s="451"/>
      <c r="T486" s="451"/>
      <c r="U486" s="451"/>
      <c r="V486" s="451"/>
      <c r="W486" s="451"/>
      <c r="X486" s="451"/>
      <c r="Y486" s="451"/>
      <c r="Z486" s="451"/>
      <c r="AA486" s="451"/>
      <c r="AB486" s="451"/>
      <c r="AC486" s="451"/>
      <c r="AD486" s="451"/>
      <c r="AE486" s="451"/>
      <c r="AF486" s="451"/>
      <c r="AG486" s="451"/>
      <c r="AH486" s="451"/>
      <c r="AI486" s="451"/>
      <c r="AJ486" s="451"/>
      <c r="AK486" s="451"/>
      <c r="AL486" s="451"/>
      <c r="AM486" s="451"/>
      <c r="AN486" s="451"/>
      <c r="AO486" s="451"/>
      <c r="AP486" s="451"/>
      <c r="AQ486" s="451"/>
      <c r="AR486" s="451"/>
      <c r="AS486" s="451"/>
      <c r="AT486" s="451"/>
      <c r="AU486" s="451"/>
      <c r="AV486" s="451"/>
    </row>
    <row r="487" spans="1:48">
      <c r="A487" s="451"/>
      <c r="B487" s="451"/>
      <c r="C487" s="451"/>
      <c r="D487" s="451"/>
      <c r="E487" s="451"/>
      <c r="F487" s="451"/>
      <c r="G487" s="451"/>
      <c r="H487" s="451"/>
      <c r="I487" s="451"/>
      <c r="J487" s="451"/>
      <c r="K487" s="451"/>
      <c r="L487" s="451"/>
      <c r="M487" s="451"/>
      <c r="N487" s="451"/>
      <c r="O487" s="451"/>
      <c r="P487" s="451"/>
      <c r="Q487" s="451"/>
      <c r="R487" s="451"/>
      <c r="S487" s="451"/>
      <c r="T487" s="451"/>
      <c r="U487" s="451"/>
      <c r="V487" s="451"/>
      <c r="W487" s="451"/>
      <c r="X487" s="451"/>
      <c r="Y487" s="451"/>
      <c r="Z487" s="451"/>
      <c r="AA487" s="451"/>
      <c r="AB487" s="451"/>
      <c r="AC487" s="451"/>
      <c r="AD487" s="451"/>
      <c r="AE487" s="451"/>
      <c r="AF487" s="451"/>
      <c r="AG487" s="451"/>
      <c r="AH487" s="451"/>
      <c r="AI487" s="451"/>
      <c r="AJ487" s="451"/>
      <c r="AK487" s="451"/>
      <c r="AL487" s="451"/>
      <c r="AM487" s="451"/>
      <c r="AN487" s="451"/>
      <c r="AO487" s="451"/>
      <c r="AP487" s="451"/>
      <c r="AQ487" s="451"/>
      <c r="AR487" s="451"/>
      <c r="AS487" s="451"/>
      <c r="AT487" s="451"/>
      <c r="AU487" s="451"/>
      <c r="AV487" s="451"/>
    </row>
    <row r="488" spans="1:48">
      <c r="A488" s="451"/>
      <c r="B488" s="451"/>
      <c r="C488" s="451"/>
      <c r="D488" s="451"/>
      <c r="E488" s="451"/>
      <c r="F488" s="451"/>
      <c r="G488" s="451"/>
      <c r="H488" s="451"/>
      <c r="I488" s="451"/>
      <c r="J488" s="451"/>
      <c r="K488" s="451"/>
      <c r="L488" s="451"/>
      <c r="M488" s="451"/>
      <c r="N488" s="451"/>
      <c r="O488" s="451"/>
      <c r="P488" s="451"/>
      <c r="Q488" s="451"/>
      <c r="R488" s="451"/>
      <c r="S488" s="451"/>
      <c r="T488" s="451"/>
      <c r="U488" s="451"/>
      <c r="V488" s="451"/>
      <c r="W488" s="451"/>
      <c r="X488" s="451"/>
      <c r="Y488" s="451"/>
      <c r="Z488" s="451"/>
      <c r="AA488" s="451"/>
      <c r="AB488" s="451"/>
      <c r="AC488" s="451"/>
      <c r="AD488" s="451"/>
      <c r="AE488" s="451"/>
      <c r="AF488" s="451"/>
      <c r="AG488" s="451"/>
      <c r="AH488" s="451"/>
      <c r="AI488" s="451"/>
      <c r="AJ488" s="451"/>
      <c r="AK488" s="451"/>
      <c r="AL488" s="451"/>
      <c r="AM488" s="451"/>
      <c r="AN488" s="451"/>
      <c r="AO488" s="451"/>
      <c r="AP488" s="451"/>
      <c r="AQ488" s="451"/>
      <c r="AR488" s="451"/>
      <c r="AS488" s="451"/>
      <c r="AT488" s="451"/>
      <c r="AU488" s="451"/>
      <c r="AV488" s="451"/>
    </row>
    <row r="489" spans="1:48">
      <c r="A489" s="451"/>
      <c r="B489" s="451"/>
      <c r="C489" s="451"/>
      <c r="D489" s="451"/>
      <c r="E489" s="451"/>
      <c r="F489" s="451"/>
      <c r="G489" s="451"/>
      <c r="H489" s="451"/>
      <c r="I489" s="451"/>
      <c r="J489" s="451"/>
      <c r="K489" s="451"/>
      <c r="L489" s="451"/>
      <c r="M489" s="451"/>
      <c r="N489" s="451"/>
      <c r="O489" s="451"/>
      <c r="P489" s="451"/>
      <c r="Q489" s="451"/>
      <c r="R489" s="451"/>
      <c r="S489" s="451"/>
      <c r="T489" s="451"/>
      <c r="U489" s="451"/>
      <c r="V489" s="451"/>
      <c r="W489" s="451"/>
      <c r="X489" s="451"/>
      <c r="Y489" s="451"/>
      <c r="Z489" s="451"/>
      <c r="AA489" s="451"/>
      <c r="AB489" s="451"/>
      <c r="AC489" s="451"/>
      <c r="AD489" s="451"/>
      <c r="AE489" s="451"/>
      <c r="AF489" s="451"/>
      <c r="AG489" s="451"/>
      <c r="AH489" s="451"/>
      <c r="AI489" s="451"/>
      <c r="AJ489" s="451"/>
      <c r="AK489" s="451"/>
      <c r="AL489" s="451"/>
      <c r="AM489" s="451"/>
      <c r="AN489" s="451"/>
      <c r="AO489" s="451"/>
      <c r="AP489" s="451"/>
      <c r="AQ489" s="451"/>
      <c r="AR489" s="451"/>
      <c r="AS489" s="451"/>
      <c r="AT489" s="451"/>
      <c r="AU489" s="451"/>
      <c r="AV489" s="451"/>
    </row>
    <row r="490" spans="1:48">
      <c r="A490" s="451"/>
      <c r="B490" s="451"/>
      <c r="C490" s="451"/>
      <c r="D490" s="451"/>
      <c r="E490" s="451"/>
      <c r="F490" s="451"/>
      <c r="G490" s="451"/>
      <c r="H490" s="451"/>
      <c r="I490" s="451"/>
      <c r="J490" s="451"/>
      <c r="K490" s="451"/>
      <c r="L490" s="451"/>
      <c r="M490" s="451"/>
      <c r="N490" s="451"/>
      <c r="O490" s="451"/>
      <c r="P490" s="451"/>
      <c r="Q490" s="451"/>
      <c r="R490" s="451"/>
      <c r="S490" s="451"/>
      <c r="T490" s="451"/>
      <c r="U490" s="451"/>
      <c r="V490" s="451"/>
      <c r="W490" s="451"/>
      <c r="X490" s="451"/>
      <c r="Y490" s="451"/>
      <c r="Z490" s="451"/>
      <c r="AA490" s="451"/>
      <c r="AB490" s="451"/>
      <c r="AC490" s="451"/>
      <c r="AD490" s="451"/>
      <c r="AE490" s="451"/>
      <c r="AF490" s="451"/>
      <c r="AG490" s="451"/>
      <c r="AH490" s="451"/>
      <c r="AI490" s="451"/>
      <c r="AJ490" s="451"/>
      <c r="AK490" s="451"/>
      <c r="AL490" s="451"/>
      <c r="AM490" s="451"/>
      <c r="AN490" s="451"/>
      <c r="AO490" s="451"/>
      <c r="AP490" s="451"/>
      <c r="AQ490" s="451"/>
      <c r="AR490" s="451"/>
      <c r="AS490" s="451"/>
      <c r="AT490" s="451"/>
      <c r="AU490" s="451"/>
      <c r="AV490" s="451"/>
    </row>
    <row r="491" spans="1:48">
      <c r="A491" s="451"/>
      <c r="B491" s="451"/>
      <c r="C491" s="451"/>
      <c r="D491" s="451"/>
      <c r="E491" s="451"/>
      <c r="F491" s="451"/>
      <c r="G491" s="451"/>
      <c r="H491" s="451"/>
      <c r="I491" s="451"/>
      <c r="J491" s="451"/>
      <c r="K491" s="451"/>
      <c r="L491" s="451"/>
      <c r="M491" s="451"/>
      <c r="N491" s="451"/>
      <c r="O491" s="451"/>
      <c r="P491" s="451"/>
      <c r="Q491" s="451"/>
      <c r="R491" s="451"/>
      <c r="S491" s="451"/>
      <c r="T491" s="451"/>
      <c r="U491" s="451"/>
      <c r="V491" s="451"/>
      <c r="W491" s="451"/>
      <c r="X491" s="451"/>
      <c r="Y491" s="451"/>
      <c r="Z491" s="451"/>
      <c r="AA491" s="451"/>
      <c r="AB491" s="451"/>
      <c r="AC491" s="451"/>
      <c r="AD491" s="451"/>
      <c r="AE491" s="451"/>
      <c r="AF491" s="451"/>
      <c r="AG491" s="451"/>
      <c r="AH491" s="451"/>
      <c r="AI491" s="451"/>
      <c r="AJ491" s="451"/>
      <c r="AK491" s="451"/>
      <c r="AL491" s="451"/>
      <c r="AM491" s="451"/>
      <c r="AN491" s="451"/>
      <c r="AO491" s="451"/>
      <c r="AP491" s="451"/>
      <c r="AQ491" s="451"/>
      <c r="AR491" s="451"/>
      <c r="AS491" s="451"/>
      <c r="AT491" s="451"/>
      <c r="AU491" s="451"/>
      <c r="AV491" s="451"/>
    </row>
    <row r="492" spans="1:48">
      <c r="A492" s="451"/>
      <c r="B492" s="451"/>
      <c r="C492" s="451"/>
      <c r="D492" s="451"/>
      <c r="E492" s="451"/>
      <c r="F492" s="451"/>
      <c r="G492" s="451"/>
      <c r="H492" s="451"/>
      <c r="I492" s="451"/>
      <c r="J492" s="451"/>
      <c r="K492" s="451"/>
      <c r="L492" s="451"/>
      <c r="M492" s="451"/>
      <c r="N492" s="451"/>
      <c r="O492" s="451"/>
      <c r="P492" s="451"/>
      <c r="Q492" s="451"/>
      <c r="R492" s="451"/>
      <c r="S492" s="451"/>
      <c r="T492" s="451"/>
      <c r="U492" s="451"/>
      <c r="V492" s="451"/>
      <c r="W492" s="451"/>
      <c r="X492" s="451"/>
      <c r="Y492" s="451"/>
      <c r="Z492" s="451"/>
      <c r="AA492" s="451"/>
      <c r="AB492" s="451"/>
      <c r="AC492" s="451"/>
      <c r="AD492" s="451"/>
      <c r="AE492" s="451"/>
      <c r="AF492" s="451"/>
      <c r="AG492" s="451"/>
      <c r="AH492" s="451"/>
      <c r="AI492" s="451"/>
      <c r="AJ492" s="451"/>
      <c r="AK492" s="451"/>
      <c r="AL492" s="451"/>
      <c r="AM492" s="451"/>
      <c r="AN492" s="451"/>
      <c r="AO492" s="451"/>
      <c r="AP492" s="451"/>
      <c r="AQ492" s="451"/>
      <c r="AR492" s="451"/>
      <c r="AS492" s="451"/>
      <c r="AT492" s="451"/>
      <c r="AU492" s="451"/>
      <c r="AV492" s="451"/>
    </row>
    <row r="493" spans="1:48">
      <c r="A493" s="451"/>
      <c r="B493" s="451"/>
      <c r="C493" s="451"/>
      <c r="D493" s="451"/>
      <c r="E493" s="451"/>
      <c r="F493" s="451"/>
      <c r="G493" s="451"/>
      <c r="H493" s="451"/>
      <c r="I493" s="451"/>
      <c r="J493" s="451"/>
      <c r="K493" s="451"/>
      <c r="L493" s="451"/>
      <c r="M493" s="451"/>
      <c r="N493" s="451"/>
      <c r="O493" s="451"/>
      <c r="P493" s="451"/>
      <c r="Q493" s="451"/>
      <c r="R493" s="451"/>
      <c r="S493" s="451"/>
      <c r="T493" s="451"/>
      <c r="U493" s="451"/>
      <c r="V493" s="451"/>
      <c r="W493" s="451"/>
      <c r="X493" s="451"/>
      <c r="Y493" s="451"/>
      <c r="Z493" s="451"/>
      <c r="AA493" s="451"/>
      <c r="AB493" s="451"/>
      <c r="AC493" s="451"/>
      <c r="AD493" s="451"/>
      <c r="AE493" s="451"/>
      <c r="AF493" s="451"/>
      <c r="AG493" s="451"/>
      <c r="AH493" s="451"/>
      <c r="AI493" s="451"/>
      <c r="AJ493" s="451"/>
      <c r="AK493" s="451"/>
      <c r="AL493" s="451"/>
      <c r="AM493" s="451"/>
      <c r="AN493" s="451"/>
      <c r="AO493" s="451"/>
      <c r="AP493" s="451"/>
      <c r="AQ493" s="451"/>
      <c r="AR493" s="451"/>
      <c r="AS493" s="451"/>
      <c r="AT493" s="451"/>
      <c r="AU493" s="451"/>
      <c r="AV493" s="451"/>
    </row>
    <row r="494" spans="1:48">
      <c r="A494" s="451"/>
      <c r="B494" s="451"/>
      <c r="C494" s="451"/>
      <c r="D494" s="451"/>
      <c r="E494" s="451"/>
      <c r="F494" s="451"/>
      <c r="G494" s="451"/>
      <c r="H494" s="451"/>
      <c r="I494" s="451"/>
      <c r="J494" s="451"/>
      <c r="K494" s="451"/>
      <c r="L494" s="451"/>
      <c r="M494" s="451"/>
      <c r="N494" s="451"/>
      <c r="O494" s="451"/>
      <c r="P494" s="451"/>
      <c r="Q494" s="451"/>
      <c r="R494" s="451"/>
      <c r="S494" s="451"/>
      <c r="T494" s="451"/>
      <c r="U494" s="451"/>
      <c r="V494" s="451"/>
      <c r="W494" s="451"/>
      <c r="X494" s="451"/>
      <c r="Y494" s="451"/>
      <c r="Z494" s="451"/>
      <c r="AA494" s="451"/>
      <c r="AB494" s="451"/>
      <c r="AC494" s="451"/>
      <c r="AD494" s="451"/>
      <c r="AE494" s="451"/>
      <c r="AF494" s="451"/>
      <c r="AG494" s="451"/>
      <c r="AH494" s="451"/>
      <c r="AI494" s="451"/>
      <c r="AJ494" s="451"/>
      <c r="AK494" s="451"/>
      <c r="AL494" s="451"/>
      <c r="AM494" s="451"/>
      <c r="AN494" s="451"/>
      <c r="AO494" s="451"/>
      <c r="AP494" s="451"/>
      <c r="AQ494" s="451"/>
      <c r="AR494" s="451"/>
      <c r="AS494" s="451"/>
      <c r="AT494" s="451"/>
      <c r="AU494" s="451"/>
      <c r="AV494" s="451"/>
    </row>
    <row r="495" spans="1:48">
      <c r="A495" s="451"/>
      <c r="B495" s="451"/>
      <c r="C495" s="451"/>
      <c r="D495" s="451"/>
      <c r="E495" s="451"/>
      <c r="F495" s="451"/>
      <c r="G495" s="451"/>
      <c r="H495" s="451"/>
      <c r="I495" s="451"/>
      <c r="J495" s="451"/>
      <c r="K495" s="451"/>
      <c r="L495" s="451"/>
      <c r="M495" s="451"/>
      <c r="N495" s="451"/>
      <c r="O495" s="451"/>
      <c r="P495" s="451"/>
      <c r="Q495" s="451"/>
      <c r="R495" s="451"/>
      <c r="S495" s="451"/>
      <c r="T495" s="451"/>
      <c r="U495" s="451"/>
      <c r="V495" s="451"/>
      <c r="W495" s="451"/>
      <c r="X495" s="451"/>
      <c r="Y495" s="451"/>
      <c r="Z495" s="451"/>
      <c r="AA495" s="451"/>
      <c r="AB495" s="451"/>
      <c r="AC495" s="451"/>
      <c r="AD495" s="451"/>
      <c r="AE495" s="451"/>
      <c r="AF495" s="451"/>
      <c r="AG495" s="451"/>
      <c r="AH495" s="451"/>
      <c r="AI495" s="451"/>
      <c r="AJ495" s="451"/>
      <c r="AK495" s="451"/>
      <c r="AL495" s="451"/>
      <c r="AM495" s="451"/>
      <c r="AN495" s="451"/>
      <c r="AO495" s="451"/>
      <c r="AP495" s="451"/>
      <c r="AQ495" s="451"/>
      <c r="AR495" s="451"/>
      <c r="AS495" s="451"/>
      <c r="AT495" s="451"/>
      <c r="AU495" s="451"/>
      <c r="AV495" s="451"/>
    </row>
    <row r="496" spans="1:48">
      <c r="A496" s="451"/>
      <c r="B496" s="451"/>
      <c r="C496" s="451"/>
      <c r="D496" s="451"/>
      <c r="E496" s="451"/>
      <c r="F496" s="451"/>
      <c r="G496" s="451"/>
      <c r="H496" s="451"/>
      <c r="I496" s="451"/>
      <c r="J496" s="451"/>
      <c r="K496" s="451"/>
      <c r="L496" s="451"/>
      <c r="M496" s="451"/>
      <c r="N496" s="451"/>
      <c r="O496" s="451"/>
      <c r="P496" s="451"/>
      <c r="Q496" s="451"/>
      <c r="R496" s="451"/>
      <c r="S496" s="451"/>
      <c r="T496" s="451"/>
      <c r="U496" s="451"/>
      <c r="V496" s="451"/>
      <c r="W496" s="451"/>
      <c r="X496" s="451"/>
      <c r="Y496" s="451"/>
      <c r="Z496" s="451"/>
      <c r="AA496" s="451"/>
      <c r="AB496" s="451"/>
      <c r="AC496" s="451"/>
      <c r="AD496" s="451"/>
      <c r="AE496" s="451"/>
      <c r="AF496" s="451"/>
      <c r="AG496" s="451"/>
      <c r="AH496" s="451"/>
      <c r="AI496" s="451"/>
      <c r="AJ496" s="451"/>
      <c r="AK496" s="451"/>
      <c r="AL496" s="451"/>
      <c r="AM496" s="451"/>
      <c r="AN496" s="451"/>
      <c r="AO496" s="451"/>
      <c r="AP496" s="451"/>
      <c r="AQ496" s="451"/>
      <c r="AR496" s="451"/>
      <c r="AS496" s="451"/>
      <c r="AT496" s="451"/>
      <c r="AU496" s="451"/>
      <c r="AV496" s="451"/>
    </row>
    <row r="497" spans="1:48">
      <c r="A497" s="451"/>
      <c r="B497" s="451"/>
      <c r="C497" s="451"/>
      <c r="D497" s="451"/>
      <c r="E497" s="451"/>
      <c r="F497" s="451"/>
      <c r="G497" s="451"/>
      <c r="H497" s="451"/>
      <c r="I497" s="451"/>
      <c r="J497" s="451"/>
      <c r="K497" s="451"/>
      <c r="L497" s="451"/>
      <c r="M497" s="451"/>
      <c r="N497" s="451"/>
      <c r="O497" s="451"/>
      <c r="P497" s="451"/>
      <c r="Q497" s="451"/>
      <c r="R497" s="451"/>
      <c r="S497" s="451"/>
      <c r="T497" s="451"/>
      <c r="U497" s="451"/>
      <c r="V497" s="451"/>
      <c r="W497" s="451"/>
      <c r="X497" s="451"/>
      <c r="Y497" s="451"/>
      <c r="Z497" s="451"/>
      <c r="AA497" s="451"/>
      <c r="AB497" s="451"/>
      <c r="AC497" s="451"/>
      <c r="AD497" s="451"/>
      <c r="AE497" s="451"/>
      <c r="AF497" s="451"/>
      <c r="AG497" s="451"/>
      <c r="AH497" s="451"/>
      <c r="AI497" s="451"/>
      <c r="AJ497" s="451"/>
      <c r="AK497" s="451"/>
      <c r="AL497" s="451"/>
      <c r="AM497" s="451"/>
      <c r="AN497" s="451"/>
      <c r="AO497" s="451"/>
      <c r="AP497" s="451"/>
      <c r="AQ497" s="451"/>
      <c r="AR497" s="451"/>
      <c r="AS497" s="451"/>
      <c r="AT497" s="451"/>
      <c r="AU497" s="451"/>
      <c r="AV497" s="451"/>
    </row>
    <row r="498" spans="1:48">
      <c r="A498" s="451"/>
      <c r="B498" s="451"/>
      <c r="C498" s="451"/>
      <c r="D498" s="451"/>
      <c r="E498" s="451"/>
      <c r="F498" s="451"/>
      <c r="G498" s="451"/>
      <c r="H498" s="451"/>
      <c r="I498" s="451"/>
      <c r="J498" s="451"/>
      <c r="K498" s="451"/>
      <c r="L498" s="451"/>
      <c r="M498" s="451"/>
      <c r="N498" s="451"/>
      <c r="O498" s="451"/>
      <c r="P498" s="451"/>
      <c r="Q498" s="451"/>
      <c r="R498" s="451"/>
      <c r="S498" s="451"/>
      <c r="T498" s="451"/>
      <c r="U498" s="451"/>
      <c r="V498" s="451"/>
      <c r="W498" s="451"/>
      <c r="X498" s="451"/>
      <c r="Y498" s="451"/>
      <c r="Z498" s="451"/>
      <c r="AA498" s="451"/>
      <c r="AB498" s="451"/>
      <c r="AC498" s="451"/>
      <c r="AD498" s="451"/>
      <c r="AE498" s="451"/>
      <c r="AF498" s="451"/>
      <c r="AG498" s="451"/>
      <c r="AH498" s="451"/>
      <c r="AI498" s="451"/>
      <c r="AJ498" s="451"/>
      <c r="AK498" s="451"/>
      <c r="AL498" s="451"/>
      <c r="AM498" s="451"/>
      <c r="AN498" s="451"/>
      <c r="AO498" s="451"/>
      <c r="AP498" s="451"/>
      <c r="AQ498" s="451"/>
      <c r="AR498" s="451"/>
      <c r="AS498" s="451"/>
      <c r="AT498" s="451"/>
      <c r="AU498" s="451"/>
      <c r="AV498" s="451"/>
    </row>
    <row r="499" spans="1:48">
      <c r="A499" s="451"/>
      <c r="B499" s="451"/>
      <c r="C499" s="451"/>
      <c r="D499" s="451"/>
      <c r="E499" s="451"/>
      <c r="F499" s="451"/>
      <c r="G499" s="451"/>
      <c r="H499" s="451"/>
      <c r="I499" s="451"/>
      <c r="J499" s="451"/>
      <c r="K499" s="451"/>
      <c r="L499" s="451"/>
      <c r="M499" s="451"/>
      <c r="N499" s="451"/>
      <c r="O499" s="451"/>
      <c r="P499" s="451"/>
      <c r="Q499" s="451"/>
      <c r="R499" s="451"/>
      <c r="S499" s="451"/>
      <c r="T499" s="451"/>
      <c r="U499" s="451"/>
      <c r="V499" s="451"/>
      <c r="W499" s="451"/>
      <c r="X499" s="451"/>
      <c r="Y499" s="451"/>
      <c r="Z499" s="451"/>
      <c r="AA499" s="451"/>
      <c r="AB499" s="451"/>
      <c r="AC499" s="451"/>
      <c r="AD499" s="451"/>
      <c r="AE499" s="451"/>
      <c r="AF499" s="451"/>
      <c r="AG499" s="451"/>
      <c r="AH499" s="451"/>
      <c r="AI499" s="451"/>
      <c r="AJ499" s="451"/>
      <c r="AK499" s="451"/>
      <c r="AL499" s="451"/>
      <c r="AM499" s="451"/>
      <c r="AN499" s="451"/>
      <c r="AO499" s="451"/>
      <c r="AP499" s="451"/>
      <c r="AQ499" s="451"/>
      <c r="AR499" s="451"/>
      <c r="AS499" s="451"/>
      <c r="AT499" s="451"/>
      <c r="AU499" s="451"/>
      <c r="AV499" s="451"/>
    </row>
    <row r="500" spans="1:48">
      <c r="A500" s="451"/>
      <c r="B500" s="451"/>
      <c r="C500" s="451"/>
      <c r="D500" s="451"/>
      <c r="E500" s="451"/>
      <c r="F500" s="451"/>
      <c r="G500" s="451"/>
      <c r="H500" s="451"/>
      <c r="I500" s="451"/>
      <c r="J500" s="451"/>
      <c r="K500" s="451"/>
      <c r="L500" s="451"/>
      <c r="M500" s="451"/>
      <c r="N500" s="451"/>
      <c r="O500" s="451"/>
      <c r="P500" s="451"/>
      <c r="Q500" s="451"/>
      <c r="R500" s="451"/>
      <c r="S500" s="451"/>
      <c r="T500" s="451"/>
      <c r="U500" s="451"/>
      <c r="V500" s="451"/>
      <c r="W500" s="451"/>
      <c r="X500" s="451"/>
      <c r="Y500" s="451"/>
      <c r="Z500" s="451"/>
      <c r="AA500" s="451"/>
      <c r="AB500" s="451"/>
      <c r="AC500" s="451"/>
      <c r="AD500" s="451"/>
      <c r="AE500" s="451"/>
      <c r="AF500" s="451"/>
      <c r="AG500" s="451"/>
      <c r="AH500" s="451"/>
      <c r="AI500" s="451"/>
      <c r="AJ500" s="451"/>
      <c r="AK500" s="451"/>
      <c r="AL500" s="451"/>
      <c r="AM500" s="451"/>
      <c r="AN500" s="451"/>
      <c r="AO500" s="451"/>
      <c r="AP500" s="451"/>
      <c r="AQ500" s="451"/>
      <c r="AR500" s="451"/>
      <c r="AS500" s="451"/>
      <c r="AT500" s="451"/>
      <c r="AU500" s="451"/>
      <c r="AV500" s="451"/>
    </row>
    <row r="501" spans="1:48">
      <c r="A501" s="451"/>
      <c r="B501" s="451"/>
      <c r="C501" s="451"/>
      <c r="D501" s="451"/>
      <c r="E501" s="451"/>
      <c r="F501" s="451"/>
      <c r="G501" s="451"/>
      <c r="H501" s="451"/>
      <c r="I501" s="451"/>
      <c r="J501" s="451"/>
      <c r="K501" s="451"/>
      <c r="L501" s="451"/>
      <c r="M501" s="451"/>
      <c r="N501" s="451"/>
      <c r="O501" s="451"/>
      <c r="P501" s="451"/>
      <c r="Q501" s="451"/>
      <c r="R501" s="451"/>
      <c r="S501" s="451"/>
      <c r="T501" s="451"/>
      <c r="U501" s="451"/>
      <c r="V501" s="451"/>
      <c r="W501" s="451"/>
      <c r="X501" s="451"/>
      <c r="Y501" s="451"/>
      <c r="Z501" s="451"/>
      <c r="AA501" s="451"/>
      <c r="AB501" s="451"/>
      <c r="AC501" s="451"/>
      <c r="AD501" s="451"/>
      <c r="AE501" s="451"/>
      <c r="AF501" s="451"/>
      <c r="AG501" s="451"/>
      <c r="AH501" s="451"/>
      <c r="AI501" s="451"/>
      <c r="AJ501" s="451"/>
      <c r="AK501" s="451"/>
      <c r="AL501" s="451"/>
      <c r="AM501" s="451"/>
      <c r="AN501" s="451"/>
      <c r="AO501" s="451"/>
      <c r="AP501" s="451"/>
      <c r="AQ501" s="451"/>
      <c r="AR501" s="451"/>
      <c r="AS501" s="451"/>
      <c r="AT501" s="451"/>
      <c r="AU501" s="451"/>
      <c r="AV501" s="451"/>
    </row>
    <row r="502" spans="1:48">
      <c r="A502" s="451"/>
      <c r="B502" s="451"/>
      <c r="C502" s="451"/>
      <c r="D502" s="451"/>
      <c r="E502" s="451"/>
      <c r="F502" s="451"/>
      <c r="G502" s="451"/>
      <c r="H502" s="451"/>
      <c r="I502" s="451"/>
      <c r="J502" s="451"/>
      <c r="K502" s="451"/>
      <c r="L502" s="451"/>
      <c r="M502" s="451"/>
      <c r="N502" s="451"/>
      <c r="O502" s="451"/>
      <c r="P502" s="451"/>
      <c r="Q502" s="451"/>
      <c r="R502" s="451"/>
      <c r="S502" s="451"/>
      <c r="T502" s="451"/>
      <c r="U502" s="451"/>
      <c r="V502" s="451"/>
      <c r="W502" s="451"/>
      <c r="X502" s="451"/>
      <c r="Y502" s="451"/>
      <c r="Z502" s="451"/>
      <c r="AA502" s="451"/>
      <c r="AB502" s="451"/>
      <c r="AC502" s="451"/>
      <c r="AD502" s="451"/>
      <c r="AE502" s="451"/>
      <c r="AF502" s="451"/>
      <c r="AG502" s="451"/>
      <c r="AH502" s="451"/>
      <c r="AI502" s="451"/>
      <c r="AJ502" s="451"/>
      <c r="AK502" s="451"/>
      <c r="AL502" s="451"/>
      <c r="AM502" s="451"/>
      <c r="AN502" s="451"/>
      <c r="AO502" s="451"/>
      <c r="AP502" s="451"/>
      <c r="AQ502" s="451"/>
      <c r="AR502" s="451"/>
      <c r="AS502" s="451"/>
      <c r="AT502" s="451"/>
      <c r="AU502" s="451"/>
      <c r="AV502" s="451"/>
    </row>
    <row r="503" spans="1:48">
      <c r="A503" s="451"/>
      <c r="B503" s="451"/>
      <c r="C503" s="451"/>
      <c r="D503" s="451"/>
      <c r="E503" s="451"/>
      <c r="F503" s="451"/>
      <c r="G503" s="451"/>
      <c r="H503" s="451"/>
      <c r="I503" s="451"/>
      <c r="J503" s="451"/>
      <c r="K503" s="451"/>
      <c r="L503" s="451"/>
      <c r="M503" s="451"/>
      <c r="N503" s="451"/>
      <c r="O503" s="451"/>
      <c r="P503" s="451"/>
      <c r="Q503" s="451"/>
      <c r="R503" s="451"/>
      <c r="S503" s="451"/>
      <c r="T503" s="451"/>
      <c r="U503" s="451"/>
      <c r="V503" s="451"/>
      <c r="W503" s="451"/>
      <c r="X503" s="451"/>
      <c r="Y503" s="451"/>
      <c r="Z503" s="451"/>
      <c r="AA503" s="451"/>
      <c r="AB503" s="451"/>
      <c r="AC503" s="451"/>
      <c r="AD503" s="451"/>
      <c r="AE503" s="451"/>
      <c r="AF503" s="451"/>
      <c r="AG503" s="451"/>
      <c r="AH503" s="451"/>
      <c r="AI503" s="451"/>
      <c r="AJ503" s="451"/>
      <c r="AK503" s="451"/>
      <c r="AL503" s="451"/>
      <c r="AM503" s="451"/>
      <c r="AN503" s="451"/>
      <c r="AO503" s="451"/>
      <c r="AP503" s="451"/>
      <c r="AQ503" s="451"/>
      <c r="AR503" s="451"/>
      <c r="AS503" s="451"/>
      <c r="AT503" s="451"/>
      <c r="AU503" s="451"/>
      <c r="AV503" s="451"/>
    </row>
    <row r="504" spans="1:48">
      <c r="A504" s="451"/>
      <c r="B504" s="451"/>
      <c r="C504" s="451"/>
      <c r="D504" s="451"/>
      <c r="E504" s="451"/>
      <c r="F504" s="451"/>
      <c r="G504" s="451"/>
      <c r="H504" s="451"/>
      <c r="I504" s="451"/>
      <c r="J504" s="451"/>
      <c r="K504" s="451"/>
      <c r="L504" s="451"/>
      <c r="M504" s="451"/>
      <c r="N504" s="451"/>
      <c r="O504" s="451"/>
      <c r="P504" s="451"/>
      <c r="Q504" s="451"/>
      <c r="R504" s="451"/>
      <c r="S504" s="451"/>
      <c r="T504" s="451"/>
      <c r="U504" s="451"/>
      <c r="V504" s="451"/>
      <c r="W504" s="451"/>
      <c r="X504" s="451"/>
      <c r="Y504" s="451"/>
      <c r="Z504" s="451"/>
      <c r="AA504" s="451"/>
      <c r="AB504" s="451"/>
      <c r="AC504" s="451"/>
      <c r="AD504" s="451"/>
      <c r="AE504" s="451"/>
      <c r="AF504" s="451"/>
      <c r="AG504" s="451"/>
      <c r="AH504" s="451"/>
      <c r="AI504" s="451"/>
      <c r="AJ504" s="451"/>
      <c r="AK504" s="451"/>
      <c r="AL504" s="451"/>
      <c r="AM504" s="451"/>
      <c r="AN504" s="451"/>
      <c r="AO504" s="451"/>
      <c r="AP504" s="451"/>
      <c r="AQ504" s="451"/>
      <c r="AR504" s="451"/>
      <c r="AS504" s="451"/>
      <c r="AT504" s="451"/>
      <c r="AU504" s="451"/>
      <c r="AV504" s="451"/>
    </row>
    <row r="505" spans="1:48">
      <c r="A505" s="451"/>
      <c r="B505" s="451"/>
      <c r="C505" s="451"/>
      <c r="D505" s="451"/>
      <c r="E505" s="451"/>
      <c r="F505" s="451"/>
      <c r="G505" s="451"/>
      <c r="H505" s="451"/>
      <c r="I505" s="451"/>
      <c r="J505" s="451"/>
      <c r="K505" s="451"/>
      <c r="L505" s="451"/>
      <c r="M505" s="451"/>
      <c r="N505" s="451"/>
      <c r="O505" s="451"/>
      <c r="P505" s="451"/>
      <c r="Q505" s="451"/>
      <c r="R505" s="451"/>
      <c r="S505" s="451"/>
      <c r="T505" s="451"/>
      <c r="U505" s="451"/>
      <c r="V505" s="451"/>
      <c r="W505" s="451"/>
      <c r="X505" s="451"/>
      <c r="Y505" s="451"/>
      <c r="Z505" s="451"/>
      <c r="AA505" s="451"/>
      <c r="AB505" s="451"/>
      <c r="AC505" s="451"/>
      <c r="AD505" s="451"/>
      <c r="AE505" s="451"/>
      <c r="AF505" s="451"/>
      <c r="AG505" s="451"/>
      <c r="AH505" s="451"/>
      <c r="AI505" s="451"/>
      <c r="AJ505" s="451"/>
      <c r="AK505" s="451"/>
      <c r="AL505" s="451"/>
      <c r="AM505" s="451"/>
      <c r="AN505" s="451"/>
      <c r="AO505" s="451"/>
      <c r="AP505" s="451"/>
      <c r="AQ505" s="451"/>
      <c r="AR505" s="451"/>
      <c r="AS505" s="451"/>
      <c r="AT505" s="451"/>
      <c r="AU505" s="451"/>
      <c r="AV505" s="451"/>
    </row>
    <row r="506" spans="1:48">
      <c r="A506" s="451"/>
      <c r="B506" s="451"/>
      <c r="C506" s="451"/>
      <c r="D506" s="451"/>
      <c r="E506" s="451"/>
      <c r="F506" s="451"/>
      <c r="G506" s="451"/>
      <c r="H506" s="451"/>
      <c r="I506" s="451"/>
      <c r="J506" s="451"/>
      <c r="K506" s="451"/>
      <c r="L506" s="451"/>
      <c r="M506" s="451"/>
      <c r="N506" s="451"/>
      <c r="O506" s="451"/>
      <c r="P506" s="451"/>
      <c r="Q506" s="451"/>
      <c r="R506" s="451"/>
      <c r="S506" s="451"/>
      <c r="T506" s="451"/>
      <c r="U506" s="451"/>
      <c r="V506" s="451"/>
      <c r="W506" s="451"/>
      <c r="X506" s="451"/>
      <c r="Y506" s="451"/>
      <c r="Z506" s="451"/>
      <c r="AA506" s="451"/>
      <c r="AB506" s="451"/>
      <c r="AC506" s="451"/>
      <c r="AD506" s="451"/>
      <c r="AE506" s="451"/>
      <c r="AF506" s="451"/>
      <c r="AG506" s="451"/>
      <c r="AH506" s="451"/>
      <c r="AI506" s="451"/>
      <c r="AJ506" s="451"/>
      <c r="AK506" s="451"/>
      <c r="AL506" s="451"/>
      <c r="AM506" s="451"/>
      <c r="AN506" s="451"/>
      <c r="AO506" s="451"/>
      <c r="AP506" s="451"/>
      <c r="AQ506" s="451"/>
      <c r="AR506" s="451"/>
      <c r="AS506" s="451"/>
      <c r="AT506" s="451"/>
      <c r="AU506" s="451"/>
      <c r="AV506" s="451"/>
    </row>
    <row r="507" spans="1:48">
      <c r="A507" s="451"/>
      <c r="B507" s="451"/>
      <c r="C507" s="451"/>
      <c r="D507" s="451"/>
      <c r="E507" s="451"/>
      <c r="F507" s="451"/>
      <c r="G507" s="451"/>
      <c r="H507" s="451"/>
      <c r="I507" s="451"/>
      <c r="J507" s="451"/>
      <c r="K507" s="451"/>
      <c r="L507" s="451"/>
      <c r="M507" s="451"/>
      <c r="N507" s="451"/>
      <c r="O507" s="451"/>
      <c r="P507" s="451"/>
      <c r="Q507" s="451"/>
      <c r="R507" s="451"/>
      <c r="S507" s="451"/>
      <c r="T507" s="451"/>
      <c r="U507" s="451"/>
      <c r="V507" s="451"/>
      <c r="W507" s="451"/>
      <c r="X507" s="451"/>
      <c r="Y507" s="451"/>
      <c r="Z507" s="451"/>
      <c r="AA507" s="451"/>
      <c r="AB507" s="451"/>
      <c r="AC507" s="451"/>
      <c r="AD507" s="451"/>
      <c r="AE507" s="451"/>
      <c r="AF507" s="451"/>
      <c r="AG507" s="451"/>
      <c r="AH507" s="451"/>
      <c r="AI507" s="451"/>
      <c r="AJ507" s="451"/>
      <c r="AK507" s="451"/>
      <c r="AL507" s="451"/>
      <c r="AM507" s="451"/>
      <c r="AN507" s="451"/>
      <c r="AO507" s="451"/>
      <c r="AP507" s="451"/>
      <c r="AQ507" s="451"/>
      <c r="AR507" s="451"/>
      <c r="AS507" s="451"/>
      <c r="AT507" s="451"/>
      <c r="AU507" s="451"/>
      <c r="AV507" s="451"/>
    </row>
    <row r="508" spans="1:48">
      <c r="A508" s="451"/>
      <c r="B508" s="451"/>
      <c r="C508" s="451"/>
      <c r="D508" s="451"/>
      <c r="E508" s="451"/>
      <c r="F508" s="451"/>
      <c r="G508" s="451"/>
      <c r="H508" s="451"/>
      <c r="I508" s="451"/>
      <c r="J508" s="451"/>
      <c r="K508" s="451"/>
      <c r="L508" s="451"/>
      <c r="M508" s="451"/>
      <c r="N508" s="451"/>
      <c r="O508" s="451"/>
      <c r="P508" s="451"/>
      <c r="Q508" s="451"/>
      <c r="R508" s="451"/>
      <c r="S508" s="451"/>
      <c r="T508" s="451"/>
      <c r="U508" s="451"/>
      <c r="V508" s="451"/>
      <c r="W508" s="451"/>
      <c r="X508" s="451"/>
      <c r="Y508" s="451"/>
      <c r="Z508" s="451"/>
      <c r="AA508" s="451"/>
      <c r="AB508" s="451"/>
      <c r="AC508" s="451"/>
      <c r="AD508" s="451"/>
      <c r="AE508" s="451"/>
      <c r="AF508" s="451"/>
      <c r="AG508" s="451"/>
      <c r="AH508" s="451"/>
      <c r="AI508" s="451"/>
      <c r="AJ508" s="451"/>
      <c r="AK508" s="451"/>
      <c r="AL508" s="451"/>
      <c r="AM508" s="451"/>
      <c r="AN508" s="451"/>
      <c r="AO508" s="451"/>
      <c r="AP508" s="451"/>
      <c r="AQ508" s="451"/>
      <c r="AR508" s="451"/>
      <c r="AS508" s="451"/>
      <c r="AT508" s="451"/>
      <c r="AU508" s="451"/>
      <c r="AV508" s="451"/>
    </row>
    <row r="509" spans="1:48">
      <c r="A509" s="451"/>
      <c r="B509" s="451"/>
      <c r="C509" s="451"/>
      <c r="D509" s="451"/>
      <c r="E509" s="451"/>
      <c r="F509" s="451"/>
      <c r="G509" s="451"/>
      <c r="H509" s="451"/>
      <c r="I509" s="451"/>
      <c r="J509" s="451"/>
      <c r="K509" s="451"/>
      <c r="L509" s="451"/>
      <c r="M509" s="451"/>
      <c r="N509" s="451"/>
      <c r="O509" s="451"/>
      <c r="P509" s="451"/>
      <c r="Q509" s="451"/>
      <c r="R509" s="451"/>
      <c r="S509" s="451"/>
      <c r="T509" s="451"/>
      <c r="U509" s="451"/>
      <c r="V509" s="451"/>
      <c r="W509" s="451"/>
      <c r="X509" s="451"/>
      <c r="Y509" s="451"/>
      <c r="Z509" s="451"/>
      <c r="AA509" s="451"/>
      <c r="AB509" s="451"/>
      <c r="AC509" s="451"/>
      <c r="AD509" s="451"/>
      <c r="AE509" s="451"/>
      <c r="AF509" s="451"/>
      <c r="AG509" s="451"/>
      <c r="AH509" s="451"/>
      <c r="AI509" s="451"/>
      <c r="AJ509" s="451"/>
      <c r="AK509" s="451"/>
      <c r="AL509" s="451"/>
      <c r="AM509" s="451"/>
      <c r="AN509" s="451"/>
      <c r="AO509" s="451"/>
      <c r="AP509" s="451"/>
      <c r="AQ509" s="451"/>
      <c r="AR509" s="451"/>
      <c r="AS509" s="451"/>
      <c r="AT509" s="451"/>
      <c r="AU509" s="451"/>
      <c r="AV509" s="451"/>
    </row>
    <row r="510" spans="1:48">
      <c r="A510" s="451"/>
      <c r="B510" s="451"/>
      <c r="C510" s="451"/>
      <c r="D510" s="451"/>
      <c r="E510" s="451"/>
      <c r="F510" s="451"/>
      <c r="G510" s="451"/>
      <c r="H510" s="451"/>
      <c r="I510" s="451"/>
      <c r="J510" s="451"/>
      <c r="K510" s="451"/>
      <c r="L510" s="451"/>
      <c r="M510" s="451"/>
      <c r="N510" s="451"/>
      <c r="O510" s="451"/>
      <c r="P510" s="451"/>
      <c r="Q510" s="451"/>
      <c r="R510" s="451"/>
      <c r="S510" s="451"/>
      <c r="T510" s="451"/>
      <c r="U510" s="451"/>
      <c r="V510" s="451"/>
      <c r="W510" s="451"/>
      <c r="X510" s="451"/>
      <c r="Y510" s="451"/>
      <c r="Z510" s="451"/>
      <c r="AA510" s="451"/>
      <c r="AB510" s="451"/>
      <c r="AC510" s="451"/>
      <c r="AD510" s="451"/>
      <c r="AE510" s="451"/>
      <c r="AF510" s="451"/>
      <c r="AG510" s="451"/>
      <c r="AH510" s="451"/>
      <c r="AI510" s="451"/>
      <c r="AJ510" s="451"/>
      <c r="AK510" s="451"/>
      <c r="AL510" s="451"/>
      <c r="AM510" s="451"/>
      <c r="AN510" s="451"/>
      <c r="AO510" s="451"/>
      <c r="AP510" s="451"/>
      <c r="AQ510" s="451"/>
      <c r="AR510" s="451"/>
      <c r="AS510" s="451"/>
      <c r="AT510" s="451"/>
      <c r="AU510" s="451"/>
      <c r="AV510" s="451"/>
    </row>
    <row r="511" spans="1:48">
      <c r="A511" s="451"/>
      <c r="B511" s="451"/>
      <c r="C511" s="451"/>
      <c r="D511" s="451"/>
      <c r="E511" s="451"/>
      <c r="F511" s="451"/>
      <c r="G511" s="451"/>
      <c r="H511" s="451"/>
      <c r="I511" s="451"/>
      <c r="J511" s="451"/>
      <c r="K511" s="451"/>
      <c r="L511" s="451"/>
      <c r="M511" s="451"/>
      <c r="N511" s="451"/>
      <c r="O511" s="451"/>
      <c r="P511" s="451"/>
      <c r="Q511" s="451"/>
      <c r="R511" s="451"/>
      <c r="S511" s="451"/>
      <c r="T511" s="451"/>
      <c r="U511" s="451"/>
      <c r="V511" s="451"/>
      <c r="W511" s="451"/>
      <c r="X511" s="451"/>
      <c r="Y511" s="451"/>
      <c r="Z511" s="451"/>
      <c r="AA511" s="451"/>
      <c r="AB511" s="451"/>
      <c r="AC511" s="451"/>
      <c r="AD511" s="451"/>
      <c r="AE511" s="451"/>
      <c r="AF511" s="451"/>
      <c r="AG511" s="451"/>
      <c r="AH511" s="451"/>
      <c r="AI511" s="451"/>
      <c r="AJ511" s="451"/>
      <c r="AK511" s="451"/>
      <c r="AL511" s="451"/>
      <c r="AM511" s="451"/>
      <c r="AN511" s="451"/>
      <c r="AO511" s="451"/>
      <c r="AP511" s="451"/>
      <c r="AQ511" s="451"/>
      <c r="AR511" s="451"/>
      <c r="AS511" s="451"/>
      <c r="AT511" s="451"/>
      <c r="AU511" s="451"/>
      <c r="AV511" s="451"/>
    </row>
    <row r="512" spans="1:48">
      <c r="A512" s="451"/>
      <c r="B512" s="451"/>
      <c r="C512" s="451"/>
      <c r="D512" s="451"/>
      <c r="E512" s="451"/>
      <c r="F512" s="451"/>
      <c r="G512" s="451"/>
      <c r="H512" s="451"/>
      <c r="I512" s="451"/>
      <c r="J512" s="451"/>
      <c r="K512" s="451"/>
      <c r="L512" s="451"/>
      <c r="M512" s="451"/>
      <c r="N512" s="451"/>
      <c r="O512" s="451"/>
      <c r="P512" s="451"/>
      <c r="Q512" s="451"/>
      <c r="R512" s="451"/>
      <c r="S512" s="451"/>
      <c r="T512" s="451"/>
      <c r="U512" s="451"/>
      <c r="V512" s="451"/>
      <c r="W512" s="451"/>
      <c r="X512" s="451"/>
      <c r="Y512" s="451"/>
      <c r="Z512" s="451"/>
      <c r="AA512" s="451"/>
      <c r="AB512" s="451"/>
      <c r="AC512" s="451"/>
      <c r="AD512" s="451"/>
      <c r="AE512" s="451"/>
      <c r="AF512" s="451"/>
      <c r="AG512" s="451"/>
      <c r="AH512" s="451"/>
      <c r="AI512" s="451"/>
      <c r="AJ512" s="451"/>
      <c r="AK512" s="451"/>
      <c r="AL512" s="451"/>
      <c r="AM512" s="451"/>
      <c r="AN512" s="451"/>
      <c r="AO512" s="451"/>
      <c r="AP512" s="451"/>
      <c r="AQ512" s="451"/>
      <c r="AR512" s="451"/>
      <c r="AS512" s="451"/>
      <c r="AT512" s="451"/>
      <c r="AU512" s="451"/>
      <c r="AV512" s="451"/>
    </row>
    <row r="513" spans="1:48">
      <c r="A513" s="451"/>
      <c r="B513" s="451"/>
      <c r="C513" s="451"/>
      <c r="D513" s="451"/>
      <c r="E513" s="451"/>
      <c r="F513" s="451"/>
      <c r="G513" s="451"/>
      <c r="H513" s="451"/>
      <c r="I513" s="451"/>
      <c r="J513" s="451"/>
      <c r="K513" s="451"/>
      <c r="L513" s="451"/>
      <c r="M513" s="451"/>
      <c r="N513" s="451"/>
      <c r="O513" s="451"/>
      <c r="P513" s="451"/>
      <c r="Q513" s="451"/>
      <c r="R513" s="451"/>
      <c r="S513" s="451"/>
      <c r="T513" s="451"/>
      <c r="U513" s="451"/>
      <c r="V513" s="451"/>
      <c r="W513" s="451"/>
      <c r="X513" s="451"/>
      <c r="Y513" s="451"/>
      <c r="Z513" s="451"/>
      <c r="AA513" s="451"/>
      <c r="AB513" s="451"/>
      <c r="AC513" s="451"/>
      <c r="AD513" s="451"/>
      <c r="AE513" s="451"/>
      <c r="AF513" s="451"/>
      <c r="AG513" s="451"/>
      <c r="AH513" s="451"/>
      <c r="AI513" s="451"/>
      <c r="AJ513" s="451"/>
      <c r="AK513" s="451"/>
      <c r="AL513" s="451"/>
      <c r="AM513" s="451"/>
      <c r="AN513" s="451"/>
      <c r="AO513" s="451"/>
      <c r="AP513" s="451"/>
      <c r="AQ513" s="451"/>
      <c r="AR513" s="451"/>
      <c r="AS513" s="451"/>
      <c r="AT513" s="451"/>
      <c r="AU513" s="451"/>
      <c r="AV513" s="451"/>
    </row>
    <row r="514" spans="1:48">
      <c r="A514" s="451"/>
      <c r="B514" s="451"/>
      <c r="C514" s="451"/>
      <c r="D514" s="451"/>
      <c r="E514" s="451"/>
      <c r="F514" s="451"/>
      <c r="G514" s="451"/>
      <c r="H514" s="451"/>
      <c r="I514" s="451"/>
      <c r="J514" s="451"/>
      <c r="K514" s="451"/>
      <c r="L514" s="451"/>
      <c r="M514" s="451"/>
      <c r="N514" s="451"/>
      <c r="O514" s="451"/>
      <c r="P514" s="451"/>
      <c r="Q514" s="451"/>
      <c r="R514" s="451"/>
      <c r="S514" s="451"/>
      <c r="T514" s="451"/>
      <c r="U514" s="451"/>
      <c r="V514" s="451"/>
      <c r="W514" s="451"/>
      <c r="X514" s="451"/>
      <c r="Y514" s="451"/>
      <c r="Z514" s="451"/>
      <c r="AA514" s="451"/>
      <c r="AB514" s="451"/>
      <c r="AC514" s="451"/>
      <c r="AD514" s="451"/>
      <c r="AE514" s="451"/>
      <c r="AF514" s="451"/>
      <c r="AG514" s="451"/>
      <c r="AH514" s="451"/>
      <c r="AI514" s="451"/>
      <c r="AJ514" s="451"/>
      <c r="AK514" s="451"/>
      <c r="AL514" s="451"/>
      <c r="AM514" s="451"/>
      <c r="AN514" s="451"/>
      <c r="AO514" s="451"/>
      <c r="AP514" s="451"/>
      <c r="AQ514" s="451"/>
      <c r="AR514" s="451"/>
      <c r="AS514" s="451"/>
      <c r="AT514" s="451"/>
      <c r="AU514" s="451"/>
      <c r="AV514" s="451"/>
    </row>
    <row r="515" spans="1:48">
      <c r="A515" s="451"/>
      <c r="B515" s="451"/>
      <c r="C515" s="451"/>
      <c r="D515" s="451"/>
      <c r="E515" s="451"/>
      <c r="F515" s="451"/>
      <c r="G515" s="451"/>
      <c r="H515" s="451"/>
      <c r="I515" s="451"/>
      <c r="J515" s="451"/>
      <c r="K515" s="451"/>
      <c r="L515" s="451"/>
      <c r="M515" s="451"/>
      <c r="N515" s="451"/>
      <c r="O515" s="451"/>
      <c r="P515" s="451"/>
      <c r="Q515" s="451"/>
      <c r="R515" s="451"/>
      <c r="S515" s="451"/>
      <c r="T515" s="451"/>
      <c r="U515" s="451"/>
      <c r="V515" s="451"/>
      <c r="W515" s="451"/>
      <c r="X515" s="451"/>
      <c r="Y515" s="451"/>
      <c r="Z515" s="451"/>
      <c r="AA515" s="451"/>
      <c r="AB515" s="451"/>
      <c r="AC515" s="451"/>
      <c r="AD515" s="451"/>
      <c r="AE515" s="451"/>
      <c r="AF515" s="451"/>
      <c r="AG515" s="451"/>
      <c r="AH515" s="451"/>
      <c r="AI515" s="451"/>
      <c r="AJ515" s="451"/>
      <c r="AK515" s="451"/>
      <c r="AL515" s="451"/>
      <c r="AM515" s="451"/>
      <c r="AN515" s="451"/>
      <c r="AO515" s="451"/>
      <c r="AP515" s="451"/>
      <c r="AQ515" s="451"/>
      <c r="AR515" s="451"/>
      <c r="AS515" s="451"/>
      <c r="AT515" s="451"/>
      <c r="AU515" s="451"/>
      <c r="AV515" s="451"/>
    </row>
    <row r="516" spans="1:48">
      <c r="A516" s="451"/>
      <c r="B516" s="451"/>
      <c r="C516" s="451"/>
      <c r="D516" s="451"/>
      <c r="E516" s="451"/>
      <c r="F516" s="451"/>
      <c r="G516" s="451"/>
      <c r="H516" s="451"/>
      <c r="I516" s="451"/>
      <c r="J516" s="451"/>
      <c r="K516" s="451"/>
      <c r="L516" s="451"/>
      <c r="M516" s="451"/>
      <c r="N516" s="451"/>
      <c r="O516" s="451"/>
      <c r="P516" s="451"/>
      <c r="Q516" s="451"/>
      <c r="R516" s="451"/>
      <c r="S516" s="451"/>
      <c r="T516" s="451"/>
      <c r="U516" s="451"/>
      <c r="V516" s="451"/>
      <c r="W516" s="451"/>
      <c r="X516" s="451"/>
      <c r="Y516" s="451"/>
      <c r="Z516" s="451"/>
      <c r="AA516" s="451"/>
      <c r="AB516" s="451"/>
      <c r="AC516" s="451"/>
      <c r="AD516" s="451"/>
      <c r="AE516" s="451"/>
      <c r="AF516" s="451"/>
      <c r="AG516" s="451"/>
      <c r="AH516" s="451"/>
      <c r="AI516" s="451"/>
      <c r="AJ516" s="451"/>
      <c r="AK516" s="451"/>
      <c r="AL516" s="451"/>
      <c r="AM516" s="451"/>
      <c r="AN516" s="451"/>
      <c r="AO516" s="451"/>
      <c r="AP516" s="451"/>
      <c r="AQ516" s="451"/>
      <c r="AR516" s="451"/>
      <c r="AS516" s="451"/>
      <c r="AT516" s="451"/>
      <c r="AU516" s="451"/>
      <c r="AV516" s="451"/>
    </row>
    <row r="517" spans="1:48">
      <c r="A517" s="451"/>
      <c r="B517" s="451"/>
      <c r="C517" s="451"/>
      <c r="D517" s="451"/>
      <c r="E517" s="451"/>
      <c r="F517" s="451"/>
      <c r="G517" s="451"/>
      <c r="H517" s="451"/>
      <c r="I517" s="451"/>
      <c r="J517" s="451"/>
      <c r="K517" s="451"/>
      <c r="L517" s="451"/>
      <c r="M517" s="451"/>
      <c r="N517" s="451"/>
      <c r="O517" s="451"/>
      <c r="P517" s="451"/>
      <c r="Q517" s="451"/>
      <c r="R517" s="451"/>
      <c r="S517" s="451"/>
      <c r="T517" s="451"/>
      <c r="U517" s="451"/>
      <c r="V517" s="451"/>
      <c r="W517" s="451"/>
      <c r="X517" s="451"/>
      <c r="Y517" s="451"/>
      <c r="Z517" s="451"/>
      <c r="AA517" s="451"/>
      <c r="AB517" s="451"/>
      <c r="AC517" s="451"/>
      <c r="AD517" s="451"/>
      <c r="AE517" s="451"/>
      <c r="AF517" s="451"/>
      <c r="AG517" s="451"/>
      <c r="AH517" s="451"/>
      <c r="AI517" s="451"/>
      <c r="AJ517" s="451"/>
      <c r="AK517" s="451"/>
      <c r="AL517" s="451"/>
      <c r="AM517" s="451"/>
      <c r="AN517" s="451"/>
      <c r="AO517" s="451"/>
      <c r="AP517" s="451"/>
      <c r="AQ517" s="451"/>
      <c r="AR517" s="451"/>
      <c r="AS517" s="451"/>
      <c r="AT517" s="451"/>
      <c r="AU517" s="451"/>
      <c r="AV517" s="451"/>
    </row>
    <row r="518" spans="1:48">
      <c r="A518" s="451"/>
      <c r="B518" s="451"/>
      <c r="C518" s="451"/>
      <c r="D518" s="451"/>
      <c r="E518" s="451"/>
      <c r="F518" s="451"/>
      <c r="G518" s="451"/>
      <c r="H518" s="451"/>
      <c r="I518" s="451"/>
      <c r="J518" s="451"/>
      <c r="K518" s="451"/>
      <c r="L518" s="451"/>
      <c r="M518" s="451"/>
      <c r="N518" s="451"/>
      <c r="O518" s="451"/>
      <c r="P518" s="451"/>
      <c r="Q518" s="451"/>
      <c r="R518" s="451"/>
      <c r="S518" s="451"/>
      <c r="T518" s="451"/>
      <c r="U518" s="451"/>
      <c r="V518" s="451"/>
      <c r="W518" s="451"/>
      <c r="X518" s="451"/>
      <c r="Y518" s="451"/>
      <c r="Z518" s="451"/>
      <c r="AA518" s="451"/>
      <c r="AB518" s="451"/>
      <c r="AC518" s="451"/>
      <c r="AD518" s="451"/>
      <c r="AE518" s="451"/>
      <c r="AF518" s="451"/>
      <c r="AG518" s="451"/>
      <c r="AH518" s="451"/>
      <c r="AI518" s="451"/>
      <c r="AJ518" s="451"/>
      <c r="AK518" s="451"/>
      <c r="AL518" s="451"/>
      <c r="AM518" s="451"/>
      <c r="AN518" s="451"/>
      <c r="AO518" s="451"/>
      <c r="AP518" s="451"/>
      <c r="AQ518" s="451"/>
      <c r="AR518" s="451"/>
      <c r="AS518" s="451"/>
      <c r="AT518" s="451"/>
      <c r="AU518" s="451"/>
      <c r="AV518" s="451"/>
    </row>
    <row r="519" spans="1:48">
      <c r="A519" s="451"/>
      <c r="B519" s="451"/>
      <c r="C519" s="451"/>
      <c r="D519" s="451"/>
      <c r="E519" s="451"/>
      <c r="F519" s="451"/>
      <c r="G519" s="451"/>
      <c r="H519" s="451"/>
      <c r="I519" s="451"/>
      <c r="J519" s="451"/>
      <c r="K519" s="451"/>
      <c r="L519" s="451"/>
      <c r="M519" s="451"/>
      <c r="N519" s="451"/>
      <c r="O519" s="451"/>
      <c r="P519" s="451"/>
      <c r="Q519" s="451"/>
      <c r="R519" s="451"/>
      <c r="S519" s="451"/>
      <c r="T519" s="451"/>
      <c r="U519" s="451"/>
      <c r="V519" s="451"/>
      <c r="W519" s="451"/>
      <c r="X519" s="451"/>
      <c r="Y519" s="451"/>
      <c r="Z519" s="451"/>
      <c r="AA519" s="451"/>
      <c r="AB519" s="451"/>
      <c r="AC519" s="451"/>
      <c r="AD519" s="451"/>
      <c r="AE519" s="451"/>
      <c r="AF519" s="451"/>
      <c r="AG519" s="451"/>
      <c r="AH519" s="451"/>
      <c r="AI519" s="451"/>
      <c r="AJ519" s="451"/>
      <c r="AK519" s="451"/>
      <c r="AL519" s="451"/>
      <c r="AM519" s="451"/>
      <c r="AN519" s="451"/>
      <c r="AO519" s="451"/>
      <c r="AP519" s="451"/>
      <c r="AQ519" s="451"/>
      <c r="AR519" s="451"/>
      <c r="AS519" s="451"/>
      <c r="AT519" s="451"/>
      <c r="AU519" s="451"/>
      <c r="AV519" s="451"/>
    </row>
    <row r="520" spans="1:48">
      <c r="A520" s="451"/>
      <c r="B520" s="451"/>
      <c r="C520" s="451"/>
      <c r="D520" s="451"/>
      <c r="E520" s="451"/>
      <c r="F520" s="451"/>
      <c r="G520" s="451"/>
      <c r="H520" s="451"/>
      <c r="I520" s="451"/>
      <c r="J520" s="451"/>
      <c r="K520" s="451"/>
      <c r="L520" s="451"/>
      <c r="M520" s="451"/>
      <c r="N520" s="451"/>
      <c r="O520" s="451"/>
      <c r="P520" s="451"/>
      <c r="Q520" s="451"/>
      <c r="R520" s="451"/>
      <c r="S520" s="451"/>
      <c r="T520" s="451"/>
      <c r="U520" s="451"/>
      <c r="V520" s="451"/>
      <c r="W520" s="451"/>
      <c r="X520" s="451"/>
      <c r="Y520" s="451"/>
      <c r="Z520" s="451"/>
      <c r="AA520" s="451"/>
      <c r="AB520" s="451"/>
      <c r="AC520" s="451"/>
      <c r="AD520" s="451"/>
      <c r="AE520" s="451"/>
      <c r="AF520" s="451"/>
      <c r="AG520" s="451"/>
      <c r="AH520" s="451"/>
      <c r="AI520" s="451"/>
      <c r="AJ520" s="451"/>
      <c r="AK520" s="451"/>
      <c r="AL520" s="451"/>
      <c r="AM520" s="451"/>
      <c r="AN520" s="451"/>
      <c r="AO520" s="451"/>
      <c r="AP520" s="451"/>
      <c r="AQ520" s="451"/>
      <c r="AR520" s="451"/>
      <c r="AS520" s="451"/>
      <c r="AT520" s="451"/>
      <c r="AU520" s="451"/>
      <c r="AV520" s="451"/>
    </row>
    <row r="521" spans="1:48">
      <c r="A521" s="451"/>
      <c r="B521" s="451"/>
      <c r="C521" s="451"/>
      <c r="D521" s="451"/>
      <c r="E521" s="451"/>
      <c r="F521" s="451"/>
      <c r="G521" s="451"/>
      <c r="H521" s="451"/>
      <c r="I521" s="451"/>
      <c r="J521" s="451"/>
      <c r="K521" s="451"/>
      <c r="L521" s="451"/>
      <c r="M521" s="451"/>
      <c r="N521" s="451"/>
      <c r="O521" s="451"/>
      <c r="P521" s="451"/>
      <c r="Q521" s="451"/>
      <c r="R521" s="451"/>
      <c r="S521" s="451"/>
      <c r="T521" s="451"/>
      <c r="U521" s="451"/>
      <c r="V521" s="451"/>
      <c r="W521" s="451"/>
      <c r="X521" s="451"/>
      <c r="Y521" s="451"/>
      <c r="Z521" s="451"/>
      <c r="AA521" s="451"/>
      <c r="AB521" s="451"/>
      <c r="AC521" s="451"/>
      <c r="AD521" s="451"/>
      <c r="AE521" s="451"/>
      <c r="AF521" s="451"/>
      <c r="AG521" s="451"/>
      <c r="AH521" s="451"/>
      <c r="AI521" s="451"/>
      <c r="AJ521" s="451"/>
      <c r="AK521" s="451"/>
      <c r="AL521" s="451"/>
      <c r="AM521" s="451"/>
      <c r="AN521" s="451"/>
      <c r="AO521" s="451"/>
      <c r="AP521" s="451"/>
      <c r="AQ521" s="451"/>
      <c r="AR521" s="451"/>
      <c r="AS521" s="451"/>
      <c r="AT521" s="451"/>
      <c r="AU521" s="451"/>
      <c r="AV521" s="451"/>
    </row>
    <row r="522" spans="1:48">
      <c r="A522" s="451"/>
      <c r="B522" s="451"/>
      <c r="C522" s="451"/>
      <c r="D522" s="451"/>
      <c r="E522" s="451"/>
      <c r="F522" s="451"/>
      <c r="G522" s="451"/>
      <c r="H522" s="451"/>
      <c r="I522" s="451"/>
      <c r="J522" s="451"/>
      <c r="K522" s="451"/>
      <c r="L522" s="451"/>
      <c r="M522" s="451"/>
      <c r="N522" s="451"/>
      <c r="O522" s="451"/>
      <c r="P522" s="451"/>
      <c r="Q522" s="451"/>
      <c r="R522" s="451"/>
      <c r="S522" s="451"/>
      <c r="T522" s="451"/>
      <c r="U522" s="451"/>
      <c r="V522" s="451"/>
      <c r="W522" s="451"/>
      <c r="X522" s="451"/>
      <c r="Y522" s="451"/>
      <c r="Z522" s="451"/>
      <c r="AA522" s="451"/>
      <c r="AB522" s="451"/>
      <c r="AC522" s="451"/>
      <c r="AD522" s="451"/>
      <c r="AE522" s="451"/>
      <c r="AF522" s="451"/>
      <c r="AG522" s="451"/>
      <c r="AH522" s="451"/>
      <c r="AI522" s="451"/>
      <c r="AJ522" s="451"/>
      <c r="AK522" s="451"/>
      <c r="AL522" s="451"/>
      <c r="AM522" s="451"/>
      <c r="AN522" s="451"/>
      <c r="AO522" s="451"/>
      <c r="AP522" s="451"/>
      <c r="AQ522" s="451"/>
      <c r="AR522" s="451"/>
      <c r="AS522" s="451"/>
      <c r="AT522" s="451"/>
      <c r="AU522" s="451"/>
      <c r="AV522" s="451"/>
    </row>
    <row r="523" spans="1:48">
      <c r="A523" s="451"/>
      <c r="B523" s="451"/>
      <c r="C523" s="451"/>
      <c r="D523" s="451"/>
      <c r="E523" s="451"/>
      <c r="F523" s="451"/>
      <c r="G523" s="451"/>
      <c r="H523" s="451"/>
      <c r="I523" s="451"/>
      <c r="J523" s="451"/>
      <c r="K523" s="451"/>
      <c r="L523" s="451"/>
      <c r="M523" s="451"/>
      <c r="N523" s="451"/>
      <c r="O523" s="451"/>
      <c r="P523" s="451"/>
      <c r="Q523" s="451"/>
      <c r="R523" s="451"/>
      <c r="S523" s="451"/>
      <c r="T523" s="451"/>
      <c r="U523" s="451"/>
      <c r="V523" s="451"/>
      <c r="W523" s="451"/>
      <c r="X523" s="451"/>
      <c r="Y523" s="451"/>
      <c r="Z523" s="451"/>
      <c r="AA523" s="451"/>
      <c r="AB523" s="451"/>
      <c r="AC523" s="451"/>
      <c r="AD523" s="451"/>
      <c r="AE523" s="451"/>
      <c r="AF523" s="451"/>
      <c r="AG523" s="451"/>
      <c r="AH523" s="451"/>
      <c r="AI523" s="451"/>
      <c r="AJ523" s="451"/>
      <c r="AK523" s="451"/>
      <c r="AL523" s="451"/>
      <c r="AM523" s="451"/>
      <c r="AN523" s="451"/>
      <c r="AO523" s="451"/>
      <c r="AP523" s="451"/>
      <c r="AQ523" s="451"/>
      <c r="AR523" s="451"/>
      <c r="AS523" s="451"/>
      <c r="AT523" s="451"/>
      <c r="AU523" s="451"/>
      <c r="AV523" s="451"/>
    </row>
    <row r="524" spans="1:48">
      <c r="A524" s="451"/>
      <c r="B524" s="451"/>
      <c r="C524" s="451"/>
      <c r="D524" s="451"/>
      <c r="E524" s="451"/>
      <c r="F524" s="451"/>
      <c r="G524" s="451"/>
      <c r="H524" s="451"/>
      <c r="I524" s="451"/>
      <c r="J524" s="451"/>
      <c r="K524" s="451"/>
      <c r="L524" s="451"/>
      <c r="M524" s="451"/>
      <c r="N524" s="451"/>
      <c r="O524" s="451"/>
      <c r="P524" s="451"/>
      <c r="Q524" s="451"/>
      <c r="R524" s="451"/>
      <c r="S524" s="451"/>
      <c r="T524" s="451"/>
      <c r="U524" s="451"/>
      <c r="V524" s="451"/>
      <c r="W524" s="451"/>
      <c r="X524" s="451"/>
      <c r="Y524" s="451"/>
      <c r="Z524" s="451"/>
      <c r="AA524" s="451"/>
      <c r="AB524" s="451"/>
      <c r="AC524" s="451"/>
      <c r="AD524" s="451"/>
      <c r="AE524" s="451"/>
      <c r="AF524" s="451"/>
      <c r="AG524" s="451"/>
      <c r="AH524" s="451"/>
      <c r="AI524" s="451"/>
      <c r="AJ524" s="451"/>
      <c r="AK524" s="451"/>
      <c r="AL524" s="451"/>
      <c r="AM524" s="451"/>
      <c r="AN524" s="451"/>
      <c r="AO524" s="451"/>
      <c r="AP524" s="451"/>
      <c r="AQ524" s="451"/>
      <c r="AR524" s="451"/>
      <c r="AS524" s="451"/>
      <c r="AT524" s="451"/>
      <c r="AU524" s="451"/>
      <c r="AV524" s="451"/>
    </row>
    <row r="525" spans="1:48">
      <c r="A525" s="451"/>
      <c r="B525" s="451"/>
      <c r="C525" s="451"/>
      <c r="D525" s="451"/>
      <c r="E525" s="451"/>
      <c r="F525" s="451"/>
      <c r="G525" s="451"/>
      <c r="H525" s="451"/>
      <c r="I525" s="451"/>
      <c r="J525" s="451"/>
      <c r="K525" s="451"/>
      <c r="L525" s="451"/>
      <c r="M525" s="451"/>
      <c r="N525" s="451"/>
      <c r="O525" s="451"/>
      <c r="P525" s="451"/>
      <c r="Q525" s="451"/>
      <c r="R525" s="451"/>
      <c r="S525" s="451"/>
      <c r="T525" s="451"/>
      <c r="U525" s="451"/>
      <c r="V525" s="451"/>
      <c r="W525" s="451"/>
      <c r="X525" s="451"/>
      <c r="Y525" s="451"/>
      <c r="Z525" s="451"/>
      <c r="AA525" s="451"/>
      <c r="AB525" s="451"/>
      <c r="AC525" s="451"/>
      <c r="AD525" s="451"/>
      <c r="AE525" s="451"/>
      <c r="AF525" s="451"/>
      <c r="AG525" s="451"/>
      <c r="AH525" s="451"/>
      <c r="AI525" s="451"/>
      <c r="AJ525" s="451"/>
      <c r="AK525" s="451"/>
      <c r="AL525" s="451"/>
      <c r="AM525" s="451"/>
      <c r="AN525" s="451"/>
      <c r="AO525" s="451"/>
      <c r="AP525" s="451"/>
      <c r="AQ525" s="451"/>
      <c r="AR525" s="451"/>
      <c r="AS525" s="451"/>
      <c r="AT525" s="451"/>
      <c r="AU525" s="451"/>
      <c r="AV525" s="451"/>
    </row>
    <row r="526" spans="1:48">
      <c r="A526" s="451"/>
      <c r="B526" s="451"/>
      <c r="C526" s="451"/>
      <c r="D526" s="451"/>
      <c r="E526" s="451"/>
      <c r="F526" s="451"/>
      <c r="G526" s="451"/>
      <c r="H526" s="451"/>
      <c r="I526" s="451"/>
      <c r="J526" s="451"/>
      <c r="K526" s="451"/>
      <c r="L526" s="451"/>
      <c r="M526" s="451"/>
      <c r="N526" s="451"/>
      <c r="O526" s="451"/>
      <c r="P526" s="451"/>
      <c r="Q526" s="451"/>
      <c r="R526" s="451"/>
      <c r="S526" s="451"/>
      <c r="T526" s="451"/>
      <c r="U526" s="451"/>
      <c r="V526" s="451"/>
      <c r="W526" s="451"/>
      <c r="X526" s="451"/>
      <c r="Y526" s="451"/>
      <c r="Z526" s="451"/>
      <c r="AA526" s="451"/>
      <c r="AB526" s="451"/>
      <c r="AC526" s="451"/>
      <c r="AD526" s="451"/>
      <c r="AE526" s="451"/>
      <c r="AF526" s="451"/>
      <c r="AG526" s="451"/>
      <c r="AH526" s="451"/>
      <c r="AI526" s="451"/>
      <c r="AJ526" s="451"/>
      <c r="AK526" s="451"/>
      <c r="AL526" s="451"/>
      <c r="AM526" s="451"/>
      <c r="AN526" s="451"/>
      <c r="AO526" s="451"/>
      <c r="AP526" s="451"/>
      <c r="AQ526" s="451"/>
      <c r="AR526" s="451"/>
      <c r="AS526" s="451"/>
      <c r="AT526" s="451"/>
      <c r="AU526" s="451"/>
      <c r="AV526" s="451"/>
    </row>
    <row r="527" spans="1:48">
      <c r="A527" s="451"/>
      <c r="B527" s="451"/>
      <c r="C527" s="451"/>
      <c r="D527" s="451"/>
      <c r="E527" s="451"/>
      <c r="F527" s="451"/>
      <c r="G527" s="451"/>
      <c r="H527" s="451"/>
      <c r="I527" s="451"/>
      <c r="J527" s="451"/>
      <c r="K527" s="451"/>
      <c r="L527" s="451"/>
      <c r="M527" s="451"/>
      <c r="N527" s="451"/>
      <c r="O527" s="451"/>
      <c r="P527" s="451"/>
      <c r="Q527" s="451"/>
      <c r="R527" s="451"/>
      <c r="S527" s="451"/>
      <c r="T527" s="451"/>
      <c r="U527" s="451"/>
      <c r="V527" s="451"/>
      <c r="W527" s="451"/>
      <c r="X527" s="451"/>
      <c r="Y527" s="451"/>
      <c r="Z527" s="451"/>
      <c r="AA527" s="451"/>
      <c r="AB527" s="451"/>
      <c r="AC527" s="451"/>
      <c r="AD527" s="451"/>
      <c r="AE527" s="451"/>
      <c r="AF527" s="451"/>
      <c r="AG527" s="451"/>
      <c r="AH527" s="451"/>
      <c r="AI527" s="451"/>
      <c r="AJ527" s="451"/>
      <c r="AK527" s="451"/>
      <c r="AL527" s="451"/>
      <c r="AM527" s="451"/>
      <c r="AN527" s="451"/>
      <c r="AO527" s="451"/>
      <c r="AP527" s="451"/>
      <c r="AQ527" s="451"/>
      <c r="AR527" s="451"/>
      <c r="AS527" s="451"/>
      <c r="AT527" s="451"/>
      <c r="AU527" s="451"/>
      <c r="AV527" s="451"/>
    </row>
    <row r="528" spans="1:48">
      <c r="A528" s="451"/>
      <c r="B528" s="451"/>
      <c r="C528" s="451"/>
      <c r="D528" s="451"/>
      <c r="E528" s="451"/>
      <c r="F528" s="451"/>
      <c r="G528" s="451"/>
      <c r="H528" s="451"/>
      <c r="I528" s="451"/>
      <c r="J528" s="451"/>
      <c r="K528" s="451"/>
      <c r="L528" s="451"/>
      <c r="M528" s="451"/>
      <c r="N528" s="451"/>
      <c r="O528" s="451"/>
      <c r="P528" s="451"/>
      <c r="Q528" s="451"/>
      <c r="R528" s="451"/>
      <c r="S528" s="451"/>
      <c r="T528" s="451"/>
      <c r="U528" s="451"/>
      <c r="V528" s="451"/>
      <c r="W528" s="451"/>
      <c r="X528" s="451"/>
      <c r="Y528" s="451"/>
      <c r="Z528" s="451"/>
      <c r="AA528" s="451"/>
      <c r="AB528" s="451"/>
      <c r="AC528" s="451"/>
      <c r="AD528" s="451"/>
      <c r="AE528" s="451"/>
      <c r="AF528" s="451"/>
      <c r="AG528" s="451"/>
      <c r="AH528" s="451"/>
      <c r="AI528" s="451"/>
      <c r="AJ528" s="451"/>
      <c r="AK528" s="451"/>
      <c r="AL528" s="451"/>
      <c r="AM528" s="451"/>
      <c r="AN528" s="451"/>
      <c r="AO528" s="451"/>
      <c r="AP528" s="451"/>
      <c r="AQ528" s="451"/>
      <c r="AR528" s="451"/>
      <c r="AS528" s="451"/>
      <c r="AT528" s="451"/>
      <c r="AU528" s="451"/>
      <c r="AV528" s="451"/>
    </row>
    <row r="529" spans="1:48">
      <c r="A529" s="451"/>
      <c r="B529" s="451"/>
      <c r="C529" s="451"/>
      <c r="D529" s="451"/>
      <c r="E529" s="451"/>
      <c r="F529" s="451"/>
      <c r="G529" s="451"/>
      <c r="H529" s="451"/>
      <c r="I529" s="451"/>
      <c r="J529" s="451"/>
      <c r="K529" s="451"/>
      <c r="L529" s="451"/>
      <c r="M529" s="451"/>
      <c r="N529" s="451"/>
      <c r="O529" s="451"/>
      <c r="P529" s="451"/>
      <c r="Q529" s="451"/>
      <c r="R529" s="451"/>
      <c r="S529" s="451"/>
      <c r="T529" s="451"/>
      <c r="U529" s="451"/>
      <c r="V529" s="451"/>
      <c r="W529" s="451"/>
      <c r="X529" s="451"/>
      <c r="Y529" s="451"/>
      <c r="Z529" s="451"/>
      <c r="AA529" s="451"/>
      <c r="AB529" s="451"/>
      <c r="AC529" s="451"/>
      <c r="AD529" s="451"/>
      <c r="AE529" s="451"/>
      <c r="AF529" s="451"/>
      <c r="AG529" s="451"/>
      <c r="AH529" s="451"/>
      <c r="AI529" s="451"/>
      <c r="AJ529" s="451"/>
      <c r="AK529" s="451"/>
      <c r="AL529" s="451"/>
      <c r="AM529" s="451"/>
      <c r="AN529" s="451"/>
      <c r="AO529" s="451"/>
      <c r="AP529" s="451"/>
      <c r="AQ529" s="451"/>
      <c r="AR529" s="451"/>
      <c r="AS529" s="451"/>
      <c r="AT529" s="451"/>
      <c r="AU529" s="451"/>
      <c r="AV529" s="451"/>
    </row>
    <row r="530" spans="1:48">
      <c r="A530" s="451"/>
      <c r="B530" s="451"/>
      <c r="C530" s="451"/>
      <c r="D530" s="451"/>
      <c r="E530" s="451"/>
      <c r="F530" s="451"/>
      <c r="G530" s="451"/>
      <c r="H530" s="451"/>
      <c r="I530" s="451"/>
      <c r="J530" s="451"/>
      <c r="K530" s="451"/>
      <c r="L530" s="451"/>
      <c r="M530" s="451"/>
      <c r="N530" s="451"/>
      <c r="O530" s="451"/>
      <c r="P530" s="451"/>
      <c r="Q530" s="451"/>
      <c r="R530" s="451"/>
      <c r="S530" s="451"/>
      <c r="T530" s="451"/>
      <c r="U530" s="451"/>
      <c r="V530" s="451"/>
      <c r="W530" s="451"/>
      <c r="X530" s="451"/>
      <c r="Y530" s="451"/>
      <c r="Z530" s="451"/>
      <c r="AA530" s="451"/>
      <c r="AB530" s="451"/>
      <c r="AC530" s="451"/>
      <c r="AD530" s="451"/>
      <c r="AE530" s="451"/>
      <c r="AF530" s="451"/>
      <c r="AG530" s="451"/>
      <c r="AH530" s="451"/>
      <c r="AI530" s="451"/>
      <c r="AJ530" s="451"/>
      <c r="AK530" s="451"/>
      <c r="AL530" s="451"/>
      <c r="AM530" s="451"/>
      <c r="AN530" s="451"/>
      <c r="AO530" s="451"/>
      <c r="AP530" s="451"/>
      <c r="AQ530" s="451"/>
      <c r="AR530" s="451"/>
      <c r="AS530" s="451"/>
      <c r="AT530" s="451"/>
      <c r="AU530" s="451"/>
      <c r="AV530" s="451"/>
    </row>
    <row r="531" spans="1:48">
      <c r="A531" s="451"/>
      <c r="B531" s="451"/>
      <c r="C531" s="451"/>
      <c r="D531" s="451"/>
      <c r="E531" s="451"/>
      <c r="F531" s="451"/>
      <c r="G531" s="451"/>
      <c r="H531" s="451"/>
      <c r="I531" s="451"/>
      <c r="J531" s="451"/>
      <c r="K531" s="451"/>
      <c r="L531" s="451"/>
      <c r="M531" s="451"/>
      <c r="N531" s="451"/>
      <c r="O531" s="451"/>
      <c r="P531" s="451"/>
      <c r="Q531" s="451"/>
      <c r="R531" s="451"/>
      <c r="S531" s="451"/>
      <c r="T531" s="451"/>
      <c r="U531" s="451"/>
      <c r="V531" s="451"/>
      <c r="W531" s="451"/>
      <c r="X531" s="451"/>
      <c r="Y531" s="451"/>
      <c r="Z531" s="451"/>
      <c r="AA531" s="451"/>
      <c r="AB531" s="451"/>
      <c r="AC531" s="451"/>
      <c r="AD531" s="451"/>
      <c r="AE531" s="451"/>
      <c r="AF531" s="451"/>
      <c r="AG531" s="451"/>
      <c r="AH531" s="451"/>
      <c r="AI531" s="451"/>
      <c r="AJ531" s="451"/>
      <c r="AK531" s="451"/>
      <c r="AL531" s="451"/>
      <c r="AM531" s="451"/>
      <c r="AN531" s="451"/>
      <c r="AO531" s="451"/>
      <c r="AP531" s="451"/>
      <c r="AQ531" s="451"/>
      <c r="AR531" s="451"/>
      <c r="AS531" s="451"/>
      <c r="AT531" s="451"/>
      <c r="AU531" s="451"/>
      <c r="AV531" s="451"/>
    </row>
    <row r="532" spans="1:48">
      <c r="A532" s="451"/>
      <c r="B532" s="451"/>
      <c r="C532" s="451"/>
      <c r="D532" s="451"/>
      <c r="E532" s="451"/>
      <c r="F532" s="451"/>
      <c r="G532" s="451"/>
      <c r="H532" s="451"/>
      <c r="I532" s="451"/>
      <c r="J532" s="451"/>
      <c r="K532" s="451"/>
      <c r="L532" s="451"/>
      <c r="M532" s="451"/>
      <c r="N532" s="451"/>
      <c r="O532" s="451"/>
      <c r="P532" s="451"/>
      <c r="Q532" s="451"/>
      <c r="R532" s="451"/>
      <c r="S532" s="451"/>
      <c r="T532" s="451"/>
      <c r="U532" s="451"/>
      <c r="V532" s="451"/>
      <c r="W532" s="451"/>
      <c r="X532" s="451"/>
      <c r="Y532" s="451"/>
      <c r="Z532" s="451"/>
      <c r="AA532" s="451"/>
      <c r="AB532" s="451"/>
      <c r="AC532" s="451"/>
      <c r="AD532" s="451"/>
      <c r="AE532" s="451"/>
      <c r="AF532" s="451"/>
      <c r="AG532" s="451"/>
      <c r="AH532" s="451"/>
      <c r="AI532" s="451"/>
      <c r="AJ532" s="451"/>
      <c r="AK532" s="451"/>
      <c r="AL532" s="451"/>
      <c r="AM532" s="451"/>
      <c r="AN532" s="451"/>
      <c r="AO532" s="451"/>
      <c r="AP532" s="451"/>
      <c r="AQ532" s="451"/>
      <c r="AR532" s="451"/>
      <c r="AS532" s="451"/>
      <c r="AT532" s="451"/>
      <c r="AU532" s="451"/>
      <c r="AV532" s="451"/>
    </row>
    <row r="533" spans="1:48">
      <c r="A533" s="451"/>
      <c r="B533" s="451"/>
      <c r="C533" s="451"/>
      <c r="D533" s="451"/>
      <c r="E533" s="451"/>
      <c r="F533" s="451"/>
      <c r="G533" s="451"/>
      <c r="H533" s="451"/>
      <c r="I533" s="451"/>
      <c r="J533" s="451"/>
      <c r="K533" s="451"/>
      <c r="L533" s="451"/>
      <c r="M533" s="451"/>
      <c r="N533" s="451"/>
      <c r="O533" s="451"/>
      <c r="P533" s="451"/>
      <c r="Q533" s="451"/>
      <c r="R533" s="451"/>
      <c r="S533" s="451"/>
      <c r="T533" s="451"/>
      <c r="U533" s="451"/>
      <c r="V533" s="451"/>
      <c r="W533" s="451"/>
      <c r="X533" s="451"/>
      <c r="Y533" s="451"/>
      <c r="Z533" s="451"/>
      <c r="AA533" s="451"/>
      <c r="AB533" s="451"/>
      <c r="AC533" s="451"/>
      <c r="AD533" s="451"/>
      <c r="AE533" s="451"/>
      <c r="AF533" s="451"/>
      <c r="AG533" s="451"/>
      <c r="AH533" s="451"/>
      <c r="AI533" s="451"/>
      <c r="AJ533" s="451"/>
      <c r="AK533" s="451"/>
      <c r="AL533" s="451"/>
      <c r="AM533" s="451"/>
      <c r="AN533" s="451"/>
      <c r="AO533" s="451"/>
      <c r="AP533" s="451"/>
      <c r="AQ533" s="451"/>
      <c r="AR533" s="451"/>
      <c r="AS533" s="451"/>
      <c r="AT533" s="451"/>
      <c r="AU533" s="451"/>
      <c r="AV533" s="451"/>
    </row>
    <row r="534" spans="1:48">
      <c r="A534" s="451"/>
      <c r="B534" s="451"/>
      <c r="C534" s="451"/>
      <c r="D534" s="451"/>
      <c r="E534" s="451"/>
      <c r="F534" s="451"/>
      <c r="G534" s="451"/>
      <c r="H534" s="451"/>
      <c r="I534" s="451"/>
      <c r="J534" s="451"/>
      <c r="K534" s="451"/>
      <c r="L534" s="451"/>
      <c r="M534" s="451"/>
      <c r="N534" s="451"/>
      <c r="O534" s="451"/>
      <c r="P534" s="451"/>
      <c r="Q534" s="451"/>
      <c r="R534" s="451"/>
      <c r="S534" s="451"/>
      <c r="T534" s="451"/>
      <c r="U534" s="451"/>
      <c r="V534" s="451"/>
      <c r="W534" s="451"/>
      <c r="X534" s="451"/>
      <c r="Y534" s="451"/>
      <c r="Z534" s="451"/>
      <c r="AA534" s="451"/>
      <c r="AB534" s="451"/>
      <c r="AC534" s="451"/>
      <c r="AD534" s="451"/>
      <c r="AE534" s="451"/>
      <c r="AF534" s="451"/>
      <c r="AG534" s="451"/>
      <c r="AH534" s="451"/>
      <c r="AI534" s="451"/>
      <c r="AJ534" s="451"/>
      <c r="AK534" s="451"/>
      <c r="AL534" s="451"/>
      <c r="AM534" s="451"/>
      <c r="AN534" s="451"/>
      <c r="AO534" s="451"/>
      <c r="AP534" s="451"/>
      <c r="AQ534" s="451"/>
      <c r="AR534" s="451"/>
      <c r="AS534" s="451"/>
      <c r="AT534" s="451"/>
      <c r="AU534" s="451"/>
      <c r="AV534" s="451"/>
    </row>
    <row r="535" spans="1:48">
      <c r="A535" s="451"/>
      <c r="B535" s="451"/>
      <c r="C535" s="451"/>
      <c r="D535" s="451"/>
      <c r="E535" s="451"/>
      <c r="F535" s="451"/>
      <c r="G535" s="451"/>
      <c r="H535" s="451"/>
      <c r="I535" s="451"/>
      <c r="J535" s="451"/>
      <c r="K535" s="451"/>
      <c r="L535" s="451"/>
      <c r="M535" s="451"/>
      <c r="N535" s="451"/>
      <c r="O535" s="451"/>
      <c r="P535" s="451"/>
      <c r="Q535" s="451"/>
      <c r="R535" s="451"/>
      <c r="S535" s="451"/>
      <c r="T535" s="451"/>
      <c r="U535" s="451"/>
      <c r="V535" s="451"/>
      <c r="W535" s="451"/>
      <c r="X535" s="451"/>
      <c r="Y535" s="451"/>
      <c r="Z535" s="451"/>
      <c r="AA535" s="451"/>
      <c r="AB535" s="451"/>
      <c r="AC535" s="451"/>
      <c r="AD535" s="451"/>
      <c r="AE535" s="451"/>
      <c r="AF535" s="451"/>
      <c r="AG535" s="451"/>
      <c r="AH535" s="451"/>
      <c r="AI535" s="451"/>
      <c r="AJ535" s="451"/>
      <c r="AK535" s="451"/>
      <c r="AL535" s="451"/>
      <c r="AM535" s="451"/>
      <c r="AN535" s="451"/>
      <c r="AO535" s="451"/>
      <c r="AP535" s="451"/>
      <c r="AQ535" s="451"/>
      <c r="AR535" s="451"/>
      <c r="AS535" s="451"/>
      <c r="AT535" s="451"/>
      <c r="AU535" s="451"/>
      <c r="AV535" s="451"/>
    </row>
    <row r="536" spans="1:48">
      <c r="A536" s="451"/>
      <c r="B536" s="451"/>
      <c r="C536" s="451"/>
      <c r="D536" s="451"/>
      <c r="E536" s="451"/>
      <c r="F536" s="451"/>
      <c r="G536" s="451"/>
      <c r="H536" s="451"/>
      <c r="I536" s="451"/>
      <c r="J536" s="451"/>
      <c r="K536" s="451"/>
      <c r="L536" s="451"/>
      <c r="M536" s="451"/>
      <c r="N536" s="451"/>
      <c r="O536" s="451"/>
      <c r="P536" s="451"/>
      <c r="Q536" s="451"/>
      <c r="R536" s="451"/>
      <c r="S536" s="451"/>
      <c r="T536" s="451"/>
      <c r="U536" s="451"/>
      <c r="V536" s="451"/>
      <c r="W536" s="451"/>
      <c r="X536" s="451"/>
      <c r="Y536" s="451"/>
      <c r="Z536" s="451"/>
      <c r="AA536" s="451"/>
      <c r="AB536" s="451"/>
      <c r="AC536" s="451"/>
      <c r="AD536" s="451"/>
      <c r="AE536" s="451"/>
      <c r="AF536" s="451"/>
      <c r="AG536" s="451"/>
      <c r="AH536" s="451"/>
      <c r="AI536" s="451"/>
      <c r="AJ536" s="451"/>
      <c r="AK536" s="451"/>
      <c r="AL536" s="451"/>
      <c r="AM536" s="451"/>
      <c r="AN536" s="451"/>
      <c r="AO536" s="451"/>
      <c r="AP536" s="451"/>
      <c r="AQ536" s="451"/>
      <c r="AR536" s="451"/>
      <c r="AS536" s="451"/>
      <c r="AT536" s="451"/>
      <c r="AU536" s="451"/>
      <c r="AV536" s="451"/>
    </row>
    <row r="537" spans="1:48">
      <c r="A537" s="451"/>
      <c r="B537" s="451"/>
      <c r="C537" s="451"/>
      <c r="D537" s="451"/>
      <c r="E537" s="451"/>
      <c r="F537" s="451"/>
      <c r="G537" s="451"/>
      <c r="H537" s="451"/>
      <c r="I537" s="451"/>
      <c r="J537" s="451"/>
      <c r="K537" s="451"/>
      <c r="L537" s="451"/>
      <c r="M537" s="451"/>
      <c r="N537" s="451"/>
      <c r="O537" s="451"/>
      <c r="P537" s="451"/>
      <c r="Q537" s="451"/>
      <c r="R537" s="451"/>
      <c r="S537" s="451"/>
      <c r="T537" s="451"/>
      <c r="U537" s="451"/>
      <c r="V537" s="451"/>
      <c r="W537" s="451"/>
      <c r="X537" s="451"/>
      <c r="Y537" s="451"/>
      <c r="Z537" s="451"/>
      <c r="AA537" s="451"/>
      <c r="AB537" s="451"/>
      <c r="AC537" s="451"/>
      <c r="AD537" s="451"/>
      <c r="AE537" s="451"/>
      <c r="AF537" s="451"/>
      <c r="AG537" s="451"/>
      <c r="AH537" s="451"/>
      <c r="AI537" s="451"/>
      <c r="AJ537" s="451"/>
      <c r="AK537" s="451"/>
      <c r="AL537" s="451"/>
      <c r="AM537" s="451"/>
      <c r="AN537" s="451"/>
      <c r="AO537" s="451"/>
      <c r="AP537" s="451"/>
      <c r="AQ537" s="451"/>
      <c r="AR537" s="451"/>
      <c r="AS537" s="451"/>
      <c r="AT537" s="451"/>
      <c r="AU537" s="451"/>
      <c r="AV537" s="451"/>
    </row>
    <row r="538" spans="1:48">
      <c r="A538" s="451"/>
      <c r="B538" s="451"/>
      <c r="C538" s="451"/>
      <c r="D538" s="451"/>
      <c r="E538" s="451"/>
      <c r="F538" s="451"/>
      <c r="G538" s="451"/>
      <c r="H538" s="451"/>
      <c r="I538" s="451"/>
      <c r="J538" s="451"/>
      <c r="K538" s="451"/>
      <c r="L538" s="451"/>
      <c r="M538" s="451"/>
      <c r="N538" s="451"/>
      <c r="O538" s="451"/>
      <c r="P538" s="451"/>
      <c r="Q538" s="451"/>
      <c r="R538" s="451"/>
      <c r="S538" s="451"/>
      <c r="T538" s="451"/>
      <c r="U538" s="451"/>
      <c r="V538" s="451"/>
      <c r="W538" s="451"/>
      <c r="X538" s="451"/>
      <c r="Y538" s="451"/>
      <c r="Z538" s="451"/>
      <c r="AA538" s="451"/>
      <c r="AB538" s="451"/>
      <c r="AC538" s="451"/>
      <c r="AD538" s="451"/>
      <c r="AE538" s="451"/>
      <c r="AF538" s="451"/>
      <c r="AG538" s="451"/>
      <c r="AH538" s="451"/>
      <c r="AI538" s="451"/>
      <c r="AJ538" s="451"/>
      <c r="AK538" s="451"/>
      <c r="AL538" s="451"/>
      <c r="AM538" s="451"/>
      <c r="AN538" s="451"/>
      <c r="AO538" s="451"/>
      <c r="AP538" s="451"/>
      <c r="AQ538" s="451"/>
      <c r="AR538" s="451"/>
      <c r="AS538" s="451"/>
      <c r="AT538" s="451"/>
      <c r="AU538" s="451"/>
      <c r="AV538" s="451"/>
    </row>
    <row r="539" spans="1:48">
      <c r="A539" s="451"/>
      <c r="B539" s="451"/>
      <c r="C539" s="451"/>
      <c r="D539" s="451"/>
      <c r="E539" s="451"/>
      <c r="F539" s="451"/>
      <c r="G539" s="451"/>
      <c r="H539" s="451"/>
      <c r="I539" s="451"/>
      <c r="J539" s="451"/>
      <c r="K539" s="451"/>
      <c r="L539" s="451"/>
      <c r="M539" s="451"/>
      <c r="N539" s="451"/>
      <c r="O539" s="451"/>
      <c r="P539" s="451"/>
      <c r="Q539" s="451"/>
      <c r="R539" s="451"/>
      <c r="S539" s="451"/>
      <c r="T539" s="451"/>
      <c r="U539" s="451"/>
      <c r="V539" s="451"/>
      <c r="W539" s="451"/>
      <c r="X539" s="451"/>
      <c r="Y539" s="451"/>
      <c r="Z539" s="451"/>
      <c r="AA539" s="451"/>
      <c r="AB539" s="451"/>
      <c r="AC539" s="451"/>
      <c r="AD539" s="451"/>
      <c r="AE539" s="451"/>
      <c r="AF539" s="451"/>
      <c r="AG539" s="451"/>
      <c r="AH539" s="451"/>
      <c r="AI539" s="451"/>
      <c r="AJ539" s="451"/>
      <c r="AK539" s="451"/>
      <c r="AL539" s="451"/>
      <c r="AM539" s="451"/>
      <c r="AN539" s="451"/>
      <c r="AO539" s="451"/>
      <c r="AP539" s="451"/>
      <c r="AQ539" s="451"/>
      <c r="AR539" s="451"/>
      <c r="AS539" s="451"/>
      <c r="AT539" s="451"/>
      <c r="AU539" s="451"/>
      <c r="AV539" s="451"/>
    </row>
    <row r="540" spans="1:48">
      <c r="A540" s="451"/>
      <c r="B540" s="451"/>
      <c r="C540" s="451"/>
      <c r="D540" s="451"/>
      <c r="E540" s="451"/>
      <c r="F540" s="451"/>
      <c r="G540" s="451"/>
      <c r="H540" s="451"/>
      <c r="I540" s="451"/>
      <c r="J540" s="451"/>
      <c r="K540" s="451"/>
      <c r="L540" s="451"/>
      <c r="M540" s="451"/>
      <c r="N540" s="451"/>
      <c r="O540" s="451"/>
      <c r="P540" s="451"/>
      <c r="Q540" s="451"/>
      <c r="R540" s="451"/>
      <c r="S540" s="451"/>
      <c r="T540" s="451"/>
      <c r="U540" s="451"/>
      <c r="V540" s="451"/>
      <c r="W540" s="451"/>
      <c r="X540" s="451"/>
      <c r="Y540" s="451"/>
      <c r="Z540" s="451"/>
      <c r="AA540" s="451"/>
      <c r="AB540" s="451"/>
      <c r="AC540" s="451"/>
      <c r="AD540" s="451"/>
      <c r="AE540" s="451"/>
      <c r="AF540" s="451"/>
      <c r="AG540" s="451"/>
      <c r="AH540" s="451"/>
      <c r="AI540" s="451"/>
      <c r="AJ540" s="451"/>
      <c r="AK540" s="451"/>
      <c r="AL540" s="451"/>
      <c r="AM540" s="451"/>
      <c r="AN540" s="451"/>
      <c r="AO540" s="451"/>
      <c r="AP540" s="451"/>
      <c r="AQ540" s="451"/>
      <c r="AR540" s="451"/>
      <c r="AS540" s="451"/>
      <c r="AT540" s="451"/>
      <c r="AU540" s="451"/>
      <c r="AV540" s="451"/>
    </row>
    <row r="541" spans="1:48">
      <c r="A541" s="451"/>
      <c r="B541" s="451"/>
      <c r="C541" s="451"/>
      <c r="D541" s="451"/>
      <c r="E541" s="451"/>
      <c r="F541" s="451"/>
      <c r="G541" s="451"/>
      <c r="H541" s="451"/>
      <c r="I541" s="451"/>
      <c r="J541" s="451"/>
      <c r="K541" s="451"/>
      <c r="L541" s="451"/>
      <c r="M541" s="451"/>
      <c r="N541" s="451"/>
      <c r="O541" s="451"/>
      <c r="P541" s="451"/>
      <c r="Q541" s="451"/>
      <c r="R541" s="451"/>
      <c r="S541" s="451"/>
      <c r="T541" s="451"/>
      <c r="U541" s="451"/>
      <c r="V541" s="451"/>
      <c r="W541" s="451"/>
      <c r="X541" s="451"/>
      <c r="Y541" s="451"/>
      <c r="Z541" s="451"/>
      <c r="AA541" s="451"/>
      <c r="AB541" s="451"/>
      <c r="AC541" s="451"/>
      <c r="AD541" s="451"/>
      <c r="AE541" s="451"/>
      <c r="AF541" s="451"/>
      <c r="AG541" s="451"/>
      <c r="AH541" s="451"/>
      <c r="AI541" s="451"/>
      <c r="AJ541" s="451"/>
      <c r="AK541" s="451"/>
      <c r="AL541" s="451"/>
      <c r="AM541" s="451"/>
      <c r="AN541" s="451"/>
      <c r="AO541" s="451"/>
      <c r="AP541" s="451"/>
      <c r="AQ541" s="451"/>
      <c r="AR541" s="451"/>
      <c r="AS541" s="451"/>
      <c r="AT541" s="451"/>
      <c r="AU541" s="451"/>
      <c r="AV541" s="451"/>
    </row>
    <row r="542" spans="1:48">
      <c r="A542" s="451"/>
      <c r="B542" s="451"/>
      <c r="C542" s="451"/>
      <c r="D542" s="451"/>
      <c r="E542" s="451"/>
      <c r="F542" s="451"/>
      <c r="G542" s="451"/>
      <c r="H542" s="451"/>
      <c r="I542" s="451"/>
      <c r="J542" s="451"/>
      <c r="K542" s="451"/>
      <c r="L542" s="451"/>
      <c r="M542" s="451"/>
      <c r="N542" s="451"/>
      <c r="O542" s="451"/>
      <c r="P542" s="451"/>
      <c r="Q542" s="451"/>
      <c r="R542" s="451"/>
      <c r="S542" s="451"/>
      <c r="T542" s="451"/>
      <c r="U542" s="451"/>
      <c r="V542" s="451"/>
      <c r="W542" s="451"/>
      <c r="X542" s="451"/>
      <c r="Y542" s="451"/>
      <c r="Z542" s="451"/>
      <c r="AA542" s="451"/>
      <c r="AB542" s="451"/>
      <c r="AC542" s="451"/>
      <c r="AD542" s="451"/>
      <c r="AE542" s="451"/>
      <c r="AF542" s="451"/>
      <c r="AG542" s="451"/>
      <c r="AH542" s="451"/>
      <c r="AI542" s="451"/>
      <c r="AJ542" s="451"/>
      <c r="AK542" s="451"/>
      <c r="AL542" s="451"/>
      <c r="AM542" s="451"/>
      <c r="AN542" s="451"/>
      <c r="AO542" s="451"/>
      <c r="AP542" s="451"/>
      <c r="AQ542" s="451"/>
      <c r="AR542" s="451"/>
      <c r="AS542" s="451"/>
      <c r="AT542" s="451"/>
      <c r="AU542" s="451"/>
      <c r="AV542" s="451"/>
    </row>
    <row r="543" spans="1:48">
      <c r="A543" s="451"/>
      <c r="B543" s="451"/>
      <c r="C543" s="451"/>
      <c r="D543" s="451"/>
      <c r="E543" s="451"/>
      <c r="F543" s="451"/>
      <c r="G543" s="451"/>
      <c r="H543" s="451"/>
      <c r="I543" s="451"/>
      <c r="J543" s="451"/>
      <c r="K543" s="451"/>
      <c r="L543" s="451"/>
      <c r="M543" s="451"/>
      <c r="N543" s="451"/>
      <c r="O543" s="451"/>
      <c r="P543" s="451"/>
      <c r="Q543" s="451"/>
      <c r="R543" s="451"/>
      <c r="S543" s="451"/>
      <c r="T543" s="451"/>
      <c r="U543" s="451"/>
      <c r="V543" s="451"/>
      <c r="W543" s="451"/>
      <c r="X543" s="451"/>
      <c r="Y543" s="451"/>
      <c r="Z543" s="451"/>
      <c r="AA543" s="451"/>
      <c r="AB543" s="451"/>
      <c r="AC543" s="451"/>
      <c r="AD543" s="451"/>
      <c r="AE543" s="451"/>
      <c r="AF543" s="451"/>
      <c r="AG543" s="451"/>
      <c r="AH543" s="451"/>
      <c r="AI543" s="451"/>
      <c r="AJ543" s="451"/>
      <c r="AK543" s="451"/>
      <c r="AL543" s="451"/>
      <c r="AM543" s="451"/>
      <c r="AN543" s="451"/>
      <c r="AO543" s="451"/>
      <c r="AP543" s="451"/>
      <c r="AQ543" s="451"/>
      <c r="AR543" s="451"/>
      <c r="AS543" s="451"/>
      <c r="AT543" s="451"/>
      <c r="AU543" s="451"/>
      <c r="AV543" s="451"/>
    </row>
    <row r="544" spans="1:48">
      <c r="A544" s="451"/>
      <c r="B544" s="451"/>
      <c r="C544" s="451"/>
      <c r="D544" s="451"/>
      <c r="E544" s="451"/>
      <c r="F544" s="451"/>
      <c r="G544" s="451"/>
      <c r="H544" s="451"/>
      <c r="I544" s="451"/>
      <c r="J544" s="451"/>
      <c r="K544" s="451"/>
      <c r="L544" s="451"/>
      <c r="M544" s="451"/>
      <c r="N544" s="451"/>
      <c r="O544" s="451"/>
      <c r="P544" s="451"/>
      <c r="Q544" s="451"/>
      <c r="R544" s="451"/>
      <c r="S544" s="451"/>
      <c r="T544" s="451"/>
      <c r="U544" s="451"/>
      <c r="V544" s="451"/>
      <c r="W544" s="451"/>
      <c r="X544" s="451"/>
      <c r="Y544" s="451"/>
      <c r="Z544" s="451"/>
      <c r="AA544" s="451"/>
      <c r="AB544" s="451"/>
      <c r="AC544" s="451"/>
      <c r="AD544" s="451"/>
      <c r="AE544" s="451"/>
      <c r="AF544" s="451"/>
      <c r="AG544" s="451"/>
      <c r="AH544" s="451"/>
      <c r="AI544" s="451"/>
      <c r="AJ544" s="451"/>
      <c r="AK544" s="451"/>
      <c r="AL544" s="451"/>
      <c r="AM544" s="451"/>
      <c r="AN544" s="451"/>
      <c r="AO544" s="451"/>
      <c r="AP544" s="451"/>
      <c r="AQ544" s="451"/>
      <c r="AR544" s="451"/>
      <c r="AS544" s="451"/>
      <c r="AT544" s="451"/>
      <c r="AU544" s="451"/>
      <c r="AV544" s="451"/>
    </row>
    <row r="545" spans="1:48">
      <c r="A545" s="451"/>
      <c r="B545" s="451"/>
      <c r="C545" s="451"/>
      <c r="D545" s="451"/>
      <c r="E545" s="451"/>
      <c r="F545" s="451"/>
      <c r="G545" s="451"/>
      <c r="H545" s="451"/>
      <c r="I545" s="451"/>
      <c r="J545" s="451"/>
      <c r="K545" s="451"/>
      <c r="L545" s="451"/>
      <c r="M545" s="451"/>
      <c r="N545" s="451"/>
      <c r="O545" s="451"/>
      <c r="P545" s="451"/>
      <c r="Q545" s="451"/>
      <c r="R545" s="451"/>
      <c r="S545" s="451"/>
      <c r="T545" s="451"/>
      <c r="U545" s="451"/>
      <c r="V545" s="451"/>
      <c r="W545" s="451"/>
      <c r="X545" s="451"/>
      <c r="Y545" s="451"/>
      <c r="Z545" s="451"/>
      <c r="AA545" s="451"/>
      <c r="AB545" s="451"/>
      <c r="AC545" s="451"/>
      <c r="AD545" s="451"/>
      <c r="AE545" s="451"/>
      <c r="AF545" s="451"/>
      <c r="AG545" s="451"/>
      <c r="AH545" s="451"/>
      <c r="AI545" s="451"/>
      <c r="AJ545" s="451"/>
      <c r="AK545" s="451"/>
      <c r="AL545" s="451"/>
      <c r="AM545" s="451"/>
      <c r="AN545" s="451"/>
      <c r="AO545" s="451"/>
      <c r="AP545" s="451"/>
      <c r="AQ545" s="451"/>
      <c r="AR545" s="451"/>
      <c r="AS545" s="451"/>
      <c r="AT545" s="451"/>
      <c r="AU545" s="451"/>
      <c r="AV545" s="451"/>
    </row>
    <row r="546" spans="1:48">
      <c r="A546" s="451"/>
      <c r="B546" s="451"/>
      <c r="C546" s="451"/>
      <c r="D546" s="451"/>
      <c r="E546" s="451"/>
      <c r="F546" s="451"/>
      <c r="G546" s="451"/>
      <c r="H546" s="451"/>
      <c r="I546" s="451"/>
      <c r="J546" s="451"/>
      <c r="K546" s="451"/>
      <c r="L546" s="451"/>
      <c r="M546" s="451"/>
      <c r="N546" s="451"/>
      <c r="O546" s="451"/>
      <c r="P546" s="451"/>
      <c r="Q546" s="451"/>
      <c r="R546" s="451"/>
      <c r="S546" s="451"/>
      <c r="T546" s="451"/>
      <c r="U546" s="451"/>
      <c r="V546" s="451"/>
      <c r="W546" s="451"/>
      <c r="X546" s="451"/>
      <c r="Y546" s="451"/>
      <c r="Z546" s="451"/>
      <c r="AA546" s="451"/>
      <c r="AB546" s="451"/>
      <c r="AC546" s="451"/>
      <c r="AD546" s="451"/>
      <c r="AE546" s="451"/>
      <c r="AF546" s="451"/>
      <c r="AG546" s="451"/>
      <c r="AH546" s="451"/>
      <c r="AI546" s="451"/>
      <c r="AJ546" s="451"/>
      <c r="AK546" s="451"/>
      <c r="AL546" s="451"/>
      <c r="AM546" s="451"/>
      <c r="AN546" s="451"/>
      <c r="AO546" s="451"/>
      <c r="AP546" s="451"/>
      <c r="AQ546" s="451"/>
      <c r="AR546" s="451"/>
      <c r="AS546" s="451"/>
      <c r="AT546" s="451"/>
      <c r="AU546" s="451"/>
      <c r="AV546" s="451"/>
    </row>
    <row r="547" spans="1:48">
      <c r="A547" s="451"/>
      <c r="B547" s="451"/>
      <c r="C547" s="451"/>
      <c r="D547" s="451"/>
      <c r="E547" s="451"/>
      <c r="F547" s="451"/>
      <c r="G547" s="451"/>
      <c r="H547" s="451"/>
      <c r="I547" s="451"/>
      <c r="J547" s="451"/>
      <c r="K547" s="451"/>
      <c r="L547" s="451"/>
      <c r="M547" s="451"/>
      <c r="N547" s="451"/>
      <c r="O547" s="451"/>
      <c r="P547" s="451"/>
      <c r="Q547" s="451"/>
      <c r="R547" s="451"/>
      <c r="S547" s="451"/>
      <c r="T547" s="451"/>
      <c r="U547" s="451"/>
      <c r="V547" s="451"/>
      <c r="W547" s="451"/>
      <c r="X547" s="451"/>
      <c r="Y547" s="451"/>
      <c r="Z547" s="451"/>
      <c r="AA547" s="451"/>
      <c r="AB547" s="451"/>
      <c r="AC547" s="451"/>
      <c r="AD547" s="451"/>
      <c r="AE547" s="451"/>
      <c r="AF547" s="451"/>
      <c r="AG547" s="451"/>
      <c r="AH547" s="451"/>
      <c r="AI547" s="451"/>
      <c r="AJ547" s="451"/>
      <c r="AK547" s="451"/>
      <c r="AL547" s="451"/>
      <c r="AM547" s="451"/>
      <c r="AN547" s="451"/>
      <c r="AO547" s="451"/>
      <c r="AP547" s="451"/>
      <c r="AQ547" s="451"/>
      <c r="AR547" s="451"/>
      <c r="AS547" s="451"/>
      <c r="AT547" s="451"/>
      <c r="AU547" s="451"/>
      <c r="AV547" s="451"/>
    </row>
    <row r="548" spans="1:48">
      <c r="A548" s="451"/>
      <c r="B548" s="451"/>
      <c r="C548" s="451"/>
      <c r="D548" s="451"/>
      <c r="E548" s="451"/>
      <c r="F548" s="451"/>
      <c r="G548" s="451"/>
      <c r="H548" s="451"/>
      <c r="I548" s="451"/>
      <c r="J548" s="451"/>
      <c r="K548" s="451"/>
      <c r="L548" s="451"/>
      <c r="M548" s="451"/>
      <c r="N548" s="451"/>
      <c r="O548" s="451"/>
      <c r="P548" s="451"/>
      <c r="Q548" s="451"/>
      <c r="R548" s="451"/>
      <c r="S548" s="451"/>
      <c r="T548" s="451"/>
      <c r="U548" s="451"/>
      <c r="V548" s="451"/>
      <c r="W548" s="451"/>
      <c r="X548" s="451"/>
      <c r="Y548" s="451"/>
      <c r="Z548" s="451"/>
      <c r="AA548" s="451"/>
      <c r="AB548" s="451"/>
      <c r="AC548" s="451"/>
      <c r="AD548" s="451"/>
      <c r="AE548" s="451"/>
      <c r="AF548" s="451"/>
      <c r="AG548" s="451"/>
      <c r="AH548" s="451"/>
      <c r="AI548" s="451"/>
      <c r="AJ548" s="451"/>
      <c r="AK548" s="451"/>
      <c r="AL548" s="451"/>
      <c r="AM548" s="451"/>
      <c r="AN548" s="451"/>
      <c r="AO548" s="451"/>
      <c r="AP548" s="451"/>
      <c r="AQ548" s="451"/>
      <c r="AR548" s="451"/>
      <c r="AS548" s="451"/>
      <c r="AT548" s="451"/>
      <c r="AU548" s="451"/>
      <c r="AV548" s="451"/>
    </row>
    <row r="549" spans="1:48">
      <c r="A549" s="451"/>
      <c r="B549" s="451"/>
      <c r="C549" s="451"/>
      <c r="D549" s="451"/>
      <c r="E549" s="451"/>
      <c r="F549" s="451"/>
      <c r="G549" s="451"/>
      <c r="H549" s="451"/>
      <c r="I549" s="451"/>
      <c r="J549" s="451"/>
      <c r="K549" s="451"/>
      <c r="L549" s="451"/>
      <c r="M549" s="451"/>
      <c r="N549" s="451"/>
      <c r="O549" s="451"/>
      <c r="P549" s="451"/>
      <c r="Q549" s="451"/>
      <c r="R549" s="451"/>
      <c r="S549" s="451"/>
      <c r="T549" s="451"/>
      <c r="U549" s="451"/>
      <c r="V549" s="451"/>
      <c r="W549" s="451"/>
      <c r="X549" s="451"/>
      <c r="Y549" s="451"/>
      <c r="Z549" s="451"/>
      <c r="AA549" s="451"/>
      <c r="AB549" s="451"/>
      <c r="AC549" s="451"/>
      <c r="AD549" s="451"/>
      <c r="AE549" s="451"/>
      <c r="AF549" s="451"/>
      <c r="AG549" s="451"/>
      <c r="AH549" s="451"/>
      <c r="AI549" s="451"/>
      <c r="AJ549" s="451"/>
      <c r="AK549" s="451"/>
      <c r="AL549" s="451"/>
      <c r="AM549" s="451"/>
      <c r="AN549" s="451"/>
      <c r="AO549" s="451"/>
      <c r="AP549" s="451"/>
      <c r="AQ549" s="451"/>
      <c r="AR549" s="451"/>
      <c r="AS549" s="451"/>
      <c r="AT549" s="451"/>
      <c r="AU549" s="451"/>
      <c r="AV549" s="451"/>
    </row>
    <row r="550" spans="1:48">
      <c r="A550" s="451"/>
      <c r="B550" s="451"/>
      <c r="C550" s="451"/>
      <c r="D550" s="451"/>
      <c r="E550" s="451"/>
      <c r="F550" s="451"/>
      <c r="G550" s="451"/>
      <c r="H550" s="451"/>
      <c r="I550" s="451"/>
      <c r="J550" s="451"/>
      <c r="K550" s="451"/>
      <c r="L550" s="451"/>
      <c r="M550" s="451"/>
      <c r="N550" s="451"/>
      <c r="O550" s="451"/>
      <c r="P550" s="451"/>
      <c r="Q550" s="451"/>
      <c r="R550" s="451"/>
      <c r="S550" s="451"/>
      <c r="T550" s="451"/>
      <c r="U550" s="451"/>
      <c r="V550" s="451"/>
      <c r="W550" s="451"/>
      <c r="X550" s="451"/>
      <c r="Y550" s="451"/>
      <c r="Z550" s="451"/>
      <c r="AA550" s="451"/>
      <c r="AB550" s="451"/>
      <c r="AC550" s="451"/>
      <c r="AD550" s="451"/>
      <c r="AE550" s="451"/>
      <c r="AF550" s="451"/>
      <c r="AG550" s="451"/>
      <c r="AH550" s="451"/>
      <c r="AI550" s="451"/>
      <c r="AJ550" s="451"/>
      <c r="AK550" s="451"/>
      <c r="AL550" s="451"/>
      <c r="AM550" s="451"/>
      <c r="AN550" s="451"/>
      <c r="AO550" s="451"/>
      <c r="AP550" s="451"/>
      <c r="AQ550" s="451"/>
      <c r="AR550" s="451"/>
      <c r="AS550" s="451"/>
      <c r="AT550" s="451"/>
      <c r="AU550" s="451"/>
      <c r="AV550" s="451"/>
    </row>
    <row r="551" spans="1:48">
      <c r="A551" s="451"/>
      <c r="B551" s="451"/>
      <c r="C551" s="451"/>
      <c r="D551" s="451"/>
      <c r="E551" s="451"/>
      <c r="F551" s="451"/>
      <c r="G551" s="451"/>
      <c r="H551" s="451"/>
      <c r="I551" s="451"/>
      <c r="J551" s="451"/>
      <c r="K551" s="451"/>
      <c r="L551" s="451"/>
      <c r="M551" s="451"/>
      <c r="N551" s="451"/>
      <c r="O551" s="451"/>
      <c r="P551" s="451"/>
      <c r="Q551" s="451"/>
      <c r="R551" s="451"/>
      <c r="S551" s="451"/>
      <c r="T551" s="451"/>
      <c r="U551" s="451"/>
      <c r="V551" s="451"/>
      <c r="W551" s="451"/>
      <c r="X551" s="451"/>
      <c r="Y551" s="451"/>
      <c r="Z551" s="451"/>
      <c r="AA551" s="451"/>
      <c r="AB551" s="451"/>
      <c r="AC551" s="451"/>
      <c r="AD551" s="451"/>
      <c r="AE551" s="451"/>
      <c r="AF551" s="451"/>
      <c r="AG551" s="451"/>
      <c r="AH551" s="451"/>
      <c r="AI551" s="451"/>
      <c r="AJ551" s="451"/>
      <c r="AK551" s="451"/>
      <c r="AL551" s="451"/>
      <c r="AM551" s="451"/>
      <c r="AN551" s="451"/>
      <c r="AO551" s="451"/>
      <c r="AP551" s="451"/>
      <c r="AQ551" s="451"/>
      <c r="AR551" s="451"/>
      <c r="AS551" s="451"/>
      <c r="AT551" s="451"/>
      <c r="AU551" s="451"/>
      <c r="AV551" s="451"/>
    </row>
    <row r="552" spans="1:48">
      <c r="A552" s="451"/>
      <c r="B552" s="451"/>
      <c r="C552" s="451"/>
      <c r="D552" s="451"/>
      <c r="E552" s="451"/>
      <c r="F552" s="451"/>
      <c r="G552" s="451"/>
      <c r="H552" s="451"/>
      <c r="I552" s="451"/>
      <c r="J552" s="451"/>
      <c r="K552" s="451"/>
      <c r="L552" s="451"/>
      <c r="M552" s="451"/>
      <c r="N552" s="451"/>
      <c r="O552" s="451"/>
      <c r="P552" s="451"/>
      <c r="Q552" s="451"/>
      <c r="R552" s="451"/>
      <c r="S552" s="451"/>
      <c r="T552" s="451"/>
      <c r="U552" s="451"/>
      <c r="V552" s="451"/>
      <c r="W552" s="451"/>
      <c r="X552" s="451"/>
      <c r="Y552" s="451"/>
      <c r="Z552" s="451"/>
      <c r="AA552" s="451"/>
      <c r="AB552" s="451"/>
      <c r="AC552" s="451"/>
      <c r="AD552" s="451"/>
      <c r="AE552" s="451"/>
      <c r="AF552" s="451"/>
      <c r="AG552" s="451"/>
      <c r="AH552" s="451"/>
      <c r="AI552" s="451"/>
      <c r="AJ552" s="451"/>
      <c r="AK552" s="451"/>
      <c r="AL552" s="451"/>
      <c r="AM552" s="451"/>
      <c r="AN552" s="451"/>
      <c r="AO552" s="451"/>
      <c r="AP552" s="451"/>
      <c r="AQ552" s="451"/>
      <c r="AR552" s="451"/>
      <c r="AS552" s="451"/>
      <c r="AT552" s="451"/>
      <c r="AU552" s="451"/>
      <c r="AV552" s="451"/>
    </row>
    <row r="553" spans="1:48">
      <c r="A553" s="451"/>
      <c r="B553" s="451"/>
      <c r="C553" s="451"/>
      <c r="D553" s="451"/>
      <c r="E553" s="451"/>
      <c r="F553" s="451"/>
      <c r="G553" s="451"/>
      <c r="H553" s="451"/>
      <c r="I553" s="451"/>
      <c r="J553" s="451"/>
      <c r="K553" s="451"/>
      <c r="L553" s="451"/>
      <c r="M553" s="451"/>
      <c r="N553" s="451"/>
      <c r="O553" s="451"/>
      <c r="P553" s="451"/>
      <c r="Q553" s="451"/>
      <c r="R553" s="451"/>
      <c r="S553" s="451"/>
      <c r="T553" s="451"/>
      <c r="U553" s="451"/>
      <c r="V553" s="451"/>
      <c r="W553" s="451"/>
      <c r="X553" s="451"/>
      <c r="Y553" s="451"/>
      <c r="Z553" s="451"/>
      <c r="AA553" s="451"/>
      <c r="AB553" s="451"/>
      <c r="AC553" s="451"/>
      <c r="AD553" s="451"/>
      <c r="AE553" s="451"/>
      <c r="AF553" s="451"/>
      <c r="AG553" s="451"/>
      <c r="AH553" s="451"/>
      <c r="AI553" s="451"/>
      <c r="AJ553" s="451"/>
      <c r="AK553" s="451"/>
      <c r="AL553" s="451"/>
      <c r="AM553" s="451"/>
      <c r="AN553" s="451"/>
      <c r="AO553" s="451"/>
      <c r="AP553" s="451"/>
      <c r="AQ553" s="451"/>
      <c r="AR553" s="451"/>
      <c r="AS553" s="451"/>
      <c r="AT553" s="451"/>
      <c r="AU553" s="451"/>
      <c r="AV553" s="451"/>
    </row>
    <row r="554" spans="1:48">
      <c r="A554" s="451"/>
      <c r="B554" s="451"/>
      <c r="C554" s="451"/>
      <c r="D554" s="451"/>
      <c r="E554" s="451"/>
      <c r="F554" s="451"/>
      <c r="G554" s="451"/>
      <c r="H554" s="451"/>
      <c r="I554" s="451"/>
      <c r="J554" s="451"/>
      <c r="K554" s="451"/>
      <c r="L554" s="451"/>
      <c r="M554" s="451"/>
      <c r="N554" s="451"/>
      <c r="O554" s="451"/>
      <c r="P554" s="451"/>
      <c r="Q554" s="451"/>
      <c r="R554" s="451"/>
      <c r="S554" s="451"/>
      <c r="T554" s="451"/>
      <c r="U554" s="451"/>
      <c r="V554" s="451"/>
      <c r="W554" s="451"/>
      <c r="X554" s="451"/>
      <c r="Y554" s="451"/>
      <c r="Z554" s="451"/>
      <c r="AA554" s="451"/>
      <c r="AB554" s="451"/>
      <c r="AC554" s="451"/>
      <c r="AD554" s="451"/>
      <c r="AE554" s="451"/>
      <c r="AF554" s="451"/>
      <c r="AG554" s="451"/>
      <c r="AH554" s="451"/>
      <c r="AI554" s="451"/>
      <c r="AJ554" s="451"/>
      <c r="AK554" s="451"/>
      <c r="AL554" s="451"/>
      <c r="AM554" s="451"/>
      <c r="AN554" s="451"/>
      <c r="AO554" s="451"/>
      <c r="AP554" s="451"/>
      <c r="AQ554" s="451"/>
      <c r="AR554" s="451"/>
      <c r="AS554" s="451"/>
      <c r="AT554" s="451"/>
      <c r="AU554" s="451"/>
      <c r="AV554" s="451"/>
    </row>
    <row r="555" spans="1:48">
      <c r="A555" s="451"/>
      <c r="B555" s="451"/>
      <c r="C555" s="451"/>
      <c r="D555" s="451"/>
      <c r="E555" s="451"/>
      <c r="F555" s="451"/>
      <c r="G555" s="451"/>
      <c r="H555" s="451"/>
      <c r="I555" s="451"/>
      <c r="J555" s="451"/>
      <c r="K555" s="451"/>
      <c r="L555" s="451"/>
      <c r="M555" s="451"/>
      <c r="N555" s="451"/>
      <c r="O555" s="451"/>
      <c r="P555" s="451"/>
      <c r="Q555" s="451"/>
      <c r="R555" s="451"/>
      <c r="S555" s="451"/>
      <c r="T555" s="451"/>
      <c r="U555" s="451"/>
      <c r="V555" s="451"/>
      <c r="W555" s="451"/>
      <c r="X555" s="451"/>
      <c r="Y555" s="451"/>
      <c r="Z555" s="451"/>
      <c r="AA555" s="451"/>
      <c r="AB555" s="451"/>
      <c r="AC555" s="451"/>
      <c r="AD555" s="451"/>
      <c r="AE555" s="451"/>
      <c r="AF555" s="451"/>
      <c r="AG555" s="451"/>
      <c r="AH555" s="451"/>
      <c r="AI555" s="451"/>
      <c r="AJ555" s="451"/>
      <c r="AK555" s="451"/>
      <c r="AL555" s="451"/>
      <c r="AM555" s="451"/>
      <c r="AN555" s="451"/>
      <c r="AO555" s="451"/>
      <c r="AP555" s="451"/>
      <c r="AQ555" s="451"/>
      <c r="AR555" s="451"/>
      <c r="AS555" s="451"/>
      <c r="AT555" s="451"/>
      <c r="AU555" s="451"/>
      <c r="AV555" s="451"/>
    </row>
    <row r="556" spans="1:48">
      <c r="A556" s="451"/>
      <c r="B556" s="451"/>
      <c r="C556" s="451"/>
      <c r="D556" s="451"/>
      <c r="E556" s="451"/>
      <c r="F556" s="451"/>
      <c r="G556" s="451"/>
      <c r="H556" s="451"/>
      <c r="I556" s="451"/>
      <c r="J556" s="451"/>
      <c r="K556" s="451"/>
      <c r="L556" s="451"/>
      <c r="M556" s="451"/>
      <c r="N556" s="451"/>
      <c r="O556" s="451"/>
      <c r="P556" s="451"/>
      <c r="Q556" s="451"/>
      <c r="R556" s="451"/>
      <c r="S556" s="451"/>
      <c r="T556" s="451"/>
      <c r="U556" s="451"/>
      <c r="V556" s="451"/>
      <c r="W556" s="451"/>
      <c r="X556" s="451"/>
      <c r="Y556" s="451"/>
      <c r="Z556" s="451"/>
      <c r="AA556" s="451"/>
      <c r="AB556" s="451"/>
      <c r="AC556" s="451"/>
      <c r="AD556" s="451"/>
      <c r="AE556" s="451"/>
      <c r="AF556" s="451"/>
      <c r="AG556" s="451"/>
      <c r="AH556" s="451"/>
      <c r="AI556" s="451"/>
      <c r="AJ556" s="451"/>
      <c r="AK556" s="451"/>
      <c r="AL556" s="451"/>
      <c r="AM556" s="451"/>
      <c r="AN556" s="451"/>
      <c r="AO556" s="451"/>
      <c r="AP556" s="451"/>
      <c r="AQ556" s="451"/>
      <c r="AR556" s="451"/>
      <c r="AS556" s="451"/>
      <c r="AT556" s="451"/>
      <c r="AU556" s="451"/>
      <c r="AV556" s="451"/>
    </row>
    <row r="557" spans="1:48">
      <c r="A557" s="451"/>
      <c r="B557" s="451"/>
      <c r="C557" s="451"/>
      <c r="D557" s="451"/>
      <c r="E557" s="451"/>
      <c r="F557" s="451"/>
      <c r="G557" s="451"/>
      <c r="H557" s="451"/>
      <c r="I557" s="451"/>
      <c r="J557" s="451"/>
      <c r="K557" s="451"/>
      <c r="L557" s="451"/>
      <c r="M557" s="451"/>
      <c r="N557" s="451"/>
      <c r="O557" s="451"/>
      <c r="P557" s="451"/>
      <c r="Q557" s="451"/>
      <c r="R557" s="451"/>
      <c r="S557" s="451"/>
      <c r="T557" s="451"/>
      <c r="U557" s="451"/>
      <c r="V557" s="451"/>
      <c r="W557" s="451"/>
      <c r="X557" s="451"/>
      <c r="Y557" s="451"/>
      <c r="Z557" s="451"/>
      <c r="AA557" s="451"/>
      <c r="AB557" s="451"/>
      <c r="AC557" s="451"/>
      <c r="AD557" s="451"/>
      <c r="AE557" s="451"/>
      <c r="AF557" s="451"/>
      <c r="AG557" s="451"/>
      <c r="AH557" s="451"/>
      <c r="AI557" s="451"/>
      <c r="AJ557" s="451"/>
      <c r="AK557" s="451"/>
      <c r="AL557" s="451"/>
      <c r="AM557" s="451"/>
      <c r="AN557" s="451"/>
      <c r="AO557" s="451"/>
      <c r="AP557" s="451"/>
      <c r="AQ557" s="451"/>
      <c r="AR557" s="451"/>
      <c r="AS557" s="451"/>
      <c r="AT557" s="451"/>
      <c r="AU557" s="451"/>
      <c r="AV557" s="451"/>
    </row>
    <row r="558" spans="1:48">
      <c r="A558" s="451"/>
      <c r="B558" s="451"/>
      <c r="C558" s="451"/>
      <c r="D558" s="451"/>
      <c r="E558" s="451"/>
      <c r="F558" s="451"/>
      <c r="G558" s="451"/>
      <c r="H558" s="451"/>
      <c r="I558" s="451"/>
      <c r="J558" s="451"/>
      <c r="K558" s="451"/>
      <c r="L558" s="451"/>
      <c r="M558" s="451"/>
      <c r="N558" s="451"/>
      <c r="O558" s="451"/>
      <c r="P558" s="451"/>
      <c r="Q558" s="451"/>
      <c r="R558" s="451"/>
      <c r="S558" s="451"/>
      <c r="T558" s="451"/>
      <c r="U558" s="451"/>
      <c r="V558" s="451"/>
      <c r="W558" s="451"/>
      <c r="X558" s="451"/>
      <c r="Y558" s="451"/>
      <c r="Z558" s="451"/>
      <c r="AA558" s="451"/>
      <c r="AB558" s="451"/>
      <c r="AC558" s="451"/>
      <c r="AD558" s="451"/>
      <c r="AE558" s="451"/>
      <c r="AF558" s="451"/>
      <c r="AG558" s="451"/>
      <c r="AH558" s="451"/>
      <c r="AI558" s="451"/>
      <c r="AJ558" s="451"/>
      <c r="AK558" s="451"/>
      <c r="AL558" s="451"/>
      <c r="AM558" s="451"/>
      <c r="AN558" s="451"/>
      <c r="AO558" s="451"/>
      <c r="AP558" s="451"/>
      <c r="AQ558" s="451"/>
      <c r="AR558" s="451"/>
      <c r="AS558" s="451"/>
      <c r="AT558" s="451"/>
      <c r="AU558" s="451"/>
      <c r="AV558" s="451"/>
    </row>
    <row r="559" spans="1:48">
      <c r="A559" s="451"/>
      <c r="B559" s="451"/>
      <c r="C559" s="451"/>
      <c r="D559" s="451"/>
      <c r="E559" s="451"/>
      <c r="F559" s="451"/>
      <c r="G559" s="451"/>
      <c r="H559" s="451"/>
      <c r="I559" s="451"/>
      <c r="J559" s="451"/>
      <c r="K559" s="451"/>
      <c r="L559" s="451"/>
      <c r="M559" s="451"/>
      <c r="N559" s="451"/>
      <c r="O559" s="451"/>
      <c r="P559" s="451"/>
      <c r="Q559" s="451"/>
      <c r="R559" s="451"/>
      <c r="S559" s="451"/>
      <c r="T559" s="451"/>
      <c r="U559" s="451"/>
      <c r="V559" s="451"/>
      <c r="W559" s="451"/>
      <c r="X559" s="451"/>
      <c r="Y559" s="451"/>
      <c r="Z559" s="451"/>
      <c r="AA559" s="451"/>
      <c r="AB559" s="451"/>
      <c r="AC559" s="451"/>
      <c r="AD559" s="451"/>
      <c r="AE559" s="451"/>
      <c r="AF559" s="451"/>
      <c r="AG559" s="451"/>
      <c r="AH559" s="451"/>
      <c r="AI559" s="451"/>
      <c r="AJ559" s="451"/>
      <c r="AK559" s="451"/>
      <c r="AL559" s="451"/>
      <c r="AM559" s="451"/>
      <c r="AN559" s="451"/>
      <c r="AO559" s="451"/>
      <c r="AP559" s="451"/>
      <c r="AQ559" s="451"/>
      <c r="AR559" s="451"/>
      <c r="AS559" s="451"/>
      <c r="AT559" s="451"/>
      <c r="AU559" s="451"/>
      <c r="AV559" s="451"/>
    </row>
    <row r="560" spans="1:48">
      <c r="A560" s="451"/>
      <c r="B560" s="451"/>
      <c r="C560" s="451"/>
      <c r="D560" s="451"/>
      <c r="E560" s="451"/>
      <c r="F560" s="451"/>
      <c r="G560" s="451"/>
      <c r="H560" s="451"/>
      <c r="I560" s="451"/>
      <c r="J560" s="451"/>
      <c r="K560" s="451"/>
      <c r="L560" s="451"/>
      <c r="M560" s="451"/>
      <c r="N560" s="451"/>
      <c r="O560" s="451"/>
      <c r="P560" s="451"/>
      <c r="Q560" s="451"/>
      <c r="R560" s="451"/>
      <c r="S560" s="451"/>
      <c r="T560" s="451"/>
      <c r="U560" s="451"/>
      <c r="V560" s="451"/>
      <c r="W560" s="451"/>
      <c r="X560" s="451"/>
      <c r="Y560" s="451"/>
      <c r="Z560" s="451"/>
      <c r="AA560" s="451"/>
      <c r="AB560" s="451"/>
      <c r="AC560" s="451"/>
      <c r="AD560" s="451"/>
      <c r="AE560" s="451"/>
      <c r="AF560" s="451"/>
      <c r="AG560" s="451"/>
      <c r="AH560" s="451"/>
      <c r="AI560" s="451"/>
      <c r="AJ560" s="451"/>
      <c r="AK560" s="451"/>
      <c r="AL560" s="451"/>
      <c r="AM560" s="451"/>
      <c r="AN560" s="451"/>
      <c r="AO560" s="451"/>
      <c r="AP560" s="451"/>
      <c r="AQ560" s="451"/>
      <c r="AR560" s="451"/>
      <c r="AS560" s="451"/>
      <c r="AT560" s="451"/>
      <c r="AU560" s="451"/>
      <c r="AV560" s="451"/>
    </row>
    <row r="561" spans="1:48">
      <c r="A561" s="451"/>
      <c r="B561" s="451"/>
      <c r="C561" s="451"/>
      <c r="D561" s="451"/>
      <c r="E561" s="451"/>
      <c r="F561" s="451"/>
      <c r="G561" s="451"/>
      <c r="H561" s="451"/>
      <c r="I561" s="451"/>
      <c r="J561" s="451"/>
      <c r="K561" s="451"/>
      <c r="L561" s="451"/>
      <c r="M561" s="451"/>
      <c r="N561" s="451"/>
      <c r="O561" s="451"/>
      <c r="P561" s="451"/>
      <c r="Q561" s="451"/>
      <c r="R561" s="451"/>
      <c r="S561" s="451"/>
      <c r="T561" s="451"/>
      <c r="U561" s="451"/>
      <c r="V561" s="451"/>
      <c r="W561" s="451"/>
      <c r="X561" s="451"/>
      <c r="Y561" s="451"/>
      <c r="Z561" s="451"/>
      <c r="AA561" s="451"/>
      <c r="AB561" s="451"/>
      <c r="AC561" s="451"/>
      <c r="AD561" s="451"/>
      <c r="AE561" s="451"/>
      <c r="AF561" s="451"/>
      <c r="AG561" s="451"/>
      <c r="AH561" s="451"/>
      <c r="AI561" s="451"/>
      <c r="AJ561" s="451"/>
      <c r="AK561" s="451"/>
      <c r="AL561" s="451"/>
      <c r="AM561" s="451"/>
      <c r="AN561" s="451"/>
      <c r="AO561" s="451"/>
      <c r="AP561" s="451"/>
      <c r="AQ561" s="451"/>
      <c r="AR561" s="451"/>
      <c r="AS561" s="451"/>
      <c r="AT561" s="451"/>
      <c r="AU561" s="451"/>
      <c r="AV561" s="451"/>
    </row>
    <row r="562" spans="1:48">
      <c r="A562" s="451"/>
      <c r="B562" s="451"/>
      <c r="C562" s="451"/>
      <c r="D562" s="451"/>
      <c r="E562" s="451"/>
      <c r="F562" s="451"/>
      <c r="G562" s="451"/>
      <c r="H562" s="451"/>
      <c r="I562" s="451"/>
      <c r="J562" s="451"/>
      <c r="K562" s="451"/>
      <c r="L562" s="451"/>
      <c r="M562" s="451"/>
      <c r="N562" s="451"/>
      <c r="O562" s="451"/>
      <c r="P562" s="451"/>
      <c r="Q562" s="451"/>
      <c r="R562" s="451"/>
      <c r="S562" s="451"/>
      <c r="T562" s="451"/>
      <c r="U562" s="451"/>
      <c r="V562" s="451"/>
      <c r="W562" s="451"/>
      <c r="X562" s="451"/>
      <c r="Y562" s="451"/>
      <c r="Z562" s="451"/>
      <c r="AA562" s="451"/>
      <c r="AB562" s="451"/>
      <c r="AC562" s="451"/>
      <c r="AD562" s="451"/>
      <c r="AE562" s="451"/>
      <c r="AF562" s="451"/>
      <c r="AG562" s="451"/>
      <c r="AH562" s="451"/>
      <c r="AI562" s="451"/>
      <c r="AJ562" s="451"/>
      <c r="AK562" s="451"/>
      <c r="AL562" s="451"/>
      <c r="AM562" s="451"/>
      <c r="AN562" s="451"/>
      <c r="AO562" s="451"/>
      <c r="AP562" s="451"/>
      <c r="AQ562" s="451"/>
      <c r="AR562" s="451"/>
      <c r="AS562" s="451"/>
      <c r="AT562" s="451"/>
      <c r="AU562" s="451"/>
      <c r="AV562" s="451"/>
    </row>
    <row r="563" spans="1:48">
      <c r="A563" s="451"/>
      <c r="B563" s="451"/>
      <c r="C563" s="451"/>
      <c r="D563" s="451"/>
      <c r="E563" s="451"/>
      <c r="F563" s="451"/>
      <c r="G563" s="451"/>
      <c r="H563" s="451"/>
      <c r="I563" s="451"/>
      <c r="J563" s="451"/>
      <c r="K563" s="451"/>
      <c r="L563" s="451"/>
      <c r="M563" s="451"/>
      <c r="N563" s="451"/>
      <c r="O563" s="451"/>
      <c r="P563" s="451"/>
      <c r="Q563" s="451"/>
      <c r="R563" s="451"/>
      <c r="S563" s="451"/>
      <c r="T563" s="451"/>
      <c r="U563" s="451"/>
      <c r="V563" s="451"/>
      <c r="W563" s="451"/>
      <c r="X563" s="451"/>
      <c r="Y563" s="451"/>
      <c r="Z563" s="451"/>
      <c r="AA563" s="451"/>
      <c r="AB563" s="451"/>
      <c r="AC563" s="451"/>
      <c r="AD563" s="451"/>
      <c r="AE563" s="451"/>
      <c r="AF563" s="451"/>
      <c r="AG563" s="451"/>
      <c r="AH563" s="451"/>
      <c r="AI563" s="451"/>
      <c r="AJ563" s="451"/>
      <c r="AK563" s="451"/>
      <c r="AL563" s="451"/>
      <c r="AM563" s="451"/>
      <c r="AN563" s="451"/>
      <c r="AO563" s="451"/>
      <c r="AP563" s="451"/>
      <c r="AQ563" s="451"/>
      <c r="AR563" s="451"/>
      <c r="AS563" s="451"/>
      <c r="AT563" s="451"/>
      <c r="AU563" s="451"/>
      <c r="AV563" s="451"/>
    </row>
    <row r="564" spans="1:48">
      <c r="A564" s="451"/>
      <c r="B564" s="451"/>
      <c r="C564" s="451"/>
      <c r="D564" s="451"/>
      <c r="E564" s="451"/>
      <c r="F564" s="451"/>
      <c r="G564" s="451"/>
      <c r="H564" s="451"/>
      <c r="I564" s="451"/>
      <c r="J564" s="451"/>
      <c r="K564" s="451"/>
      <c r="L564" s="451"/>
      <c r="M564" s="451"/>
      <c r="N564" s="451"/>
      <c r="O564" s="451"/>
      <c r="P564" s="451"/>
      <c r="Q564" s="451"/>
      <c r="R564" s="451"/>
      <c r="S564" s="451"/>
      <c r="T564" s="451"/>
      <c r="U564" s="451"/>
      <c r="V564" s="451"/>
      <c r="W564" s="451"/>
      <c r="X564" s="451"/>
      <c r="Y564" s="451"/>
      <c r="Z564" s="451"/>
      <c r="AA564" s="451"/>
      <c r="AB564" s="451"/>
      <c r="AC564" s="451"/>
      <c r="AD564" s="451"/>
      <c r="AE564" s="451"/>
      <c r="AF564" s="451"/>
      <c r="AG564" s="451"/>
      <c r="AH564" s="451"/>
      <c r="AI564" s="451"/>
      <c r="AJ564" s="451"/>
      <c r="AK564" s="451"/>
      <c r="AL564" s="451"/>
      <c r="AM564" s="451"/>
      <c r="AN564" s="451"/>
      <c r="AO564" s="451"/>
      <c r="AP564" s="451"/>
      <c r="AQ564" s="451"/>
      <c r="AR564" s="451"/>
      <c r="AS564" s="451"/>
      <c r="AT564" s="451"/>
      <c r="AU564" s="451"/>
      <c r="AV564" s="451"/>
    </row>
    <row r="565" spans="1:48">
      <c r="A565" s="451"/>
      <c r="B565" s="451"/>
      <c r="C565" s="451"/>
      <c r="D565" s="451"/>
      <c r="E565" s="451"/>
      <c r="F565" s="451"/>
      <c r="G565" s="451"/>
      <c r="H565" s="451"/>
      <c r="I565" s="451"/>
      <c r="J565" s="451"/>
      <c r="K565" s="451"/>
      <c r="L565" s="451"/>
      <c r="M565" s="451"/>
      <c r="N565" s="451"/>
      <c r="O565" s="451"/>
      <c r="P565" s="451"/>
      <c r="Q565" s="451"/>
      <c r="R565" s="451"/>
      <c r="S565" s="451"/>
      <c r="T565" s="451"/>
      <c r="U565" s="451"/>
      <c r="V565" s="451"/>
      <c r="W565" s="451"/>
      <c r="X565" s="451"/>
      <c r="Y565" s="451"/>
      <c r="Z565" s="451"/>
      <c r="AA565" s="451"/>
      <c r="AB565" s="451"/>
      <c r="AC565" s="451"/>
      <c r="AD565" s="451"/>
      <c r="AE565" s="451"/>
      <c r="AF565" s="451"/>
      <c r="AG565" s="451"/>
      <c r="AH565" s="451"/>
      <c r="AI565" s="451"/>
      <c r="AJ565" s="451"/>
      <c r="AK565" s="451"/>
      <c r="AL565" s="451"/>
      <c r="AM565" s="451"/>
      <c r="AN565" s="451"/>
      <c r="AO565" s="451"/>
      <c r="AP565" s="451"/>
      <c r="AQ565" s="451"/>
      <c r="AR565" s="451"/>
      <c r="AS565" s="451"/>
      <c r="AT565" s="451"/>
      <c r="AU565" s="451"/>
      <c r="AV565" s="451"/>
    </row>
    <row r="566" spans="1:48">
      <c r="A566" s="451"/>
      <c r="B566" s="451"/>
      <c r="C566" s="451"/>
      <c r="D566" s="451"/>
      <c r="E566" s="451"/>
      <c r="F566" s="451"/>
      <c r="G566" s="451"/>
      <c r="H566" s="451"/>
      <c r="I566" s="451"/>
      <c r="J566" s="451"/>
      <c r="K566" s="451"/>
      <c r="L566" s="451"/>
      <c r="M566" s="451"/>
      <c r="N566" s="451"/>
      <c r="O566" s="451"/>
      <c r="P566" s="451"/>
      <c r="Q566" s="451"/>
      <c r="R566" s="451"/>
      <c r="S566" s="451"/>
      <c r="T566" s="451"/>
      <c r="U566" s="451"/>
      <c r="V566" s="451"/>
      <c r="W566" s="451"/>
      <c r="X566" s="451"/>
      <c r="Y566" s="451"/>
      <c r="Z566" s="451"/>
      <c r="AA566" s="451"/>
      <c r="AB566" s="451"/>
      <c r="AC566" s="451"/>
      <c r="AD566" s="451"/>
      <c r="AE566" s="451"/>
      <c r="AF566" s="451"/>
      <c r="AG566" s="451"/>
      <c r="AH566" s="451"/>
      <c r="AI566" s="451"/>
      <c r="AJ566" s="451"/>
      <c r="AK566" s="451"/>
      <c r="AL566" s="451"/>
      <c r="AM566" s="451"/>
      <c r="AN566" s="451"/>
      <c r="AO566" s="451"/>
      <c r="AP566" s="451"/>
      <c r="AQ566" s="451"/>
      <c r="AR566" s="451"/>
      <c r="AS566" s="451"/>
      <c r="AT566" s="451"/>
      <c r="AU566" s="451"/>
      <c r="AV566" s="451"/>
    </row>
    <row r="567" spans="1:48">
      <c r="A567" s="451"/>
      <c r="B567" s="451"/>
      <c r="C567" s="451"/>
      <c r="D567" s="451"/>
      <c r="E567" s="451"/>
      <c r="F567" s="451"/>
      <c r="G567" s="451"/>
      <c r="H567" s="451"/>
      <c r="I567" s="451"/>
      <c r="J567" s="451"/>
      <c r="K567" s="451"/>
      <c r="L567" s="451"/>
      <c r="M567" s="451"/>
      <c r="N567" s="451"/>
      <c r="O567" s="451"/>
      <c r="P567" s="451"/>
      <c r="Q567" s="451"/>
      <c r="R567" s="451"/>
      <c r="S567" s="451"/>
      <c r="T567" s="451"/>
      <c r="U567" s="451"/>
      <c r="V567" s="451"/>
      <c r="W567" s="451"/>
      <c r="X567" s="451"/>
      <c r="Y567" s="451"/>
      <c r="Z567" s="451"/>
      <c r="AA567" s="451"/>
      <c r="AB567" s="451"/>
      <c r="AC567" s="451"/>
      <c r="AD567" s="451"/>
      <c r="AE567" s="451"/>
      <c r="AF567" s="451"/>
      <c r="AG567" s="451"/>
      <c r="AH567" s="451"/>
      <c r="AI567" s="451"/>
      <c r="AJ567" s="451"/>
      <c r="AK567" s="451"/>
      <c r="AL567" s="451"/>
      <c r="AM567" s="451"/>
      <c r="AN567" s="451"/>
      <c r="AO567" s="451"/>
      <c r="AP567" s="451"/>
      <c r="AQ567" s="451"/>
      <c r="AR567" s="451"/>
      <c r="AS567" s="451"/>
      <c r="AT567" s="451"/>
      <c r="AU567" s="451"/>
      <c r="AV567" s="451"/>
    </row>
    <row r="568" spans="1:48">
      <c r="A568" s="451"/>
      <c r="B568" s="451"/>
      <c r="C568" s="451"/>
      <c r="D568" s="451"/>
      <c r="E568" s="451"/>
      <c r="F568" s="451"/>
      <c r="G568" s="451"/>
      <c r="H568" s="451"/>
      <c r="I568" s="451"/>
      <c r="J568" s="451"/>
      <c r="K568" s="451"/>
      <c r="L568" s="451"/>
      <c r="M568" s="451"/>
      <c r="N568" s="451"/>
      <c r="O568" s="451"/>
      <c r="P568" s="451"/>
      <c r="Q568" s="451"/>
      <c r="R568" s="451"/>
      <c r="S568" s="451"/>
      <c r="T568" s="451"/>
      <c r="U568" s="451"/>
      <c r="V568" s="451"/>
      <c r="W568" s="451"/>
      <c r="X568" s="451"/>
      <c r="Y568" s="451"/>
      <c r="Z568" s="451"/>
      <c r="AA568" s="451"/>
      <c r="AB568" s="451"/>
      <c r="AC568" s="451"/>
      <c r="AD568" s="451"/>
      <c r="AE568" s="451"/>
      <c r="AF568" s="451"/>
      <c r="AG568" s="451"/>
      <c r="AH568" s="451"/>
      <c r="AI568" s="451"/>
      <c r="AJ568" s="451"/>
      <c r="AK568" s="451"/>
      <c r="AL568" s="451"/>
      <c r="AM568" s="451"/>
      <c r="AN568" s="451"/>
      <c r="AO568" s="451"/>
      <c r="AP568" s="451"/>
      <c r="AQ568" s="451"/>
      <c r="AR568" s="451"/>
      <c r="AS568" s="451"/>
      <c r="AT568" s="451"/>
      <c r="AU568" s="451"/>
      <c r="AV568" s="451"/>
    </row>
    <row r="569" spans="1:48">
      <c r="A569" s="451"/>
      <c r="B569" s="451"/>
      <c r="C569" s="451"/>
      <c r="D569" s="451"/>
      <c r="E569" s="451"/>
      <c r="F569" s="451"/>
      <c r="G569" s="451"/>
      <c r="H569" s="451"/>
      <c r="I569" s="451"/>
      <c r="J569" s="451"/>
      <c r="K569" s="451"/>
      <c r="L569" s="451"/>
      <c r="M569" s="451"/>
      <c r="N569" s="451"/>
      <c r="O569" s="451"/>
      <c r="P569" s="451"/>
      <c r="Q569" s="451"/>
      <c r="R569" s="451"/>
      <c r="S569" s="451"/>
      <c r="T569" s="451"/>
      <c r="U569" s="451"/>
      <c r="V569" s="451"/>
      <c r="W569" s="451"/>
      <c r="X569" s="451"/>
      <c r="Y569" s="451"/>
      <c r="Z569" s="451"/>
      <c r="AA569" s="451"/>
      <c r="AB569" s="451"/>
      <c r="AC569" s="451"/>
      <c r="AD569" s="451"/>
      <c r="AE569" s="451"/>
      <c r="AF569" s="451"/>
      <c r="AG569" s="451"/>
      <c r="AH569" s="451"/>
      <c r="AI569" s="451"/>
      <c r="AJ569" s="451"/>
      <c r="AK569" s="451"/>
      <c r="AL569" s="451"/>
      <c r="AM569" s="451"/>
      <c r="AN569" s="451"/>
      <c r="AO569" s="451"/>
      <c r="AP569" s="451"/>
      <c r="AQ569" s="451"/>
      <c r="AR569" s="451"/>
      <c r="AS569" s="451"/>
      <c r="AT569" s="451"/>
      <c r="AU569" s="451"/>
      <c r="AV569" s="451"/>
    </row>
    <row r="570" spans="1:48">
      <c r="A570" s="451"/>
      <c r="B570" s="451"/>
      <c r="C570" s="451"/>
      <c r="D570" s="451"/>
      <c r="E570" s="451"/>
      <c r="F570" s="451"/>
      <c r="G570" s="451"/>
      <c r="H570" s="451"/>
      <c r="I570" s="451"/>
      <c r="J570" s="451"/>
      <c r="K570" s="451"/>
      <c r="L570" s="451"/>
      <c r="M570" s="451"/>
      <c r="N570" s="451"/>
      <c r="O570" s="451"/>
      <c r="P570" s="451"/>
      <c r="Q570" s="451"/>
      <c r="R570" s="451"/>
      <c r="S570" s="451"/>
      <c r="T570" s="451"/>
      <c r="U570" s="451"/>
      <c r="V570" s="451"/>
      <c r="W570" s="451"/>
      <c r="X570" s="451"/>
      <c r="Y570" s="451"/>
      <c r="Z570" s="451"/>
      <c r="AA570" s="451"/>
      <c r="AB570" s="451"/>
      <c r="AC570" s="451"/>
      <c r="AD570" s="451"/>
      <c r="AE570" s="451"/>
      <c r="AF570" s="451"/>
      <c r="AG570" s="451"/>
      <c r="AH570" s="451"/>
      <c r="AI570" s="451"/>
      <c r="AJ570" s="451"/>
      <c r="AK570" s="451"/>
      <c r="AL570" s="451"/>
      <c r="AM570" s="451"/>
      <c r="AN570" s="451"/>
      <c r="AO570" s="451"/>
      <c r="AP570" s="451"/>
      <c r="AQ570" s="451"/>
      <c r="AR570" s="451"/>
      <c r="AS570" s="451"/>
      <c r="AT570" s="451"/>
      <c r="AU570" s="451"/>
      <c r="AV570" s="451"/>
    </row>
    <row r="571" spans="1:48">
      <c r="A571" s="451"/>
      <c r="B571" s="451"/>
      <c r="C571" s="451"/>
      <c r="D571" s="451"/>
      <c r="E571" s="451"/>
      <c r="F571" s="451"/>
      <c r="G571" s="451"/>
      <c r="H571" s="451"/>
      <c r="I571" s="451"/>
      <c r="J571" s="451"/>
      <c r="K571" s="451"/>
      <c r="L571" s="451"/>
      <c r="M571" s="451"/>
      <c r="N571" s="451"/>
      <c r="O571" s="451"/>
      <c r="P571" s="451"/>
      <c r="Q571" s="451"/>
      <c r="R571" s="451"/>
      <c r="S571" s="451"/>
      <c r="T571" s="451"/>
      <c r="U571" s="451"/>
      <c r="V571" s="451"/>
      <c r="W571" s="451"/>
      <c r="X571" s="451"/>
      <c r="Y571" s="451"/>
      <c r="Z571" s="451"/>
      <c r="AA571" s="451"/>
      <c r="AB571" s="451"/>
      <c r="AC571" s="451"/>
      <c r="AD571" s="451"/>
      <c r="AE571" s="451"/>
      <c r="AF571" s="451"/>
      <c r="AG571" s="451"/>
      <c r="AH571" s="451"/>
      <c r="AI571" s="451"/>
      <c r="AJ571" s="451"/>
      <c r="AK571" s="451"/>
      <c r="AL571" s="451"/>
      <c r="AM571" s="451"/>
      <c r="AN571" s="451"/>
      <c r="AO571" s="451"/>
      <c r="AP571" s="451"/>
      <c r="AQ571" s="451"/>
      <c r="AR571" s="451"/>
      <c r="AS571" s="451"/>
      <c r="AT571" s="451"/>
      <c r="AU571" s="451"/>
      <c r="AV571" s="451"/>
    </row>
    <row r="572" spans="1:48">
      <c r="A572" s="451"/>
      <c r="B572" s="451"/>
      <c r="C572" s="451"/>
      <c r="D572" s="451"/>
      <c r="E572" s="451"/>
      <c r="F572" s="451"/>
      <c r="G572" s="451"/>
      <c r="H572" s="451"/>
      <c r="I572" s="451"/>
      <c r="J572" s="451"/>
      <c r="K572" s="451"/>
      <c r="L572" s="451"/>
      <c r="M572" s="451"/>
      <c r="N572" s="451"/>
      <c r="O572" s="451"/>
      <c r="P572" s="451"/>
      <c r="Q572" s="451"/>
      <c r="R572" s="451"/>
      <c r="S572" s="451"/>
      <c r="T572" s="451"/>
      <c r="U572" s="451"/>
      <c r="V572" s="451"/>
      <c r="W572" s="451"/>
      <c r="X572" s="451"/>
      <c r="Y572" s="451"/>
      <c r="Z572" s="451"/>
      <c r="AA572" s="451"/>
      <c r="AB572" s="451"/>
      <c r="AC572" s="451"/>
      <c r="AD572" s="451"/>
      <c r="AE572" s="451"/>
      <c r="AF572" s="451"/>
      <c r="AG572" s="451"/>
      <c r="AH572" s="451"/>
      <c r="AI572" s="451"/>
      <c r="AJ572" s="451"/>
      <c r="AK572" s="451"/>
      <c r="AL572" s="451"/>
      <c r="AM572" s="451"/>
      <c r="AN572" s="451"/>
      <c r="AO572" s="451"/>
      <c r="AP572" s="451"/>
      <c r="AQ572" s="451"/>
      <c r="AR572" s="451"/>
      <c r="AS572" s="451"/>
      <c r="AT572" s="451"/>
      <c r="AU572" s="451"/>
      <c r="AV572" s="451"/>
    </row>
    <row r="573" spans="1:48">
      <c r="A573" s="451"/>
      <c r="B573" s="451"/>
      <c r="C573" s="451"/>
      <c r="D573" s="451"/>
      <c r="E573" s="451"/>
      <c r="F573" s="451"/>
      <c r="G573" s="451"/>
      <c r="H573" s="451"/>
      <c r="I573" s="451"/>
      <c r="J573" s="451"/>
      <c r="K573" s="451"/>
      <c r="L573" s="451"/>
      <c r="M573" s="451"/>
      <c r="N573" s="451"/>
      <c r="O573" s="451"/>
      <c r="P573" s="451"/>
      <c r="Q573" s="451"/>
      <c r="R573" s="451"/>
      <c r="S573" s="451"/>
      <c r="T573" s="451"/>
      <c r="U573" s="451"/>
      <c r="V573" s="451"/>
      <c r="W573" s="451"/>
      <c r="X573" s="451"/>
      <c r="Y573" s="451"/>
      <c r="Z573" s="451"/>
      <c r="AA573" s="451"/>
      <c r="AB573" s="451"/>
      <c r="AC573" s="451"/>
      <c r="AD573" s="451"/>
      <c r="AE573" s="451"/>
      <c r="AF573" s="451"/>
      <c r="AG573" s="451"/>
      <c r="AH573" s="451"/>
      <c r="AI573" s="451"/>
      <c r="AJ573" s="451"/>
      <c r="AK573" s="451"/>
      <c r="AL573" s="451"/>
      <c r="AM573" s="451"/>
      <c r="AN573" s="451"/>
      <c r="AO573" s="451"/>
      <c r="AP573" s="451"/>
      <c r="AQ573" s="451"/>
      <c r="AR573" s="451"/>
      <c r="AS573" s="451"/>
      <c r="AT573" s="451"/>
      <c r="AU573" s="451"/>
      <c r="AV573" s="451"/>
    </row>
    <row r="574" spans="1:48">
      <c r="A574" s="451"/>
      <c r="B574" s="451"/>
      <c r="C574" s="451"/>
      <c r="D574" s="451"/>
      <c r="E574" s="451"/>
      <c r="F574" s="451"/>
      <c r="G574" s="451"/>
      <c r="H574" s="451"/>
      <c r="I574" s="451"/>
      <c r="J574" s="451"/>
      <c r="K574" s="451"/>
      <c r="L574" s="451"/>
      <c r="M574" s="451"/>
      <c r="N574" s="451"/>
      <c r="O574" s="451"/>
      <c r="P574" s="451"/>
      <c r="Q574" s="451"/>
      <c r="R574" s="451"/>
      <c r="S574" s="451"/>
      <c r="T574" s="451"/>
      <c r="U574" s="451"/>
      <c r="V574" s="451"/>
      <c r="W574" s="451"/>
      <c r="X574" s="451"/>
      <c r="Y574" s="451"/>
      <c r="Z574" s="451"/>
      <c r="AA574" s="451"/>
      <c r="AB574" s="451"/>
      <c r="AC574" s="451"/>
      <c r="AD574" s="451"/>
      <c r="AE574" s="451"/>
      <c r="AF574" s="451"/>
      <c r="AG574" s="451"/>
      <c r="AH574" s="451"/>
      <c r="AI574" s="451"/>
      <c r="AJ574" s="451"/>
      <c r="AK574" s="451"/>
      <c r="AL574" s="451"/>
      <c r="AM574" s="451"/>
      <c r="AN574" s="451"/>
      <c r="AO574" s="451"/>
      <c r="AP574" s="451"/>
      <c r="AQ574" s="451"/>
      <c r="AR574" s="451"/>
      <c r="AS574" s="451"/>
      <c r="AT574" s="451"/>
      <c r="AU574" s="451"/>
      <c r="AV574" s="451"/>
    </row>
    <row r="575" spans="1:48">
      <c r="A575" s="451"/>
      <c r="B575" s="451"/>
      <c r="C575" s="451"/>
      <c r="D575" s="451"/>
      <c r="E575" s="451"/>
      <c r="F575" s="451"/>
      <c r="G575" s="451"/>
      <c r="H575" s="451"/>
      <c r="I575" s="451"/>
      <c r="J575" s="451"/>
      <c r="K575" s="451"/>
      <c r="L575" s="451"/>
      <c r="M575" s="451"/>
      <c r="N575" s="451"/>
      <c r="O575" s="451"/>
      <c r="P575" s="451"/>
      <c r="Q575" s="451"/>
      <c r="R575" s="451"/>
      <c r="S575" s="451"/>
      <c r="T575" s="451"/>
      <c r="U575" s="451"/>
      <c r="V575" s="451"/>
      <c r="W575" s="451"/>
      <c r="X575" s="451"/>
      <c r="Y575" s="451"/>
      <c r="Z575" s="451"/>
      <c r="AA575" s="451"/>
      <c r="AB575" s="451"/>
      <c r="AC575" s="451"/>
      <c r="AD575" s="451"/>
      <c r="AE575" s="451"/>
      <c r="AF575" s="451"/>
      <c r="AG575" s="451"/>
      <c r="AH575" s="451"/>
      <c r="AI575" s="451"/>
      <c r="AJ575" s="451"/>
      <c r="AK575" s="451"/>
      <c r="AL575" s="451"/>
      <c r="AM575" s="451"/>
      <c r="AN575" s="451"/>
      <c r="AO575" s="451"/>
      <c r="AP575" s="451"/>
      <c r="AQ575" s="451"/>
      <c r="AR575" s="451"/>
      <c r="AS575" s="451"/>
      <c r="AT575" s="451"/>
      <c r="AU575" s="451"/>
      <c r="AV575" s="451"/>
    </row>
    <row r="576" spans="1:48">
      <c r="A576" s="451"/>
      <c r="B576" s="451"/>
      <c r="C576" s="451"/>
      <c r="D576" s="451"/>
      <c r="E576" s="451"/>
      <c r="F576" s="451"/>
      <c r="G576" s="451"/>
      <c r="H576" s="451"/>
      <c r="I576" s="451"/>
      <c r="J576" s="451"/>
      <c r="K576" s="451"/>
      <c r="L576" s="451"/>
      <c r="M576" s="451"/>
      <c r="N576" s="451"/>
      <c r="O576" s="451"/>
      <c r="P576" s="451"/>
      <c r="Q576" s="451"/>
      <c r="R576" s="451"/>
      <c r="S576" s="451"/>
      <c r="T576" s="451"/>
      <c r="U576" s="451"/>
      <c r="V576" s="451"/>
      <c r="W576" s="451"/>
      <c r="X576" s="451"/>
      <c r="Y576" s="451"/>
      <c r="Z576" s="451"/>
      <c r="AA576" s="451"/>
      <c r="AB576" s="451"/>
      <c r="AC576" s="451"/>
      <c r="AD576" s="451"/>
      <c r="AE576" s="451"/>
      <c r="AF576" s="451"/>
      <c r="AG576" s="451"/>
      <c r="AH576" s="451"/>
      <c r="AI576" s="451"/>
      <c r="AJ576" s="451"/>
      <c r="AK576" s="451"/>
      <c r="AL576" s="451"/>
      <c r="AM576" s="451"/>
      <c r="AN576" s="451"/>
      <c r="AO576" s="451"/>
      <c r="AP576" s="451"/>
      <c r="AQ576" s="451"/>
      <c r="AR576" s="451"/>
      <c r="AS576" s="451"/>
      <c r="AT576" s="451"/>
      <c r="AU576" s="451"/>
      <c r="AV576" s="451"/>
    </row>
    <row r="577" spans="1:48">
      <c r="A577" s="451"/>
      <c r="B577" s="451"/>
      <c r="C577" s="451"/>
      <c r="D577" s="451"/>
      <c r="E577" s="451"/>
      <c r="F577" s="451"/>
      <c r="G577" s="451"/>
      <c r="H577" s="451"/>
      <c r="I577" s="451"/>
      <c r="J577" s="451"/>
      <c r="K577" s="451"/>
      <c r="L577" s="451"/>
      <c r="M577" s="451"/>
      <c r="N577" s="451"/>
      <c r="O577" s="451"/>
      <c r="P577" s="451"/>
      <c r="Q577" s="451"/>
      <c r="R577" s="451"/>
      <c r="S577" s="451"/>
      <c r="T577" s="451"/>
      <c r="U577" s="451"/>
      <c r="V577" s="451"/>
      <c r="W577" s="451"/>
      <c r="X577" s="451"/>
      <c r="Y577" s="451"/>
      <c r="Z577" s="451"/>
      <c r="AA577" s="451"/>
      <c r="AB577" s="451"/>
      <c r="AC577" s="451"/>
      <c r="AD577" s="451"/>
      <c r="AE577" s="451"/>
      <c r="AF577" s="451"/>
      <c r="AG577" s="451"/>
      <c r="AH577" s="451"/>
      <c r="AI577" s="451"/>
      <c r="AJ577" s="451"/>
      <c r="AK577" s="451"/>
      <c r="AL577" s="451"/>
      <c r="AM577" s="451"/>
      <c r="AN577" s="451"/>
      <c r="AO577" s="451"/>
      <c r="AP577" s="451"/>
      <c r="AQ577" s="451"/>
      <c r="AR577" s="451"/>
      <c r="AS577" s="451"/>
      <c r="AT577" s="451"/>
      <c r="AU577" s="451"/>
      <c r="AV577" s="451"/>
    </row>
    <row r="578" spans="1:48">
      <c r="A578" s="451"/>
      <c r="B578" s="451"/>
      <c r="C578" s="451"/>
      <c r="D578" s="451"/>
      <c r="E578" s="451"/>
      <c r="F578" s="451"/>
      <c r="G578" s="451"/>
      <c r="H578" s="451"/>
      <c r="I578" s="451"/>
      <c r="J578" s="451"/>
      <c r="K578" s="451"/>
      <c r="L578" s="451"/>
      <c r="M578" s="451"/>
      <c r="N578" s="451"/>
      <c r="O578" s="451"/>
      <c r="P578" s="451"/>
      <c r="Q578" s="451"/>
      <c r="R578" s="451"/>
      <c r="S578" s="451"/>
      <c r="T578" s="451"/>
      <c r="U578" s="451"/>
      <c r="V578" s="451"/>
      <c r="W578" s="451"/>
      <c r="X578" s="451"/>
      <c r="Y578" s="451"/>
      <c r="Z578" s="451"/>
      <c r="AA578" s="451"/>
      <c r="AB578" s="451"/>
      <c r="AC578" s="451"/>
      <c r="AD578" s="451"/>
      <c r="AE578" s="451"/>
      <c r="AF578" s="451"/>
      <c r="AG578" s="451"/>
      <c r="AH578" s="451"/>
      <c r="AI578" s="451"/>
      <c r="AJ578" s="451"/>
      <c r="AK578" s="451"/>
      <c r="AL578" s="451"/>
      <c r="AM578" s="451"/>
      <c r="AN578" s="451"/>
      <c r="AO578" s="451"/>
      <c r="AP578" s="451"/>
      <c r="AQ578" s="451"/>
      <c r="AR578" s="451"/>
      <c r="AS578" s="451"/>
      <c r="AT578" s="451"/>
      <c r="AU578" s="451"/>
      <c r="AV578" s="451"/>
    </row>
    <row r="579" spans="1:48">
      <c r="A579" s="451"/>
      <c r="B579" s="451"/>
      <c r="C579" s="451"/>
      <c r="D579" s="451"/>
      <c r="E579" s="451"/>
      <c r="F579" s="451"/>
      <c r="G579" s="451"/>
      <c r="H579" s="451"/>
      <c r="I579" s="451"/>
      <c r="J579" s="451"/>
      <c r="K579" s="451"/>
      <c r="L579" s="451"/>
      <c r="M579" s="451"/>
      <c r="N579" s="451"/>
      <c r="O579" s="451"/>
      <c r="P579" s="451"/>
      <c r="Q579" s="451"/>
      <c r="R579" s="451"/>
      <c r="S579" s="451"/>
      <c r="T579" s="451"/>
      <c r="U579" s="451"/>
      <c r="V579" s="451"/>
      <c r="W579" s="451"/>
      <c r="X579" s="451"/>
      <c r="Y579" s="451"/>
      <c r="Z579" s="451"/>
      <c r="AA579" s="451"/>
      <c r="AB579" s="451"/>
      <c r="AC579" s="451"/>
      <c r="AD579" s="451"/>
      <c r="AE579" s="451"/>
      <c r="AF579" s="451"/>
      <c r="AG579" s="451"/>
      <c r="AH579" s="451"/>
      <c r="AI579" s="451"/>
      <c r="AJ579" s="451"/>
      <c r="AK579" s="451"/>
      <c r="AL579" s="451"/>
      <c r="AM579" s="451"/>
      <c r="AN579" s="451"/>
      <c r="AO579" s="451"/>
      <c r="AP579" s="451"/>
      <c r="AQ579" s="451"/>
      <c r="AR579" s="451"/>
      <c r="AS579" s="451"/>
      <c r="AT579" s="451"/>
      <c r="AU579" s="451"/>
      <c r="AV579" s="451"/>
    </row>
    <row r="580" spans="1:48">
      <c r="A580" s="451"/>
      <c r="B580" s="451"/>
      <c r="C580" s="451"/>
      <c r="D580" s="451"/>
      <c r="E580" s="451"/>
      <c r="F580" s="451"/>
      <c r="G580" s="451"/>
      <c r="H580" s="451"/>
      <c r="I580" s="451"/>
      <c r="J580" s="451"/>
      <c r="K580" s="451"/>
      <c r="L580" s="451"/>
      <c r="M580" s="451"/>
      <c r="N580" s="451"/>
      <c r="O580" s="451"/>
      <c r="P580" s="451"/>
      <c r="Q580" s="451"/>
      <c r="R580" s="451"/>
      <c r="S580" s="451"/>
      <c r="T580" s="451"/>
      <c r="U580" s="451"/>
      <c r="V580" s="451"/>
      <c r="W580" s="451"/>
      <c r="X580" s="451"/>
      <c r="Y580" s="451"/>
      <c r="Z580" s="451"/>
      <c r="AA580" s="451"/>
      <c r="AB580" s="451"/>
      <c r="AC580" s="451"/>
      <c r="AD580" s="451"/>
      <c r="AE580" s="451"/>
      <c r="AF580" s="451"/>
      <c r="AG580" s="451"/>
      <c r="AH580" s="451"/>
      <c r="AI580" s="451"/>
      <c r="AJ580" s="451"/>
      <c r="AK580" s="451"/>
      <c r="AL580" s="451"/>
      <c r="AM580" s="451"/>
      <c r="AN580" s="451"/>
      <c r="AO580" s="451"/>
      <c r="AP580" s="451"/>
      <c r="AQ580" s="451"/>
      <c r="AR580" s="451"/>
      <c r="AS580" s="451"/>
      <c r="AT580" s="451"/>
      <c r="AU580" s="451"/>
      <c r="AV580" s="451"/>
    </row>
    <row r="581" spans="1:48">
      <c r="A581" s="451"/>
      <c r="B581" s="451"/>
      <c r="C581" s="451"/>
      <c r="D581" s="451"/>
      <c r="E581" s="451"/>
      <c r="F581" s="451"/>
      <c r="G581" s="451"/>
      <c r="H581" s="451"/>
      <c r="I581" s="451"/>
      <c r="J581" s="451"/>
      <c r="K581" s="451"/>
      <c r="L581" s="451"/>
      <c r="M581" s="451"/>
      <c r="N581" s="451"/>
      <c r="O581" s="451"/>
      <c r="P581" s="451"/>
      <c r="Q581" s="451"/>
      <c r="R581" s="451"/>
      <c r="S581" s="451"/>
      <c r="T581" s="451"/>
      <c r="U581" s="451"/>
      <c r="V581" s="451"/>
      <c r="W581" s="451"/>
      <c r="X581" s="451"/>
      <c r="Y581" s="451"/>
      <c r="Z581" s="451"/>
      <c r="AA581" s="451"/>
      <c r="AB581" s="451"/>
      <c r="AC581" s="451"/>
      <c r="AD581" s="451"/>
      <c r="AE581" s="451"/>
      <c r="AF581" s="451"/>
      <c r="AG581" s="451"/>
      <c r="AH581" s="451"/>
      <c r="AI581" s="451"/>
      <c r="AJ581" s="451"/>
      <c r="AK581" s="451"/>
      <c r="AL581" s="451"/>
      <c r="AM581" s="451"/>
      <c r="AN581" s="451"/>
      <c r="AO581" s="451"/>
      <c r="AP581" s="451"/>
      <c r="AQ581" s="451"/>
      <c r="AR581" s="451"/>
      <c r="AS581" s="451"/>
      <c r="AT581" s="451"/>
      <c r="AU581" s="451"/>
      <c r="AV581" s="451"/>
    </row>
    <row r="582" spans="1:48">
      <c r="A582" s="451"/>
      <c r="B582" s="451"/>
      <c r="C582" s="451"/>
      <c r="D582" s="451"/>
      <c r="E582" s="451"/>
      <c r="F582" s="451"/>
      <c r="G582" s="451"/>
      <c r="H582" s="451"/>
      <c r="I582" s="451"/>
      <c r="J582" s="451"/>
      <c r="K582" s="451"/>
      <c r="L582" s="451"/>
      <c r="M582" s="451"/>
      <c r="N582" s="451"/>
      <c r="O582" s="451"/>
      <c r="P582" s="451"/>
      <c r="Q582" s="451"/>
      <c r="R582" s="451"/>
      <c r="S582" s="451"/>
      <c r="T582" s="451"/>
      <c r="U582" s="451"/>
      <c r="V582" s="451"/>
      <c r="W582" s="451"/>
      <c r="X582" s="451"/>
      <c r="Y582" s="451"/>
      <c r="Z582" s="451"/>
      <c r="AA582" s="451"/>
      <c r="AB582" s="451"/>
      <c r="AC582" s="451"/>
      <c r="AD582" s="451"/>
      <c r="AE582" s="451"/>
      <c r="AF582" s="451"/>
      <c r="AG582" s="451"/>
      <c r="AH582" s="451"/>
      <c r="AI582" s="451"/>
      <c r="AJ582" s="451"/>
      <c r="AK582" s="451"/>
      <c r="AL582" s="451"/>
      <c r="AM582" s="451"/>
      <c r="AN582" s="451"/>
      <c r="AO582" s="451"/>
      <c r="AP582" s="451"/>
      <c r="AQ582" s="451"/>
      <c r="AR582" s="451"/>
      <c r="AS582" s="451"/>
      <c r="AT582" s="451"/>
      <c r="AU582" s="451"/>
      <c r="AV582" s="451"/>
    </row>
    <row r="583" spans="1:48">
      <c r="A583" s="451"/>
      <c r="B583" s="451"/>
      <c r="C583" s="451"/>
      <c r="D583" s="451"/>
      <c r="E583" s="451"/>
      <c r="F583" s="451"/>
      <c r="G583" s="451"/>
      <c r="H583" s="451"/>
      <c r="I583" s="451"/>
      <c r="J583" s="451"/>
      <c r="K583" s="451"/>
      <c r="L583" s="451"/>
      <c r="M583" s="451"/>
      <c r="N583" s="451"/>
      <c r="O583" s="451"/>
      <c r="P583" s="451"/>
      <c r="Q583" s="451"/>
      <c r="R583" s="451"/>
      <c r="S583" s="451"/>
      <c r="T583" s="451"/>
      <c r="U583" s="451"/>
      <c r="V583" s="451"/>
      <c r="W583" s="451"/>
      <c r="X583" s="451"/>
      <c r="Y583" s="451"/>
      <c r="Z583" s="451"/>
      <c r="AA583" s="451"/>
      <c r="AB583" s="451"/>
      <c r="AC583" s="451"/>
      <c r="AD583" s="451"/>
      <c r="AE583" s="451"/>
      <c r="AF583" s="451"/>
      <c r="AG583" s="451"/>
      <c r="AH583" s="451"/>
      <c r="AI583" s="451"/>
      <c r="AJ583" s="451"/>
      <c r="AK583" s="451"/>
      <c r="AL583" s="451"/>
      <c r="AM583" s="451"/>
      <c r="AN583" s="451"/>
      <c r="AO583" s="451"/>
      <c r="AP583" s="451"/>
      <c r="AQ583" s="451"/>
      <c r="AR583" s="451"/>
      <c r="AS583" s="451"/>
      <c r="AT583" s="451"/>
      <c r="AU583" s="451"/>
      <c r="AV583" s="451"/>
    </row>
    <row r="584" spans="1:48">
      <c r="A584" s="451"/>
      <c r="B584" s="451"/>
      <c r="C584" s="451"/>
      <c r="D584" s="451"/>
      <c r="E584" s="451"/>
      <c r="F584" s="451"/>
      <c r="G584" s="451"/>
      <c r="H584" s="451"/>
      <c r="I584" s="451"/>
      <c r="J584" s="451"/>
      <c r="K584" s="451"/>
      <c r="L584" s="451"/>
      <c r="M584" s="451"/>
      <c r="N584" s="451"/>
      <c r="O584" s="451"/>
      <c r="P584" s="451"/>
      <c r="Q584" s="451"/>
      <c r="R584" s="451"/>
      <c r="S584" s="451"/>
      <c r="T584" s="451"/>
      <c r="U584" s="451"/>
      <c r="V584" s="451"/>
      <c r="W584" s="451"/>
      <c r="X584" s="451"/>
      <c r="Y584" s="451"/>
      <c r="Z584" s="451"/>
      <c r="AA584" s="451"/>
      <c r="AB584" s="451"/>
      <c r="AC584" s="451"/>
      <c r="AD584" s="451"/>
      <c r="AE584" s="451"/>
      <c r="AF584" s="451"/>
      <c r="AG584" s="451"/>
      <c r="AH584" s="451"/>
      <c r="AI584" s="451"/>
      <c r="AJ584" s="451"/>
      <c r="AK584" s="451"/>
      <c r="AL584" s="451"/>
      <c r="AM584" s="451"/>
      <c r="AN584" s="451"/>
      <c r="AO584" s="451"/>
      <c r="AP584" s="451"/>
      <c r="AQ584" s="451"/>
      <c r="AR584" s="451"/>
      <c r="AS584" s="451"/>
      <c r="AT584" s="451"/>
      <c r="AU584" s="451"/>
      <c r="AV584" s="451"/>
    </row>
    <row r="585" spans="1:48">
      <c r="A585" s="451"/>
      <c r="B585" s="451"/>
      <c r="C585" s="451"/>
      <c r="D585" s="451"/>
      <c r="E585" s="451"/>
      <c r="F585" s="451"/>
      <c r="G585" s="451"/>
      <c r="H585" s="451"/>
      <c r="I585" s="451"/>
      <c r="J585" s="451"/>
      <c r="K585" s="451"/>
      <c r="L585" s="451"/>
      <c r="M585" s="451"/>
      <c r="N585" s="451"/>
      <c r="O585" s="451"/>
      <c r="P585" s="451"/>
      <c r="Q585" s="451"/>
      <c r="R585" s="451"/>
      <c r="S585" s="451"/>
      <c r="T585" s="451"/>
      <c r="U585" s="451"/>
      <c r="V585" s="451"/>
      <c r="W585" s="451"/>
      <c r="X585" s="451"/>
      <c r="Y585" s="451"/>
      <c r="Z585" s="451"/>
      <c r="AA585" s="451"/>
      <c r="AB585" s="451"/>
      <c r="AC585" s="451"/>
      <c r="AD585" s="451"/>
      <c r="AE585" s="451"/>
      <c r="AF585" s="451"/>
      <c r="AG585" s="451"/>
      <c r="AH585" s="451"/>
      <c r="AI585" s="451"/>
      <c r="AJ585" s="451"/>
      <c r="AK585" s="451"/>
      <c r="AL585" s="451"/>
      <c r="AM585" s="451"/>
      <c r="AN585" s="451"/>
      <c r="AO585" s="451"/>
      <c r="AP585" s="451"/>
      <c r="AQ585" s="451"/>
      <c r="AR585" s="451"/>
      <c r="AS585" s="451"/>
      <c r="AT585" s="451"/>
      <c r="AU585" s="451"/>
      <c r="AV585" s="451"/>
    </row>
    <row r="586" spans="1:48">
      <c r="A586" s="451"/>
      <c r="B586" s="451"/>
      <c r="C586" s="451"/>
      <c r="D586" s="451"/>
      <c r="E586" s="451"/>
      <c r="F586" s="451"/>
      <c r="G586" s="451"/>
      <c r="H586" s="451"/>
      <c r="I586" s="451"/>
      <c r="J586" s="451"/>
      <c r="K586" s="451"/>
      <c r="L586" s="451"/>
      <c r="M586" s="451"/>
      <c r="N586" s="451"/>
      <c r="O586" s="451"/>
      <c r="P586" s="451"/>
      <c r="Q586" s="451"/>
      <c r="R586" s="451"/>
      <c r="S586" s="451"/>
      <c r="T586" s="451"/>
      <c r="U586" s="451"/>
      <c r="V586" s="451"/>
      <c r="W586" s="451"/>
      <c r="X586" s="451"/>
      <c r="Y586" s="451"/>
      <c r="Z586" s="451"/>
      <c r="AA586" s="451"/>
      <c r="AB586" s="451"/>
      <c r="AC586" s="451"/>
      <c r="AD586" s="451"/>
      <c r="AE586" s="451"/>
      <c r="AF586" s="451"/>
      <c r="AG586" s="451"/>
      <c r="AH586" s="451"/>
      <c r="AI586" s="451"/>
      <c r="AJ586" s="451"/>
      <c r="AK586" s="451"/>
      <c r="AL586" s="451"/>
      <c r="AM586" s="451"/>
      <c r="AN586" s="451"/>
      <c r="AO586" s="451"/>
      <c r="AP586" s="451"/>
      <c r="AQ586" s="451"/>
      <c r="AR586" s="451"/>
      <c r="AS586" s="451"/>
      <c r="AT586" s="451"/>
      <c r="AU586" s="451"/>
      <c r="AV586" s="451"/>
    </row>
    <row r="587" spans="1:48">
      <c r="A587" s="451"/>
      <c r="B587" s="451"/>
      <c r="C587" s="451"/>
      <c r="D587" s="451"/>
      <c r="E587" s="451"/>
      <c r="F587" s="451"/>
      <c r="G587" s="451"/>
      <c r="H587" s="451"/>
      <c r="I587" s="451"/>
      <c r="J587" s="451"/>
      <c r="K587" s="451"/>
      <c r="L587" s="451"/>
      <c r="M587" s="451"/>
      <c r="N587" s="451"/>
      <c r="O587" s="451"/>
      <c r="P587" s="451"/>
      <c r="Q587" s="451"/>
      <c r="R587" s="451"/>
      <c r="S587" s="451"/>
      <c r="T587" s="451"/>
      <c r="U587" s="451"/>
      <c r="V587" s="451"/>
      <c r="W587" s="451"/>
      <c r="X587" s="451"/>
      <c r="Y587" s="451"/>
      <c r="Z587" s="451"/>
      <c r="AA587" s="451"/>
      <c r="AB587" s="451"/>
      <c r="AC587" s="451"/>
      <c r="AD587" s="451"/>
      <c r="AE587" s="451"/>
      <c r="AF587" s="451"/>
      <c r="AG587" s="451"/>
      <c r="AH587" s="451"/>
      <c r="AI587" s="451"/>
      <c r="AJ587" s="451"/>
      <c r="AK587" s="451"/>
      <c r="AL587" s="451"/>
      <c r="AM587" s="451"/>
      <c r="AN587" s="451"/>
      <c r="AO587" s="451"/>
      <c r="AP587" s="451"/>
      <c r="AQ587" s="451"/>
      <c r="AR587" s="451"/>
      <c r="AS587" s="451"/>
      <c r="AT587" s="451"/>
      <c r="AU587" s="451"/>
      <c r="AV587" s="451"/>
    </row>
    <row r="588" spans="1:48">
      <c r="A588" s="451"/>
      <c r="B588" s="451"/>
      <c r="C588" s="451"/>
      <c r="D588" s="451"/>
      <c r="E588" s="451"/>
      <c r="F588" s="451"/>
      <c r="G588" s="451"/>
      <c r="H588" s="451"/>
      <c r="I588" s="451"/>
      <c r="J588" s="451"/>
      <c r="K588" s="451"/>
      <c r="L588" s="451"/>
      <c r="M588" s="451"/>
      <c r="N588" s="451"/>
      <c r="O588" s="451"/>
      <c r="P588" s="451"/>
      <c r="Q588" s="451"/>
      <c r="R588" s="451"/>
      <c r="S588" s="451"/>
      <c r="T588" s="451"/>
      <c r="U588" s="451"/>
      <c r="V588" s="451"/>
      <c r="W588" s="451"/>
      <c r="X588" s="451"/>
      <c r="Y588" s="451"/>
      <c r="Z588" s="451"/>
      <c r="AA588" s="451"/>
      <c r="AB588" s="451"/>
      <c r="AC588" s="451"/>
      <c r="AD588" s="451"/>
      <c r="AE588" s="451"/>
      <c r="AF588" s="451"/>
      <c r="AG588" s="451"/>
      <c r="AH588" s="451"/>
      <c r="AI588" s="451"/>
      <c r="AJ588" s="451"/>
      <c r="AK588" s="451"/>
      <c r="AL588" s="451"/>
      <c r="AM588" s="451"/>
      <c r="AN588" s="451"/>
      <c r="AO588" s="451"/>
      <c r="AP588" s="451"/>
      <c r="AQ588" s="451"/>
      <c r="AR588" s="451"/>
      <c r="AS588" s="451"/>
      <c r="AT588" s="451"/>
      <c r="AU588" s="451"/>
      <c r="AV588" s="451"/>
    </row>
    <row r="589" spans="1:48">
      <c r="A589" s="451"/>
      <c r="B589" s="451"/>
      <c r="C589" s="451"/>
      <c r="D589" s="451"/>
      <c r="E589" s="451"/>
      <c r="F589" s="451"/>
      <c r="G589" s="451"/>
      <c r="H589" s="451"/>
      <c r="I589" s="451"/>
      <c r="J589" s="451"/>
      <c r="K589" s="451"/>
      <c r="L589" s="451"/>
      <c r="M589" s="451"/>
      <c r="N589" s="451"/>
      <c r="O589" s="451"/>
      <c r="P589" s="451"/>
      <c r="Q589" s="451"/>
      <c r="R589" s="451"/>
      <c r="S589" s="451"/>
      <c r="T589" s="451"/>
      <c r="U589" s="451"/>
      <c r="V589" s="451"/>
      <c r="W589" s="451"/>
      <c r="X589" s="451"/>
      <c r="Y589" s="451"/>
      <c r="Z589" s="451"/>
      <c r="AA589" s="451"/>
      <c r="AB589" s="451"/>
      <c r="AC589" s="451"/>
      <c r="AD589" s="451"/>
      <c r="AE589" s="451"/>
      <c r="AF589" s="451"/>
      <c r="AG589" s="451"/>
      <c r="AH589" s="451"/>
      <c r="AI589" s="451"/>
      <c r="AJ589" s="451"/>
      <c r="AK589" s="451"/>
      <c r="AL589" s="451"/>
      <c r="AM589" s="451"/>
      <c r="AN589" s="451"/>
      <c r="AO589" s="451"/>
      <c r="AP589" s="451"/>
      <c r="AQ589" s="451"/>
      <c r="AR589" s="451"/>
      <c r="AS589" s="451"/>
      <c r="AT589" s="451"/>
      <c r="AU589" s="451"/>
      <c r="AV589" s="451"/>
    </row>
    <row r="590" spans="1:48">
      <c r="A590" s="451"/>
      <c r="B590" s="451"/>
      <c r="C590" s="451"/>
      <c r="D590" s="451"/>
      <c r="E590" s="451"/>
      <c r="F590" s="451"/>
      <c r="G590" s="451"/>
      <c r="H590" s="451"/>
      <c r="I590" s="451"/>
      <c r="J590" s="451"/>
      <c r="K590" s="451"/>
      <c r="L590" s="451"/>
      <c r="M590" s="451"/>
      <c r="N590" s="451"/>
      <c r="O590" s="451"/>
      <c r="P590" s="451"/>
      <c r="Q590" s="451"/>
      <c r="R590" s="451"/>
      <c r="S590" s="451"/>
      <c r="T590" s="451"/>
      <c r="U590" s="451"/>
      <c r="V590" s="451"/>
      <c r="W590" s="451"/>
      <c r="X590" s="451"/>
      <c r="Y590" s="451"/>
      <c r="Z590" s="451"/>
      <c r="AA590" s="451"/>
      <c r="AB590" s="451"/>
      <c r="AC590" s="451"/>
      <c r="AD590" s="451"/>
      <c r="AE590" s="451"/>
      <c r="AF590" s="451"/>
      <c r="AG590" s="451"/>
      <c r="AH590" s="451"/>
      <c r="AI590" s="451"/>
      <c r="AJ590" s="451"/>
      <c r="AK590" s="451"/>
      <c r="AL590" s="451"/>
      <c r="AM590" s="451"/>
      <c r="AN590" s="451"/>
      <c r="AO590" s="451"/>
      <c r="AP590" s="451"/>
      <c r="AQ590" s="451"/>
      <c r="AR590" s="451"/>
      <c r="AS590" s="451"/>
      <c r="AT590" s="451"/>
      <c r="AU590" s="451"/>
      <c r="AV590" s="451"/>
    </row>
    <row r="591" spans="1:48">
      <c r="A591" s="451"/>
      <c r="B591" s="451"/>
      <c r="C591" s="451"/>
      <c r="D591" s="451"/>
      <c r="E591" s="451"/>
      <c r="F591" s="451"/>
      <c r="G591" s="451"/>
      <c r="H591" s="451"/>
      <c r="I591" s="451"/>
      <c r="J591" s="451"/>
      <c r="K591" s="451"/>
      <c r="L591" s="451"/>
      <c r="M591" s="451"/>
      <c r="N591" s="451"/>
      <c r="O591" s="451"/>
      <c r="P591" s="451"/>
      <c r="Q591" s="451"/>
      <c r="R591" s="451"/>
      <c r="S591" s="451"/>
      <c r="T591" s="451"/>
      <c r="U591" s="451"/>
      <c r="V591" s="451"/>
      <c r="W591" s="451"/>
      <c r="X591" s="451"/>
      <c r="Y591" s="451"/>
      <c r="Z591" s="451"/>
      <c r="AA591" s="451"/>
      <c r="AB591" s="451"/>
      <c r="AC591" s="451"/>
      <c r="AD591" s="451"/>
      <c r="AE591" s="451"/>
      <c r="AF591" s="451"/>
      <c r="AG591" s="451"/>
      <c r="AH591" s="451"/>
      <c r="AI591" s="451"/>
      <c r="AJ591" s="451"/>
      <c r="AK591" s="451"/>
      <c r="AL591" s="451"/>
      <c r="AM591" s="451"/>
      <c r="AN591" s="451"/>
      <c r="AO591" s="451"/>
      <c r="AP591" s="451"/>
      <c r="AQ591" s="451"/>
      <c r="AR591" s="451"/>
      <c r="AS591" s="451"/>
      <c r="AT591" s="451"/>
      <c r="AU591" s="451"/>
      <c r="AV591" s="451"/>
    </row>
    <row r="592" spans="1:48">
      <c r="A592" s="451"/>
      <c r="B592" s="451"/>
      <c r="C592" s="451"/>
      <c r="D592" s="451"/>
      <c r="E592" s="451"/>
      <c r="F592" s="451"/>
      <c r="G592" s="451"/>
      <c r="H592" s="451"/>
      <c r="I592" s="451"/>
      <c r="J592" s="451"/>
      <c r="K592" s="451"/>
      <c r="L592" s="451"/>
      <c r="M592" s="451"/>
      <c r="N592" s="451"/>
      <c r="O592" s="451"/>
      <c r="P592" s="451"/>
      <c r="Q592" s="451"/>
      <c r="R592" s="451"/>
      <c r="S592" s="451"/>
      <c r="T592" s="451"/>
      <c r="U592" s="451"/>
      <c r="V592" s="451"/>
      <c r="W592" s="451"/>
      <c r="X592" s="451"/>
      <c r="Y592" s="451"/>
      <c r="Z592" s="451"/>
      <c r="AA592" s="451"/>
      <c r="AB592" s="451"/>
      <c r="AC592" s="451"/>
      <c r="AD592" s="451"/>
      <c r="AE592" s="451"/>
      <c r="AF592" s="451"/>
      <c r="AG592" s="451"/>
      <c r="AH592" s="451"/>
      <c r="AI592" s="451"/>
      <c r="AJ592" s="451"/>
      <c r="AK592" s="451"/>
      <c r="AL592" s="451"/>
      <c r="AM592" s="451"/>
      <c r="AN592" s="451"/>
      <c r="AO592" s="451"/>
      <c r="AP592" s="451"/>
      <c r="AQ592" s="451"/>
      <c r="AR592" s="451"/>
      <c r="AS592" s="451"/>
      <c r="AT592" s="451"/>
      <c r="AU592" s="451"/>
      <c r="AV592" s="451"/>
    </row>
    <row r="593" spans="1:48">
      <c r="A593" s="451"/>
      <c r="B593" s="451"/>
      <c r="C593" s="451"/>
      <c r="D593" s="451"/>
      <c r="E593" s="451"/>
      <c r="F593" s="451"/>
      <c r="G593" s="451"/>
      <c r="H593" s="451"/>
      <c r="I593" s="451"/>
      <c r="J593" s="451"/>
      <c r="K593" s="451"/>
      <c r="L593" s="451"/>
      <c r="M593" s="451"/>
      <c r="N593" s="451"/>
      <c r="O593" s="451"/>
      <c r="P593" s="451"/>
      <c r="Q593" s="451"/>
      <c r="R593" s="451"/>
      <c r="S593" s="451"/>
      <c r="T593" s="451"/>
      <c r="U593" s="451"/>
      <c r="V593" s="451"/>
      <c r="W593" s="451"/>
      <c r="X593" s="451"/>
      <c r="Y593" s="451"/>
      <c r="Z593" s="451"/>
      <c r="AA593" s="451"/>
      <c r="AB593" s="451"/>
      <c r="AC593" s="451"/>
      <c r="AD593" s="451"/>
      <c r="AE593" s="451"/>
      <c r="AF593" s="451"/>
      <c r="AG593" s="451"/>
      <c r="AH593" s="451"/>
      <c r="AI593" s="451"/>
      <c r="AJ593" s="451"/>
      <c r="AK593" s="451"/>
      <c r="AL593" s="451"/>
      <c r="AM593" s="451"/>
      <c r="AN593" s="451"/>
      <c r="AO593" s="451"/>
      <c r="AP593" s="451"/>
      <c r="AQ593" s="451"/>
      <c r="AR593" s="451"/>
      <c r="AS593" s="451"/>
      <c r="AT593" s="451"/>
      <c r="AU593" s="451"/>
      <c r="AV593" s="451"/>
    </row>
    <row r="594" spans="1:48">
      <c r="A594" s="451"/>
      <c r="B594" s="451"/>
      <c r="C594" s="451"/>
      <c r="D594" s="451"/>
      <c r="E594" s="451"/>
      <c r="F594" s="451"/>
      <c r="G594" s="451"/>
      <c r="H594" s="451"/>
      <c r="I594" s="451"/>
      <c r="J594" s="451"/>
      <c r="K594" s="451"/>
      <c r="L594" s="451"/>
      <c r="M594" s="451"/>
      <c r="N594" s="451"/>
      <c r="O594" s="451"/>
      <c r="P594" s="451"/>
      <c r="Q594" s="451"/>
      <c r="R594" s="451"/>
      <c r="S594" s="451"/>
      <c r="T594" s="451"/>
      <c r="U594" s="451"/>
      <c r="V594" s="451"/>
      <c r="W594" s="451"/>
      <c r="X594" s="451"/>
      <c r="Y594" s="451"/>
      <c r="Z594" s="451"/>
      <c r="AA594" s="451"/>
      <c r="AB594" s="451"/>
      <c r="AC594" s="451"/>
      <c r="AD594" s="451"/>
      <c r="AE594" s="451"/>
      <c r="AF594" s="451"/>
      <c r="AG594" s="451"/>
      <c r="AH594" s="451"/>
      <c r="AI594" s="451"/>
      <c r="AJ594" s="451"/>
      <c r="AK594" s="451"/>
      <c r="AL594" s="451"/>
      <c r="AM594" s="451"/>
      <c r="AN594" s="451"/>
      <c r="AO594" s="451"/>
      <c r="AP594" s="451"/>
      <c r="AQ594" s="451"/>
      <c r="AR594" s="451"/>
      <c r="AS594" s="451"/>
      <c r="AT594" s="451"/>
      <c r="AU594" s="451"/>
      <c r="AV594" s="451"/>
    </row>
    <row r="595" spans="1:48">
      <c r="A595" s="451"/>
      <c r="B595" s="451"/>
      <c r="C595" s="451"/>
      <c r="D595" s="451"/>
      <c r="E595" s="451"/>
      <c r="F595" s="451"/>
      <c r="G595" s="451"/>
      <c r="H595" s="451"/>
      <c r="I595" s="451"/>
      <c r="J595" s="451"/>
      <c r="K595" s="451"/>
      <c r="L595" s="451"/>
      <c r="M595" s="451"/>
      <c r="N595" s="451"/>
      <c r="O595" s="451"/>
      <c r="P595" s="451"/>
      <c r="Q595" s="451"/>
      <c r="R595" s="451"/>
      <c r="S595" s="451"/>
      <c r="T595" s="451"/>
      <c r="U595" s="451"/>
      <c r="V595" s="451"/>
      <c r="W595" s="451"/>
      <c r="X595" s="451"/>
      <c r="Y595" s="451"/>
      <c r="Z595" s="451"/>
      <c r="AA595" s="451"/>
      <c r="AB595" s="451"/>
      <c r="AC595" s="451"/>
      <c r="AD595" s="451"/>
      <c r="AE595" s="451"/>
      <c r="AF595" s="451"/>
      <c r="AG595" s="451"/>
      <c r="AH595" s="451"/>
      <c r="AI595" s="451"/>
      <c r="AJ595" s="451"/>
      <c r="AK595" s="451"/>
      <c r="AL595" s="451"/>
      <c r="AM595" s="451"/>
      <c r="AN595" s="451"/>
      <c r="AO595" s="451"/>
      <c r="AP595" s="451"/>
      <c r="AQ595" s="451"/>
      <c r="AR595" s="451"/>
      <c r="AS595" s="451"/>
      <c r="AT595" s="451"/>
      <c r="AU595" s="451"/>
      <c r="AV595" s="451"/>
    </row>
    <row r="596" spans="1:48">
      <c r="A596" s="451"/>
      <c r="B596" s="451"/>
      <c r="C596" s="451"/>
      <c r="D596" s="451"/>
      <c r="E596" s="451"/>
      <c r="F596" s="451"/>
      <c r="G596" s="451"/>
      <c r="H596" s="451"/>
      <c r="I596" s="451"/>
      <c r="J596" s="451"/>
      <c r="K596" s="451"/>
      <c r="L596" s="451"/>
      <c r="M596" s="451"/>
      <c r="N596" s="451"/>
      <c r="O596" s="451"/>
      <c r="P596" s="451"/>
      <c r="Q596" s="451"/>
      <c r="R596" s="451"/>
      <c r="S596" s="451"/>
      <c r="T596" s="451"/>
      <c r="U596" s="451"/>
      <c r="V596" s="451"/>
      <c r="W596" s="451"/>
      <c r="X596" s="451"/>
      <c r="Y596" s="451"/>
      <c r="Z596" s="451"/>
      <c r="AA596" s="451"/>
      <c r="AB596" s="451"/>
      <c r="AC596" s="451"/>
      <c r="AD596" s="451"/>
      <c r="AE596" s="451"/>
      <c r="AF596" s="451"/>
      <c r="AG596" s="451"/>
      <c r="AH596" s="451"/>
      <c r="AI596" s="451"/>
      <c r="AJ596" s="451"/>
      <c r="AK596" s="451"/>
      <c r="AL596" s="451"/>
      <c r="AM596" s="451"/>
      <c r="AN596" s="451"/>
      <c r="AO596" s="451"/>
      <c r="AP596" s="451"/>
      <c r="AQ596" s="451"/>
      <c r="AR596" s="451"/>
      <c r="AS596" s="451"/>
      <c r="AT596" s="451"/>
      <c r="AU596" s="451"/>
      <c r="AV596" s="451"/>
    </row>
    <row r="597" spans="1:48">
      <c r="A597" s="451"/>
      <c r="B597" s="451"/>
      <c r="C597" s="451"/>
      <c r="D597" s="451"/>
      <c r="E597" s="451"/>
      <c r="F597" s="451"/>
      <c r="G597" s="451"/>
      <c r="H597" s="451"/>
      <c r="I597" s="451"/>
      <c r="J597" s="451"/>
      <c r="K597" s="451"/>
      <c r="L597" s="451"/>
      <c r="M597" s="451"/>
      <c r="N597" s="451"/>
      <c r="O597" s="451"/>
      <c r="P597" s="451"/>
      <c r="Q597" s="451"/>
      <c r="R597" s="451"/>
      <c r="S597" s="451"/>
      <c r="T597" s="451"/>
      <c r="U597" s="451"/>
      <c r="V597" s="451"/>
      <c r="W597" s="451"/>
      <c r="X597" s="451"/>
      <c r="Y597" s="451"/>
      <c r="Z597" s="451"/>
      <c r="AA597" s="451"/>
      <c r="AB597" s="451"/>
      <c r="AC597" s="451"/>
      <c r="AD597" s="451"/>
      <c r="AE597" s="451"/>
      <c r="AF597" s="451"/>
      <c r="AG597" s="451"/>
      <c r="AH597" s="451"/>
      <c r="AI597" s="451"/>
      <c r="AJ597" s="451"/>
      <c r="AK597" s="451"/>
      <c r="AL597" s="451"/>
      <c r="AM597" s="451"/>
      <c r="AN597" s="451"/>
      <c r="AO597" s="451"/>
      <c r="AP597" s="451"/>
      <c r="AQ597" s="451"/>
      <c r="AR597" s="451"/>
      <c r="AS597" s="451"/>
      <c r="AT597" s="451"/>
      <c r="AU597" s="451"/>
      <c r="AV597" s="451"/>
    </row>
    <row r="598" spans="1:48">
      <c r="A598" s="451"/>
      <c r="B598" s="451"/>
      <c r="C598" s="451"/>
      <c r="D598" s="451"/>
      <c r="E598" s="451"/>
      <c r="F598" s="451"/>
      <c r="G598" s="451"/>
      <c r="H598" s="451"/>
      <c r="I598" s="451"/>
      <c r="J598" s="451"/>
      <c r="K598" s="451"/>
      <c r="L598" s="451"/>
      <c r="M598" s="451"/>
      <c r="N598" s="451"/>
      <c r="O598" s="451"/>
      <c r="P598" s="451"/>
      <c r="Q598" s="451"/>
      <c r="R598" s="451"/>
      <c r="S598" s="451"/>
      <c r="T598" s="451"/>
      <c r="U598" s="451"/>
      <c r="V598" s="451"/>
      <c r="W598" s="451"/>
      <c r="X598" s="451"/>
      <c r="Y598" s="451"/>
      <c r="Z598" s="451"/>
      <c r="AA598" s="451"/>
      <c r="AB598" s="451"/>
      <c r="AC598" s="451"/>
      <c r="AD598" s="451"/>
      <c r="AE598" s="451"/>
      <c r="AF598" s="451"/>
      <c r="AG598" s="451"/>
      <c r="AH598" s="451"/>
      <c r="AI598" s="451"/>
      <c r="AJ598" s="451"/>
      <c r="AK598" s="451"/>
      <c r="AL598" s="451"/>
      <c r="AM598" s="451"/>
      <c r="AN598" s="451"/>
      <c r="AO598" s="451"/>
      <c r="AP598" s="451"/>
      <c r="AQ598" s="451"/>
      <c r="AR598" s="451"/>
      <c r="AS598" s="451"/>
      <c r="AT598" s="451"/>
      <c r="AU598" s="451"/>
      <c r="AV598" s="451"/>
    </row>
    <row r="599" spans="1:48">
      <c r="A599" s="451"/>
      <c r="B599" s="451"/>
      <c r="C599" s="451"/>
      <c r="D599" s="451"/>
      <c r="E599" s="451"/>
      <c r="F599" s="451"/>
      <c r="G599" s="451"/>
      <c r="H599" s="451"/>
      <c r="I599" s="451"/>
      <c r="J599" s="451"/>
      <c r="K599" s="451"/>
      <c r="L599" s="451"/>
      <c r="M599" s="451"/>
      <c r="N599" s="451"/>
      <c r="O599" s="451"/>
      <c r="P599" s="451"/>
      <c r="Q599" s="451"/>
      <c r="R599" s="451"/>
      <c r="S599" s="451"/>
      <c r="T599" s="451"/>
      <c r="U599" s="451"/>
      <c r="V599" s="451"/>
      <c r="W599" s="451"/>
      <c r="X599" s="451"/>
      <c r="Y599" s="451"/>
      <c r="Z599" s="451"/>
      <c r="AA599" s="451"/>
      <c r="AB599" s="451"/>
      <c r="AC599" s="451"/>
      <c r="AD599" s="451"/>
      <c r="AE599" s="451"/>
      <c r="AF599" s="451"/>
      <c r="AG599" s="451"/>
      <c r="AH599" s="451"/>
      <c r="AI599" s="451"/>
      <c r="AJ599" s="451"/>
      <c r="AK599" s="451"/>
      <c r="AL599" s="451"/>
      <c r="AM599" s="451"/>
      <c r="AN599" s="451"/>
      <c r="AO599" s="451"/>
      <c r="AP599" s="451"/>
      <c r="AQ599" s="451"/>
      <c r="AR599" s="451"/>
      <c r="AS599" s="451"/>
      <c r="AT599" s="451"/>
      <c r="AU599" s="451"/>
      <c r="AV599" s="451"/>
    </row>
    <row r="600" spans="1:48">
      <c r="A600" s="451"/>
      <c r="B600" s="451"/>
      <c r="C600" s="451"/>
      <c r="D600" s="451"/>
      <c r="E600" s="451"/>
      <c r="F600" s="451"/>
      <c r="G600" s="451"/>
      <c r="H600" s="451"/>
      <c r="I600" s="451"/>
      <c r="J600" s="451"/>
      <c r="K600" s="451"/>
      <c r="L600" s="451"/>
      <c r="M600" s="451"/>
      <c r="N600" s="451"/>
      <c r="O600" s="451"/>
      <c r="P600" s="451"/>
      <c r="Q600" s="451"/>
      <c r="R600" s="451"/>
      <c r="S600" s="451"/>
      <c r="T600" s="451"/>
      <c r="U600" s="451"/>
      <c r="V600" s="451"/>
      <c r="W600" s="451"/>
      <c r="X600" s="451"/>
      <c r="Y600" s="451"/>
      <c r="Z600" s="451"/>
      <c r="AA600" s="451"/>
      <c r="AB600" s="451"/>
      <c r="AC600" s="451"/>
      <c r="AD600" s="451"/>
      <c r="AE600" s="451"/>
      <c r="AF600" s="451"/>
      <c r="AG600" s="451"/>
      <c r="AH600" s="451"/>
      <c r="AI600" s="451"/>
      <c r="AJ600" s="451"/>
      <c r="AK600" s="451"/>
      <c r="AL600" s="451"/>
      <c r="AM600" s="451"/>
      <c r="AN600" s="451"/>
      <c r="AO600" s="451"/>
      <c r="AP600" s="451"/>
      <c r="AQ600" s="451"/>
      <c r="AR600" s="451"/>
      <c r="AS600" s="451"/>
      <c r="AT600" s="451"/>
      <c r="AU600" s="451"/>
      <c r="AV600" s="451"/>
    </row>
    <row r="601" spans="1:48">
      <c r="A601" s="451"/>
      <c r="B601" s="451"/>
      <c r="C601" s="451"/>
      <c r="D601" s="451"/>
      <c r="E601" s="451"/>
      <c r="F601" s="451"/>
      <c r="G601" s="451"/>
      <c r="H601" s="451"/>
      <c r="I601" s="451"/>
      <c r="J601" s="451"/>
      <c r="K601" s="451"/>
      <c r="L601" s="451"/>
      <c r="M601" s="451"/>
      <c r="N601" s="451"/>
      <c r="O601" s="451"/>
      <c r="P601" s="451"/>
      <c r="Q601" s="451"/>
      <c r="R601" s="451"/>
      <c r="S601" s="451"/>
      <c r="T601" s="451"/>
      <c r="U601" s="451"/>
      <c r="V601" s="451"/>
      <c r="W601" s="451"/>
      <c r="X601" s="451"/>
      <c r="Y601" s="451"/>
      <c r="Z601" s="451"/>
      <c r="AA601" s="451"/>
      <c r="AB601" s="451"/>
      <c r="AC601" s="451"/>
      <c r="AD601" s="451"/>
      <c r="AE601" s="451"/>
      <c r="AF601" s="451"/>
      <c r="AG601" s="451"/>
      <c r="AH601" s="451"/>
      <c r="AI601" s="451"/>
      <c r="AJ601" s="451"/>
      <c r="AK601" s="451"/>
      <c r="AL601" s="451"/>
      <c r="AM601" s="451"/>
      <c r="AN601" s="451"/>
      <c r="AO601" s="451"/>
      <c r="AP601" s="451"/>
      <c r="AQ601" s="451"/>
      <c r="AR601" s="451"/>
      <c r="AS601" s="451"/>
      <c r="AT601" s="451"/>
      <c r="AU601" s="451"/>
      <c r="AV601" s="451"/>
    </row>
    <row r="602" spans="1:48">
      <c r="A602" s="451"/>
      <c r="B602" s="451"/>
      <c r="C602" s="451"/>
      <c r="D602" s="451"/>
      <c r="E602" s="451"/>
      <c r="F602" s="451"/>
      <c r="G602" s="451"/>
      <c r="H602" s="451"/>
      <c r="I602" s="451"/>
      <c r="J602" s="451"/>
      <c r="K602" s="451"/>
      <c r="L602" s="451"/>
      <c r="M602" s="451"/>
      <c r="N602" s="451"/>
      <c r="O602" s="451"/>
      <c r="P602" s="451"/>
      <c r="Q602" s="451"/>
      <c r="R602" s="451"/>
      <c r="S602" s="451"/>
      <c r="T602" s="451"/>
      <c r="U602" s="451"/>
      <c r="V602" s="451"/>
      <c r="W602" s="451"/>
      <c r="X602" s="451"/>
      <c r="Y602" s="451"/>
      <c r="Z602" s="451"/>
      <c r="AA602" s="451"/>
      <c r="AB602" s="451"/>
      <c r="AC602" s="451"/>
      <c r="AD602" s="451"/>
      <c r="AE602" s="451"/>
      <c r="AF602" s="451"/>
      <c r="AG602" s="451"/>
      <c r="AH602" s="451"/>
      <c r="AI602" s="451"/>
      <c r="AJ602" s="451"/>
      <c r="AK602" s="451"/>
      <c r="AL602" s="451"/>
      <c r="AM602" s="451"/>
      <c r="AN602" s="451"/>
      <c r="AO602" s="451"/>
      <c r="AP602" s="451"/>
      <c r="AQ602" s="451"/>
      <c r="AR602" s="451"/>
      <c r="AS602" s="451"/>
      <c r="AT602" s="451"/>
      <c r="AU602" s="451"/>
      <c r="AV602" s="451"/>
    </row>
    <row r="603" spans="1:48">
      <c r="A603" s="451"/>
      <c r="B603" s="451"/>
      <c r="C603" s="451"/>
      <c r="D603" s="451"/>
      <c r="E603" s="451"/>
      <c r="F603" s="451"/>
      <c r="G603" s="451"/>
      <c r="H603" s="451"/>
      <c r="I603" s="451"/>
      <c r="J603" s="451"/>
      <c r="K603" s="451"/>
      <c r="L603" s="451"/>
      <c r="M603" s="451"/>
      <c r="N603" s="451"/>
      <c r="O603" s="451"/>
      <c r="P603" s="451"/>
      <c r="Q603" s="451"/>
      <c r="R603" s="451"/>
      <c r="S603" s="451"/>
      <c r="T603" s="451"/>
      <c r="U603" s="451"/>
      <c r="V603" s="451"/>
      <c r="W603" s="451"/>
      <c r="X603" s="451"/>
      <c r="Y603" s="451"/>
      <c r="Z603" s="451"/>
      <c r="AA603" s="451"/>
      <c r="AB603" s="451"/>
      <c r="AC603" s="451"/>
      <c r="AD603" s="451"/>
      <c r="AE603" s="451"/>
      <c r="AF603" s="451"/>
      <c r="AG603" s="451"/>
      <c r="AH603" s="451"/>
      <c r="AI603" s="451"/>
      <c r="AJ603" s="451"/>
      <c r="AK603" s="451"/>
      <c r="AL603" s="451"/>
      <c r="AM603" s="451"/>
      <c r="AN603" s="451"/>
      <c r="AO603" s="451"/>
      <c r="AP603" s="451"/>
      <c r="AQ603" s="451"/>
      <c r="AR603" s="451"/>
      <c r="AS603" s="451"/>
      <c r="AT603" s="451"/>
      <c r="AU603" s="451"/>
      <c r="AV603" s="451"/>
    </row>
    <row r="604" spans="1:48">
      <c r="A604" s="451"/>
      <c r="B604" s="451"/>
      <c r="C604" s="451"/>
      <c r="D604" s="451"/>
      <c r="E604" s="451"/>
      <c r="F604" s="451"/>
      <c r="G604" s="451"/>
      <c r="H604" s="451"/>
      <c r="I604" s="451"/>
      <c r="J604" s="451"/>
      <c r="K604" s="451"/>
      <c r="L604" s="451"/>
      <c r="M604" s="451"/>
      <c r="N604" s="451"/>
      <c r="O604" s="451"/>
      <c r="P604" s="451"/>
      <c r="Q604" s="451"/>
      <c r="R604" s="451"/>
      <c r="S604" s="451"/>
      <c r="T604" s="451"/>
      <c r="U604" s="451"/>
      <c r="V604" s="451"/>
      <c r="W604" s="451"/>
      <c r="X604" s="451"/>
      <c r="Y604" s="451"/>
      <c r="Z604" s="451"/>
      <c r="AA604" s="451"/>
      <c r="AB604" s="451"/>
      <c r="AC604" s="451"/>
      <c r="AD604" s="451"/>
      <c r="AE604" s="451"/>
      <c r="AF604" s="451"/>
      <c r="AG604" s="451"/>
      <c r="AH604" s="451"/>
      <c r="AI604" s="451"/>
      <c r="AJ604" s="451"/>
      <c r="AK604" s="451"/>
      <c r="AL604" s="451"/>
      <c r="AM604" s="451"/>
      <c r="AN604" s="451"/>
      <c r="AO604" s="451"/>
      <c r="AP604" s="451"/>
      <c r="AQ604" s="451"/>
      <c r="AR604" s="451"/>
      <c r="AS604" s="451"/>
      <c r="AT604" s="451"/>
      <c r="AU604" s="451"/>
      <c r="AV604" s="451"/>
    </row>
    <row r="605" spans="1:48">
      <c r="A605" s="451"/>
      <c r="B605" s="451"/>
      <c r="C605" s="451"/>
      <c r="D605" s="451"/>
      <c r="E605" s="451"/>
      <c r="F605" s="451"/>
      <c r="G605" s="451"/>
      <c r="H605" s="451"/>
      <c r="I605" s="451"/>
      <c r="J605" s="451"/>
      <c r="K605" s="451"/>
      <c r="L605" s="451"/>
      <c r="M605" s="451"/>
      <c r="N605" s="451"/>
      <c r="O605" s="451"/>
      <c r="P605" s="451"/>
      <c r="Q605" s="451"/>
      <c r="R605" s="451"/>
      <c r="S605" s="451"/>
      <c r="T605" s="451"/>
      <c r="U605" s="451"/>
      <c r="V605" s="451"/>
      <c r="W605" s="451"/>
      <c r="X605" s="451"/>
      <c r="Y605" s="451"/>
      <c r="Z605" s="451"/>
      <c r="AA605" s="451"/>
      <c r="AB605" s="451"/>
      <c r="AC605" s="451"/>
      <c r="AD605" s="451"/>
      <c r="AE605" s="451"/>
      <c r="AF605" s="451"/>
      <c r="AG605" s="451"/>
      <c r="AH605" s="451"/>
      <c r="AI605" s="451"/>
      <c r="AJ605" s="451"/>
      <c r="AK605" s="451"/>
      <c r="AL605" s="451"/>
      <c r="AM605" s="451"/>
      <c r="AN605" s="451"/>
      <c r="AO605" s="451"/>
      <c r="AP605" s="451"/>
      <c r="AQ605" s="451"/>
      <c r="AR605" s="451"/>
      <c r="AS605" s="451"/>
      <c r="AT605" s="451"/>
      <c r="AU605" s="451"/>
      <c r="AV605" s="451"/>
    </row>
    <row r="606" spans="1:48">
      <c r="A606" s="451"/>
      <c r="B606" s="451"/>
      <c r="C606" s="451"/>
      <c r="D606" s="451"/>
      <c r="E606" s="451"/>
      <c r="F606" s="451"/>
      <c r="G606" s="451"/>
      <c r="H606" s="451"/>
      <c r="I606" s="451"/>
      <c r="J606" s="451"/>
      <c r="K606" s="451"/>
      <c r="L606" s="451"/>
      <c r="M606" s="451"/>
      <c r="N606" s="451"/>
      <c r="O606" s="451"/>
      <c r="P606" s="451"/>
      <c r="Q606" s="451"/>
      <c r="R606" s="451"/>
      <c r="S606" s="451"/>
      <c r="T606" s="451"/>
      <c r="U606" s="451"/>
      <c r="V606" s="451"/>
      <c r="W606" s="451"/>
      <c r="X606" s="451"/>
      <c r="Y606" s="451"/>
      <c r="Z606" s="451"/>
      <c r="AA606" s="451"/>
      <c r="AB606" s="451"/>
      <c r="AC606" s="451"/>
      <c r="AD606" s="451"/>
      <c r="AE606" s="451"/>
      <c r="AF606" s="451"/>
      <c r="AG606" s="451"/>
      <c r="AH606" s="451"/>
      <c r="AI606" s="451"/>
      <c r="AJ606" s="451"/>
      <c r="AK606" s="451"/>
      <c r="AL606" s="451"/>
      <c r="AM606" s="451"/>
      <c r="AN606" s="451"/>
      <c r="AO606" s="451"/>
      <c r="AP606" s="451"/>
      <c r="AQ606" s="451"/>
      <c r="AR606" s="451"/>
      <c r="AS606" s="451"/>
      <c r="AT606" s="451"/>
      <c r="AU606" s="451"/>
      <c r="AV606" s="451"/>
    </row>
    <row r="607" spans="1:48">
      <c r="A607" s="451"/>
      <c r="B607" s="451"/>
      <c r="C607" s="451"/>
      <c r="D607" s="451"/>
      <c r="E607" s="451"/>
      <c r="F607" s="451"/>
      <c r="G607" s="451"/>
      <c r="H607" s="451"/>
      <c r="I607" s="451"/>
      <c r="J607" s="451"/>
      <c r="K607" s="451"/>
      <c r="L607" s="451"/>
      <c r="M607" s="451"/>
      <c r="N607" s="451"/>
      <c r="O607" s="451"/>
      <c r="P607" s="451"/>
      <c r="Q607" s="451"/>
      <c r="R607" s="451"/>
      <c r="S607" s="451"/>
      <c r="T607" s="451"/>
      <c r="U607" s="451"/>
      <c r="V607" s="451"/>
      <c r="W607" s="451"/>
      <c r="X607" s="451"/>
      <c r="Y607" s="451"/>
      <c r="Z607" s="451"/>
      <c r="AA607" s="451"/>
      <c r="AB607" s="451"/>
      <c r="AC607" s="451"/>
      <c r="AD607" s="451"/>
      <c r="AE607" s="451"/>
      <c r="AF607" s="451"/>
      <c r="AG607" s="451"/>
      <c r="AH607" s="451"/>
      <c r="AI607" s="451"/>
      <c r="AJ607" s="451"/>
      <c r="AK607" s="451"/>
      <c r="AL607" s="451"/>
      <c r="AM607" s="451"/>
      <c r="AN607" s="451"/>
      <c r="AO607" s="451"/>
      <c r="AP607" s="451"/>
      <c r="AQ607" s="451"/>
      <c r="AR607" s="451"/>
      <c r="AS607" s="451"/>
      <c r="AT607" s="451"/>
      <c r="AU607" s="451"/>
      <c r="AV607" s="451"/>
    </row>
    <row r="608" spans="1:48">
      <c r="A608" s="451"/>
      <c r="B608" s="451"/>
      <c r="C608" s="451"/>
      <c r="D608" s="451"/>
      <c r="E608" s="451"/>
      <c r="F608" s="451"/>
      <c r="G608" s="451"/>
      <c r="H608" s="451"/>
      <c r="I608" s="451"/>
      <c r="J608" s="451"/>
      <c r="K608" s="451"/>
      <c r="L608" s="451"/>
      <c r="M608" s="451"/>
      <c r="N608" s="451"/>
      <c r="O608" s="451"/>
      <c r="P608" s="451"/>
      <c r="Q608" s="451"/>
      <c r="R608" s="451"/>
      <c r="S608" s="451"/>
      <c r="T608" s="451"/>
      <c r="U608" s="451"/>
      <c r="V608" s="451"/>
      <c r="W608" s="451"/>
      <c r="X608" s="451"/>
      <c r="Y608" s="451"/>
      <c r="Z608" s="451"/>
      <c r="AA608" s="451"/>
      <c r="AB608" s="451"/>
      <c r="AC608" s="451"/>
      <c r="AD608" s="451"/>
      <c r="AE608" s="451"/>
      <c r="AF608" s="451"/>
      <c r="AG608" s="451"/>
      <c r="AH608" s="451"/>
      <c r="AI608" s="451"/>
      <c r="AJ608" s="451"/>
      <c r="AK608" s="451"/>
      <c r="AL608" s="451"/>
      <c r="AM608" s="451"/>
      <c r="AN608" s="451"/>
      <c r="AO608" s="451"/>
      <c r="AP608" s="451"/>
      <c r="AQ608" s="451"/>
      <c r="AR608" s="451"/>
      <c r="AS608" s="451"/>
      <c r="AT608" s="451"/>
      <c r="AU608" s="451"/>
      <c r="AV608" s="451"/>
    </row>
    <row r="609" spans="1:48">
      <c r="A609" s="451"/>
      <c r="B609" s="451"/>
      <c r="C609" s="451"/>
      <c r="D609" s="451"/>
      <c r="E609" s="451"/>
      <c r="F609" s="451"/>
      <c r="G609" s="451"/>
      <c r="H609" s="451"/>
      <c r="I609" s="451"/>
      <c r="J609" s="451"/>
      <c r="K609" s="451"/>
      <c r="L609" s="451"/>
      <c r="M609" s="451"/>
      <c r="N609" s="451"/>
      <c r="O609" s="451"/>
      <c r="P609" s="451"/>
      <c r="Q609" s="451"/>
      <c r="R609" s="451"/>
      <c r="S609" s="451"/>
      <c r="T609" s="451"/>
      <c r="U609" s="451"/>
      <c r="V609" s="451"/>
      <c r="W609" s="451"/>
      <c r="X609" s="451"/>
      <c r="Y609" s="451"/>
      <c r="Z609" s="451"/>
      <c r="AA609" s="451"/>
      <c r="AB609" s="451"/>
      <c r="AC609" s="451"/>
      <c r="AD609" s="451"/>
      <c r="AE609" s="451"/>
      <c r="AF609" s="451"/>
      <c r="AG609" s="451"/>
      <c r="AH609" s="451"/>
      <c r="AI609" s="451"/>
      <c r="AJ609" s="451"/>
      <c r="AK609" s="451"/>
      <c r="AL609" s="451"/>
      <c r="AM609" s="451"/>
      <c r="AN609" s="451"/>
      <c r="AO609" s="451"/>
      <c r="AP609" s="451"/>
      <c r="AQ609" s="451"/>
      <c r="AR609" s="451"/>
      <c r="AS609" s="451"/>
      <c r="AT609" s="451"/>
      <c r="AU609" s="451"/>
      <c r="AV609" s="451"/>
    </row>
    <row r="610" spans="1:48">
      <c r="A610" s="451"/>
      <c r="B610" s="451"/>
      <c r="C610" s="451"/>
      <c r="D610" s="451"/>
      <c r="E610" s="451"/>
      <c r="F610" s="451"/>
      <c r="G610" s="451"/>
      <c r="H610" s="451"/>
      <c r="I610" s="451"/>
      <c r="J610" s="451"/>
      <c r="K610" s="451"/>
      <c r="L610" s="451"/>
      <c r="M610" s="451"/>
      <c r="N610" s="451"/>
      <c r="O610" s="451"/>
      <c r="P610" s="451"/>
      <c r="Q610" s="451"/>
      <c r="R610" s="451"/>
      <c r="S610" s="451"/>
      <c r="T610" s="451"/>
      <c r="U610" s="451"/>
      <c r="V610" s="451"/>
      <c r="W610" s="451"/>
      <c r="X610" s="451"/>
      <c r="Y610" s="451"/>
      <c r="Z610" s="451"/>
      <c r="AA610" s="451"/>
      <c r="AB610" s="451"/>
      <c r="AC610" s="451"/>
      <c r="AD610" s="451"/>
      <c r="AE610" s="451"/>
      <c r="AF610" s="451"/>
      <c r="AG610" s="451"/>
      <c r="AH610" s="451"/>
      <c r="AI610" s="451"/>
      <c r="AJ610" s="451"/>
      <c r="AK610" s="451"/>
      <c r="AL610" s="451"/>
      <c r="AM610" s="451"/>
      <c r="AN610" s="451"/>
      <c r="AO610" s="451"/>
      <c r="AP610" s="451"/>
      <c r="AQ610" s="451"/>
      <c r="AR610" s="451"/>
      <c r="AS610" s="451"/>
      <c r="AT610" s="451"/>
      <c r="AU610" s="451"/>
      <c r="AV610" s="451"/>
    </row>
    <row r="611" spans="1:48">
      <c r="A611" s="451"/>
      <c r="B611" s="451"/>
      <c r="C611" s="451"/>
      <c r="D611" s="451"/>
      <c r="E611" s="451"/>
      <c r="F611" s="451"/>
      <c r="G611" s="451"/>
      <c r="H611" s="451"/>
      <c r="I611" s="451"/>
      <c r="J611" s="451"/>
      <c r="K611" s="451"/>
      <c r="L611" s="451"/>
      <c r="M611" s="451"/>
      <c r="N611" s="451"/>
      <c r="O611" s="451"/>
      <c r="P611" s="451"/>
      <c r="Q611" s="451"/>
      <c r="R611" s="451"/>
      <c r="S611" s="451"/>
      <c r="T611" s="451"/>
      <c r="U611" s="451"/>
      <c r="V611" s="451"/>
      <c r="W611" s="451"/>
      <c r="X611" s="451"/>
      <c r="Y611" s="451"/>
      <c r="Z611" s="451"/>
      <c r="AA611" s="451"/>
      <c r="AB611" s="451"/>
      <c r="AC611" s="451"/>
      <c r="AD611" s="451"/>
      <c r="AE611" s="451"/>
      <c r="AF611" s="451"/>
      <c r="AG611" s="451"/>
      <c r="AH611" s="451"/>
      <c r="AI611" s="451"/>
      <c r="AJ611" s="451"/>
      <c r="AK611" s="451"/>
      <c r="AL611" s="451"/>
      <c r="AM611" s="451"/>
      <c r="AN611" s="451"/>
      <c r="AO611" s="451"/>
      <c r="AP611" s="451"/>
      <c r="AQ611" s="451"/>
      <c r="AR611" s="451"/>
      <c r="AS611" s="451"/>
      <c r="AT611" s="451"/>
      <c r="AU611" s="451"/>
      <c r="AV611" s="451"/>
    </row>
    <row r="612" spans="1:48">
      <c r="A612" s="451"/>
      <c r="B612" s="451"/>
      <c r="C612" s="451"/>
      <c r="D612" s="451"/>
      <c r="E612" s="451"/>
      <c r="F612" s="451"/>
      <c r="G612" s="451"/>
      <c r="H612" s="451"/>
      <c r="I612" s="451"/>
      <c r="J612" s="451"/>
      <c r="K612" s="451"/>
      <c r="L612" s="451"/>
      <c r="M612" s="451"/>
      <c r="N612" s="451"/>
      <c r="O612" s="451"/>
      <c r="P612" s="451"/>
      <c r="Q612" s="451"/>
      <c r="R612" s="451"/>
      <c r="S612" s="451"/>
      <c r="T612" s="451"/>
      <c r="U612" s="451"/>
      <c r="V612" s="451"/>
      <c r="W612" s="451"/>
      <c r="X612" s="451"/>
      <c r="Y612" s="451"/>
      <c r="Z612" s="451"/>
      <c r="AA612" s="451"/>
      <c r="AB612" s="451"/>
      <c r="AC612" s="451"/>
      <c r="AD612" s="451"/>
      <c r="AE612" s="451"/>
      <c r="AF612" s="451"/>
      <c r="AG612" s="451"/>
      <c r="AH612" s="451"/>
      <c r="AI612" s="451"/>
      <c r="AJ612" s="451"/>
      <c r="AK612" s="451"/>
      <c r="AL612" s="451"/>
      <c r="AM612" s="451"/>
      <c r="AN612" s="451"/>
      <c r="AO612" s="451"/>
      <c r="AP612" s="451"/>
      <c r="AQ612" s="451"/>
      <c r="AR612" s="451"/>
      <c r="AS612" s="451"/>
      <c r="AT612" s="451"/>
      <c r="AU612" s="451"/>
      <c r="AV612" s="451"/>
    </row>
    <row r="613" spans="1:48">
      <c r="A613" s="451"/>
      <c r="B613" s="451"/>
      <c r="C613" s="451"/>
      <c r="D613" s="451"/>
      <c r="E613" s="451"/>
      <c r="F613" s="451"/>
      <c r="G613" s="451"/>
      <c r="H613" s="451"/>
      <c r="I613" s="451"/>
      <c r="J613" s="451"/>
      <c r="K613" s="451"/>
      <c r="L613" s="451"/>
      <c r="M613" s="451"/>
      <c r="N613" s="451"/>
      <c r="O613" s="451"/>
      <c r="P613" s="451"/>
      <c r="Q613" s="451"/>
      <c r="R613" s="451"/>
      <c r="S613" s="451"/>
      <c r="T613" s="451"/>
      <c r="U613" s="451"/>
      <c r="V613" s="451"/>
      <c r="W613" s="451"/>
      <c r="X613" s="451"/>
      <c r="Y613" s="451"/>
      <c r="Z613" s="451"/>
      <c r="AA613" s="451"/>
      <c r="AB613" s="451"/>
      <c r="AC613" s="451"/>
      <c r="AD613" s="451"/>
      <c r="AE613" s="451"/>
      <c r="AF613" s="451"/>
      <c r="AG613" s="451"/>
      <c r="AH613" s="451"/>
      <c r="AI613" s="451"/>
      <c r="AJ613" s="451"/>
      <c r="AK613" s="451"/>
      <c r="AL613" s="451"/>
      <c r="AM613" s="451"/>
      <c r="AN613" s="451"/>
      <c r="AO613" s="451"/>
      <c r="AP613" s="451"/>
      <c r="AQ613" s="451"/>
      <c r="AR613" s="451"/>
      <c r="AS613" s="451"/>
      <c r="AT613" s="451"/>
      <c r="AU613" s="451"/>
      <c r="AV613" s="451"/>
    </row>
    <row r="614" spans="1:48">
      <c r="A614" s="451"/>
      <c r="B614" s="451"/>
      <c r="C614" s="451"/>
      <c r="D614" s="451"/>
      <c r="E614" s="451"/>
      <c r="F614" s="451"/>
      <c r="G614" s="451"/>
      <c r="H614" s="451"/>
      <c r="I614" s="451"/>
      <c r="J614" s="451"/>
      <c r="K614" s="451"/>
      <c r="L614" s="451"/>
      <c r="M614" s="451"/>
      <c r="N614" s="451"/>
      <c r="O614" s="451"/>
      <c r="P614" s="451"/>
      <c r="Q614" s="451"/>
      <c r="R614" s="451"/>
      <c r="S614" s="451"/>
      <c r="T614" s="451"/>
      <c r="U614" s="451"/>
      <c r="V614" s="451"/>
      <c r="W614" s="451"/>
      <c r="X614" s="451"/>
      <c r="Y614" s="451"/>
      <c r="Z614" s="451"/>
      <c r="AA614" s="451"/>
      <c r="AB614" s="451"/>
      <c r="AC614" s="451"/>
      <c r="AD614" s="451"/>
      <c r="AE614" s="451"/>
      <c r="AF614" s="451"/>
      <c r="AG614" s="451"/>
      <c r="AH614" s="451"/>
      <c r="AI614" s="451"/>
      <c r="AJ614" s="451"/>
      <c r="AK614" s="451"/>
      <c r="AL614" s="451"/>
      <c r="AM614" s="451"/>
      <c r="AN614" s="451"/>
      <c r="AO614" s="451"/>
      <c r="AP614" s="451"/>
      <c r="AQ614" s="451"/>
      <c r="AR614" s="451"/>
      <c r="AS614" s="451"/>
      <c r="AT614" s="451"/>
      <c r="AU614" s="451"/>
      <c r="AV614" s="451"/>
    </row>
    <row r="615" spans="1:48">
      <c r="A615" s="451"/>
      <c r="B615" s="451"/>
      <c r="C615" s="451"/>
      <c r="D615" s="451"/>
      <c r="E615" s="451"/>
      <c r="F615" s="451"/>
      <c r="G615" s="451"/>
      <c r="H615" s="451"/>
      <c r="I615" s="451"/>
      <c r="J615" s="451"/>
      <c r="K615" s="451"/>
      <c r="L615" s="451"/>
      <c r="M615" s="451"/>
      <c r="N615" s="451"/>
      <c r="O615" s="451"/>
      <c r="P615" s="451"/>
      <c r="Q615" s="451"/>
      <c r="R615" s="451"/>
      <c r="S615" s="451"/>
      <c r="T615" s="451"/>
      <c r="U615" s="451"/>
      <c r="V615" s="451"/>
      <c r="W615" s="451"/>
      <c r="X615" s="451"/>
      <c r="Y615" s="451"/>
      <c r="Z615" s="451"/>
      <c r="AA615" s="451"/>
      <c r="AB615" s="451"/>
      <c r="AC615" s="451"/>
      <c r="AD615" s="451"/>
      <c r="AE615" s="451"/>
      <c r="AF615" s="451"/>
      <c r="AG615" s="451"/>
      <c r="AH615" s="451"/>
      <c r="AI615" s="451"/>
      <c r="AJ615" s="451"/>
      <c r="AK615" s="451"/>
      <c r="AL615" s="451"/>
      <c r="AM615" s="451"/>
      <c r="AN615" s="451"/>
      <c r="AO615" s="451"/>
      <c r="AP615" s="451"/>
      <c r="AQ615" s="451"/>
      <c r="AR615" s="451"/>
      <c r="AS615" s="451"/>
      <c r="AT615" s="451"/>
      <c r="AU615" s="451"/>
      <c r="AV615" s="451"/>
    </row>
    <row r="616" spans="1:48">
      <c r="A616" s="451"/>
      <c r="B616" s="451"/>
      <c r="C616" s="451"/>
      <c r="D616" s="451"/>
      <c r="E616" s="451"/>
      <c r="F616" s="451"/>
      <c r="G616" s="451"/>
      <c r="H616" s="451"/>
      <c r="I616" s="451"/>
      <c r="J616" s="451"/>
      <c r="K616" s="451"/>
      <c r="L616" s="451"/>
      <c r="M616" s="451"/>
      <c r="N616" s="451"/>
      <c r="O616" s="451"/>
      <c r="P616" s="451"/>
      <c r="Q616" s="451"/>
      <c r="R616" s="451"/>
      <c r="S616" s="451"/>
      <c r="T616" s="451"/>
      <c r="U616" s="451"/>
      <c r="V616" s="451"/>
      <c r="W616" s="451"/>
      <c r="X616" s="451"/>
      <c r="Y616" s="451"/>
      <c r="Z616" s="451"/>
      <c r="AA616" s="451"/>
      <c r="AB616" s="451"/>
      <c r="AC616" s="451"/>
      <c r="AD616" s="451"/>
      <c r="AE616" s="451"/>
      <c r="AF616" s="451"/>
      <c r="AG616" s="451"/>
      <c r="AH616" s="451"/>
      <c r="AI616" s="451"/>
      <c r="AJ616" s="451"/>
      <c r="AK616" s="451"/>
      <c r="AL616" s="451"/>
      <c r="AM616" s="451"/>
      <c r="AN616" s="451"/>
      <c r="AO616" s="451"/>
      <c r="AP616" s="451"/>
      <c r="AQ616" s="451"/>
      <c r="AR616" s="451"/>
      <c r="AS616" s="451"/>
      <c r="AT616" s="451"/>
      <c r="AU616" s="451"/>
      <c r="AV616" s="451"/>
    </row>
    <row r="617" spans="1:48">
      <c r="A617" s="451"/>
      <c r="B617" s="451"/>
      <c r="C617" s="451"/>
      <c r="D617" s="451"/>
      <c r="E617" s="451"/>
      <c r="F617" s="451"/>
      <c r="G617" s="451"/>
      <c r="H617" s="451"/>
      <c r="I617" s="451"/>
      <c r="J617" s="451"/>
      <c r="K617" s="451"/>
      <c r="L617" s="451"/>
      <c r="M617" s="451"/>
      <c r="N617" s="451"/>
      <c r="O617" s="451"/>
      <c r="P617" s="451"/>
      <c r="Q617" s="451"/>
      <c r="R617" s="451"/>
      <c r="S617" s="451"/>
      <c r="T617" s="451"/>
      <c r="U617" s="451"/>
      <c r="V617" s="451"/>
      <c r="W617" s="451"/>
      <c r="X617" s="451"/>
      <c r="Y617" s="451"/>
      <c r="Z617" s="451"/>
      <c r="AA617" s="451"/>
      <c r="AB617" s="451"/>
      <c r="AC617" s="451"/>
      <c r="AD617" s="451"/>
      <c r="AE617" s="451"/>
      <c r="AF617" s="451"/>
      <c r="AG617" s="451"/>
      <c r="AH617" s="451"/>
      <c r="AI617" s="451"/>
      <c r="AJ617" s="451"/>
      <c r="AK617" s="451"/>
      <c r="AL617" s="451"/>
      <c r="AM617" s="451"/>
      <c r="AN617" s="451"/>
      <c r="AO617" s="451"/>
      <c r="AP617" s="451"/>
      <c r="AQ617" s="451"/>
      <c r="AR617" s="451"/>
      <c r="AS617" s="451"/>
      <c r="AT617" s="451"/>
      <c r="AU617" s="451"/>
      <c r="AV617" s="451"/>
    </row>
    <row r="618" spans="1:48">
      <c r="A618" s="451"/>
      <c r="B618" s="451"/>
      <c r="C618" s="451"/>
      <c r="D618" s="451"/>
      <c r="E618" s="451"/>
      <c r="F618" s="451"/>
      <c r="G618" s="451"/>
      <c r="H618" s="451"/>
      <c r="I618" s="451"/>
      <c r="J618" s="451"/>
      <c r="K618" s="451"/>
      <c r="L618" s="451"/>
      <c r="M618" s="451"/>
      <c r="N618" s="451"/>
      <c r="O618" s="451"/>
      <c r="P618" s="451"/>
      <c r="Q618" s="451"/>
      <c r="R618" s="451"/>
      <c r="S618" s="451"/>
      <c r="T618" s="451"/>
      <c r="U618" s="451"/>
      <c r="V618" s="451"/>
      <c r="W618" s="451"/>
      <c r="X618" s="451"/>
      <c r="Y618" s="451"/>
      <c r="Z618" s="451"/>
      <c r="AA618" s="451"/>
      <c r="AB618" s="451"/>
      <c r="AC618" s="451"/>
      <c r="AD618" s="451"/>
      <c r="AE618" s="451"/>
      <c r="AF618" s="451"/>
      <c r="AG618" s="451"/>
      <c r="AH618" s="451"/>
      <c r="AI618" s="451"/>
      <c r="AJ618" s="451"/>
      <c r="AK618" s="451"/>
      <c r="AL618" s="451"/>
      <c r="AM618" s="451"/>
      <c r="AN618" s="451"/>
      <c r="AO618" s="451"/>
      <c r="AP618" s="451"/>
      <c r="AQ618" s="451"/>
      <c r="AR618" s="451"/>
      <c r="AS618" s="451"/>
      <c r="AT618" s="451"/>
      <c r="AU618" s="451"/>
      <c r="AV618" s="451"/>
    </row>
    <row r="619" spans="1:48">
      <c r="A619" s="451"/>
      <c r="B619" s="451"/>
      <c r="C619" s="451"/>
      <c r="D619" s="451"/>
      <c r="E619" s="451"/>
      <c r="F619" s="451"/>
      <c r="G619" s="451"/>
      <c r="H619" s="451"/>
      <c r="I619" s="451"/>
      <c r="J619" s="451"/>
      <c r="K619" s="451"/>
      <c r="L619" s="451"/>
      <c r="M619" s="451"/>
      <c r="N619" s="451"/>
      <c r="O619" s="451"/>
      <c r="P619" s="451"/>
      <c r="Q619" s="451"/>
      <c r="R619" s="451"/>
      <c r="S619" s="451"/>
      <c r="T619" s="451"/>
      <c r="U619" s="451"/>
      <c r="V619" s="451"/>
      <c r="W619" s="451"/>
      <c r="X619" s="451"/>
      <c r="Y619" s="451"/>
      <c r="Z619" s="451"/>
      <c r="AA619" s="451"/>
      <c r="AB619" s="451"/>
      <c r="AC619" s="451"/>
      <c r="AD619" s="451"/>
      <c r="AE619" s="451"/>
      <c r="AF619" s="451"/>
      <c r="AG619" s="451"/>
      <c r="AH619" s="451"/>
      <c r="AI619" s="451"/>
      <c r="AJ619" s="451"/>
      <c r="AK619" s="451"/>
      <c r="AL619" s="451"/>
      <c r="AM619" s="451"/>
      <c r="AN619" s="451"/>
      <c r="AO619" s="451"/>
      <c r="AP619" s="451"/>
      <c r="AQ619" s="451"/>
      <c r="AR619" s="451"/>
      <c r="AS619" s="451"/>
      <c r="AT619" s="451"/>
      <c r="AU619" s="451"/>
      <c r="AV619" s="451"/>
    </row>
    <row r="620" spans="1:48">
      <c r="A620" s="451"/>
      <c r="B620" s="451"/>
      <c r="C620" s="451"/>
      <c r="D620" s="451"/>
      <c r="E620" s="451"/>
      <c r="F620" s="451"/>
      <c r="G620" s="451"/>
      <c r="H620" s="451"/>
      <c r="I620" s="451"/>
      <c r="J620" s="451"/>
      <c r="K620" s="451"/>
      <c r="L620" s="451"/>
      <c r="M620" s="451"/>
      <c r="N620" s="451"/>
      <c r="O620" s="451"/>
      <c r="P620" s="451"/>
      <c r="Q620" s="451"/>
      <c r="R620" s="451"/>
      <c r="S620" s="451"/>
      <c r="T620" s="451"/>
      <c r="U620" s="451"/>
      <c r="V620" s="451"/>
      <c r="W620" s="451"/>
      <c r="X620" s="451"/>
      <c r="Y620" s="451"/>
      <c r="Z620" s="451"/>
      <c r="AA620" s="451"/>
      <c r="AB620" s="451"/>
      <c r="AC620" s="451"/>
      <c r="AD620" s="451"/>
      <c r="AE620" s="451"/>
      <c r="AF620" s="451"/>
      <c r="AG620" s="451"/>
      <c r="AH620" s="451"/>
      <c r="AI620" s="451"/>
      <c r="AJ620" s="451"/>
      <c r="AK620" s="451"/>
      <c r="AL620" s="451"/>
      <c r="AM620" s="451"/>
      <c r="AN620" s="451"/>
      <c r="AO620" s="451"/>
      <c r="AP620" s="451"/>
      <c r="AQ620" s="451"/>
      <c r="AR620" s="451"/>
      <c r="AS620" s="451"/>
      <c r="AT620" s="451"/>
      <c r="AU620" s="451"/>
      <c r="AV620" s="451"/>
    </row>
    <row r="621" spans="1:48">
      <c r="A621" s="451"/>
      <c r="B621" s="451"/>
      <c r="C621" s="451"/>
      <c r="D621" s="451"/>
      <c r="E621" s="451"/>
      <c r="F621" s="451"/>
      <c r="G621" s="451"/>
      <c r="H621" s="451"/>
      <c r="I621" s="451"/>
      <c r="J621" s="451"/>
      <c r="K621" s="451"/>
      <c r="L621" s="451"/>
      <c r="M621" s="451"/>
      <c r="N621" s="451"/>
      <c r="O621" s="451"/>
      <c r="P621" s="451"/>
      <c r="Q621" s="451"/>
      <c r="R621" s="451"/>
      <c r="S621" s="451"/>
      <c r="T621" s="451"/>
      <c r="U621" s="451"/>
      <c r="V621" s="451"/>
      <c r="W621" s="451"/>
      <c r="X621" s="451"/>
      <c r="Y621" s="451"/>
      <c r="Z621" s="451"/>
      <c r="AA621" s="451"/>
      <c r="AB621" s="451"/>
      <c r="AC621" s="451"/>
      <c r="AD621" s="451"/>
      <c r="AE621" s="451"/>
      <c r="AF621" s="451"/>
      <c r="AG621" s="451"/>
      <c r="AH621" s="451"/>
      <c r="AI621" s="451"/>
      <c r="AJ621" s="451"/>
      <c r="AK621" s="451"/>
      <c r="AL621" s="451"/>
      <c r="AM621" s="451"/>
      <c r="AN621" s="451"/>
      <c r="AO621" s="451"/>
      <c r="AP621" s="451"/>
      <c r="AQ621" s="451"/>
      <c r="AR621" s="451"/>
      <c r="AS621" s="451"/>
      <c r="AT621" s="451"/>
      <c r="AU621" s="451"/>
      <c r="AV621" s="451"/>
    </row>
    <row r="622" spans="1:48">
      <c r="A622" s="451"/>
      <c r="B622" s="451"/>
      <c r="C622" s="451"/>
      <c r="D622" s="451"/>
      <c r="E622" s="451"/>
      <c r="F622" s="451"/>
      <c r="G622" s="451"/>
      <c r="H622" s="451"/>
      <c r="I622" s="451"/>
      <c r="J622" s="451"/>
      <c r="K622" s="451"/>
      <c r="L622" s="451"/>
      <c r="M622" s="451"/>
      <c r="N622" s="451"/>
      <c r="O622" s="451"/>
      <c r="P622" s="451"/>
      <c r="Q622" s="451"/>
      <c r="R622" s="451"/>
      <c r="S622" s="451"/>
      <c r="T622" s="451"/>
      <c r="U622" s="451"/>
      <c r="V622" s="451"/>
      <c r="W622" s="451"/>
      <c r="X622" s="451"/>
      <c r="Y622" s="451"/>
      <c r="Z622" s="451"/>
      <c r="AA622" s="451"/>
      <c r="AB622" s="451"/>
      <c r="AC622" s="451"/>
      <c r="AD622" s="451"/>
      <c r="AE622" s="451"/>
      <c r="AF622" s="451"/>
      <c r="AG622" s="451"/>
      <c r="AH622" s="451"/>
      <c r="AI622" s="451"/>
      <c r="AJ622" s="451"/>
      <c r="AK622" s="451"/>
      <c r="AL622" s="451"/>
      <c r="AM622" s="451"/>
      <c r="AN622" s="451"/>
      <c r="AO622" s="451"/>
      <c r="AP622" s="451"/>
      <c r="AQ622" s="451"/>
      <c r="AR622" s="451"/>
      <c r="AS622" s="451"/>
      <c r="AT622" s="451"/>
      <c r="AU622" s="451"/>
      <c r="AV622" s="451"/>
    </row>
    <row r="623" spans="1:48">
      <c r="A623" s="451"/>
      <c r="B623" s="451"/>
      <c r="C623" s="451"/>
      <c r="D623" s="451"/>
      <c r="E623" s="451"/>
      <c r="F623" s="451"/>
      <c r="G623" s="451"/>
      <c r="H623" s="451"/>
      <c r="I623" s="451"/>
      <c r="J623" s="451"/>
      <c r="K623" s="451"/>
      <c r="L623" s="451"/>
      <c r="M623" s="451"/>
      <c r="N623" s="451"/>
      <c r="O623" s="451"/>
      <c r="P623" s="451"/>
      <c r="Q623" s="451"/>
      <c r="R623" s="451"/>
      <c r="S623" s="451"/>
      <c r="T623" s="451"/>
      <c r="U623" s="451"/>
      <c r="V623" s="451"/>
      <c r="W623" s="451"/>
      <c r="X623" s="451"/>
      <c r="Y623" s="451"/>
      <c r="Z623" s="451"/>
      <c r="AA623" s="451"/>
      <c r="AB623" s="451"/>
      <c r="AC623" s="451"/>
      <c r="AD623" s="451"/>
      <c r="AE623" s="451"/>
      <c r="AF623" s="451"/>
      <c r="AG623" s="451"/>
      <c r="AH623" s="451"/>
      <c r="AI623" s="451"/>
      <c r="AJ623" s="451"/>
      <c r="AK623" s="451"/>
      <c r="AL623" s="451"/>
      <c r="AM623" s="451"/>
      <c r="AN623" s="451"/>
      <c r="AO623" s="451"/>
      <c r="AP623" s="451"/>
      <c r="AQ623" s="451"/>
      <c r="AR623" s="451"/>
      <c r="AS623" s="451"/>
      <c r="AT623" s="451"/>
      <c r="AU623" s="451"/>
      <c r="AV623" s="451"/>
    </row>
    <row r="624" spans="1:48">
      <c r="A624" s="451"/>
      <c r="B624" s="451"/>
      <c r="C624" s="451"/>
      <c r="D624" s="451"/>
      <c r="E624" s="451"/>
      <c r="F624" s="451"/>
      <c r="G624" s="451"/>
      <c r="H624" s="451"/>
      <c r="I624" s="451"/>
      <c r="J624" s="451"/>
      <c r="K624" s="451"/>
      <c r="L624" s="451"/>
      <c r="M624" s="451"/>
      <c r="N624" s="451"/>
      <c r="O624" s="451"/>
      <c r="P624" s="451"/>
      <c r="Q624" s="451"/>
      <c r="R624" s="451"/>
      <c r="S624" s="451"/>
      <c r="T624" s="451"/>
      <c r="U624" s="451"/>
      <c r="V624" s="451"/>
      <c r="W624" s="451"/>
      <c r="X624" s="451"/>
      <c r="Y624" s="451"/>
      <c r="Z624" s="451"/>
      <c r="AA624" s="451"/>
      <c r="AB624" s="451"/>
      <c r="AC624" s="451"/>
      <c r="AD624" s="451"/>
      <c r="AE624" s="451"/>
      <c r="AF624" s="451"/>
      <c r="AG624" s="451"/>
      <c r="AH624" s="451"/>
      <c r="AI624" s="451"/>
      <c r="AJ624" s="451"/>
      <c r="AK624" s="451"/>
      <c r="AL624" s="451"/>
      <c r="AM624" s="451"/>
      <c r="AN624" s="451"/>
      <c r="AO624" s="451"/>
      <c r="AP624" s="451"/>
      <c r="AQ624" s="451"/>
      <c r="AR624" s="451"/>
      <c r="AS624" s="451"/>
      <c r="AT624" s="451"/>
      <c r="AU624" s="451"/>
      <c r="AV624" s="451"/>
    </row>
    <row r="625" spans="1:48">
      <c r="A625" s="451"/>
      <c r="B625" s="451"/>
      <c r="C625" s="451"/>
      <c r="D625" s="451"/>
      <c r="E625" s="451"/>
      <c r="F625" s="451"/>
      <c r="G625" s="451"/>
      <c r="H625" s="451"/>
      <c r="I625" s="451"/>
      <c r="J625" s="451"/>
      <c r="K625" s="451"/>
      <c r="L625" s="451"/>
      <c r="M625" s="451"/>
      <c r="N625" s="451"/>
      <c r="O625" s="451"/>
      <c r="P625" s="451"/>
      <c r="Q625" s="451"/>
      <c r="R625" s="451"/>
      <c r="S625" s="451"/>
      <c r="T625" s="451"/>
      <c r="U625" s="451"/>
      <c r="V625" s="451"/>
      <c r="W625" s="451"/>
      <c r="X625" s="451"/>
      <c r="Y625" s="451"/>
      <c r="Z625" s="451"/>
      <c r="AA625" s="451"/>
      <c r="AB625" s="451"/>
      <c r="AC625" s="451"/>
      <c r="AD625" s="451"/>
      <c r="AE625" s="451"/>
      <c r="AF625" s="451"/>
      <c r="AG625" s="451"/>
      <c r="AH625" s="451"/>
      <c r="AI625" s="451"/>
      <c r="AJ625" s="451"/>
      <c r="AK625" s="451"/>
      <c r="AL625" s="451"/>
      <c r="AM625" s="451"/>
      <c r="AN625" s="451"/>
      <c r="AO625" s="451"/>
      <c r="AP625" s="451"/>
      <c r="AQ625" s="451"/>
      <c r="AR625" s="451"/>
      <c r="AS625" s="451"/>
      <c r="AT625" s="451"/>
      <c r="AU625" s="451"/>
      <c r="AV625" s="451"/>
    </row>
    <row r="626" spans="1:48">
      <c r="A626" s="451"/>
      <c r="B626" s="451"/>
      <c r="C626" s="451"/>
      <c r="D626" s="451"/>
      <c r="E626" s="451"/>
      <c r="F626" s="451"/>
      <c r="G626" s="451"/>
      <c r="H626" s="451"/>
      <c r="I626" s="451"/>
      <c r="J626" s="451"/>
      <c r="K626" s="451"/>
      <c r="L626" s="451"/>
      <c r="M626" s="451"/>
      <c r="N626" s="451"/>
      <c r="O626" s="451"/>
      <c r="P626" s="451"/>
      <c r="Q626" s="451"/>
      <c r="R626" s="451"/>
      <c r="S626" s="451"/>
      <c r="T626" s="451"/>
      <c r="U626" s="451"/>
      <c r="V626" s="451"/>
      <c r="W626" s="451"/>
      <c r="X626" s="451"/>
      <c r="Y626" s="451"/>
      <c r="Z626" s="451"/>
      <c r="AA626" s="451"/>
      <c r="AB626" s="451"/>
      <c r="AC626" s="451"/>
      <c r="AD626" s="451"/>
      <c r="AE626" s="451"/>
      <c r="AF626" s="451"/>
      <c r="AG626" s="451"/>
      <c r="AH626" s="451"/>
      <c r="AI626" s="451"/>
      <c r="AJ626" s="451"/>
      <c r="AK626" s="451"/>
      <c r="AL626" s="451"/>
      <c r="AM626" s="451"/>
      <c r="AN626" s="451"/>
      <c r="AO626" s="451"/>
      <c r="AP626" s="451"/>
      <c r="AQ626" s="451"/>
      <c r="AR626" s="451"/>
      <c r="AS626" s="451"/>
      <c r="AT626" s="451"/>
      <c r="AU626" s="451"/>
      <c r="AV626" s="451"/>
    </row>
    <row r="627" spans="1:48">
      <c r="A627" s="451"/>
      <c r="B627" s="451"/>
      <c r="C627" s="451"/>
      <c r="D627" s="451"/>
      <c r="E627" s="451"/>
      <c r="F627" s="451"/>
      <c r="G627" s="451"/>
      <c r="H627" s="451"/>
      <c r="I627" s="451"/>
      <c r="J627" s="451"/>
      <c r="K627" s="451"/>
      <c r="L627" s="451"/>
      <c r="M627" s="451"/>
      <c r="N627" s="451"/>
      <c r="O627" s="451"/>
      <c r="P627" s="451"/>
      <c r="Q627" s="451"/>
      <c r="R627" s="451"/>
      <c r="S627" s="451"/>
      <c r="T627" s="451"/>
      <c r="U627" s="451"/>
      <c r="V627" s="451"/>
      <c r="W627" s="451"/>
      <c r="X627" s="451"/>
      <c r="Y627" s="451"/>
      <c r="Z627" s="451"/>
      <c r="AA627" s="451"/>
      <c r="AB627" s="451"/>
      <c r="AC627" s="451"/>
      <c r="AD627" s="451"/>
      <c r="AE627" s="451"/>
      <c r="AF627" s="451"/>
      <c r="AG627" s="451"/>
      <c r="AH627" s="451"/>
      <c r="AI627" s="451"/>
      <c r="AJ627" s="451"/>
      <c r="AK627" s="451"/>
      <c r="AL627" s="451"/>
      <c r="AM627" s="451"/>
      <c r="AN627" s="451"/>
      <c r="AO627" s="451"/>
      <c r="AP627" s="451"/>
      <c r="AQ627" s="451"/>
      <c r="AR627" s="451"/>
      <c r="AS627" s="451"/>
      <c r="AT627" s="451"/>
      <c r="AU627" s="451"/>
      <c r="AV627" s="451"/>
    </row>
    <row r="628" spans="1:48">
      <c r="A628" s="451"/>
      <c r="B628" s="451"/>
      <c r="C628" s="451"/>
      <c r="D628" s="451"/>
      <c r="E628" s="451"/>
      <c r="F628" s="451"/>
      <c r="G628" s="451"/>
      <c r="H628" s="451"/>
      <c r="I628" s="451"/>
      <c r="J628" s="451"/>
      <c r="K628" s="451"/>
      <c r="L628" s="451"/>
      <c r="M628" s="451"/>
      <c r="N628" s="451"/>
      <c r="O628" s="451"/>
      <c r="P628" s="451"/>
      <c r="Q628" s="451"/>
      <c r="R628" s="451"/>
      <c r="S628" s="451"/>
      <c r="T628" s="451"/>
      <c r="U628" s="451"/>
      <c r="V628" s="451"/>
      <c r="W628" s="451"/>
      <c r="X628" s="451"/>
      <c r="Y628" s="451"/>
      <c r="Z628" s="451"/>
      <c r="AA628" s="451"/>
      <c r="AB628" s="451"/>
      <c r="AC628" s="451"/>
      <c r="AD628" s="451"/>
      <c r="AE628" s="451"/>
      <c r="AF628" s="451"/>
      <c r="AG628" s="451"/>
      <c r="AH628" s="451"/>
      <c r="AI628" s="451"/>
      <c r="AJ628" s="451"/>
      <c r="AK628" s="451"/>
      <c r="AL628" s="451"/>
      <c r="AM628" s="451"/>
      <c r="AN628" s="451"/>
      <c r="AO628" s="451"/>
      <c r="AP628" s="451"/>
      <c r="AQ628" s="451"/>
      <c r="AR628" s="451"/>
      <c r="AS628" s="451"/>
      <c r="AT628" s="451"/>
      <c r="AU628" s="451"/>
      <c r="AV628" s="451"/>
    </row>
    <row r="629" spans="1:48">
      <c r="A629" s="451"/>
      <c r="B629" s="451"/>
      <c r="C629" s="451"/>
      <c r="D629" s="451"/>
      <c r="E629" s="451"/>
      <c r="F629" s="451"/>
      <c r="G629" s="451"/>
      <c r="H629" s="451"/>
      <c r="I629" s="451"/>
      <c r="J629" s="451"/>
      <c r="K629" s="451"/>
      <c r="L629" s="451"/>
      <c r="M629" s="451"/>
      <c r="N629" s="451"/>
      <c r="O629" s="451"/>
      <c r="P629" s="451"/>
      <c r="Q629" s="451"/>
      <c r="R629" s="451"/>
      <c r="S629" s="451"/>
      <c r="T629" s="451"/>
      <c r="U629" s="451"/>
      <c r="V629" s="451"/>
      <c r="W629" s="451"/>
      <c r="X629" s="451"/>
      <c r="Y629" s="451"/>
      <c r="Z629" s="451"/>
      <c r="AA629" s="451"/>
      <c r="AB629" s="451"/>
      <c r="AC629" s="451"/>
      <c r="AD629" s="451"/>
      <c r="AE629" s="451"/>
      <c r="AF629" s="451"/>
      <c r="AG629" s="451"/>
      <c r="AH629" s="451"/>
      <c r="AI629" s="451"/>
      <c r="AJ629" s="451"/>
      <c r="AK629" s="451"/>
      <c r="AL629" s="451"/>
      <c r="AM629" s="451"/>
      <c r="AN629" s="451"/>
      <c r="AO629" s="451"/>
      <c r="AP629" s="451"/>
      <c r="AQ629" s="451"/>
      <c r="AR629" s="451"/>
      <c r="AS629" s="451"/>
      <c r="AT629" s="451"/>
      <c r="AU629" s="451"/>
      <c r="AV629" s="451"/>
    </row>
    <row r="630" spans="1:48">
      <c r="A630" s="451"/>
      <c r="B630" s="451"/>
      <c r="C630" s="451"/>
      <c r="D630" s="451"/>
      <c r="E630" s="451"/>
      <c r="F630" s="451"/>
      <c r="G630" s="451"/>
      <c r="H630" s="451"/>
      <c r="I630" s="451"/>
      <c r="J630" s="451"/>
      <c r="K630" s="451"/>
      <c r="L630" s="451"/>
      <c r="M630" s="451"/>
      <c r="N630" s="451"/>
      <c r="O630" s="451"/>
      <c r="P630" s="451"/>
      <c r="Q630" s="451"/>
      <c r="R630" s="451"/>
      <c r="S630" s="451"/>
      <c r="T630" s="451"/>
      <c r="U630" s="451"/>
      <c r="V630" s="451"/>
      <c r="W630" s="451"/>
      <c r="X630" s="451"/>
      <c r="Y630" s="451"/>
      <c r="Z630" s="451"/>
      <c r="AA630" s="451"/>
      <c r="AB630" s="451"/>
      <c r="AC630" s="451"/>
      <c r="AD630" s="451"/>
      <c r="AE630" s="451"/>
      <c r="AF630" s="451"/>
      <c r="AG630" s="451"/>
      <c r="AH630" s="451"/>
      <c r="AI630" s="451"/>
      <c r="AJ630" s="451"/>
      <c r="AK630" s="451"/>
      <c r="AL630" s="451"/>
      <c r="AM630" s="451"/>
      <c r="AN630" s="451"/>
      <c r="AO630" s="451"/>
      <c r="AP630" s="451"/>
      <c r="AQ630" s="451"/>
      <c r="AR630" s="451"/>
      <c r="AS630" s="451"/>
      <c r="AT630" s="451"/>
      <c r="AU630" s="451"/>
      <c r="AV630" s="451"/>
    </row>
    <row r="631" spans="1:48">
      <c r="A631" s="451"/>
      <c r="B631" s="451"/>
      <c r="C631" s="451"/>
      <c r="D631" s="451"/>
      <c r="E631" s="451"/>
      <c r="F631" s="451"/>
      <c r="G631" s="451"/>
      <c r="H631" s="451"/>
      <c r="I631" s="451"/>
      <c r="J631" s="451"/>
      <c r="K631" s="451"/>
      <c r="L631" s="451"/>
      <c r="M631" s="451"/>
      <c r="N631" s="451"/>
      <c r="O631" s="451"/>
      <c r="P631" s="451"/>
      <c r="Q631" s="451"/>
      <c r="R631" s="451"/>
      <c r="S631" s="451"/>
      <c r="T631" s="451"/>
      <c r="U631" s="451"/>
      <c r="V631" s="451"/>
      <c r="W631" s="451"/>
      <c r="X631" s="451"/>
      <c r="Y631" s="451"/>
      <c r="Z631" s="451"/>
      <c r="AA631" s="451"/>
      <c r="AB631" s="451"/>
      <c r="AC631" s="451"/>
      <c r="AD631" s="451"/>
      <c r="AE631" s="451"/>
      <c r="AF631" s="451"/>
      <c r="AG631" s="451"/>
      <c r="AH631" s="451"/>
      <c r="AI631" s="451"/>
      <c r="AJ631" s="451"/>
      <c r="AK631" s="451"/>
      <c r="AL631" s="451"/>
      <c r="AM631" s="451"/>
      <c r="AN631" s="451"/>
      <c r="AO631" s="451"/>
      <c r="AP631" s="451"/>
      <c r="AQ631" s="451"/>
      <c r="AR631" s="451"/>
      <c r="AS631" s="451"/>
      <c r="AT631" s="451"/>
      <c r="AU631" s="451"/>
      <c r="AV631" s="451"/>
    </row>
    <row r="632" spans="1:48">
      <c r="A632" s="451"/>
      <c r="B632" s="451"/>
      <c r="C632" s="451"/>
      <c r="D632" s="451"/>
      <c r="E632" s="451"/>
      <c r="F632" s="451"/>
      <c r="G632" s="451"/>
      <c r="H632" s="451"/>
      <c r="I632" s="451"/>
      <c r="J632" s="451"/>
      <c r="K632" s="451"/>
      <c r="L632" s="451"/>
      <c r="M632" s="451"/>
      <c r="N632" s="451"/>
      <c r="O632" s="451"/>
      <c r="P632" s="451"/>
      <c r="Q632" s="451"/>
      <c r="R632" s="451"/>
      <c r="S632" s="451"/>
      <c r="T632" s="451"/>
      <c r="U632" s="451"/>
      <c r="V632" s="451"/>
      <c r="W632" s="451"/>
      <c r="X632" s="451"/>
      <c r="Y632" s="451"/>
      <c r="Z632" s="451"/>
      <c r="AA632" s="451"/>
      <c r="AB632" s="451"/>
      <c r="AC632" s="451"/>
      <c r="AD632" s="451"/>
      <c r="AE632" s="451"/>
      <c r="AF632" s="451"/>
      <c r="AG632" s="451"/>
      <c r="AH632" s="451"/>
      <c r="AI632" s="451"/>
      <c r="AJ632" s="451"/>
      <c r="AK632" s="451"/>
      <c r="AL632" s="451"/>
      <c r="AM632" s="451"/>
      <c r="AN632" s="451"/>
      <c r="AO632" s="451"/>
      <c r="AP632" s="451"/>
      <c r="AQ632" s="451"/>
      <c r="AR632" s="451"/>
      <c r="AS632" s="451"/>
      <c r="AT632" s="451"/>
      <c r="AU632" s="451"/>
      <c r="AV632" s="451"/>
    </row>
    <row r="633" spans="1:48">
      <c r="A633" s="451"/>
      <c r="B633" s="451"/>
      <c r="C633" s="451"/>
      <c r="D633" s="451"/>
      <c r="E633" s="451"/>
      <c r="F633" s="451"/>
      <c r="G633" s="451"/>
      <c r="H633" s="451"/>
      <c r="I633" s="451"/>
      <c r="J633" s="451"/>
      <c r="K633" s="451"/>
      <c r="L633" s="451"/>
      <c r="M633" s="451"/>
      <c r="N633" s="451"/>
      <c r="O633" s="451"/>
      <c r="P633" s="451"/>
      <c r="Q633" s="451"/>
      <c r="R633" s="451"/>
      <c r="S633" s="451"/>
      <c r="T633" s="451"/>
      <c r="U633" s="451"/>
      <c r="V633" s="451"/>
      <c r="W633" s="451"/>
      <c r="X633" s="451"/>
      <c r="Y633" s="451"/>
      <c r="Z633" s="451"/>
      <c r="AA633" s="451"/>
      <c r="AB633" s="451"/>
      <c r="AC633" s="451"/>
      <c r="AD633" s="451"/>
      <c r="AE633" s="451"/>
      <c r="AF633" s="451"/>
      <c r="AG633" s="451"/>
      <c r="AH633" s="451"/>
      <c r="AI633" s="451"/>
      <c r="AJ633" s="451"/>
      <c r="AK633" s="451"/>
      <c r="AL633" s="451"/>
      <c r="AM633" s="451"/>
      <c r="AN633" s="451"/>
      <c r="AO633" s="451"/>
      <c r="AP633" s="451"/>
      <c r="AQ633" s="451"/>
      <c r="AR633" s="451"/>
      <c r="AS633" s="451"/>
      <c r="AT633" s="451"/>
      <c r="AU633" s="451"/>
      <c r="AV633" s="451"/>
    </row>
    <row r="634" spans="1:48">
      <c r="A634" s="451"/>
      <c r="B634" s="451"/>
      <c r="C634" s="451"/>
      <c r="D634" s="451"/>
      <c r="E634" s="451"/>
      <c r="F634" s="451"/>
      <c r="G634" s="451"/>
      <c r="H634" s="451"/>
      <c r="I634" s="451"/>
      <c r="J634" s="451"/>
      <c r="K634" s="451"/>
      <c r="L634" s="451"/>
      <c r="M634" s="451"/>
      <c r="N634" s="451"/>
      <c r="O634" s="451"/>
      <c r="P634" s="451"/>
      <c r="Q634" s="451"/>
      <c r="R634" s="451"/>
      <c r="S634" s="451"/>
      <c r="T634" s="451"/>
      <c r="U634" s="451"/>
      <c r="V634" s="451"/>
      <c r="W634" s="451"/>
      <c r="X634" s="451"/>
      <c r="Y634" s="451"/>
      <c r="Z634" s="451"/>
      <c r="AA634" s="451"/>
      <c r="AB634" s="451"/>
      <c r="AC634" s="451"/>
      <c r="AD634" s="451"/>
      <c r="AE634" s="451"/>
      <c r="AF634" s="451"/>
      <c r="AG634" s="451"/>
      <c r="AH634" s="451"/>
      <c r="AI634" s="451"/>
      <c r="AJ634" s="451"/>
      <c r="AK634" s="451"/>
      <c r="AL634" s="451"/>
      <c r="AM634" s="451"/>
      <c r="AN634" s="451"/>
      <c r="AO634" s="451"/>
      <c r="AP634" s="451"/>
      <c r="AQ634" s="451"/>
      <c r="AR634" s="451"/>
      <c r="AS634" s="451"/>
      <c r="AT634" s="451"/>
      <c r="AU634" s="451"/>
      <c r="AV634" s="451"/>
    </row>
    <row r="635" spans="1:48">
      <c r="A635" s="451"/>
      <c r="B635" s="451"/>
      <c r="C635" s="451"/>
      <c r="D635" s="451"/>
      <c r="E635" s="451"/>
      <c r="F635" s="451"/>
      <c r="G635" s="451"/>
      <c r="H635" s="451"/>
      <c r="I635" s="451"/>
      <c r="J635" s="451"/>
      <c r="K635" s="451"/>
      <c r="L635" s="451"/>
      <c r="M635" s="451"/>
      <c r="N635" s="451"/>
      <c r="O635" s="451"/>
      <c r="P635" s="451"/>
      <c r="Q635" s="451"/>
      <c r="R635" s="451"/>
      <c r="S635" s="451"/>
      <c r="T635" s="451"/>
      <c r="U635" s="451"/>
      <c r="V635" s="451"/>
      <c r="W635" s="451"/>
      <c r="X635" s="451"/>
      <c r="Y635" s="451"/>
      <c r="Z635" s="451"/>
      <c r="AA635" s="451"/>
      <c r="AB635" s="451"/>
      <c r="AC635" s="451"/>
      <c r="AD635" s="451"/>
      <c r="AE635" s="451"/>
      <c r="AF635" s="451"/>
      <c r="AG635" s="451"/>
      <c r="AH635" s="451"/>
      <c r="AI635" s="451"/>
      <c r="AJ635" s="451"/>
      <c r="AK635" s="451"/>
      <c r="AL635" s="451"/>
      <c r="AM635" s="451"/>
      <c r="AN635" s="451"/>
      <c r="AO635" s="451"/>
      <c r="AP635" s="451"/>
      <c r="AQ635" s="451"/>
      <c r="AR635" s="451"/>
      <c r="AS635" s="451"/>
      <c r="AT635" s="451"/>
      <c r="AU635" s="451"/>
      <c r="AV635" s="451"/>
    </row>
    <row r="636" spans="1:48">
      <c r="A636" s="451"/>
      <c r="B636" s="451"/>
      <c r="C636" s="451"/>
      <c r="D636" s="451"/>
      <c r="E636" s="451"/>
      <c r="F636" s="451"/>
      <c r="G636" s="451"/>
      <c r="H636" s="451"/>
      <c r="I636" s="451"/>
      <c r="J636" s="451"/>
      <c r="K636" s="451"/>
      <c r="L636" s="451"/>
      <c r="M636" s="451"/>
      <c r="N636" s="451"/>
      <c r="O636" s="451"/>
      <c r="P636" s="451"/>
      <c r="Q636" s="451"/>
      <c r="R636" s="451"/>
      <c r="S636" s="451"/>
      <c r="T636" s="451"/>
      <c r="U636" s="451"/>
      <c r="V636" s="451"/>
      <c r="W636" s="451"/>
      <c r="X636" s="451"/>
      <c r="Y636" s="451"/>
      <c r="Z636" s="451"/>
      <c r="AA636" s="451"/>
      <c r="AB636" s="451"/>
      <c r="AC636" s="451"/>
      <c r="AD636" s="451"/>
      <c r="AE636" s="451"/>
      <c r="AF636" s="451"/>
      <c r="AG636" s="451"/>
      <c r="AH636" s="451"/>
      <c r="AI636" s="451"/>
      <c r="AJ636" s="451"/>
      <c r="AK636" s="451"/>
      <c r="AL636" s="451"/>
      <c r="AM636" s="451"/>
      <c r="AN636" s="451"/>
      <c r="AO636" s="451"/>
      <c r="AP636" s="451"/>
      <c r="AQ636" s="451"/>
      <c r="AR636" s="451"/>
      <c r="AS636" s="451"/>
      <c r="AT636" s="451"/>
      <c r="AU636" s="451"/>
      <c r="AV636" s="451"/>
    </row>
    <row r="637" spans="1:48">
      <c r="A637" s="451"/>
      <c r="B637" s="451"/>
      <c r="C637" s="451"/>
      <c r="D637" s="451"/>
      <c r="E637" s="451"/>
      <c r="F637" s="451"/>
      <c r="G637" s="451"/>
      <c r="H637" s="451"/>
      <c r="I637" s="451"/>
      <c r="J637" s="451"/>
      <c r="K637" s="451"/>
      <c r="L637" s="451"/>
      <c r="M637" s="451"/>
      <c r="N637" s="451"/>
      <c r="O637" s="451"/>
      <c r="P637" s="451"/>
      <c r="Q637" s="451"/>
      <c r="R637" s="451"/>
      <c r="S637" s="451"/>
      <c r="T637" s="451"/>
      <c r="U637" s="451"/>
      <c r="V637" s="451"/>
      <c r="W637" s="451"/>
      <c r="X637" s="451"/>
      <c r="Y637" s="451"/>
      <c r="Z637" s="451"/>
      <c r="AA637" s="451"/>
      <c r="AB637" s="451"/>
      <c r="AC637" s="451"/>
      <c r="AD637" s="451"/>
      <c r="AE637" s="451"/>
      <c r="AF637" s="451"/>
      <c r="AG637" s="451"/>
      <c r="AH637" s="451"/>
      <c r="AI637" s="451"/>
      <c r="AJ637" s="451"/>
      <c r="AK637" s="451"/>
      <c r="AL637" s="451"/>
      <c r="AM637" s="451"/>
      <c r="AN637" s="451"/>
      <c r="AO637" s="451"/>
      <c r="AP637" s="451"/>
      <c r="AQ637" s="451"/>
      <c r="AR637" s="451"/>
      <c r="AS637" s="451"/>
      <c r="AT637" s="451"/>
      <c r="AU637" s="451"/>
      <c r="AV637" s="451"/>
    </row>
    <row r="638" spans="1:48">
      <c r="A638" s="451"/>
      <c r="B638" s="451"/>
      <c r="C638" s="451"/>
      <c r="D638" s="451"/>
      <c r="E638" s="451"/>
      <c r="F638" s="451"/>
      <c r="G638" s="451"/>
      <c r="H638" s="451"/>
      <c r="I638" s="451"/>
      <c r="J638" s="451"/>
      <c r="K638" s="451"/>
      <c r="L638" s="451"/>
      <c r="M638" s="451"/>
      <c r="N638" s="451"/>
      <c r="O638" s="451"/>
      <c r="P638" s="451"/>
      <c r="Q638" s="451"/>
      <c r="R638" s="451"/>
      <c r="S638" s="451"/>
      <c r="T638" s="451"/>
      <c r="U638" s="451"/>
      <c r="V638" s="451"/>
      <c r="W638" s="451"/>
      <c r="X638" s="451"/>
      <c r="Y638" s="451"/>
      <c r="Z638" s="451"/>
      <c r="AA638" s="451"/>
      <c r="AB638" s="451"/>
      <c r="AC638" s="451"/>
      <c r="AD638" s="451"/>
      <c r="AE638" s="451"/>
      <c r="AF638" s="451"/>
      <c r="AG638" s="451"/>
      <c r="AH638" s="451"/>
      <c r="AI638" s="451"/>
      <c r="AJ638" s="451"/>
      <c r="AK638" s="451"/>
      <c r="AL638" s="451"/>
      <c r="AM638" s="451"/>
      <c r="AN638" s="451"/>
      <c r="AO638" s="451"/>
      <c r="AP638" s="451"/>
      <c r="AQ638" s="451"/>
      <c r="AR638" s="451"/>
      <c r="AS638" s="451"/>
      <c r="AT638" s="451"/>
      <c r="AU638" s="451"/>
      <c r="AV638" s="451"/>
    </row>
    <row r="639" spans="1:48">
      <c r="A639" s="451"/>
      <c r="B639" s="451"/>
      <c r="C639" s="451"/>
      <c r="D639" s="451"/>
      <c r="E639" s="451"/>
      <c r="F639" s="451"/>
      <c r="G639" s="451"/>
      <c r="H639" s="451"/>
      <c r="I639" s="451"/>
      <c r="J639" s="451"/>
      <c r="K639" s="451"/>
      <c r="L639" s="451"/>
      <c r="M639" s="451"/>
      <c r="N639" s="451"/>
      <c r="O639" s="451"/>
      <c r="P639" s="451"/>
      <c r="Q639" s="451"/>
      <c r="R639" s="451"/>
      <c r="S639" s="451"/>
      <c r="T639" s="451"/>
      <c r="U639" s="451"/>
      <c r="V639" s="451"/>
      <c r="W639" s="451"/>
      <c r="X639" s="451"/>
      <c r="Y639" s="451"/>
      <c r="Z639" s="451"/>
      <c r="AA639" s="451"/>
      <c r="AB639" s="451"/>
      <c r="AC639" s="451"/>
      <c r="AD639" s="451"/>
      <c r="AE639" s="451"/>
      <c r="AF639" s="451"/>
      <c r="AG639" s="451"/>
      <c r="AH639" s="451"/>
      <c r="AI639" s="451"/>
      <c r="AJ639" s="451"/>
      <c r="AK639" s="451"/>
      <c r="AL639" s="451"/>
      <c r="AM639" s="451"/>
      <c r="AN639" s="451"/>
      <c r="AO639" s="451"/>
      <c r="AP639" s="451"/>
      <c r="AQ639" s="451"/>
      <c r="AR639" s="451"/>
      <c r="AS639" s="451"/>
      <c r="AT639" s="451"/>
      <c r="AU639" s="451"/>
      <c r="AV639" s="451"/>
    </row>
    <row r="640" spans="1:48">
      <c r="A640" s="451"/>
      <c r="B640" s="451"/>
      <c r="C640" s="451"/>
      <c r="D640" s="451"/>
      <c r="E640" s="451"/>
      <c r="F640" s="451"/>
      <c r="G640" s="451"/>
      <c r="H640" s="451"/>
      <c r="I640" s="451"/>
      <c r="J640" s="451"/>
      <c r="K640" s="451"/>
      <c r="L640" s="451"/>
      <c r="M640" s="451"/>
      <c r="N640" s="451"/>
      <c r="O640" s="451"/>
      <c r="P640" s="451"/>
      <c r="Q640" s="451"/>
      <c r="R640" s="451"/>
      <c r="S640" s="451"/>
      <c r="T640" s="451"/>
      <c r="U640" s="451"/>
      <c r="V640" s="451"/>
      <c r="W640" s="451"/>
      <c r="X640" s="451"/>
      <c r="Y640" s="451"/>
      <c r="Z640" s="451"/>
      <c r="AA640" s="451"/>
      <c r="AB640" s="451"/>
      <c r="AC640" s="451"/>
      <c r="AD640" s="451"/>
      <c r="AE640" s="451"/>
      <c r="AF640" s="451"/>
      <c r="AG640" s="451"/>
      <c r="AH640" s="451"/>
      <c r="AI640" s="451"/>
      <c r="AJ640" s="451"/>
      <c r="AK640" s="451"/>
      <c r="AL640" s="451"/>
      <c r="AM640" s="451"/>
      <c r="AN640" s="451"/>
      <c r="AO640" s="451"/>
      <c r="AP640" s="451"/>
      <c r="AQ640" s="451"/>
      <c r="AR640" s="451"/>
      <c r="AS640" s="451"/>
      <c r="AT640" s="451"/>
      <c r="AU640" s="451"/>
      <c r="AV640" s="451"/>
    </row>
    <row r="641" spans="1:48">
      <c r="A641" s="451"/>
      <c r="B641" s="451"/>
      <c r="C641" s="451"/>
      <c r="D641" s="451"/>
      <c r="E641" s="451"/>
      <c r="F641" s="451"/>
      <c r="G641" s="451"/>
      <c r="H641" s="451"/>
      <c r="I641" s="451"/>
      <c r="J641" s="451"/>
      <c r="K641" s="451"/>
      <c r="L641" s="451"/>
      <c r="M641" s="451"/>
      <c r="N641" s="451"/>
      <c r="O641" s="451"/>
      <c r="P641" s="451"/>
      <c r="Q641" s="451"/>
      <c r="R641" s="451"/>
      <c r="S641" s="451"/>
      <c r="T641" s="451"/>
      <c r="U641" s="451"/>
      <c r="V641" s="451"/>
      <c r="W641" s="451"/>
      <c r="X641" s="451"/>
      <c r="Y641" s="451"/>
      <c r="Z641" s="451"/>
      <c r="AA641" s="451"/>
      <c r="AB641" s="451"/>
      <c r="AC641" s="451"/>
      <c r="AD641" s="451"/>
      <c r="AE641" s="451"/>
      <c r="AF641" s="451"/>
      <c r="AG641" s="451"/>
      <c r="AH641" s="451"/>
      <c r="AI641" s="451"/>
      <c r="AJ641" s="451"/>
      <c r="AK641" s="451"/>
      <c r="AL641" s="451"/>
      <c r="AM641" s="451"/>
      <c r="AN641" s="451"/>
      <c r="AO641" s="451"/>
      <c r="AP641" s="451"/>
      <c r="AQ641" s="451"/>
      <c r="AR641" s="451"/>
      <c r="AS641" s="451"/>
      <c r="AT641" s="451"/>
      <c r="AU641" s="451"/>
      <c r="AV641" s="451"/>
    </row>
    <row r="642" spans="1:48">
      <c r="A642" s="451"/>
      <c r="B642" s="451"/>
      <c r="C642" s="451"/>
      <c r="D642" s="451"/>
      <c r="E642" s="451"/>
      <c r="F642" s="451"/>
      <c r="G642" s="451"/>
      <c r="H642" s="451"/>
      <c r="I642" s="451"/>
      <c r="J642" s="451"/>
      <c r="K642" s="451"/>
      <c r="L642" s="451"/>
      <c r="M642" s="451"/>
      <c r="N642" s="451"/>
      <c r="O642" s="451"/>
      <c r="P642" s="451"/>
      <c r="Q642" s="451"/>
      <c r="R642" s="451"/>
      <c r="S642" s="451"/>
      <c r="T642" s="451"/>
      <c r="U642" s="451"/>
      <c r="V642" s="451"/>
      <c r="W642" s="451"/>
      <c r="X642" s="451"/>
      <c r="Y642" s="451"/>
      <c r="Z642" s="451"/>
      <c r="AA642" s="451"/>
      <c r="AB642" s="451"/>
      <c r="AC642" s="451"/>
      <c r="AD642" s="451"/>
      <c r="AE642" s="451"/>
      <c r="AF642" s="451"/>
      <c r="AG642" s="451"/>
      <c r="AH642" s="451"/>
      <c r="AI642" s="451"/>
      <c r="AJ642" s="451"/>
      <c r="AK642" s="451"/>
      <c r="AL642" s="451"/>
      <c r="AM642" s="451"/>
      <c r="AN642" s="451"/>
      <c r="AO642" s="451"/>
      <c r="AP642" s="451"/>
      <c r="AQ642" s="451"/>
      <c r="AR642" s="451"/>
      <c r="AS642" s="451"/>
      <c r="AT642" s="451"/>
      <c r="AU642" s="451"/>
      <c r="AV642" s="451"/>
    </row>
    <row r="643" spans="1:48">
      <c r="A643" s="451"/>
      <c r="B643" s="451"/>
      <c r="C643" s="451"/>
      <c r="D643" s="451"/>
      <c r="E643" s="451"/>
      <c r="F643" s="451"/>
      <c r="G643" s="451"/>
      <c r="H643" s="451"/>
      <c r="I643" s="451"/>
      <c r="J643" s="451"/>
      <c r="K643" s="451"/>
      <c r="L643" s="451"/>
      <c r="M643" s="451"/>
      <c r="N643" s="451"/>
      <c r="O643" s="451"/>
      <c r="P643" s="451"/>
      <c r="Q643" s="451"/>
      <c r="R643" s="451"/>
      <c r="S643" s="451"/>
      <c r="T643" s="451"/>
      <c r="U643" s="451"/>
      <c r="V643" s="451"/>
      <c r="W643" s="451"/>
      <c r="X643" s="451"/>
      <c r="Y643" s="451"/>
      <c r="Z643" s="451"/>
      <c r="AA643" s="451"/>
      <c r="AB643" s="451"/>
      <c r="AC643" s="451"/>
      <c r="AD643" s="451"/>
      <c r="AE643" s="451"/>
      <c r="AF643" s="451"/>
      <c r="AG643" s="451"/>
      <c r="AH643" s="451"/>
      <c r="AI643" s="451"/>
      <c r="AJ643" s="451"/>
      <c r="AK643" s="451"/>
      <c r="AL643" s="451"/>
      <c r="AM643" s="451"/>
      <c r="AN643" s="451"/>
      <c r="AO643" s="451"/>
      <c r="AP643" s="451"/>
      <c r="AQ643" s="451"/>
      <c r="AR643" s="451"/>
      <c r="AS643" s="451"/>
      <c r="AT643" s="451"/>
      <c r="AU643" s="451"/>
      <c r="AV643" s="451"/>
    </row>
    <row r="644" spans="1:48">
      <c r="A644" s="451"/>
      <c r="B644" s="451"/>
      <c r="C644" s="451"/>
      <c r="D644" s="451"/>
      <c r="E644" s="451"/>
      <c r="F644" s="451"/>
      <c r="G644" s="451"/>
      <c r="H644" s="451"/>
      <c r="I644" s="451"/>
      <c r="J644" s="451"/>
      <c r="K644" s="451"/>
      <c r="L644" s="451"/>
      <c r="M644" s="451"/>
      <c r="N644" s="451"/>
      <c r="O644" s="451"/>
      <c r="P644" s="451"/>
      <c r="Q644" s="451"/>
      <c r="R644" s="451"/>
      <c r="S644" s="451"/>
      <c r="T644" s="451"/>
      <c r="U644" s="451"/>
      <c r="V644" s="451"/>
      <c r="W644" s="451"/>
      <c r="X644" s="451"/>
      <c r="Y644" s="451"/>
      <c r="Z644" s="451"/>
      <c r="AA644" s="451"/>
      <c r="AB644" s="451"/>
      <c r="AC644" s="451"/>
      <c r="AD644" s="451"/>
      <c r="AE644" s="451"/>
      <c r="AF644" s="451"/>
      <c r="AG644" s="451"/>
      <c r="AH644" s="451"/>
      <c r="AI644" s="451"/>
      <c r="AJ644" s="451"/>
      <c r="AK644" s="451"/>
      <c r="AL644" s="451"/>
      <c r="AM644" s="451"/>
      <c r="AN644" s="451"/>
      <c r="AO644" s="451"/>
      <c r="AP644" s="451"/>
      <c r="AQ644" s="451"/>
      <c r="AR644" s="451"/>
      <c r="AS644" s="451"/>
      <c r="AT644" s="451"/>
      <c r="AU644" s="451"/>
      <c r="AV644" s="451"/>
    </row>
    <row r="645" spans="1:48">
      <c r="A645" s="451"/>
      <c r="B645" s="451"/>
      <c r="C645" s="451"/>
      <c r="D645" s="451"/>
      <c r="E645" s="451"/>
      <c r="F645" s="451"/>
      <c r="G645" s="451"/>
      <c r="H645" s="451"/>
      <c r="I645" s="451"/>
      <c r="J645" s="451"/>
      <c r="K645" s="451"/>
      <c r="L645" s="451"/>
      <c r="M645" s="451"/>
      <c r="N645" s="451"/>
      <c r="O645" s="451"/>
      <c r="P645" s="451"/>
      <c r="Q645" s="451"/>
      <c r="R645" s="451"/>
      <c r="S645" s="451"/>
      <c r="T645" s="451"/>
      <c r="U645" s="451"/>
      <c r="V645" s="451"/>
      <c r="W645" s="451"/>
      <c r="X645" s="451"/>
      <c r="Y645" s="451"/>
      <c r="Z645" s="451"/>
      <c r="AA645" s="451"/>
      <c r="AB645" s="451"/>
      <c r="AC645" s="451"/>
      <c r="AD645" s="451"/>
      <c r="AE645" s="451"/>
      <c r="AF645" s="451"/>
      <c r="AG645" s="451"/>
      <c r="AH645" s="451"/>
      <c r="AI645" s="451"/>
      <c r="AJ645" s="451"/>
      <c r="AK645" s="451"/>
      <c r="AL645" s="451"/>
      <c r="AM645" s="451"/>
      <c r="AN645" s="451"/>
      <c r="AO645" s="451"/>
      <c r="AP645" s="451"/>
      <c r="AQ645" s="451"/>
      <c r="AR645" s="451"/>
      <c r="AS645" s="451"/>
      <c r="AT645" s="451"/>
      <c r="AU645" s="451"/>
      <c r="AV645" s="451"/>
    </row>
    <row r="646" spans="1:48">
      <c r="A646" s="451"/>
      <c r="B646" s="451"/>
      <c r="C646" s="451"/>
      <c r="D646" s="451"/>
      <c r="E646" s="451"/>
      <c r="F646" s="451"/>
      <c r="G646" s="451"/>
      <c r="H646" s="451"/>
      <c r="I646" s="451"/>
      <c r="J646" s="451"/>
      <c r="K646" s="451"/>
      <c r="L646" s="451"/>
      <c r="M646" s="451"/>
      <c r="N646" s="451"/>
      <c r="O646" s="451"/>
      <c r="P646" s="451"/>
      <c r="Q646" s="451"/>
      <c r="R646" s="451"/>
      <c r="S646" s="451"/>
      <c r="T646" s="451"/>
      <c r="U646" s="451"/>
      <c r="V646" s="451"/>
      <c r="W646" s="451"/>
      <c r="X646" s="451"/>
      <c r="Y646" s="451"/>
      <c r="Z646" s="451"/>
      <c r="AA646" s="451"/>
      <c r="AB646" s="451"/>
      <c r="AC646" s="451"/>
      <c r="AD646" s="451"/>
      <c r="AE646" s="451"/>
      <c r="AF646" s="451"/>
      <c r="AG646" s="451"/>
      <c r="AH646" s="451"/>
      <c r="AI646" s="451"/>
      <c r="AJ646" s="451"/>
      <c r="AK646" s="451"/>
      <c r="AL646" s="451"/>
      <c r="AM646" s="451"/>
      <c r="AN646" s="451"/>
      <c r="AO646" s="451"/>
      <c r="AP646" s="451"/>
      <c r="AQ646" s="451"/>
      <c r="AR646" s="451"/>
      <c r="AS646" s="451"/>
      <c r="AT646" s="451"/>
      <c r="AU646" s="451"/>
      <c r="AV646" s="451"/>
    </row>
    <row r="647" spans="1:48">
      <c r="A647" s="451"/>
      <c r="B647" s="451"/>
      <c r="C647" s="451"/>
      <c r="D647" s="451"/>
      <c r="E647" s="451"/>
      <c r="F647" s="451"/>
      <c r="G647" s="451"/>
      <c r="H647" s="451"/>
      <c r="I647" s="451"/>
      <c r="J647" s="451"/>
      <c r="K647" s="451"/>
      <c r="L647" s="451"/>
      <c r="M647" s="451"/>
      <c r="N647" s="451"/>
      <c r="O647" s="451"/>
      <c r="P647" s="451"/>
      <c r="Q647" s="451"/>
      <c r="R647" s="451"/>
      <c r="S647" s="451"/>
      <c r="T647" s="451"/>
      <c r="U647" s="451"/>
      <c r="V647" s="451"/>
      <c r="W647" s="451"/>
      <c r="X647" s="451"/>
      <c r="Y647" s="451"/>
      <c r="Z647" s="451"/>
      <c r="AA647" s="451"/>
      <c r="AB647" s="451"/>
      <c r="AC647" s="451"/>
      <c r="AD647" s="451"/>
      <c r="AE647" s="451"/>
      <c r="AF647" s="451"/>
      <c r="AG647" s="451"/>
      <c r="AH647" s="451"/>
      <c r="AI647" s="451"/>
      <c r="AJ647" s="451"/>
      <c r="AK647" s="451"/>
      <c r="AL647" s="451"/>
      <c r="AM647" s="451"/>
      <c r="AN647" s="451"/>
      <c r="AO647" s="451"/>
      <c r="AP647" s="451"/>
      <c r="AQ647" s="451"/>
      <c r="AR647" s="451"/>
      <c r="AS647" s="451"/>
      <c r="AT647" s="451"/>
      <c r="AU647" s="451"/>
      <c r="AV647" s="451"/>
    </row>
    <row r="648" spans="1:48">
      <c r="A648" s="451"/>
      <c r="B648" s="451"/>
      <c r="C648" s="451"/>
      <c r="D648" s="451"/>
      <c r="E648" s="451"/>
      <c r="F648" s="451"/>
      <c r="G648" s="451"/>
      <c r="H648" s="451"/>
      <c r="I648" s="451"/>
      <c r="J648" s="451"/>
      <c r="K648" s="451"/>
      <c r="L648" s="451"/>
      <c r="M648" s="451"/>
      <c r="N648" s="451"/>
      <c r="O648" s="451"/>
      <c r="P648" s="451"/>
      <c r="Q648" s="451"/>
      <c r="R648" s="451"/>
      <c r="S648" s="451"/>
      <c r="T648" s="451"/>
      <c r="U648" s="451"/>
      <c r="V648" s="451"/>
      <c r="W648" s="451"/>
      <c r="X648" s="451"/>
      <c r="Y648" s="451"/>
      <c r="Z648" s="451"/>
      <c r="AA648" s="451"/>
      <c r="AB648" s="451"/>
      <c r="AC648" s="451"/>
      <c r="AD648" s="451"/>
      <c r="AE648" s="451"/>
      <c r="AF648" s="451"/>
      <c r="AG648" s="451"/>
      <c r="AH648" s="451"/>
      <c r="AI648" s="451"/>
      <c r="AJ648" s="451"/>
      <c r="AK648" s="451"/>
      <c r="AL648" s="451"/>
      <c r="AM648" s="451"/>
      <c r="AN648" s="451"/>
      <c r="AO648" s="451"/>
      <c r="AP648" s="451"/>
      <c r="AQ648" s="451"/>
      <c r="AR648" s="451"/>
      <c r="AS648" s="451"/>
      <c r="AT648" s="451"/>
      <c r="AU648" s="451"/>
      <c r="AV648" s="451"/>
    </row>
    <row r="649" spans="1:48">
      <c r="A649" s="451"/>
      <c r="B649" s="451"/>
      <c r="C649" s="451"/>
      <c r="D649" s="451"/>
      <c r="E649" s="451"/>
      <c r="F649" s="451"/>
      <c r="G649" s="451"/>
      <c r="H649" s="451"/>
      <c r="I649" s="451"/>
      <c r="J649" s="451"/>
      <c r="K649" s="451"/>
      <c r="L649" s="451"/>
      <c r="M649" s="451"/>
      <c r="N649" s="451"/>
      <c r="O649" s="451"/>
      <c r="P649" s="451"/>
      <c r="Q649" s="451"/>
      <c r="R649" s="451"/>
      <c r="S649" s="451"/>
      <c r="T649" s="451"/>
      <c r="U649" s="451"/>
      <c r="V649" s="451"/>
      <c r="W649" s="451"/>
      <c r="X649" s="451"/>
      <c r="Y649" s="451"/>
      <c r="Z649" s="451"/>
      <c r="AA649" s="451"/>
      <c r="AB649" s="451"/>
      <c r="AC649" s="451"/>
      <c r="AD649" s="451"/>
      <c r="AE649" s="451"/>
      <c r="AF649" s="451"/>
      <c r="AG649" s="451"/>
      <c r="AH649" s="451"/>
      <c r="AI649" s="451"/>
      <c r="AJ649" s="451"/>
      <c r="AK649" s="451"/>
      <c r="AL649" s="451"/>
      <c r="AM649" s="451"/>
      <c r="AN649" s="451"/>
      <c r="AO649" s="451"/>
      <c r="AP649" s="451"/>
      <c r="AQ649" s="451"/>
      <c r="AR649" s="451"/>
      <c r="AS649" s="451"/>
      <c r="AT649" s="451"/>
      <c r="AU649" s="451"/>
      <c r="AV649" s="451"/>
    </row>
    <row r="650" spans="1:48">
      <c r="A650" s="451"/>
      <c r="B650" s="451"/>
      <c r="C650" s="451"/>
      <c r="D650" s="451"/>
      <c r="E650" s="451"/>
      <c r="F650" s="451"/>
      <c r="G650" s="451"/>
      <c r="H650" s="451"/>
      <c r="I650" s="451"/>
      <c r="J650" s="451"/>
      <c r="K650" s="451"/>
      <c r="L650" s="451"/>
      <c r="M650" s="451"/>
      <c r="N650" s="451"/>
      <c r="O650" s="451"/>
      <c r="P650" s="451"/>
      <c r="Q650" s="451"/>
      <c r="R650" s="451"/>
      <c r="S650" s="451"/>
      <c r="T650" s="451"/>
      <c r="U650" s="451"/>
      <c r="V650" s="451"/>
      <c r="W650" s="451"/>
      <c r="X650" s="451"/>
      <c r="Y650" s="451"/>
      <c r="Z650" s="451"/>
      <c r="AA650" s="451"/>
      <c r="AB650" s="451"/>
      <c r="AC650" s="451"/>
      <c r="AD650" s="451"/>
      <c r="AE650" s="451"/>
      <c r="AF650" s="451"/>
      <c r="AG650" s="451"/>
      <c r="AH650" s="451"/>
      <c r="AI650" s="451"/>
      <c r="AJ650" s="451"/>
      <c r="AK650" s="451"/>
      <c r="AL650" s="451"/>
      <c r="AM650" s="451"/>
      <c r="AN650" s="451"/>
      <c r="AO650" s="451"/>
      <c r="AP650" s="451"/>
      <c r="AQ650" s="451"/>
      <c r="AR650" s="451"/>
      <c r="AS650" s="451"/>
      <c r="AT650" s="451"/>
      <c r="AU650" s="451"/>
      <c r="AV650" s="451"/>
    </row>
    <row r="651" spans="1:48">
      <c r="A651" s="451"/>
      <c r="B651" s="451"/>
      <c r="C651" s="451"/>
      <c r="D651" s="451"/>
      <c r="E651" s="451"/>
      <c r="F651" s="451"/>
      <c r="G651" s="451"/>
      <c r="H651" s="451"/>
      <c r="I651" s="451"/>
      <c r="J651" s="451"/>
      <c r="K651" s="451"/>
      <c r="L651" s="451"/>
      <c r="M651" s="451"/>
      <c r="N651" s="451"/>
      <c r="O651" s="451"/>
      <c r="P651" s="451"/>
      <c r="Q651" s="451"/>
      <c r="R651" s="451"/>
      <c r="S651" s="451"/>
      <c r="T651" s="451"/>
      <c r="U651" s="451"/>
      <c r="V651" s="451"/>
      <c r="W651" s="451"/>
      <c r="X651" s="451"/>
      <c r="Y651" s="451"/>
      <c r="Z651" s="451"/>
      <c r="AA651" s="451"/>
      <c r="AB651" s="451"/>
      <c r="AC651" s="451"/>
      <c r="AD651" s="451"/>
      <c r="AE651" s="451"/>
      <c r="AF651" s="451"/>
      <c r="AG651" s="451"/>
      <c r="AH651" s="451"/>
      <c r="AI651" s="451"/>
      <c r="AJ651" s="451"/>
      <c r="AK651" s="451"/>
      <c r="AL651" s="451"/>
      <c r="AM651" s="451"/>
      <c r="AN651" s="451"/>
      <c r="AO651" s="451"/>
      <c r="AP651" s="451"/>
      <c r="AQ651" s="451"/>
      <c r="AR651" s="451"/>
      <c r="AS651" s="451"/>
      <c r="AT651" s="451"/>
      <c r="AU651" s="451"/>
      <c r="AV651" s="451"/>
    </row>
    <row r="652" spans="1:48">
      <c r="A652" s="451"/>
      <c r="B652" s="451"/>
      <c r="C652" s="451"/>
      <c r="D652" s="451"/>
      <c r="E652" s="451"/>
      <c r="F652" s="451"/>
      <c r="G652" s="451"/>
      <c r="H652" s="451"/>
      <c r="I652" s="451"/>
      <c r="J652" s="451"/>
      <c r="K652" s="451"/>
      <c r="L652" s="451"/>
      <c r="M652" s="451"/>
      <c r="N652" s="451"/>
      <c r="O652" s="451"/>
      <c r="P652" s="451"/>
      <c r="Q652" s="451"/>
      <c r="R652" s="451"/>
      <c r="S652" s="451"/>
      <c r="T652" s="451"/>
      <c r="U652" s="451"/>
      <c r="V652" s="451"/>
      <c r="W652" s="451"/>
      <c r="X652" s="451"/>
      <c r="Y652" s="451"/>
      <c r="Z652" s="451"/>
      <c r="AA652" s="451"/>
      <c r="AB652" s="451"/>
      <c r="AC652" s="451"/>
      <c r="AD652" s="451"/>
      <c r="AE652" s="451"/>
      <c r="AF652" s="451"/>
      <c r="AG652" s="451"/>
      <c r="AH652" s="451"/>
      <c r="AI652" s="451"/>
      <c r="AJ652" s="451"/>
      <c r="AK652" s="451"/>
      <c r="AL652" s="451"/>
      <c r="AM652" s="451"/>
      <c r="AN652" s="451"/>
      <c r="AO652" s="451"/>
      <c r="AP652" s="451"/>
      <c r="AQ652" s="451"/>
      <c r="AR652" s="451"/>
      <c r="AS652" s="451"/>
      <c r="AT652" s="451"/>
      <c r="AU652" s="451"/>
      <c r="AV652" s="451"/>
    </row>
    <row r="653" spans="1:48">
      <c r="A653" s="451"/>
      <c r="B653" s="451"/>
      <c r="C653" s="451"/>
      <c r="D653" s="451"/>
      <c r="E653" s="451"/>
      <c r="F653" s="451"/>
      <c r="G653" s="451"/>
      <c r="H653" s="451"/>
      <c r="I653" s="451"/>
      <c r="J653" s="451"/>
      <c r="K653" s="451"/>
      <c r="L653" s="451"/>
      <c r="M653" s="451"/>
      <c r="N653" s="451"/>
      <c r="O653" s="451"/>
      <c r="P653" s="451"/>
      <c r="Q653" s="451"/>
      <c r="R653" s="451"/>
      <c r="S653" s="451"/>
      <c r="T653" s="451"/>
      <c r="U653" s="451"/>
      <c r="V653" s="451"/>
      <c r="W653" s="451"/>
      <c r="X653" s="451"/>
      <c r="Y653" s="451"/>
      <c r="Z653" s="451"/>
      <c r="AA653" s="451"/>
      <c r="AB653" s="451"/>
      <c r="AC653" s="451"/>
      <c r="AD653" s="451"/>
      <c r="AE653" s="451"/>
      <c r="AF653" s="451"/>
      <c r="AG653" s="451"/>
      <c r="AH653" s="451"/>
      <c r="AI653" s="451"/>
      <c r="AJ653" s="451"/>
      <c r="AK653" s="451"/>
      <c r="AL653" s="451"/>
      <c r="AM653" s="451"/>
      <c r="AN653" s="451"/>
      <c r="AO653" s="451"/>
      <c r="AP653" s="451"/>
      <c r="AQ653" s="451"/>
      <c r="AR653" s="451"/>
      <c r="AS653" s="451"/>
      <c r="AT653" s="451"/>
      <c r="AU653" s="451"/>
      <c r="AV653" s="451"/>
    </row>
    <row r="654" spans="1:48">
      <c r="A654" s="451"/>
      <c r="B654" s="451"/>
      <c r="C654" s="451"/>
      <c r="D654" s="451"/>
      <c r="E654" s="451"/>
      <c r="F654" s="451"/>
      <c r="G654" s="451"/>
      <c r="H654" s="451"/>
      <c r="I654" s="451"/>
      <c r="J654" s="451"/>
      <c r="K654" s="451"/>
      <c r="L654" s="451"/>
      <c r="M654" s="451"/>
      <c r="N654" s="451"/>
      <c r="O654" s="451"/>
      <c r="P654" s="451"/>
      <c r="Q654" s="451"/>
      <c r="R654" s="451"/>
      <c r="S654" s="451"/>
      <c r="T654" s="451"/>
      <c r="U654" s="451"/>
      <c r="V654" s="451"/>
      <c r="W654" s="451"/>
      <c r="X654" s="451"/>
      <c r="Y654" s="451"/>
      <c r="Z654" s="451"/>
      <c r="AA654" s="451"/>
      <c r="AB654" s="451"/>
      <c r="AC654" s="451"/>
      <c r="AD654" s="451"/>
      <c r="AE654" s="451"/>
      <c r="AF654" s="451"/>
      <c r="AG654" s="451"/>
      <c r="AH654" s="451"/>
      <c r="AI654" s="451"/>
      <c r="AJ654" s="451"/>
      <c r="AK654" s="451"/>
      <c r="AL654" s="451"/>
      <c r="AM654" s="451"/>
      <c r="AN654" s="451"/>
      <c r="AO654" s="451"/>
      <c r="AP654" s="451"/>
      <c r="AQ654" s="451"/>
      <c r="AR654" s="451"/>
      <c r="AS654" s="451"/>
      <c r="AT654" s="451"/>
      <c r="AU654" s="451"/>
      <c r="AV654" s="451"/>
    </row>
    <row r="655" spans="1:48">
      <c r="A655" s="451"/>
      <c r="B655" s="451"/>
      <c r="C655" s="451"/>
      <c r="D655" s="451"/>
      <c r="E655" s="451"/>
      <c r="F655" s="451"/>
      <c r="G655" s="451"/>
      <c r="H655" s="451"/>
      <c r="I655" s="451"/>
      <c r="J655" s="451"/>
      <c r="K655" s="451"/>
      <c r="L655" s="451"/>
      <c r="M655" s="451"/>
      <c r="N655" s="451"/>
      <c r="O655" s="451"/>
      <c r="P655" s="451"/>
      <c r="Q655" s="451"/>
      <c r="R655" s="451"/>
      <c r="S655" s="451"/>
      <c r="T655" s="451"/>
      <c r="U655" s="451"/>
      <c r="V655" s="451"/>
      <c r="W655" s="451"/>
      <c r="X655" s="451"/>
      <c r="Y655" s="451"/>
      <c r="Z655" s="451"/>
      <c r="AA655" s="451"/>
      <c r="AB655" s="451"/>
      <c r="AC655" s="451"/>
      <c r="AD655" s="451"/>
      <c r="AE655" s="451"/>
      <c r="AF655" s="451"/>
      <c r="AG655" s="451"/>
      <c r="AH655" s="451"/>
      <c r="AI655" s="451"/>
      <c r="AJ655" s="451"/>
      <c r="AK655" s="451"/>
      <c r="AL655" s="451"/>
      <c r="AM655" s="451"/>
      <c r="AN655" s="451"/>
      <c r="AO655" s="451"/>
      <c r="AP655" s="451"/>
      <c r="AQ655" s="451"/>
      <c r="AR655" s="451"/>
      <c r="AS655" s="451"/>
      <c r="AT655" s="451"/>
      <c r="AU655" s="451"/>
      <c r="AV655" s="451"/>
    </row>
    <row r="656" spans="1:48">
      <c r="A656" s="451"/>
      <c r="B656" s="451"/>
      <c r="C656" s="451"/>
      <c r="D656" s="451"/>
      <c r="E656" s="451"/>
      <c r="F656" s="451"/>
      <c r="G656" s="451"/>
      <c r="H656" s="451"/>
      <c r="I656" s="451"/>
      <c r="J656" s="451"/>
      <c r="K656" s="451"/>
      <c r="L656" s="451"/>
      <c r="M656" s="451"/>
      <c r="N656" s="451"/>
      <c r="O656" s="451"/>
      <c r="P656" s="451"/>
      <c r="Q656" s="451"/>
      <c r="R656" s="451"/>
      <c r="S656" s="451"/>
      <c r="T656" s="451"/>
      <c r="U656" s="451"/>
      <c r="V656" s="451"/>
      <c r="W656" s="451"/>
      <c r="X656" s="451"/>
      <c r="Y656" s="451"/>
      <c r="Z656" s="451"/>
      <c r="AA656" s="451"/>
      <c r="AB656" s="451"/>
      <c r="AC656" s="451"/>
      <c r="AD656" s="451"/>
      <c r="AE656" s="451"/>
      <c r="AF656" s="451"/>
      <c r="AG656" s="451"/>
      <c r="AH656" s="451"/>
      <c r="AI656" s="451"/>
      <c r="AJ656" s="451"/>
      <c r="AK656" s="451"/>
      <c r="AL656" s="451"/>
      <c r="AM656" s="451"/>
      <c r="AN656" s="451"/>
      <c r="AO656" s="451"/>
      <c r="AP656" s="451"/>
      <c r="AQ656" s="451"/>
      <c r="AR656" s="451"/>
      <c r="AS656" s="451"/>
      <c r="AT656" s="451"/>
      <c r="AU656" s="451"/>
      <c r="AV656" s="451"/>
    </row>
    <row r="657" spans="1:48">
      <c r="A657" s="451"/>
      <c r="B657" s="451"/>
      <c r="C657" s="451"/>
      <c r="D657" s="451"/>
      <c r="E657" s="451"/>
      <c r="F657" s="451"/>
      <c r="G657" s="451"/>
      <c r="H657" s="451"/>
      <c r="I657" s="451"/>
      <c r="J657" s="451"/>
      <c r="K657" s="451"/>
      <c r="L657" s="451"/>
      <c r="M657" s="451"/>
      <c r="N657" s="451"/>
      <c r="O657" s="451"/>
      <c r="P657" s="451"/>
      <c r="Q657" s="451"/>
      <c r="R657" s="451"/>
      <c r="S657" s="451"/>
      <c r="T657" s="451"/>
      <c r="U657" s="451"/>
      <c r="V657" s="451"/>
      <c r="W657" s="451"/>
      <c r="X657" s="451"/>
      <c r="Y657" s="451"/>
      <c r="Z657" s="451"/>
      <c r="AA657" s="451"/>
      <c r="AB657" s="451"/>
      <c r="AC657" s="451"/>
      <c r="AD657" s="451"/>
      <c r="AE657" s="451"/>
      <c r="AF657" s="451"/>
      <c r="AG657" s="451"/>
      <c r="AH657" s="451"/>
      <c r="AI657" s="451"/>
      <c r="AJ657" s="451"/>
      <c r="AK657" s="451"/>
      <c r="AL657" s="451"/>
      <c r="AM657" s="451"/>
      <c r="AN657" s="451"/>
      <c r="AO657" s="451"/>
      <c r="AP657" s="451"/>
      <c r="AQ657" s="451"/>
      <c r="AR657" s="451"/>
      <c r="AS657" s="451"/>
      <c r="AT657" s="451"/>
      <c r="AU657" s="451"/>
      <c r="AV657" s="451"/>
    </row>
    <row r="658" spans="1:48">
      <c r="A658" s="451"/>
      <c r="B658" s="451"/>
      <c r="C658" s="451"/>
      <c r="D658" s="451"/>
      <c r="E658" s="451"/>
      <c r="F658" s="451"/>
      <c r="G658" s="451"/>
      <c r="H658" s="451"/>
      <c r="I658" s="451"/>
      <c r="J658" s="451"/>
      <c r="K658" s="451"/>
      <c r="L658" s="451"/>
      <c r="M658" s="451"/>
      <c r="N658" s="451"/>
      <c r="O658" s="451"/>
      <c r="P658" s="451"/>
      <c r="Q658" s="451"/>
      <c r="R658" s="451"/>
      <c r="S658" s="451"/>
      <c r="T658" s="451"/>
      <c r="U658" s="451"/>
      <c r="V658" s="451"/>
      <c r="W658" s="451"/>
      <c r="X658" s="451"/>
      <c r="Y658" s="451"/>
      <c r="Z658" s="451"/>
      <c r="AA658" s="451"/>
      <c r="AB658" s="451"/>
      <c r="AC658" s="451"/>
      <c r="AD658" s="451"/>
      <c r="AE658" s="451"/>
      <c r="AF658" s="451"/>
      <c r="AG658" s="451"/>
      <c r="AH658" s="451"/>
      <c r="AI658" s="451"/>
      <c r="AJ658" s="451"/>
      <c r="AK658" s="451"/>
      <c r="AL658" s="451"/>
      <c r="AM658" s="451"/>
      <c r="AN658" s="451"/>
      <c r="AO658" s="451"/>
      <c r="AP658" s="451"/>
      <c r="AQ658" s="451"/>
      <c r="AR658" s="451"/>
      <c r="AS658" s="451"/>
      <c r="AT658" s="451"/>
      <c r="AU658" s="451"/>
      <c r="AV658" s="451"/>
    </row>
    <row r="659" spans="1:48">
      <c r="A659" s="451"/>
      <c r="B659" s="451"/>
      <c r="C659" s="451"/>
      <c r="D659" s="451"/>
      <c r="E659" s="451"/>
      <c r="F659" s="451"/>
      <c r="G659" s="451"/>
      <c r="H659" s="451"/>
      <c r="I659" s="451"/>
      <c r="J659" s="451"/>
      <c r="K659" s="451"/>
      <c r="L659" s="451"/>
      <c r="M659" s="451"/>
      <c r="N659" s="451"/>
      <c r="O659" s="451"/>
      <c r="P659" s="451"/>
      <c r="Q659" s="451"/>
      <c r="R659" s="451"/>
      <c r="S659" s="451"/>
      <c r="T659" s="451"/>
      <c r="U659" s="451"/>
      <c r="V659" s="451"/>
      <c r="W659" s="451"/>
      <c r="X659" s="451"/>
      <c r="Y659" s="451"/>
      <c r="Z659" s="451"/>
      <c r="AA659" s="451"/>
      <c r="AB659" s="451"/>
      <c r="AC659" s="451"/>
      <c r="AD659" s="451"/>
      <c r="AE659" s="451"/>
      <c r="AF659" s="451"/>
      <c r="AG659" s="451"/>
      <c r="AH659" s="451"/>
      <c r="AI659" s="451"/>
      <c r="AJ659" s="451"/>
      <c r="AK659" s="451"/>
      <c r="AL659" s="451"/>
      <c r="AM659" s="451"/>
      <c r="AN659" s="451"/>
      <c r="AO659" s="451"/>
      <c r="AP659" s="451"/>
      <c r="AQ659" s="451"/>
      <c r="AR659" s="451"/>
      <c r="AS659" s="451"/>
      <c r="AT659" s="451"/>
      <c r="AU659" s="451"/>
      <c r="AV659" s="451"/>
    </row>
    <row r="660" spans="1:48">
      <c r="A660" s="451"/>
      <c r="B660" s="451"/>
      <c r="C660" s="451"/>
      <c r="D660" s="451"/>
      <c r="E660" s="451"/>
      <c r="F660" s="451"/>
      <c r="G660" s="451"/>
      <c r="H660" s="451"/>
      <c r="I660" s="451"/>
      <c r="J660" s="451"/>
      <c r="K660" s="451"/>
      <c r="L660" s="451"/>
      <c r="M660" s="451"/>
      <c r="N660" s="451"/>
      <c r="O660" s="451"/>
      <c r="P660" s="451"/>
      <c r="Q660" s="451"/>
      <c r="R660" s="451"/>
      <c r="S660" s="451"/>
      <c r="T660" s="451"/>
      <c r="U660" s="451"/>
      <c r="V660" s="451"/>
      <c r="W660" s="451"/>
      <c r="X660" s="451"/>
      <c r="Y660" s="451"/>
      <c r="Z660" s="451"/>
      <c r="AA660" s="451"/>
      <c r="AB660" s="451"/>
      <c r="AC660" s="451"/>
      <c r="AD660" s="451"/>
      <c r="AE660" s="451"/>
      <c r="AF660" s="451"/>
      <c r="AG660" s="451"/>
      <c r="AH660" s="451"/>
      <c r="AI660" s="451"/>
      <c r="AJ660" s="451"/>
      <c r="AK660" s="451"/>
      <c r="AL660" s="451"/>
      <c r="AM660" s="451"/>
      <c r="AN660" s="451"/>
      <c r="AO660" s="451"/>
      <c r="AP660" s="451"/>
      <c r="AQ660" s="451"/>
      <c r="AR660" s="451"/>
      <c r="AS660" s="451"/>
      <c r="AT660" s="451"/>
      <c r="AU660" s="451"/>
      <c r="AV660" s="451"/>
    </row>
    <row r="661" spans="1:48">
      <c r="A661" s="451"/>
      <c r="B661" s="451"/>
      <c r="C661" s="451"/>
      <c r="D661" s="451"/>
      <c r="E661" s="451"/>
      <c r="F661" s="451"/>
      <c r="G661" s="451"/>
      <c r="H661" s="451"/>
      <c r="I661" s="451"/>
      <c r="J661" s="451"/>
      <c r="K661" s="451"/>
      <c r="L661" s="451"/>
      <c r="M661" s="451"/>
      <c r="N661" s="451"/>
      <c r="O661" s="451"/>
      <c r="P661" s="451"/>
      <c r="Q661" s="451"/>
      <c r="R661" s="451"/>
      <c r="S661" s="451"/>
      <c r="T661" s="451"/>
      <c r="U661" s="451"/>
      <c r="V661" s="451"/>
      <c r="W661" s="451"/>
      <c r="X661" s="451"/>
      <c r="Y661" s="451"/>
      <c r="Z661" s="451"/>
      <c r="AA661" s="451"/>
      <c r="AB661" s="451"/>
      <c r="AC661" s="451"/>
      <c r="AD661" s="451"/>
      <c r="AE661" s="451"/>
      <c r="AF661" s="451"/>
      <c r="AG661" s="451"/>
      <c r="AH661" s="451"/>
      <c r="AI661" s="451"/>
      <c r="AJ661" s="451"/>
      <c r="AK661" s="451"/>
      <c r="AL661" s="451"/>
      <c r="AM661" s="451"/>
      <c r="AN661" s="451"/>
      <c r="AO661" s="451"/>
      <c r="AP661" s="451"/>
      <c r="AQ661" s="451"/>
      <c r="AR661" s="451"/>
      <c r="AS661" s="451"/>
      <c r="AT661" s="451"/>
      <c r="AU661" s="451"/>
      <c r="AV661" s="451"/>
    </row>
    <row r="662" spans="1:48">
      <c r="A662" s="451"/>
      <c r="B662" s="451"/>
      <c r="C662" s="451"/>
      <c r="D662" s="451"/>
      <c r="E662" s="451"/>
      <c r="F662" s="451"/>
      <c r="G662" s="451"/>
      <c r="H662" s="451"/>
      <c r="I662" s="451"/>
      <c r="J662" s="451"/>
      <c r="K662" s="451"/>
      <c r="L662" s="451"/>
      <c r="M662" s="451"/>
      <c r="N662" s="451"/>
      <c r="O662" s="451"/>
      <c r="P662" s="451"/>
      <c r="Q662" s="451"/>
      <c r="R662" s="451"/>
      <c r="S662" s="451"/>
      <c r="T662" s="451"/>
      <c r="U662" s="451"/>
      <c r="V662" s="451"/>
      <c r="W662" s="451"/>
      <c r="X662" s="451"/>
      <c r="Y662" s="451"/>
      <c r="Z662" s="451"/>
      <c r="AA662" s="451"/>
      <c r="AB662" s="451"/>
      <c r="AC662" s="451"/>
      <c r="AD662" s="451"/>
      <c r="AE662" s="451"/>
      <c r="AF662" s="451"/>
      <c r="AG662" s="451"/>
      <c r="AH662" s="451"/>
      <c r="AI662" s="451"/>
      <c r="AJ662" s="451"/>
      <c r="AK662" s="451"/>
      <c r="AL662" s="451"/>
      <c r="AM662" s="451"/>
      <c r="AN662" s="451"/>
      <c r="AO662" s="451"/>
      <c r="AP662" s="451"/>
      <c r="AQ662" s="451"/>
      <c r="AR662" s="451"/>
      <c r="AS662" s="451"/>
      <c r="AT662" s="451"/>
      <c r="AU662" s="451"/>
      <c r="AV662" s="451"/>
    </row>
    <row r="663" spans="1:48">
      <c r="A663" s="451"/>
      <c r="B663" s="451"/>
      <c r="C663" s="451"/>
      <c r="D663" s="451"/>
      <c r="E663" s="451"/>
      <c r="F663" s="451"/>
      <c r="G663" s="451"/>
      <c r="H663" s="451"/>
      <c r="I663" s="451"/>
      <c r="J663" s="451"/>
      <c r="K663" s="451"/>
      <c r="L663" s="451"/>
      <c r="M663" s="451"/>
      <c r="N663" s="451"/>
      <c r="O663" s="451"/>
      <c r="P663" s="451"/>
      <c r="Q663" s="451"/>
      <c r="R663" s="451"/>
      <c r="S663" s="451"/>
      <c r="T663" s="451"/>
      <c r="U663" s="451"/>
      <c r="V663" s="451"/>
      <c r="W663" s="451"/>
      <c r="X663" s="451"/>
      <c r="Y663" s="451"/>
      <c r="Z663" s="451"/>
      <c r="AA663" s="451"/>
      <c r="AB663" s="451"/>
      <c r="AC663" s="451"/>
      <c r="AD663" s="451"/>
      <c r="AE663" s="451"/>
      <c r="AF663" s="451"/>
      <c r="AG663" s="451"/>
      <c r="AH663" s="451"/>
      <c r="AI663" s="451"/>
      <c r="AJ663" s="451"/>
      <c r="AK663" s="451"/>
      <c r="AL663" s="451"/>
      <c r="AM663" s="451"/>
      <c r="AN663" s="451"/>
      <c r="AO663" s="451"/>
      <c r="AP663" s="451"/>
      <c r="AQ663" s="451"/>
      <c r="AR663" s="451"/>
      <c r="AS663" s="451"/>
      <c r="AT663" s="451"/>
      <c r="AU663" s="451"/>
      <c r="AV663" s="451"/>
    </row>
    <row r="664" spans="1:48">
      <c r="A664" s="451"/>
      <c r="B664" s="451"/>
      <c r="C664" s="451"/>
      <c r="D664" s="451"/>
      <c r="E664" s="451"/>
      <c r="F664" s="451"/>
      <c r="G664" s="451"/>
      <c r="H664" s="451"/>
      <c r="I664" s="451"/>
      <c r="J664" s="451"/>
      <c r="K664" s="451"/>
      <c r="L664" s="451"/>
      <c r="M664" s="451"/>
      <c r="N664" s="451"/>
      <c r="O664" s="451"/>
      <c r="P664" s="451"/>
      <c r="Q664" s="451"/>
      <c r="R664" s="451"/>
      <c r="S664" s="451"/>
      <c r="T664" s="451"/>
      <c r="U664" s="451"/>
      <c r="V664" s="451"/>
      <c r="W664" s="451"/>
      <c r="X664" s="451"/>
      <c r="Y664" s="451"/>
      <c r="Z664" s="451"/>
      <c r="AA664" s="451"/>
      <c r="AB664" s="451"/>
      <c r="AC664" s="451"/>
      <c r="AD664" s="451"/>
      <c r="AE664" s="451"/>
      <c r="AF664" s="451"/>
      <c r="AG664" s="451"/>
      <c r="AH664" s="451"/>
      <c r="AI664" s="451"/>
      <c r="AJ664" s="451"/>
      <c r="AK664" s="451"/>
      <c r="AL664" s="451"/>
      <c r="AM664" s="451"/>
      <c r="AN664" s="451"/>
      <c r="AO664" s="451"/>
      <c r="AP664" s="451"/>
      <c r="AQ664" s="451"/>
      <c r="AR664" s="451"/>
      <c r="AS664" s="451"/>
      <c r="AT664" s="451"/>
      <c r="AU664" s="451"/>
      <c r="AV664" s="451"/>
    </row>
    <row r="665" spans="1:48">
      <c r="A665" s="451"/>
      <c r="B665" s="451"/>
      <c r="C665" s="451"/>
      <c r="D665" s="451"/>
      <c r="E665" s="451"/>
      <c r="F665" s="451"/>
      <c r="G665" s="451"/>
      <c r="H665" s="451"/>
      <c r="I665" s="451"/>
      <c r="J665" s="451"/>
      <c r="K665" s="451"/>
      <c r="L665" s="451"/>
      <c r="M665" s="451"/>
      <c r="N665" s="451"/>
      <c r="O665" s="451"/>
      <c r="P665" s="451"/>
      <c r="Q665" s="451"/>
      <c r="R665" s="451"/>
      <c r="S665" s="451"/>
      <c r="T665" s="451"/>
      <c r="U665" s="451"/>
      <c r="V665" s="451"/>
      <c r="W665" s="451"/>
      <c r="X665" s="451"/>
      <c r="Y665" s="451"/>
      <c r="Z665" s="451"/>
      <c r="AA665" s="451"/>
      <c r="AB665" s="451"/>
      <c r="AC665" s="451"/>
      <c r="AD665" s="451"/>
      <c r="AE665" s="451"/>
      <c r="AF665" s="451"/>
      <c r="AG665" s="451"/>
      <c r="AH665" s="451"/>
      <c r="AI665" s="451"/>
      <c r="AJ665" s="451"/>
      <c r="AK665" s="451"/>
      <c r="AL665" s="451"/>
      <c r="AM665" s="451"/>
      <c r="AN665" s="451"/>
      <c r="AO665" s="451"/>
      <c r="AP665" s="451"/>
      <c r="AQ665" s="451"/>
      <c r="AR665" s="451"/>
      <c r="AS665" s="451"/>
      <c r="AT665" s="451"/>
      <c r="AU665" s="451"/>
      <c r="AV665" s="451"/>
    </row>
    <row r="666" spans="1:48">
      <c r="A666" s="451"/>
      <c r="B666" s="451"/>
      <c r="C666" s="451"/>
      <c r="D666" s="451"/>
      <c r="E666" s="451"/>
      <c r="F666" s="451"/>
      <c r="G666" s="451"/>
      <c r="H666" s="451"/>
      <c r="I666" s="451"/>
      <c r="J666" s="451"/>
      <c r="K666" s="451"/>
      <c r="L666" s="451"/>
      <c r="M666" s="451"/>
      <c r="N666" s="451"/>
      <c r="O666" s="451"/>
      <c r="P666" s="451"/>
      <c r="Q666" s="451"/>
      <c r="R666" s="451"/>
      <c r="S666" s="451"/>
      <c r="T666" s="451"/>
      <c r="U666" s="451"/>
      <c r="V666" s="451"/>
      <c r="W666" s="451"/>
      <c r="X666" s="451"/>
      <c r="Y666" s="451"/>
      <c r="Z666" s="451"/>
      <c r="AA666" s="451"/>
      <c r="AB666" s="451"/>
      <c r="AC666" s="451"/>
      <c r="AD666" s="451"/>
      <c r="AE666" s="451"/>
      <c r="AF666" s="451"/>
      <c r="AG666" s="451"/>
      <c r="AH666" s="451"/>
      <c r="AI666" s="451"/>
      <c r="AJ666" s="451"/>
      <c r="AK666" s="451"/>
      <c r="AL666" s="451"/>
      <c r="AM666" s="451"/>
      <c r="AN666" s="451"/>
      <c r="AO666" s="451"/>
      <c r="AP666" s="451"/>
      <c r="AQ666" s="451"/>
      <c r="AR666" s="451"/>
      <c r="AS666" s="451"/>
      <c r="AT666" s="451"/>
      <c r="AU666" s="451"/>
      <c r="AV666" s="451"/>
    </row>
    <row r="667" spans="1:48">
      <c r="A667" s="451"/>
      <c r="B667" s="451"/>
      <c r="C667" s="451"/>
      <c r="D667" s="451"/>
      <c r="E667" s="451"/>
      <c r="F667" s="451"/>
      <c r="G667" s="451"/>
      <c r="H667" s="451"/>
      <c r="I667" s="451"/>
      <c r="J667" s="451"/>
      <c r="K667" s="451"/>
      <c r="L667" s="451"/>
      <c r="M667" s="451"/>
      <c r="N667" s="451"/>
      <c r="O667" s="451"/>
      <c r="P667" s="451"/>
      <c r="Q667" s="451"/>
      <c r="R667" s="451"/>
      <c r="S667" s="451"/>
      <c r="T667" s="451"/>
      <c r="U667" s="451"/>
      <c r="V667" s="451"/>
      <c r="W667" s="451"/>
      <c r="X667" s="451"/>
      <c r="Y667" s="451"/>
      <c r="Z667" s="451"/>
      <c r="AA667" s="451"/>
      <c r="AB667" s="451"/>
      <c r="AC667" s="451"/>
      <c r="AD667" s="451"/>
      <c r="AE667" s="451"/>
      <c r="AF667" s="451"/>
      <c r="AG667" s="451"/>
      <c r="AH667" s="451"/>
      <c r="AI667" s="451"/>
      <c r="AJ667" s="451"/>
      <c r="AK667" s="451"/>
      <c r="AL667" s="451"/>
      <c r="AM667" s="451"/>
      <c r="AN667" s="451"/>
      <c r="AO667" s="451"/>
      <c r="AP667" s="451"/>
      <c r="AQ667" s="451"/>
      <c r="AR667" s="451"/>
      <c r="AS667" s="451"/>
      <c r="AT667" s="451"/>
      <c r="AU667" s="451"/>
      <c r="AV667" s="451"/>
    </row>
    <row r="668" spans="1:48">
      <c r="A668" s="451"/>
      <c r="B668" s="451"/>
      <c r="C668" s="451"/>
      <c r="D668" s="451"/>
      <c r="E668" s="451"/>
      <c r="F668" s="451"/>
      <c r="G668" s="451"/>
      <c r="H668" s="451"/>
      <c r="I668" s="451"/>
      <c r="J668" s="451"/>
      <c r="K668" s="451"/>
      <c r="L668" s="451"/>
      <c r="M668" s="451"/>
      <c r="N668" s="451"/>
      <c r="O668" s="451"/>
      <c r="P668" s="451"/>
      <c r="Q668" s="451"/>
      <c r="R668" s="451"/>
      <c r="S668" s="451"/>
      <c r="T668" s="451"/>
      <c r="U668" s="451"/>
      <c r="V668" s="451"/>
      <c r="W668" s="451"/>
      <c r="X668" s="451"/>
      <c r="Y668" s="451"/>
      <c r="Z668" s="451"/>
      <c r="AA668" s="451"/>
      <c r="AB668" s="451"/>
      <c r="AC668" s="451"/>
      <c r="AD668" s="451"/>
      <c r="AE668" s="451"/>
      <c r="AF668" s="451"/>
      <c r="AG668" s="451"/>
      <c r="AH668" s="451"/>
      <c r="AI668" s="451"/>
      <c r="AJ668" s="451"/>
      <c r="AK668" s="451"/>
      <c r="AL668" s="451"/>
      <c r="AM668" s="451"/>
      <c r="AN668" s="451"/>
      <c r="AO668" s="451"/>
      <c r="AP668" s="451"/>
      <c r="AQ668" s="451"/>
      <c r="AR668" s="451"/>
      <c r="AS668" s="451"/>
      <c r="AT668" s="451"/>
      <c r="AU668" s="451"/>
      <c r="AV668" s="451"/>
    </row>
    <row r="669" spans="1:48">
      <c r="A669" s="451"/>
      <c r="B669" s="451"/>
      <c r="C669" s="451"/>
      <c r="D669" s="451"/>
      <c r="E669" s="451"/>
      <c r="F669" s="451"/>
      <c r="G669" s="451"/>
      <c r="H669" s="451"/>
      <c r="I669" s="451"/>
      <c r="J669" s="451"/>
      <c r="K669" s="451"/>
      <c r="L669" s="451"/>
      <c r="M669" s="451"/>
      <c r="N669" s="451"/>
      <c r="O669" s="451"/>
      <c r="P669" s="451"/>
      <c r="Q669" s="451"/>
      <c r="R669" s="451"/>
      <c r="S669" s="451"/>
      <c r="T669" s="451"/>
      <c r="U669" s="451"/>
      <c r="V669" s="451"/>
      <c r="W669" s="451"/>
      <c r="X669" s="451"/>
      <c r="Y669" s="451"/>
      <c r="Z669" s="451"/>
      <c r="AA669" s="451"/>
      <c r="AB669" s="451"/>
      <c r="AC669" s="451"/>
      <c r="AD669" s="451"/>
      <c r="AE669" s="451"/>
      <c r="AF669" s="451"/>
      <c r="AG669" s="451"/>
      <c r="AH669" s="451"/>
      <c r="AI669" s="451"/>
      <c r="AJ669" s="451"/>
      <c r="AK669" s="451"/>
      <c r="AL669" s="451"/>
      <c r="AM669" s="451"/>
      <c r="AN669" s="451"/>
      <c r="AO669" s="451"/>
      <c r="AP669" s="451"/>
      <c r="AQ669" s="451"/>
      <c r="AR669" s="451"/>
      <c r="AS669" s="451"/>
      <c r="AT669" s="451"/>
      <c r="AU669" s="451"/>
      <c r="AV669" s="451"/>
    </row>
    <row r="670" spans="1:48">
      <c r="A670" s="451"/>
      <c r="B670" s="451"/>
      <c r="C670" s="451"/>
      <c r="D670" s="451"/>
      <c r="E670" s="451"/>
      <c r="F670" s="451"/>
      <c r="G670" s="451"/>
      <c r="H670" s="451"/>
      <c r="I670" s="451"/>
      <c r="J670" s="451"/>
      <c r="K670" s="451"/>
      <c r="L670" s="451"/>
      <c r="M670" s="451"/>
      <c r="N670" s="451"/>
      <c r="O670" s="451"/>
      <c r="P670" s="451"/>
      <c r="Q670" s="451"/>
      <c r="R670" s="451"/>
      <c r="S670" s="451"/>
      <c r="T670" s="451"/>
      <c r="U670" s="451"/>
      <c r="V670" s="451"/>
      <c r="W670" s="451"/>
      <c r="X670" s="451"/>
      <c r="Y670" s="451"/>
      <c r="Z670" s="451"/>
      <c r="AA670" s="451"/>
      <c r="AB670" s="451"/>
      <c r="AC670" s="451"/>
      <c r="AD670" s="451"/>
      <c r="AE670" s="451"/>
      <c r="AF670" s="451"/>
      <c r="AG670" s="451"/>
      <c r="AH670" s="451"/>
      <c r="AI670" s="451"/>
      <c r="AJ670" s="451"/>
      <c r="AK670" s="451"/>
      <c r="AL670" s="451"/>
      <c r="AM670" s="451"/>
      <c r="AN670" s="451"/>
      <c r="AO670" s="451"/>
      <c r="AP670" s="451"/>
      <c r="AQ670" s="451"/>
      <c r="AR670" s="451"/>
      <c r="AS670" s="451"/>
      <c r="AT670" s="451"/>
      <c r="AU670" s="451"/>
      <c r="AV670" s="451"/>
    </row>
    <row r="671" spans="1:48">
      <c r="A671" s="451"/>
      <c r="B671" s="451"/>
      <c r="C671" s="451"/>
      <c r="D671" s="451"/>
      <c r="E671" s="451"/>
      <c r="F671" s="451"/>
      <c r="G671" s="451"/>
      <c r="H671" s="451"/>
      <c r="I671" s="451"/>
      <c r="J671" s="451"/>
      <c r="K671" s="451"/>
      <c r="L671" s="451"/>
      <c r="M671" s="451"/>
      <c r="N671" s="451"/>
      <c r="O671" s="451"/>
      <c r="P671" s="451"/>
      <c r="Q671" s="451"/>
      <c r="R671" s="451"/>
      <c r="S671" s="451"/>
      <c r="T671" s="451"/>
      <c r="U671" s="451"/>
      <c r="V671" s="451"/>
      <c r="W671" s="451"/>
      <c r="X671" s="451"/>
      <c r="Y671" s="451"/>
      <c r="Z671" s="451"/>
      <c r="AA671" s="451"/>
      <c r="AB671" s="451"/>
      <c r="AC671" s="451"/>
      <c r="AD671" s="451"/>
      <c r="AE671" s="451"/>
      <c r="AF671" s="451"/>
      <c r="AG671" s="451"/>
      <c r="AH671" s="451"/>
      <c r="AI671" s="451"/>
      <c r="AJ671" s="451"/>
      <c r="AK671" s="451"/>
      <c r="AL671" s="451"/>
      <c r="AM671" s="451"/>
      <c r="AN671" s="451"/>
      <c r="AO671" s="451"/>
      <c r="AP671" s="451"/>
      <c r="AQ671" s="451"/>
      <c r="AR671" s="451"/>
      <c r="AS671" s="451"/>
      <c r="AT671" s="451"/>
      <c r="AU671" s="451"/>
      <c r="AV671" s="451"/>
    </row>
    <row r="672" spans="1:48">
      <c r="A672" s="451"/>
      <c r="B672" s="451"/>
      <c r="C672" s="451"/>
      <c r="D672" s="451"/>
      <c r="E672" s="451"/>
      <c r="F672" s="451"/>
      <c r="G672" s="451"/>
      <c r="H672" s="451"/>
      <c r="I672" s="451"/>
      <c r="J672" s="451"/>
      <c r="K672" s="451"/>
      <c r="L672" s="451"/>
      <c r="M672" s="451"/>
      <c r="N672" s="451"/>
      <c r="O672" s="451"/>
      <c r="P672" s="451"/>
      <c r="Q672" s="451"/>
      <c r="R672" s="451"/>
      <c r="S672" s="451"/>
      <c r="T672" s="451"/>
      <c r="U672" s="451"/>
      <c r="V672" s="451"/>
      <c r="W672" s="451"/>
      <c r="X672" s="451"/>
      <c r="Y672" s="451"/>
      <c r="Z672" s="451"/>
      <c r="AA672" s="451"/>
      <c r="AB672" s="451"/>
      <c r="AC672" s="451"/>
      <c r="AD672" s="451"/>
      <c r="AE672" s="451"/>
      <c r="AF672" s="451"/>
      <c r="AG672" s="451"/>
      <c r="AH672" s="451"/>
      <c r="AI672" s="451"/>
      <c r="AJ672" s="451"/>
      <c r="AK672" s="451"/>
      <c r="AL672" s="451"/>
      <c r="AM672" s="451"/>
      <c r="AN672" s="451"/>
      <c r="AO672" s="451"/>
      <c r="AP672" s="451"/>
      <c r="AQ672" s="451"/>
      <c r="AR672" s="451"/>
      <c r="AS672" s="451"/>
      <c r="AT672" s="451"/>
      <c r="AU672" s="451"/>
      <c r="AV672" s="451"/>
    </row>
    <row r="673" spans="1:48">
      <c r="A673" s="451"/>
      <c r="B673" s="451"/>
      <c r="C673" s="451"/>
      <c r="D673" s="451"/>
      <c r="E673" s="451"/>
      <c r="F673" s="451"/>
      <c r="G673" s="451"/>
      <c r="H673" s="451"/>
      <c r="I673" s="451"/>
      <c r="J673" s="451"/>
      <c r="K673" s="451"/>
      <c r="L673" s="451"/>
      <c r="M673" s="451"/>
      <c r="N673" s="451"/>
      <c r="O673" s="451"/>
      <c r="P673" s="451"/>
      <c r="Q673" s="451"/>
      <c r="R673" s="451"/>
      <c r="S673" s="451"/>
      <c r="T673" s="451"/>
      <c r="U673" s="451"/>
      <c r="V673" s="451"/>
      <c r="W673" s="451"/>
      <c r="X673" s="451"/>
      <c r="Y673" s="451"/>
      <c r="Z673" s="451"/>
      <c r="AA673" s="451"/>
      <c r="AB673" s="451"/>
      <c r="AC673" s="451"/>
      <c r="AD673" s="451"/>
      <c r="AE673" s="451"/>
      <c r="AF673" s="451"/>
      <c r="AG673" s="451"/>
      <c r="AH673" s="451"/>
      <c r="AI673" s="451"/>
      <c r="AJ673" s="451"/>
      <c r="AK673" s="451"/>
      <c r="AL673" s="451"/>
      <c r="AM673" s="451"/>
      <c r="AN673" s="451"/>
      <c r="AO673" s="451"/>
      <c r="AP673" s="451"/>
      <c r="AQ673" s="451"/>
      <c r="AR673" s="451"/>
      <c r="AS673" s="451"/>
      <c r="AT673" s="451"/>
      <c r="AU673" s="451"/>
      <c r="AV673" s="451"/>
    </row>
    <row r="674" spans="1:48">
      <c r="A674" s="451"/>
      <c r="B674" s="451"/>
      <c r="C674" s="451"/>
      <c r="D674" s="451"/>
      <c r="E674" s="451"/>
      <c r="F674" s="451"/>
      <c r="G674" s="451"/>
      <c r="H674" s="451"/>
      <c r="I674" s="451"/>
      <c r="J674" s="451"/>
      <c r="K674" s="451"/>
      <c r="L674" s="451"/>
      <c r="M674" s="451"/>
      <c r="N674" s="451"/>
      <c r="O674" s="451"/>
      <c r="P674" s="451"/>
      <c r="Q674" s="451"/>
      <c r="R674" s="451"/>
      <c r="S674" s="451"/>
      <c r="T674" s="451"/>
      <c r="U674" s="451"/>
      <c r="V674" s="451"/>
      <c r="W674" s="451"/>
      <c r="X674" s="451"/>
      <c r="Y674" s="451"/>
      <c r="Z674" s="451"/>
      <c r="AA674" s="451"/>
      <c r="AB674" s="451"/>
      <c r="AC674" s="451"/>
      <c r="AD674" s="451"/>
      <c r="AE674" s="451"/>
      <c r="AF674" s="451"/>
      <c r="AG674" s="451"/>
      <c r="AH674" s="451"/>
      <c r="AI674" s="451"/>
      <c r="AJ674" s="451"/>
      <c r="AK674" s="451"/>
      <c r="AL674" s="451"/>
      <c r="AM674" s="451"/>
      <c r="AN674" s="451"/>
      <c r="AO674" s="451"/>
      <c r="AP674" s="451"/>
      <c r="AQ674" s="451"/>
      <c r="AR674" s="451"/>
      <c r="AS674" s="451"/>
      <c r="AT674" s="451"/>
      <c r="AU674" s="451"/>
      <c r="AV674" s="451"/>
    </row>
    <row r="675" spans="1:48">
      <c r="A675" s="451"/>
      <c r="B675" s="451"/>
      <c r="C675" s="451"/>
      <c r="D675" s="451"/>
      <c r="E675" s="451"/>
      <c r="F675" s="451"/>
      <c r="G675" s="451"/>
      <c r="H675" s="451"/>
      <c r="I675" s="451"/>
      <c r="J675" s="451"/>
      <c r="K675" s="451"/>
      <c r="L675" s="451"/>
      <c r="M675" s="451"/>
      <c r="N675" s="451"/>
      <c r="O675" s="451"/>
      <c r="P675" s="451"/>
      <c r="Q675" s="451"/>
      <c r="R675" s="451"/>
      <c r="S675" s="451"/>
      <c r="T675" s="451"/>
      <c r="U675" s="451"/>
      <c r="V675" s="451"/>
      <c r="W675" s="451"/>
      <c r="X675" s="451"/>
      <c r="Y675" s="451"/>
      <c r="Z675" s="451"/>
      <c r="AA675" s="451"/>
      <c r="AB675" s="451"/>
      <c r="AC675" s="451"/>
      <c r="AD675" s="451"/>
      <c r="AE675" s="451"/>
      <c r="AF675" s="451"/>
      <c r="AG675" s="451"/>
      <c r="AH675" s="451"/>
      <c r="AI675" s="451"/>
      <c r="AJ675" s="451"/>
      <c r="AK675" s="451"/>
      <c r="AL675" s="451"/>
      <c r="AM675" s="451"/>
      <c r="AN675" s="451"/>
      <c r="AO675" s="451"/>
      <c r="AP675" s="451"/>
      <c r="AQ675" s="451"/>
      <c r="AR675" s="451"/>
      <c r="AS675" s="451"/>
      <c r="AT675" s="451"/>
      <c r="AU675" s="451"/>
      <c r="AV675" s="451"/>
    </row>
    <row r="676" spans="1:48">
      <c r="A676" s="451"/>
      <c r="B676" s="451"/>
      <c r="C676" s="451"/>
      <c r="D676" s="451"/>
      <c r="E676" s="451"/>
      <c r="F676" s="451"/>
      <c r="G676" s="451"/>
      <c r="H676" s="451"/>
      <c r="I676" s="451"/>
      <c r="J676" s="451"/>
      <c r="K676" s="451"/>
      <c r="L676" s="451"/>
      <c r="M676" s="451"/>
      <c r="N676" s="451"/>
      <c r="O676" s="451"/>
      <c r="P676" s="451"/>
      <c r="Q676" s="451"/>
      <c r="R676" s="451"/>
      <c r="S676" s="451"/>
      <c r="T676" s="451"/>
      <c r="U676" s="451"/>
      <c r="V676" s="451"/>
      <c r="W676" s="451"/>
      <c r="X676" s="451"/>
      <c r="Y676" s="451"/>
      <c r="Z676" s="451"/>
      <c r="AA676" s="451"/>
      <c r="AB676" s="451"/>
      <c r="AC676" s="451"/>
      <c r="AD676" s="451"/>
      <c r="AE676" s="451"/>
      <c r="AF676" s="451"/>
      <c r="AG676" s="451"/>
      <c r="AH676" s="451"/>
      <c r="AI676" s="451"/>
      <c r="AJ676" s="451"/>
      <c r="AK676" s="451"/>
      <c r="AL676" s="451"/>
      <c r="AM676" s="451"/>
      <c r="AN676" s="451"/>
      <c r="AO676" s="451"/>
      <c r="AP676" s="451"/>
      <c r="AQ676" s="451"/>
      <c r="AR676" s="451"/>
      <c r="AS676" s="451"/>
      <c r="AT676" s="451"/>
      <c r="AU676" s="451"/>
      <c r="AV676" s="451"/>
    </row>
    <row r="677" spans="1:48">
      <c r="A677" s="451"/>
      <c r="B677" s="451"/>
      <c r="C677" s="451"/>
      <c r="D677" s="451"/>
      <c r="E677" s="451"/>
      <c r="F677" s="451"/>
      <c r="G677" s="451"/>
      <c r="H677" s="451"/>
      <c r="I677" s="451"/>
      <c r="J677" s="451"/>
      <c r="K677" s="451"/>
      <c r="L677" s="451"/>
      <c r="M677" s="451"/>
      <c r="N677" s="451"/>
      <c r="O677" s="451"/>
      <c r="P677" s="451"/>
      <c r="Q677" s="451"/>
      <c r="R677" s="451"/>
      <c r="S677" s="451"/>
      <c r="T677" s="451"/>
      <c r="U677" s="451"/>
      <c r="V677" s="451"/>
      <c r="W677" s="451"/>
      <c r="X677" s="451"/>
      <c r="Y677" s="451"/>
      <c r="Z677" s="451"/>
      <c r="AA677" s="451"/>
      <c r="AB677" s="451"/>
      <c r="AC677" s="451"/>
      <c r="AD677" s="451"/>
      <c r="AE677" s="451"/>
      <c r="AF677" s="451"/>
      <c r="AG677" s="451"/>
      <c r="AH677" s="451"/>
      <c r="AI677" s="451"/>
      <c r="AJ677" s="451"/>
      <c r="AK677" s="451"/>
      <c r="AL677" s="451"/>
      <c r="AM677" s="451"/>
      <c r="AN677" s="451"/>
      <c r="AO677" s="451"/>
      <c r="AP677" s="451"/>
      <c r="AQ677" s="451"/>
      <c r="AR677" s="451"/>
      <c r="AS677" s="451"/>
      <c r="AT677" s="451"/>
      <c r="AU677" s="451"/>
      <c r="AV677" s="451"/>
    </row>
    <row r="678" spans="1:48">
      <c r="A678" s="451"/>
      <c r="B678" s="451"/>
      <c r="C678" s="451"/>
      <c r="D678" s="451"/>
      <c r="E678" s="451"/>
      <c r="F678" s="451"/>
      <c r="G678" s="451"/>
      <c r="H678" s="451"/>
      <c r="I678" s="451"/>
      <c r="J678" s="451"/>
      <c r="K678" s="451"/>
      <c r="L678" s="451"/>
      <c r="M678" s="451"/>
      <c r="N678" s="451"/>
      <c r="O678" s="451"/>
      <c r="P678" s="451"/>
      <c r="Q678" s="451"/>
      <c r="R678" s="451"/>
      <c r="S678" s="451"/>
      <c r="T678" s="451"/>
      <c r="U678" s="451"/>
      <c r="V678" s="451"/>
      <c r="W678" s="451"/>
      <c r="X678" s="451"/>
      <c r="Y678" s="451"/>
      <c r="Z678" s="451"/>
      <c r="AA678" s="451"/>
      <c r="AB678" s="451"/>
      <c r="AC678" s="451"/>
      <c r="AD678" s="451"/>
      <c r="AE678" s="451"/>
      <c r="AF678" s="451"/>
      <c r="AG678" s="451"/>
      <c r="AH678" s="451"/>
      <c r="AI678" s="451"/>
      <c r="AJ678" s="451"/>
      <c r="AK678" s="451"/>
      <c r="AL678" s="451"/>
      <c r="AM678" s="451"/>
      <c r="AN678" s="451"/>
      <c r="AO678" s="451"/>
      <c r="AP678" s="451"/>
      <c r="AQ678" s="451"/>
      <c r="AR678" s="451"/>
      <c r="AS678" s="451"/>
      <c r="AT678" s="451"/>
      <c r="AU678" s="451"/>
      <c r="AV678" s="451"/>
    </row>
    <row r="679" spans="1:48">
      <c r="A679" s="451"/>
      <c r="B679" s="451"/>
      <c r="C679" s="451"/>
      <c r="D679" s="451"/>
      <c r="E679" s="451"/>
      <c r="F679" s="451"/>
      <c r="G679" s="451"/>
      <c r="H679" s="451"/>
      <c r="I679" s="451"/>
      <c r="J679" s="451"/>
      <c r="K679" s="451"/>
      <c r="L679" s="451"/>
      <c r="M679" s="451"/>
      <c r="N679" s="451"/>
      <c r="O679" s="451"/>
      <c r="P679" s="451"/>
      <c r="Q679" s="451"/>
      <c r="R679" s="451"/>
      <c r="S679" s="451"/>
      <c r="T679" s="451"/>
      <c r="U679" s="451"/>
      <c r="V679" s="451"/>
      <c r="W679" s="451"/>
      <c r="X679" s="451"/>
      <c r="Y679" s="451"/>
      <c r="Z679" s="451"/>
      <c r="AA679" s="451"/>
      <c r="AB679" s="451"/>
      <c r="AC679" s="451"/>
      <c r="AD679" s="451"/>
      <c r="AE679" s="451"/>
      <c r="AF679" s="451"/>
      <c r="AG679" s="451"/>
      <c r="AH679" s="451"/>
      <c r="AI679" s="451"/>
      <c r="AJ679" s="451"/>
      <c r="AK679" s="451"/>
      <c r="AL679" s="451"/>
      <c r="AM679" s="451"/>
      <c r="AN679" s="451"/>
      <c r="AO679" s="451"/>
      <c r="AP679" s="451"/>
      <c r="AQ679" s="451"/>
      <c r="AR679" s="451"/>
      <c r="AS679" s="451"/>
      <c r="AT679" s="451"/>
      <c r="AU679" s="451"/>
      <c r="AV679" s="451"/>
    </row>
    <row r="680" spans="1:48">
      <c r="A680" s="451"/>
      <c r="B680" s="451"/>
      <c r="C680" s="451"/>
      <c r="D680" s="451"/>
      <c r="E680" s="451"/>
      <c r="F680" s="451"/>
      <c r="G680" s="451"/>
      <c r="H680" s="451"/>
      <c r="I680" s="451"/>
      <c r="J680" s="451"/>
      <c r="K680" s="451"/>
      <c r="L680" s="451"/>
      <c r="M680" s="451"/>
      <c r="N680" s="451"/>
      <c r="O680" s="451"/>
      <c r="P680" s="451"/>
      <c r="Q680" s="451"/>
      <c r="R680" s="451"/>
      <c r="S680" s="451"/>
      <c r="T680" s="451"/>
      <c r="U680" s="451"/>
      <c r="V680" s="451"/>
      <c r="W680" s="451"/>
      <c r="X680" s="451"/>
      <c r="Y680" s="451"/>
      <c r="Z680" s="451"/>
      <c r="AA680" s="451"/>
      <c r="AB680" s="451"/>
      <c r="AC680" s="451"/>
      <c r="AD680" s="451"/>
      <c r="AE680" s="451"/>
      <c r="AF680" s="451"/>
      <c r="AG680" s="451"/>
      <c r="AH680" s="451"/>
      <c r="AI680" s="451"/>
      <c r="AJ680" s="451"/>
      <c r="AK680" s="451"/>
      <c r="AL680" s="451"/>
      <c r="AM680" s="451"/>
      <c r="AN680" s="451"/>
      <c r="AO680" s="451"/>
      <c r="AP680" s="451"/>
      <c r="AQ680" s="451"/>
      <c r="AR680" s="451"/>
      <c r="AS680" s="451"/>
      <c r="AT680" s="451"/>
      <c r="AU680" s="451"/>
      <c r="AV680" s="451"/>
    </row>
    <row r="681" spans="1:48">
      <c r="A681" s="451"/>
      <c r="B681" s="451"/>
      <c r="C681" s="451"/>
      <c r="D681" s="451"/>
      <c r="E681" s="451"/>
      <c r="F681" s="451"/>
      <c r="G681" s="451"/>
      <c r="H681" s="451"/>
      <c r="I681" s="451"/>
      <c r="J681" s="451"/>
      <c r="K681" s="451"/>
      <c r="L681" s="451"/>
      <c r="M681" s="451"/>
      <c r="N681" s="451"/>
      <c r="O681" s="451"/>
      <c r="P681" s="451"/>
      <c r="Q681" s="451"/>
      <c r="R681" s="451"/>
      <c r="S681" s="451"/>
      <c r="T681" s="451"/>
      <c r="U681" s="451"/>
      <c r="V681" s="451"/>
      <c r="W681" s="451"/>
      <c r="X681" s="451"/>
      <c r="Y681" s="451"/>
      <c r="Z681" s="451"/>
      <c r="AA681" s="451"/>
      <c r="AB681" s="451"/>
      <c r="AC681" s="451"/>
      <c r="AD681" s="451"/>
      <c r="AE681" s="451"/>
      <c r="AF681" s="451"/>
      <c r="AG681" s="451"/>
      <c r="AH681" s="451"/>
      <c r="AI681" s="451"/>
      <c r="AJ681" s="451"/>
      <c r="AK681" s="451"/>
      <c r="AL681" s="451"/>
      <c r="AM681" s="451"/>
      <c r="AN681" s="451"/>
      <c r="AO681" s="451"/>
      <c r="AP681" s="451"/>
      <c r="AQ681" s="451"/>
      <c r="AR681" s="451"/>
      <c r="AS681" s="451"/>
      <c r="AT681" s="451"/>
      <c r="AU681" s="451"/>
      <c r="AV681" s="451"/>
    </row>
    <row r="682" spans="1:48">
      <c r="A682" s="451"/>
      <c r="B682" s="451"/>
      <c r="C682" s="451"/>
      <c r="D682" s="451"/>
      <c r="E682" s="451"/>
      <c r="F682" s="451"/>
      <c r="G682" s="451"/>
      <c r="H682" s="451"/>
      <c r="I682" s="451"/>
      <c r="J682" s="451"/>
      <c r="K682" s="451"/>
      <c r="L682" s="451"/>
      <c r="M682" s="451"/>
      <c r="N682" s="451"/>
      <c r="O682" s="451"/>
      <c r="P682" s="451"/>
      <c r="Q682" s="451"/>
      <c r="R682" s="451"/>
      <c r="S682" s="451"/>
      <c r="T682" s="451"/>
      <c r="U682" s="451"/>
      <c r="V682" s="451"/>
      <c r="W682" s="451"/>
      <c r="X682" s="451"/>
      <c r="Y682" s="451"/>
      <c r="Z682" s="451"/>
      <c r="AA682" s="451"/>
      <c r="AB682" s="451"/>
      <c r="AC682" s="451"/>
      <c r="AD682" s="451"/>
      <c r="AE682" s="451"/>
      <c r="AF682" s="451"/>
      <c r="AG682" s="451"/>
      <c r="AH682" s="451"/>
      <c r="AI682" s="451"/>
      <c r="AJ682" s="451"/>
      <c r="AK682" s="451"/>
      <c r="AL682" s="451"/>
      <c r="AM682" s="451"/>
      <c r="AN682" s="451"/>
      <c r="AO682" s="451"/>
      <c r="AP682" s="451"/>
      <c r="AQ682" s="451"/>
      <c r="AR682" s="451"/>
      <c r="AS682" s="451"/>
      <c r="AT682" s="451"/>
      <c r="AU682" s="451"/>
      <c r="AV682" s="451"/>
    </row>
    <row r="683" spans="1:48">
      <c r="A683" s="451"/>
      <c r="B683" s="451"/>
      <c r="C683" s="451"/>
      <c r="D683" s="451"/>
      <c r="E683" s="451"/>
      <c r="F683" s="451"/>
      <c r="G683" s="451"/>
      <c r="H683" s="451"/>
      <c r="I683" s="451"/>
      <c r="J683" s="451"/>
      <c r="K683" s="451"/>
      <c r="L683" s="451"/>
      <c r="M683" s="451"/>
      <c r="N683" s="451"/>
      <c r="O683" s="451"/>
      <c r="P683" s="451"/>
      <c r="Q683" s="451"/>
      <c r="R683" s="451"/>
      <c r="S683" s="451"/>
      <c r="T683" s="451"/>
      <c r="U683" s="451"/>
      <c r="V683" s="451"/>
      <c r="W683" s="451"/>
      <c r="X683" s="451"/>
      <c r="Y683" s="451"/>
      <c r="Z683" s="451"/>
      <c r="AA683" s="451"/>
      <c r="AB683" s="451"/>
      <c r="AC683" s="451"/>
      <c r="AD683" s="451"/>
      <c r="AE683" s="451"/>
      <c r="AF683" s="451"/>
      <c r="AG683" s="451"/>
      <c r="AH683" s="451"/>
      <c r="AI683" s="451"/>
      <c r="AJ683" s="451"/>
      <c r="AK683" s="451"/>
      <c r="AL683" s="451"/>
      <c r="AM683" s="451"/>
      <c r="AN683" s="451"/>
      <c r="AO683" s="451"/>
      <c r="AP683" s="451"/>
      <c r="AQ683" s="451"/>
      <c r="AR683" s="451"/>
      <c r="AS683" s="451"/>
      <c r="AT683" s="451"/>
      <c r="AU683" s="451"/>
      <c r="AV683" s="451"/>
    </row>
    <row r="684" spans="1:48">
      <c r="A684" s="451"/>
      <c r="B684" s="451"/>
      <c r="C684" s="451"/>
      <c r="D684" s="451"/>
      <c r="E684" s="451"/>
      <c r="F684" s="451"/>
      <c r="G684" s="451"/>
      <c r="H684" s="451"/>
      <c r="I684" s="451"/>
      <c r="J684" s="451"/>
      <c r="K684" s="451"/>
      <c r="L684" s="451"/>
      <c r="M684" s="451"/>
      <c r="N684" s="451"/>
      <c r="O684" s="451"/>
      <c r="P684" s="451"/>
      <c r="Q684" s="451"/>
      <c r="R684" s="451"/>
      <c r="S684" s="451"/>
      <c r="T684" s="451"/>
      <c r="U684" s="451"/>
      <c r="V684" s="451"/>
      <c r="W684" s="451"/>
      <c r="X684" s="451"/>
      <c r="Y684" s="451"/>
      <c r="Z684" s="451"/>
      <c r="AA684" s="451"/>
      <c r="AB684" s="451"/>
      <c r="AC684" s="451"/>
      <c r="AD684" s="451"/>
      <c r="AE684" s="451"/>
      <c r="AF684" s="451"/>
      <c r="AG684" s="451"/>
      <c r="AH684" s="451"/>
      <c r="AI684" s="451"/>
      <c r="AJ684" s="451"/>
      <c r="AK684" s="451"/>
      <c r="AL684" s="451"/>
      <c r="AM684" s="451"/>
      <c r="AN684" s="451"/>
      <c r="AO684" s="451"/>
      <c r="AP684" s="451"/>
      <c r="AQ684" s="451"/>
      <c r="AR684" s="451"/>
      <c r="AS684" s="451"/>
      <c r="AT684" s="451"/>
      <c r="AU684" s="451"/>
      <c r="AV684" s="451"/>
    </row>
    <row r="685" spans="1:48">
      <c r="A685" s="451"/>
      <c r="B685" s="451"/>
      <c r="C685" s="451"/>
      <c r="D685" s="451"/>
      <c r="E685" s="451"/>
      <c r="F685" s="451"/>
      <c r="G685" s="451"/>
      <c r="H685" s="451"/>
      <c r="I685" s="451"/>
      <c r="J685" s="451"/>
      <c r="K685" s="451"/>
      <c r="L685" s="451"/>
      <c r="M685" s="451"/>
      <c r="N685" s="451"/>
      <c r="O685" s="451"/>
      <c r="P685" s="451"/>
      <c r="Q685" s="451"/>
      <c r="R685" s="451"/>
      <c r="S685" s="451"/>
      <c r="T685" s="451"/>
      <c r="U685" s="451"/>
      <c r="V685" s="451"/>
      <c r="W685" s="451"/>
      <c r="X685" s="451"/>
      <c r="Y685" s="451"/>
      <c r="Z685" s="451"/>
      <c r="AA685" s="451"/>
      <c r="AB685" s="451"/>
      <c r="AC685" s="451"/>
      <c r="AD685" s="451"/>
      <c r="AE685" s="451"/>
      <c r="AF685" s="451"/>
      <c r="AG685" s="451"/>
      <c r="AH685" s="451"/>
      <c r="AI685" s="451"/>
      <c r="AJ685" s="451"/>
      <c r="AK685" s="451"/>
      <c r="AL685" s="451"/>
      <c r="AM685" s="451"/>
      <c r="AN685" s="451"/>
      <c r="AO685" s="451"/>
      <c r="AP685" s="451"/>
      <c r="AQ685" s="451"/>
      <c r="AR685" s="451"/>
      <c r="AS685" s="451"/>
      <c r="AT685" s="451"/>
      <c r="AU685" s="451"/>
      <c r="AV685" s="451"/>
    </row>
    <row r="686" spans="1:48">
      <c r="A686" s="451"/>
      <c r="B686" s="451"/>
      <c r="C686" s="451"/>
      <c r="D686" s="451"/>
      <c r="E686" s="451"/>
      <c r="F686" s="451"/>
      <c r="G686" s="451"/>
      <c r="H686" s="451"/>
      <c r="I686" s="451"/>
      <c r="J686" s="451"/>
      <c r="K686" s="451"/>
      <c r="L686" s="451"/>
      <c r="M686" s="451"/>
      <c r="N686" s="451"/>
      <c r="O686" s="451"/>
      <c r="P686" s="451"/>
      <c r="Q686" s="451"/>
      <c r="R686" s="451"/>
      <c r="S686" s="451"/>
      <c r="T686" s="451"/>
      <c r="U686" s="451"/>
      <c r="V686" s="451"/>
      <c r="W686" s="451"/>
      <c r="X686" s="451"/>
      <c r="Y686" s="451"/>
      <c r="Z686" s="451"/>
      <c r="AA686" s="451"/>
      <c r="AB686" s="451"/>
      <c r="AC686" s="451"/>
      <c r="AD686" s="451"/>
      <c r="AE686" s="451"/>
      <c r="AF686" s="451"/>
      <c r="AG686" s="451"/>
      <c r="AH686" s="451"/>
      <c r="AI686" s="451"/>
      <c r="AJ686" s="451"/>
      <c r="AK686" s="451"/>
      <c r="AL686" s="451"/>
      <c r="AM686" s="451"/>
      <c r="AN686" s="451"/>
      <c r="AO686" s="451"/>
      <c r="AP686" s="451"/>
      <c r="AQ686" s="451"/>
      <c r="AR686" s="451"/>
      <c r="AS686" s="451"/>
      <c r="AT686" s="451"/>
      <c r="AU686" s="451"/>
      <c r="AV686" s="451"/>
    </row>
    <row r="687" spans="1:48">
      <c r="A687" s="451"/>
      <c r="B687" s="451"/>
      <c r="C687" s="451"/>
      <c r="D687" s="451"/>
      <c r="E687" s="451"/>
      <c r="F687" s="451"/>
      <c r="G687" s="451"/>
      <c r="H687" s="451"/>
      <c r="I687" s="451"/>
      <c r="J687" s="451"/>
      <c r="K687" s="451"/>
      <c r="L687" s="451"/>
      <c r="M687" s="451"/>
      <c r="N687" s="451"/>
      <c r="O687" s="451"/>
      <c r="P687" s="451"/>
      <c r="Q687" s="451"/>
      <c r="R687" s="451"/>
      <c r="S687" s="451"/>
      <c r="T687" s="451"/>
      <c r="U687" s="451"/>
      <c r="V687" s="451"/>
      <c r="W687" s="451"/>
      <c r="X687" s="451"/>
      <c r="Y687" s="451"/>
      <c r="Z687" s="451"/>
      <c r="AA687" s="451"/>
      <c r="AB687" s="451"/>
      <c r="AC687" s="451"/>
      <c r="AD687" s="451"/>
      <c r="AE687" s="451"/>
      <c r="AF687" s="451"/>
      <c r="AG687" s="451"/>
      <c r="AH687" s="451"/>
      <c r="AI687" s="451"/>
      <c r="AJ687" s="451"/>
      <c r="AK687" s="451"/>
      <c r="AL687" s="451"/>
      <c r="AM687" s="451"/>
      <c r="AN687" s="451"/>
      <c r="AO687" s="451"/>
      <c r="AP687" s="451"/>
      <c r="AQ687" s="451"/>
      <c r="AR687" s="451"/>
      <c r="AS687" s="451"/>
      <c r="AT687" s="451"/>
      <c r="AU687" s="451"/>
      <c r="AV687" s="451"/>
    </row>
    <row r="688" spans="1:48">
      <c r="A688" s="451"/>
      <c r="B688" s="451"/>
      <c r="C688" s="451"/>
      <c r="D688" s="451"/>
      <c r="E688" s="451"/>
      <c r="F688" s="451"/>
      <c r="G688" s="451"/>
      <c r="H688" s="451"/>
      <c r="I688" s="451"/>
      <c r="J688" s="451"/>
      <c r="K688" s="451"/>
      <c r="L688" s="451"/>
      <c r="M688" s="451"/>
      <c r="N688" s="451"/>
      <c r="O688" s="451"/>
      <c r="P688" s="451"/>
      <c r="Q688" s="451"/>
      <c r="R688" s="451"/>
      <c r="S688" s="451"/>
      <c r="T688" s="451"/>
      <c r="U688" s="451"/>
      <c r="V688" s="451"/>
      <c r="W688" s="451"/>
      <c r="X688" s="451"/>
      <c r="Y688" s="451"/>
      <c r="Z688" s="451"/>
      <c r="AA688" s="451"/>
      <c r="AB688" s="451"/>
      <c r="AC688" s="451"/>
      <c r="AD688" s="451"/>
      <c r="AE688" s="451"/>
      <c r="AF688" s="451"/>
      <c r="AG688" s="451"/>
      <c r="AH688" s="451"/>
      <c r="AI688" s="451"/>
      <c r="AJ688" s="451"/>
      <c r="AK688" s="451"/>
      <c r="AL688" s="451"/>
      <c r="AM688" s="451"/>
      <c r="AN688" s="451"/>
      <c r="AO688" s="451"/>
      <c r="AP688" s="451"/>
      <c r="AQ688" s="451"/>
      <c r="AR688" s="451"/>
      <c r="AS688" s="451"/>
      <c r="AT688" s="451"/>
      <c r="AU688" s="451"/>
      <c r="AV688" s="451"/>
    </row>
    <row r="689" spans="1:48">
      <c r="A689" s="451"/>
      <c r="B689" s="451"/>
      <c r="C689" s="451"/>
      <c r="D689" s="451"/>
      <c r="E689" s="451"/>
      <c r="F689" s="451"/>
      <c r="G689" s="451"/>
      <c r="H689" s="451"/>
      <c r="I689" s="451"/>
      <c r="J689" s="451"/>
      <c r="K689" s="451"/>
      <c r="L689" s="451"/>
      <c r="M689" s="451"/>
      <c r="N689" s="451"/>
      <c r="O689" s="451"/>
      <c r="P689" s="451"/>
      <c r="Q689" s="451"/>
      <c r="R689" s="451"/>
      <c r="S689" s="451"/>
      <c r="T689" s="451"/>
      <c r="U689" s="451"/>
      <c r="V689" s="451"/>
      <c r="W689" s="451"/>
      <c r="X689" s="451"/>
      <c r="Y689" s="451"/>
      <c r="Z689" s="451"/>
      <c r="AA689" s="451"/>
      <c r="AB689" s="451"/>
      <c r="AC689" s="451"/>
      <c r="AD689" s="451"/>
      <c r="AE689" s="451"/>
      <c r="AF689" s="451"/>
      <c r="AG689" s="451"/>
      <c r="AH689" s="451"/>
      <c r="AI689" s="451"/>
      <c r="AJ689" s="451"/>
      <c r="AK689" s="451"/>
      <c r="AL689" s="451"/>
      <c r="AM689" s="451"/>
      <c r="AN689" s="451"/>
      <c r="AO689" s="451"/>
      <c r="AP689" s="451"/>
      <c r="AQ689" s="451"/>
      <c r="AR689" s="451"/>
      <c r="AS689" s="451"/>
      <c r="AT689" s="451"/>
      <c r="AU689" s="451"/>
      <c r="AV689" s="451"/>
    </row>
    <row r="690" spans="1:48">
      <c r="A690" s="451"/>
      <c r="B690" s="451"/>
      <c r="C690" s="451"/>
      <c r="D690" s="451"/>
      <c r="E690" s="451"/>
      <c r="F690" s="451"/>
      <c r="G690" s="451"/>
      <c r="H690" s="451"/>
      <c r="I690" s="451"/>
      <c r="J690" s="451"/>
      <c r="K690" s="451"/>
      <c r="L690" s="451"/>
      <c r="M690" s="451"/>
      <c r="N690" s="451"/>
      <c r="O690" s="451"/>
      <c r="P690" s="451"/>
      <c r="Q690" s="451"/>
      <c r="R690" s="451"/>
      <c r="S690" s="451"/>
      <c r="T690" s="451"/>
      <c r="U690" s="451"/>
      <c r="V690" s="451"/>
      <c r="W690" s="451"/>
      <c r="X690" s="451"/>
      <c r="Y690" s="451"/>
      <c r="Z690" s="451"/>
      <c r="AA690" s="451"/>
      <c r="AB690" s="451"/>
      <c r="AC690" s="451"/>
      <c r="AD690" s="451"/>
      <c r="AE690" s="451"/>
      <c r="AF690" s="451"/>
      <c r="AG690" s="451"/>
      <c r="AH690" s="451"/>
      <c r="AI690" s="451"/>
      <c r="AJ690" s="451"/>
      <c r="AK690" s="451"/>
      <c r="AL690" s="451"/>
      <c r="AM690" s="451"/>
      <c r="AN690" s="451"/>
      <c r="AO690" s="451"/>
      <c r="AP690" s="451"/>
      <c r="AQ690" s="451"/>
      <c r="AR690" s="451"/>
      <c r="AS690" s="451"/>
      <c r="AT690" s="451"/>
      <c r="AU690" s="451"/>
      <c r="AV690" s="451"/>
    </row>
    <row r="691" spans="1:48">
      <c r="A691" s="451"/>
      <c r="B691" s="451"/>
      <c r="C691" s="451"/>
      <c r="D691" s="451"/>
      <c r="E691" s="451"/>
      <c r="F691" s="451"/>
      <c r="G691" s="451"/>
      <c r="H691" s="451"/>
      <c r="I691" s="451"/>
      <c r="J691" s="451"/>
      <c r="K691" s="451"/>
      <c r="L691" s="451"/>
      <c r="M691" s="451"/>
      <c r="N691" s="451"/>
      <c r="O691" s="451"/>
      <c r="P691" s="451"/>
      <c r="Q691" s="451"/>
      <c r="R691" s="451"/>
      <c r="S691" s="451"/>
      <c r="T691" s="451"/>
      <c r="U691" s="451"/>
      <c r="V691" s="451"/>
      <c r="W691" s="451"/>
      <c r="X691" s="451"/>
      <c r="Y691" s="451"/>
      <c r="Z691" s="451"/>
      <c r="AA691" s="451"/>
      <c r="AB691" s="451"/>
      <c r="AC691" s="451"/>
      <c r="AD691" s="451"/>
      <c r="AE691" s="451"/>
      <c r="AF691" s="451"/>
      <c r="AG691" s="451"/>
      <c r="AH691" s="451"/>
      <c r="AI691" s="451"/>
      <c r="AJ691" s="451"/>
      <c r="AK691" s="451"/>
      <c r="AL691" s="451"/>
      <c r="AM691" s="451"/>
      <c r="AN691" s="451"/>
      <c r="AO691" s="451"/>
      <c r="AP691" s="451"/>
      <c r="AQ691" s="451"/>
      <c r="AR691" s="451"/>
      <c r="AS691" s="451"/>
      <c r="AT691" s="451"/>
      <c r="AU691" s="451"/>
      <c r="AV691" s="451"/>
    </row>
    <row r="692" spans="1:48">
      <c r="A692" s="451"/>
      <c r="B692" s="451"/>
      <c r="C692" s="451"/>
      <c r="D692" s="451"/>
      <c r="E692" s="451"/>
      <c r="F692" s="451"/>
      <c r="G692" s="451"/>
      <c r="H692" s="451"/>
      <c r="I692" s="451"/>
      <c r="J692" s="451"/>
      <c r="K692" s="451"/>
      <c r="L692" s="451"/>
      <c r="M692" s="451"/>
      <c r="N692" s="451"/>
      <c r="O692" s="451"/>
      <c r="P692" s="451"/>
      <c r="Q692" s="451"/>
      <c r="R692" s="451"/>
      <c r="S692" s="451"/>
      <c r="T692" s="451"/>
      <c r="U692" s="451"/>
      <c r="V692" s="451"/>
      <c r="W692" s="451"/>
      <c r="X692" s="451"/>
      <c r="Y692" s="451"/>
      <c r="Z692" s="451"/>
      <c r="AA692" s="451"/>
      <c r="AB692" s="451"/>
      <c r="AC692" s="451"/>
      <c r="AD692" s="451"/>
      <c r="AE692" s="451"/>
      <c r="AF692" s="451"/>
      <c r="AG692" s="451"/>
      <c r="AH692" s="451"/>
      <c r="AI692" s="451"/>
      <c r="AJ692" s="451"/>
      <c r="AK692" s="451"/>
      <c r="AL692" s="451"/>
      <c r="AM692" s="451"/>
      <c r="AN692" s="451"/>
      <c r="AO692" s="451"/>
      <c r="AP692" s="451"/>
      <c r="AQ692" s="451"/>
      <c r="AR692" s="451"/>
      <c r="AS692" s="451"/>
      <c r="AT692" s="451"/>
      <c r="AU692" s="451"/>
      <c r="AV692" s="451"/>
    </row>
    <row r="693" spans="1:48">
      <c r="A693" s="451"/>
      <c r="B693" s="451"/>
      <c r="C693" s="451"/>
      <c r="D693" s="451"/>
      <c r="E693" s="451"/>
      <c r="F693" s="451"/>
      <c r="G693" s="451"/>
      <c r="H693" s="451"/>
      <c r="I693" s="451"/>
      <c r="J693" s="451"/>
      <c r="K693" s="451"/>
      <c r="L693" s="451"/>
      <c r="M693" s="451"/>
      <c r="N693" s="451"/>
      <c r="O693" s="451"/>
      <c r="P693" s="451"/>
      <c r="Q693" s="451"/>
      <c r="R693" s="451"/>
      <c r="S693" s="451"/>
      <c r="T693" s="451"/>
      <c r="U693" s="451"/>
      <c r="V693" s="451"/>
      <c r="W693" s="451"/>
      <c r="X693" s="451"/>
      <c r="Y693" s="451"/>
      <c r="Z693" s="451"/>
      <c r="AA693" s="451"/>
      <c r="AB693" s="451"/>
      <c r="AC693" s="451"/>
      <c r="AD693" s="451"/>
      <c r="AE693" s="451"/>
      <c r="AF693" s="451"/>
      <c r="AG693" s="451"/>
      <c r="AH693" s="451"/>
      <c r="AI693" s="451"/>
      <c r="AJ693" s="451"/>
      <c r="AK693" s="451"/>
      <c r="AL693" s="451"/>
      <c r="AM693" s="451"/>
      <c r="AN693" s="451"/>
      <c r="AO693" s="451"/>
      <c r="AP693" s="451"/>
      <c r="AQ693" s="451"/>
      <c r="AR693" s="451"/>
      <c r="AS693" s="451"/>
      <c r="AT693" s="451"/>
      <c r="AU693" s="451"/>
      <c r="AV693" s="451"/>
    </row>
    <row r="694" spans="1:48">
      <c r="A694" s="451"/>
      <c r="B694" s="451"/>
      <c r="C694" s="451"/>
      <c r="D694" s="451"/>
      <c r="E694" s="451"/>
      <c r="F694" s="451"/>
      <c r="G694" s="451"/>
      <c r="H694" s="451"/>
      <c r="I694" s="451"/>
      <c r="J694" s="451"/>
      <c r="K694" s="451"/>
      <c r="L694" s="451"/>
      <c r="M694" s="451"/>
      <c r="N694" s="451"/>
      <c r="O694" s="451"/>
      <c r="P694" s="451"/>
      <c r="Q694" s="451"/>
      <c r="R694" s="451"/>
      <c r="S694" s="451"/>
      <c r="T694" s="451"/>
      <c r="U694" s="451"/>
      <c r="V694" s="451"/>
      <c r="W694" s="451"/>
      <c r="X694" s="451"/>
      <c r="Y694" s="451"/>
      <c r="Z694" s="451"/>
      <c r="AA694" s="451"/>
      <c r="AB694" s="451"/>
      <c r="AC694" s="451"/>
      <c r="AD694" s="451"/>
      <c r="AE694" s="451"/>
      <c r="AF694" s="451"/>
      <c r="AG694" s="451"/>
      <c r="AH694" s="451"/>
      <c r="AI694" s="451"/>
      <c r="AJ694" s="451"/>
      <c r="AK694" s="451"/>
      <c r="AL694" s="451"/>
      <c r="AM694" s="451"/>
      <c r="AN694" s="451"/>
      <c r="AO694" s="451"/>
      <c r="AP694" s="451"/>
      <c r="AQ694" s="451"/>
      <c r="AR694" s="451"/>
      <c r="AS694" s="451"/>
      <c r="AT694" s="451"/>
      <c r="AU694" s="451"/>
      <c r="AV694" s="451"/>
    </row>
    <row r="695" spans="1:48">
      <c r="A695" s="451"/>
      <c r="B695" s="451"/>
      <c r="C695" s="451"/>
      <c r="D695" s="451"/>
      <c r="E695" s="451"/>
      <c r="F695" s="451"/>
      <c r="G695" s="451"/>
      <c r="H695" s="451"/>
      <c r="I695" s="451"/>
      <c r="J695" s="451"/>
      <c r="K695" s="451"/>
      <c r="L695" s="451"/>
      <c r="M695" s="451"/>
      <c r="N695" s="451"/>
      <c r="O695" s="451"/>
      <c r="P695" s="451"/>
      <c r="Q695" s="451"/>
      <c r="R695" s="451"/>
      <c r="S695" s="451"/>
      <c r="T695" s="451"/>
      <c r="U695" s="451"/>
      <c r="V695" s="451"/>
      <c r="W695" s="451"/>
      <c r="X695" s="451"/>
      <c r="Y695" s="451"/>
      <c r="Z695" s="451"/>
      <c r="AA695" s="451"/>
      <c r="AB695" s="451"/>
      <c r="AC695" s="451"/>
      <c r="AD695" s="451"/>
      <c r="AE695" s="451"/>
      <c r="AF695" s="451"/>
      <c r="AG695" s="451"/>
      <c r="AH695" s="451"/>
      <c r="AI695" s="451"/>
      <c r="AJ695" s="451"/>
      <c r="AK695" s="451"/>
      <c r="AL695" s="451"/>
      <c r="AM695" s="451"/>
      <c r="AN695" s="451"/>
      <c r="AO695" s="451"/>
      <c r="AP695" s="451"/>
      <c r="AQ695" s="451"/>
      <c r="AR695" s="451"/>
      <c r="AS695" s="451"/>
      <c r="AT695" s="451"/>
      <c r="AU695" s="451"/>
      <c r="AV695" s="451"/>
    </row>
    <row r="696" spans="1:48">
      <c r="A696" s="451"/>
      <c r="B696" s="451"/>
      <c r="C696" s="451"/>
      <c r="D696" s="451"/>
      <c r="E696" s="451"/>
      <c r="F696" s="451"/>
      <c r="G696" s="451"/>
      <c r="H696" s="451"/>
      <c r="I696" s="451"/>
      <c r="J696" s="451"/>
      <c r="K696" s="451"/>
      <c r="L696" s="451"/>
      <c r="M696" s="451"/>
      <c r="N696" s="451"/>
      <c r="O696" s="451"/>
      <c r="P696" s="451"/>
      <c r="Q696" s="451"/>
      <c r="R696" s="451"/>
      <c r="S696" s="451"/>
      <c r="T696" s="451"/>
      <c r="U696" s="451"/>
      <c r="V696" s="451"/>
      <c r="W696" s="451"/>
      <c r="X696" s="451"/>
      <c r="Y696" s="451"/>
      <c r="Z696" s="451"/>
      <c r="AA696" s="451"/>
      <c r="AB696" s="451"/>
      <c r="AC696" s="451"/>
      <c r="AD696" s="451"/>
      <c r="AE696" s="451"/>
      <c r="AF696" s="451"/>
      <c r="AG696" s="451"/>
      <c r="AH696" s="451"/>
      <c r="AI696" s="451"/>
      <c r="AJ696" s="451"/>
      <c r="AK696" s="451"/>
      <c r="AL696" s="451"/>
      <c r="AM696" s="451"/>
      <c r="AN696" s="451"/>
      <c r="AO696" s="451"/>
      <c r="AP696" s="451"/>
      <c r="AQ696" s="451"/>
      <c r="AR696" s="451"/>
      <c r="AS696" s="451"/>
      <c r="AT696" s="451"/>
      <c r="AU696" s="451"/>
      <c r="AV696" s="451"/>
    </row>
    <row r="697" spans="1:48">
      <c r="A697" s="451"/>
      <c r="B697" s="451"/>
      <c r="C697" s="451"/>
      <c r="D697" s="451"/>
      <c r="E697" s="451"/>
      <c r="F697" s="451"/>
      <c r="G697" s="451"/>
      <c r="H697" s="451"/>
      <c r="I697" s="451"/>
      <c r="J697" s="451"/>
      <c r="K697" s="451"/>
      <c r="L697" s="451"/>
      <c r="M697" s="451"/>
      <c r="N697" s="451"/>
      <c r="O697" s="451"/>
      <c r="P697" s="451"/>
      <c r="Q697" s="451"/>
      <c r="R697" s="451"/>
      <c r="S697" s="451"/>
      <c r="T697" s="451"/>
      <c r="U697" s="451"/>
      <c r="V697" s="451"/>
      <c r="W697" s="451"/>
      <c r="X697" s="451"/>
      <c r="Y697" s="451"/>
      <c r="Z697" s="451"/>
      <c r="AA697" s="451"/>
      <c r="AB697" s="451"/>
      <c r="AC697" s="451"/>
      <c r="AD697" s="451"/>
      <c r="AE697" s="451"/>
      <c r="AF697" s="451"/>
      <c r="AG697" s="451"/>
      <c r="AH697" s="451"/>
      <c r="AI697" s="451"/>
      <c r="AJ697" s="451"/>
      <c r="AK697" s="451"/>
      <c r="AL697" s="451"/>
      <c r="AM697" s="451"/>
      <c r="AN697" s="451"/>
      <c r="AO697" s="451"/>
      <c r="AP697" s="451"/>
      <c r="AQ697" s="451"/>
      <c r="AR697" s="451"/>
      <c r="AS697" s="451"/>
      <c r="AT697" s="451"/>
      <c r="AU697" s="451"/>
      <c r="AV697" s="451"/>
    </row>
    <row r="698" spans="1:48">
      <c r="A698" s="451"/>
      <c r="B698" s="451"/>
      <c r="C698" s="451"/>
      <c r="D698" s="451"/>
      <c r="E698" s="451"/>
      <c r="F698" s="451"/>
      <c r="G698" s="451"/>
      <c r="H698" s="451"/>
      <c r="I698" s="451"/>
      <c r="J698" s="451"/>
      <c r="K698" s="451"/>
      <c r="L698" s="451"/>
      <c r="M698" s="451"/>
      <c r="N698" s="451"/>
      <c r="O698" s="451"/>
      <c r="P698" s="451"/>
      <c r="Q698" s="451"/>
      <c r="R698" s="451"/>
      <c r="S698" s="451"/>
      <c r="T698" s="451"/>
      <c r="U698" s="451"/>
      <c r="V698" s="451"/>
      <c r="W698" s="451"/>
      <c r="X698" s="451"/>
      <c r="Y698" s="451"/>
      <c r="Z698" s="451"/>
      <c r="AA698" s="451"/>
      <c r="AB698" s="451"/>
      <c r="AC698" s="451"/>
      <c r="AD698" s="451"/>
      <c r="AE698" s="451"/>
      <c r="AF698" s="451"/>
      <c r="AG698" s="451"/>
      <c r="AH698" s="451"/>
      <c r="AI698" s="451"/>
      <c r="AJ698" s="451"/>
      <c r="AK698" s="451"/>
      <c r="AL698" s="451"/>
      <c r="AM698" s="451"/>
      <c r="AN698" s="451"/>
      <c r="AO698" s="451"/>
      <c r="AP698" s="451"/>
      <c r="AQ698" s="451"/>
      <c r="AR698" s="451"/>
      <c r="AS698" s="451"/>
      <c r="AT698" s="451"/>
      <c r="AU698" s="451"/>
      <c r="AV698" s="451"/>
    </row>
    <row r="699" spans="1:48">
      <c r="A699" s="451"/>
      <c r="B699" s="451"/>
      <c r="C699" s="451"/>
      <c r="D699" s="451"/>
      <c r="E699" s="451"/>
      <c r="F699" s="451"/>
      <c r="G699" s="451"/>
      <c r="H699" s="451"/>
      <c r="I699" s="451"/>
      <c r="J699" s="451"/>
      <c r="K699" s="451"/>
      <c r="L699" s="451"/>
      <c r="M699" s="451"/>
      <c r="N699" s="451"/>
      <c r="O699" s="451"/>
      <c r="P699" s="451"/>
      <c r="Q699" s="451"/>
      <c r="R699" s="451"/>
      <c r="S699" s="451"/>
      <c r="T699" s="451"/>
      <c r="U699" s="451"/>
      <c r="V699" s="451"/>
      <c r="W699" s="451"/>
      <c r="X699" s="451"/>
      <c r="Y699" s="451"/>
      <c r="Z699" s="451"/>
      <c r="AA699" s="451"/>
      <c r="AB699" s="451"/>
      <c r="AC699" s="451"/>
      <c r="AD699" s="451"/>
      <c r="AE699" s="451"/>
      <c r="AF699" s="451"/>
      <c r="AG699" s="451"/>
      <c r="AH699" s="451"/>
      <c r="AI699" s="451"/>
      <c r="AJ699" s="451"/>
      <c r="AK699" s="451"/>
      <c r="AL699" s="451"/>
      <c r="AM699" s="451"/>
      <c r="AN699" s="451"/>
      <c r="AO699" s="451"/>
      <c r="AP699" s="451"/>
      <c r="AQ699" s="451"/>
      <c r="AR699" s="451"/>
      <c r="AS699" s="451"/>
      <c r="AT699" s="451"/>
      <c r="AU699" s="451"/>
      <c r="AV699" s="451"/>
    </row>
    <row r="700" spans="1:48">
      <c r="A700" s="451"/>
      <c r="B700" s="451"/>
      <c r="C700" s="451"/>
      <c r="D700" s="451"/>
      <c r="E700" s="451"/>
      <c r="F700" s="451"/>
      <c r="G700" s="451"/>
      <c r="H700" s="451"/>
      <c r="I700" s="451"/>
      <c r="J700" s="451"/>
      <c r="K700" s="451"/>
      <c r="L700" s="451"/>
      <c r="M700" s="451"/>
      <c r="N700" s="451"/>
      <c r="O700" s="451"/>
      <c r="P700" s="451"/>
      <c r="Q700" s="451"/>
      <c r="R700" s="451"/>
      <c r="S700" s="451"/>
      <c r="T700" s="451"/>
      <c r="U700" s="451"/>
      <c r="V700" s="451"/>
      <c r="W700" s="451"/>
      <c r="X700" s="451"/>
      <c r="Y700" s="451"/>
      <c r="Z700" s="451"/>
      <c r="AA700" s="451"/>
      <c r="AB700" s="451"/>
      <c r="AC700" s="451"/>
      <c r="AD700" s="451"/>
      <c r="AE700" s="451"/>
      <c r="AF700" s="451"/>
      <c r="AG700" s="451"/>
      <c r="AH700" s="451"/>
      <c r="AI700" s="451"/>
      <c r="AJ700" s="451"/>
      <c r="AK700" s="451"/>
      <c r="AL700" s="451"/>
      <c r="AM700" s="451"/>
      <c r="AN700" s="451"/>
      <c r="AO700" s="451"/>
      <c r="AP700" s="451"/>
      <c r="AQ700" s="451"/>
      <c r="AR700" s="451"/>
      <c r="AS700" s="451"/>
      <c r="AT700" s="451"/>
      <c r="AU700" s="451"/>
      <c r="AV700" s="451"/>
    </row>
    <row r="701" spans="1:48">
      <c r="A701" s="451"/>
      <c r="B701" s="451"/>
      <c r="C701" s="451"/>
      <c r="D701" s="451"/>
      <c r="E701" s="451"/>
      <c r="F701" s="451"/>
      <c r="G701" s="451"/>
      <c r="H701" s="451"/>
      <c r="I701" s="451"/>
      <c r="J701" s="451"/>
      <c r="K701" s="451"/>
      <c r="L701" s="451"/>
      <c r="M701" s="451"/>
      <c r="N701" s="451"/>
      <c r="O701" s="451"/>
      <c r="P701" s="451"/>
      <c r="Q701" s="451"/>
      <c r="R701" s="451"/>
      <c r="S701" s="451"/>
      <c r="T701" s="451"/>
      <c r="U701" s="451"/>
      <c r="V701" s="451"/>
      <c r="W701" s="451"/>
      <c r="X701" s="451"/>
      <c r="Y701" s="451"/>
      <c r="Z701" s="451"/>
      <c r="AA701" s="451"/>
      <c r="AB701" s="451"/>
      <c r="AC701" s="451"/>
      <c r="AD701" s="451"/>
      <c r="AE701" s="451"/>
      <c r="AF701" s="451"/>
      <c r="AG701" s="451"/>
      <c r="AH701" s="451"/>
      <c r="AI701" s="451"/>
      <c r="AJ701" s="451"/>
      <c r="AK701" s="451"/>
      <c r="AL701" s="451"/>
      <c r="AM701" s="451"/>
      <c r="AN701" s="451"/>
      <c r="AO701" s="451"/>
      <c r="AP701" s="451"/>
      <c r="AQ701" s="451"/>
      <c r="AR701" s="451"/>
      <c r="AS701" s="451"/>
      <c r="AT701" s="451"/>
      <c r="AU701" s="451"/>
      <c r="AV701" s="451"/>
    </row>
    <row r="702" spans="1:48">
      <c r="A702" s="451"/>
      <c r="B702" s="451"/>
      <c r="C702" s="451"/>
      <c r="D702" s="451"/>
      <c r="E702" s="451"/>
      <c r="F702" s="451"/>
      <c r="G702" s="451"/>
      <c r="H702" s="451"/>
      <c r="I702" s="451"/>
      <c r="J702" s="451"/>
      <c r="K702" s="451"/>
      <c r="L702" s="451"/>
      <c r="M702" s="451"/>
      <c r="N702" s="451"/>
      <c r="O702" s="451"/>
      <c r="P702" s="451"/>
      <c r="Q702" s="451"/>
      <c r="R702" s="451"/>
      <c r="S702" s="451"/>
      <c r="T702" s="451"/>
      <c r="U702" s="451"/>
      <c r="V702" s="451"/>
      <c r="W702" s="451"/>
      <c r="X702" s="451"/>
      <c r="Y702" s="451"/>
      <c r="Z702" s="451"/>
      <c r="AA702" s="451"/>
      <c r="AB702" s="451"/>
      <c r="AC702" s="451"/>
      <c r="AD702" s="451"/>
      <c r="AE702" s="451"/>
      <c r="AF702" s="451"/>
      <c r="AG702" s="451"/>
      <c r="AH702" s="451"/>
      <c r="AI702" s="451"/>
      <c r="AJ702" s="451"/>
      <c r="AK702" s="451"/>
      <c r="AL702" s="451"/>
      <c r="AM702" s="451"/>
      <c r="AN702" s="451"/>
      <c r="AO702" s="451"/>
      <c r="AP702" s="451"/>
      <c r="AQ702" s="451"/>
      <c r="AR702" s="451"/>
      <c r="AS702" s="451"/>
      <c r="AT702" s="451"/>
      <c r="AU702" s="451"/>
      <c r="AV702" s="451"/>
    </row>
    <row r="703" spans="1:48">
      <c r="A703" s="451"/>
      <c r="B703" s="451"/>
      <c r="C703" s="451"/>
      <c r="D703" s="451"/>
      <c r="E703" s="451"/>
      <c r="F703" s="451"/>
      <c r="G703" s="451"/>
      <c r="H703" s="451"/>
      <c r="I703" s="451"/>
      <c r="J703" s="451"/>
      <c r="K703" s="451"/>
      <c r="L703" s="451"/>
      <c r="M703" s="451"/>
      <c r="N703" s="451"/>
      <c r="O703" s="451"/>
      <c r="P703" s="451"/>
      <c r="Q703" s="451"/>
      <c r="R703" s="451"/>
      <c r="S703" s="451"/>
      <c r="T703" s="451"/>
      <c r="U703" s="451"/>
      <c r="V703" s="451"/>
      <c r="W703" s="451"/>
      <c r="X703" s="451"/>
      <c r="Y703" s="451"/>
      <c r="Z703" s="451"/>
      <c r="AA703" s="451"/>
      <c r="AB703" s="451"/>
      <c r="AC703" s="451"/>
      <c r="AD703" s="451"/>
      <c r="AE703" s="451"/>
      <c r="AF703" s="451"/>
      <c r="AG703" s="451"/>
      <c r="AH703" s="451"/>
      <c r="AI703" s="451"/>
      <c r="AJ703" s="451"/>
      <c r="AK703" s="451"/>
      <c r="AL703" s="451"/>
      <c r="AM703" s="451"/>
      <c r="AN703" s="451"/>
      <c r="AO703" s="451"/>
      <c r="AP703" s="451"/>
      <c r="AQ703" s="451"/>
      <c r="AR703" s="451"/>
      <c r="AS703" s="451"/>
      <c r="AT703" s="451"/>
      <c r="AU703" s="451"/>
      <c r="AV703" s="451"/>
    </row>
    <row r="704" spans="1:48">
      <c r="A704" s="451"/>
      <c r="B704" s="451"/>
      <c r="C704" s="451"/>
      <c r="D704" s="451"/>
      <c r="E704" s="451"/>
      <c r="F704" s="451"/>
      <c r="G704" s="451"/>
      <c r="H704" s="451"/>
      <c r="I704" s="451"/>
      <c r="J704" s="451"/>
      <c r="K704" s="451"/>
      <c r="L704" s="451"/>
      <c r="M704" s="451"/>
      <c r="N704" s="451"/>
      <c r="O704" s="451"/>
      <c r="P704" s="451"/>
      <c r="Q704" s="451"/>
      <c r="R704" s="451"/>
      <c r="S704" s="451"/>
      <c r="T704" s="451"/>
      <c r="U704" s="451"/>
      <c r="V704" s="451"/>
      <c r="W704" s="451"/>
      <c r="X704" s="451"/>
      <c r="Y704" s="451"/>
      <c r="Z704" s="451"/>
      <c r="AA704" s="451"/>
      <c r="AB704" s="451"/>
      <c r="AC704" s="451"/>
      <c r="AD704" s="451"/>
      <c r="AE704" s="451"/>
      <c r="AF704" s="451"/>
      <c r="AG704" s="451"/>
      <c r="AH704" s="451"/>
      <c r="AI704" s="451"/>
      <c r="AJ704" s="451"/>
      <c r="AK704" s="451"/>
      <c r="AL704" s="451"/>
      <c r="AM704" s="451"/>
      <c r="AN704" s="451"/>
      <c r="AO704" s="451"/>
      <c r="AP704" s="451"/>
      <c r="AQ704" s="451"/>
      <c r="AR704" s="451"/>
      <c r="AS704" s="451"/>
      <c r="AT704" s="451"/>
      <c r="AU704" s="451"/>
      <c r="AV704" s="451"/>
    </row>
    <row r="705" spans="1:48">
      <c r="A705" s="451"/>
      <c r="B705" s="451"/>
      <c r="C705" s="451"/>
      <c r="D705" s="451"/>
      <c r="E705" s="451"/>
      <c r="F705" s="451"/>
      <c r="G705" s="451"/>
      <c r="H705" s="451"/>
      <c r="I705" s="451"/>
      <c r="J705" s="451"/>
      <c r="K705" s="451"/>
      <c r="L705" s="451"/>
      <c r="M705" s="451"/>
      <c r="N705" s="451"/>
      <c r="O705" s="451"/>
      <c r="P705" s="451"/>
      <c r="Q705" s="451"/>
      <c r="R705" s="451"/>
      <c r="S705" s="451"/>
      <c r="T705" s="451"/>
      <c r="U705" s="451"/>
      <c r="V705" s="451"/>
      <c r="W705" s="451"/>
      <c r="X705" s="451"/>
      <c r="Y705" s="451"/>
      <c r="Z705" s="451"/>
      <c r="AA705" s="451"/>
      <c r="AB705" s="451"/>
      <c r="AC705" s="451"/>
      <c r="AD705" s="451"/>
      <c r="AE705" s="451"/>
      <c r="AF705" s="451"/>
      <c r="AG705" s="451"/>
      <c r="AH705" s="451"/>
      <c r="AI705" s="451"/>
      <c r="AJ705" s="451"/>
      <c r="AK705" s="451"/>
      <c r="AL705" s="451"/>
      <c r="AM705" s="451"/>
      <c r="AN705" s="451"/>
      <c r="AO705" s="451"/>
      <c r="AP705" s="451"/>
      <c r="AQ705" s="451"/>
      <c r="AR705" s="451"/>
      <c r="AS705" s="451"/>
      <c r="AT705" s="451"/>
      <c r="AU705" s="451"/>
      <c r="AV705" s="451"/>
    </row>
    <row r="706" spans="1:48">
      <c r="A706" s="451"/>
      <c r="B706" s="451"/>
      <c r="C706" s="451"/>
      <c r="D706" s="451"/>
      <c r="E706" s="451"/>
      <c r="F706" s="451"/>
      <c r="G706" s="451"/>
      <c r="H706" s="451"/>
      <c r="I706" s="451"/>
      <c r="J706" s="451"/>
      <c r="K706" s="451"/>
      <c r="L706" s="451"/>
      <c r="M706" s="451"/>
      <c r="N706" s="451"/>
      <c r="O706" s="451"/>
      <c r="P706" s="451"/>
      <c r="Q706" s="451"/>
      <c r="R706" s="451"/>
      <c r="S706" s="451"/>
      <c r="T706" s="451"/>
      <c r="U706" s="451"/>
      <c r="V706" s="451"/>
      <c r="W706" s="451"/>
      <c r="X706" s="451"/>
      <c r="Y706" s="451"/>
      <c r="Z706" s="451"/>
      <c r="AA706" s="451"/>
      <c r="AB706" s="451"/>
      <c r="AC706" s="451"/>
      <c r="AD706" s="451"/>
      <c r="AE706" s="451"/>
      <c r="AF706" s="451"/>
      <c r="AG706" s="451"/>
      <c r="AH706" s="451"/>
      <c r="AI706" s="451"/>
      <c r="AJ706" s="451"/>
      <c r="AK706" s="451"/>
      <c r="AL706" s="451"/>
      <c r="AM706" s="451"/>
      <c r="AN706" s="451"/>
      <c r="AO706" s="451"/>
      <c r="AP706" s="451"/>
      <c r="AQ706" s="451"/>
      <c r="AR706" s="451"/>
      <c r="AS706" s="451"/>
      <c r="AT706" s="451"/>
      <c r="AU706" s="451"/>
      <c r="AV706" s="451"/>
    </row>
    <row r="707" spans="1:48">
      <c r="A707" s="451"/>
      <c r="B707" s="451"/>
      <c r="C707" s="451"/>
      <c r="D707" s="451"/>
      <c r="E707" s="451"/>
      <c r="F707" s="451"/>
      <c r="G707" s="451"/>
      <c r="H707" s="451"/>
      <c r="I707" s="451"/>
      <c r="J707" s="451"/>
      <c r="K707" s="451"/>
      <c r="L707" s="451"/>
      <c r="M707" s="451"/>
      <c r="N707" s="451"/>
      <c r="O707" s="451"/>
      <c r="P707" s="451"/>
      <c r="Q707" s="451"/>
      <c r="R707" s="451"/>
      <c r="S707" s="451"/>
      <c r="T707" s="451"/>
      <c r="U707" s="451"/>
      <c r="V707" s="451"/>
      <c r="W707" s="451"/>
      <c r="X707" s="451"/>
      <c r="Y707" s="451"/>
      <c r="Z707" s="451"/>
      <c r="AA707" s="451"/>
      <c r="AB707" s="451"/>
      <c r="AC707" s="451"/>
      <c r="AD707" s="451"/>
      <c r="AE707" s="451"/>
      <c r="AF707" s="451"/>
      <c r="AG707" s="451"/>
      <c r="AH707" s="451"/>
      <c r="AI707" s="451"/>
      <c r="AJ707" s="451"/>
      <c r="AK707" s="451"/>
      <c r="AL707" s="451"/>
      <c r="AM707" s="451"/>
      <c r="AN707" s="451"/>
      <c r="AO707" s="451"/>
      <c r="AP707" s="451"/>
      <c r="AQ707" s="451"/>
      <c r="AR707" s="451"/>
      <c r="AS707" s="451"/>
      <c r="AT707" s="451"/>
      <c r="AU707" s="451"/>
      <c r="AV707" s="451"/>
    </row>
    <row r="708" spans="1:48">
      <c r="A708" s="451"/>
      <c r="B708" s="451"/>
      <c r="C708" s="451"/>
      <c r="D708" s="451"/>
      <c r="E708" s="451"/>
      <c r="F708" s="451"/>
      <c r="G708" s="451"/>
      <c r="H708" s="451"/>
      <c r="I708" s="451"/>
      <c r="J708" s="451"/>
      <c r="K708" s="451"/>
      <c r="L708" s="451"/>
      <c r="M708" s="451"/>
      <c r="N708" s="451"/>
      <c r="O708" s="451"/>
      <c r="P708" s="451"/>
      <c r="Q708" s="451"/>
      <c r="R708" s="451"/>
      <c r="S708" s="451"/>
      <c r="T708" s="451"/>
      <c r="U708" s="451"/>
      <c r="V708" s="451"/>
      <c r="W708" s="451"/>
      <c r="X708" s="451"/>
      <c r="Y708" s="451"/>
      <c r="Z708" s="451"/>
      <c r="AA708" s="451"/>
      <c r="AB708" s="451"/>
      <c r="AC708" s="451"/>
      <c r="AD708" s="451"/>
      <c r="AE708" s="451"/>
      <c r="AF708" s="451"/>
      <c r="AG708" s="451"/>
      <c r="AH708" s="451"/>
      <c r="AI708" s="451"/>
      <c r="AJ708" s="451"/>
      <c r="AK708" s="451"/>
      <c r="AL708" s="451"/>
      <c r="AM708" s="451"/>
      <c r="AN708" s="451"/>
      <c r="AO708" s="451"/>
      <c r="AP708" s="451"/>
      <c r="AQ708" s="451"/>
      <c r="AR708" s="451"/>
      <c r="AS708" s="451"/>
      <c r="AT708" s="451"/>
      <c r="AU708" s="451"/>
      <c r="AV708" s="451"/>
    </row>
    <row r="709" spans="1:48">
      <c r="A709" s="451"/>
      <c r="B709" s="451"/>
      <c r="C709" s="451"/>
      <c r="D709" s="451"/>
      <c r="E709" s="451"/>
      <c r="F709" s="451"/>
      <c r="G709" s="451"/>
      <c r="H709" s="451"/>
      <c r="I709" s="451"/>
      <c r="J709" s="451"/>
      <c r="K709" s="451"/>
      <c r="L709" s="451"/>
      <c r="M709" s="451"/>
      <c r="N709" s="451"/>
      <c r="O709" s="451"/>
      <c r="P709" s="451"/>
      <c r="Q709" s="451"/>
      <c r="R709" s="451"/>
      <c r="S709" s="451"/>
      <c r="T709" s="451"/>
      <c r="U709" s="451"/>
      <c r="V709" s="451"/>
      <c r="W709" s="451"/>
      <c r="X709" s="451"/>
      <c r="Y709" s="451"/>
      <c r="Z709" s="451"/>
      <c r="AA709" s="451"/>
      <c r="AB709" s="451"/>
      <c r="AC709" s="451"/>
      <c r="AD709" s="451"/>
      <c r="AE709" s="451"/>
      <c r="AF709" s="451"/>
      <c r="AG709" s="451"/>
      <c r="AH709" s="451"/>
      <c r="AI709" s="451"/>
      <c r="AJ709" s="451"/>
      <c r="AK709" s="451"/>
      <c r="AL709" s="451"/>
      <c r="AM709" s="451"/>
      <c r="AN709" s="451"/>
      <c r="AO709" s="451"/>
      <c r="AP709" s="451"/>
      <c r="AQ709" s="451"/>
      <c r="AR709" s="451"/>
      <c r="AS709" s="451"/>
      <c r="AT709" s="451"/>
      <c r="AU709" s="451"/>
      <c r="AV709" s="451"/>
    </row>
    <row r="710" spans="1:48">
      <c r="A710" s="451"/>
      <c r="B710" s="451"/>
      <c r="C710" s="451"/>
      <c r="D710" s="451"/>
      <c r="E710" s="451"/>
      <c r="F710" s="451"/>
      <c r="G710" s="451"/>
      <c r="H710" s="451"/>
      <c r="I710" s="451"/>
      <c r="J710" s="451"/>
      <c r="K710" s="451"/>
      <c r="L710" s="451"/>
      <c r="M710" s="451"/>
      <c r="N710" s="451"/>
      <c r="O710" s="451"/>
      <c r="P710" s="451"/>
      <c r="Q710" s="451"/>
      <c r="R710" s="451"/>
      <c r="S710" s="451"/>
      <c r="T710" s="451"/>
      <c r="U710" s="451"/>
      <c r="V710" s="451"/>
      <c r="W710" s="451"/>
      <c r="X710" s="451"/>
      <c r="Y710" s="451"/>
      <c r="Z710" s="451"/>
      <c r="AA710" s="451"/>
      <c r="AB710" s="451"/>
      <c r="AC710" s="451"/>
      <c r="AD710" s="451"/>
      <c r="AE710" s="451"/>
      <c r="AF710" s="451"/>
      <c r="AG710" s="451"/>
      <c r="AH710" s="451"/>
      <c r="AI710" s="451"/>
      <c r="AJ710" s="451"/>
      <c r="AK710" s="451"/>
      <c r="AL710" s="451"/>
      <c r="AM710" s="451"/>
      <c r="AN710" s="451"/>
      <c r="AO710" s="451"/>
      <c r="AP710" s="451"/>
      <c r="AQ710" s="451"/>
      <c r="AR710" s="451"/>
      <c r="AS710" s="451"/>
      <c r="AT710" s="451"/>
      <c r="AU710" s="451"/>
      <c r="AV710" s="451"/>
    </row>
    <row r="711" spans="1:48">
      <c r="A711" s="451"/>
      <c r="B711" s="451"/>
      <c r="C711" s="451"/>
      <c r="D711" s="451"/>
      <c r="E711" s="451"/>
      <c r="F711" s="451"/>
      <c r="G711" s="451"/>
      <c r="H711" s="451"/>
      <c r="I711" s="451"/>
      <c r="J711" s="451"/>
      <c r="K711" s="451"/>
      <c r="L711" s="451"/>
      <c r="M711" s="451"/>
      <c r="N711" s="451"/>
      <c r="O711" s="451"/>
      <c r="P711" s="451"/>
      <c r="Q711" s="451"/>
      <c r="R711" s="451"/>
      <c r="S711" s="451"/>
      <c r="T711" s="451"/>
      <c r="U711" s="451"/>
      <c r="V711" s="451"/>
      <c r="W711" s="451"/>
      <c r="X711" s="451"/>
      <c r="Y711" s="451"/>
      <c r="Z711" s="451"/>
      <c r="AA711" s="451"/>
      <c r="AB711" s="451"/>
      <c r="AC711" s="451"/>
      <c r="AD711" s="451"/>
      <c r="AE711" s="451"/>
      <c r="AF711" s="451"/>
      <c r="AG711" s="451"/>
      <c r="AH711" s="451"/>
      <c r="AI711" s="451"/>
      <c r="AJ711" s="451"/>
      <c r="AK711" s="451"/>
      <c r="AL711" s="451"/>
      <c r="AM711" s="451"/>
      <c r="AN711" s="451"/>
      <c r="AO711" s="451"/>
      <c r="AP711" s="451"/>
      <c r="AQ711" s="451"/>
      <c r="AR711" s="451"/>
      <c r="AS711" s="451"/>
      <c r="AT711" s="451"/>
      <c r="AU711" s="451"/>
      <c r="AV711" s="451"/>
    </row>
    <row r="712" spans="1:48">
      <c r="A712" s="451"/>
      <c r="B712" s="451"/>
      <c r="C712" s="451"/>
      <c r="D712" s="451"/>
      <c r="E712" s="451"/>
      <c r="F712" s="451"/>
      <c r="G712" s="451"/>
      <c r="H712" s="451"/>
      <c r="I712" s="451"/>
      <c r="J712" s="451"/>
      <c r="K712" s="451"/>
      <c r="L712" s="451"/>
      <c r="M712" s="451"/>
      <c r="N712" s="451"/>
      <c r="O712" s="451"/>
      <c r="P712" s="451"/>
      <c r="Q712" s="451"/>
      <c r="R712" s="451"/>
      <c r="S712" s="451"/>
      <c r="T712" s="451"/>
      <c r="U712" s="451"/>
      <c r="V712" s="451"/>
      <c r="W712" s="451"/>
      <c r="X712" s="451"/>
      <c r="Y712" s="451"/>
      <c r="Z712" s="451"/>
      <c r="AA712" s="451"/>
      <c r="AB712" s="451"/>
      <c r="AC712" s="451"/>
      <c r="AD712" s="451"/>
      <c r="AE712" s="451"/>
      <c r="AF712" s="451"/>
      <c r="AG712" s="451"/>
      <c r="AH712" s="451"/>
      <c r="AI712" s="451"/>
      <c r="AJ712" s="451"/>
      <c r="AK712" s="451"/>
      <c r="AL712" s="451"/>
      <c r="AM712" s="451"/>
      <c r="AN712" s="451"/>
      <c r="AO712" s="451"/>
      <c r="AP712" s="451"/>
      <c r="AQ712" s="451"/>
      <c r="AR712" s="451"/>
      <c r="AS712" s="451"/>
      <c r="AT712" s="451"/>
      <c r="AU712" s="451"/>
      <c r="AV712" s="451"/>
    </row>
    <row r="713" spans="1:48">
      <c r="A713" s="451"/>
      <c r="B713" s="451"/>
      <c r="C713" s="451"/>
      <c r="D713" s="451"/>
      <c r="E713" s="451"/>
      <c r="F713" s="451"/>
      <c r="G713" s="451"/>
      <c r="H713" s="451"/>
      <c r="I713" s="451"/>
      <c r="J713" s="451"/>
      <c r="K713" s="451"/>
      <c r="L713" s="451"/>
      <c r="M713" s="451"/>
      <c r="N713" s="451"/>
      <c r="O713" s="451"/>
      <c r="P713" s="451"/>
      <c r="Q713" s="451"/>
      <c r="R713" s="451"/>
      <c r="S713" s="451"/>
      <c r="T713" s="451"/>
      <c r="U713" s="451"/>
      <c r="V713" s="451"/>
      <c r="W713" s="451"/>
      <c r="X713" s="451"/>
      <c r="Y713" s="451"/>
      <c r="Z713" s="451"/>
      <c r="AA713" s="451"/>
      <c r="AB713" s="451"/>
      <c r="AC713" s="451"/>
      <c r="AD713" s="451"/>
      <c r="AE713" s="451"/>
      <c r="AF713" s="451"/>
      <c r="AG713" s="451"/>
      <c r="AH713" s="451"/>
      <c r="AI713" s="451"/>
      <c r="AJ713" s="451"/>
      <c r="AK713" s="451"/>
      <c r="AL713" s="451"/>
      <c r="AM713" s="451"/>
      <c r="AN713" s="451"/>
      <c r="AO713" s="451"/>
      <c r="AP713" s="451"/>
      <c r="AQ713" s="451"/>
      <c r="AR713" s="451"/>
      <c r="AS713" s="451"/>
      <c r="AT713" s="451"/>
      <c r="AU713" s="451"/>
      <c r="AV713" s="451"/>
    </row>
    <row r="714" spans="1:48">
      <c r="A714" s="451"/>
      <c r="B714" s="451"/>
      <c r="C714" s="451"/>
      <c r="D714" s="451"/>
      <c r="E714" s="451"/>
      <c r="F714" s="451"/>
      <c r="G714" s="451"/>
      <c r="H714" s="451"/>
      <c r="I714" s="451"/>
      <c r="J714" s="451"/>
      <c r="K714" s="451"/>
      <c r="L714" s="451"/>
      <c r="M714" s="451"/>
      <c r="N714" s="451"/>
      <c r="O714" s="451"/>
      <c r="P714" s="451"/>
      <c r="Q714" s="451"/>
      <c r="R714" s="451"/>
      <c r="S714" s="451"/>
      <c r="T714" s="451"/>
      <c r="U714" s="451"/>
      <c r="V714" s="451"/>
      <c r="W714" s="451"/>
      <c r="X714" s="451"/>
      <c r="Y714" s="451"/>
      <c r="Z714" s="451"/>
      <c r="AA714" s="451"/>
      <c r="AB714" s="451"/>
      <c r="AC714" s="451"/>
      <c r="AD714" s="451"/>
      <c r="AE714" s="451"/>
      <c r="AF714" s="451"/>
      <c r="AG714" s="451"/>
      <c r="AH714" s="451"/>
      <c r="AI714" s="451"/>
      <c r="AJ714" s="451"/>
      <c r="AK714" s="451"/>
      <c r="AL714" s="451"/>
      <c r="AM714" s="451"/>
      <c r="AN714" s="451"/>
      <c r="AO714" s="451"/>
      <c r="AP714" s="451"/>
      <c r="AQ714" s="451"/>
      <c r="AR714" s="451"/>
      <c r="AS714" s="451"/>
      <c r="AT714" s="451"/>
      <c r="AU714" s="451"/>
      <c r="AV714" s="451"/>
    </row>
    <row r="715" spans="1:48">
      <c r="A715" s="451"/>
      <c r="B715" s="451"/>
      <c r="C715" s="451"/>
      <c r="D715" s="451"/>
      <c r="E715" s="451"/>
      <c r="F715" s="451"/>
      <c r="G715" s="451"/>
      <c r="H715" s="451"/>
      <c r="I715" s="451"/>
      <c r="J715" s="451"/>
      <c r="K715" s="451"/>
      <c r="L715" s="451"/>
      <c r="M715" s="451"/>
      <c r="N715" s="451"/>
      <c r="O715" s="451"/>
      <c r="P715" s="451"/>
      <c r="Q715" s="451"/>
      <c r="R715" s="451"/>
      <c r="S715" s="451"/>
      <c r="T715" s="451"/>
      <c r="U715" s="451"/>
      <c r="V715" s="451"/>
      <c r="W715" s="451"/>
      <c r="X715" s="451"/>
      <c r="Y715" s="451"/>
      <c r="Z715" s="451"/>
      <c r="AA715" s="451"/>
      <c r="AB715" s="451"/>
      <c r="AC715" s="451"/>
      <c r="AD715" s="451"/>
      <c r="AE715" s="451"/>
      <c r="AF715" s="451"/>
      <c r="AG715" s="451"/>
      <c r="AH715" s="451"/>
      <c r="AI715" s="451"/>
      <c r="AJ715" s="451"/>
      <c r="AK715" s="451"/>
      <c r="AL715" s="451"/>
      <c r="AM715" s="451"/>
      <c r="AN715" s="451"/>
      <c r="AO715" s="451"/>
      <c r="AP715" s="451"/>
      <c r="AQ715" s="451"/>
      <c r="AR715" s="451"/>
      <c r="AS715" s="451"/>
      <c r="AT715" s="451"/>
      <c r="AU715" s="451"/>
      <c r="AV715" s="451"/>
    </row>
    <row r="716" spans="1:48">
      <c r="A716" s="451"/>
      <c r="B716" s="451"/>
      <c r="C716" s="451"/>
      <c r="D716" s="451"/>
      <c r="E716" s="451"/>
      <c r="F716" s="451"/>
      <c r="G716" s="451"/>
      <c r="H716" s="451"/>
      <c r="I716" s="451"/>
      <c r="J716" s="451"/>
      <c r="K716" s="451"/>
      <c r="L716" s="451"/>
      <c r="M716" s="451"/>
      <c r="N716" s="451"/>
      <c r="O716" s="451"/>
      <c r="P716" s="451"/>
      <c r="Q716" s="451"/>
      <c r="R716" s="451"/>
      <c r="S716" s="451"/>
      <c r="T716" s="451"/>
      <c r="U716" s="451"/>
      <c r="V716" s="451"/>
      <c r="W716" s="451"/>
      <c r="X716" s="451"/>
      <c r="Y716" s="451"/>
      <c r="Z716" s="451"/>
      <c r="AA716" s="451"/>
      <c r="AB716" s="451"/>
      <c r="AC716" s="451"/>
      <c r="AD716" s="451"/>
      <c r="AE716" s="451"/>
      <c r="AF716" s="451"/>
      <c r="AG716" s="451"/>
      <c r="AH716" s="451"/>
      <c r="AI716" s="451"/>
      <c r="AJ716" s="451"/>
      <c r="AK716" s="451"/>
      <c r="AL716" s="451"/>
      <c r="AM716" s="451"/>
      <c r="AN716" s="451"/>
      <c r="AO716" s="451"/>
      <c r="AP716" s="451"/>
      <c r="AQ716" s="451"/>
      <c r="AR716" s="451"/>
      <c r="AS716" s="451"/>
      <c r="AT716" s="451"/>
      <c r="AU716" s="451"/>
      <c r="AV716" s="451"/>
    </row>
    <row r="717" spans="1:48">
      <c r="A717" s="451"/>
      <c r="B717" s="451"/>
      <c r="C717" s="451"/>
      <c r="D717" s="451"/>
      <c r="E717" s="451"/>
      <c r="F717" s="451"/>
      <c r="G717" s="451"/>
      <c r="H717" s="451"/>
      <c r="I717" s="451"/>
      <c r="J717" s="451"/>
      <c r="K717" s="451"/>
      <c r="L717" s="451"/>
      <c r="M717" s="451"/>
      <c r="N717" s="451"/>
      <c r="O717" s="451"/>
      <c r="P717" s="451"/>
      <c r="Q717" s="451"/>
      <c r="R717" s="451"/>
      <c r="S717" s="451"/>
      <c r="T717" s="451"/>
      <c r="U717" s="451"/>
      <c r="V717" s="451"/>
      <c r="W717" s="451"/>
      <c r="X717" s="451"/>
      <c r="Y717" s="451"/>
      <c r="Z717" s="451"/>
      <c r="AA717" s="451"/>
      <c r="AB717" s="451"/>
      <c r="AC717" s="451"/>
      <c r="AD717" s="451"/>
      <c r="AE717" s="451"/>
      <c r="AF717" s="451"/>
      <c r="AG717" s="451"/>
      <c r="AH717" s="451"/>
      <c r="AI717" s="451"/>
      <c r="AJ717" s="451"/>
      <c r="AK717" s="451"/>
      <c r="AL717" s="451"/>
      <c r="AM717" s="451"/>
      <c r="AN717" s="451"/>
      <c r="AO717" s="451"/>
      <c r="AP717" s="451"/>
      <c r="AQ717" s="451"/>
      <c r="AR717" s="451"/>
      <c r="AS717" s="451"/>
      <c r="AT717" s="451"/>
      <c r="AU717" s="451"/>
      <c r="AV717" s="451"/>
    </row>
    <row r="718" spans="1:48">
      <c r="A718" s="451"/>
      <c r="B718" s="451"/>
      <c r="C718" s="451"/>
      <c r="D718" s="451"/>
      <c r="E718" s="451"/>
      <c r="F718" s="451"/>
      <c r="G718" s="451"/>
      <c r="H718" s="451"/>
      <c r="I718" s="451"/>
      <c r="J718" s="451"/>
      <c r="K718" s="451"/>
      <c r="L718" s="451"/>
      <c r="M718" s="451"/>
      <c r="N718" s="451"/>
      <c r="O718" s="451"/>
      <c r="P718" s="451"/>
      <c r="Q718" s="451"/>
      <c r="R718" s="451"/>
      <c r="S718" s="451"/>
      <c r="T718" s="451"/>
      <c r="U718" s="451"/>
      <c r="V718" s="451"/>
      <c r="W718" s="451"/>
      <c r="X718" s="451"/>
      <c r="Y718" s="451"/>
      <c r="Z718" s="451"/>
      <c r="AA718" s="451"/>
      <c r="AB718" s="451"/>
      <c r="AC718" s="451"/>
      <c r="AD718" s="451"/>
      <c r="AE718" s="451"/>
      <c r="AF718" s="451"/>
      <c r="AG718" s="451"/>
      <c r="AH718" s="451"/>
      <c r="AI718" s="451"/>
      <c r="AJ718" s="451"/>
      <c r="AK718" s="451"/>
      <c r="AL718" s="451"/>
      <c r="AM718" s="451"/>
      <c r="AN718" s="451"/>
      <c r="AO718" s="451"/>
      <c r="AP718" s="451"/>
      <c r="AQ718" s="451"/>
      <c r="AR718" s="451"/>
      <c r="AS718" s="451"/>
      <c r="AT718" s="451"/>
      <c r="AU718" s="451"/>
      <c r="AV718" s="451"/>
    </row>
    <row r="719" spans="1:48">
      <c r="A719" s="451"/>
      <c r="B719" s="451"/>
      <c r="C719" s="451"/>
      <c r="D719" s="451"/>
      <c r="E719" s="451"/>
      <c r="F719" s="451"/>
      <c r="G719" s="451"/>
      <c r="H719" s="451"/>
      <c r="I719" s="451"/>
      <c r="J719" s="451"/>
      <c r="K719" s="451"/>
      <c r="L719" s="451"/>
      <c r="M719" s="451"/>
      <c r="N719" s="451"/>
      <c r="O719" s="451"/>
      <c r="P719" s="451"/>
      <c r="Q719" s="451"/>
      <c r="R719" s="451"/>
      <c r="S719" s="451"/>
      <c r="T719" s="451"/>
      <c r="U719" s="451"/>
      <c r="V719" s="451"/>
      <c r="W719" s="451"/>
      <c r="X719" s="451"/>
      <c r="Y719" s="451"/>
      <c r="Z719" s="451"/>
      <c r="AA719" s="451"/>
      <c r="AB719" s="451"/>
      <c r="AC719" s="451"/>
      <c r="AD719" s="451"/>
      <c r="AE719" s="451"/>
      <c r="AF719" s="451"/>
      <c r="AG719" s="451"/>
      <c r="AH719" s="451"/>
      <c r="AI719" s="451"/>
      <c r="AJ719" s="451"/>
      <c r="AK719" s="451"/>
      <c r="AL719" s="451"/>
      <c r="AM719" s="451"/>
      <c r="AN719" s="451"/>
      <c r="AO719" s="451"/>
      <c r="AP719" s="451"/>
      <c r="AQ719" s="451"/>
      <c r="AR719" s="451"/>
      <c r="AS719" s="451"/>
      <c r="AT719" s="451"/>
      <c r="AU719" s="451"/>
      <c r="AV719" s="451"/>
    </row>
    <row r="720" spans="1:48">
      <c r="A720" s="451"/>
      <c r="B720" s="451"/>
      <c r="C720" s="451"/>
      <c r="D720" s="451"/>
      <c r="E720" s="451"/>
      <c r="F720" s="451"/>
      <c r="G720" s="451"/>
      <c r="H720" s="451"/>
      <c r="I720" s="451"/>
      <c r="J720" s="451"/>
      <c r="K720" s="451"/>
      <c r="L720" s="451"/>
      <c r="M720" s="451"/>
      <c r="N720" s="451"/>
      <c r="O720" s="451"/>
      <c r="P720" s="451"/>
      <c r="Q720" s="451"/>
      <c r="R720" s="451"/>
      <c r="S720" s="451"/>
      <c r="T720" s="451"/>
      <c r="U720" s="451"/>
      <c r="V720" s="451"/>
      <c r="W720" s="451"/>
      <c r="X720" s="451"/>
      <c r="Y720" s="451"/>
      <c r="Z720" s="451"/>
      <c r="AA720" s="451"/>
      <c r="AB720" s="451"/>
      <c r="AC720" s="451"/>
      <c r="AD720" s="451"/>
      <c r="AE720" s="451"/>
      <c r="AF720" s="451"/>
      <c r="AG720" s="451"/>
      <c r="AH720" s="451"/>
      <c r="AI720" s="451"/>
      <c r="AJ720" s="451"/>
      <c r="AK720" s="451"/>
      <c r="AL720" s="451"/>
      <c r="AM720" s="451"/>
      <c r="AN720" s="451"/>
      <c r="AO720" s="451"/>
      <c r="AP720" s="451"/>
      <c r="AQ720" s="451"/>
      <c r="AR720" s="451"/>
      <c r="AS720" s="451"/>
      <c r="AT720" s="451"/>
      <c r="AU720" s="451"/>
      <c r="AV720" s="451"/>
    </row>
    <row r="721" spans="1:48">
      <c r="A721" s="451"/>
      <c r="B721" s="451"/>
      <c r="C721" s="451"/>
      <c r="D721" s="451"/>
      <c r="E721" s="451"/>
      <c r="F721" s="451"/>
      <c r="G721" s="451"/>
      <c r="H721" s="451"/>
      <c r="I721" s="451"/>
      <c r="J721" s="451"/>
      <c r="K721" s="451"/>
      <c r="L721" s="451"/>
      <c r="M721" s="451"/>
      <c r="N721" s="451"/>
      <c r="O721" s="451"/>
      <c r="P721" s="451"/>
      <c r="Q721" s="451"/>
      <c r="R721" s="451"/>
      <c r="S721" s="451"/>
      <c r="T721" s="451"/>
      <c r="U721" s="451"/>
      <c r="V721" s="451"/>
      <c r="W721" s="451"/>
      <c r="X721" s="451"/>
      <c r="Y721" s="451"/>
      <c r="Z721" s="451"/>
      <c r="AA721" s="451"/>
      <c r="AB721" s="451"/>
      <c r="AC721" s="451"/>
      <c r="AD721" s="451"/>
      <c r="AE721" s="451"/>
      <c r="AF721" s="451"/>
      <c r="AG721" s="451"/>
      <c r="AH721" s="451"/>
      <c r="AI721" s="451"/>
      <c r="AJ721" s="451"/>
      <c r="AK721" s="451"/>
      <c r="AL721" s="451"/>
      <c r="AM721" s="451"/>
      <c r="AN721" s="451"/>
      <c r="AO721" s="451"/>
      <c r="AP721" s="451"/>
      <c r="AQ721" s="451"/>
      <c r="AR721" s="451"/>
      <c r="AS721" s="451"/>
      <c r="AT721" s="451"/>
      <c r="AU721" s="451"/>
      <c r="AV721" s="451"/>
    </row>
    <row r="722" spans="1:48">
      <c r="A722" s="451"/>
      <c r="B722" s="451"/>
      <c r="C722" s="451"/>
      <c r="D722" s="451"/>
      <c r="E722" s="451"/>
      <c r="F722" s="451"/>
      <c r="G722" s="451"/>
      <c r="H722" s="451"/>
      <c r="I722" s="451"/>
      <c r="J722" s="451"/>
      <c r="K722" s="451"/>
      <c r="L722" s="451"/>
      <c r="M722" s="451"/>
      <c r="N722" s="451"/>
      <c r="O722" s="451"/>
      <c r="P722" s="451"/>
      <c r="Q722" s="451"/>
      <c r="R722" s="451"/>
      <c r="S722" s="451"/>
      <c r="T722" s="451"/>
      <c r="U722" s="451"/>
      <c r="V722" s="451"/>
      <c r="W722" s="451"/>
      <c r="X722" s="451"/>
      <c r="Y722" s="451"/>
      <c r="Z722" s="451"/>
      <c r="AA722" s="451"/>
      <c r="AB722" s="451"/>
      <c r="AC722" s="451"/>
      <c r="AD722" s="451"/>
      <c r="AE722" s="451"/>
      <c r="AF722" s="451"/>
      <c r="AG722" s="451"/>
      <c r="AH722" s="451"/>
      <c r="AI722" s="451"/>
      <c r="AJ722" s="451"/>
      <c r="AK722" s="451"/>
      <c r="AL722" s="451"/>
      <c r="AM722" s="451"/>
      <c r="AN722" s="451"/>
      <c r="AO722" s="451"/>
      <c r="AP722" s="451"/>
      <c r="AQ722" s="451"/>
      <c r="AR722" s="451"/>
      <c r="AS722" s="451"/>
      <c r="AT722" s="451"/>
      <c r="AU722" s="451"/>
      <c r="AV722" s="451"/>
    </row>
    <row r="723" spans="1:48">
      <c r="A723" s="451"/>
      <c r="B723" s="451"/>
      <c r="C723" s="451"/>
      <c r="D723" s="451"/>
      <c r="E723" s="451"/>
      <c r="F723" s="451"/>
      <c r="G723" s="451"/>
      <c r="H723" s="451"/>
      <c r="I723" s="451"/>
      <c r="J723" s="451"/>
      <c r="K723" s="451"/>
      <c r="L723" s="451"/>
      <c r="M723" s="451"/>
      <c r="N723" s="451"/>
      <c r="O723" s="451"/>
      <c r="P723" s="451"/>
      <c r="Q723" s="451"/>
      <c r="R723" s="451"/>
      <c r="S723" s="451"/>
      <c r="T723" s="451"/>
      <c r="U723" s="451"/>
      <c r="V723" s="451"/>
      <c r="W723" s="451"/>
      <c r="X723" s="451"/>
      <c r="Y723" s="451"/>
      <c r="Z723" s="451"/>
      <c r="AA723" s="451"/>
      <c r="AB723" s="451"/>
      <c r="AC723" s="451"/>
      <c r="AD723" s="451"/>
      <c r="AE723" s="451"/>
      <c r="AF723" s="451"/>
      <c r="AG723" s="451"/>
      <c r="AH723" s="451"/>
      <c r="AI723" s="451"/>
      <c r="AJ723" s="451"/>
      <c r="AK723" s="451"/>
      <c r="AL723" s="451"/>
      <c r="AM723" s="451"/>
      <c r="AN723" s="451"/>
      <c r="AO723" s="451"/>
      <c r="AP723" s="451"/>
      <c r="AQ723" s="451"/>
      <c r="AR723" s="451"/>
      <c r="AS723" s="451"/>
      <c r="AT723" s="451"/>
      <c r="AU723" s="451"/>
      <c r="AV723" s="451"/>
    </row>
    <row r="724" spans="1:48">
      <c r="A724" s="451"/>
      <c r="B724" s="451"/>
      <c r="C724" s="451"/>
      <c r="D724" s="451"/>
      <c r="E724" s="451"/>
      <c r="F724" s="451"/>
      <c r="G724" s="451"/>
      <c r="H724" s="451"/>
      <c r="I724" s="451"/>
      <c r="J724" s="451"/>
      <c r="K724" s="451"/>
      <c r="L724" s="451"/>
      <c r="M724" s="451"/>
      <c r="N724" s="451"/>
      <c r="O724" s="451"/>
      <c r="P724" s="451"/>
      <c r="Q724" s="451"/>
      <c r="R724" s="451"/>
      <c r="S724" s="451"/>
      <c r="T724" s="451"/>
      <c r="U724" s="451"/>
      <c r="V724" s="451"/>
      <c r="W724" s="451"/>
      <c r="X724" s="451"/>
      <c r="Y724" s="451"/>
      <c r="Z724" s="451"/>
      <c r="AA724" s="451"/>
      <c r="AB724" s="451"/>
      <c r="AC724" s="451"/>
      <c r="AD724" s="451"/>
      <c r="AE724" s="451"/>
      <c r="AF724" s="451"/>
      <c r="AG724" s="451"/>
      <c r="AH724" s="451"/>
      <c r="AI724" s="451"/>
      <c r="AJ724" s="451"/>
      <c r="AK724" s="451"/>
      <c r="AL724" s="451"/>
      <c r="AM724" s="451"/>
      <c r="AN724" s="451"/>
      <c r="AO724" s="451"/>
      <c r="AP724" s="451"/>
      <c r="AQ724" s="451"/>
      <c r="AR724" s="451"/>
      <c r="AS724" s="451"/>
      <c r="AT724" s="451"/>
      <c r="AU724" s="451"/>
      <c r="AV724" s="451"/>
    </row>
    <row r="725" spans="1:48">
      <c r="A725" s="451"/>
      <c r="B725" s="451"/>
      <c r="C725" s="451"/>
      <c r="D725" s="451"/>
      <c r="E725" s="451"/>
      <c r="F725" s="451"/>
      <c r="G725" s="451"/>
      <c r="H725" s="451"/>
      <c r="I725" s="451"/>
      <c r="J725" s="451"/>
      <c r="K725" s="451"/>
      <c r="L725" s="451"/>
      <c r="M725" s="451"/>
      <c r="N725" s="451"/>
      <c r="O725" s="451"/>
      <c r="P725" s="451"/>
      <c r="Q725" s="451"/>
      <c r="R725" s="451"/>
      <c r="S725" s="451"/>
      <c r="T725" s="451"/>
      <c r="U725" s="451"/>
      <c r="V725" s="451"/>
      <c r="W725" s="451"/>
      <c r="X725" s="451"/>
      <c r="Y725" s="451"/>
      <c r="Z725" s="451"/>
      <c r="AA725" s="451"/>
      <c r="AB725" s="451"/>
      <c r="AC725" s="451"/>
      <c r="AD725" s="451"/>
      <c r="AE725" s="451"/>
      <c r="AF725" s="451"/>
      <c r="AG725" s="451"/>
      <c r="AH725" s="451"/>
      <c r="AI725" s="451"/>
      <c r="AJ725" s="451"/>
      <c r="AK725" s="451"/>
      <c r="AL725" s="451"/>
      <c r="AM725" s="451"/>
      <c r="AN725" s="451"/>
      <c r="AO725" s="451"/>
      <c r="AP725" s="451"/>
      <c r="AQ725" s="451"/>
      <c r="AR725" s="451"/>
      <c r="AS725" s="451"/>
      <c r="AT725" s="451"/>
      <c r="AU725" s="451"/>
      <c r="AV725" s="451"/>
    </row>
    <row r="726" spans="1:48">
      <c r="A726" s="451"/>
      <c r="B726" s="451"/>
      <c r="C726" s="451"/>
      <c r="D726" s="451"/>
      <c r="E726" s="451"/>
      <c r="F726" s="451"/>
      <c r="G726" s="451"/>
      <c r="H726" s="451"/>
      <c r="I726" s="451"/>
      <c r="J726" s="451"/>
      <c r="K726" s="451"/>
      <c r="L726" s="451"/>
      <c r="M726" s="451"/>
      <c r="N726" s="451"/>
      <c r="O726" s="451"/>
      <c r="P726" s="451"/>
      <c r="Q726" s="451"/>
      <c r="R726" s="451"/>
      <c r="S726" s="451"/>
      <c r="T726" s="451"/>
      <c r="U726" s="451"/>
      <c r="V726" s="451"/>
      <c r="W726" s="451"/>
      <c r="X726" s="451"/>
      <c r="Y726" s="451"/>
      <c r="Z726" s="451"/>
      <c r="AA726" s="451"/>
      <c r="AB726" s="451"/>
      <c r="AC726" s="451"/>
      <c r="AD726" s="451"/>
      <c r="AE726" s="451"/>
      <c r="AF726" s="451"/>
      <c r="AG726" s="451"/>
      <c r="AH726" s="451"/>
      <c r="AI726" s="451"/>
      <c r="AJ726" s="451"/>
      <c r="AK726" s="451"/>
      <c r="AL726" s="451"/>
      <c r="AM726" s="451"/>
      <c r="AN726" s="451"/>
      <c r="AO726" s="451"/>
      <c r="AP726" s="451"/>
      <c r="AQ726" s="451"/>
      <c r="AR726" s="451"/>
      <c r="AS726" s="451"/>
      <c r="AT726" s="451"/>
      <c r="AU726" s="451"/>
      <c r="AV726" s="451"/>
    </row>
    <row r="727" spans="1:48">
      <c r="A727" s="451"/>
      <c r="B727" s="451"/>
      <c r="C727" s="451"/>
      <c r="D727" s="451"/>
      <c r="E727" s="451"/>
      <c r="F727" s="451"/>
      <c r="G727" s="451"/>
      <c r="H727" s="451"/>
      <c r="I727" s="451"/>
      <c r="J727" s="451"/>
      <c r="K727" s="451"/>
      <c r="L727" s="451"/>
      <c r="M727" s="451"/>
      <c r="N727" s="451"/>
      <c r="O727" s="451"/>
      <c r="P727" s="451"/>
      <c r="Q727" s="451"/>
      <c r="R727" s="451"/>
      <c r="S727" s="451"/>
      <c r="T727" s="451"/>
      <c r="U727" s="451"/>
      <c r="V727" s="451"/>
      <c r="W727" s="451"/>
      <c r="X727" s="451"/>
      <c r="Y727" s="451"/>
      <c r="Z727" s="451"/>
      <c r="AA727" s="451"/>
      <c r="AB727" s="451"/>
      <c r="AC727" s="451"/>
      <c r="AD727" s="451"/>
      <c r="AE727" s="451"/>
      <c r="AF727" s="451"/>
      <c r="AG727" s="451"/>
      <c r="AH727" s="451"/>
      <c r="AI727" s="451"/>
      <c r="AJ727" s="451"/>
      <c r="AK727" s="451"/>
      <c r="AL727" s="451"/>
      <c r="AM727" s="451"/>
      <c r="AN727" s="451"/>
      <c r="AO727" s="451"/>
      <c r="AP727" s="451"/>
      <c r="AQ727" s="451"/>
      <c r="AR727" s="451"/>
      <c r="AS727" s="451"/>
      <c r="AT727" s="451"/>
      <c r="AU727" s="451"/>
      <c r="AV727" s="451"/>
    </row>
    <row r="728" spans="1:48">
      <c r="A728" s="451"/>
      <c r="B728" s="451"/>
      <c r="C728" s="451"/>
      <c r="D728" s="451"/>
      <c r="E728" s="451"/>
      <c r="F728" s="451"/>
      <c r="G728" s="451"/>
      <c r="H728" s="451"/>
      <c r="I728" s="451"/>
      <c r="J728" s="451"/>
      <c r="K728" s="451"/>
      <c r="L728" s="451"/>
      <c r="M728" s="451"/>
      <c r="N728" s="451"/>
      <c r="O728" s="451"/>
      <c r="P728" s="451"/>
      <c r="Q728" s="451"/>
      <c r="R728" s="451"/>
      <c r="S728" s="451"/>
      <c r="T728" s="451"/>
      <c r="U728" s="451"/>
      <c r="V728" s="451"/>
      <c r="W728" s="451"/>
      <c r="X728" s="451"/>
      <c r="Y728" s="451"/>
      <c r="Z728" s="451"/>
      <c r="AA728" s="451"/>
      <c r="AB728" s="451"/>
      <c r="AC728" s="451"/>
      <c r="AD728" s="451"/>
      <c r="AE728" s="451"/>
      <c r="AF728" s="451"/>
      <c r="AG728" s="451"/>
      <c r="AH728" s="451"/>
      <c r="AI728" s="451"/>
      <c r="AJ728" s="451"/>
      <c r="AK728" s="451"/>
      <c r="AL728" s="451"/>
      <c r="AM728" s="451"/>
      <c r="AN728" s="451"/>
      <c r="AO728" s="451"/>
      <c r="AP728" s="451"/>
      <c r="AQ728" s="451"/>
      <c r="AR728" s="451"/>
      <c r="AS728" s="451"/>
      <c r="AT728" s="451"/>
      <c r="AU728" s="451"/>
      <c r="AV728" s="451"/>
    </row>
    <row r="729" spans="1:48">
      <c r="A729" s="451"/>
      <c r="B729" s="451"/>
      <c r="C729" s="451"/>
      <c r="D729" s="451"/>
      <c r="E729" s="451"/>
      <c r="F729" s="451"/>
      <c r="G729" s="451"/>
      <c r="H729" s="451"/>
      <c r="I729" s="451"/>
      <c r="J729" s="451"/>
      <c r="K729" s="451"/>
      <c r="L729" s="451"/>
      <c r="M729" s="451"/>
      <c r="N729" s="451"/>
      <c r="O729" s="451"/>
      <c r="P729" s="451"/>
      <c r="Q729" s="451"/>
      <c r="R729" s="451"/>
      <c r="S729" s="451"/>
      <c r="T729" s="451"/>
      <c r="U729" s="451"/>
      <c r="V729" s="451"/>
      <c r="W729" s="451"/>
      <c r="X729" s="451"/>
      <c r="Y729" s="451"/>
      <c r="Z729" s="451"/>
      <c r="AA729" s="451"/>
      <c r="AB729" s="451"/>
      <c r="AC729" s="451"/>
      <c r="AD729" s="451"/>
      <c r="AE729" s="451"/>
      <c r="AF729" s="451"/>
      <c r="AG729" s="451"/>
      <c r="AH729" s="451"/>
      <c r="AI729" s="451"/>
      <c r="AJ729" s="451"/>
      <c r="AK729" s="451"/>
      <c r="AL729" s="451"/>
      <c r="AM729" s="451"/>
      <c r="AN729" s="451"/>
      <c r="AO729" s="451"/>
      <c r="AP729" s="451"/>
      <c r="AQ729" s="451"/>
      <c r="AR729" s="451"/>
      <c r="AS729" s="451"/>
      <c r="AT729" s="451"/>
      <c r="AU729" s="451"/>
      <c r="AV729" s="451"/>
    </row>
    <row r="730" spans="1:48">
      <c r="A730" s="451"/>
      <c r="B730" s="451"/>
      <c r="C730" s="451"/>
      <c r="D730" s="451"/>
      <c r="E730" s="451"/>
      <c r="F730" s="451"/>
      <c r="G730" s="451"/>
      <c r="H730" s="451"/>
      <c r="I730" s="451"/>
      <c r="J730" s="451"/>
      <c r="K730" s="451"/>
      <c r="L730" s="451"/>
      <c r="M730" s="451"/>
      <c r="N730" s="451"/>
      <c r="O730" s="451"/>
      <c r="P730" s="451"/>
      <c r="Q730" s="451"/>
      <c r="R730" s="451"/>
      <c r="S730" s="451"/>
      <c r="T730" s="451"/>
      <c r="U730" s="451"/>
      <c r="V730" s="451"/>
      <c r="W730" s="451"/>
      <c r="X730" s="451"/>
      <c r="Y730" s="451"/>
      <c r="Z730" s="451"/>
      <c r="AA730" s="451"/>
      <c r="AB730" s="451"/>
      <c r="AC730" s="451"/>
      <c r="AD730" s="451"/>
      <c r="AE730" s="451"/>
      <c r="AF730" s="451"/>
      <c r="AG730" s="451"/>
      <c r="AH730" s="451"/>
      <c r="AI730" s="451"/>
      <c r="AJ730" s="451"/>
      <c r="AK730" s="451"/>
      <c r="AL730" s="451"/>
      <c r="AM730" s="451"/>
      <c r="AN730" s="451"/>
      <c r="AO730" s="451"/>
      <c r="AP730" s="451"/>
      <c r="AQ730" s="451"/>
      <c r="AR730" s="451"/>
      <c r="AS730" s="451"/>
      <c r="AT730" s="451"/>
      <c r="AU730" s="451"/>
      <c r="AV730" s="451"/>
    </row>
    <row r="731" spans="1:48">
      <c r="A731" s="451"/>
      <c r="B731" s="451"/>
      <c r="C731" s="451"/>
      <c r="D731" s="451"/>
      <c r="E731" s="451"/>
      <c r="F731" s="451"/>
      <c r="G731" s="451"/>
      <c r="H731" s="451"/>
      <c r="I731" s="451"/>
      <c r="J731" s="451"/>
      <c r="K731" s="451"/>
      <c r="L731" s="451"/>
      <c r="M731" s="451"/>
      <c r="N731" s="451"/>
      <c r="O731" s="451"/>
      <c r="P731" s="451"/>
      <c r="Q731" s="451"/>
      <c r="R731" s="451"/>
      <c r="S731" s="451"/>
      <c r="T731" s="451"/>
      <c r="U731" s="451"/>
      <c r="V731" s="451"/>
      <c r="W731" s="451"/>
      <c r="X731" s="451"/>
      <c r="Y731" s="451"/>
      <c r="Z731" s="451"/>
      <c r="AA731" s="451"/>
      <c r="AB731" s="451"/>
      <c r="AC731" s="451"/>
      <c r="AD731" s="451"/>
      <c r="AE731" s="451"/>
      <c r="AF731" s="451"/>
      <c r="AG731" s="451"/>
      <c r="AH731" s="451"/>
      <c r="AI731" s="451"/>
      <c r="AJ731" s="451"/>
      <c r="AK731" s="451"/>
      <c r="AL731" s="451"/>
      <c r="AM731" s="451"/>
      <c r="AN731" s="451"/>
      <c r="AO731" s="451"/>
      <c r="AP731" s="451"/>
      <c r="AQ731" s="451"/>
      <c r="AR731" s="451"/>
      <c r="AS731" s="451"/>
      <c r="AT731" s="451"/>
      <c r="AU731" s="451"/>
      <c r="AV731" s="451"/>
    </row>
    <row r="732" spans="1:48">
      <c r="A732" s="451"/>
      <c r="B732" s="451"/>
      <c r="C732" s="451"/>
      <c r="D732" s="451"/>
      <c r="E732" s="451"/>
      <c r="F732" s="451"/>
      <c r="G732" s="451"/>
      <c r="H732" s="451"/>
      <c r="I732" s="451"/>
      <c r="J732" s="451"/>
      <c r="K732" s="451"/>
      <c r="L732" s="451"/>
      <c r="M732" s="451"/>
      <c r="N732" s="451"/>
      <c r="O732" s="451"/>
      <c r="P732" s="451"/>
      <c r="Q732" s="451"/>
      <c r="R732" s="451"/>
      <c r="S732" s="451"/>
      <c r="T732" s="451"/>
      <c r="U732" s="451"/>
      <c r="V732" s="451"/>
      <c r="W732" s="451"/>
      <c r="X732" s="451"/>
      <c r="Y732" s="451"/>
      <c r="Z732" s="451"/>
      <c r="AA732" s="451"/>
      <c r="AB732" s="451"/>
      <c r="AC732" s="451"/>
      <c r="AD732" s="451"/>
      <c r="AE732" s="451"/>
      <c r="AF732" s="451"/>
      <c r="AG732" s="451"/>
      <c r="AH732" s="451"/>
      <c r="AI732" s="451"/>
      <c r="AJ732" s="451"/>
      <c r="AK732" s="451"/>
      <c r="AL732" s="451"/>
      <c r="AM732" s="451"/>
      <c r="AN732" s="451"/>
      <c r="AO732" s="451"/>
      <c r="AP732" s="451"/>
      <c r="AQ732" s="451"/>
      <c r="AR732" s="451"/>
      <c r="AS732" s="451"/>
      <c r="AT732" s="451"/>
      <c r="AU732" s="451"/>
      <c r="AV732" s="451"/>
    </row>
    <row r="733" spans="1:48">
      <c r="A733" s="451"/>
      <c r="B733" s="451"/>
      <c r="C733" s="451"/>
      <c r="D733" s="451"/>
      <c r="E733" s="451"/>
      <c r="F733" s="451"/>
      <c r="G733" s="451"/>
      <c r="H733" s="451"/>
      <c r="I733" s="451"/>
      <c r="J733" s="451"/>
      <c r="K733" s="451"/>
      <c r="L733" s="451"/>
      <c r="M733" s="451"/>
      <c r="N733" s="451"/>
      <c r="O733" s="451"/>
      <c r="P733" s="451"/>
      <c r="Q733" s="451"/>
      <c r="R733" s="451"/>
      <c r="S733" s="451"/>
      <c r="T733" s="451"/>
      <c r="U733" s="451"/>
      <c r="V733" s="451"/>
      <c r="W733" s="451"/>
      <c r="X733" s="451"/>
      <c r="Y733" s="451"/>
      <c r="Z733" s="451"/>
      <c r="AA733" s="451"/>
      <c r="AB733" s="451"/>
      <c r="AC733" s="451"/>
      <c r="AD733" s="451"/>
      <c r="AE733" s="451"/>
      <c r="AF733" s="451"/>
      <c r="AG733" s="451"/>
      <c r="AH733" s="451"/>
      <c r="AI733" s="451"/>
      <c r="AJ733" s="451"/>
      <c r="AK733" s="451"/>
      <c r="AL733" s="451"/>
      <c r="AM733" s="451"/>
      <c r="AN733" s="451"/>
      <c r="AO733" s="451"/>
      <c r="AP733" s="451"/>
      <c r="AQ733" s="451"/>
      <c r="AR733" s="451"/>
      <c r="AS733" s="451"/>
      <c r="AT733" s="451"/>
      <c r="AU733" s="451"/>
      <c r="AV733" s="451"/>
    </row>
    <row r="734" spans="1:48">
      <c r="A734" s="451"/>
      <c r="B734" s="451"/>
      <c r="C734" s="451"/>
      <c r="D734" s="451"/>
      <c r="E734" s="451"/>
      <c r="F734" s="451"/>
      <c r="G734" s="451"/>
      <c r="H734" s="451"/>
      <c r="I734" s="451"/>
      <c r="J734" s="451"/>
      <c r="K734" s="451"/>
      <c r="L734" s="451"/>
      <c r="M734" s="451"/>
      <c r="N734" s="451"/>
      <c r="O734" s="451"/>
      <c r="P734" s="451"/>
      <c r="Q734" s="451"/>
      <c r="R734" s="451"/>
      <c r="S734" s="451"/>
      <c r="T734" s="451"/>
      <c r="U734" s="451"/>
      <c r="V734" s="451"/>
      <c r="W734" s="451"/>
      <c r="X734" s="451"/>
      <c r="Y734" s="451"/>
      <c r="Z734" s="451"/>
      <c r="AA734" s="451"/>
      <c r="AB734" s="451"/>
      <c r="AC734" s="451"/>
      <c r="AD734" s="451"/>
      <c r="AE734" s="451"/>
      <c r="AF734" s="451"/>
      <c r="AG734" s="451"/>
      <c r="AH734" s="451"/>
      <c r="AI734" s="451"/>
      <c r="AJ734" s="451"/>
      <c r="AK734" s="451"/>
      <c r="AL734" s="451"/>
      <c r="AM734" s="451"/>
      <c r="AN734" s="451"/>
      <c r="AO734" s="451"/>
      <c r="AP734" s="451"/>
      <c r="AQ734" s="451"/>
      <c r="AR734" s="451"/>
      <c r="AS734" s="451"/>
      <c r="AT734" s="451"/>
      <c r="AU734" s="451"/>
      <c r="AV734" s="451"/>
    </row>
    <row r="735" spans="1:48">
      <c r="A735" s="451"/>
      <c r="B735" s="451"/>
      <c r="C735" s="451"/>
      <c r="D735" s="451"/>
      <c r="E735" s="451"/>
      <c r="F735" s="451"/>
      <c r="G735" s="451"/>
      <c r="H735" s="451"/>
      <c r="I735" s="451"/>
      <c r="J735" s="451"/>
      <c r="K735" s="451"/>
      <c r="L735" s="451"/>
      <c r="M735" s="451"/>
      <c r="N735" s="451"/>
      <c r="O735" s="451"/>
      <c r="P735" s="451"/>
      <c r="Q735" s="451"/>
      <c r="R735" s="451"/>
      <c r="S735" s="451"/>
      <c r="T735" s="451"/>
      <c r="U735" s="451"/>
      <c r="V735" s="451"/>
      <c r="W735" s="451"/>
      <c r="X735" s="451"/>
      <c r="Y735" s="451"/>
      <c r="Z735" s="451"/>
      <c r="AA735" s="451"/>
      <c r="AB735" s="451"/>
      <c r="AC735" s="451"/>
      <c r="AD735" s="451"/>
      <c r="AE735" s="451"/>
      <c r="AF735" s="451"/>
      <c r="AG735" s="451"/>
      <c r="AH735" s="451"/>
      <c r="AI735" s="451"/>
      <c r="AJ735" s="451"/>
      <c r="AK735" s="451"/>
      <c r="AL735" s="451"/>
      <c r="AM735" s="451"/>
      <c r="AN735" s="451"/>
      <c r="AO735" s="451"/>
      <c r="AP735" s="451"/>
      <c r="AQ735" s="451"/>
      <c r="AR735" s="451"/>
      <c r="AS735" s="451"/>
      <c r="AT735" s="451"/>
      <c r="AU735" s="451"/>
      <c r="AV735" s="451"/>
    </row>
    <row r="736" spans="1:48">
      <c r="A736" s="451"/>
      <c r="B736" s="451"/>
      <c r="C736" s="451"/>
      <c r="D736" s="451"/>
      <c r="E736" s="451"/>
      <c r="F736" s="451"/>
      <c r="G736" s="451"/>
      <c r="H736" s="451"/>
      <c r="I736" s="451"/>
      <c r="J736" s="451"/>
      <c r="K736" s="451"/>
      <c r="L736" s="451"/>
      <c r="M736" s="451"/>
      <c r="N736" s="451"/>
      <c r="O736" s="451"/>
      <c r="P736" s="451"/>
      <c r="Q736" s="451"/>
      <c r="R736" s="451"/>
      <c r="S736" s="451"/>
      <c r="T736" s="451"/>
      <c r="U736" s="451"/>
      <c r="V736" s="451"/>
      <c r="W736" s="451"/>
      <c r="X736" s="451"/>
      <c r="Y736" s="451"/>
      <c r="Z736" s="451"/>
      <c r="AA736" s="451"/>
      <c r="AB736" s="451"/>
      <c r="AC736" s="451"/>
      <c r="AD736" s="451"/>
      <c r="AE736" s="451"/>
      <c r="AF736" s="451"/>
      <c r="AG736" s="451"/>
      <c r="AH736" s="451"/>
      <c r="AI736" s="451"/>
      <c r="AJ736" s="451"/>
      <c r="AK736" s="451"/>
      <c r="AL736" s="451"/>
      <c r="AM736" s="451"/>
      <c r="AN736" s="451"/>
      <c r="AO736" s="451"/>
      <c r="AP736" s="451"/>
      <c r="AQ736" s="451"/>
      <c r="AR736" s="451"/>
      <c r="AS736" s="451"/>
      <c r="AT736" s="451"/>
      <c r="AU736" s="451"/>
      <c r="AV736" s="451"/>
    </row>
    <row r="737" spans="1:48">
      <c r="A737" s="451"/>
      <c r="B737" s="451"/>
      <c r="C737" s="451"/>
      <c r="D737" s="451"/>
      <c r="E737" s="451"/>
      <c r="F737" s="451"/>
      <c r="G737" s="451"/>
      <c r="H737" s="451"/>
      <c r="I737" s="451"/>
      <c r="J737" s="451"/>
      <c r="K737" s="451"/>
      <c r="L737" s="451"/>
      <c r="M737" s="451"/>
      <c r="N737" s="451"/>
      <c r="O737" s="451"/>
      <c r="P737" s="451"/>
      <c r="Q737" s="451"/>
      <c r="R737" s="451"/>
      <c r="S737" s="451"/>
      <c r="T737" s="451"/>
      <c r="U737" s="451"/>
      <c r="V737" s="451"/>
      <c r="W737" s="451"/>
      <c r="X737" s="451"/>
      <c r="Y737" s="451"/>
      <c r="Z737" s="451"/>
      <c r="AA737" s="451"/>
      <c r="AB737" s="451"/>
      <c r="AC737" s="451"/>
      <c r="AD737" s="451"/>
      <c r="AE737" s="451"/>
      <c r="AF737" s="451"/>
      <c r="AG737" s="451"/>
      <c r="AH737" s="451"/>
      <c r="AI737" s="451"/>
      <c r="AJ737" s="451"/>
      <c r="AK737" s="451"/>
      <c r="AL737" s="451"/>
      <c r="AM737" s="451"/>
      <c r="AN737" s="451"/>
      <c r="AO737" s="451"/>
      <c r="AP737" s="451"/>
      <c r="AQ737" s="451"/>
      <c r="AR737" s="451"/>
      <c r="AS737" s="451"/>
      <c r="AT737" s="451"/>
      <c r="AU737" s="451"/>
      <c r="AV737" s="451"/>
    </row>
    <row r="738" spans="1:48">
      <c r="A738" s="451"/>
      <c r="B738" s="451"/>
      <c r="C738" s="451"/>
      <c r="D738" s="451"/>
      <c r="E738" s="451"/>
      <c r="F738" s="451"/>
      <c r="G738" s="451"/>
      <c r="H738" s="451"/>
      <c r="I738" s="451"/>
      <c r="J738" s="451"/>
      <c r="K738" s="451"/>
      <c r="L738" s="451"/>
      <c r="M738" s="451"/>
      <c r="N738" s="451"/>
      <c r="O738" s="451"/>
      <c r="P738" s="451"/>
      <c r="Q738" s="451"/>
      <c r="R738" s="451"/>
      <c r="S738" s="451"/>
      <c r="T738" s="451"/>
      <c r="U738" s="451"/>
      <c r="V738" s="451"/>
      <c r="W738" s="451"/>
      <c r="X738" s="451"/>
      <c r="Y738" s="451"/>
      <c r="Z738" s="451"/>
      <c r="AA738" s="451"/>
      <c r="AB738" s="451"/>
      <c r="AC738" s="451"/>
      <c r="AD738" s="451"/>
      <c r="AE738" s="451"/>
      <c r="AF738" s="451"/>
      <c r="AG738" s="451"/>
      <c r="AH738" s="451"/>
      <c r="AI738" s="451"/>
      <c r="AJ738" s="451"/>
      <c r="AK738" s="451"/>
      <c r="AL738" s="451"/>
      <c r="AM738" s="451"/>
      <c r="AN738" s="451"/>
      <c r="AO738" s="451"/>
      <c r="AP738" s="451"/>
      <c r="AQ738" s="451"/>
      <c r="AR738" s="451"/>
      <c r="AS738" s="451"/>
      <c r="AT738" s="451"/>
      <c r="AU738" s="451"/>
      <c r="AV738" s="451"/>
    </row>
    <row r="739" spans="1:48">
      <c r="A739" s="451"/>
      <c r="B739" s="451"/>
      <c r="C739" s="451"/>
      <c r="D739" s="451"/>
      <c r="E739" s="451"/>
      <c r="F739" s="451"/>
      <c r="G739" s="451"/>
      <c r="H739" s="451"/>
      <c r="I739" s="451"/>
      <c r="J739" s="451"/>
      <c r="K739" s="451"/>
      <c r="L739" s="451"/>
      <c r="M739" s="451"/>
      <c r="N739" s="451"/>
      <c r="O739" s="451"/>
      <c r="P739" s="451"/>
      <c r="Q739" s="451"/>
      <c r="R739" s="451"/>
      <c r="S739" s="451"/>
      <c r="T739" s="451"/>
      <c r="U739" s="451"/>
      <c r="V739" s="451"/>
      <c r="W739" s="451"/>
      <c r="X739" s="451"/>
      <c r="Y739" s="451"/>
      <c r="Z739" s="451"/>
      <c r="AA739" s="451"/>
      <c r="AB739" s="451"/>
      <c r="AC739" s="451"/>
      <c r="AD739" s="451"/>
      <c r="AE739" s="451"/>
      <c r="AF739" s="451"/>
      <c r="AG739" s="451"/>
      <c r="AH739" s="451"/>
      <c r="AI739" s="451"/>
      <c r="AJ739" s="451"/>
      <c r="AK739" s="451"/>
      <c r="AL739" s="451"/>
      <c r="AM739" s="451"/>
      <c r="AN739" s="451"/>
      <c r="AO739" s="451"/>
      <c r="AP739" s="451"/>
      <c r="AQ739" s="451"/>
      <c r="AR739" s="451"/>
      <c r="AS739" s="451"/>
      <c r="AT739" s="451"/>
      <c r="AU739" s="451"/>
      <c r="AV739" s="451"/>
    </row>
    <row r="740" spans="1:48">
      <c r="A740" s="451"/>
      <c r="B740" s="451"/>
      <c r="C740" s="451"/>
      <c r="D740" s="451"/>
      <c r="E740" s="451"/>
      <c r="F740" s="451"/>
      <c r="G740" s="451"/>
      <c r="H740" s="451"/>
      <c r="I740" s="451"/>
      <c r="J740" s="451"/>
      <c r="K740" s="451"/>
      <c r="L740" s="451"/>
      <c r="M740" s="451"/>
      <c r="N740" s="451"/>
      <c r="O740" s="451"/>
      <c r="P740" s="451"/>
      <c r="Q740" s="451"/>
      <c r="R740" s="451"/>
      <c r="S740" s="451"/>
      <c r="T740" s="451"/>
      <c r="U740" s="451"/>
      <c r="V740" s="451"/>
      <c r="W740" s="451"/>
      <c r="X740" s="451"/>
      <c r="Y740" s="451"/>
      <c r="Z740" s="451"/>
      <c r="AA740" s="451"/>
      <c r="AB740" s="451"/>
      <c r="AC740" s="451"/>
      <c r="AD740" s="451"/>
      <c r="AE740" s="451"/>
      <c r="AF740" s="451"/>
      <c r="AG740" s="451"/>
      <c r="AH740" s="451"/>
      <c r="AI740" s="451"/>
      <c r="AJ740" s="451"/>
      <c r="AK740" s="451"/>
      <c r="AL740" s="451"/>
      <c r="AM740" s="451"/>
      <c r="AN740" s="451"/>
      <c r="AO740" s="451"/>
      <c r="AP740" s="451"/>
      <c r="AQ740" s="451"/>
      <c r="AR740" s="451"/>
      <c r="AS740" s="451"/>
      <c r="AT740" s="451"/>
      <c r="AU740" s="451"/>
      <c r="AV740" s="451"/>
    </row>
    <row r="741" spans="1:48">
      <c r="A741" s="451"/>
      <c r="B741" s="451"/>
      <c r="C741" s="451"/>
      <c r="D741" s="451"/>
      <c r="E741" s="451"/>
      <c r="F741" s="451"/>
      <c r="G741" s="451"/>
      <c r="H741" s="451"/>
      <c r="I741" s="451"/>
      <c r="J741" s="451"/>
      <c r="K741" s="451"/>
      <c r="L741" s="451"/>
      <c r="M741" s="451"/>
      <c r="N741" s="451"/>
      <c r="O741" s="451"/>
      <c r="P741" s="451"/>
      <c r="Q741" s="451"/>
      <c r="R741" s="451"/>
      <c r="S741" s="451"/>
      <c r="T741" s="451"/>
      <c r="U741" s="451"/>
      <c r="V741" s="451"/>
      <c r="W741" s="451"/>
      <c r="X741" s="451"/>
      <c r="Y741" s="451"/>
      <c r="Z741" s="451"/>
      <c r="AA741" s="451"/>
      <c r="AB741" s="451"/>
      <c r="AC741" s="451"/>
      <c r="AD741" s="451"/>
      <c r="AE741" s="451"/>
      <c r="AF741" s="451"/>
      <c r="AG741" s="451"/>
      <c r="AH741" s="451"/>
      <c r="AI741" s="451"/>
      <c r="AJ741" s="451"/>
      <c r="AK741" s="451"/>
      <c r="AL741" s="451"/>
      <c r="AM741" s="451"/>
      <c r="AN741" s="451"/>
      <c r="AO741" s="451"/>
      <c r="AP741" s="451"/>
      <c r="AQ741" s="451"/>
      <c r="AR741" s="451"/>
      <c r="AS741" s="451"/>
      <c r="AT741" s="451"/>
      <c r="AU741" s="451"/>
      <c r="AV741" s="451"/>
    </row>
    <row r="742" spans="1:48">
      <c r="A742" s="451"/>
      <c r="B742" s="451"/>
      <c r="C742" s="451"/>
      <c r="D742" s="451"/>
      <c r="E742" s="451"/>
      <c r="F742" s="451"/>
      <c r="G742" s="451"/>
      <c r="H742" s="451"/>
      <c r="I742" s="451"/>
      <c r="J742" s="451"/>
      <c r="K742" s="451"/>
      <c r="L742" s="451"/>
      <c r="M742" s="451"/>
      <c r="N742" s="451"/>
      <c r="O742" s="451"/>
      <c r="P742" s="451"/>
      <c r="Q742" s="451"/>
      <c r="R742" s="451"/>
      <c r="S742" s="451"/>
      <c r="T742" s="451"/>
      <c r="U742" s="451"/>
      <c r="V742" s="451"/>
      <c r="W742" s="451"/>
      <c r="X742" s="451"/>
      <c r="Y742" s="451"/>
      <c r="Z742" s="451"/>
      <c r="AA742" s="451"/>
      <c r="AB742" s="451"/>
      <c r="AC742" s="451"/>
      <c r="AD742" s="451"/>
      <c r="AE742" s="451"/>
      <c r="AF742" s="451"/>
      <c r="AG742" s="451"/>
      <c r="AH742" s="451"/>
      <c r="AI742" s="451"/>
      <c r="AJ742" s="451"/>
      <c r="AK742" s="451"/>
      <c r="AL742" s="451"/>
      <c r="AM742" s="451"/>
      <c r="AN742" s="451"/>
      <c r="AO742" s="451"/>
      <c r="AP742" s="451"/>
      <c r="AQ742" s="451"/>
      <c r="AR742" s="451"/>
      <c r="AS742" s="451"/>
      <c r="AT742" s="451"/>
      <c r="AU742" s="451"/>
      <c r="AV742" s="451"/>
    </row>
    <row r="743" spans="1:48">
      <c r="A743" s="451"/>
      <c r="B743" s="451"/>
      <c r="C743" s="451"/>
      <c r="D743" s="451"/>
      <c r="E743" s="451"/>
      <c r="F743" s="451"/>
      <c r="G743" s="451"/>
      <c r="H743" s="451"/>
      <c r="I743" s="451"/>
      <c r="J743" s="451"/>
      <c r="K743" s="451"/>
      <c r="L743" s="451"/>
      <c r="M743" s="451"/>
      <c r="N743" s="451"/>
      <c r="O743" s="451"/>
      <c r="P743" s="451"/>
      <c r="Q743" s="451"/>
      <c r="R743" s="451"/>
      <c r="S743" s="451"/>
      <c r="T743" s="451"/>
      <c r="U743" s="451"/>
      <c r="V743" s="451"/>
      <c r="W743" s="451"/>
      <c r="X743" s="451"/>
      <c r="Y743" s="451"/>
      <c r="Z743" s="451"/>
      <c r="AA743" s="451"/>
      <c r="AB743" s="451"/>
      <c r="AC743" s="451"/>
      <c r="AD743" s="451"/>
      <c r="AE743" s="451"/>
      <c r="AF743" s="451"/>
      <c r="AG743" s="451"/>
      <c r="AH743" s="451"/>
      <c r="AI743" s="451"/>
      <c r="AJ743" s="451"/>
      <c r="AK743" s="451"/>
      <c r="AL743" s="451"/>
      <c r="AM743" s="451"/>
      <c r="AN743" s="451"/>
      <c r="AO743" s="451"/>
      <c r="AP743" s="451"/>
      <c r="AQ743" s="451"/>
      <c r="AR743" s="451"/>
      <c r="AS743" s="451"/>
      <c r="AT743" s="451"/>
      <c r="AU743" s="451"/>
      <c r="AV743" s="451"/>
    </row>
    <row r="744" spans="1:48">
      <c r="A744" s="451"/>
      <c r="B744" s="451"/>
      <c r="C744" s="451"/>
      <c r="D744" s="451"/>
      <c r="E744" s="451"/>
      <c r="F744" s="451"/>
      <c r="G744" s="451"/>
      <c r="H744" s="451"/>
      <c r="I744" s="451"/>
      <c r="J744" s="451"/>
      <c r="K744" s="451"/>
      <c r="L744" s="451"/>
      <c r="M744" s="451"/>
      <c r="N744" s="451"/>
      <c r="O744" s="451"/>
      <c r="P744" s="451"/>
      <c r="Q744" s="451"/>
      <c r="R744" s="451"/>
      <c r="S744" s="451"/>
      <c r="T744" s="451"/>
      <c r="U744" s="451"/>
      <c r="V744" s="451"/>
      <c r="W744" s="451"/>
      <c r="X744" s="451"/>
      <c r="Y744" s="451"/>
      <c r="Z744" s="451"/>
      <c r="AA744" s="451"/>
      <c r="AB744" s="451"/>
      <c r="AC744" s="451"/>
      <c r="AD744" s="451"/>
      <c r="AE744" s="451"/>
      <c r="AF744" s="451"/>
      <c r="AG744" s="451"/>
      <c r="AH744" s="451"/>
      <c r="AI744" s="451"/>
      <c r="AJ744" s="451"/>
      <c r="AK744" s="451"/>
      <c r="AL744" s="451"/>
      <c r="AM744" s="451"/>
      <c r="AN744" s="451"/>
      <c r="AO744" s="451"/>
      <c r="AP744" s="451"/>
      <c r="AQ744" s="451"/>
      <c r="AR744" s="451"/>
      <c r="AS744" s="451"/>
      <c r="AT744" s="451"/>
      <c r="AU744" s="451"/>
      <c r="AV744" s="451"/>
    </row>
    <row r="745" spans="1:48">
      <c r="A745" s="451"/>
      <c r="B745" s="451"/>
      <c r="C745" s="451"/>
      <c r="D745" s="451"/>
      <c r="E745" s="451"/>
      <c r="F745" s="451"/>
      <c r="G745" s="451"/>
      <c r="H745" s="451"/>
      <c r="I745" s="451"/>
      <c r="J745" s="451"/>
      <c r="K745" s="451"/>
      <c r="L745" s="451"/>
      <c r="M745" s="451"/>
      <c r="N745" s="451"/>
      <c r="O745" s="451"/>
      <c r="P745" s="451"/>
      <c r="Q745" s="451"/>
      <c r="R745" s="451"/>
      <c r="S745" s="451"/>
      <c r="T745" s="451"/>
      <c r="U745" s="451"/>
      <c r="V745" s="451"/>
      <c r="W745" s="451"/>
      <c r="X745" s="451"/>
      <c r="Y745" s="451"/>
      <c r="Z745" s="451"/>
      <c r="AA745" s="451"/>
      <c r="AB745" s="451"/>
      <c r="AC745" s="451"/>
      <c r="AD745" s="451"/>
      <c r="AE745" s="451"/>
      <c r="AF745" s="451"/>
      <c r="AG745" s="451"/>
      <c r="AH745" s="451"/>
      <c r="AI745" s="451"/>
      <c r="AJ745" s="451"/>
      <c r="AK745" s="451"/>
      <c r="AL745" s="451"/>
      <c r="AM745" s="451"/>
      <c r="AN745" s="451"/>
      <c r="AO745" s="451"/>
      <c r="AP745" s="451"/>
      <c r="AQ745" s="451"/>
      <c r="AR745" s="451"/>
      <c r="AS745" s="451"/>
      <c r="AT745" s="451"/>
      <c r="AU745" s="451"/>
      <c r="AV745" s="451"/>
    </row>
    <row r="746" spans="1:48">
      <c r="A746" s="451"/>
      <c r="B746" s="451"/>
      <c r="C746" s="451"/>
      <c r="D746" s="451"/>
      <c r="E746" s="451"/>
      <c r="F746" s="451"/>
      <c r="G746" s="451"/>
      <c r="H746" s="451"/>
      <c r="I746" s="451"/>
      <c r="J746" s="451"/>
      <c r="K746" s="451"/>
      <c r="L746" s="451"/>
      <c r="M746" s="451"/>
      <c r="N746" s="451"/>
      <c r="O746" s="451"/>
      <c r="P746" s="451"/>
      <c r="Q746" s="451"/>
      <c r="R746" s="451"/>
      <c r="S746" s="451"/>
      <c r="T746" s="451"/>
      <c r="U746" s="451"/>
      <c r="V746" s="451"/>
      <c r="W746" s="451"/>
      <c r="X746" s="451"/>
      <c r="Y746" s="451"/>
      <c r="Z746" s="451"/>
      <c r="AA746" s="451"/>
      <c r="AB746" s="451"/>
      <c r="AC746" s="451"/>
      <c r="AD746" s="451"/>
      <c r="AE746" s="451"/>
      <c r="AF746" s="451"/>
      <c r="AG746" s="451"/>
      <c r="AH746" s="451"/>
      <c r="AI746" s="451"/>
      <c r="AJ746" s="451"/>
      <c r="AK746" s="451"/>
      <c r="AL746" s="451"/>
      <c r="AM746" s="451"/>
      <c r="AN746" s="451"/>
      <c r="AO746" s="451"/>
      <c r="AP746" s="451"/>
      <c r="AQ746" s="451"/>
      <c r="AR746" s="451"/>
      <c r="AS746" s="451"/>
      <c r="AT746" s="451"/>
      <c r="AU746" s="451"/>
      <c r="AV746" s="451"/>
    </row>
    <row r="747" spans="1:48">
      <c r="A747" s="451"/>
      <c r="B747" s="451"/>
      <c r="C747" s="451"/>
      <c r="D747" s="451"/>
      <c r="E747" s="451"/>
      <c r="F747" s="451"/>
      <c r="G747" s="451"/>
      <c r="H747" s="451"/>
      <c r="I747" s="451"/>
      <c r="J747" s="451"/>
      <c r="K747" s="451"/>
      <c r="L747" s="451"/>
      <c r="M747" s="451"/>
      <c r="N747" s="451"/>
      <c r="O747" s="451"/>
      <c r="P747" s="451"/>
      <c r="Q747" s="451"/>
      <c r="R747" s="451"/>
      <c r="S747" s="451"/>
      <c r="T747" s="451"/>
      <c r="U747" s="451"/>
      <c r="V747" s="451"/>
      <c r="W747" s="451"/>
      <c r="X747" s="451"/>
      <c r="Y747" s="451"/>
      <c r="Z747" s="451"/>
      <c r="AA747" s="451"/>
      <c r="AB747" s="451"/>
      <c r="AC747" s="451"/>
      <c r="AD747" s="451"/>
      <c r="AE747" s="451"/>
      <c r="AF747" s="451"/>
      <c r="AG747" s="451"/>
      <c r="AH747" s="451"/>
      <c r="AI747" s="451"/>
      <c r="AJ747" s="451"/>
      <c r="AK747" s="451"/>
      <c r="AL747" s="451"/>
      <c r="AM747" s="451"/>
      <c r="AN747" s="451"/>
      <c r="AO747" s="451"/>
      <c r="AP747" s="451"/>
      <c r="AQ747" s="451"/>
      <c r="AR747" s="451"/>
      <c r="AS747" s="451"/>
      <c r="AT747" s="451"/>
      <c r="AU747" s="451"/>
      <c r="AV747" s="451"/>
    </row>
    <row r="748" spans="1:48">
      <c r="A748" s="451"/>
      <c r="B748" s="451"/>
      <c r="C748" s="451"/>
      <c r="D748" s="451"/>
      <c r="E748" s="451"/>
      <c r="F748" s="451"/>
      <c r="G748" s="451"/>
      <c r="H748" s="451"/>
      <c r="I748" s="451"/>
      <c r="J748" s="451"/>
      <c r="K748" s="451"/>
      <c r="L748" s="451"/>
      <c r="M748" s="451"/>
      <c r="N748" s="451"/>
      <c r="O748" s="451"/>
      <c r="P748" s="451"/>
      <c r="Q748" s="451"/>
      <c r="R748" s="451"/>
      <c r="S748" s="451"/>
      <c r="T748" s="451"/>
      <c r="U748" s="451"/>
      <c r="V748" s="451"/>
      <c r="W748" s="451"/>
      <c r="X748" s="451"/>
      <c r="Y748" s="451"/>
      <c r="Z748" s="451"/>
      <c r="AA748" s="451"/>
      <c r="AB748" s="451"/>
      <c r="AC748" s="451"/>
      <c r="AD748" s="451"/>
      <c r="AE748" s="451"/>
      <c r="AF748" s="451"/>
      <c r="AG748" s="451"/>
      <c r="AH748" s="451"/>
      <c r="AI748" s="451"/>
      <c r="AJ748" s="451"/>
      <c r="AK748" s="451"/>
      <c r="AL748" s="451"/>
      <c r="AM748" s="451"/>
      <c r="AN748" s="451"/>
      <c r="AO748" s="451"/>
      <c r="AP748" s="451"/>
      <c r="AQ748" s="451"/>
      <c r="AR748" s="451"/>
      <c r="AS748" s="451"/>
      <c r="AT748" s="451"/>
      <c r="AU748" s="451"/>
      <c r="AV748" s="451"/>
    </row>
    <row r="749" spans="1:48">
      <c r="A749" s="451"/>
      <c r="B749" s="451"/>
      <c r="C749" s="451"/>
      <c r="D749" s="451"/>
      <c r="E749" s="451"/>
      <c r="F749" s="451"/>
      <c r="G749" s="451"/>
      <c r="H749" s="451"/>
      <c r="I749" s="451"/>
      <c r="J749" s="451"/>
      <c r="K749" s="451"/>
      <c r="L749" s="451"/>
      <c r="M749" s="451"/>
      <c r="N749" s="451"/>
      <c r="O749" s="451"/>
      <c r="P749" s="451"/>
      <c r="Q749" s="451"/>
      <c r="R749" s="451"/>
      <c r="S749" s="451"/>
      <c r="T749" s="451"/>
      <c r="U749" s="451"/>
      <c r="V749" s="451"/>
      <c r="W749" s="451"/>
      <c r="X749" s="451"/>
      <c r="Y749" s="451"/>
      <c r="Z749" s="451"/>
      <c r="AA749" s="451"/>
      <c r="AB749" s="451"/>
      <c r="AC749" s="451"/>
      <c r="AD749" s="451"/>
      <c r="AE749" s="451"/>
      <c r="AF749" s="451"/>
      <c r="AG749" s="451"/>
      <c r="AH749" s="451"/>
      <c r="AI749" s="451"/>
      <c r="AJ749" s="451"/>
      <c r="AK749" s="451"/>
      <c r="AL749" s="451"/>
      <c r="AM749" s="451"/>
      <c r="AN749" s="451"/>
      <c r="AO749" s="451"/>
      <c r="AP749" s="451"/>
      <c r="AQ749" s="451"/>
      <c r="AR749" s="451"/>
      <c r="AS749" s="451"/>
      <c r="AT749" s="451"/>
      <c r="AU749" s="451"/>
      <c r="AV749" s="451"/>
    </row>
    <row r="750" spans="1:48">
      <c r="A750" s="451"/>
      <c r="B750" s="451"/>
      <c r="C750" s="451"/>
      <c r="D750" s="451"/>
      <c r="E750" s="451"/>
      <c r="F750" s="451"/>
      <c r="G750" s="451"/>
      <c r="H750" s="451"/>
      <c r="I750" s="451"/>
      <c r="J750" s="451"/>
      <c r="K750" s="451"/>
      <c r="L750" s="451"/>
      <c r="M750" s="451"/>
      <c r="N750" s="451"/>
      <c r="O750" s="451"/>
      <c r="P750" s="451"/>
      <c r="Q750" s="451"/>
      <c r="R750" s="451"/>
      <c r="S750" s="451"/>
      <c r="T750" s="451"/>
      <c r="U750" s="451"/>
      <c r="V750" s="451"/>
      <c r="W750" s="451"/>
      <c r="X750" s="451"/>
      <c r="Y750" s="451"/>
      <c r="Z750" s="451"/>
      <c r="AA750" s="451"/>
      <c r="AB750" s="451"/>
      <c r="AC750" s="451"/>
      <c r="AD750" s="451"/>
      <c r="AE750" s="451"/>
      <c r="AF750" s="451"/>
      <c r="AG750" s="451"/>
      <c r="AH750" s="451"/>
      <c r="AI750" s="451"/>
      <c r="AJ750" s="451"/>
      <c r="AK750" s="451"/>
      <c r="AL750" s="451"/>
      <c r="AM750" s="451"/>
      <c r="AN750" s="451"/>
      <c r="AO750" s="451"/>
      <c r="AP750" s="451"/>
      <c r="AQ750" s="451"/>
      <c r="AR750" s="451"/>
      <c r="AS750" s="451"/>
      <c r="AT750" s="451"/>
      <c r="AU750" s="451"/>
      <c r="AV750" s="451"/>
    </row>
    <row r="751" spans="1:48">
      <c r="A751" s="451"/>
      <c r="B751" s="451"/>
      <c r="C751" s="451"/>
      <c r="D751" s="451"/>
      <c r="E751" s="451"/>
      <c r="F751" s="451"/>
      <c r="G751" s="451"/>
      <c r="H751" s="451"/>
      <c r="I751" s="451"/>
      <c r="J751" s="451"/>
      <c r="K751" s="451"/>
      <c r="L751" s="451"/>
      <c r="M751" s="451"/>
      <c r="N751" s="451"/>
      <c r="O751" s="451"/>
      <c r="P751" s="451"/>
      <c r="Q751" s="451"/>
      <c r="R751" s="451"/>
      <c r="S751" s="451"/>
      <c r="T751" s="451"/>
      <c r="U751" s="451"/>
      <c r="V751" s="451"/>
      <c r="W751" s="451"/>
      <c r="X751" s="451"/>
      <c r="Y751" s="451"/>
      <c r="Z751" s="451"/>
      <c r="AA751" s="451"/>
      <c r="AB751" s="451"/>
      <c r="AC751" s="451"/>
      <c r="AD751" s="451"/>
      <c r="AE751" s="451"/>
      <c r="AF751" s="451"/>
      <c r="AG751" s="451"/>
      <c r="AH751" s="451"/>
      <c r="AI751" s="451"/>
      <c r="AJ751" s="451"/>
      <c r="AK751" s="451"/>
      <c r="AL751" s="451"/>
      <c r="AM751" s="451"/>
      <c r="AN751" s="451"/>
      <c r="AO751" s="451"/>
      <c r="AP751" s="451"/>
      <c r="AQ751" s="451"/>
      <c r="AR751" s="451"/>
      <c r="AS751" s="451"/>
      <c r="AT751" s="451"/>
      <c r="AU751" s="451"/>
      <c r="AV751" s="451"/>
    </row>
    <row r="752" spans="1:48">
      <c r="A752" s="451"/>
      <c r="B752" s="451"/>
      <c r="C752" s="451"/>
      <c r="D752" s="451"/>
      <c r="E752" s="451"/>
      <c r="F752" s="451"/>
      <c r="G752" s="451"/>
      <c r="H752" s="451"/>
      <c r="I752" s="451"/>
      <c r="J752" s="451"/>
      <c r="K752" s="451"/>
      <c r="L752" s="451"/>
      <c r="M752" s="451"/>
      <c r="N752" s="451"/>
      <c r="O752" s="451"/>
      <c r="P752" s="451"/>
      <c r="Q752" s="451"/>
      <c r="R752" s="451"/>
      <c r="S752" s="451"/>
      <c r="T752" s="451"/>
      <c r="U752" s="451"/>
      <c r="V752" s="451"/>
      <c r="W752" s="451"/>
      <c r="X752" s="451"/>
      <c r="Y752" s="451"/>
      <c r="Z752" s="451"/>
      <c r="AA752" s="451"/>
      <c r="AB752" s="451"/>
      <c r="AC752" s="451"/>
      <c r="AD752" s="451"/>
      <c r="AE752" s="451"/>
      <c r="AF752" s="451"/>
      <c r="AG752" s="451"/>
      <c r="AH752" s="451"/>
      <c r="AI752" s="451"/>
      <c r="AJ752" s="451"/>
      <c r="AK752" s="451"/>
      <c r="AL752" s="451"/>
      <c r="AM752" s="451"/>
      <c r="AN752" s="451"/>
      <c r="AO752" s="451"/>
      <c r="AP752" s="451"/>
      <c r="AQ752" s="451"/>
      <c r="AR752" s="451"/>
      <c r="AS752" s="451"/>
      <c r="AT752" s="451"/>
      <c r="AU752" s="451"/>
      <c r="AV752" s="451"/>
    </row>
    <row r="753" spans="1:48">
      <c r="A753" s="451"/>
      <c r="B753" s="451"/>
      <c r="C753" s="451"/>
      <c r="D753" s="451"/>
      <c r="E753" s="451"/>
      <c r="F753" s="451"/>
      <c r="G753" s="451"/>
      <c r="H753" s="451"/>
      <c r="I753" s="451"/>
      <c r="J753" s="451"/>
      <c r="K753" s="451"/>
      <c r="L753" s="451"/>
      <c r="M753" s="451"/>
      <c r="N753" s="451"/>
      <c r="O753" s="451"/>
      <c r="P753" s="451"/>
      <c r="Q753" s="451"/>
      <c r="R753" s="451"/>
      <c r="S753" s="451"/>
      <c r="T753" s="451"/>
      <c r="U753" s="451"/>
      <c r="V753" s="451"/>
      <c r="W753" s="451"/>
      <c r="X753" s="451"/>
      <c r="Y753" s="451"/>
      <c r="Z753" s="451"/>
      <c r="AA753" s="451"/>
      <c r="AB753" s="451"/>
      <c r="AC753" s="451"/>
      <c r="AD753" s="451"/>
      <c r="AE753" s="451"/>
      <c r="AF753" s="451"/>
      <c r="AG753" s="451"/>
      <c r="AH753" s="451"/>
      <c r="AI753" s="451"/>
      <c r="AJ753" s="451"/>
      <c r="AK753" s="451"/>
      <c r="AL753" s="451"/>
      <c r="AM753" s="451"/>
      <c r="AN753" s="451"/>
      <c r="AO753" s="451"/>
      <c r="AP753" s="451"/>
      <c r="AQ753" s="451"/>
      <c r="AR753" s="451"/>
      <c r="AS753" s="451"/>
      <c r="AT753" s="451"/>
      <c r="AU753" s="451"/>
      <c r="AV753" s="451"/>
    </row>
    <row r="754" spans="1:48">
      <c r="A754" s="451"/>
      <c r="B754" s="451"/>
      <c r="C754" s="451"/>
      <c r="D754" s="451"/>
      <c r="E754" s="451"/>
      <c r="F754" s="451"/>
      <c r="G754" s="451"/>
      <c r="H754" s="451"/>
      <c r="I754" s="451"/>
      <c r="J754" s="451"/>
      <c r="K754" s="451"/>
      <c r="L754" s="451"/>
      <c r="M754" s="451"/>
      <c r="N754" s="451"/>
      <c r="O754" s="451"/>
      <c r="P754" s="451"/>
      <c r="Q754" s="451"/>
      <c r="R754" s="451"/>
      <c r="S754" s="451"/>
      <c r="T754" s="451"/>
      <c r="U754" s="451"/>
      <c r="V754" s="451"/>
      <c r="W754" s="451"/>
      <c r="X754" s="451"/>
      <c r="Y754" s="451"/>
      <c r="Z754" s="451"/>
      <c r="AA754" s="451"/>
      <c r="AB754" s="451"/>
      <c r="AC754" s="451"/>
      <c r="AD754" s="451"/>
      <c r="AE754" s="451"/>
      <c r="AF754" s="451"/>
      <c r="AG754" s="451"/>
      <c r="AH754" s="451"/>
      <c r="AI754" s="451"/>
      <c r="AJ754" s="451"/>
      <c r="AK754" s="451"/>
      <c r="AL754" s="451"/>
      <c r="AM754" s="451"/>
      <c r="AN754" s="451"/>
      <c r="AO754" s="451"/>
      <c r="AP754" s="451"/>
      <c r="AQ754" s="451"/>
      <c r="AR754" s="451"/>
      <c r="AS754" s="451"/>
      <c r="AT754" s="451"/>
      <c r="AU754" s="451"/>
      <c r="AV754" s="451"/>
    </row>
    <row r="755" spans="1:48">
      <c r="A755" s="451"/>
      <c r="B755" s="451"/>
      <c r="C755" s="451"/>
      <c r="D755" s="451"/>
      <c r="E755" s="451"/>
      <c r="F755" s="451"/>
      <c r="G755" s="451"/>
      <c r="H755" s="451"/>
      <c r="I755" s="451"/>
      <c r="J755" s="451"/>
      <c r="K755" s="451"/>
      <c r="L755" s="451"/>
      <c r="M755" s="451"/>
      <c r="N755" s="451"/>
      <c r="O755" s="451"/>
      <c r="P755" s="451"/>
      <c r="Q755" s="451"/>
      <c r="R755" s="451"/>
      <c r="S755" s="451"/>
      <c r="T755" s="451"/>
      <c r="U755" s="451"/>
      <c r="V755" s="451"/>
      <c r="W755" s="451"/>
      <c r="X755" s="451"/>
      <c r="Y755" s="451"/>
      <c r="Z755" s="451"/>
      <c r="AA755" s="451"/>
      <c r="AB755" s="451"/>
      <c r="AC755" s="451"/>
      <c r="AD755" s="451"/>
      <c r="AE755" s="451"/>
      <c r="AF755" s="451"/>
      <c r="AG755" s="451"/>
      <c r="AH755" s="451"/>
      <c r="AI755" s="451"/>
      <c r="AJ755" s="451"/>
      <c r="AK755" s="451"/>
      <c r="AL755" s="451"/>
      <c r="AM755" s="451"/>
      <c r="AN755" s="451"/>
      <c r="AO755" s="451"/>
      <c r="AP755" s="451"/>
      <c r="AQ755" s="451"/>
      <c r="AR755" s="451"/>
      <c r="AS755" s="451"/>
      <c r="AT755" s="451"/>
      <c r="AU755" s="451"/>
      <c r="AV755" s="451"/>
    </row>
    <row r="756" spans="1:48">
      <c r="A756" s="451"/>
      <c r="B756" s="451"/>
      <c r="C756" s="451"/>
      <c r="D756" s="451"/>
      <c r="E756" s="451"/>
      <c r="F756" s="451"/>
      <c r="G756" s="451"/>
      <c r="H756" s="451"/>
      <c r="I756" s="451"/>
      <c r="J756" s="451"/>
      <c r="K756" s="451"/>
      <c r="L756" s="451"/>
      <c r="M756" s="451"/>
      <c r="N756" s="451"/>
      <c r="O756" s="451"/>
      <c r="P756" s="451"/>
      <c r="Q756" s="451"/>
      <c r="R756" s="451"/>
      <c r="S756" s="451"/>
      <c r="T756" s="451"/>
      <c r="U756" s="451"/>
      <c r="V756" s="451"/>
      <c r="W756" s="451"/>
      <c r="X756" s="451"/>
      <c r="Y756" s="451"/>
      <c r="Z756" s="451"/>
      <c r="AA756" s="451"/>
      <c r="AB756" s="451"/>
      <c r="AC756" s="451"/>
      <c r="AD756" s="451"/>
      <c r="AE756" s="451"/>
      <c r="AF756" s="451"/>
      <c r="AG756" s="451"/>
      <c r="AH756" s="451"/>
      <c r="AI756" s="451"/>
      <c r="AJ756" s="451"/>
      <c r="AK756" s="451"/>
      <c r="AL756" s="451"/>
      <c r="AM756" s="451"/>
      <c r="AN756" s="451"/>
      <c r="AO756" s="451"/>
      <c r="AP756" s="451"/>
      <c r="AQ756" s="451"/>
      <c r="AR756" s="451"/>
      <c r="AS756" s="451"/>
      <c r="AT756" s="451"/>
      <c r="AU756" s="451"/>
      <c r="AV756" s="451"/>
    </row>
    <row r="757" spans="1:48">
      <c r="A757" s="451"/>
      <c r="B757" s="451"/>
      <c r="C757" s="451"/>
      <c r="D757" s="451"/>
      <c r="E757" s="451"/>
      <c r="F757" s="451"/>
      <c r="G757" s="451"/>
      <c r="H757" s="451"/>
      <c r="I757" s="451"/>
      <c r="J757" s="451"/>
      <c r="K757" s="451"/>
      <c r="L757" s="451"/>
      <c r="M757" s="451"/>
      <c r="N757" s="451"/>
      <c r="O757" s="451"/>
      <c r="P757" s="451"/>
      <c r="Q757" s="451"/>
      <c r="R757" s="451"/>
      <c r="S757" s="451"/>
      <c r="T757" s="451"/>
      <c r="U757" s="451"/>
      <c r="V757" s="451"/>
      <c r="W757" s="451"/>
      <c r="X757" s="451"/>
      <c r="Y757" s="451"/>
      <c r="Z757" s="451"/>
      <c r="AA757" s="451"/>
      <c r="AB757" s="451"/>
      <c r="AC757" s="451"/>
      <c r="AD757" s="451"/>
      <c r="AE757" s="451"/>
      <c r="AF757" s="451"/>
      <c r="AG757" s="451"/>
      <c r="AH757" s="451"/>
      <c r="AI757" s="451"/>
      <c r="AJ757" s="451"/>
      <c r="AK757" s="451"/>
      <c r="AL757" s="451"/>
      <c r="AM757" s="451"/>
      <c r="AN757" s="451"/>
      <c r="AO757" s="451"/>
      <c r="AP757" s="451"/>
      <c r="AQ757" s="451"/>
      <c r="AR757" s="451"/>
      <c r="AS757" s="451"/>
      <c r="AT757" s="451"/>
      <c r="AU757" s="451"/>
      <c r="AV757" s="451"/>
    </row>
    <row r="758" spans="1:48">
      <c r="A758" s="451"/>
      <c r="B758" s="451"/>
      <c r="C758" s="451"/>
      <c r="D758" s="451"/>
      <c r="E758" s="451"/>
      <c r="F758" s="451"/>
      <c r="G758" s="451"/>
      <c r="H758" s="451"/>
      <c r="I758" s="451"/>
      <c r="J758" s="451"/>
      <c r="K758" s="451"/>
      <c r="L758" s="451"/>
      <c r="M758" s="451"/>
      <c r="N758" s="451"/>
      <c r="O758" s="451"/>
      <c r="P758" s="451"/>
      <c r="Q758" s="451"/>
      <c r="R758" s="451"/>
      <c r="S758" s="451"/>
      <c r="T758" s="451"/>
      <c r="U758" s="451"/>
      <c r="V758" s="451"/>
      <c r="W758" s="451"/>
      <c r="X758" s="451"/>
      <c r="Y758" s="451"/>
      <c r="Z758" s="451"/>
      <c r="AA758" s="451"/>
      <c r="AB758" s="451"/>
      <c r="AC758" s="451"/>
      <c r="AD758" s="451"/>
      <c r="AE758" s="451"/>
      <c r="AF758" s="451"/>
      <c r="AG758" s="451"/>
      <c r="AH758" s="451"/>
      <c r="AI758" s="451"/>
      <c r="AJ758" s="451"/>
      <c r="AK758" s="451"/>
      <c r="AL758" s="451"/>
      <c r="AM758" s="451"/>
      <c r="AN758" s="451"/>
      <c r="AO758" s="451"/>
      <c r="AP758" s="451"/>
      <c r="AQ758" s="451"/>
      <c r="AR758" s="451"/>
      <c r="AS758" s="451"/>
      <c r="AT758" s="451"/>
      <c r="AU758" s="451"/>
      <c r="AV758" s="451"/>
    </row>
    <row r="759" spans="1:48">
      <c r="A759" s="451"/>
      <c r="B759" s="451"/>
      <c r="C759" s="451"/>
      <c r="D759" s="451"/>
      <c r="E759" s="451"/>
      <c r="F759" s="451"/>
      <c r="G759" s="451"/>
      <c r="H759" s="451"/>
      <c r="I759" s="451"/>
      <c r="J759" s="451"/>
      <c r="K759" s="451"/>
      <c r="L759" s="451"/>
      <c r="M759" s="451"/>
      <c r="N759" s="451"/>
      <c r="O759" s="451"/>
      <c r="P759" s="451"/>
      <c r="Q759" s="451"/>
      <c r="R759" s="451"/>
      <c r="S759" s="451"/>
      <c r="T759" s="451"/>
      <c r="U759" s="451"/>
      <c r="V759" s="451"/>
      <c r="W759" s="451"/>
      <c r="X759" s="451"/>
      <c r="Y759" s="451"/>
      <c r="Z759" s="451"/>
      <c r="AA759" s="451"/>
      <c r="AB759" s="451"/>
      <c r="AC759" s="451"/>
      <c r="AD759" s="451"/>
      <c r="AE759" s="451"/>
      <c r="AF759" s="451"/>
      <c r="AG759" s="451"/>
      <c r="AH759" s="451"/>
      <c r="AI759" s="451"/>
      <c r="AJ759" s="451"/>
      <c r="AK759" s="451"/>
      <c r="AL759" s="451"/>
      <c r="AM759" s="451"/>
      <c r="AN759" s="451"/>
      <c r="AO759" s="451"/>
      <c r="AP759" s="451"/>
      <c r="AQ759" s="451"/>
      <c r="AR759" s="451"/>
      <c r="AS759" s="451"/>
      <c r="AT759" s="451"/>
      <c r="AU759" s="451"/>
      <c r="AV759" s="451"/>
    </row>
    <row r="760" spans="1:48">
      <c r="A760" s="451"/>
      <c r="B760" s="451"/>
      <c r="C760" s="451"/>
      <c r="D760" s="451"/>
      <c r="E760" s="451"/>
      <c r="F760" s="451"/>
      <c r="G760" s="451"/>
      <c r="H760" s="451"/>
      <c r="I760" s="451"/>
      <c r="J760" s="451"/>
      <c r="K760" s="451"/>
      <c r="L760" s="451"/>
      <c r="M760" s="451"/>
      <c r="N760" s="451"/>
      <c r="O760" s="451"/>
      <c r="P760" s="451"/>
      <c r="Q760" s="451"/>
      <c r="R760" s="451"/>
      <c r="S760" s="451"/>
      <c r="T760" s="451"/>
      <c r="U760" s="451"/>
      <c r="V760" s="451"/>
      <c r="W760" s="451"/>
      <c r="X760" s="451"/>
      <c r="Y760" s="451"/>
      <c r="Z760" s="451"/>
      <c r="AA760" s="451"/>
      <c r="AB760" s="451"/>
      <c r="AC760" s="451"/>
      <c r="AD760" s="451"/>
      <c r="AE760" s="451"/>
      <c r="AF760" s="451"/>
      <c r="AG760" s="451"/>
      <c r="AH760" s="451"/>
      <c r="AI760" s="451"/>
      <c r="AJ760" s="451"/>
      <c r="AK760" s="451"/>
      <c r="AL760" s="451"/>
      <c r="AM760" s="451"/>
      <c r="AN760" s="451"/>
      <c r="AO760" s="451"/>
      <c r="AP760" s="451"/>
      <c r="AQ760" s="451"/>
      <c r="AR760" s="451"/>
      <c r="AS760" s="451"/>
      <c r="AT760" s="451"/>
      <c r="AU760" s="451"/>
      <c r="AV760" s="451"/>
    </row>
    <row r="761" spans="1:48">
      <c r="A761" s="451"/>
      <c r="B761" s="451"/>
      <c r="C761" s="451"/>
      <c r="D761" s="451"/>
      <c r="E761" s="451"/>
      <c r="F761" s="451"/>
      <c r="G761" s="451"/>
      <c r="H761" s="451"/>
      <c r="I761" s="451"/>
      <c r="J761" s="451"/>
      <c r="K761" s="451"/>
      <c r="L761" s="451"/>
      <c r="M761" s="451"/>
      <c r="N761" s="451"/>
      <c r="O761" s="451"/>
      <c r="P761" s="451"/>
      <c r="Q761" s="451"/>
      <c r="R761" s="451"/>
      <c r="S761" s="451"/>
      <c r="T761" s="451"/>
      <c r="U761" s="451"/>
      <c r="V761" s="451"/>
      <c r="W761" s="451"/>
      <c r="X761" s="451"/>
      <c r="Y761" s="451"/>
      <c r="Z761" s="451"/>
      <c r="AA761" s="451"/>
      <c r="AB761" s="451"/>
      <c r="AC761" s="451"/>
      <c r="AD761" s="451"/>
      <c r="AE761" s="451"/>
      <c r="AF761" s="451"/>
      <c r="AG761" s="451"/>
      <c r="AH761" s="451"/>
      <c r="AI761" s="451"/>
      <c r="AJ761" s="451"/>
      <c r="AK761" s="451"/>
      <c r="AL761" s="451"/>
      <c r="AM761" s="451"/>
      <c r="AN761" s="451"/>
      <c r="AO761" s="451"/>
      <c r="AP761" s="451"/>
      <c r="AQ761" s="451"/>
      <c r="AR761" s="451"/>
      <c r="AS761" s="451"/>
      <c r="AT761" s="451"/>
      <c r="AU761" s="451"/>
      <c r="AV761" s="451"/>
    </row>
    <row r="762" spans="1:48">
      <c r="A762" s="451"/>
      <c r="B762" s="451"/>
      <c r="C762" s="451"/>
      <c r="D762" s="451"/>
      <c r="E762" s="451"/>
      <c r="F762" s="451"/>
      <c r="G762" s="451"/>
      <c r="H762" s="451"/>
      <c r="I762" s="451"/>
      <c r="J762" s="451"/>
      <c r="K762" s="451"/>
      <c r="L762" s="451"/>
      <c r="M762" s="451"/>
      <c r="N762" s="451"/>
      <c r="O762" s="451"/>
      <c r="P762" s="451"/>
      <c r="Q762" s="451"/>
      <c r="R762" s="451"/>
      <c r="S762" s="451"/>
      <c r="T762" s="451"/>
      <c r="U762" s="451"/>
      <c r="V762" s="451"/>
      <c r="W762" s="451"/>
      <c r="X762" s="451"/>
      <c r="Y762" s="451"/>
      <c r="Z762" s="451"/>
      <c r="AA762" s="451"/>
      <c r="AB762" s="451"/>
      <c r="AC762" s="451"/>
      <c r="AD762" s="451"/>
      <c r="AE762" s="451"/>
      <c r="AF762" s="451"/>
      <c r="AG762" s="451"/>
      <c r="AH762" s="451"/>
      <c r="AI762" s="451"/>
      <c r="AJ762" s="451"/>
      <c r="AK762" s="451"/>
      <c r="AL762" s="451"/>
      <c r="AM762" s="451"/>
      <c r="AN762" s="451"/>
      <c r="AO762" s="451"/>
      <c r="AP762" s="451"/>
      <c r="AQ762" s="451"/>
      <c r="AR762" s="451"/>
      <c r="AS762" s="451"/>
      <c r="AT762" s="451"/>
      <c r="AU762" s="451"/>
      <c r="AV762" s="451"/>
    </row>
    <row r="763" spans="1:48">
      <c r="A763" s="451"/>
      <c r="B763" s="451"/>
      <c r="C763" s="451"/>
      <c r="D763" s="451"/>
      <c r="E763" s="451"/>
      <c r="F763" s="451"/>
      <c r="G763" s="451"/>
      <c r="H763" s="451"/>
      <c r="I763" s="451"/>
      <c r="J763" s="451"/>
      <c r="K763" s="451"/>
      <c r="L763" s="451"/>
      <c r="M763" s="451"/>
      <c r="N763" s="451"/>
      <c r="O763" s="451"/>
      <c r="P763" s="451"/>
      <c r="Q763" s="451"/>
      <c r="R763" s="451"/>
      <c r="S763" s="451"/>
      <c r="T763" s="451"/>
      <c r="U763" s="451"/>
      <c r="V763" s="451"/>
      <c r="W763" s="451"/>
      <c r="X763" s="451"/>
      <c r="Y763" s="451"/>
      <c r="Z763" s="451"/>
      <c r="AA763" s="451"/>
      <c r="AB763" s="451"/>
      <c r="AC763" s="451"/>
      <c r="AD763" s="451"/>
      <c r="AE763" s="451"/>
      <c r="AF763" s="451"/>
      <c r="AG763" s="451"/>
      <c r="AH763" s="451"/>
      <c r="AI763" s="451"/>
      <c r="AJ763" s="451"/>
      <c r="AK763" s="451"/>
      <c r="AL763" s="451"/>
      <c r="AM763" s="451"/>
      <c r="AN763" s="451"/>
      <c r="AO763" s="451"/>
      <c r="AP763" s="451"/>
      <c r="AQ763" s="451"/>
      <c r="AR763" s="451"/>
      <c r="AS763" s="451"/>
      <c r="AT763" s="451"/>
      <c r="AU763" s="451"/>
      <c r="AV763" s="451"/>
    </row>
    <row r="764" spans="1:48">
      <c r="A764" s="451"/>
      <c r="B764" s="451"/>
      <c r="C764" s="451"/>
      <c r="D764" s="451"/>
      <c r="E764" s="451"/>
      <c r="F764" s="451"/>
      <c r="G764" s="451"/>
      <c r="H764" s="451"/>
      <c r="I764" s="451"/>
      <c r="J764" s="451"/>
      <c r="K764" s="451"/>
      <c r="L764" s="451"/>
      <c r="M764" s="451"/>
      <c r="N764" s="451"/>
      <c r="O764" s="451"/>
      <c r="P764" s="451"/>
      <c r="Q764" s="451"/>
      <c r="R764" s="451"/>
      <c r="S764" s="451"/>
      <c r="T764" s="451"/>
      <c r="U764" s="451"/>
      <c r="V764" s="451"/>
      <c r="W764" s="451"/>
      <c r="X764" s="451"/>
      <c r="Y764" s="451"/>
      <c r="Z764" s="451"/>
      <c r="AA764" s="451"/>
      <c r="AB764" s="451"/>
      <c r="AC764" s="451"/>
      <c r="AD764" s="451"/>
      <c r="AE764" s="451"/>
      <c r="AF764" s="451"/>
      <c r="AG764" s="451"/>
      <c r="AH764" s="451"/>
      <c r="AI764" s="451"/>
      <c r="AJ764" s="451"/>
      <c r="AK764" s="451"/>
      <c r="AL764" s="451"/>
      <c r="AM764" s="451"/>
      <c r="AN764" s="451"/>
      <c r="AO764" s="451"/>
      <c r="AP764" s="451"/>
      <c r="AQ764" s="451"/>
      <c r="AR764" s="451"/>
      <c r="AS764" s="451"/>
      <c r="AT764" s="451"/>
      <c r="AU764" s="451"/>
      <c r="AV764" s="451"/>
    </row>
    <row r="765" spans="1:48">
      <c r="A765" s="451"/>
      <c r="B765" s="451"/>
      <c r="C765" s="451"/>
      <c r="D765" s="451"/>
      <c r="E765" s="451"/>
      <c r="F765" s="451"/>
      <c r="G765" s="451"/>
      <c r="H765" s="451"/>
      <c r="I765" s="451"/>
      <c r="J765" s="451"/>
      <c r="K765" s="451"/>
      <c r="L765" s="451"/>
      <c r="M765" s="451"/>
      <c r="N765" s="451"/>
      <c r="O765" s="451"/>
      <c r="P765" s="451"/>
      <c r="Q765" s="451"/>
      <c r="R765" s="451"/>
      <c r="S765" s="451"/>
      <c r="T765" s="451"/>
      <c r="U765" s="451"/>
      <c r="V765" s="451"/>
      <c r="W765" s="451"/>
      <c r="X765" s="451"/>
      <c r="Y765" s="451"/>
      <c r="Z765" s="451"/>
      <c r="AA765" s="451"/>
      <c r="AB765" s="451"/>
      <c r="AC765" s="451"/>
      <c r="AD765" s="451"/>
      <c r="AE765" s="451"/>
      <c r="AF765" s="451"/>
      <c r="AG765" s="451"/>
      <c r="AH765" s="451"/>
      <c r="AI765" s="451"/>
      <c r="AJ765" s="451"/>
      <c r="AK765" s="451"/>
      <c r="AL765" s="451"/>
      <c r="AM765" s="451"/>
      <c r="AN765" s="451"/>
      <c r="AO765" s="451"/>
      <c r="AP765" s="451"/>
      <c r="AQ765" s="451"/>
      <c r="AR765" s="451"/>
      <c r="AS765" s="451"/>
      <c r="AT765" s="451"/>
      <c r="AU765" s="451"/>
      <c r="AV765" s="451"/>
    </row>
    <row r="766" spans="1:48">
      <c r="A766" s="451"/>
      <c r="B766" s="451"/>
      <c r="C766" s="451"/>
      <c r="D766" s="451"/>
      <c r="E766" s="451"/>
      <c r="F766" s="451"/>
      <c r="G766" s="451"/>
      <c r="H766" s="451"/>
      <c r="I766" s="451"/>
      <c r="J766" s="451"/>
      <c r="K766" s="451"/>
      <c r="L766" s="451"/>
      <c r="M766" s="451"/>
      <c r="N766" s="451"/>
      <c r="O766" s="451"/>
      <c r="P766" s="451"/>
      <c r="Q766" s="451"/>
      <c r="R766" s="451"/>
      <c r="S766" s="451"/>
      <c r="T766" s="451"/>
      <c r="U766" s="451"/>
      <c r="V766" s="451"/>
      <c r="W766" s="451"/>
      <c r="X766" s="451"/>
      <c r="Y766" s="451"/>
      <c r="Z766" s="451"/>
      <c r="AA766" s="451"/>
      <c r="AB766" s="451"/>
      <c r="AC766" s="451"/>
      <c r="AD766" s="451"/>
      <c r="AE766" s="451"/>
      <c r="AF766" s="451"/>
      <c r="AG766" s="451"/>
      <c r="AH766" s="451"/>
      <c r="AI766" s="451"/>
      <c r="AJ766" s="451"/>
      <c r="AK766" s="451"/>
      <c r="AL766" s="451"/>
      <c r="AM766" s="451"/>
      <c r="AN766" s="451"/>
      <c r="AO766" s="451"/>
      <c r="AP766" s="451"/>
      <c r="AQ766" s="451"/>
      <c r="AR766" s="451"/>
      <c r="AS766" s="451"/>
      <c r="AT766" s="451"/>
      <c r="AU766" s="451"/>
      <c r="AV766" s="451"/>
    </row>
    <row r="767" spans="1:48">
      <c r="A767" s="451"/>
      <c r="B767" s="451"/>
      <c r="C767" s="451"/>
      <c r="D767" s="451"/>
      <c r="E767" s="451"/>
      <c r="F767" s="451"/>
      <c r="G767" s="451"/>
      <c r="H767" s="451"/>
      <c r="I767" s="451"/>
      <c r="J767" s="451"/>
      <c r="K767" s="451"/>
      <c r="L767" s="451"/>
      <c r="M767" s="451"/>
      <c r="N767" s="451"/>
      <c r="O767" s="451"/>
      <c r="P767" s="451"/>
      <c r="Q767" s="451"/>
      <c r="R767" s="451"/>
      <c r="S767" s="451"/>
      <c r="T767" s="451"/>
      <c r="U767" s="451"/>
      <c r="V767" s="451"/>
      <c r="W767" s="451"/>
      <c r="X767" s="451"/>
      <c r="Y767" s="451"/>
      <c r="Z767" s="451"/>
      <c r="AA767" s="451"/>
      <c r="AB767" s="451"/>
      <c r="AC767" s="451"/>
      <c r="AD767" s="451"/>
      <c r="AE767" s="451"/>
      <c r="AF767" s="451"/>
      <c r="AG767" s="451"/>
      <c r="AH767" s="451"/>
      <c r="AI767" s="451"/>
      <c r="AJ767" s="451"/>
      <c r="AK767" s="451"/>
      <c r="AL767" s="451"/>
      <c r="AM767" s="451"/>
      <c r="AN767" s="451"/>
      <c r="AO767" s="451"/>
      <c r="AP767" s="451"/>
      <c r="AQ767" s="451"/>
      <c r="AR767" s="451"/>
      <c r="AS767" s="451"/>
      <c r="AT767" s="451"/>
      <c r="AU767" s="451"/>
      <c r="AV767" s="451"/>
    </row>
    <row r="768" spans="1:48">
      <c r="A768" s="451"/>
      <c r="B768" s="451"/>
      <c r="C768" s="451"/>
      <c r="D768" s="451"/>
      <c r="E768" s="451"/>
      <c r="F768" s="451"/>
      <c r="G768" s="451"/>
      <c r="H768" s="451"/>
      <c r="I768" s="451"/>
      <c r="J768" s="451"/>
      <c r="K768" s="451"/>
      <c r="L768" s="451"/>
      <c r="M768" s="451"/>
      <c r="N768" s="451"/>
      <c r="O768" s="451"/>
      <c r="P768" s="451"/>
      <c r="Q768" s="451"/>
      <c r="R768" s="451"/>
      <c r="S768" s="451"/>
      <c r="T768" s="451"/>
      <c r="U768" s="451"/>
      <c r="V768" s="451"/>
      <c r="W768" s="451"/>
      <c r="X768" s="451"/>
      <c r="Y768" s="451"/>
      <c r="Z768" s="451"/>
      <c r="AA768" s="451"/>
      <c r="AB768" s="451"/>
      <c r="AC768" s="451"/>
      <c r="AD768" s="451"/>
      <c r="AE768" s="451"/>
      <c r="AF768" s="451"/>
      <c r="AG768" s="451"/>
      <c r="AH768" s="451"/>
      <c r="AI768" s="451"/>
      <c r="AJ768" s="451"/>
      <c r="AK768" s="451"/>
      <c r="AL768" s="451"/>
      <c r="AM768" s="451"/>
      <c r="AN768" s="451"/>
      <c r="AO768" s="451"/>
      <c r="AP768" s="451"/>
      <c r="AQ768" s="451"/>
      <c r="AR768" s="451"/>
      <c r="AS768" s="451"/>
      <c r="AT768" s="451"/>
      <c r="AU768" s="451"/>
      <c r="AV768" s="451"/>
    </row>
    <row r="769" spans="1:48">
      <c r="A769" s="451"/>
      <c r="B769" s="451"/>
      <c r="C769" s="451"/>
      <c r="D769" s="451"/>
      <c r="E769" s="451"/>
      <c r="F769" s="451"/>
      <c r="G769" s="451"/>
      <c r="H769" s="451"/>
      <c r="I769" s="451"/>
      <c r="J769" s="451"/>
      <c r="K769" s="451"/>
      <c r="L769" s="451"/>
      <c r="M769" s="451"/>
      <c r="N769" s="451"/>
      <c r="O769" s="451"/>
      <c r="P769" s="451"/>
      <c r="Q769" s="451"/>
      <c r="R769" s="451"/>
      <c r="S769" s="451"/>
      <c r="T769" s="451"/>
      <c r="U769" s="451"/>
      <c r="V769" s="451"/>
      <c r="W769" s="451"/>
      <c r="X769" s="451"/>
      <c r="Y769" s="451"/>
      <c r="Z769" s="451"/>
      <c r="AA769" s="451"/>
      <c r="AB769" s="451"/>
      <c r="AC769" s="451"/>
      <c r="AD769" s="451"/>
      <c r="AE769" s="451"/>
      <c r="AF769" s="451"/>
      <c r="AG769" s="451"/>
      <c r="AH769" s="451"/>
      <c r="AI769" s="451"/>
      <c r="AJ769" s="451"/>
      <c r="AK769" s="451"/>
      <c r="AL769" s="451"/>
      <c r="AM769" s="451"/>
      <c r="AN769" s="451"/>
      <c r="AO769" s="451"/>
      <c r="AP769" s="451"/>
      <c r="AQ769" s="451"/>
      <c r="AR769" s="451"/>
      <c r="AS769" s="451"/>
      <c r="AT769" s="451"/>
      <c r="AU769" s="451"/>
      <c r="AV769" s="451"/>
    </row>
    <row r="770" spans="1:48">
      <c r="A770" s="451"/>
      <c r="B770" s="451"/>
      <c r="C770" s="451"/>
      <c r="D770" s="451"/>
      <c r="E770" s="451"/>
      <c r="F770" s="451"/>
      <c r="G770" s="451"/>
      <c r="H770" s="451"/>
      <c r="I770" s="451"/>
      <c r="J770" s="451"/>
      <c r="K770" s="451"/>
      <c r="L770" s="451"/>
      <c r="M770" s="451"/>
      <c r="N770" s="451"/>
      <c r="O770" s="451"/>
      <c r="P770" s="451"/>
      <c r="Q770" s="451"/>
      <c r="R770" s="451"/>
      <c r="S770" s="451"/>
      <c r="T770" s="451"/>
      <c r="U770" s="451"/>
      <c r="V770" s="451"/>
      <c r="W770" s="451"/>
      <c r="X770" s="451"/>
      <c r="Y770" s="451"/>
      <c r="Z770" s="451"/>
      <c r="AA770" s="451"/>
      <c r="AB770" s="451"/>
      <c r="AC770" s="451"/>
      <c r="AD770" s="451"/>
      <c r="AE770" s="451"/>
      <c r="AF770" s="451"/>
      <c r="AG770" s="451"/>
      <c r="AH770" s="451"/>
      <c r="AI770" s="451"/>
      <c r="AJ770" s="451"/>
      <c r="AK770" s="451"/>
      <c r="AL770" s="451"/>
      <c r="AM770" s="451"/>
      <c r="AN770" s="451"/>
      <c r="AO770" s="451"/>
      <c r="AP770" s="451"/>
      <c r="AQ770" s="451"/>
      <c r="AR770" s="451"/>
      <c r="AS770" s="451"/>
      <c r="AT770" s="451"/>
      <c r="AU770" s="451"/>
      <c r="AV770" s="451"/>
    </row>
    <row r="771" spans="1:48">
      <c r="A771" s="451"/>
      <c r="B771" s="451"/>
      <c r="C771" s="451"/>
      <c r="D771" s="451"/>
      <c r="E771" s="451"/>
      <c r="F771" s="451"/>
      <c r="G771" s="451"/>
      <c r="H771" s="451"/>
      <c r="I771" s="451"/>
      <c r="J771" s="451"/>
      <c r="K771" s="451"/>
      <c r="L771" s="451"/>
      <c r="M771" s="451"/>
      <c r="N771" s="451"/>
      <c r="O771" s="451"/>
      <c r="P771" s="451"/>
      <c r="Q771" s="451"/>
      <c r="R771" s="451"/>
      <c r="S771" s="451"/>
      <c r="T771" s="451"/>
      <c r="U771" s="451"/>
      <c r="V771" s="451"/>
      <c r="W771" s="451"/>
      <c r="X771" s="451"/>
      <c r="Y771" s="451"/>
      <c r="Z771" s="451"/>
      <c r="AA771" s="451"/>
      <c r="AB771" s="451"/>
      <c r="AC771" s="451"/>
      <c r="AD771" s="451"/>
      <c r="AE771" s="451"/>
      <c r="AF771" s="451"/>
      <c r="AG771" s="451"/>
      <c r="AH771" s="451"/>
      <c r="AI771" s="451"/>
      <c r="AJ771" s="451"/>
      <c r="AK771" s="451"/>
      <c r="AL771" s="451"/>
      <c r="AM771" s="451"/>
      <c r="AN771" s="451"/>
      <c r="AO771" s="451"/>
      <c r="AP771" s="451"/>
      <c r="AQ771" s="451"/>
      <c r="AR771" s="451"/>
      <c r="AS771" s="451"/>
      <c r="AT771" s="451"/>
      <c r="AU771" s="451"/>
      <c r="AV771" s="451"/>
    </row>
    <row r="772" spans="1:48">
      <c r="A772" s="451"/>
      <c r="B772" s="451"/>
      <c r="C772" s="451"/>
      <c r="D772" s="451"/>
      <c r="E772" s="451"/>
      <c r="F772" s="451"/>
      <c r="G772" s="451"/>
      <c r="H772" s="451"/>
      <c r="I772" s="451"/>
      <c r="J772" s="451"/>
      <c r="K772" s="451"/>
      <c r="L772" s="451"/>
      <c r="M772" s="451"/>
      <c r="N772" s="451"/>
      <c r="O772" s="451"/>
      <c r="P772" s="451"/>
      <c r="Q772" s="451"/>
      <c r="R772" s="451"/>
      <c r="S772" s="451"/>
      <c r="T772" s="451"/>
      <c r="U772" s="451"/>
      <c r="V772" s="451"/>
      <c r="W772" s="451"/>
      <c r="X772" s="451"/>
      <c r="Y772" s="451"/>
      <c r="Z772" s="451"/>
      <c r="AA772" s="451"/>
      <c r="AB772" s="451"/>
      <c r="AC772" s="451"/>
      <c r="AD772" s="451"/>
      <c r="AE772" s="451"/>
      <c r="AF772" s="451"/>
      <c r="AG772" s="451"/>
      <c r="AH772" s="451"/>
      <c r="AI772" s="451"/>
      <c r="AJ772" s="451"/>
      <c r="AK772" s="451"/>
      <c r="AL772" s="451"/>
      <c r="AM772" s="451"/>
      <c r="AN772" s="451"/>
      <c r="AO772" s="451"/>
      <c r="AP772" s="451"/>
      <c r="AQ772" s="451"/>
      <c r="AR772" s="451"/>
      <c r="AS772" s="451"/>
      <c r="AT772" s="451"/>
      <c r="AU772" s="451"/>
      <c r="AV772" s="451"/>
    </row>
    <row r="773" spans="1:48">
      <c r="A773" s="451"/>
      <c r="B773" s="451"/>
      <c r="C773" s="451"/>
      <c r="D773" s="451"/>
      <c r="E773" s="451"/>
      <c r="F773" s="451"/>
      <c r="G773" s="451"/>
      <c r="H773" s="451"/>
      <c r="I773" s="451"/>
      <c r="J773" s="451"/>
      <c r="K773" s="451"/>
      <c r="L773" s="451"/>
      <c r="M773" s="451"/>
      <c r="N773" s="451"/>
      <c r="O773" s="451"/>
      <c r="P773" s="451"/>
      <c r="Q773" s="451"/>
      <c r="R773" s="451"/>
      <c r="S773" s="451"/>
      <c r="T773" s="451"/>
      <c r="U773" s="451"/>
      <c r="V773" s="451"/>
      <c r="W773" s="451"/>
      <c r="X773" s="451"/>
      <c r="Y773" s="451"/>
      <c r="Z773" s="451"/>
      <c r="AA773" s="451"/>
      <c r="AB773" s="451"/>
      <c r="AC773" s="451"/>
      <c r="AD773" s="451"/>
      <c r="AE773" s="451"/>
      <c r="AF773" s="451"/>
      <c r="AG773" s="451"/>
      <c r="AH773" s="451"/>
      <c r="AI773" s="451"/>
      <c r="AJ773" s="451"/>
      <c r="AK773" s="451"/>
      <c r="AL773" s="451"/>
      <c r="AM773" s="451"/>
      <c r="AN773" s="451"/>
      <c r="AO773" s="451"/>
      <c r="AP773" s="451"/>
      <c r="AQ773" s="451"/>
      <c r="AR773" s="451"/>
      <c r="AS773" s="451"/>
      <c r="AT773" s="451"/>
      <c r="AU773" s="451"/>
      <c r="AV773" s="451"/>
    </row>
    <row r="774" spans="1:48">
      <c r="A774" s="451"/>
      <c r="B774" s="451"/>
      <c r="C774" s="451"/>
      <c r="D774" s="451"/>
      <c r="E774" s="451"/>
      <c r="F774" s="451"/>
      <c r="G774" s="451"/>
      <c r="H774" s="451"/>
      <c r="I774" s="451"/>
      <c r="J774" s="451"/>
      <c r="K774" s="451"/>
      <c r="L774" s="451"/>
      <c r="M774" s="451"/>
      <c r="N774" s="451"/>
      <c r="O774" s="451"/>
      <c r="P774" s="451"/>
      <c r="Q774" s="451"/>
      <c r="R774" s="451"/>
      <c r="S774" s="451"/>
      <c r="T774" s="451"/>
      <c r="U774" s="451"/>
      <c r="V774" s="451"/>
      <c r="W774" s="451"/>
      <c r="X774" s="451"/>
      <c r="Y774" s="451"/>
      <c r="Z774" s="451"/>
      <c r="AA774" s="451"/>
      <c r="AB774" s="451"/>
      <c r="AC774" s="451"/>
      <c r="AD774" s="451"/>
      <c r="AE774" s="451"/>
      <c r="AF774" s="451"/>
      <c r="AG774" s="451"/>
      <c r="AH774" s="451"/>
      <c r="AI774" s="451"/>
      <c r="AJ774" s="451"/>
      <c r="AK774" s="451"/>
      <c r="AL774" s="451"/>
      <c r="AM774" s="451"/>
      <c r="AN774" s="451"/>
      <c r="AO774" s="451"/>
      <c r="AP774" s="451"/>
      <c r="AQ774" s="451"/>
      <c r="AR774" s="451"/>
      <c r="AS774" s="451"/>
      <c r="AT774" s="451"/>
      <c r="AU774" s="451"/>
      <c r="AV774" s="451"/>
    </row>
    <row r="775" spans="1:48">
      <c r="A775" s="451"/>
      <c r="B775" s="451"/>
      <c r="C775" s="451"/>
      <c r="D775" s="451"/>
      <c r="E775" s="451"/>
      <c r="F775" s="451"/>
      <c r="G775" s="451"/>
      <c r="H775" s="451"/>
      <c r="I775" s="451"/>
      <c r="J775" s="451"/>
      <c r="K775" s="451"/>
      <c r="L775" s="451"/>
      <c r="M775" s="451"/>
      <c r="N775" s="451"/>
      <c r="O775" s="451"/>
      <c r="P775" s="451"/>
      <c r="Q775" s="451"/>
      <c r="R775" s="451"/>
      <c r="S775" s="451"/>
      <c r="T775" s="451"/>
      <c r="U775" s="451"/>
      <c r="V775" s="451"/>
      <c r="W775" s="451"/>
      <c r="X775" s="451"/>
      <c r="Y775" s="451"/>
      <c r="Z775" s="451"/>
      <c r="AA775" s="451"/>
      <c r="AB775" s="451"/>
      <c r="AC775" s="451"/>
      <c r="AD775" s="451"/>
      <c r="AE775" s="451"/>
      <c r="AF775" s="451"/>
      <c r="AG775" s="451"/>
      <c r="AH775" s="451"/>
      <c r="AI775" s="451"/>
      <c r="AJ775" s="451"/>
      <c r="AK775" s="451"/>
      <c r="AL775" s="451"/>
      <c r="AM775" s="451"/>
      <c r="AN775" s="451"/>
      <c r="AO775" s="451"/>
      <c r="AP775" s="451"/>
      <c r="AQ775" s="451"/>
      <c r="AR775" s="451"/>
      <c r="AS775" s="451"/>
      <c r="AT775" s="451"/>
      <c r="AU775" s="451"/>
      <c r="AV775" s="451"/>
    </row>
    <row r="776" spans="1:48">
      <c r="A776" s="451"/>
      <c r="B776" s="451"/>
      <c r="C776" s="451"/>
      <c r="D776" s="451"/>
      <c r="E776" s="451"/>
      <c r="F776" s="451"/>
      <c r="G776" s="451"/>
      <c r="H776" s="451"/>
      <c r="I776" s="451"/>
      <c r="J776" s="451"/>
      <c r="K776" s="451"/>
      <c r="L776" s="451"/>
      <c r="M776" s="451"/>
      <c r="N776" s="451"/>
      <c r="O776" s="451"/>
      <c r="P776" s="451"/>
      <c r="Q776" s="451"/>
      <c r="R776" s="451"/>
      <c r="S776" s="451"/>
      <c r="T776" s="451"/>
      <c r="U776" s="451"/>
      <c r="V776" s="451"/>
      <c r="W776" s="451"/>
      <c r="X776" s="451"/>
      <c r="Y776" s="451"/>
      <c r="Z776" s="451"/>
      <c r="AA776" s="451"/>
      <c r="AB776" s="451"/>
      <c r="AC776" s="451"/>
      <c r="AD776" s="451"/>
      <c r="AE776" s="451"/>
      <c r="AF776" s="451"/>
      <c r="AG776" s="451"/>
      <c r="AH776" s="451"/>
      <c r="AI776" s="451"/>
      <c r="AJ776" s="451"/>
      <c r="AK776" s="451"/>
      <c r="AL776" s="451"/>
      <c r="AM776" s="451"/>
      <c r="AN776" s="451"/>
      <c r="AO776" s="451"/>
      <c r="AP776" s="451"/>
      <c r="AQ776" s="451"/>
      <c r="AR776" s="451"/>
      <c r="AS776" s="451"/>
      <c r="AT776" s="451"/>
      <c r="AU776" s="451"/>
      <c r="AV776" s="451"/>
    </row>
    <row r="777" spans="1:48">
      <c r="A777" s="451"/>
      <c r="B777" s="451"/>
      <c r="C777" s="451"/>
      <c r="D777" s="451"/>
      <c r="E777" s="451"/>
      <c r="F777" s="451"/>
      <c r="G777" s="451"/>
      <c r="H777" s="451"/>
      <c r="I777" s="451"/>
      <c r="J777" s="451"/>
      <c r="K777" s="451"/>
      <c r="L777" s="451"/>
      <c r="M777" s="451"/>
      <c r="N777" s="451"/>
      <c r="O777" s="451"/>
      <c r="P777" s="451"/>
      <c r="Q777" s="451"/>
      <c r="R777" s="451"/>
      <c r="S777" s="451"/>
      <c r="T777" s="451"/>
      <c r="U777" s="451"/>
      <c r="V777" s="451"/>
      <c r="W777" s="451"/>
      <c r="X777" s="451"/>
      <c r="Y777" s="451"/>
      <c r="Z777" s="451"/>
      <c r="AA777" s="451"/>
      <c r="AB777" s="451"/>
      <c r="AC777" s="451"/>
      <c r="AD777" s="451"/>
      <c r="AE777" s="451"/>
      <c r="AF777" s="451"/>
      <c r="AG777" s="451"/>
      <c r="AH777" s="451"/>
      <c r="AI777" s="451"/>
      <c r="AJ777" s="451"/>
      <c r="AK777" s="451"/>
      <c r="AL777" s="451"/>
      <c r="AM777" s="451"/>
      <c r="AN777" s="451"/>
      <c r="AO777" s="451"/>
      <c r="AP777" s="451"/>
      <c r="AQ777" s="451"/>
      <c r="AR777" s="451"/>
      <c r="AS777" s="451"/>
      <c r="AT777" s="451"/>
      <c r="AU777" s="451"/>
      <c r="AV777" s="451"/>
    </row>
    <row r="778" spans="1:48">
      <c r="A778" s="451"/>
      <c r="B778" s="451"/>
      <c r="C778" s="451"/>
      <c r="D778" s="451"/>
      <c r="E778" s="451"/>
      <c r="F778" s="451"/>
      <c r="G778" s="451"/>
      <c r="H778" s="451"/>
      <c r="I778" s="451"/>
      <c r="J778" s="451"/>
      <c r="K778" s="451"/>
      <c r="L778" s="451"/>
      <c r="M778" s="451"/>
      <c r="N778" s="451"/>
      <c r="O778" s="451"/>
      <c r="P778" s="451"/>
      <c r="Q778" s="451"/>
      <c r="R778" s="451"/>
      <c r="S778" s="451"/>
      <c r="T778" s="451"/>
      <c r="U778" s="451"/>
      <c r="V778" s="451"/>
      <c r="W778" s="451"/>
      <c r="X778" s="451"/>
      <c r="Y778" s="451"/>
      <c r="Z778" s="451"/>
      <c r="AA778" s="451"/>
      <c r="AB778" s="451"/>
      <c r="AC778" s="451"/>
      <c r="AD778" s="451"/>
      <c r="AE778" s="451"/>
      <c r="AF778" s="451"/>
      <c r="AG778" s="451"/>
      <c r="AH778" s="451"/>
      <c r="AI778" s="451"/>
      <c r="AJ778" s="451"/>
      <c r="AK778" s="451"/>
      <c r="AL778" s="451"/>
      <c r="AM778" s="451"/>
      <c r="AN778" s="451"/>
      <c r="AO778" s="451"/>
      <c r="AP778" s="451"/>
      <c r="AQ778" s="451"/>
      <c r="AR778" s="451"/>
      <c r="AS778" s="451"/>
      <c r="AT778" s="451"/>
      <c r="AU778" s="451"/>
      <c r="AV778" s="451"/>
    </row>
    <row r="779" spans="1:48">
      <c r="A779" s="451"/>
      <c r="B779" s="451"/>
      <c r="C779" s="451"/>
      <c r="D779" s="451"/>
      <c r="E779" s="451"/>
      <c r="F779" s="451"/>
      <c r="G779" s="451"/>
      <c r="H779" s="451"/>
      <c r="I779" s="451"/>
      <c r="J779" s="451"/>
      <c r="K779" s="451"/>
      <c r="L779" s="451"/>
      <c r="M779" s="451"/>
      <c r="N779" s="451"/>
      <c r="O779" s="451"/>
      <c r="P779" s="451"/>
      <c r="Q779" s="451"/>
      <c r="R779" s="451"/>
      <c r="S779" s="451"/>
      <c r="T779" s="451"/>
      <c r="U779" s="451"/>
      <c r="V779" s="451"/>
      <c r="W779" s="451"/>
      <c r="X779" s="451"/>
      <c r="Y779" s="451"/>
      <c r="Z779" s="451"/>
      <c r="AA779" s="451"/>
      <c r="AB779" s="451"/>
      <c r="AC779" s="451"/>
      <c r="AD779" s="451"/>
      <c r="AE779" s="451"/>
      <c r="AF779" s="451"/>
      <c r="AG779" s="451"/>
      <c r="AH779" s="451"/>
      <c r="AI779" s="451"/>
      <c r="AJ779" s="451"/>
      <c r="AK779" s="451"/>
      <c r="AL779" s="451"/>
      <c r="AM779" s="451"/>
      <c r="AN779" s="451"/>
      <c r="AO779" s="451"/>
      <c r="AP779" s="451"/>
      <c r="AQ779" s="451"/>
      <c r="AR779" s="451"/>
      <c r="AS779" s="451"/>
      <c r="AT779" s="451"/>
      <c r="AU779" s="451"/>
      <c r="AV779" s="451"/>
    </row>
    <row r="780" spans="1:48">
      <c r="A780" s="451"/>
      <c r="B780" s="451"/>
      <c r="C780" s="451"/>
      <c r="D780" s="451"/>
      <c r="E780" s="451"/>
      <c r="F780" s="451"/>
      <c r="G780" s="451"/>
      <c r="H780" s="451"/>
      <c r="I780" s="451"/>
      <c r="J780" s="451"/>
      <c r="K780" s="451"/>
      <c r="L780" s="451"/>
      <c r="M780" s="451"/>
      <c r="N780" s="451"/>
      <c r="O780" s="451"/>
      <c r="P780" s="451"/>
      <c r="Q780" s="451"/>
      <c r="R780" s="451"/>
      <c r="S780" s="451"/>
      <c r="T780" s="451"/>
      <c r="U780" s="451"/>
      <c r="V780" s="451"/>
      <c r="W780" s="451"/>
      <c r="X780" s="451"/>
      <c r="Y780" s="451"/>
      <c r="Z780" s="451"/>
      <c r="AA780" s="451"/>
      <c r="AB780" s="451"/>
      <c r="AC780" s="451"/>
      <c r="AD780" s="451"/>
      <c r="AE780" s="451"/>
      <c r="AF780" s="451"/>
      <c r="AG780" s="451"/>
      <c r="AH780" s="451"/>
      <c r="AI780" s="451"/>
      <c r="AJ780" s="451"/>
      <c r="AK780" s="451"/>
      <c r="AL780" s="451"/>
      <c r="AM780" s="451"/>
      <c r="AN780" s="451"/>
      <c r="AO780" s="451"/>
      <c r="AP780" s="451"/>
      <c r="AQ780" s="451"/>
      <c r="AR780" s="451"/>
      <c r="AS780" s="451"/>
      <c r="AT780" s="451"/>
      <c r="AU780" s="451"/>
      <c r="AV780" s="451"/>
    </row>
    <row r="781" spans="1:48">
      <c r="A781" s="451"/>
      <c r="B781" s="451"/>
      <c r="C781" s="451"/>
      <c r="D781" s="451"/>
      <c r="E781" s="451"/>
      <c r="F781" s="451"/>
      <c r="G781" s="451"/>
      <c r="H781" s="451"/>
      <c r="I781" s="451"/>
      <c r="J781" s="451"/>
      <c r="K781" s="451"/>
      <c r="L781" s="451"/>
      <c r="M781" s="451"/>
      <c r="N781" s="451"/>
      <c r="O781" s="451"/>
      <c r="P781" s="451"/>
      <c r="Q781" s="451"/>
      <c r="R781" s="451"/>
      <c r="S781" s="451"/>
      <c r="T781" s="451"/>
      <c r="U781" s="451"/>
      <c r="V781" s="451"/>
      <c r="W781" s="451"/>
      <c r="X781" s="451"/>
      <c r="Y781" s="451"/>
      <c r="Z781" s="451"/>
      <c r="AA781" s="451"/>
      <c r="AB781" s="451"/>
      <c r="AC781" s="451"/>
      <c r="AD781" s="451"/>
      <c r="AE781" s="451"/>
      <c r="AF781" s="451"/>
      <c r="AG781" s="451"/>
      <c r="AH781" s="451"/>
      <c r="AI781" s="451"/>
      <c r="AJ781" s="451"/>
      <c r="AK781" s="451"/>
      <c r="AL781" s="451"/>
      <c r="AM781" s="451"/>
      <c r="AN781" s="451"/>
      <c r="AO781" s="451"/>
      <c r="AP781" s="451"/>
      <c r="AQ781" s="451"/>
      <c r="AR781" s="451"/>
      <c r="AS781" s="451"/>
      <c r="AT781" s="451"/>
      <c r="AU781" s="451"/>
      <c r="AV781" s="451"/>
    </row>
    <row r="782" spans="1:48">
      <c r="A782" s="451"/>
      <c r="B782" s="451"/>
      <c r="C782" s="451"/>
      <c r="D782" s="451"/>
      <c r="E782" s="451"/>
      <c r="F782" s="451"/>
      <c r="G782" s="451"/>
      <c r="H782" s="451"/>
      <c r="I782" s="451"/>
      <c r="J782" s="451"/>
      <c r="K782" s="451"/>
      <c r="L782" s="451"/>
      <c r="M782" s="451"/>
      <c r="N782" s="451"/>
      <c r="O782" s="451"/>
      <c r="P782" s="451"/>
      <c r="Q782" s="451"/>
      <c r="R782" s="451"/>
      <c r="S782" s="451"/>
      <c r="T782" s="451"/>
      <c r="U782" s="451"/>
      <c r="V782" s="451"/>
      <c r="W782" s="451"/>
      <c r="X782" s="451"/>
      <c r="Y782" s="451"/>
      <c r="Z782" s="451"/>
      <c r="AA782" s="451"/>
      <c r="AB782" s="451"/>
      <c r="AC782" s="451"/>
      <c r="AD782" s="451"/>
      <c r="AE782" s="451"/>
      <c r="AF782" s="451"/>
      <c r="AG782" s="451"/>
      <c r="AH782" s="451"/>
      <c r="AI782" s="451"/>
      <c r="AJ782" s="451"/>
      <c r="AK782" s="451"/>
      <c r="AL782" s="451"/>
      <c r="AM782" s="451"/>
      <c r="AN782" s="451"/>
      <c r="AO782" s="451"/>
      <c r="AP782" s="451"/>
      <c r="AQ782" s="451"/>
      <c r="AR782" s="451"/>
      <c r="AS782" s="451"/>
      <c r="AT782" s="451"/>
      <c r="AU782" s="451"/>
      <c r="AV782" s="451"/>
    </row>
    <row r="783" spans="1:48">
      <c r="A783" s="451"/>
      <c r="B783" s="451"/>
      <c r="C783" s="451"/>
      <c r="D783" s="451"/>
      <c r="E783" s="451"/>
      <c r="F783" s="451"/>
      <c r="G783" s="451"/>
      <c r="H783" s="451"/>
      <c r="I783" s="451"/>
      <c r="J783" s="451"/>
      <c r="K783" s="451"/>
      <c r="L783" s="451"/>
      <c r="M783" s="451"/>
      <c r="N783" s="451"/>
      <c r="O783" s="451"/>
      <c r="P783" s="451"/>
      <c r="Q783" s="451"/>
      <c r="R783" s="451"/>
      <c r="S783" s="451"/>
      <c r="T783" s="451"/>
      <c r="U783" s="451"/>
      <c r="V783" s="451"/>
      <c r="W783" s="451"/>
      <c r="X783" s="451"/>
      <c r="Y783" s="451"/>
      <c r="Z783" s="451"/>
      <c r="AA783" s="451"/>
      <c r="AB783" s="451"/>
      <c r="AC783" s="451"/>
      <c r="AD783" s="451"/>
      <c r="AE783" s="451"/>
      <c r="AF783" s="451"/>
      <c r="AG783" s="451"/>
      <c r="AH783" s="451"/>
      <c r="AI783" s="451"/>
      <c r="AJ783" s="451"/>
      <c r="AK783" s="451"/>
      <c r="AL783" s="451"/>
      <c r="AM783" s="451"/>
      <c r="AN783" s="451"/>
      <c r="AO783" s="451"/>
      <c r="AP783" s="451"/>
      <c r="AQ783" s="451"/>
      <c r="AR783" s="451"/>
      <c r="AS783" s="451"/>
      <c r="AT783" s="451"/>
      <c r="AU783" s="451"/>
      <c r="AV783" s="451"/>
    </row>
    <row r="784" spans="1:48">
      <c r="A784" s="451"/>
      <c r="B784" s="451"/>
      <c r="C784" s="451"/>
      <c r="D784" s="451"/>
      <c r="E784" s="451"/>
      <c r="F784" s="451"/>
      <c r="G784" s="451"/>
      <c r="H784" s="451"/>
      <c r="I784" s="451"/>
      <c r="J784" s="451"/>
      <c r="K784" s="451"/>
      <c r="L784" s="451"/>
      <c r="M784" s="451"/>
      <c r="N784" s="451"/>
      <c r="O784" s="451"/>
      <c r="P784" s="451"/>
      <c r="Q784" s="451"/>
      <c r="R784" s="451"/>
      <c r="S784" s="451"/>
      <c r="T784" s="451"/>
      <c r="U784" s="451"/>
      <c r="V784" s="451"/>
      <c r="W784" s="451"/>
      <c r="X784" s="451"/>
      <c r="Y784" s="451"/>
      <c r="Z784" s="451"/>
      <c r="AA784" s="451"/>
      <c r="AB784" s="451"/>
      <c r="AC784" s="451"/>
      <c r="AD784" s="451"/>
      <c r="AE784" s="451"/>
      <c r="AF784" s="451"/>
      <c r="AG784" s="451"/>
      <c r="AH784" s="451"/>
      <c r="AI784" s="451"/>
      <c r="AJ784" s="451"/>
      <c r="AK784" s="451"/>
      <c r="AL784" s="451"/>
      <c r="AM784" s="451"/>
      <c r="AN784" s="451"/>
      <c r="AO784" s="451"/>
      <c r="AP784" s="451"/>
      <c r="AQ784" s="451"/>
      <c r="AR784" s="451"/>
      <c r="AS784" s="451"/>
      <c r="AT784" s="451"/>
      <c r="AU784" s="451"/>
      <c r="AV784" s="451"/>
    </row>
    <row r="785" spans="1:48">
      <c r="A785" s="451"/>
      <c r="B785" s="451"/>
      <c r="C785" s="451"/>
      <c r="D785" s="451"/>
      <c r="E785" s="451"/>
      <c r="F785" s="451"/>
      <c r="G785" s="451"/>
      <c r="H785" s="451"/>
      <c r="I785" s="451"/>
      <c r="J785" s="451"/>
      <c r="K785" s="451"/>
      <c r="L785" s="451"/>
      <c r="M785" s="451"/>
      <c r="N785" s="451"/>
      <c r="O785" s="451"/>
      <c r="P785" s="451"/>
      <c r="Q785" s="451"/>
      <c r="R785" s="451"/>
      <c r="S785" s="451"/>
      <c r="T785" s="451"/>
      <c r="U785" s="451"/>
      <c r="V785" s="451"/>
      <c r="W785" s="451"/>
      <c r="X785" s="451"/>
      <c r="Y785" s="451"/>
      <c r="Z785" s="451"/>
      <c r="AA785" s="451"/>
      <c r="AB785" s="451"/>
      <c r="AC785" s="451"/>
      <c r="AD785" s="451"/>
      <c r="AE785" s="451"/>
      <c r="AF785" s="451"/>
      <c r="AG785" s="451"/>
      <c r="AH785" s="451"/>
      <c r="AI785" s="451"/>
      <c r="AJ785" s="451"/>
      <c r="AK785" s="451"/>
      <c r="AL785" s="451"/>
      <c r="AM785" s="451"/>
      <c r="AN785" s="451"/>
      <c r="AO785" s="451"/>
      <c r="AP785" s="451"/>
      <c r="AQ785" s="451"/>
      <c r="AR785" s="451"/>
      <c r="AS785" s="451"/>
      <c r="AT785" s="451"/>
      <c r="AU785" s="451"/>
      <c r="AV785" s="451"/>
    </row>
    <row r="786" spans="1:48">
      <c r="A786" s="451"/>
      <c r="B786" s="451"/>
      <c r="C786" s="451"/>
      <c r="D786" s="451"/>
      <c r="E786" s="451"/>
      <c r="F786" s="451"/>
      <c r="G786" s="451"/>
      <c r="H786" s="451"/>
      <c r="I786" s="451"/>
      <c r="J786" s="451"/>
      <c r="K786" s="451"/>
      <c r="L786" s="451"/>
      <c r="M786" s="451"/>
      <c r="N786" s="451"/>
      <c r="O786" s="451"/>
      <c r="P786" s="451"/>
      <c r="Q786" s="451"/>
      <c r="R786" s="451"/>
      <c r="S786" s="451"/>
      <c r="T786" s="451"/>
      <c r="U786" s="451"/>
      <c r="V786" s="451"/>
      <c r="W786" s="451"/>
      <c r="X786" s="451"/>
      <c r="Y786" s="451"/>
      <c r="Z786" s="451"/>
      <c r="AA786" s="451"/>
      <c r="AB786" s="451"/>
      <c r="AC786" s="451"/>
      <c r="AD786" s="451"/>
      <c r="AE786" s="451"/>
      <c r="AF786" s="451"/>
      <c r="AG786" s="451"/>
      <c r="AH786" s="451"/>
      <c r="AI786" s="451"/>
      <c r="AJ786" s="451"/>
      <c r="AK786" s="451"/>
      <c r="AL786" s="451"/>
      <c r="AM786" s="451"/>
      <c r="AN786" s="451"/>
      <c r="AO786" s="451"/>
      <c r="AP786" s="451"/>
      <c r="AQ786" s="451"/>
      <c r="AR786" s="451"/>
      <c r="AS786" s="451"/>
      <c r="AT786" s="451"/>
      <c r="AU786" s="451"/>
      <c r="AV786" s="451"/>
    </row>
    <row r="787" spans="1:48">
      <c r="A787" s="451"/>
      <c r="B787" s="451"/>
      <c r="C787" s="451"/>
      <c r="D787" s="451"/>
      <c r="E787" s="451"/>
      <c r="F787" s="451"/>
      <c r="G787" s="451"/>
      <c r="H787" s="451"/>
      <c r="I787" s="451"/>
      <c r="J787" s="451"/>
      <c r="K787" s="451"/>
      <c r="L787" s="451"/>
      <c r="M787" s="451"/>
      <c r="N787" s="451"/>
      <c r="O787" s="451"/>
      <c r="P787" s="451"/>
      <c r="Q787" s="451"/>
      <c r="R787" s="451"/>
      <c r="S787" s="451"/>
      <c r="T787" s="451"/>
      <c r="U787" s="451"/>
      <c r="V787" s="451"/>
      <c r="W787" s="451"/>
      <c r="X787" s="451"/>
      <c r="Y787" s="451"/>
      <c r="Z787" s="451"/>
      <c r="AA787" s="451"/>
      <c r="AB787" s="451"/>
      <c r="AC787" s="451"/>
      <c r="AD787" s="451"/>
      <c r="AE787" s="451"/>
      <c r="AF787" s="451"/>
      <c r="AG787" s="451"/>
      <c r="AH787" s="451"/>
      <c r="AI787" s="451"/>
      <c r="AJ787" s="451"/>
      <c r="AK787" s="451"/>
      <c r="AL787" s="451"/>
      <c r="AM787" s="451"/>
      <c r="AN787" s="451"/>
      <c r="AO787" s="451"/>
      <c r="AP787" s="451"/>
      <c r="AQ787" s="451"/>
      <c r="AR787" s="451"/>
      <c r="AS787" s="451"/>
      <c r="AT787" s="451"/>
      <c r="AU787" s="451"/>
      <c r="AV787" s="451"/>
    </row>
    <row r="788" spans="1:48">
      <c r="A788" s="451"/>
      <c r="B788" s="451"/>
      <c r="C788" s="451"/>
      <c r="D788" s="451"/>
      <c r="E788" s="451"/>
      <c r="F788" s="451"/>
      <c r="G788" s="451"/>
      <c r="H788" s="451"/>
      <c r="I788" s="451"/>
      <c r="J788" s="451"/>
      <c r="K788" s="451"/>
      <c r="L788" s="451"/>
      <c r="M788" s="451"/>
      <c r="N788" s="451"/>
      <c r="O788" s="451"/>
      <c r="P788" s="451"/>
      <c r="Q788" s="451"/>
      <c r="R788" s="451"/>
      <c r="S788" s="451"/>
      <c r="T788" s="451"/>
      <c r="U788" s="451"/>
      <c r="V788" s="451"/>
      <c r="W788" s="451"/>
      <c r="X788" s="451"/>
      <c r="Y788" s="451"/>
      <c r="Z788" s="451"/>
      <c r="AA788" s="451"/>
      <c r="AB788" s="451"/>
      <c r="AC788" s="451"/>
      <c r="AD788" s="451"/>
      <c r="AE788" s="451"/>
      <c r="AF788" s="451"/>
      <c r="AG788" s="451"/>
      <c r="AH788" s="451"/>
      <c r="AI788" s="451"/>
      <c r="AJ788" s="451"/>
      <c r="AK788" s="451"/>
      <c r="AL788" s="451"/>
      <c r="AM788" s="451"/>
      <c r="AN788" s="451"/>
      <c r="AO788" s="451"/>
      <c r="AP788" s="451"/>
      <c r="AQ788" s="451"/>
      <c r="AR788" s="451"/>
      <c r="AS788" s="451"/>
      <c r="AT788" s="451"/>
      <c r="AU788" s="451"/>
      <c r="AV788" s="451"/>
    </row>
    <row r="789" spans="1:48">
      <c r="A789" s="451"/>
      <c r="B789" s="451"/>
      <c r="C789" s="451"/>
      <c r="D789" s="451"/>
      <c r="E789" s="451"/>
      <c r="F789" s="451"/>
      <c r="G789" s="451"/>
      <c r="H789" s="451"/>
      <c r="I789" s="451"/>
      <c r="J789" s="451"/>
      <c r="K789" s="451"/>
      <c r="L789" s="451"/>
      <c r="M789" s="451"/>
      <c r="N789" s="451"/>
      <c r="O789" s="451"/>
      <c r="P789" s="451"/>
      <c r="Q789" s="451"/>
      <c r="R789" s="451"/>
      <c r="S789" s="451"/>
      <c r="T789" s="451"/>
      <c r="U789" s="451"/>
      <c r="V789" s="451"/>
      <c r="W789" s="451"/>
      <c r="X789" s="451"/>
      <c r="Y789" s="451"/>
      <c r="Z789" s="451"/>
      <c r="AA789" s="451"/>
      <c r="AB789" s="451"/>
      <c r="AC789" s="451"/>
      <c r="AD789" s="451"/>
      <c r="AE789" s="451"/>
      <c r="AF789" s="451"/>
      <c r="AG789" s="451"/>
      <c r="AH789" s="451"/>
      <c r="AI789" s="451"/>
      <c r="AJ789" s="451"/>
      <c r="AK789" s="451"/>
      <c r="AL789" s="451"/>
      <c r="AM789" s="451"/>
      <c r="AN789" s="451"/>
      <c r="AO789" s="451"/>
      <c r="AP789" s="451"/>
      <c r="AQ789" s="451"/>
      <c r="AR789" s="451"/>
      <c r="AS789" s="451"/>
      <c r="AT789" s="451"/>
      <c r="AU789" s="451"/>
      <c r="AV789" s="451"/>
    </row>
    <row r="790" spans="1:48">
      <c r="A790" s="451"/>
      <c r="B790" s="451"/>
      <c r="C790" s="451"/>
      <c r="D790" s="451"/>
      <c r="E790" s="451"/>
      <c r="F790" s="451"/>
      <c r="G790" s="451"/>
      <c r="H790" s="451"/>
      <c r="I790" s="451"/>
      <c r="J790" s="451"/>
      <c r="K790" s="451"/>
      <c r="L790" s="451"/>
      <c r="M790" s="451"/>
      <c r="N790" s="451"/>
      <c r="O790" s="451"/>
      <c r="P790" s="451"/>
      <c r="Q790" s="451"/>
      <c r="R790" s="451"/>
      <c r="S790" s="451"/>
      <c r="T790" s="451"/>
      <c r="U790" s="451"/>
      <c r="V790" s="451"/>
      <c r="W790" s="451"/>
      <c r="X790" s="451"/>
      <c r="Y790" s="451"/>
      <c r="Z790" s="451"/>
      <c r="AA790" s="451"/>
      <c r="AB790" s="451"/>
      <c r="AC790" s="451"/>
      <c r="AD790" s="451"/>
      <c r="AE790" s="451"/>
      <c r="AF790" s="451"/>
      <c r="AG790" s="451"/>
      <c r="AH790" s="451"/>
      <c r="AI790" s="451"/>
      <c r="AJ790" s="451"/>
      <c r="AK790" s="451"/>
      <c r="AL790" s="451"/>
      <c r="AM790" s="451"/>
      <c r="AN790" s="451"/>
      <c r="AO790" s="451"/>
      <c r="AP790" s="451"/>
      <c r="AQ790" s="451"/>
      <c r="AR790" s="451"/>
      <c r="AS790" s="451"/>
      <c r="AT790" s="451"/>
      <c r="AU790" s="451"/>
      <c r="AV790" s="451"/>
    </row>
    <row r="791" spans="1:48">
      <c r="A791" s="451"/>
      <c r="B791" s="451"/>
      <c r="C791" s="451"/>
      <c r="D791" s="451"/>
      <c r="E791" s="451"/>
      <c r="F791" s="451"/>
      <c r="G791" s="451"/>
      <c r="H791" s="451"/>
      <c r="I791" s="451"/>
      <c r="J791" s="451"/>
      <c r="K791" s="451"/>
      <c r="L791" s="451"/>
      <c r="M791" s="451"/>
      <c r="N791" s="451"/>
      <c r="O791" s="451"/>
      <c r="P791" s="451"/>
      <c r="Q791" s="451"/>
      <c r="R791" s="451"/>
      <c r="S791" s="451"/>
      <c r="T791" s="451"/>
      <c r="U791" s="451"/>
      <c r="V791" s="451"/>
      <c r="W791" s="451"/>
      <c r="X791" s="451"/>
      <c r="Y791" s="451"/>
      <c r="Z791" s="451"/>
      <c r="AA791" s="451"/>
      <c r="AB791" s="451"/>
      <c r="AC791" s="451"/>
      <c r="AD791" s="451"/>
      <c r="AE791" s="451"/>
      <c r="AF791" s="451"/>
      <c r="AG791" s="451"/>
      <c r="AH791" s="451"/>
      <c r="AI791" s="451"/>
      <c r="AJ791" s="451"/>
      <c r="AK791" s="451"/>
      <c r="AL791" s="451"/>
      <c r="AM791" s="451"/>
      <c r="AN791" s="451"/>
      <c r="AO791" s="451"/>
      <c r="AP791" s="451"/>
      <c r="AQ791" s="451"/>
      <c r="AR791" s="451"/>
      <c r="AS791" s="451"/>
      <c r="AT791" s="451"/>
      <c r="AU791" s="451"/>
      <c r="AV791" s="451"/>
    </row>
    <row r="792" spans="1:48">
      <c r="A792" s="451"/>
      <c r="B792" s="451"/>
      <c r="C792" s="451"/>
      <c r="D792" s="451"/>
      <c r="E792" s="451"/>
      <c r="F792" s="451"/>
      <c r="G792" s="451"/>
      <c r="H792" s="451"/>
      <c r="I792" s="451"/>
      <c r="J792" s="451"/>
      <c r="K792" s="451"/>
      <c r="L792" s="451"/>
      <c r="M792" s="451"/>
      <c r="N792" s="451"/>
      <c r="O792" s="451"/>
      <c r="P792" s="451"/>
      <c r="Q792" s="451"/>
      <c r="R792" s="451"/>
      <c r="S792" s="451"/>
      <c r="T792" s="451"/>
      <c r="U792" s="451"/>
      <c r="V792" s="451"/>
      <c r="W792" s="451"/>
      <c r="X792" s="451"/>
      <c r="Y792" s="451"/>
      <c r="Z792" s="451"/>
      <c r="AA792" s="451"/>
      <c r="AB792" s="451"/>
      <c r="AC792" s="451"/>
      <c r="AD792" s="451"/>
      <c r="AE792" s="451"/>
      <c r="AF792" s="451"/>
      <c r="AG792" s="451"/>
      <c r="AH792" s="451"/>
      <c r="AI792" s="451"/>
      <c r="AJ792" s="451"/>
      <c r="AK792" s="451"/>
      <c r="AL792" s="451"/>
      <c r="AM792" s="451"/>
      <c r="AN792" s="451"/>
      <c r="AO792" s="451"/>
      <c r="AP792" s="451"/>
      <c r="AQ792" s="451"/>
      <c r="AR792" s="451"/>
      <c r="AS792" s="451"/>
      <c r="AT792" s="451"/>
      <c r="AU792" s="451"/>
      <c r="AV792" s="451"/>
    </row>
    <row r="793" spans="1:48">
      <c r="A793" s="451"/>
      <c r="B793" s="451"/>
      <c r="C793" s="451"/>
      <c r="D793" s="451"/>
      <c r="E793" s="451"/>
      <c r="F793" s="451"/>
      <c r="G793" s="451"/>
      <c r="H793" s="451"/>
      <c r="I793" s="451"/>
      <c r="J793" s="451"/>
      <c r="K793" s="451"/>
      <c r="L793" s="451"/>
      <c r="M793" s="451"/>
      <c r="N793" s="451"/>
      <c r="O793" s="451"/>
      <c r="P793" s="451"/>
      <c r="Q793" s="451"/>
      <c r="R793" s="451"/>
      <c r="S793" s="451"/>
      <c r="T793" s="451"/>
      <c r="U793" s="451"/>
      <c r="V793" s="451"/>
      <c r="W793" s="451"/>
      <c r="X793" s="451"/>
      <c r="Y793" s="451"/>
      <c r="Z793" s="451"/>
      <c r="AA793" s="451"/>
      <c r="AB793" s="451"/>
      <c r="AC793" s="451"/>
      <c r="AD793" s="451"/>
      <c r="AE793" s="451"/>
      <c r="AF793" s="451"/>
      <c r="AG793" s="451"/>
      <c r="AH793" s="451"/>
      <c r="AI793" s="451"/>
      <c r="AJ793" s="451"/>
      <c r="AK793" s="451"/>
      <c r="AL793" s="451"/>
      <c r="AM793" s="451"/>
      <c r="AN793" s="451"/>
      <c r="AO793" s="451"/>
      <c r="AP793" s="451"/>
      <c r="AQ793" s="451"/>
      <c r="AR793" s="451"/>
      <c r="AS793" s="451"/>
      <c r="AT793" s="451"/>
      <c r="AU793" s="451"/>
      <c r="AV793" s="451"/>
    </row>
    <row r="794" spans="1:48">
      <c r="A794" s="451"/>
      <c r="B794" s="451"/>
      <c r="C794" s="451"/>
      <c r="D794" s="451"/>
      <c r="E794" s="451"/>
      <c r="F794" s="451"/>
      <c r="G794" s="451"/>
      <c r="H794" s="451"/>
      <c r="I794" s="451"/>
      <c r="J794" s="451"/>
      <c r="K794" s="451"/>
      <c r="L794" s="451"/>
      <c r="M794" s="451"/>
      <c r="N794" s="451"/>
      <c r="O794" s="451"/>
      <c r="P794" s="451"/>
      <c r="Q794" s="451"/>
      <c r="R794" s="451"/>
      <c r="S794" s="451"/>
      <c r="T794" s="451"/>
      <c r="U794" s="451"/>
      <c r="V794" s="451"/>
      <c r="W794" s="451"/>
      <c r="X794" s="451"/>
      <c r="Y794" s="451"/>
      <c r="Z794" s="451"/>
      <c r="AA794" s="451"/>
      <c r="AB794" s="451"/>
      <c r="AC794" s="451"/>
      <c r="AD794" s="451"/>
      <c r="AE794" s="451"/>
      <c r="AF794" s="451"/>
      <c r="AG794" s="451"/>
      <c r="AH794" s="451"/>
      <c r="AI794" s="451"/>
      <c r="AJ794" s="451"/>
      <c r="AK794" s="451"/>
      <c r="AL794" s="451"/>
      <c r="AM794" s="451"/>
      <c r="AN794" s="451"/>
      <c r="AO794" s="451"/>
      <c r="AP794" s="451"/>
      <c r="AQ794" s="451"/>
      <c r="AR794" s="451"/>
      <c r="AS794" s="451"/>
      <c r="AT794" s="451"/>
      <c r="AU794" s="451"/>
      <c r="AV794" s="451"/>
    </row>
    <row r="795" spans="1:48">
      <c r="A795" s="451"/>
      <c r="B795" s="451"/>
      <c r="C795" s="451"/>
      <c r="D795" s="451"/>
      <c r="E795" s="451"/>
      <c r="F795" s="451"/>
      <c r="G795" s="451"/>
      <c r="H795" s="451"/>
      <c r="I795" s="451"/>
      <c r="J795" s="451"/>
      <c r="K795" s="451"/>
      <c r="L795" s="451"/>
      <c r="M795" s="451"/>
      <c r="N795" s="451"/>
      <c r="O795" s="451"/>
      <c r="P795" s="451"/>
      <c r="Q795" s="451"/>
      <c r="R795" s="451"/>
      <c r="S795" s="451"/>
      <c r="T795" s="451"/>
      <c r="U795" s="451"/>
      <c r="V795" s="451"/>
      <c r="W795" s="451"/>
      <c r="X795" s="451"/>
      <c r="Y795" s="451"/>
      <c r="Z795" s="451"/>
      <c r="AA795" s="451"/>
      <c r="AB795" s="451"/>
      <c r="AC795" s="451"/>
      <c r="AD795" s="451"/>
      <c r="AE795" s="451"/>
      <c r="AF795" s="451"/>
      <c r="AG795" s="451"/>
      <c r="AH795" s="451"/>
      <c r="AI795" s="451"/>
      <c r="AJ795" s="451"/>
      <c r="AK795" s="451"/>
      <c r="AL795" s="451"/>
      <c r="AM795" s="451"/>
      <c r="AN795" s="451"/>
      <c r="AO795" s="451"/>
      <c r="AP795" s="451"/>
      <c r="AQ795" s="451"/>
      <c r="AR795" s="451"/>
      <c r="AS795" s="451"/>
      <c r="AT795" s="451"/>
      <c r="AU795" s="451"/>
      <c r="AV795" s="451"/>
    </row>
    <row r="796" spans="1:48">
      <c r="A796" s="451"/>
      <c r="B796" s="451"/>
      <c r="C796" s="451"/>
      <c r="D796" s="451"/>
      <c r="E796" s="451"/>
      <c r="F796" s="451"/>
      <c r="G796" s="451"/>
      <c r="H796" s="451"/>
      <c r="I796" s="451"/>
      <c r="J796" s="451"/>
      <c r="K796" s="451"/>
      <c r="L796" s="451"/>
      <c r="M796" s="451"/>
      <c r="N796" s="451"/>
      <c r="O796" s="451"/>
      <c r="P796" s="451"/>
      <c r="Q796" s="451"/>
      <c r="R796" s="451"/>
      <c r="S796" s="451"/>
      <c r="T796" s="451"/>
      <c r="U796" s="451"/>
      <c r="V796" s="451"/>
      <c r="W796" s="451"/>
      <c r="X796" s="451"/>
      <c r="Y796" s="451"/>
      <c r="Z796" s="451"/>
      <c r="AA796" s="451"/>
      <c r="AB796" s="451"/>
      <c r="AC796" s="451"/>
      <c r="AD796" s="451"/>
      <c r="AE796" s="451"/>
      <c r="AF796" s="451"/>
      <c r="AG796" s="451"/>
      <c r="AH796" s="451"/>
      <c r="AI796" s="451"/>
      <c r="AJ796" s="451"/>
      <c r="AK796" s="451"/>
      <c r="AL796" s="451"/>
      <c r="AM796" s="451"/>
      <c r="AN796" s="451"/>
      <c r="AO796" s="451"/>
      <c r="AP796" s="451"/>
      <c r="AQ796" s="451"/>
      <c r="AR796" s="451"/>
      <c r="AS796" s="451"/>
      <c r="AT796" s="451"/>
      <c r="AU796" s="451"/>
      <c r="AV796" s="451"/>
    </row>
    <row r="797" spans="1:48">
      <c r="A797" s="451"/>
      <c r="B797" s="451"/>
      <c r="C797" s="451"/>
      <c r="D797" s="451"/>
      <c r="E797" s="451"/>
      <c r="F797" s="451"/>
      <c r="G797" s="451"/>
      <c r="H797" s="451"/>
      <c r="I797" s="451"/>
      <c r="J797" s="451"/>
      <c r="K797" s="451"/>
      <c r="L797" s="451"/>
      <c r="M797" s="451"/>
      <c r="N797" s="451"/>
      <c r="O797" s="451"/>
      <c r="P797" s="451"/>
      <c r="Q797" s="451"/>
      <c r="R797" s="451"/>
      <c r="S797" s="451"/>
      <c r="T797" s="451"/>
      <c r="U797" s="451"/>
      <c r="V797" s="451"/>
      <c r="W797" s="451"/>
      <c r="X797" s="451"/>
      <c r="Y797" s="451"/>
      <c r="Z797" s="451"/>
      <c r="AA797" s="451"/>
      <c r="AB797" s="451"/>
      <c r="AC797" s="451"/>
      <c r="AD797" s="451"/>
      <c r="AE797" s="451"/>
      <c r="AF797" s="451"/>
      <c r="AG797" s="451"/>
      <c r="AH797" s="451"/>
      <c r="AI797" s="451"/>
      <c r="AJ797" s="451"/>
      <c r="AK797" s="451"/>
      <c r="AL797" s="451"/>
      <c r="AM797" s="451"/>
      <c r="AN797" s="451"/>
      <c r="AO797" s="451"/>
      <c r="AP797" s="451"/>
      <c r="AQ797" s="451"/>
      <c r="AR797" s="451"/>
      <c r="AS797" s="451"/>
      <c r="AT797" s="451"/>
      <c r="AU797" s="451"/>
      <c r="AV797" s="451"/>
    </row>
    <row r="798" spans="1:48">
      <c r="A798" s="451"/>
      <c r="B798" s="451"/>
      <c r="C798" s="451"/>
      <c r="D798" s="451"/>
      <c r="E798" s="451"/>
      <c r="F798" s="451"/>
      <c r="G798" s="451"/>
      <c r="H798" s="451"/>
      <c r="I798" s="451"/>
      <c r="J798" s="451"/>
      <c r="K798" s="451"/>
      <c r="L798" s="451"/>
      <c r="M798" s="451"/>
      <c r="N798" s="451"/>
      <c r="O798" s="451"/>
      <c r="P798" s="451"/>
      <c r="Q798" s="451"/>
      <c r="R798" s="451"/>
      <c r="S798" s="451"/>
      <c r="T798" s="451"/>
      <c r="U798" s="451"/>
      <c r="V798" s="451"/>
      <c r="W798" s="451"/>
      <c r="X798" s="451"/>
      <c r="Y798" s="451"/>
      <c r="Z798" s="451"/>
      <c r="AA798" s="451"/>
      <c r="AB798" s="451"/>
      <c r="AC798" s="451"/>
      <c r="AD798" s="451"/>
      <c r="AE798" s="451"/>
      <c r="AF798" s="451"/>
      <c r="AG798" s="451"/>
      <c r="AH798" s="451"/>
      <c r="AI798" s="451"/>
      <c r="AJ798" s="451"/>
      <c r="AK798" s="451"/>
      <c r="AL798" s="451"/>
      <c r="AM798" s="451"/>
      <c r="AN798" s="451"/>
      <c r="AO798" s="451"/>
      <c r="AP798" s="451"/>
      <c r="AQ798" s="451"/>
      <c r="AR798" s="451"/>
      <c r="AS798" s="451"/>
      <c r="AT798" s="451"/>
      <c r="AU798" s="451"/>
      <c r="AV798" s="451"/>
    </row>
    <row r="799" spans="1:48">
      <c r="A799" s="451"/>
      <c r="B799" s="451"/>
      <c r="C799" s="451"/>
      <c r="D799" s="451"/>
      <c r="E799" s="451"/>
      <c r="F799" s="451"/>
      <c r="G799" s="451"/>
      <c r="H799" s="451"/>
      <c r="I799" s="451"/>
      <c r="J799" s="451"/>
      <c r="K799" s="451"/>
      <c r="L799" s="451"/>
      <c r="M799" s="451"/>
      <c r="N799" s="451"/>
      <c r="O799" s="451"/>
      <c r="P799" s="451"/>
      <c r="Q799" s="451"/>
      <c r="R799" s="451"/>
      <c r="S799" s="451"/>
      <c r="T799" s="451"/>
      <c r="U799" s="451"/>
      <c r="V799" s="451"/>
      <c r="W799" s="451"/>
      <c r="X799" s="451"/>
      <c r="Y799" s="451"/>
      <c r="Z799" s="451"/>
      <c r="AA799" s="451"/>
      <c r="AB799" s="451"/>
      <c r="AC799" s="451"/>
      <c r="AD799" s="451"/>
      <c r="AE799" s="451"/>
      <c r="AF799" s="451"/>
      <c r="AG799" s="451"/>
      <c r="AH799" s="451"/>
      <c r="AI799" s="451"/>
      <c r="AJ799" s="451"/>
      <c r="AK799" s="451"/>
      <c r="AL799" s="451"/>
      <c r="AM799" s="451"/>
      <c r="AN799" s="451"/>
      <c r="AO799" s="451"/>
      <c r="AP799" s="451"/>
      <c r="AQ799" s="451"/>
      <c r="AR799" s="451"/>
      <c r="AS799" s="451"/>
      <c r="AT799" s="451"/>
      <c r="AU799" s="451"/>
      <c r="AV799" s="451"/>
    </row>
    <row r="800" spans="1:48">
      <c r="A800" s="451"/>
      <c r="B800" s="451"/>
      <c r="C800" s="451"/>
      <c r="D800" s="451"/>
      <c r="E800" s="451"/>
      <c r="F800" s="451"/>
      <c r="G800" s="451"/>
      <c r="H800" s="451"/>
      <c r="I800" s="451"/>
      <c r="J800" s="451"/>
      <c r="K800" s="451"/>
      <c r="L800" s="451"/>
      <c r="M800" s="451"/>
      <c r="N800" s="451"/>
      <c r="O800" s="451"/>
      <c r="P800" s="451"/>
      <c r="Q800" s="451"/>
      <c r="R800" s="451"/>
      <c r="S800" s="451"/>
      <c r="T800" s="451"/>
      <c r="U800" s="451"/>
      <c r="V800" s="451"/>
      <c r="W800" s="451"/>
      <c r="X800" s="451"/>
      <c r="Y800" s="451"/>
      <c r="Z800" s="451"/>
      <c r="AA800" s="451"/>
      <c r="AB800" s="451"/>
      <c r="AC800" s="451"/>
      <c r="AD800" s="451"/>
      <c r="AE800" s="451"/>
      <c r="AF800" s="451"/>
      <c r="AG800" s="451"/>
      <c r="AH800" s="451"/>
      <c r="AI800" s="451"/>
      <c r="AJ800" s="451"/>
      <c r="AK800" s="451"/>
      <c r="AL800" s="451"/>
      <c r="AM800" s="451"/>
      <c r="AN800" s="451"/>
      <c r="AO800" s="451"/>
      <c r="AP800" s="451"/>
      <c r="AQ800" s="451"/>
      <c r="AR800" s="451"/>
      <c r="AS800" s="451"/>
      <c r="AT800" s="451"/>
      <c r="AU800" s="451"/>
      <c r="AV800" s="451"/>
    </row>
    <row r="801" spans="1:48">
      <c r="A801" s="451"/>
      <c r="B801" s="451"/>
      <c r="C801" s="451"/>
      <c r="D801" s="451"/>
      <c r="E801" s="451"/>
      <c r="F801" s="451"/>
      <c r="G801" s="451"/>
      <c r="H801" s="451"/>
      <c r="I801" s="451"/>
      <c r="J801" s="451"/>
      <c r="K801" s="451"/>
      <c r="L801" s="451"/>
      <c r="M801" s="451"/>
      <c r="N801" s="451"/>
      <c r="O801" s="451"/>
      <c r="P801" s="451"/>
      <c r="Q801" s="451"/>
      <c r="R801" s="451"/>
      <c r="S801" s="451"/>
      <c r="T801" s="451"/>
      <c r="U801" s="451"/>
      <c r="V801" s="451"/>
      <c r="W801" s="451"/>
      <c r="X801" s="451"/>
      <c r="Y801" s="451"/>
      <c r="Z801" s="451"/>
      <c r="AA801" s="451"/>
      <c r="AB801" s="451"/>
      <c r="AC801" s="451"/>
      <c r="AD801" s="451"/>
      <c r="AE801" s="451"/>
      <c r="AF801" s="451"/>
      <c r="AG801" s="451"/>
      <c r="AH801" s="451"/>
      <c r="AI801" s="451"/>
      <c r="AJ801" s="451"/>
      <c r="AK801" s="451"/>
      <c r="AL801" s="451"/>
      <c r="AM801" s="451"/>
      <c r="AN801" s="451"/>
      <c r="AO801" s="451"/>
      <c r="AP801" s="451"/>
      <c r="AQ801" s="451"/>
      <c r="AR801" s="451"/>
      <c r="AS801" s="451"/>
      <c r="AT801" s="451"/>
      <c r="AU801" s="451"/>
      <c r="AV801" s="451"/>
    </row>
    <row r="802" spans="1:48">
      <c r="A802" s="451"/>
      <c r="B802" s="451"/>
      <c r="C802" s="451"/>
      <c r="D802" s="451"/>
      <c r="E802" s="451"/>
      <c r="F802" s="451"/>
      <c r="G802" s="451"/>
      <c r="H802" s="451"/>
      <c r="I802" s="451"/>
      <c r="J802" s="451"/>
      <c r="K802" s="451"/>
      <c r="L802" s="451"/>
      <c r="M802" s="451"/>
      <c r="N802" s="451"/>
      <c r="O802" s="451"/>
      <c r="P802" s="451"/>
      <c r="Q802" s="451"/>
      <c r="R802" s="451"/>
      <c r="S802" s="451"/>
      <c r="T802" s="451"/>
      <c r="U802" s="451"/>
      <c r="V802" s="451"/>
      <c r="W802" s="451"/>
      <c r="X802" s="451"/>
      <c r="Y802" s="451"/>
      <c r="Z802" s="451"/>
      <c r="AA802" s="451"/>
      <c r="AB802" s="451"/>
      <c r="AC802" s="451"/>
      <c r="AD802" s="451"/>
      <c r="AE802" s="451"/>
      <c r="AF802" s="451"/>
      <c r="AG802" s="451"/>
      <c r="AH802" s="451"/>
      <c r="AI802" s="451"/>
      <c r="AJ802" s="451"/>
      <c r="AK802" s="451"/>
      <c r="AL802" s="451"/>
      <c r="AM802" s="451"/>
      <c r="AN802" s="451"/>
      <c r="AO802" s="451"/>
      <c r="AP802" s="451"/>
      <c r="AQ802" s="451"/>
      <c r="AR802" s="451"/>
      <c r="AS802" s="451"/>
      <c r="AT802" s="451"/>
      <c r="AU802" s="451"/>
      <c r="AV802" s="451"/>
    </row>
    <row r="803" spans="1:48">
      <c r="A803" s="451"/>
      <c r="B803" s="451"/>
      <c r="C803" s="451"/>
      <c r="D803" s="451"/>
      <c r="E803" s="451"/>
      <c r="F803" s="451"/>
      <c r="G803" s="451"/>
      <c r="H803" s="451"/>
      <c r="I803" s="451"/>
      <c r="J803" s="451"/>
      <c r="K803" s="451"/>
      <c r="L803" s="451"/>
      <c r="M803" s="451"/>
      <c r="N803" s="451"/>
      <c r="O803" s="451"/>
      <c r="P803" s="451"/>
      <c r="Q803" s="451"/>
      <c r="R803" s="451"/>
      <c r="S803" s="451"/>
      <c r="T803" s="451"/>
      <c r="U803" s="451"/>
      <c r="V803" s="451"/>
      <c r="W803" s="451"/>
      <c r="X803" s="451"/>
      <c r="Y803" s="451"/>
      <c r="Z803" s="451"/>
      <c r="AA803" s="451"/>
      <c r="AB803" s="451"/>
      <c r="AC803" s="451"/>
      <c r="AD803" s="451"/>
      <c r="AE803" s="451"/>
      <c r="AF803" s="451"/>
      <c r="AG803" s="451"/>
      <c r="AH803" s="451"/>
      <c r="AI803" s="451"/>
      <c r="AJ803" s="451"/>
      <c r="AK803" s="451"/>
      <c r="AL803" s="451"/>
      <c r="AM803" s="451"/>
      <c r="AN803" s="451"/>
      <c r="AO803" s="451"/>
      <c r="AP803" s="451"/>
      <c r="AQ803" s="451"/>
      <c r="AR803" s="451"/>
      <c r="AS803" s="451"/>
      <c r="AT803" s="451"/>
      <c r="AU803" s="451"/>
      <c r="AV803" s="451"/>
    </row>
    <row r="804" spans="1:48">
      <c r="A804" s="451"/>
      <c r="B804" s="451"/>
      <c r="C804" s="451"/>
      <c r="D804" s="451"/>
      <c r="E804" s="451"/>
      <c r="F804" s="451"/>
      <c r="G804" s="451"/>
      <c r="H804" s="451"/>
      <c r="I804" s="451"/>
      <c r="J804" s="451"/>
      <c r="K804" s="451"/>
      <c r="L804" s="451"/>
      <c r="M804" s="451"/>
      <c r="N804" s="451"/>
      <c r="O804" s="451"/>
      <c r="P804" s="451"/>
      <c r="Q804" s="451"/>
      <c r="R804" s="451"/>
      <c r="S804" s="451"/>
      <c r="T804" s="451"/>
      <c r="U804" s="451"/>
      <c r="V804" s="451"/>
      <c r="W804" s="451"/>
      <c r="X804" s="451"/>
      <c r="Y804" s="451"/>
      <c r="Z804" s="451"/>
      <c r="AA804" s="451"/>
      <c r="AB804" s="451"/>
      <c r="AC804" s="451"/>
      <c r="AD804" s="451"/>
      <c r="AE804" s="451"/>
      <c r="AF804" s="451"/>
      <c r="AG804" s="451"/>
      <c r="AH804" s="451"/>
      <c r="AI804" s="451"/>
      <c r="AJ804" s="451"/>
      <c r="AK804" s="451"/>
      <c r="AL804" s="451"/>
      <c r="AM804" s="451"/>
      <c r="AN804" s="451"/>
      <c r="AO804" s="451"/>
      <c r="AP804" s="451"/>
      <c r="AQ804" s="451"/>
      <c r="AR804" s="451"/>
      <c r="AS804" s="451"/>
      <c r="AT804" s="451"/>
      <c r="AU804" s="451"/>
      <c r="AV804" s="451"/>
    </row>
    <row r="805" spans="1:48">
      <c r="A805" s="451"/>
      <c r="B805" s="451"/>
      <c r="C805" s="451"/>
      <c r="D805" s="451"/>
      <c r="E805" s="451"/>
      <c r="F805" s="451"/>
      <c r="G805" s="451"/>
      <c r="H805" s="451"/>
      <c r="I805" s="451"/>
      <c r="J805" s="451"/>
      <c r="K805" s="451"/>
      <c r="L805" s="451"/>
      <c r="M805" s="451"/>
      <c r="N805" s="451"/>
      <c r="O805" s="451"/>
      <c r="P805" s="451"/>
      <c r="Q805" s="451"/>
      <c r="R805" s="451"/>
      <c r="S805" s="451"/>
      <c r="T805" s="451"/>
      <c r="U805" s="451"/>
      <c r="V805" s="451"/>
      <c r="W805" s="451"/>
      <c r="X805" s="451"/>
      <c r="Y805" s="451"/>
      <c r="Z805" s="451"/>
      <c r="AA805" s="451"/>
      <c r="AB805" s="451"/>
      <c r="AC805" s="451"/>
      <c r="AD805" s="451"/>
      <c r="AE805" s="451"/>
      <c r="AF805" s="451"/>
      <c r="AG805" s="451"/>
      <c r="AH805" s="451"/>
      <c r="AI805" s="451"/>
      <c r="AJ805" s="451"/>
      <c r="AK805" s="451"/>
      <c r="AL805" s="451"/>
      <c r="AM805" s="451"/>
      <c r="AN805" s="451"/>
      <c r="AO805" s="451"/>
      <c r="AP805" s="451"/>
      <c r="AQ805" s="451"/>
      <c r="AR805" s="451"/>
      <c r="AS805" s="451"/>
      <c r="AT805" s="451"/>
      <c r="AU805" s="451"/>
      <c r="AV805" s="451"/>
    </row>
    <row r="806" spans="1:48">
      <c r="A806" s="451"/>
      <c r="B806" s="451"/>
      <c r="C806" s="451"/>
      <c r="D806" s="451"/>
      <c r="E806" s="451"/>
      <c r="F806" s="451"/>
      <c r="G806" s="451"/>
      <c r="H806" s="451"/>
      <c r="I806" s="451"/>
      <c r="J806" s="451"/>
      <c r="K806" s="451"/>
      <c r="L806" s="451"/>
      <c r="M806" s="451"/>
      <c r="N806" s="451"/>
      <c r="O806" s="451"/>
      <c r="P806" s="451"/>
      <c r="Q806" s="451"/>
      <c r="R806" s="451"/>
      <c r="S806" s="451"/>
      <c r="T806" s="451"/>
      <c r="U806" s="451"/>
      <c r="V806" s="451"/>
      <c r="W806" s="451"/>
      <c r="X806" s="451"/>
      <c r="Y806" s="451"/>
      <c r="Z806" s="451"/>
      <c r="AA806" s="451"/>
      <c r="AB806" s="451"/>
      <c r="AC806" s="451"/>
      <c r="AD806" s="451"/>
      <c r="AE806" s="451"/>
      <c r="AF806" s="451"/>
      <c r="AG806" s="451"/>
      <c r="AH806" s="451"/>
      <c r="AI806" s="451"/>
      <c r="AJ806" s="451"/>
      <c r="AK806" s="451"/>
      <c r="AL806" s="451"/>
      <c r="AM806" s="451"/>
      <c r="AN806" s="451"/>
      <c r="AO806" s="451"/>
      <c r="AP806" s="451"/>
      <c r="AQ806" s="451"/>
      <c r="AR806" s="451"/>
      <c r="AS806" s="451"/>
      <c r="AT806" s="451"/>
      <c r="AU806" s="451"/>
      <c r="AV806" s="451"/>
    </row>
    <row r="807" spans="1:48">
      <c r="A807" s="451"/>
      <c r="B807" s="451"/>
      <c r="C807" s="451"/>
      <c r="D807" s="451"/>
      <c r="E807" s="451"/>
      <c r="F807" s="451"/>
      <c r="G807" s="451"/>
      <c r="H807" s="451"/>
      <c r="I807" s="451"/>
      <c r="J807" s="451"/>
      <c r="K807" s="451"/>
      <c r="L807" s="451"/>
      <c r="M807" s="451"/>
      <c r="N807" s="451"/>
      <c r="O807" s="451"/>
      <c r="P807" s="451"/>
      <c r="Q807" s="451"/>
      <c r="R807" s="451"/>
      <c r="S807" s="451"/>
      <c r="T807" s="451"/>
      <c r="U807" s="451"/>
      <c r="V807" s="451"/>
      <c r="W807" s="451"/>
      <c r="X807" s="451"/>
      <c r="Y807" s="451"/>
      <c r="Z807" s="451"/>
      <c r="AA807" s="451"/>
      <c r="AB807" s="451"/>
      <c r="AC807" s="451"/>
      <c r="AD807" s="451"/>
      <c r="AE807" s="451"/>
      <c r="AF807" s="451"/>
      <c r="AG807" s="451"/>
      <c r="AH807" s="451"/>
      <c r="AI807" s="451"/>
      <c r="AJ807" s="451"/>
      <c r="AK807" s="451"/>
      <c r="AL807" s="451"/>
      <c r="AM807" s="451"/>
      <c r="AN807" s="451"/>
      <c r="AO807" s="451"/>
      <c r="AP807" s="451"/>
      <c r="AQ807" s="451"/>
      <c r="AR807" s="451"/>
      <c r="AS807" s="451"/>
      <c r="AT807" s="451"/>
      <c r="AU807" s="451"/>
      <c r="AV807" s="451"/>
    </row>
    <row r="808" spans="1:48">
      <c r="A808" s="451"/>
      <c r="B808" s="451"/>
      <c r="C808" s="451"/>
      <c r="D808" s="451"/>
      <c r="E808" s="451"/>
      <c r="F808" s="451"/>
      <c r="G808" s="451"/>
      <c r="H808" s="451"/>
      <c r="I808" s="451"/>
      <c r="J808" s="451"/>
      <c r="K808" s="451"/>
      <c r="L808" s="451"/>
      <c r="M808" s="451"/>
      <c r="N808" s="451"/>
      <c r="O808" s="451"/>
      <c r="P808" s="451"/>
      <c r="Q808" s="451"/>
      <c r="R808" s="451"/>
      <c r="S808" s="451"/>
      <c r="T808" s="451"/>
      <c r="U808" s="451"/>
      <c r="V808" s="451"/>
      <c r="W808" s="451"/>
      <c r="X808" s="451"/>
      <c r="Y808" s="451"/>
      <c r="Z808" s="451"/>
      <c r="AA808" s="451"/>
      <c r="AB808" s="451"/>
      <c r="AC808" s="451"/>
      <c r="AD808" s="451"/>
      <c r="AE808" s="451"/>
      <c r="AF808" s="451"/>
      <c r="AG808" s="451"/>
      <c r="AH808" s="451"/>
      <c r="AI808" s="451"/>
      <c r="AJ808" s="451"/>
      <c r="AK808" s="451"/>
      <c r="AL808" s="451"/>
      <c r="AM808" s="451"/>
      <c r="AN808" s="451"/>
      <c r="AO808" s="451"/>
      <c r="AP808" s="451"/>
      <c r="AQ808" s="451"/>
      <c r="AR808" s="451"/>
      <c r="AS808" s="451"/>
      <c r="AT808" s="451"/>
      <c r="AU808" s="451"/>
      <c r="AV808" s="451"/>
    </row>
    <row r="809" spans="1:48">
      <c r="A809" s="451"/>
      <c r="B809" s="451"/>
      <c r="C809" s="451"/>
      <c r="D809" s="451"/>
      <c r="E809" s="451"/>
      <c r="F809" s="451"/>
      <c r="G809" s="451"/>
      <c r="H809" s="451"/>
      <c r="I809" s="451"/>
      <c r="J809" s="451"/>
      <c r="K809" s="451"/>
      <c r="L809" s="451"/>
      <c r="M809" s="451"/>
      <c r="N809" s="451"/>
      <c r="O809" s="451"/>
      <c r="P809" s="451"/>
      <c r="Q809" s="451"/>
      <c r="R809" s="451"/>
      <c r="S809" s="451"/>
      <c r="T809" s="451"/>
      <c r="U809" s="451"/>
      <c r="V809" s="451"/>
      <c r="W809" s="451"/>
      <c r="X809" s="451"/>
      <c r="Y809" s="451"/>
      <c r="Z809" s="451"/>
      <c r="AA809" s="451"/>
      <c r="AB809" s="451"/>
      <c r="AC809" s="451"/>
      <c r="AD809" s="451"/>
      <c r="AE809" s="451"/>
      <c r="AF809" s="451"/>
      <c r="AG809" s="451"/>
      <c r="AH809" s="451"/>
      <c r="AI809" s="451"/>
      <c r="AJ809" s="451"/>
      <c r="AK809" s="451"/>
      <c r="AL809" s="451"/>
      <c r="AM809" s="451"/>
      <c r="AN809" s="451"/>
      <c r="AO809" s="451"/>
      <c r="AP809" s="451"/>
      <c r="AQ809" s="451"/>
      <c r="AR809" s="451"/>
      <c r="AS809" s="451"/>
      <c r="AT809" s="451"/>
      <c r="AU809" s="451"/>
      <c r="AV809" s="451"/>
    </row>
    <row r="810" spans="1:48">
      <c r="A810" s="451"/>
      <c r="B810" s="451"/>
      <c r="C810" s="451"/>
      <c r="D810" s="451"/>
      <c r="E810" s="451"/>
      <c r="F810" s="451"/>
      <c r="G810" s="451"/>
      <c r="H810" s="451"/>
      <c r="I810" s="451"/>
      <c r="J810" s="451"/>
      <c r="K810" s="451"/>
      <c r="L810" s="451"/>
      <c r="M810" s="451"/>
      <c r="N810" s="451"/>
      <c r="O810" s="451"/>
      <c r="P810" s="451"/>
      <c r="Q810" s="451"/>
      <c r="R810" s="451"/>
      <c r="S810" s="451"/>
      <c r="T810" s="451"/>
      <c r="U810" s="451"/>
      <c r="V810" s="451"/>
      <c r="W810" s="451"/>
      <c r="X810" s="451"/>
      <c r="Y810" s="451"/>
      <c r="Z810" s="451"/>
      <c r="AA810" s="451"/>
      <c r="AB810" s="451"/>
      <c r="AC810" s="451"/>
      <c r="AD810" s="451"/>
      <c r="AE810" s="451"/>
      <c r="AF810" s="451"/>
      <c r="AG810" s="451"/>
      <c r="AH810" s="451"/>
      <c r="AI810" s="451"/>
      <c r="AJ810" s="451"/>
      <c r="AK810" s="451"/>
      <c r="AL810" s="451"/>
      <c r="AM810" s="451"/>
      <c r="AN810" s="451"/>
      <c r="AO810" s="451"/>
      <c r="AP810" s="451"/>
      <c r="AQ810" s="451"/>
      <c r="AR810" s="451"/>
      <c r="AS810" s="451"/>
      <c r="AT810" s="451"/>
      <c r="AU810" s="451"/>
      <c r="AV810" s="451"/>
    </row>
    <row r="811" spans="1:48">
      <c r="A811" s="451"/>
      <c r="B811" s="451"/>
      <c r="C811" s="451"/>
      <c r="D811" s="451"/>
      <c r="E811" s="451"/>
      <c r="F811" s="451"/>
      <c r="G811" s="451"/>
      <c r="H811" s="451"/>
      <c r="I811" s="451"/>
      <c r="J811" s="451"/>
      <c r="K811" s="451"/>
      <c r="L811" s="451"/>
      <c r="M811" s="451"/>
      <c r="N811" s="451"/>
      <c r="O811" s="451"/>
      <c r="P811" s="451"/>
      <c r="Q811" s="451"/>
      <c r="R811" s="451"/>
      <c r="S811" s="451"/>
      <c r="T811" s="451"/>
      <c r="U811" s="451"/>
      <c r="V811" s="451"/>
      <c r="W811" s="451"/>
      <c r="X811" s="451"/>
      <c r="Y811" s="451"/>
      <c r="Z811" s="451"/>
      <c r="AA811" s="451"/>
      <c r="AB811" s="451"/>
      <c r="AC811" s="451"/>
      <c r="AD811" s="451"/>
      <c r="AE811" s="451"/>
      <c r="AF811" s="451"/>
      <c r="AG811" s="451"/>
      <c r="AH811" s="451"/>
      <c r="AI811" s="451"/>
      <c r="AJ811" s="451"/>
      <c r="AK811" s="451"/>
      <c r="AL811" s="451"/>
      <c r="AM811" s="451"/>
      <c r="AN811" s="451"/>
      <c r="AO811" s="451"/>
      <c r="AP811" s="451"/>
      <c r="AQ811" s="451"/>
      <c r="AR811" s="451"/>
      <c r="AS811" s="451"/>
      <c r="AT811" s="451"/>
      <c r="AU811" s="451"/>
      <c r="AV811" s="451"/>
    </row>
    <row r="812" spans="1:48">
      <c r="A812" s="451"/>
      <c r="B812" s="451"/>
      <c r="C812" s="451"/>
      <c r="D812" s="451"/>
      <c r="E812" s="451"/>
      <c r="F812" s="451"/>
      <c r="G812" s="451"/>
      <c r="H812" s="451"/>
      <c r="I812" s="451"/>
      <c r="J812" s="451"/>
      <c r="K812" s="451"/>
      <c r="L812" s="451"/>
      <c r="M812" s="451"/>
      <c r="N812" s="451"/>
      <c r="O812" s="451"/>
      <c r="P812" s="451"/>
      <c r="Q812" s="451"/>
      <c r="R812" s="451"/>
      <c r="S812" s="451"/>
      <c r="T812" s="451"/>
      <c r="U812" s="451"/>
      <c r="V812" s="451"/>
      <c r="W812" s="451"/>
      <c r="X812" s="451"/>
      <c r="Y812" s="451"/>
      <c r="Z812" s="451"/>
      <c r="AA812" s="451"/>
      <c r="AB812" s="451"/>
      <c r="AC812" s="451"/>
      <c r="AD812" s="451"/>
      <c r="AE812" s="451"/>
      <c r="AF812" s="451"/>
      <c r="AG812" s="451"/>
      <c r="AH812" s="451"/>
      <c r="AI812" s="451"/>
      <c r="AJ812" s="451"/>
      <c r="AK812" s="451"/>
      <c r="AL812" s="451"/>
      <c r="AM812" s="451"/>
      <c r="AN812" s="451"/>
      <c r="AO812" s="451"/>
      <c r="AP812" s="451"/>
      <c r="AQ812" s="451"/>
      <c r="AR812" s="451"/>
      <c r="AS812" s="451"/>
      <c r="AT812" s="451"/>
      <c r="AU812" s="451"/>
      <c r="AV812" s="451"/>
    </row>
    <row r="813" spans="1:48">
      <c r="A813" s="451"/>
      <c r="B813" s="451"/>
      <c r="C813" s="451"/>
      <c r="D813" s="451"/>
      <c r="E813" s="451"/>
      <c r="F813" s="451"/>
      <c r="G813" s="451"/>
      <c r="H813" s="451"/>
      <c r="I813" s="451"/>
      <c r="J813" s="451"/>
      <c r="K813" s="451"/>
      <c r="L813" s="451"/>
      <c r="M813" s="451"/>
      <c r="N813" s="451"/>
      <c r="O813" s="451"/>
      <c r="P813" s="451"/>
      <c r="Q813" s="451"/>
      <c r="R813" s="451"/>
      <c r="S813" s="451"/>
      <c r="T813" s="451"/>
      <c r="U813" s="451"/>
      <c r="V813" s="451"/>
      <c r="W813" s="451"/>
      <c r="X813" s="451"/>
      <c r="Y813" s="451"/>
      <c r="Z813" s="451"/>
      <c r="AA813" s="451"/>
      <c r="AB813" s="451"/>
      <c r="AC813" s="451"/>
      <c r="AD813" s="451"/>
      <c r="AE813" s="451"/>
      <c r="AF813" s="451"/>
      <c r="AG813" s="451"/>
      <c r="AH813" s="451"/>
      <c r="AI813" s="451"/>
      <c r="AJ813" s="451"/>
      <c r="AK813" s="451"/>
      <c r="AL813" s="451"/>
      <c r="AM813" s="451"/>
      <c r="AN813" s="451"/>
      <c r="AO813" s="451"/>
      <c r="AP813" s="451"/>
      <c r="AQ813" s="451"/>
      <c r="AR813" s="451"/>
      <c r="AS813" s="451"/>
      <c r="AT813" s="451"/>
      <c r="AU813" s="451"/>
      <c r="AV813" s="451"/>
    </row>
    <row r="814" spans="1:48">
      <c r="A814" s="451"/>
      <c r="B814" s="451"/>
      <c r="C814" s="451"/>
      <c r="D814" s="451"/>
      <c r="E814" s="451"/>
      <c r="F814" s="451"/>
      <c r="G814" s="451"/>
      <c r="H814" s="451"/>
      <c r="I814" s="451"/>
      <c r="J814" s="451"/>
      <c r="K814" s="451"/>
      <c r="L814" s="451"/>
      <c r="M814" s="451"/>
      <c r="N814" s="451"/>
      <c r="O814" s="451"/>
      <c r="P814" s="451"/>
      <c r="Q814" s="451"/>
      <c r="R814" s="451"/>
      <c r="S814" s="451"/>
      <c r="T814" s="451"/>
      <c r="U814" s="451"/>
      <c r="V814" s="451"/>
      <c r="W814" s="451"/>
      <c r="X814" s="451"/>
      <c r="Y814" s="451"/>
      <c r="Z814" s="451"/>
      <c r="AA814" s="451"/>
      <c r="AB814" s="451"/>
      <c r="AC814" s="451"/>
      <c r="AD814" s="451"/>
      <c r="AE814" s="451"/>
      <c r="AF814" s="451"/>
      <c r="AG814" s="451"/>
      <c r="AH814" s="451"/>
      <c r="AI814" s="451"/>
      <c r="AJ814" s="451"/>
      <c r="AK814" s="451"/>
      <c r="AL814" s="451"/>
      <c r="AM814" s="451"/>
      <c r="AN814" s="451"/>
      <c r="AO814" s="451"/>
      <c r="AP814" s="451"/>
      <c r="AQ814" s="451"/>
      <c r="AR814" s="451"/>
      <c r="AS814" s="451"/>
      <c r="AT814" s="451"/>
      <c r="AU814" s="451"/>
      <c r="AV814" s="451"/>
    </row>
    <row r="815" spans="1:48">
      <c r="A815" s="451"/>
      <c r="B815" s="451"/>
      <c r="C815" s="451"/>
      <c r="D815" s="451"/>
      <c r="E815" s="451"/>
      <c r="F815" s="451"/>
      <c r="G815" s="451"/>
      <c r="H815" s="451"/>
      <c r="I815" s="451"/>
      <c r="J815" s="451"/>
      <c r="K815" s="451"/>
      <c r="L815" s="451"/>
      <c r="M815" s="451"/>
      <c r="N815" s="451"/>
      <c r="O815" s="451"/>
      <c r="P815" s="451"/>
      <c r="Q815" s="451"/>
      <c r="R815" s="451"/>
      <c r="S815" s="451"/>
      <c r="T815" s="451"/>
      <c r="U815" s="451"/>
      <c r="V815" s="451"/>
      <c r="W815" s="451"/>
      <c r="X815" s="451"/>
      <c r="Y815" s="451"/>
      <c r="Z815" s="451"/>
      <c r="AA815" s="451"/>
      <c r="AB815" s="451"/>
      <c r="AC815" s="451"/>
      <c r="AD815" s="451"/>
      <c r="AE815" s="451"/>
      <c r="AF815" s="451"/>
      <c r="AG815" s="451"/>
      <c r="AH815" s="451"/>
      <c r="AI815" s="451"/>
      <c r="AJ815" s="451"/>
      <c r="AK815" s="451"/>
      <c r="AL815" s="451"/>
      <c r="AM815" s="451"/>
      <c r="AN815" s="451"/>
      <c r="AO815" s="451"/>
      <c r="AP815" s="451"/>
      <c r="AQ815" s="451"/>
      <c r="AR815" s="451"/>
      <c r="AS815" s="451"/>
      <c r="AT815" s="451"/>
      <c r="AU815" s="451"/>
      <c r="AV815" s="451"/>
    </row>
    <row r="816" spans="1:48">
      <c r="A816" s="451"/>
      <c r="B816" s="451"/>
      <c r="C816" s="451"/>
      <c r="D816" s="451"/>
      <c r="E816" s="451"/>
      <c r="F816" s="451"/>
      <c r="G816" s="451"/>
      <c r="H816" s="451"/>
      <c r="I816" s="451"/>
      <c r="J816" s="451"/>
      <c r="K816" s="451"/>
      <c r="L816" s="451"/>
      <c r="M816" s="451"/>
      <c r="N816" s="451"/>
      <c r="O816" s="451"/>
      <c r="P816" s="451"/>
      <c r="Q816" s="451"/>
      <c r="R816" s="451"/>
      <c r="S816" s="451"/>
      <c r="T816" s="451"/>
      <c r="U816" s="451"/>
      <c r="V816" s="451"/>
      <c r="W816" s="451"/>
      <c r="X816" s="451"/>
      <c r="Y816" s="451"/>
      <c r="Z816" s="451"/>
      <c r="AA816" s="451"/>
      <c r="AB816" s="451"/>
      <c r="AC816" s="451"/>
      <c r="AD816" s="451"/>
      <c r="AE816" s="451"/>
      <c r="AF816" s="451"/>
      <c r="AG816" s="451"/>
      <c r="AH816" s="451"/>
      <c r="AI816" s="451"/>
      <c r="AJ816" s="451"/>
      <c r="AK816" s="451"/>
      <c r="AL816" s="451"/>
      <c r="AM816" s="451"/>
      <c r="AN816" s="451"/>
      <c r="AO816" s="451"/>
      <c r="AP816" s="451"/>
      <c r="AQ816" s="451"/>
      <c r="AR816" s="451"/>
      <c r="AS816" s="451"/>
      <c r="AT816" s="451"/>
      <c r="AU816" s="451"/>
      <c r="AV816" s="451"/>
    </row>
    <row r="817" spans="1:48">
      <c r="A817" s="451"/>
      <c r="B817" s="451"/>
      <c r="C817" s="451"/>
      <c r="D817" s="451"/>
      <c r="E817" s="451"/>
      <c r="F817" s="451"/>
      <c r="G817" s="451"/>
      <c r="H817" s="451"/>
      <c r="I817" s="451"/>
      <c r="J817" s="451"/>
      <c r="K817" s="451"/>
      <c r="L817" s="451"/>
      <c r="M817" s="451"/>
      <c r="N817" s="451"/>
      <c r="O817" s="451"/>
      <c r="P817" s="451"/>
      <c r="Q817" s="451"/>
      <c r="R817" s="451"/>
      <c r="S817" s="451"/>
      <c r="T817" s="451"/>
      <c r="U817" s="451"/>
      <c r="V817" s="451"/>
      <c r="W817" s="451"/>
      <c r="X817" s="451"/>
      <c r="Y817" s="451"/>
      <c r="Z817" s="451"/>
      <c r="AA817" s="451"/>
      <c r="AB817" s="451"/>
      <c r="AC817" s="451"/>
      <c r="AD817" s="451"/>
      <c r="AE817" s="451"/>
      <c r="AF817" s="451"/>
      <c r="AG817" s="451"/>
      <c r="AH817" s="451"/>
      <c r="AI817" s="451"/>
      <c r="AJ817" s="451"/>
      <c r="AK817" s="451"/>
      <c r="AL817" s="451"/>
      <c r="AM817" s="451"/>
      <c r="AN817" s="451"/>
      <c r="AO817" s="451"/>
      <c r="AP817" s="451"/>
      <c r="AQ817" s="451"/>
      <c r="AR817" s="451"/>
      <c r="AS817" s="451"/>
      <c r="AT817" s="451"/>
      <c r="AU817" s="451"/>
      <c r="AV817" s="451"/>
    </row>
    <row r="818" spans="1:48">
      <c r="A818" s="451"/>
      <c r="B818" s="451"/>
      <c r="C818" s="451"/>
      <c r="D818" s="451"/>
      <c r="E818" s="451"/>
      <c r="F818" s="451"/>
      <c r="G818" s="451"/>
      <c r="H818" s="451"/>
      <c r="I818" s="451"/>
      <c r="J818" s="451"/>
      <c r="K818" s="451"/>
      <c r="L818" s="451"/>
      <c r="M818" s="451"/>
      <c r="N818" s="451"/>
      <c r="O818" s="451"/>
      <c r="P818" s="451"/>
      <c r="Q818" s="451"/>
      <c r="R818" s="451"/>
      <c r="S818" s="451"/>
      <c r="T818" s="451"/>
      <c r="U818" s="451"/>
      <c r="V818" s="451"/>
      <c r="W818" s="451"/>
      <c r="X818" s="451"/>
      <c r="Y818" s="451"/>
      <c r="Z818" s="451"/>
      <c r="AA818" s="451"/>
      <c r="AB818" s="451"/>
      <c r="AC818" s="451"/>
      <c r="AD818" s="451"/>
      <c r="AE818" s="451"/>
      <c r="AF818" s="451"/>
      <c r="AG818" s="451"/>
      <c r="AH818" s="451"/>
      <c r="AI818" s="451"/>
      <c r="AJ818" s="451"/>
      <c r="AK818" s="451"/>
      <c r="AL818" s="451"/>
      <c r="AM818" s="451"/>
      <c r="AN818" s="451"/>
      <c r="AO818" s="451"/>
      <c r="AP818" s="451"/>
      <c r="AQ818" s="451"/>
      <c r="AR818" s="451"/>
      <c r="AS818" s="451"/>
      <c r="AT818" s="451"/>
      <c r="AU818" s="451"/>
      <c r="AV818" s="451"/>
    </row>
    <row r="819" spans="1:48">
      <c r="A819" s="451"/>
      <c r="B819" s="451"/>
      <c r="C819" s="451"/>
      <c r="D819" s="451"/>
      <c r="E819" s="451"/>
      <c r="F819" s="451"/>
      <c r="G819" s="451"/>
      <c r="H819" s="451"/>
      <c r="I819" s="451"/>
      <c r="J819" s="451"/>
      <c r="K819" s="451"/>
      <c r="L819" s="451"/>
      <c r="M819" s="451"/>
      <c r="N819" s="451"/>
      <c r="O819" s="451"/>
      <c r="P819" s="451"/>
      <c r="Q819" s="451"/>
      <c r="R819" s="451"/>
      <c r="S819" s="451"/>
      <c r="T819" s="451"/>
      <c r="U819" s="451"/>
      <c r="V819" s="451"/>
      <c r="W819" s="451"/>
      <c r="X819" s="451"/>
      <c r="Y819" s="451"/>
      <c r="Z819" s="451"/>
      <c r="AA819" s="451"/>
      <c r="AB819" s="451"/>
      <c r="AC819" s="451"/>
      <c r="AD819" s="451"/>
      <c r="AE819" s="451"/>
      <c r="AF819" s="451"/>
      <c r="AG819" s="451"/>
      <c r="AH819" s="451"/>
      <c r="AI819" s="451"/>
      <c r="AJ819" s="451"/>
      <c r="AK819" s="451"/>
      <c r="AL819" s="451"/>
      <c r="AM819" s="451"/>
      <c r="AN819" s="451"/>
      <c r="AO819" s="451"/>
      <c r="AP819" s="451"/>
      <c r="AQ819" s="451"/>
      <c r="AR819" s="451"/>
      <c r="AS819" s="451"/>
      <c r="AT819" s="451"/>
      <c r="AU819" s="451"/>
      <c r="AV819" s="451"/>
    </row>
    <row r="820" spans="1:48">
      <c r="A820" s="451"/>
      <c r="B820" s="451"/>
      <c r="C820" s="451"/>
      <c r="D820" s="451"/>
      <c r="E820" s="451"/>
      <c r="F820" s="451"/>
      <c r="G820" s="451"/>
      <c r="H820" s="451"/>
      <c r="I820" s="451"/>
      <c r="J820" s="451"/>
      <c r="K820" s="451"/>
      <c r="L820" s="451"/>
      <c r="M820" s="451"/>
      <c r="N820" s="451"/>
      <c r="O820" s="451"/>
      <c r="P820" s="451"/>
      <c r="Q820" s="451"/>
      <c r="R820" s="451"/>
      <c r="S820" s="451"/>
      <c r="T820" s="451"/>
      <c r="U820" s="451"/>
      <c r="V820" s="451"/>
      <c r="W820" s="451"/>
      <c r="X820" s="451"/>
      <c r="Y820" s="451"/>
      <c r="Z820" s="451"/>
      <c r="AA820" s="451"/>
      <c r="AB820" s="451"/>
      <c r="AC820" s="451"/>
      <c r="AD820" s="451"/>
      <c r="AE820" s="451"/>
      <c r="AF820" s="451"/>
      <c r="AG820" s="451"/>
      <c r="AH820" s="451"/>
      <c r="AI820" s="451"/>
      <c r="AJ820" s="451"/>
      <c r="AK820" s="451"/>
      <c r="AL820" s="451"/>
      <c r="AM820" s="451"/>
      <c r="AN820" s="451"/>
      <c r="AO820" s="451"/>
      <c r="AP820" s="451"/>
      <c r="AQ820" s="451"/>
      <c r="AR820" s="451"/>
      <c r="AS820" s="451"/>
      <c r="AT820" s="451"/>
      <c r="AU820" s="451"/>
      <c r="AV820" s="451"/>
    </row>
    <row r="821" spans="1:48">
      <c r="A821" s="451"/>
      <c r="B821" s="451"/>
      <c r="C821" s="451"/>
      <c r="D821" s="451"/>
      <c r="E821" s="451"/>
      <c r="F821" s="451"/>
      <c r="G821" s="451"/>
      <c r="H821" s="451"/>
      <c r="I821" s="451"/>
      <c r="J821" s="451"/>
      <c r="K821" s="451"/>
      <c r="L821" s="451"/>
      <c r="M821" s="451"/>
      <c r="N821" s="451"/>
      <c r="O821" s="451"/>
      <c r="P821" s="451"/>
      <c r="Q821" s="451"/>
      <c r="R821" s="451"/>
      <c r="S821" s="451"/>
      <c r="T821" s="451"/>
      <c r="U821" s="451"/>
      <c r="V821" s="451"/>
      <c r="W821" s="451"/>
      <c r="X821" s="451"/>
      <c r="Y821" s="451"/>
      <c r="Z821" s="451"/>
      <c r="AA821" s="451"/>
      <c r="AB821" s="451"/>
      <c r="AC821" s="451"/>
      <c r="AD821" s="451"/>
      <c r="AE821" s="451"/>
      <c r="AF821" s="451"/>
      <c r="AG821" s="451"/>
      <c r="AH821" s="451"/>
      <c r="AI821" s="451"/>
      <c r="AJ821" s="451"/>
      <c r="AK821" s="451"/>
      <c r="AL821" s="451"/>
      <c r="AM821" s="451"/>
      <c r="AN821" s="451"/>
      <c r="AO821" s="451"/>
      <c r="AP821" s="451"/>
      <c r="AQ821" s="451"/>
      <c r="AR821" s="451"/>
      <c r="AS821" s="451"/>
      <c r="AT821" s="451"/>
      <c r="AU821" s="451"/>
      <c r="AV821" s="451"/>
    </row>
    <row r="822" spans="1:48">
      <c r="A822" s="451"/>
      <c r="B822" s="451"/>
      <c r="C822" s="451"/>
      <c r="D822" s="451"/>
      <c r="E822" s="451"/>
      <c r="F822" s="451"/>
      <c r="G822" s="451"/>
      <c r="H822" s="451"/>
      <c r="I822" s="451"/>
      <c r="J822" s="451"/>
      <c r="K822" s="451"/>
      <c r="L822" s="451"/>
      <c r="M822" s="451"/>
      <c r="N822" s="451"/>
      <c r="O822" s="451"/>
      <c r="P822" s="451"/>
      <c r="Q822" s="451"/>
      <c r="R822" s="451"/>
      <c r="S822" s="451"/>
      <c r="T822" s="451"/>
      <c r="U822" s="451"/>
      <c r="V822" s="451"/>
      <c r="W822" s="451"/>
      <c r="X822" s="451"/>
      <c r="Y822" s="451"/>
      <c r="Z822" s="451"/>
      <c r="AA822" s="451"/>
      <c r="AB822" s="451"/>
      <c r="AC822" s="451"/>
      <c r="AD822" s="451"/>
      <c r="AE822" s="451"/>
      <c r="AF822" s="451"/>
      <c r="AG822" s="451"/>
      <c r="AH822" s="451"/>
      <c r="AI822" s="451"/>
      <c r="AJ822" s="451"/>
      <c r="AK822" s="451"/>
      <c r="AL822" s="451"/>
      <c r="AM822" s="451"/>
      <c r="AN822" s="451"/>
      <c r="AO822" s="451"/>
      <c r="AP822" s="451"/>
      <c r="AQ822" s="451"/>
      <c r="AR822" s="451"/>
      <c r="AS822" s="451"/>
      <c r="AT822" s="451"/>
      <c r="AU822" s="451"/>
      <c r="AV822" s="451"/>
    </row>
    <row r="823" spans="1:48">
      <c r="A823" s="451"/>
      <c r="B823" s="451"/>
      <c r="C823" s="451"/>
      <c r="D823" s="451"/>
      <c r="E823" s="451"/>
      <c r="F823" s="451"/>
      <c r="G823" s="451"/>
      <c r="H823" s="451"/>
      <c r="I823" s="451"/>
      <c r="J823" s="451"/>
      <c r="K823" s="451"/>
      <c r="L823" s="451"/>
      <c r="M823" s="451"/>
      <c r="N823" s="451"/>
      <c r="O823" s="451"/>
      <c r="P823" s="451"/>
      <c r="Q823" s="451"/>
      <c r="R823" s="451"/>
      <c r="S823" s="451"/>
      <c r="T823" s="451"/>
      <c r="U823" s="451"/>
      <c r="V823" s="451"/>
      <c r="W823" s="451"/>
      <c r="X823" s="451"/>
      <c r="Y823" s="451"/>
      <c r="Z823" s="451"/>
      <c r="AA823" s="451"/>
      <c r="AB823" s="451"/>
      <c r="AC823" s="451"/>
      <c r="AD823" s="451"/>
      <c r="AE823" s="451"/>
      <c r="AF823" s="451"/>
      <c r="AG823" s="451"/>
      <c r="AH823" s="451"/>
      <c r="AI823" s="451"/>
      <c r="AJ823" s="451"/>
      <c r="AK823" s="451"/>
      <c r="AL823" s="451"/>
      <c r="AM823" s="451"/>
      <c r="AN823" s="451"/>
      <c r="AO823" s="451"/>
      <c r="AP823" s="451"/>
      <c r="AQ823" s="451"/>
      <c r="AR823" s="451"/>
      <c r="AS823" s="451"/>
      <c r="AT823" s="451"/>
      <c r="AU823" s="451"/>
      <c r="AV823" s="451"/>
    </row>
    <row r="824" spans="1:48">
      <c r="A824" s="451"/>
      <c r="B824" s="451"/>
      <c r="C824" s="451"/>
      <c r="D824" s="451"/>
      <c r="E824" s="451"/>
      <c r="F824" s="451"/>
      <c r="G824" s="451"/>
      <c r="H824" s="451"/>
      <c r="I824" s="451"/>
      <c r="J824" s="451"/>
      <c r="K824" s="451"/>
      <c r="L824" s="451"/>
      <c r="M824" s="451"/>
      <c r="N824" s="451"/>
      <c r="O824" s="451"/>
      <c r="P824" s="451"/>
      <c r="Q824" s="451"/>
      <c r="R824" s="451"/>
      <c r="S824" s="451"/>
      <c r="T824" s="451"/>
      <c r="U824" s="451"/>
      <c r="V824" s="451"/>
      <c r="W824" s="451"/>
      <c r="X824" s="451"/>
      <c r="Y824" s="451"/>
      <c r="Z824" s="451"/>
      <c r="AA824" s="451"/>
      <c r="AB824" s="451"/>
      <c r="AC824" s="451"/>
      <c r="AD824" s="451"/>
      <c r="AE824" s="451"/>
      <c r="AF824" s="451"/>
      <c r="AG824" s="451"/>
      <c r="AH824" s="451"/>
      <c r="AI824" s="451"/>
      <c r="AJ824" s="451"/>
      <c r="AK824" s="451"/>
      <c r="AL824" s="451"/>
      <c r="AM824" s="451"/>
      <c r="AN824" s="451"/>
      <c r="AO824" s="451"/>
      <c r="AP824" s="451"/>
      <c r="AQ824" s="451"/>
      <c r="AR824" s="451"/>
      <c r="AS824" s="451"/>
      <c r="AT824" s="451"/>
      <c r="AU824" s="451"/>
      <c r="AV824" s="451"/>
    </row>
    <row r="825" spans="1:48">
      <c r="A825" s="451"/>
      <c r="B825" s="451"/>
      <c r="C825" s="451"/>
      <c r="D825" s="451"/>
      <c r="E825" s="451"/>
      <c r="F825" s="451"/>
      <c r="G825" s="451"/>
      <c r="H825" s="451"/>
      <c r="I825" s="451"/>
      <c r="J825" s="451"/>
      <c r="K825" s="451"/>
      <c r="L825" s="451"/>
      <c r="M825" s="451"/>
      <c r="N825" s="451"/>
      <c r="O825" s="451"/>
      <c r="P825" s="451"/>
      <c r="Q825" s="451"/>
      <c r="R825" s="451"/>
      <c r="S825" s="451"/>
      <c r="T825" s="451"/>
      <c r="U825" s="451"/>
      <c r="V825" s="451"/>
      <c r="W825" s="451"/>
      <c r="X825" s="451"/>
      <c r="Y825" s="451"/>
      <c r="Z825" s="451"/>
      <c r="AA825" s="451"/>
      <c r="AB825" s="451"/>
      <c r="AC825" s="451"/>
      <c r="AD825" s="451"/>
      <c r="AE825" s="451"/>
      <c r="AF825" s="451"/>
      <c r="AG825" s="451"/>
      <c r="AH825" s="451"/>
      <c r="AI825" s="451"/>
      <c r="AJ825" s="451"/>
      <c r="AK825" s="451"/>
      <c r="AL825" s="451"/>
      <c r="AM825" s="451"/>
      <c r="AN825" s="451"/>
      <c r="AO825" s="451"/>
      <c r="AP825" s="451"/>
      <c r="AQ825" s="451"/>
      <c r="AR825" s="451"/>
      <c r="AS825" s="451"/>
      <c r="AT825" s="451"/>
      <c r="AU825" s="451"/>
      <c r="AV825" s="451"/>
    </row>
    <row r="826" spans="1:48">
      <c r="A826" s="451"/>
      <c r="B826" s="451"/>
      <c r="C826" s="451"/>
      <c r="D826" s="451"/>
      <c r="E826" s="451"/>
      <c r="F826" s="451"/>
      <c r="G826" s="451"/>
      <c r="H826" s="451"/>
      <c r="I826" s="451"/>
      <c r="J826" s="451"/>
      <c r="K826" s="451"/>
      <c r="L826" s="451"/>
      <c r="M826" s="451"/>
      <c r="N826" s="451"/>
      <c r="O826" s="451"/>
      <c r="P826" s="451"/>
      <c r="Q826" s="451"/>
      <c r="R826" s="451"/>
      <c r="S826" s="451"/>
      <c r="T826" s="451"/>
      <c r="U826" s="451"/>
      <c r="V826" s="451"/>
      <c r="W826" s="451"/>
      <c r="X826" s="451"/>
      <c r="Y826" s="451"/>
      <c r="Z826" s="451"/>
      <c r="AA826" s="451"/>
      <c r="AB826" s="451"/>
      <c r="AC826" s="451"/>
      <c r="AD826" s="451"/>
      <c r="AE826" s="451"/>
      <c r="AF826" s="451"/>
      <c r="AG826" s="451"/>
      <c r="AH826" s="451"/>
      <c r="AI826" s="451"/>
      <c r="AJ826" s="451"/>
      <c r="AK826" s="451"/>
      <c r="AL826" s="451"/>
      <c r="AM826" s="451"/>
      <c r="AN826" s="451"/>
      <c r="AO826" s="451"/>
      <c r="AP826" s="451"/>
      <c r="AQ826" s="451"/>
      <c r="AR826" s="451"/>
      <c r="AS826" s="451"/>
      <c r="AT826" s="451"/>
      <c r="AU826" s="451"/>
      <c r="AV826" s="451"/>
    </row>
    <row r="827" spans="1:48">
      <c r="A827" s="451"/>
      <c r="B827" s="451"/>
      <c r="C827" s="451"/>
      <c r="D827" s="451"/>
      <c r="E827" s="451"/>
      <c r="F827" s="451"/>
      <c r="G827" s="451"/>
      <c r="H827" s="451"/>
      <c r="I827" s="451"/>
      <c r="J827" s="451"/>
      <c r="K827" s="451"/>
      <c r="L827" s="451"/>
      <c r="M827" s="451"/>
      <c r="N827" s="451"/>
      <c r="O827" s="451"/>
      <c r="P827" s="451"/>
      <c r="Q827" s="451"/>
      <c r="R827" s="451"/>
      <c r="S827" s="451"/>
      <c r="T827" s="451"/>
      <c r="U827" s="451"/>
      <c r="V827" s="451"/>
      <c r="W827" s="451"/>
      <c r="X827" s="451"/>
      <c r="Y827" s="451"/>
      <c r="Z827" s="451"/>
      <c r="AA827" s="451"/>
      <c r="AB827" s="451"/>
      <c r="AC827" s="451"/>
      <c r="AD827" s="451"/>
      <c r="AE827" s="451"/>
      <c r="AF827" s="451"/>
      <c r="AG827" s="451"/>
      <c r="AH827" s="451"/>
      <c r="AI827" s="451"/>
      <c r="AJ827" s="451"/>
      <c r="AK827" s="451"/>
      <c r="AL827" s="451"/>
      <c r="AM827" s="451"/>
      <c r="AN827" s="451"/>
      <c r="AO827" s="451"/>
      <c r="AP827" s="451"/>
      <c r="AQ827" s="451"/>
      <c r="AR827" s="451"/>
      <c r="AS827" s="451"/>
      <c r="AT827" s="451"/>
      <c r="AU827" s="451"/>
      <c r="AV827" s="451"/>
    </row>
    <row r="828" spans="1:48">
      <c r="A828" s="451"/>
      <c r="B828" s="451"/>
      <c r="C828" s="451"/>
      <c r="D828" s="451"/>
      <c r="E828" s="451"/>
      <c r="F828" s="451"/>
      <c r="G828" s="451"/>
      <c r="H828" s="451"/>
      <c r="I828" s="451"/>
      <c r="J828" s="451"/>
      <c r="K828" s="451"/>
      <c r="L828" s="451"/>
      <c r="M828" s="451"/>
      <c r="N828" s="451"/>
      <c r="O828" s="451"/>
      <c r="P828" s="451"/>
      <c r="Q828" s="451"/>
      <c r="R828" s="451"/>
      <c r="S828" s="451"/>
      <c r="T828" s="451"/>
      <c r="U828" s="451"/>
      <c r="V828" s="451"/>
      <c r="W828" s="451"/>
      <c r="X828" s="451"/>
      <c r="Y828" s="451"/>
      <c r="Z828" s="451"/>
      <c r="AA828" s="451"/>
      <c r="AB828" s="451"/>
      <c r="AC828" s="451"/>
      <c r="AD828" s="451"/>
      <c r="AE828" s="451"/>
      <c r="AF828" s="451"/>
      <c r="AG828" s="451"/>
      <c r="AH828" s="451"/>
      <c r="AI828" s="451"/>
      <c r="AJ828" s="451"/>
      <c r="AK828" s="451"/>
      <c r="AL828" s="451"/>
      <c r="AM828" s="451"/>
      <c r="AN828" s="451"/>
      <c r="AO828" s="451"/>
      <c r="AP828" s="451"/>
      <c r="AQ828" s="451"/>
      <c r="AR828" s="451"/>
      <c r="AS828" s="451"/>
      <c r="AT828" s="451"/>
      <c r="AU828" s="451"/>
      <c r="AV828" s="451"/>
    </row>
    <row r="829" spans="1:48">
      <c r="A829" s="451"/>
      <c r="B829" s="451"/>
      <c r="C829" s="451"/>
      <c r="D829" s="451"/>
      <c r="E829" s="451"/>
      <c r="F829" s="451"/>
      <c r="G829" s="451"/>
      <c r="H829" s="451"/>
      <c r="I829" s="451"/>
      <c r="J829" s="451"/>
      <c r="K829" s="451"/>
      <c r="L829" s="451"/>
      <c r="M829" s="451"/>
      <c r="N829" s="451"/>
      <c r="O829" s="451"/>
      <c r="P829" s="451"/>
      <c r="Q829" s="451"/>
      <c r="R829" s="451"/>
      <c r="S829" s="451"/>
      <c r="T829" s="451"/>
      <c r="U829" s="451"/>
      <c r="V829" s="451"/>
      <c r="W829" s="451"/>
      <c r="X829" s="451"/>
      <c r="Y829" s="451"/>
      <c r="Z829" s="451"/>
      <c r="AA829" s="451"/>
      <c r="AB829" s="451"/>
      <c r="AC829" s="451"/>
      <c r="AD829" s="451"/>
      <c r="AE829" s="451"/>
      <c r="AF829" s="451"/>
      <c r="AG829" s="451"/>
      <c r="AH829" s="451"/>
      <c r="AI829" s="451"/>
      <c r="AJ829" s="451"/>
      <c r="AK829" s="451"/>
      <c r="AL829" s="451"/>
      <c r="AM829" s="451"/>
      <c r="AN829" s="451"/>
      <c r="AO829" s="451"/>
      <c r="AP829" s="451"/>
      <c r="AQ829" s="451"/>
      <c r="AR829" s="451"/>
      <c r="AS829" s="451"/>
      <c r="AT829" s="451"/>
      <c r="AU829" s="451"/>
      <c r="AV829" s="451"/>
    </row>
    <row r="830" spans="1:48">
      <c r="A830" s="451"/>
      <c r="B830" s="451"/>
      <c r="C830" s="451"/>
      <c r="D830" s="451"/>
      <c r="E830" s="451"/>
      <c r="F830" s="451"/>
      <c r="G830" s="451"/>
      <c r="H830" s="451"/>
      <c r="I830" s="451"/>
      <c r="J830" s="451"/>
      <c r="K830" s="451"/>
      <c r="L830" s="451"/>
      <c r="M830" s="451"/>
      <c r="N830" s="451"/>
      <c r="O830" s="451"/>
      <c r="P830" s="451"/>
      <c r="Q830" s="451"/>
      <c r="R830" s="451"/>
      <c r="S830" s="451"/>
      <c r="T830" s="451"/>
      <c r="U830" s="451"/>
      <c r="V830" s="451"/>
      <c r="W830" s="451"/>
      <c r="X830" s="451"/>
      <c r="Y830" s="451"/>
      <c r="Z830" s="451"/>
      <c r="AA830" s="451"/>
      <c r="AB830" s="451"/>
      <c r="AC830" s="451"/>
      <c r="AD830" s="451"/>
      <c r="AE830" s="451"/>
      <c r="AF830" s="451"/>
      <c r="AG830" s="451"/>
      <c r="AH830" s="451"/>
      <c r="AI830" s="451"/>
      <c r="AJ830" s="451"/>
      <c r="AK830" s="451"/>
      <c r="AL830" s="451"/>
      <c r="AM830" s="451"/>
      <c r="AN830" s="451"/>
      <c r="AO830" s="451"/>
      <c r="AP830" s="451"/>
      <c r="AQ830" s="451"/>
      <c r="AR830" s="451"/>
      <c r="AS830" s="451"/>
      <c r="AT830" s="451"/>
      <c r="AU830" s="451"/>
      <c r="AV830" s="451"/>
    </row>
    <row r="831" spans="1:48">
      <c r="A831" s="451"/>
      <c r="B831" s="451"/>
      <c r="C831" s="451"/>
      <c r="D831" s="451"/>
      <c r="E831" s="451"/>
      <c r="F831" s="451"/>
      <c r="G831" s="451"/>
      <c r="H831" s="451"/>
      <c r="I831" s="451"/>
      <c r="J831" s="451"/>
      <c r="K831" s="451"/>
      <c r="L831" s="451"/>
      <c r="M831" s="451"/>
      <c r="N831" s="451"/>
      <c r="O831" s="451"/>
      <c r="P831" s="451"/>
      <c r="Q831" s="451"/>
      <c r="R831" s="451"/>
      <c r="S831" s="451"/>
      <c r="T831" s="451"/>
      <c r="U831" s="451"/>
      <c r="V831" s="451"/>
      <c r="W831" s="451"/>
      <c r="X831" s="451"/>
      <c r="Y831" s="451"/>
      <c r="Z831" s="451"/>
      <c r="AA831" s="451"/>
      <c r="AB831" s="451"/>
      <c r="AC831" s="451"/>
      <c r="AD831" s="451"/>
      <c r="AE831" s="451"/>
      <c r="AF831" s="451"/>
      <c r="AG831" s="451"/>
      <c r="AH831" s="451"/>
      <c r="AI831" s="451"/>
      <c r="AJ831" s="451"/>
      <c r="AK831" s="451"/>
      <c r="AL831" s="451"/>
      <c r="AM831" s="451"/>
      <c r="AN831" s="451"/>
      <c r="AO831" s="451"/>
      <c r="AP831" s="451"/>
      <c r="AQ831" s="451"/>
      <c r="AR831" s="451"/>
      <c r="AS831" s="451"/>
      <c r="AT831" s="451"/>
      <c r="AU831" s="451"/>
      <c r="AV831" s="451"/>
    </row>
    <row r="832" spans="1:48">
      <c r="A832" s="451"/>
      <c r="B832" s="451"/>
      <c r="C832" s="451"/>
      <c r="D832" s="451"/>
      <c r="E832" s="451"/>
      <c r="F832" s="451"/>
      <c r="G832" s="451"/>
      <c r="H832" s="451"/>
      <c r="I832" s="451"/>
      <c r="J832" s="451"/>
      <c r="K832" s="451"/>
      <c r="L832" s="451"/>
      <c r="M832" s="451"/>
      <c r="N832" s="451"/>
      <c r="O832" s="451"/>
      <c r="P832" s="451"/>
      <c r="Q832" s="451"/>
      <c r="R832" s="451"/>
      <c r="S832" s="451"/>
      <c r="T832" s="451"/>
      <c r="U832" s="451"/>
      <c r="V832" s="451"/>
      <c r="W832" s="451"/>
      <c r="X832" s="451"/>
      <c r="Y832" s="451"/>
      <c r="Z832" s="451"/>
      <c r="AA832" s="451"/>
      <c r="AB832" s="451"/>
      <c r="AC832" s="451"/>
      <c r="AD832" s="451"/>
      <c r="AE832" s="451"/>
      <c r="AF832" s="451"/>
      <c r="AG832" s="451"/>
      <c r="AH832" s="451"/>
      <c r="AI832" s="451"/>
      <c r="AJ832" s="451"/>
      <c r="AK832" s="451"/>
      <c r="AL832" s="451"/>
      <c r="AM832" s="451"/>
      <c r="AN832" s="451"/>
      <c r="AO832" s="451"/>
      <c r="AP832" s="451"/>
      <c r="AQ832" s="451"/>
      <c r="AR832" s="451"/>
      <c r="AS832" s="451"/>
      <c r="AT832" s="451"/>
      <c r="AU832" s="451"/>
      <c r="AV832" s="451"/>
    </row>
    <row r="833" spans="1:48">
      <c r="A833" s="451"/>
      <c r="B833" s="451"/>
      <c r="C833" s="451"/>
      <c r="D833" s="451"/>
      <c r="E833" s="451"/>
      <c r="F833" s="451"/>
      <c r="G833" s="451"/>
      <c r="H833" s="451"/>
      <c r="I833" s="451"/>
      <c r="J833" s="451"/>
      <c r="K833" s="451"/>
      <c r="L833" s="451"/>
      <c r="M833" s="451"/>
      <c r="N833" s="451"/>
      <c r="O833" s="451"/>
      <c r="P833" s="451"/>
      <c r="Q833" s="451"/>
      <c r="R833" s="451"/>
      <c r="S833" s="451"/>
      <c r="T833" s="451"/>
      <c r="U833" s="451"/>
      <c r="V833" s="451"/>
      <c r="W833" s="451"/>
      <c r="X833" s="451"/>
      <c r="Y833" s="451"/>
      <c r="Z833" s="451"/>
      <c r="AA833" s="451"/>
      <c r="AB833" s="451"/>
      <c r="AC833" s="451"/>
      <c r="AD833" s="451"/>
      <c r="AE833" s="451"/>
      <c r="AF833" s="451"/>
      <c r="AG833" s="451"/>
      <c r="AH833" s="451"/>
      <c r="AI833" s="451"/>
      <c r="AJ833" s="451"/>
      <c r="AK833" s="451"/>
      <c r="AL833" s="451"/>
      <c r="AM833" s="451"/>
      <c r="AN833" s="451"/>
      <c r="AO833" s="451"/>
      <c r="AP833" s="451"/>
      <c r="AQ833" s="451"/>
      <c r="AR833" s="451"/>
      <c r="AS833" s="451"/>
      <c r="AT833" s="451"/>
      <c r="AU833" s="451"/>
      <c r="AV833" s="451"/>
    </row>
    <row r="834" spans="1:48">
      <c r="A834" s="451"/>
      <c r="B834" s="451"/>
      <c r="C834" s="451"/>
      <c r="D834" s="451"/>
      <c r="E834" s="451"/>
      <c r="F834" s="451"/>
      <c r="G834" s="451"/>
      <c r="H834" s="451"/>
      <c r="I834" s="451"/>
      <c r="J834" s="451"/>
      <c r="K834" s="451"/>
      <c r="L834" s="451"/>
      <c r="M834" s="451"/>
      <c r="N834" s="451"/>
      <c r="O834" s="451"/>
      <c r="P834" s="451"/>
      <c r="Q834" s="451"/>
      <c r="R834" s="451"/>
      <c r="S834" s="451"/>
      <c r="T834" s="451"/>
      <c r="U834" s="451"/>
      <c r="V834" s="451"/>
      <c r="W834" s="451"/>
      <c r="X834" s="451"/>
      <c r="Y834" s="451"/>
      <c r="Z834" s="451"/>
      <c r="AA834" s="451"/>
      <c r="AB834" s="451"/>
      <c r="AC834" s="451"/>
      <c r="AD834" s="451"/>
      <c r="AE834" s="451"/>
      <c r="AF834" s="451"/>
      <c r="AG834" s="451"/>
      <c r="AH834" s="451"/>
      <c r="AI834" s="451"/>
      <c r="AJ834" s="451"/>
      <c r="AK834" s="451"/>
      <c r="AL834" s="451"/>
      <c r="AM834" s="451"/>
      <c r="AN834" s="451"/>
      <c r="AO834" s="451"/>
      <c r="AP834" s="451"/>
      <c r="AQ834" s="451"/>
      <c r="AR834" s="451"/>
      <c r="AS834" s="451"/>
      <c r="AT834" s="451"/>
      <c r="AU834" s="451"/>
      <c r="AV834" s="451"/>
    </row>
    <row r="835" spans="1:48">
      <c r="A835" s="451"/>
      <c r="B835" s="451"/>
      <c r="C835" s="451"/>
      <c r="D835" s="451"/>
      <c r="E835" s="451"/>
      <c r="F835" s="451"/>
      <c r="G835" s="451"/>
      <c r="H835" s="451"/>
      <c r="I835" s="451"/>
      <c r="J835" s="451"/>
      <c r="K835" s="451"/>
      <c r="L835" s="451"/>
      <c r="M835" s="451"/>
      <c r="N835" s="451"/>
      <c r="O835" s="451"/>
      <c r="P835" s="451"/>
      <c r="Q835" s="451"/>
      <c r="R835" s="451"/>
      <c r="S835" s="451"/>
      <c r="T835" s="451"/>
      <c r="U835" s="451"/>
      <c r="V835" s="451"/>
      <c r="W835" s="451"/>
      <c r="X835" s="451"/>
      <c r="Y835" s="451"/>
      <c r="Z835" s="451"/>
      <c r="AA835" s="451"/>
      <c r="AB835" s="451"/>
      <c r="AC835" s="451"/>
      <c r="AD835" s="451"/>
      <c r="AE835" s="451"/>
      <c r="AF835" s="451"/>
      <c r="AG835" s="451"/>
      <c r="AH835" s="451"/>
      <c r="AI835" s="451"/>
      <c r="AJ835" s="451"/>
      <c r="AK835" s="451"/>
      <c r="AL835" s="451"/>
      <c r="AM835" s="451"/>
      <c r="AN835" s="451"/>
      <c r="AO835" s="451"/>
      <c r="AP835" s="451"/>
      <c r="AQ835" s="451"/>
      <c r="AR835" s="451"/>
      <c r="AS835" s="451"/>
      <c r="AT835" s="451"/>
      <c r="AU835" s="451"/>
      <c r="AV835" s="451"/>
    </row>
    <row r="836" spans="1:48">
      <c r="A836" s="451"/>
      <c r="B836" s="451"/>
      <c r="C836" s="451"/>
      <c r="D836" s="451"/>
      <c r="E836" s="451"/>
      <c r="F836" s="451"/>
      <c r="G836" s="451"/>
      <c r="H836" s="451"/>
      <c r="I836" s="451"/>
      <c r="J836" s="451"/>
      <c r="K836" s="451"/>
      <c r="L836" s="451"/>
      <c r="M836" s="451"/>
      <c r="N836" s="451"/>
      <c r="O836" s="451"/>
      <c r="P836" s="451"/>
      <c r="Q836" s="451"/>
      <c r="R836" s="451"/>
      <c r="S836" s="451"/>
      <c r="T836" s="451"/>
      <c r="U836" s="451"/>
      <c r="V836" s="451"/>
      <c r="W836" s="451"/>
      <c r="X836" s="451"/>
      <c r="Y836" s="451"/>
      <c r="Z836" s="451"/>
      <c r="AA836" s="451"/>
      <c r="AB836" s="451"/>
      <c r="AC836" s="451"/>
      <c r="AD836" s="451"/>
      <c r="AE836" s="451"/>
      <c r="AF836" s="451"/>
      <c r="AG836" s="451"/>
      <c r="AH836" s="451"/>
      <c r="AI836" s="451"/>
      <c r="AJ836" s="451"/>
      <c r="AK836" s="451"/>
      <c r="AL836" s="451"/>
      <c r="AM836" s="451"/>
      <c r="AN836" s="451"/>
      <c r="AO836" s="451"/>
      <c r="AP836" s="451"/>
      <c r="AQ836" s="451"/>
      <c r="AR836" s="451"/>
      <c r="AS836" s="451"/>
      <c r="AT836" s="451"/>
      <c r="AU836" s="451"/>
      <c r="AV836" s="451"/>
    </row>
    <row r="837" spans="1:48">
      <c r="A837" s="451"/>
      <c r="B837" s="451"/>
      <c r="C837" s="451"/>
      <c r="D837" s="451"/>
      <c r="E837" s="451"/>
      <c r="F837" s="451"/>
      <c r="G837" s="451"/>
      <c r="H837" s="451"/>
      <c r="I837" s="451"/>
      <c r="J837" s="451"/>
      <c r="K837" s="451"/>
      <c r="L837" s="451"/>
      <c r="M837" s="451"/>
      <c r="N837" s="451"/>
      <c r="O837" s="451"/>
      <c r="P837" s="451"/>
      <c r="Q837" s="451"/>
      <c r="R837" s="451"/>
      <c r="S837" s="451"/>
      <c r="T837" s="451"/>
      <c r="U837" s="451"/>
      <c r="V837" s="451"/>
      <c r="W837" s="451"/>
      <c r="X837" s="451"/>
      <c r="Y837" s="451"/>
      <c r="Z837" s="451"/>
      <c r="AA837" s="451"/>
      <c r="AB837" s="451"/>
      <c r="AC837" s="451"/>
      <c r="AD837" s="451"/>
      <c r="AE837" s="451"/>
      <c r="AF837" s="451"/>
      <c r="AG837" s="451"/>
      <c r="AH837" s="451"/>
      <c r="AI837" s="451"/>
      <c r="AJ837" s="451"/>
      <c r="AK837" s="451"/>
      <c r="AL837" s="451"/>
      <c r="AM837" s="451"/>
      <c r="AN837" s="451"/>
      <c r="AO837" s="451"/>
      <c r="AP837" s="451"/>
      <c r="AQ837" s="451"/>
      <c r="AR837" s="451"/>
      <c r="AS837" s="451"/>
      <c r="AT837" s="451"/>
      <c r="AU837" s="451"/>
      <c r="AV837" s="451"/>
    </row>
    <row r="838" spans="1:48">
      <c r="A838" s="451"/>
      <c r="B838" s="451"/>
      <c r="C838" s="451"/>
      <c r="D838" s="451"/>
      <c r="E838" s="451"/>
      <c r="F838" s="451"/>
      <c r="G838" s="451"/>
      <c r="H838" s="451"/>
      <c r="I838" s="451"/>
      <c r="J838" s="451"/>
      <c r="K838" s="451"/>
      <c r="L838" s="451"/>
      <c r="M838" s="451"/>
      <c r="N838" s="451"/>
      <c r="O838" s="451"/>
      <c r="P838" s="451"/>
      <c r="Q838" s="451"/>
      <c r="R838" s="451"/>
      <c r="S838" s="451"/>
      <c r="T838" s="451"/>
      <c r="U838" s="451"/>
      <c r="V838" s="451"/>
      <c r="W838" s="451"/>
      <c r="X838" s="451"/>
      <c r="Y838" s="451"/>
      <c r="Z838" s="451"/>
      <c r="AA838" s="451"/>
      <c r="AB838" s="451"/>
      <c r="AC838" s="451"/>
      <c r="AD838" s="451"/>
      <c r="AE838" s="451"/>
      <c r="AF838" s="451"/>
      <c r="AG838" s="451"/>
      <c r="AH838" s="451"/>
      <c r="AI838" s="451"/>
      <c r="AJ838" s="451"/>
      <c r="AK838" s="451"/>
      <c r="AL838" s="451"/>
      <c r="AM838" s="451"/>
      <c r="AN838" s="451"/>
      <c r="AO838" s="451"/>
      <c r="AP838" s="451"/>
      <c r="AQ838" s="451"/>
      <c r="AR838" s="451"/>
      <c r="AS838" s="451"/>
      <c r="AT838" s="451"/>
      <c r="AU838" s="451"/>
      <c r="AV838" s="451"/>
    </row>
    <row r="839" spans="1:48">
      <c r="A839" s="451"/>
      <c r="B839" s="451"/>
      <c r="C839" s="451"/>
      <c r="D839" s="451"/>
      <c r="E839" s="451"/>
      <c r="F839" s="451"/>
      <c r="G839" s="451"/>
      <c r="H839" s="451"/>
      <c r="I839" s="451"/>
      <c r="J839" s="451"/>
      <c r="K839" s="451"/>
      <c r="L839" s="451"/>
      <c r="M839" s="451"/>
      <c r="N839" s="451"/>
      <c r="O839" s="451"/>
      <c r="P839" s="451"/>
      <c r="Q839" s="451"/>
      <c r="R839" s="451"/>
      <c r="S839" s="451"/>
      <c r="T839" s="451"/>
      <c r="U839" s="451"/>
      <c r="V839" s="451"/>
      <c r="W839" s="451"/>
      <c r="X839" s="451"/>
      <c r="Y839" s="451"/>
      <c r="Z839" s="451"/>
      <c r="AA839" s="451"/>
      <c r="AB839" s="451"/>
      <c r="AC839" s="451"/>
      <c r="AD839" s="451"/>
      <c r="AE839" s="451"/>
      <c r="AF839" s="451"/>
      <c r="AG839" s="451"/>
      <c r="AH839" s="451"/>
      <c r="AI839" s="451"/>
      <c r="AJ839" s="451"/>
      <c r="AK839" s="451"/>
      <c r="AL839" s="451"/>
      <c r="AM839" s="451"/>
      <c r="AN839" s="451"/>
      <c r="AO839" s="451"/>
      <c r="AP839" s="451"/>
      <c r="AQ839" s="451"/>
      <c r="AR839" s="451"/>
      <c r="AS839" s="451"/>
      <c r="AT839" s="451"/>
      <c r="AU839" s="451"/>
      <c r="AV839" s="451"/>
    </row>
    <row r="840" spans="1:48">
      <c r="A840" s="451"/>
      <c r="B840" s="451"/>
      <c r="C840" s="451"/>
      <c r="D840" s="451"/>
      <c r="E840" s="451"/>
      <c r="F840" s="451"/>
      <c r="G840" s="451"/>
      <c r="H840" s="451"/>
      <c r="I840" s="451"/>
      <c r="J840" s="451"/>
      <c r="K840" s="451"/>
      <c r="L840" s="451"/>
      <c r="M840" s="451"/>
      <c r="N840" s="451"/>
      <c r="O840" s="451"/>
      <c r="P840" s="451"/>
      <c r="Q840" s="451"/>
      <c r="R840" s="451"/>
      <c r="S840" s="451"/>
      <c r="T840" s="451"/>
      <c r="U840" s="451"/>
      <c r="V840" s="451"/>
      <c r="W840" s="451"/>
      <c r="X840" s="451"/>
      <c r="Y840" s="451"/>
      <c r="Z840" s="451"/>
      <c r="AA840" s="451"/>
      <c r="AB840" s="451"/>
      <c r="AC840" s="451"/>
      <c r="AD840" s="451"/>
      <c r="AE840" s="451"/>
      <c r="AF840" s="451"/>
      <c r="AG840" s="451"/>
      <c r="AH840" s="451"/>
      <c r="AI840" s="451"/>
      <c r="AJ840" s="451"/>
      <c r="AK840" s="451"/>
      <c r="AL840" s="451"/>
      <c r="AM840" s="451"/>
      <c r="AN840" s="451"/>
      <c r="AO840" s="451"/>
      <c r="AP840" s="451"/>
      <c r="AQ840" s="451"/>
      <c r="AR840" s="451"/>
      <c r="AS840" s="451"/>
      <c r="AT840" s="451"/>
      <c r="AU840" s="451"/>
      <c r="AV840" s="451"/>
    </row>
    <row r="841" spans="1:48">
      <c r="A841" s="451"/>
      <c r="B841" s="451"/>
      <c r="C841" s="451"/>
      <c r="D841" s="451"/>
      <c r="E841" s="451"/>
      <c r="F841" s="451"/>
      <c r="G841" s="451"/>
      <c r="H841" s="451"/>
      <c r="I841" s="451"/>
      <c r="J841" s="451"/>
      <c r="K841" s="451"/>
      <c r="L841" s="451"/>
      <c r="M841" s="451"/>
      <c r="N841" s="451"/>
      <c r="O841" s="451"/>
      <c r="P841" s="451"/>
      <c r="Q841" s="451"/>
      <c r="R841" s="451"/>
      <c r="S841" s="451"/>
      <c r="T841" s="451"/>
      <c r="U841" s="451"/>
      <c r="V841" s="451"/>
      <c r="W841" s="451"/>
      <c r="X841" s="451"/>
      <c r="Y841" s="451"/>
      <c r="Z841" s="451"/>
      <c r="AA841" s="451"/>
      <c r="AB841" s="451"/>
      <c r="AC841" s="451"/>
      <c r="AD841" s="451"/>
      <c r="AE841" s="451"/>
      <c r="AF841" s="451"/>
      <c r="AG841" s="451"/>
      <c r="AH841" s="451"/>
      <c r="AI841" s="451"/>
      <c r="AJ841" s="451"/>
      <c r="AK841" s="451"/>
      <c r="AL841" s="451"/>
      <c r="AM841" s="451"/>
      <c r="AN841" s="451"/>
      <c r="AO841" s="451"/>
      <c r="AP841" s="451"/>
      <c r="AQ841" s="451"/>
      <c r="AR841" s="451"/>
      <c r="AS841" s="451"/>
      <c r="AT841" s="451"/>
      <c r="AU841" s="451"/>
      <c r="AV841" s="451"/>
    </row>
    <row r="842" spans="1:48">
      <c r="A842" s="451"/>
      <c r="B842" s="451"/>
      <c r="C842" s="451"/>
      <c r="D842" s="451"/>
      <c r="E842" s="451"/>
      <c r="F842" s="451"/>
      <c r="G842" s="451"/>
      <c r="H842" s="451"/>
      <c r="I842" s="451"/>
      <c r="J842" s="451"/>
      <c r="K842" s="451"/>
      <c r="L842" s="451"/>
      <c r="M842" s="451"/>
      <c r="N842" s="451"/>
      <c r="O842" s="451"/>
      <c r="P842" s="451"/>
      <c r="Q842" s="451"/>
      <c r="R842" s="451"/>
      <c r="S842" s="451"/>
      <c r="T842" s="451"/>
      <c r="U842" s="451"/>
      <c r="V842" s="451"/>
      <c r="W842" s="451"/>
      <c r="X842" s="451"/>
      <c r="Y842" s="451"/>
      <c r="Z842" s="451"/>
      <c r="AA842" s="451"/>
      <c r="AB842" s="451"/>
      <c r="AC842" s="451"/>
      <c r="AD842" s="451"/>
      <c r="AE842" s="451"/>
      <c r="AF842" s="451"/>
      <c r="AG842" s="451"/>
      <c r="AH842" s="451"/>
      <c r="AI842" s="451"/>
      <c r="AJ842" s="451"/>
      <c r="AK842" s="451"/>
      <c r="AL842" s="451"/>
      <c r="AM842" s="451"/>
      <c r="AN842" s="451"/>
      <c r="AO842" s="451"/>
      <c r="AP842" s="451"/>
      <c r="AQ842" s="451"/>
      <c r="AR842" s="451"/>
      <c r="AS842" s="451"/>
      <c r="AT842" s="451"/>
      <c r="AU842" s="451"/>
      <c r="AV842" s="451"/>
    </row>
    <row r="843" spans="1:48">
      <c r="A843" s="451"/>
      <c r="B843" s="451"/>
      <c r="C843" s="451"/>
      <c r="D843" s="451"/>
      <c r="E843" s="451"/>
      <c r="F843" s="451"/>
      <c r="G843" s="451"/>
      <c r="H843" s="451"/>
      <c r="I843" s="451"/>
      <c r="J843" s="451"/>
      <c r="K843" s="451"/>
      <c r="L843" s="451"/>
      <c r="M843" s="451"/>
      <c r="N843" s="451"/>
      <c r="O843" s="451"/>
      <c r="P843" s="451"/>
      <c r="Q843" s="451"/>
      <c r="R843" s="451"/>
      <c r="S843" s="451"/>
      <c r="T843" s="451"/>
      <c r="U843" s="451"/>
      <c r="V843" s="451"/>
      <c r="W843" s="451"/>
      <c r="X843" s="451"/>
      <c r="Y843" s="451"/>
      <c r="Z843" s="451"/>
      <c r="AA843" s="451"/>
      <c r="AB843" s="451"/>
      <c r="AC843" s="451"/>
      <c r="AD843" s="451"/>
      <c r="AE843" s="451"/>
      <c r="AF843" s="451"/>
      <c r="AG843" s="451"/>
      <c r="AH843" s="451"/>
      <c r="AI843" s="451"/>
      <c r="AJ843" s="451"/>
      <c r="AK843" s="451"/>
      <c r="AL843" s="451"/>
      <c r="AM843" s="451"/>
      <c r="AN843" s="451"/>
      <c r="AO843" s="451"/>
      <c r="AP843" s="451"/>
      <c r="AQ843" s="451"/>
      <c r="AR843" s="451"/>
      <c r="AS843" s="451"/>
      <c r="AT843" s="451"/>
      <c r="AU843" s="451"/>
      <c r="AV843" s="451"/>
    </row>
    <row r="844" spans="1:48">
      <c r="A844" s="451"/>
      <c r="B844" s="451"/>
      <c r="C844" s="451"/>
      <c r="D844" s="451"/>
      <c r="E844" s="451"/>
      <c r="F844" s="451"/>
      <c r="G844" s="451"/>
      <c r="H844" s="451"/>
      <c r="I844" s="451"/>
      <c r="J844" s="451"/>
      <c r="K844" s="451"/>
      <c r="L844" s="451"/>
      <c r="M844" s="451"/>
      <c r="N844" s="451"/>
      <c r="O844" s="451"/>
      <c r="P844" s="451"/>
      <c r="Q844" s="451"/>
      <c r="R844" s="451"/>
      <c r="S844" s="451"/>
      <c r="T844" s="451"/>
      <c r="U844" s="451"/>
      <c r="V844" s="451"/>
      <c r="W844" s="451"/>
      <c r="X844" s="451"/>
      <c r="Y844" s="451"/>
      <c r="Z844" s="451"/>
      <c r="AA844" s="451"/>
      <c r="AB844" s="451"/>
      <c r="AC844" s="451"/>
      <c r="AD844" s="451"/>
      <c r="AE844" s="451"/>
      <c r="AF844" s="451"/>
      <c r="AG844" s="451"/>
      <c r="AH844" s="451"/>
      <c r="AI844" s="451"/>
      <c r="AJ844" s="451"/>
      <c r="AK844" s="451"/>
      <c r="AL844" s="451"/>
      <c r="AM844" s="451"/>
      <c r="AN844" s="451"/>
      <c r="AO844" s="451"/>
      <c r="AP844" s="451"/>
      <c r="AQ844" s="451"/>
      <c r="AR844" s="451"/>
      <c r="AS844" s="451"/>
      <c r="AT844" s="451"/>
      <c r="AU844" s="451"/>
      <c r="AV844" s="451"/>
    </row>
    <row r="845" spans="1:48">
      <c r="A845" s="451"/>
      <c r="B845" s="451"/>
      <c r="C845" s="451"/>
      <c r="D845" s="451"/>
      <c r="E845" s="451"/>
      <c r="F845" s="451"/>
      <c r="G845" s="451"/>
      <c r="H845" s="451"/>
      <c r="I845" s="451"/>
      <c r="J845" s="451"/>
      <c r="K845" s="451"/>
      <c r="L845" s="451"/>
      <c r="M845" s="451"/>
      <c r="N845" s="451"/>
      <c r="O845" s="451"/>
      <c r="P845" s="451"/>
      <c r="Q845" s="451"/>
      <c r="R845" s="451"/>
      <c r="S845" s="451"/>
      <c r="T845" s="451"/>
      <c r="U845" s="451"/>
      <c r="V845" s="451"/>
      <c r="W845" s="451"/>
      <c r="X845" s="451"/>
      <c r="Y845" s="451"/>
      <c r="Z845" s="451"/>
      <c r="AA845" s="451"/>
      <c r="AB845" s="451"/>
      <c r="AC845" s="451"/>
      <c r="AD845" s="451"/>
      <c r="AE845" s="451"/>
      <c r="AF845" s="451"/>
      <c r="AG845" s="451"/>
      <c r="AH845" s="451"/>
      <c r="AI845" s="451"/>
      <c r="AJ845" s="451"/>
      <c r="AK845" s="451"/>
      <c r="AL845" s="451"/>
      <c r="AM845" s="451"/>
      <c r="AN845" s="451"/>
      <c r="AO845" s="451"/>
      <c r="AP845" s="451"/>
      <c r="AQ845" s="451"/>
      <c r="AR845" s="451"/>
      <c r="AS845" s="451"/>
      <c r="AT845" s="451"/>
      <c r="AU845" s="451"/>
      <c r="AV845" s="451"/>
    </row>
    <row r="846" spans="1:48">
      <c r="A846" s="451"/>
      <c r="B846" s="451"/>
      <c r="C846" s="451"/>
      <c r="D846" s="451"/>
      <c r="E846" s="451"/>
      <c r="F846" s="451"/>
      <c r="G846" s="451"/>
      <c r="H846" s="451"/>
      <c r="I846" s="451"/>
      <c r="J846" s="451"/>
      <c r="K846" s="451"/>
      <c r="L846" s="451"/>
      <c r="M846" s="451"/>
      <c r="N846" s="451"/>
      <c r="O846" s="451"/>
      <c r="P846" s="451"/>
      <c r="Q846" s="451"/>
      <c r="R846" s="451"/>
      <c r="S846" s="451"/>
      <c r="T846" s="451"/>
      <c r="U846" s="451"/>
      <c r="V846" s="451"/>
      <c r="W846" s="451"/>
      <c r="X846" s="451"/>
      <c r="Y846" s="451"/>
      <c r="Z846" s="451"/>
      <c r="AA846" s="451"/>
      <c r="AB846" s="451"/>
      <c r="AC846" s="451"/>
      <c r="AD846" s="451"/>
      <c r="AE846" s="451"/>
      <c r="AF846" s="451"/>
      <c r="AG846" s="451"/>
      <c r="AH846" s="451"/>
      <c r="AI846" s="451"/>
      <c r="AJ846" s="451"/>
      <c r="AK846" s="451"/>
      <c r="AL846" s="451"/>
      <c r="AM846" s="451"/>
      <c r="AN846" s="451"/>
      <c r="AO846" s="451"/>
      <c r="AP846" s="451"/>
      <c r="AQ846" s="451"/>
      <c r="AR846" s="451"/>
      <c r="AS846" s="451"/>
      <c r="AT846" s="451"/>
      <c r="AU846" s="451"/>
      <c r="AV846" s="451"/>
    </row>
    <row r="847" spans="1:48">
      <c r="A847" s="451"/>
      <c r="B847" s="451"/>
      <c r="C847" s="451"/>
      <c r="D847" s="451"/>
      <c r="E847" s="451"/>
      <c r="F847" s="451"/>
      <c r="G847" s="451"/>
      <c r="H847" s="451"/>
      <c r="I847" s="451"/>
      <c r="J847" s="451"/>
      <c r="K847" s="451"/>
      <c r="L847" s="451"/>
      <c r="M847" s="451"/>
      <c r="N847" s="451"/>
      <c r="O847" s="451"/>
      <c r="P847" s="451"/>
      <c r="Q847" s="451"/>
      <c r="R847" s="451"/>
      <c r="S847" s="451"/>
      <c r="T847" s="451"/>
      <c r="U847" s="451"/>
      <c r="V847" s="451"/>
      <c r="W847" s="451"/>
      <c r="X847" s="451"/>
      <c r="Y847" s="451"/>
      <c r="Z847" s="451"/>
      <c r="AA847" s="451"/>
      <c r="AB847" s="451"/>
      <c r="AC847" s="451"/>
      <c r="AD847" s="451"/>
      <c r="AE847" s="451"/>
      <c r="AF847" s="451"/>
      <c r="AG847" s="451"/>
      <c r="AH847" s="451"/>
      <c r="AI847" s="451"/>
      <c r="AJ847" s="451"/>
      <c r="AK847" s="451"/>
      <c r="AL847" s="451"/>
      <c r="AM847" s="451"/>
      <c r="AN847" s="451"/>
      <c r="AO847" s="451"/>
      <c r="AP847" s="451"/>
      <c r="AQ847" s="451"/>
      <c r="AR847" s="451"/>
      <c r="AS847" s="451"/>
      <c r="AT847" s="451"/>
      <c r="AU847" s="451"/>
      <c r="AV847" s="451"/>
    </row>
    <row r="848" spans="1:48">
      <c r="A848" s="451"/>
      <c r="B848" s="451"/>
      <c r="C848" s="451"/>
      <c r="D848" s="451"/>
      <c r="E848" s="451"/>
      <c r="F848" s="451"/>
      <c r="G848" s="451"/>
      <c r="H848" s="451"/>
      <c r="I848" s="451"/>
      <c r="J848" s="451"/>
      <c r="K848" s="451"/>
      <c r="L848" s="451"/>
      <c r="M848" s="451"/>
      <c r="N848" s="451"/>
      <c r="O848" s="451"/>
      <c r="P848" s="451"/>
      <c r="Q848" s="451"/>
      <c r="R848" s="451"/>
      <c r="S848" s="451"/>
      <c r="T848" s="451"/>
      <c r="U848" s="451"/>
      <c r="V848" s="451"/>
      <c r="W848" s="451"/>
      <c r="X848" s="451"/>
      <c r="Y848" s="451"/>
      <c r="Z848" s="451"/>
      <c r="AA848" s="451"/>
      <c r="AB848" s="451"/>
      <c r="AC848" s="451"/>
      <c r="AD848" s="451"/>
      <c r="AE848" s="451"/>
      <c r="AF848" s="451"/>
      <c r="AG848" s="451"/>
      <c r="AH848" s="451"/>
      <c r="AI848" s="451"/>
      <c r="AJ848" s="451"/>
      <c r="AK848" s="451"/>
      <c r="AL848" s="451"/>
      <c r="AM848" s="451"/>
      <c r="AN848" s="451"/>
      <c r="AO848" s="451"/>
      <c r="AP848" s="451"/>
      <c r="AQ848" s="451"/>
      <c r="AR848" s="451"/>
      <c r="AS848" s="451"/>
      <c r="AT848" s="451"/>
      <c r="AU848" s="451"/>
      <c r="AV848" s="451"/>
    </row>
    <row r="849" spans="1:48">
      <c r="A849" s="451"/>
      <c r="B849" s="451"/>
      <c r="C849" s="451"/>
      <c r="D849" s="451"/>
      <c r="E849" s="451"/>
      <c r="F849" s="451"/>
      <c r="G849" s="451"/>
      <c r="H849" s="451"/>
      <c r="I849" s="451"/>
      <c r="J849" s="451"/>
      <c r="K849" s="451"/>
      <c r="L849" s="451"/>
      <c r="M849" s="451"/>
      <c r="N849" s="451"/>
      <c r="O849" s="451"/>
      <c r="P849" s="451"/>
      <c r="Q849" s="451"/>
      <c r="R849" s="451"/>
      <c r="S849" s="451"/>
      <c r="T849" s="451"/>
      <c r="U849" s="451"/>
      <c r="V849" s="451"/>
      <c r="W849" s="451"/>
      <c r="X849" s="451"/>
      <c r="Y849" s="451"/>
      <c r="Z849" s="451"/>
      <c r="AA849" s="451"/>
      <c r="AB849" s="451"/>
      <c r="AC849" s="451"/>
      <c r="AD849" s="451"/>
      <c r="AE849" s="451"/>
      <c r="AF849" s="451"/>
      <c r="AG849" s="451"/>
      <c r="AH849" s="451"/>
      <c r="AI849" s="451"/>
      <c r="AJ849" s="451"/>
      <c r="AK849" s="451"/>
      <c r="AL849" s="451"/>
      <c r="AM849" s="451"/>
      <c r="AN849" s="451"/>
      <c r="AO849" s="451"/>
      <c r="AP849" s="451"/>
      <c r="AQ849" s="451"/>
      <c r="AR849" s="451"/>
      <c r="AS849" s="451"/>
      <c r="AT849" s="451"/>
      <c r="AU849" s="451"/>
      <c r="AV849" s="451"/>
    </row>
    <row r="850" spans="1:48">
      <c r="A850" s="451"/>
      <c r="B850" s="451"/>
      <c r="C850" s="451"/>
      <c r="D850" s="451"/>
      <c r="E850" s="451"/>
      <c r="F850" s="451"/>
      <c r="G850" s="451"/>
      <c r="H850" s="451"/>
      <c r="I850" s="451"/>
      <c r="J850" s="451"/>
      <c r="K850" s="451"/>
      <c r="L850" s="451"/>
      <c r="M850" s="451"/>
      <c r="N850" s="451"/>
      <c r="O850" s="451"/>
      <c r="P850" s="451"/>
      <c r="Q850" s="451"/>
      <c r="R850" s="451"/>
      <c r="S850" s="451"/>
      <c r="T850" s="451"/>
      <c r="U850" s="451"/>
      <c r="V850" s="451"/>
      <c r="W850" s="451"/>
      <c r="X850" s="451"/>
      <c r="Y850" s="451"/>
      <c r="Z850" s="451"/>
      <c r="AA850" s="451"/>
      <c r="AB850" s="451"/>
      <c r="AC850" s="451"/>
      <c r="AD850" s="451"/>
      <c r="AE850" s="451"/>
      <c r="AF850" s="451"/>
      <c r="AG850" s="451"/>
      <c r="AH850" s="451"/>
      <c r="AI850" s="451"/>
      <c r="AJ850" s="451"/>
      <c r="AK850" s="451"/>
      <c r="AL850" s="451"/>
      <c r="AM850" s="451"/>
      <c r="AN850" s="451"/>
      <c r="AO850" s="451"/>
      <c r="AP850" s="451"/>
      <c r="AQ850" s="451"/>
      <c r="AR850" s="451"/>
      <c r="AS850" s="451"/>
      <c r="AT850" s="451"/>
      <c r="AU850" s="451"/>
      <c r="AV850" s="451"/>
    </row>
    <row r="851" spans="1:48">
      <c r="A851" s="451"/>
      <c r="B851" s="451"/>
      <c r="C851" s="451"/>
      <c r="D851" s="451"/>
      <c r="E851" s="451"/>
      <c r="F851" s="451"/>
      <c r="G851" s="451"/>
      <c r="H851" s="451"/>
      <c r="I851" s="451"/>
      <c r="J851" s="451"/>
      <c r="K851" s="451"/>
      <c r="L851" s="451"/>
      <c r="M851" s="451"/>
      <c r="N851" s="451"/>
      <c r="O851" s="451"/>
      <c r="P851" s="451"/>
      <c r="Q851" s="451"/>
      <c r="R851" s="451"/>
      <c r="S851" s="451"/>
      <c r="T851" s="451"/>
      <c r="U851" s="451"/>
      <c r="V851" s="451"/>
      <c r="W851" s="451"/>
      <c r="X851" s="451"/>
      <c r="Y851" s="451"/>
      <c r="Z851" s="451"/>
      <c r="AA851" s="451"/>
      <c r="AB851" s="451"/>
      <c r="AC851" s="451"/>
      <c r="AD851" s="451"/>
      <c r="AE851" s="451"/>
      <c r="AF851" s="451"/>
      <c r="AG851" s="451"/>
      <c r="AH851" s="451"/>
      <c r="AI851" s="451"/>
      <c r="AJ851" s="451"/>
      <c r="AK851" s="451"/>
      <c r="AL851" s="451"/>
      <c r="AM851" s="451"/>
      <c r="AN851" s="451"/>
      <c r="AO851" s="451"/>
      <c r="AP851" s="451"/>
      <c r="AQ851" s="451"/>
      <c r="AR851" s="451"/>
      <c r="AS851" s="451"/>
      <c r="AT851" s="451"/>
      <c r="AU851" s="451"/>
      <c r="AV851" s="451"/>
    </row>
    <row r="852" spans="1:48">
      <c r="A852" s="451"/>
      <c r="B852" s="451"/>
      <c r="C852" s="451"/>
      <c r="D852" s="451"/>
      <c r="E852" s="451"/>
      <c r="F852" s="451"/>
      <c r="G852" s="451"/>
      <c r="H852" s="451"/>
      <c r="I852" s="451"/>
      <c r="J852" s="451"/>
      <c r="K852" s="451"/>
      <c r="L852" s="451"/>
      <c r="M852" s="451"/>
      <c r="N852" s="451"/>
      <c r="O852" s="451"/>
      <c r="P852" s="451"/>
      <c r="Q852" s="451"/>
      <c r="R852" s="451"/>
      <c r="S852" s="451"/>
      <c r="T852" s="451"/>
      <c r="U852" s="451"/>
      <c r="V852" s="451"/>
      <c r="W852" s="451"/>
      <c r="X852" s="451"/>
      <c r="Y852" s="451"/>
      <c r="Z852" s="451"/>
      <c r="AA852" s="451"/>
      <c r="AB852" s="451"/>
      <c r="AC852" s="451"/>
      <c r="AD852" s="451"/>
      <c r="AE852" s="451"/>
      <c r="AF852" s="451"/>
      <c r="AG852" s="451"/>
      <c r="AH852" s="451"/>
      <c r="AI852" s="451"/>
      <c r="AJ852" s="451"/>
      <c r="AK852" s="451"/>
      <c r="AL852" s="451"/>
      <c r="AM852" s="451"/>
      <c r="AN852" s="451"/>
      <c r="AO852" s="451"/>
      <c r="AP852" s="451"/>
      <c r="AQ852" s="451"/>
      <c r="AR852" s="451"/>
      <c r="AS852" s="451"/>
      <c r="AT852" s="451"/>
      <c r="AU852" s="451"/>
      <c r="AV852" s="451"/>
    </row>
    <row r="853" spans="1:48">
      <c r="A853" s="451"/>
      <c r="B853" s="451"/>
      <c r="C853" s="451"/>
      <c r="D853" s="451"/>
      <c r="E853" s="451"/>
      <c r="F853" s="451"/>
      <c r="G853" s="451"/>
      <c r="H853" s="451"/>
      <c r="I853" s="451"/>
      <c r="J853" s="451"/>
      <c r="K853" s="451"/>
      <c r="L853" s="451"/>
      <c r="M853" s="451"/>
      <c r="N853" s="451"/>
      <c r="O853" s="451"/>
      <c r="P853" s="451"/>
      <c r="Q853" s="451"/>
      <c r="R853" s="451"/>
      <c r="S853" s="451"/>
      <c r="T853" s="451"/>
      <c r="U853" s="451"/>
      <c r="V853" s="451"/>
      <c r="W853" s="451"/>
      <c r="X853" s="451"/>
      <c r="Y853" s="451"/>
      <c r="Z853" s="451"/>
      <c r="AA853" s="451"/>
      <c r="AB853" s="451"/>
      <c r="AC853" s="451"/>
      <c r="AD853" s="451"/>
      <c r="AE853" s="451"/>
      <c r="AF853" s="451"/>
      <c r="AG853" s="451"/>
      <c r="AH853" s="451"/>
      <c r="AI853" s="451"/>
      <c r="AJ853" s="451"/>
      <c r="AK853" s="451"/>
      <c r="AL853" s="451"/>
      <c r="AM853" s="451"/>
      <c r="AN853" s="451"/>
      <c r="AO853" s="451"/>
      <c r="AP853" s="451"/>
      <c r="AQ853" s="451"/>
      <c r="AR853" s="451"/>
      <c r="AS853" s="451"/>
      <c r="AT853" s="451"/>
      <c r="AU853" s="451"/>
      <c r="AV853" s="451"/>
    </row>
    <row r="854" spans="1:48">
      <c r="A854" s="451"/>
      <c r="B854" s="451"/>
      <c r="C854" s="451"/>
      <c r="D854" s="451"/>
      <c r="E854" s="451"/>
      <c r="F854" s="451"/>
      <c r="G854" s="451"/>
      <c r="H854" s="451"/>
      <c r="I854" s="451"/>
      <c r="J854" s="451"/>
      <c r="K854" s="451"/>
      <c r="L854" s="451"/>
      <c r="M854" s="451"/>
      <c r="N854" s="451"/>
      <c r="O854" s="451"/>
      <c r="P854" s="451"/>
      <c r="Q854" s="451"/>
      <c r="R854" s="451"/>
      <c r="S854" s="451"/>
      <c r="T854" s="451"/>
      <c r="U854" s="451"/>
      <c r="V854" s="451"/>
      <c r="W854" s="451"/>
      <c r="X854" s="451"/>
      <c r="Y854" s="451"/>
      <c r="Z854" s="451"/>
      <c r="AA854" s="451"/>
      <c r="AB854" s="451"/>
      <c r="AC854" s="451"/>
      <c r="AD854" s="451"/>
      <c r="AE854" s="451"/>
      <c r="AF854" s="451"/>
      <c r="AG854" s="451"/>
      <c r="AH854" s="451"/>
      <c r="AI854" s="451"/>
      <c r="AJ854" s="451"/>
      <c r="AK854" s="451"/>
      <c r="AL854" s="451"/>
      <c r="AM854" s="451"/>
      <c r="AN854" s="451"/>
      <c r="AO854" s="451"/>
      <c r="AP854" s="451"/>
      <c r="AQ854" s="451"/>
      <c r="AR854" s="451"/>
      <c r="AS854" s="451"/>
      <c r="AT854" s="451"/>
      <c r="AU854" s="451"/>
      <c r="AV854" s="451"/>
    </row>
    <row r="855" spans="1:48">
      <c r="A855" s="451"/>
      <c r="B855" s="451"/>
      <c r="C855" s="451"/>
      <c r="D855" s="451"/>
      <c r="E855" s="451"/>
      <c r="F855" s="451"/>
      <c r="G855" s="451"/>
      <c r="H855" s="451"/>
      <c r="I855" s="451"/>
      <c r="J855" s="451"/>
      <c r="K855" s="451"/>
      <c r="L855" s="451"/>
      <c r="M855" s="451"/>
      <c r="N855" s="451"/>
      <c r="O855" s="451"/>
      <c r="P855" s="451"/>
      <c r="Q855" s="451"/>
      <c r="R855" s="451"/>
      <c r="S855" s="451"/>
      <c r="T855" s="451"/>
      <c r="U855" s="451"/>
      <c r="V855" s="451"/>
      <c r="W855" s="451"/>
      <c r="X855" s="451"/>
      <c r="Y855" s="451"/>
      <c r="Z855" s="451"/>
      <c r="AA855" s="451"/>
      <c r="AB855" s="451"/>
      <c r="AC855" s="451"/>
      <c r="AD855" s="451"/>
      <c r="AE855" s="451"/>
      <c r="AF855" s="451"/>
      <c r="AG855" s="451"/>
      <c r="AH855" s="451"/>
      <c r="AI855" s="451"/>
      <c r="AJ855" s="451"/>
      <c r="AK855" s="451"/>
      <c r="AL855" s="451"/>
      <c r="AM855" s="451"/>
      <c r="AN855" s="451"/>
      <c r="AO855" s="451"/>
      <c r="AP855" s="451"/>
      <c r="AQ855" s="451"/>
      <c r="AR855" s="451"/>
      <c r="AS855" s="451"/>
      <c r="AT855" s="451"/>
      <c r="AU855" s="451"/>
      <c r="AV855" s="451"/>
    </row>
    <row r="856" spans="1:48">
      <c r="A856" s="451"/>
      <c r="B856" s="451"/>
      <c r="C856" s="451"/>
      <c r="D856" s="451"/>
      <c r="E856" s="451"/>
      <c r="F856" s="451"/>
      <c r="G856" s="451"/>
      <c r="H856" s="451"/>
      <c r="I856" s="451"/>
      <c r="J856" s="451"/>
      <c r="K856" s="451"/>
      <c r="L856" s="451"/>
      <c r="M856" s="451"/>
      <c r="N856" s="451"/>
      <c r="O856" s="451"/>
      <c r="P856" s="451"/>
      <c r="Q856" s="451"/>
      <c r="R856" s="451"/>
      <c r="S856" s="451"/>
      <c r="T856" s="451"/>
      <c r="U856" s="451"/>
      <c r="V856" s="451"/>
      <c r="W856" s="451"/>
      <c r="X856" s="451"/>
      <c r="Y856" s="451"/>
      <c r="Z856" s="451"/>
      <c r="AA856" s="451"/>
      <c r="AB856" s="451"/>
      <c r="AC856" s="451"/>
      <c r="AD856" s="451"/>
      <c r="AE856" s="451"/>
      <c r="AF856" s="451"/>
      <c r="AG856" s="451"/>
      <c r="AH856" s="451"/>
      <c r="AI856" s="451"/>
      <c r="AJ856" s="451"/>
      <c r="AK856" s="451"/>
      <c r="AL856" s="451"/>
      <c r="AM856" s="451"/>
      <c r="AN856" s="451"/>
      <c r="AO856" s="451"/>
      <c r="AP856" s="451"/>
      <c r="AQ856" s="451"/>
      <c r="AR856" s="451"/>
      <c r="AS856" s="451"/>
      <c r="AT856" s="451"/>
      <c r="AU856" s="451"/>
      <c r="AV856" s="451"/>
    </row>
    <row r="857" spans="1:48">
      <c r="A857" s="451"/>
      <c r="B857" s="451"/>
      <c r="C857" s="451"/>
      <c r="D857" s="451"/>
      <c r="E857" s="451"/>
      <c r="F857" s="451"/>
      <c r="G857" s="451"/>
      <c r="H857" s="451"/>
      <c r="I857" s="451"/>
      <c r="J857" s="451"/>
      <c r="K857" s="451"/>
      <c r="L857" s="451"/>
      <c r="M857" s="451"/>
      <c r="N857" s="451"/>
      <c r="O857" s="451"/>
      <c r="P857" s="451"/>
      <c r="Q857" s="451"/>
      <c r="R857" s="451"/>
      <c r="S857" s="451"/>
      <c r="T857" s="451"/>
      <c r="U857" s="451"/>
      <c r="V857" s="451"/>
      <c r="W857" s="451"/>
      <c r="X857" s="451"/>
      <c r="Y857" s="451"/>
      <c r="Z857" s="451"/>
      <c r="AA857" s="451"/>
      <c r="AB857" s="451"/>
      <c r="AC857" s="451"/>
      <c r="AD857" s="451"/>
      <c r="AE857" s="451"/>
      <c r="AF857" s="451"/>
      <c r="AG857" s="451"/>
      <c r="AH857" s="451"/>
      <c r="AI857" s="451"/>
      <c r="AJ857" s="451"/>
      <c r="AK857" s="451"/>
      <c r="AL857" s="451"/>
      <c r="AM857" s="451"/>
      <c r="AN857" s="451"/>
      <c r="AO857" s="451"/>
      <c r="AP857" s="451"/>
      <c r="AQ857" s="451"/>
      <c r="AR857" s="451"/>
      <c r="AS857" s="451"/>
      <c r="AT857" s="451"/>
      <c r="AU857" s="451"/>
      <c r="AV857" s="451"/>
    </row>
    <row r="858" spans="1:48">
      <c r="A858" s="451"/>
      <c r="B858" s="451"/>
      <c r="C858" s="451"/>
      <c r="D858" s="451"/>
      <c r="E858" s="451"/>
      <c r="F858" s="451"/>
      <c r="G858" s="451"/>
      <c r="H858" s="451"/>
      <c r="I858" s="451"/>
      <c r="J858" s="451"/>
      <c r="K858" s="451"/>
      <c r="L858" s="451"/>
      <c r="M858" s="451"/>
      <c r="N858" s="451"/>
      <c r="O858" s="451"/>
      <c r="P858" s="451"/>
      <c r="Q858" s="451"/>
      <c r="R858" s="451"/>
      <c r="S858" s="451"/>
      <c r="T858" s="451"/>
      <c r="U858" s="451"/>
      <c r="V858" s="451"/>
      <c r="W858" s="451"/>
      <c r="X858" s="451"/>
      <c r="Y858" s="451"/>
      <c r="Z858" s="451"/>
      <c r="AA858" s="451"/>
      <c r="AB858" s="451"/>
      <c r="AC858" s="451"/>
      <c r="AD858" s="451"/>
      <c r="AE858" s="451"/>
      <c r="AF858" s="451"/>
      <c r="AG858" s="451"/>
      <c r="AH858" s="451"/>
      <c r="AI858" s="451"/>
      <c r="AJ858" s="451"/>
      <c r="AK858" s="451"/>
      <c r="AL858" s="451"/>
      <c r="AM858" s="451"/>
      <c r="AN858" s="451"/>
      <c r="AO858" s="451"/>
      <c r="AP858" s="451"/>
      <c r="AQ858" s="451"/>
      <c r="AR858" s="451"/>
      <c r="AS858" s="451"/>
      <c r="AT858" s="451"/>
      <c r="AU858" s="451"/>
      <c r="AV858" s="451"/>
    </row>
    <row r="859" spans="1:48">
      <c r="A859" s="451"/>
      <c r="B859" s="451"/>
      <c r="C859" s="451"/>
      <c r="D859" s="451"/>
      <c r="E859" s="451"/>
      <c r="F859" s="451"/>
      <c r="G859" s="451"/>
      <c r="H859" s="451"/>
      <c r="I859" s="451"/>
      <c r="J859" s="451"/>
      <c r="K859" s="451"/>
      <c r="L859" s="451"/>
      <c r="M859" s="451"/>
      <c r="N859" s="451"/>
      <c r="O859" s="451"/>
      <c r="P859" s="451"/>
      <c r="Q859" s="451"/>
      <c r="R859" s="451"/>
      <c r="S859" s="451"/>
      <c r="T859" s="451"/>
      <c r="U859" s="451"/>
      <c r="V859" s="451"/>
      <c r="W859" s="451"/>
      <c r="X859" s="451"/>
      <c r="Y859" s="451"/>
      <c r="Z859" s="451"/>
      <c r="AA859" s="451"/>
      <c r="AB859" s="451"/>
      <c r="AC859" s="451"/>
      <c r="AD859" s="451"/>
      <c r="AE859" s="451"/>
      <c r="AF859" s="451"/>
      <c r="AG859" s="451"/>
      <c r="AH859" s="451"/>
      <c r="AI859" s="451"/>
      <c r="AJ859" s="451"/>
      <c r="AK859" s="451"/>
      <c r="AL859" s="451"/>
      <c r="AM859" s="451"/>
      <c r="AN859" s="451"/>
      <c r="AO859" s="451"/>
      <c r="AP859" s="451"/>
      <c r="AQ859" s="451"/>
      <c r="AR859" s="451"/>
      <c r="AS859" s="451"/>
      <c r="AT859" s="451"/>
      <c r="AU859" s="451"/>
      <c r="AV859" s="451"/>
    </row>
    <row r="860" spans="1:48">
      <c r="A860" s="451"/>
      <c r="B860" s="451"/>
      <c r="C860" s="451"/>
      <c r="D860" s="451"/>
      <c r="E860" s="451"/>
      <c r="F860" s="451"/>
      <c r="G860" s="451"/>
      <c r="H860" s="451"/>
      <c r="I860" s="451"/>
      <c r="J860" s="451"/>
      <c r="K860" s="451"/>
      <c r="L860" s="451"/>
      <c r="M860" s="451"/>
      <c r="N860" s="451"/>
      <c r="O860" s="451"/>
      <c r="P860" s="451"/>
      <c r="Q860" s="451"/>
      <c r="R860" s="451"/>
      <c r="S860" s="451"/>
      <c r="T860" s="451"/>
      <c r="U860" s="451"/>
      <c r="V860" s="451"/>
      <c r="W860" s="451"/>
      <c r="X860" s="451"/>
      <c r="Y860" s="451"/>
      <c r="Z860" s="451"/>
      <c r="AA860" s="451"/>
      <c r="AB860" s="451"/>
      <c r="AC860" s="451"/>
      <c r="AD860" s="451"/>
      <c r="AE860" s="451"/>
      <c r="AF860" s="451"/>
      <c r="AG860" s="451"/>
      <c r="AH860" s="451"/>
      <c r="AI860" s="451"/>
      <c r="AJ860" s="451"/>
      <c r="AK860" s="451"/>
      <c r="AL860" s="451"/>
      <c r="AM860" s="451"/>
      <c r="AN860" s="451"/>
      <c r="AO860" s="451"/>
      <c r="AP860" s="451"/>
      <c r="AQ860" s="451"/>
      <c r="AR860" s="451"/>
      <c r="AS860" s="451"/>
      <c r="AT860" s="451"/>
      <c r="AU860" s="451"/>
      <c r="AV860" s="451"/>
    </row>
    <row r="861" spans="1:48">
      <c r="A861" s="451"/>
      <c r="B861" s="451"/>
      <c r="C861" s="451"/>
      <c r="D861" s="451"/>
      <c r="E861" s="451"/>
      <c r="F861" s="451"/>
      <c r="G861" s="451"/>
      <c r="H861" s="451"/>
      <c r="I861" s="451"/>
      <c r="J861" s="451"/>
      <c r="K861" s="451"/>
      <c r="L861" s="451"/>
      <c r="M861" s="451"/>
      <c r="N861" s="451"/>
      <c r="O861" s="451"/>
      <c r="P861" s="451"/>
      <c r="Q861" s="451"/>
      <c r="R861" s="451"/>
      <c r="S861" s="451"/>
      <c r="T861" s="451"/>
      <c r="U861" s="451"/>
      <c r="V861" s="451"/>
      <c r="W861" s="451"/>
      <c r="X861" s="451"/>
      <c r="Y861" s="451"/>
      <c r="Z861" s="451"/>
      <c r="AA861" s="451"/>
      <c r="AB861" s="451"/>
      <c r="AC861" s="451"/>
      <c r="AD861" s="451"/>
      <c r="AE861" s="451"/>
      <c r="AF861" s="451"/>
      <c r="AG861" s="451"/>
      <c r="AH861" s="451"/>
      <c r="AI861" s="451"/>
      <c r="AJ861" s="451"/>
      <c r="AK861" s="451"/>
      <c r="AL861" s="451"/>
      <c r="AM861" s="451"/>
      <c r="AN861" s="451"/>
      <c r="AO861" s="451"/>
      <c r="AP861" s="451"/>
      <c r="AQ861" s="451"/>
      <c r="AR861" s="451"/>
      <c r="AS861" s="451"/>
      <c r="AT861" s="451"/>
      <c r="AU861" s="451"/>
      <c r="AV861" s="451"/>
    </row>
    <row r="862" spans="1:48">
      <c r="A862" s="451"/>
      <c r="B862" s="451"/>
      <c r="C862" s="451"/>
      <c r="D862" s="451"/>
      <c r="E862" s="451"/>
      <c r="F862" s="451"/>
      <c r="G862" s="451"/>
      <c r="H862" s="451"/>
      <c r="I862" s="451"/>
      <c r="J862" s="451"/>
      <c r="K862" s="451"/>
      <c r="L862" s="451"/>
      <c r="M862" s="451"/>
      <c r="N862" s="451"/>
      <c r="O862" s="451"/>
      <c r="P862" s="451"/>
      <c r="Q862" s="451"/>
      <c r="R862" s="451"/>
      <c r="S862" s="451"/>
      <c r="T862" s="451"/>
      <c r="U862" s="451"/>
      <c r="V862" s="451"/>
      <c r="W862" s="451"/>
      <c r="X862" s="451"/>
      <c r="Y862" s="451"/>
      <c r="Z862" s="451"/>
      <c r="AA862" s="451"/>
      <c r="AB862" s="451"/>
      <c r="AC862" s="451"/>
      <c r="AD862" s="451"/>
      <c r="AE862" s="451"/>
      <c r="AF862" s="451"/>
      <c r="AG862" s="451"/>
      <c r="AH862" s="451"/>
      <c r="AI862" s="451"/>
      <c r="AJ862" s="451"/>
      <c r="AK862" s="451"/>
      <c r="AL862" s="451"/>
      <c r="AM862" s="451"/>
      <c r="AN862" s="451"/>
      <c r="AO862" s="451"/>
      <c r="AP862" s="451"/>
      <c r="AQ862" s="451"/>
      <c r="AR862" s="451"/>
      <c r="AS862" s="451"/>
      <c r="AT862" s="451"/>
      <c r="AU862" s="451"/>
      <c r="AV862" s="451"/>
    </row>
    <row r="863" spans="1:48">
      <c r="A863" s="451"/>
      <c r="B863" s="451"/>
      <c r="C863" s="451"/>
      <c r="D863" s="451"/>
      <c r="E863" s="451"/>
      <c r="F863" s="451"/>
      <c r="G863" s="451"/>
      <c r="H863" s="451"/>
      <c r="I863" s="451"/>
      <c r="J863" s="451"/>
      <c r="K863" s="451"/>
      <c r="L863" s="451"/>
      <c r="M863" s="451"/>
      <c r="N863" s="451"/>
      <c r="O863" s="451"/>
      <c r="P863" s="451"/>
      <c r="Q863" s="451"/>
      <c r="R863" s="451"/>
      <c r="S863" s="451"/>
      <c r="T863" s="451"/>
      <c r="U863" s="451"/>
      <c r="V863" s="451"/>
      <c r="W863" s="451"/>
      <c r="X863" s="451"/>
      <c r="Y863" s="451"/>
      <c r="Z863" s="451"/>
      <c r="AA863" s="451"/>
      <c r="AB863" s="451"/>
      <c r="AC863" s="451"/>
      <c r="AD863" s="451"/>
      <c r="AE863" s="451"/>
      <c r="AF863" s="451"/>
      <c r="AG863" s="451"/>
      <c r="AH863" s="451"/>
      <c r="AI863" s="451"/>
      <c r="AJ863" s="451"/>
      <c r="AK863" s="451"/>
      <c r="AL863" s="451"/>
      <c r="AM863" s="451"/>
      <c r="AN863" s="451"/>
      <c r="AO863" s="451"/>
      <c r="AP863" s="451"/>
      <c r="AQ863" s="451"/>
      <c r="AR863" s="451"/>
      <c r="AS863" s="451"/>
      <c r="AT863" s="451"/>
      <c r="AU863" s="451"/>
      <c r="AV863" s="451"/>
    </row>
    <row r="864" spans="1:48">
      <c r="A864" s="451"/>
      <c r="B864" s="451"/>
      <c r="C864" s="451"/>
      <c r="D864" s="451"/>
      <c r="E864" s="451"/>
      <c r="F864" s="451"/>
      <c r="G864" s="451"/>
      <c r="H864" s="451"/>
      <c r="I864" s="451"/>
      <c r="J864" s="451"/>
      <c r="K864" s="451"/>
      <c r="L864" s="451"/>
      <c r="M864" s="451"/>
      <c r="N864" s="451"/>
      <c r="O864" s="451"/>
      <c r="P864" s="451"/>
      <c r="Q864" s="451"/>
      <c r="R864" s="451"/>
      <c r="S864" s="451"/>
      <c r="T864" s="451"/>
      <c r="U864" s="451"/>
      <c r="V864" s="451"/>
      <c r="W864" s="451"/>
      <c r="X864" s="451"/>
      <c r="Y864" s="451"/>
      <c r="Z864" s="451"/>
      <c r="AA864" s="451"/>
      <c r="AB864" s="451"/>
      <c r="AC864" s="451"/>
      <c r="AD864" s="451"/>
      <c r="AE864" s="451"/>
      <c r="AF864" s="451"/>
      <c r="AG864" s="451"/>
      <c r="AH864" s="451"/>
      <c r="AI864" s="451"/>
      <c r="AJ864" s="451"/>
      <c r="AK864" s="451"/>
      <c r="AL864" s="451"/>
      <c r="AM864" s="451"/>
      <c r="AN864" s="451"/>
      <c r="AO864" s="451"/>
      <c r="AP864" s="451"/>
      <c r="AQ864" s="451"/>
      <c r="AR864" s="451"/>
      <c r="AS864" s="451"/>
      <c r="AT864" s="451"/>
      <c r="AU864" s="451"/>
      <c r="AV864" s="451"/>
    </row>
    <row r="865" spans="1:48">
      <c r="A865" s="451"/>
      <c r="B865" s="451"/>
      <c r="C865" s="451"/>
      <c r="D865" s="451"/>
      <c r="E865" s="451"/>
      <c r="F865" s="451"/>
      <c r="G865" s="451"/>
      <c r="H865" s="451"/>
      <c r="I865" s="451"/>
      <c r="J865" s="451"/>
      <c r="K865" s="451"/>
      <c r="L865" s="451"/>
      <c r="M865" s="451"/>
      <c r="N865" s="451"/>
      <c r="O865" s="451"/>
      <c r="P865" s="451"/>
      <c r="Q865" s="451"/>
      <c r="R865" s="451"/>
      <c r="S865" s="451"/>
      <c r="T865" s="451"/>
      <c r="U865" s="451"/>
      <c r="V865" s="451"/>
      <c r="W865" s="451"/>
      <c r="X865" s="451"/>
      <c r="Y865" s="451"/>
      <c r="Z865" s="451"/>
      <c r="AA865" s="451"/>
      <c r="AB865" s="451"/>
      <c r="AC865" s="451"/>
      <c r="AD865" s="451"/>
      <c r="AE865" s="451"/>
      <c r="AF865" s="451"/>
      <c r="AG865" s="451"/>
      <c r="AH865" s="451"/>
      <c r="AI865" s="451"/>
      <c r="AJ865" s="451"/>
      <c r="AK865" s="451"/>
      <c r="AL865" s="451"/>
      <c r="AM865" s="451"/>
      <c r="AN865" s="451"/>
      <c r="AO865" s="451"/>
      <c r="AP865" s="451"/>
      <c r="AQ865" s="451"/>
      <c r="AR865" s="451"/>
      <c r="AS865" s="451"/>
      <c r="AT865" s="451"/>
      <c r="AU865" s="451"/>
      <c r="AV865" s="451"/>
    </row>
    <row r="866" spans="1:48">
      <c r="A866" s="451"/>
      <c r="B866" s="451"/>
      <c r="C866" s="451"/>
      <c r="D866" s="451"/>
      <c r="E866" s="451"/>
      <c r="F866" s="451"/>
      <c r="G866" s="451"/>
      <c r="H866" s="451"/>
      <c r="I866" s="451"/>
      <c r="J866" s="451"/>
      <c r="K866" s="451"/>
      <c r="L866" s="451"/>
      <c r="M866" s="451"/>
      <c r="N866" s="451"/>
      <c r="O866" s="451"/>
      <c r="P866" s="451"/>
      <c r="Q866" s="451"/>
      <c r="R866" s="451"/>
      <c r="S866" s="451"/>
      <c r="T866" s="451"/>
      <c r="U866" s="451"/>
      <c r="V866" s="451"/>
      <c r="W866" s="451"/>
      <c r="X866" s="451"/>
      <c r="Y866" s="451"/>
      <c r="Z866" s="451"/>
      <c r="AA866" s="451"/>
      <c r="AB866" s="451"/>
      <c r="AC866" s="451"/>
      <c r="AD866" s="451"/>
      <c r="AE866" s="451"/>
      <c r="AF866" s="451"/>
      <c r="AG866" s="451"/>
      <c r="AH866" s="451"/>
      <c r="AI866" s="451"/>
      <c r="AJ866" s="451"/>
      <c r="AK866" s="451"/>
      <c r="AL866" s="451"/>
      <c r="AM866" s="451"/>
      <c r="AN866" s="451"/>
      <c r="AO866" s="451"/>
      <c r="AP866" s="451"/>
      <c r="AQ866" s="451"/>
      <c r="AR866" s="451"/>
      <c r="AS866" s="451"/>
      <c r="AT866" s="451"/>
      <c r="AU866" s="451"/>
      <c r="AV866" s="451"/>
    </row>
    <row r="867" spans="1:48">
      <c r="A867" s="451"/>
      <c r="B867" s="451"/>
      <c r="C867" s="451"/>
      <c r="D867" s="451"/>
      <c r="E867" s="451"/>
      <c r="F867" s="451"/>
      <c r="G867" s="451"/>
      <c r="H867" s="451"/>
      <c r="I867" s="451"/>
      <c r="J867" s="451"/>
      <c r="K867" s="451"/>
      <c r="L867" s="451"/>
      <c r="M867" s="451"/>
      <c r="N867" s="451"/>
      <c r="O867" s="451"/>
      <c r="P867" s="451"/>
      <c r="Q867" s="451"/>
      <c r="R867" s="451"/>
      <c r="S867" s="451"/>
      <c r="T867" s="451"/>
      <c r="U867" s="451"/>
      <c r="V867" s="451"/>
      <c r="W867" s="451"/>
      <c r="X867" s="451"/>
      <c r="Y867" s="451"/>
      <c r="Z867" s="451"/>
      <c r="AA867" s="451"/>
      <c r="AB867" s="451"/>
      <c r="AC867" s="451"/>
      <c r="AD867" s="451"/>
      <c r="AE867" s="451"/>
      <c r="AF867" s="451"/>
      <c r="AG867" s="451"/>
      <c r="AH867" s="451"/>
      <c r="AI867" s="451"/>
      <c r="AJ867" s="451"/>
      <c r="AK867" s="451"/>
      <c r="AL867" s="451"/>
      <c r="AM867" s="451"/>
      <c r="AN867" s="451"/>
      <c r="AO867" s="451"/>
      <c r="AP867" s="451"/>
      <c r="AQ867" s="451"/>
      <c r="AR867" s="451"/>
      <c r="AS867" s="451"/>
      <c r="AT867" s="451"/>
      <c r="AU867" s="451"/>
      <c r="AV867" s="451"/>
    </row>
    <row r="868" spans="1:48">
      <c r="A868" s="451"/>
      <c r="B868" s="451"/>
      <c r="C868" s="451"/>
      <c r="D868" s="451"/>
      <c r="E868" s="451"/>
      <c r="F868" s="451"/>
      <c r="G868" s="451"/>
      <c r="H868" s="451"/>
      <c r="I868" s="451"/>
      <c r="J868" s="451"/>
      <c r="K868" s="451"/>
      <c r="L868" s="451"/>
      <c r="M868" s="451"/>
      <c r="N868" s="451"/>
      <c r="O868" s="451"/>
      <c r="P868" s="451"/>
      <c r="Q868" s="451"/>
      <c r="R868" s="451"/>
      <c r="S868" s="451"/>
      <c r="T868" s="451"/>
      <c r="U868" s="451"/>
      <c r="V868" s="451"/>
      <c r="W868" s="451"/>
      <c r="X868" s="451"/>
      <c r="Y868" s="451"/>
      <c r="Z868" s="451"/>
      <c r="AA868" s="451"/>
      <c r="AB868" s="451"/>
      <c r="AC868" s="451"/>
      <c r="AD868" s="451"/>
      <c r="AE868" s="451"/>
      <c r="AF868" s="451"/>
      <c r="AG868" s="451"/>
      <c r="AH868" s="451"/>
      <c r="AI868" s="451"/>
      <c r="AJ868" s="451"/>
      <c r="AK868" s="451"/>
      <c r="AL868" s="451"/>
      <c r="AM868" s="451"/>
      <c r="AN868" s="451"/>
      <c r="AO868" s="451"/>
      <c r="AP868" s="451"/>
      <c r="AQ868" s="451"/>
      <c r="AR868" s="451"/>
      <c r="AS868" s="451"/>
      <c r="AT868" s="451"/>
      <c r="AU868" s="451"/>
      <c r="AV868" s="451"/>
    </row>
    <row r="869" spans="1:48">
      <c r="A869" s="451"/>
      <c r="B869" s="451"/>
      <c r="C869" s="451"/>
      <c r="D869" s="451"/>
      <c r="E869" s="451"/>
      <c r="F869" s="451"/>
      <c r="G869" s="451"/>
      <c r="H869" s="451"/>
      <c r="I869" s="451"/>
      <c r="J869" s="451"/>
      <c r="K869" s="451"/>
      <c r="L869" s="451"/>
      <c r="M869" s="451"/>
      <c r="N869" s="451"/>
      <c r="O869" s="451"/>
      <c r="P869" s="451"/>
      <c r="Q869" s="451"/>
      <c r="R869" s="451"/>
      <c r="S869" s="451"/>
      <c r="T869" s="451"/>
      <c r="U869" s="451"/>
      <c r="V869" s="451"/>
      <c r="W869" s="451"/>
      <c r="X869" s="451"/>
      <c r="Y869" s="451"/>
      <c r="Z869" s="451"/>
      <c r="AA869" s="451"/>
      <c r="AB869" s="451"/>
      <c r="AC869" s="451"/>
      <c r="AD869" s="451"/>
      <c r="AE869" s="451"/>
      <c r="AF869" s="451"/>
      <c r="AG869" s="451"/>
      <c r="AH869" s="451"/>
      <c r="AI869" s="451"/>
      <c r="AJ869" s="451"/>
      <c r="AK869" s="451"/>
      <c r="AL869" s="451"/>
      <c r="AM869" s="451"/>
      <c r="AN869" s="451"/>
      <c r="AO869" s="451"/>
      <c r="AP869" s="451"/>
      <c r="AQ869" s="451"/>
      <c r="AR869" s="451"/>
      <c r="AS869" s="451"/>
      <c r="AT869" s="451"/>
      <c r="AU869" s="451"/>
      <c r="AV869" s="451"/>
    </row>
    <row r="870" spans="1:48">
      <c r="A870" s="451"/>
      <c r="B870" s="451"/>
      <c r="C870" s="451"/>
      <c r="D870" s="451"/>
      <c r="E870" s="451"/>
      <c r="F870" s="451"/>
      <c r="G870" s="451"/>
      <c r="H870" s="451"/>
      <c r="I870" s="451"/>
      <c r="J870" s="451"/>
      <c r="K870" s="451"/>
      <c r="L870" s="451"/>
      <c r="M870" s="451"/>
      <c r="N870" s="451"/>
      <c r="O870" s="451"/>
      <c r="P870" s="451"/>
      <c r="Q870" s="451"/>
      <c r="R870" s="451"/>
      <c r="S870" s="451"/>
      <c r="T870" s="451"/>
      <c r="U870" s="451"/>
      <c r="V870" s="451"/>
      <c r="W870" s="451"/>
      <c r="X870" s="451"/>
      <c r="Y870" s="451"/>
      <c r="Z870" s="451"/>
      <c r="AA870" s="451"/>
      <c r="AB870" s="451"/>
      <c r="AC870" s="451"/>
      <c r="AD870" s="451"/>
      <c r="AE870" s="451"/>
      <c r="AF870" s="451"/>
      <c r="AG870" s="451"/>
      <c r="AH870" s="451"/>
      <c r="AI870" s="451"/>
      <c r="AJ870" s="451"/>
      <c r="AK870" s="451"/>
      <c r="AL870" s="451"/>
      <c r="AM870" s="451"/>
      <c r="AN870" s="451"/>
      <c r="AO870" s="451"/>
      <c r="AP870" s="451"/>
      <c r="AQ870" s="451"/>
      <c r="AR870" s="451"/>
      <c r="AS870" s="451"/>
      <c r="AT870" s="451"/>
      <c r="AU870" s="451"/>
      <c r="AV870" s="451"/>
    </row>
    <row r="871" spans="1:48">
      <c r="A871" s="451"/>
      <c r="B871" s="451"/>
      <c r="C871" s="451"/>
      <c r="D871" s="451"/>
      <c r="E871" s="451"/>
      <c r="F871" s="451"/>
      <c r="G871" s="451"/>
      <c r="H871" s="451"/>
      <c r="I871" s="451"/>
      <c r="J871" s="451"/>
      <c r="K871" s="451"/>
      <c r="L871" s="451"/>
      <c r="M871" s="451"/>
      <c r="N871" s="451"/>
      <c r="O871" s="451"/>
      <c r="P871" s="451"/>
      <c r="Q871" s="451"/>
      <c r="R871" s="451"/>
      <c r="S871" s="451"/>
      <c r="T871" s="451"/>
      <c r="U871" s="451"/>
      <c r="V871" s="451"/>
      <c r="W871" s="451"/>
      <c r="X871" s="451"/>
      <c r="Y871" s="451"/>
      <c r="Z871" s="451"/>
      <c r="AA871" s="451"/>
      <c r="AB871" s="451"/>
      <c r="AC871" s="451"/>
      <c r="AD871" s="451"/>
      <c r="AE871" s="451"/>
      <c r="AF871" s="451"/>
      <c r="AG871" s="451"/>
      <c r="AH871" s="451"/>
      <c r="AI871" s="451"/>
      <c r="AJ871" s="451"/>
      <c r="AK871" s="451"/>
      <c r="AL871" s="451"/>
      <c r="AM871" s="451"/>
      <c r="AN871" s="451"/>
      <c r="AO871" s="451"/>
      <c r="AP871" s="451"/>
      <c r="AQ871" s="451"/>
      <c r="AR871" s="451"/>
      <c r="AS871" s="451"/>
      <c r="AT871" s="451"/>
      <c r="AU871" s="451"/>
      <c r="AV871" s="451"/>
    </row>
    <row r="872" spans="1:48">
      <c r="A872" s="451"/>
      <c r="B872" s="451"/>
      <c r="C872" s="451"/>
      <c r="D872" s="451"/>
      <c r="E872" s="451"/>
      <c r="F872" s="451"/>
      <c r="G872" s="451"/>
      <c r="H872" s="451"/>
      <c r="I872" s="451"/>
      <c r="J872" s="451"/>
      <c r="K872" s="451"/>
      <c r="L872" s="451"/>
      <c r="M872" s="451"/>
      <c r="N872" s="451"/>
      <c r="O872" s="451"/>
      <c r="P872" s="451"/>
      <c r="Q872" s="451"/>
      <c r="R872" s="451"/>
      <c r="S872" s="451"/>
      <c r="T872" s="451"/>
      <c r="U872" s="451"/>
      <c r="V872" s="451"/>
      <c r="W872" s="451"/>
      <c r="X872" s="451"/>
      <c r="Y872" s="451"/>
      <c r="Z872" s="451"/>
      <c r="AA872" s="451"/>
      <c r="AB872" s="451"/>
      <c r="AC872" s="451"/>
      <c r="AD872" s="451"/>
      <c r="AE872" s="451"/>
      <c r="AF872" s="451"/>
      <c r="AG872" s="451"/>
      <c r="AH872" s="451"/>
      <c r="AI872" s="451"/>
      <c r="AJ872" s="451"/>
      <c r="AK872" s="451"/>
      <c r="AL872" s="451"/>
      <c r="AM872" s="451"/>
      <c r="AN872" s="451"/>
      <c r="AO872" s="451"/>
      <c r="AP872" s="451"/>
      <c r="AQ872" s="451"/>
      <c r="AR872" s="451"/>
      <c r="AS872" s="451"/>
      <c r="AT872" s="451"/>
      <c r="AU872" s="451"/>
      <c r="AV872" s="451"/>
    </row>
    <row r="873" spans="1:48">
      <c r="A873" s="451"/>
      <c r="B873" s="451"/>
      <c r="C873" s="451"/>
      <c r="D873" s="451"/>
      <c r="E873" s="451"/>
      <c r="F873" s="451"/>
      <c r="G873" s="451"/>
      <c r="H873" s="451"/>
      <c r="I873" s="451"/>
      <c r="J873" s="451"/>
      <c r="K873" s="451"/>
      <c r="L873" s="451"/>
      <c r="M873" s="451"/>
      <c r="N873" s="451"/>
      <c r="O873" s="451"/>
      <c r="P873" s="451"/>
      <c r="Q873" s="451"/>
      <c r="R873" s="451"/>
      <c r="S873" s="451"/>
      <c r="T873" s="451"/>
      <c r="U873" s="451"/>
      <c r="V873" s="451"/>
      <c r="W873" s="451"/>
      <c r="X873" s="451"/>
      <c r="Y873" s="451"/>
      <c r="Z873" s="451"/>
      <c r="AA873" s="451"/>
      <c r="AB873" s="451"/>
      <c r="AC873" s="451"/>
      <c r="AD873" s="451"/>
      <c r="AE873" s="451"/>
      <c r="AF873" s="451"/>
      <c r="AG873" s="451"/>
      <c r="AH873" s="451"/>
      <c r="AI873" s="451"/>
      <c r="AJ873" s="451"/>
      <c r="AK873" s="451"/>
      <c r="AL873" s="451"/>
      <c r="AM873" s="451"/>
      <c r="AN873" s="451"/>
      <c r="AO873" s="451"/>
      <c r="AP873" s="451"/>
      <c r="AQ873" s="451"/>
      <c r="AR873" s="451"/>
      <c r="AS873" s="451"/>
      <c r="AT873" s="451"/>
      <c r="AU873" s="451"/>
      <c r="AV873" s="451"/>
    </row>
    <row r="874" spans="1:48">
      <c r="A874" s="451"/>
      <c r="B874" s="451"/>
      <c r="C874" s="451"/>
      <c r="D874" s="451"/>
      <c r="E874" s="451"/>
      <c r="F874" s="451"/>
      <c r="G874" s="451"/>
      <c r="H874" s="451"/>
      <c r="I874" s="451"/>
      <c r="J874" s="451"/>
      <c r="K874" s="451"/>
      <c r="L874" s="451"/>
      <c r="M874" s="451"/>
      <c r="N874" s="451"/>
      <c r="O874" s="451"/>
      <c r="P874" s="451"/>
      <c r="Q874" s="451"/>
      <c r="R874" s="451"/>
      <c r="S874" s="451"/>
      <c r="T874" s="451"/>
      <c r="U874" s="451"/>
      <c r="V874" s="451"/>
      <c r="W874" s="451"/>
      <c r="X874" s="451"/>
      <c r="Y874" s="451"/>
      <c r="Z874" s="451"/>
      <c r="AA874" s="451"/>
      <c r="AB874" s="451"/>
      <c r="AC874" s="451"/>
      <c r="AD874" s="451"/>
      <c r="AE874" s="451"/>
      <c r="AF874" s="451"/>
      <c r="AG874" s="451"/>
      <c r="AH874" s="451"/>
      <c r="AI874" s="451"/>
      <c r="AJ874" s="451"/>
      <c r="AK874" s="451"/>
      <c r="AL874" s="451"/>
      <c r="AM874" s="451"/>
      <c r="AN874" s="451"/>
      <c r="AO874" s="451"/>
      <c r="AP874" s="451"/>
      <c r="AQ874" s="451"/>
      <c r="AR874" s="451"/>
      <c r="AS874" s="451"/>
      <c r="AT874" s="451"/>
      <c r="AU874" s="451"/>
      <c r="AV874" s="451"/>
    </row>
    <row r="875" spans="1:48">
      <c r="A875" s="451"/>
      <c r="B875" s="451"/>
      <c r="C875" s="451"/>
      <c r="D875" s="451"/>
      <c r="E875" s="451"/>
      <c r="F875" s="451"/>
      <c r="G875" s="451"/>
      <c r="H875" s="451"/>
      <c r="I875" s="451"/>
      <c r="J875" s="451"/>
      <c r="K875" s="451"/>
      <c r="L875" s="451"/>
      <c r="M875" s="451"/>
      <c r="N875" s="451"/>
      <c r="O875" s="451"/>
      <c r="P875" s="451"/>
      <c r="Q875" s="451"/>
      <c r="R875" s="451"/>
      <c r="S875" s="451"/>
      <c r="T875" s="451"/>
      <c r="U875" s="451"/>
      <c r="V875" s="451"/>
      <c r="W875" s="451"/>
      <c r="X875" s="451"/>
      <c r="Y875" s="451"/>
      <c r="Z875" s="451"/>
      <c r="AA875" s="451"/>
      <c r="AB875" s="451"/>
      <c r="AC875" s="451"/>
      <c r="AD875" s="451"/>
      <c r="AE875" s="451"/>
      <c r="AF875" s="451"/>
      <c r="AG875" s="451"/>
      <c r="AH875" s="451"/>
      <c r="AI875" s="451"/>
      <c r="AJ875" s="451"/>
      <c r="AK875" s="451"/>
      <c r="AL875" s="451"/>
      <c r="AM875" s="451"/>
      <c r="AN875" s="451"/>
      <c r="AO875" s="451"/>
      <c r="AP875" s="451"/>
      <c r="AQ875" s="451"/>
      <c r="AR875" s="451"/>
      <c r="AS875" s="451"/>
      <c r="AT875" s="451"/>
      <c r="AU875" s="451"/>
      <c r="AV875" s="451"/>
    </row>
    <row r="876" spans="1:48">
      <c r="A876" s="451"/>
      <c r="B876" s="451"/>
      <c r="C876" s="451"/>
      <c r="D876" s="451"/>
      <c r="E876" s="451"/>
      <c r="F876" s="451"/>
      <c r="G876" s="451"/>
      <c r="H876" s="451"/>
      <c r="I876" s="451"/>
      <c r="J876" s="451"/>
      <c r="K876" s="451"/>
      <c r="L876" s="451"/>
      <c r="M876" s="451"/>
      <c r="N876" s="451"/>
      <c r="O876" s="451"/>
      <c r="P876" s="451"/>
      <c r="Q876" s="451"/>
      <c r="R876" s="451"/>
      <c r="S876" s="451"/>
      <c r="T876" s="451"/>
      <c r="U876" s="451"/>
      <c r="V876" s="451"/>
      <c r="W876" s="451"/>
      <c r="X876" s="451"/>
      <c r="Y876" s="451"/>
      <c r="Z876" s="451"/>
      <c r="AA876" s="451"/>
      <c r="AB876" s="451"/>
      <c r="AC876" s="451"/>
      <c r="AD876" s="451"/>
      <c r="AE876" s="451"/>
      <c r="AF876" s="451"/>
      <c r="AG876" s="451"/>
      <c r="AH876" s="451"/>
      <c r="AI876" s="451"/>
      <c r="AJ876" s="451"/>
      <c r="AK876" s="451"/>
      <c r="AL876" s="451"/>
      <c r="AM876" s="451"/>
      <c r="AN876" s="451"/>
      <c r="AO876" s="451"/>
      <c r="AP876" s="451"/>
      <c r="AQ876" s="451"/>
      <c r="AR876" s="451"/>
      <c r="AS876" s="451"/>
      <c r="AT876" s="451"/>
      <c r="AU876" s="451"/>
      <c r="AV876" s="451"/>
    </row>
    <row r="877" spans="1:48">
      <c r="A877" s="451"/>
      <c r="B877" s="451"/>
      <c r="C877" s="451"/>
      <c r="D877" s="451"/>
      <c r="E877" s="451"/>
      <c r="F877" s="451"/>
      <c r="G877" s="451"/>
      <c r="H877" s="451"/>
      <c r="I877" s="451"/>
      <c r="J877" s="451"/>
      <c r="K877" s="451"/>
      <c r="L877" s="451"/>
      <c r="M877" s="451"/>
      <c r="N877" s="451"/>
      <c r="O877" s="451"/>
      <c r="P877" s="451"/>
      <c r="Q877" s="451"/>
      <c r="R877" s="451"/>
      <c r="S877" s="451"/>
      <c r="T877" s="451"/>
      <c r="U877" s="451"/>
      <c r="V877" s="451"/>
      <c r="W877" s="451"/>
      <c r="X877" s="451"/>
      <c r="Y877" s="451"/>
      <c r="Z877" s="451"/>
      <c r="AA877" s="451"/>
      <c r="AB877" s="451"/>
      <c r="AC877" s="451"/>
      <c r="AD877" s="451"/>
      <c r="AE877" s="451"/>
      <c r="AF877" s="451"/>
      <c r="AG877" s="451"/>
      <c r="AH877" s="451"/>
      <c r="AI877" s="451"/>
      <c r="AJ877" s="451"/>
      <c r="AK877" s="451"/>
      <c r="AL877" s="451"/>
      <c r="AM877" s="451"/>
      <c r="AN877" s="451"/>
      <c r="AO877" s="451"/>
      <c r="AP877" s="451"/>
      <c r="AQ877" s="451"/>
      <c r="AR877" s="451"/>
      <c r="AS877" s="451"/>
      <c r="AT877" s="451"/>
      <c r="AU877" s="451"/>
      <c r="AV877" s="451"/>
    </row>
    <row r="878" spans="1:48">
      <c r="A878" s="451"/>
      <c r="B878" s="451"/>
      <c r="C878" s="451"/>
      <c r="D878" s="451"/>
      <c r="E878" s="451"/>
      <c r="F878" s="451"/>
      <c r="G878" s="451"/>
      <c r="H878" s="451"/>
      <c r="I878" s="451"/>
      <c r="J878" s="451"/>
      <c r="K878" s="451"/>
      <c r="L878" s="451"/>
      <c r="M878" s="451"/>
      <c r="N878" s="451"/>
      <c r="O878" s="451"/>
      <c r="P878" s="451"/>
      <c r="Q878" s="451"/>
      <c r="R878" s="451"/>
      <c r="S878" s="451"/>
      <c r="T878" s="451"/>
      <c r="U878" s="451"/>
      <c r="V878" s="451"/>
      <c r="W878" s="451"/>
      <c r="X878" s="451"/>
      <c r="Y878" s="451"/>
      <c r="Z878" s="451"/>
      <c r="AA878" s="451"/>
      <c r="AB878" s="451"/>
      <c r="AC878" s="451"/>
      <c r="AD878" s="451"/>
      <c r="AE878" s="451"/>
      <c r="AF878" s="451"/>
      <c r="AG878" s="451"/>
      <c r="AH878" s="451"/>
      <c r="AI878" s="451"/>
      <c r="AJ878" s="451"/>
      <c r="AK878" s="451"/>
      <c r="AL878" s="451"/>
      <c r="AM878" s="451"/>
      <c r="AN878" s="451"/>
      <c r="AO878" s="451"/>
      <c r="AP878" s="451"/>
      <c r="AQ878" s="451"/>
      <c r="AR878" s="451"/>
      <c r="AS878" s="451"/>
      <c r="AT878" s="451"/>
      <c r="AU878" s="451"/>
      <c r="AV878" s="451"/>
    </row>
    <row r="879" spans="1:48">
      <c r="A879" s="451"/>
      <c r="B879" s="451"/>
      <c r="C879" s="451"/>
      <c r="D879" s="451"/>
      <c r="E879" s="451"/>
      <c r="F879" s="451"/>
      <c r="G879" s="451"/>
      <c r="H879" s="451"/>
      <c r="I879" s="451"/>
      <c r="J879" s="451"/>
      <c r="K879" s="451"/>
      <c r="L879" s="451"/>
      <c r="M879" s="451"/>
      <c r="N879" s="451"/>
      <c r="O879" s="451"/>
      <c r="P879" s="451"/>
      <c r="Q879" s="451"/>
      <c r="R879" s="451"/>
      <c r="S879" s="451"/>
      <c r="T879" s="451"/>
      <c r="U879" s="451"/>
      <c r="V879" s="451"/>
      <c r="W879" s="451"/>
      <c r="X879" s="451"/>
      <c r="Y879" s="451"/>
      <c r="Z879" s="451"/>
      <c r="AA879" s="451"/>
      <c r="AB879" s="451"/>
      <c r="AC879" s="451"/>
      <c r="AD879" s="451"/>
      <c r="AE879" s="451"/>
      <c r="AF879" s="451"/>
      <c r="AG879" s="451"/>
      <c r="AH879" s="451"/>
      <c r="AI879" s="451"/>
      <c r="AJ879" s="451"/>
      <c r="AK879" s="451"/>
      <c r="AL879" s="451"/>
      <c r="AM879" s="451"/>
      <c r="AN879" s="451"/>
      <c r="AO879" s="451"/>
      <c r="AP879" s="451"/>
      <c r="AQ879" s="451"/>
      <c r="AR879" s="451"/>
      <c r="AS879" s="451"/>
      <c r="AT879" s="451"/>
      <c r="AU879" s="451"/>
      <c r="AV879" s="451"/>
    </row>
    <row r="880" spans="1:48">
      <c r="A880" s="451"/>
      <c r="B880" s="451"/>
      <c r="C880" s="451"/>
      <c r="D880" s="451"/>
      <c r="E880" s="451"/>
      <c r="F880" s="451"/>
      <c r="G880" s="451"/>
      <c r="H880" s="451"/>
      <c r="I880" s="451"/>
      <c r="J880" s="451"/>
      <c r="K880" s="451"/>
      <c r="L880" s="451"/>
      <c r="M880" s="451"/>
      <c r="N880" s="451"/>
      <c r="O880" s="451"/>
      <c r="P880" s="451"/>
      <c r="Q880" s="451"/>
      <c r="R880" s="451"/>
      <c r="S880" s="451"/>
      <c r="T880" s="451"/>
      <c r="U880" s="451"/>
      <c r="V880" s="451"/>
      <c r="W880" s="451"/>
      <c r="X880" s="451"/>
      <c r="Y880" s="451"/>
      <c r="Z880" s="451"/>
      <c r="AA880" s="451"/>
      <c r="AB880" s="451"/>
      <c r="AC880" s="451"/>
      <c r="AD880" s="451"/>
      <c r="AE880" s="451"/>
      <c r="AF880" s="451"/>
      <c r="AG880" s="451"/>
      <c r="AH880" s="451"/>
      <c r="AI880" s="451"/>
      <c r="AJ880" s="451"/>
      <c r="AK880" s="451"/>
      <c r="AL880" s="451"/>
      <c r="AM880" s="451"/>
      <c r="AN880" s="451"/>
      <c r="AO880" s="451"/>
      <c r="AP880" s="451"/>
      <c r="AQ880" s="451"/>
      <c r="AR880" s="451"/>
      <c r="AS880" s="451"/>
      <c r="AT880" s="451"/>
      <c r="AU880" s="451"/>
      <c r="AV880" s="451"/>
    </row>
    <row r="881" spans="1:48">
      <c r="A881" s="451"/>
      <c r="B881" s="451"/>
      <c r="C881" s="451"/>
      <c r="D881" s="451"/>
      <c r="E881" s="451"/>
      <c r="F881" s="451"/>
      <c r="G881" s="451"/>
      <c r="H881" s="451"/>
      <c r="I881" s="451"/>
      <c r="J881" s="451"/>
      <c r="K881" s="451"/>
      <c r="L881" s="451"/>
      <c r="M881" s="451"/>
      <c r="N881" s="451"/>
      <c r="O881" s="451"/>
      <c r="P881" s="451"/>
      <c r="Q881" s="451"/>
      <c r="R881" s="451"/>
      <c r="S881" s="451"/>
      <c r="T881" s="451"/>
      <c r="U881" s="451"/>
      <c r="V881" s="451"/>
      <c r="W881" s="451"/>
      <c r="X881" s="451"/>
      <c r="Y881" s="451"/>
      <c r="Z881" s="451"/>
      <c r="AA881" s="451"/>
      <c r="AB881" s="451"/>
      <c r="AC881" s="451"/>
      <c r="AD881" s="451"/>
      <c r="AE881" s="451"/>
      <c r="AF881" s="451"/>
      <c r="AG881" s="451"/>
      <c r="AH881" s="451"/>
      <c r="AI881" s="451"/>
      <c r="AJ881" s="451"/>
      <c r="AK881" s="451"/>
      <c r="AL881" s="451"/>
      <c r="AM881" s="451"/>
      <c r="AN881" s="451"/>
      <c r="AO881" s="451"/>
      <c r="AP881" s="451"/>
      <c r="AQ881" s="451"/>
      <c r="AR881" s="451"/>
      <c r="AS881" s="451"/>
      <c r="AT881" s="451"/>
      <c r="AU881" s="451"/>
      <c r="AV881" s="451"/>
    </row>
    <row r="882" spans="1:48">
      <c r="A882" s="451"/>
      <c r="B882" s="451"/>
      <c r="C882" s="451"/>
      <c r="D882" s="451"/>
      <c r="E882" s="451"/>
      <c r="F882" s="451"/>
      <c r="G882" s="451"/>
      <c r="H882" s="451"/>
      <c r="I882" s="451"/>
      <c r="J882" s="451"/>
      <c r="K882" s="451"/>
      <c r="L882" s="451"/>
      <c r="M882" s="451"/>
      <c r="N882" s="451"/>
      <c r="O882" s="451"/>
      <c r="P882" s="451"/>
      <c r="Q882" s="451"/>
      <c r="R882" s="451"/>
      <c r="S882" s="451"/>
      <c r="T882" s="451"/>
      <c r="U882" s="451"/>
      <c r="V882" s="451"/>
      <c r="W882" s="451"/>
      <c r="X882" s="451"/>
      <c r="Y882" s="451"/>
      <c r="Z882" s="451"/>
      <c r="AA882" s="451"/>
      <c r="AB882" s="451"/>
      <c r="AC882" s="451"/>
      <c r="AD882" s="451"/>
      <c r="AE882" s="451"/>
      <c r="AF882" s="451"/>
      <c r="AG882" s="451"/>
      <c r="AH882" s="451"/>
      <c r="AI882" s="451"/>
      <c r="AJ882" s="451"/>
      <c r="AK882" s="451"/>
      <c r="AL882" s="451"/>
      <c r="AM882" s="451"/>
      <c r="AN882" s="451"/>
      <c r="AO882" s="451"/>
      <c r="AP882" s="451"/>
      <c r="AQ882" s="451"/>
      <c r="AR882" s="451"/>
      <c r="AS882" s="451"/>
      <c r="AT882" s="451"/>
      <c r="AU882" s="451"/>
      <c r="AV882" s="451"/>
    </row>
    <row r="883" spans="1:48">
      <c r="A883" s="451"/>
      <c r="B883" s="451"/>
      <c r="C883" s="451"/>
      <c r="D883" s="451"/>
      <c r="E883" s="451"/>
      <c r="F883" s="451"/>
      <c r="G883" s="451"/>
      <c r="H883" s="451"/>
      <c r="I883" s="451"/>
      <c r="J883" s="451"/>
      <c r="K883" s="451"/>
      <c r="L883" s="451"/>
      <c r="M883" s="451"/>
      <c r="N883" s="451"/>
      <c r="O883" s="451"/>
      <c r="P883" s="451"/>
      <c r="Q883" s="451"/>
      <c r="R883" s="451"/>
      <c r="S883" s="451"/>
      <c r="T883" s="451"/>
      <c r="U883" s="451"/>
      <c r="V883" s="451"/>
      <c r="W883" s="451"/>
      <c r="X883" s="451"/>
      <c r="Y883" s="451"/>
      <c r="Z883" s="451"/>
      <c r="AA883" s="451"/>
      <c r="AB883" s="451"/>
      <c r="AC883" s="451"/>
      <c r="AD883" s="451"/>
      <c r="AE883" s="451"/>
      <c r="AF883" s="451"/>
      <c r="AG883" s="451"/>
      <c r="AH883" s="451"/>
      <c r="AI883" s="451"/>
      <c r="AJ883" s="451"/>
      <c r="AK883" s="451"/>
      <c r="AL883" s="451"/>
      <c r="AM883" s="451"/>
      <c r="AN883" s="451"/>
      <c r="AO883" s="451"/>
      <c r="AP883" s="451"/>
      <c r="AQ883" s="451"/>
      <c r="AR883" s="451"/>
      <c r="AS883" s="451"/>
      <c r="AT883" s="451"/>
      <c r="AU883" s="451"/>
      <c r="AV883" s="451"/>
    </row>
    <row r="884" spans="1:48">
      <c r="A884" s="451"/>
      <c r="B884" s="451"/>
      <c r="C884" s="451"/>
      <c r="D884" s="451"/>
      <c r="E884" s="451"/>
      <c r="F884" s="451"/>
      <c r="G884" s="451"/>
      <c r="H884" s="451"/>
      <c r="I884" s="451"/>
      <c r="J884" s="451"/>
      <c r="K884" s="451"/>
      <c r="L884" s="451"/>
      <c r="M884" s="451"/>
      <c r="N884" s="451"/>
      <c r="O884" s="451"/>
      <c r="P884" s="451"/>
      <c r="Q884" s="451"/>
      <c r="R884" s="451"/>
      <c r="S884" s="451"/>
      <c r="T884" s="451"/>
      <c r="U884" s="451"/>
      <c r="V884" s="451"/>
      <c r="W884" s="451"/>
      <c r="X884" s="451"/>
      <c r="Y884" s="451"/>
      <c r="Z884" s="451"/>
      <c r="AA884" s="451"/>
      <c r="AB884" s="451"/>
      <c r="AC884" s="451"/>
      <c r="AD884" s="451"/>
      <c r="AE884" s="451"/>
      <c r="AF884" s="451"/>
      <c r="AG884" s="451"/>
      <c r="AH884" s="451"/>
      <c r="AI884" s="451"/>
      <c r="AJ884" s="451"/>
      <c r="AK884" s="451"/>
      <c r="AL884" s="451"/>
      <c r="AM884" s="451"/>
      <c r="AN884" s="451"/>
      <c r="AO884" s="451"/>
      <c r="AP884" s="451"/>
      <c r="AQ884" s="451"/>
      <c r="AR884" s="451"/>
      <c r="AS884" s="451"/>
      <c r="AT884" s="451"/>
      <c r="AU884" s="451"/>
      <c r="AV884" s="451"/>
    </row>
    <row r="885" spans="1:48">
      <c r="A885" s="451"/>
      <c r="B885" s="451"/>
      <c r="C885" s="451"/>
      <c r="D885" s="451"/>
      <c r="E885" s="451"/>
      <c r="F885" s="451"/>
      <c r="G885" s="451"/>
      <c r="H885" s="451"/>
      <c r="I885" s="451"/>
      <c r="J885" s="451"/>
      <c r="K885" s="451"/>
      <c r="L885" s="451"/>
      <c r="M885" s="451"/>
      <c r="N885" s="451"/>
      <c r="O885" s="451"/>
      <c r="P885" s="451"/>
      <c r="Q885" s="451"/>
      <c r="R885" s="451"/>
      <c r="S885" s="451"/>
      <c r="T885" s="451"/>
      <c r="U885" s="451"/>
      <c r="V885" s="451"/>
      <c r="W885" s="451"/>
      <c r="X885" s="451"/>
      <c r="Y885" s="451"/>
      <c r="Z885" s="451"/>
      <c r="AA885" s="451"/>
      <c r="AB885" s="451"/>
      <c r="AC885" s="451"/>
      <c r="AD885" s="451"/>
      <c r="AE885" s="451"/>
      <c r="AF885" s="451"/>
      <c r="AG885" s="451"/>
      <c r="AH885" s="451"/>
      <c r="AI885" s="451"/>
      <c r="AJ885" s="451"/>
      <c r="AK885" s="451"/>
      <c r="AL885" s="451"/>
      <c r="AM885" s="451"/>
      <c r="AN885" s="451"/>
      <c r="AO885" s="451"/>
      <c r="AP885" s="451"/>
      <c r="AQ885" s="451"/>
      <c r="AR885" s="451"/>
      <c r="AS885" s="451"/>
      <c r="AT885" s="451"/>
      <c r="AU885" s="451"/>
      <c r="AV885" s="451"/>
    </row>
    <row r="886" spans="1:48">
      <c r="A886" s="451"/>
      <c r="B886" s="451"/>
      <c r="C886" s="451"/>
      <c r="D886" s="451"/>
      <c r="E886" s="451"/>
      <c r="F886" s="451"/>
      <c r="G886" s="451"/>
      <c r="H886" s="451"/>
      <c r="I886" s="451"/>
      <c r="J886" s="451"/>
      <c r="K886" s="451"/>
      <c r="L886" s="451"/>
      <c r="M886" s="451"/>
      <c r="N886" s="451"/>
      <c r="O886" s="451"/>
      <c r="P886" s="451"/>
      <c r="Q886" s="451"/>
      <c r="R886" s="451"/>
      <c r="S886" s="451"/>
      <c r="T886" s="451"/>
      <c r="U886" s="451"/>
      <c r="V886" s="451"/>
      <c r="W886" s="451"/>
      <c r="X886" s="451"/>
      <c r="Y886" s="451"/>
      <c r="Z886" s="451"/>
      <c r="AA886" s="451"/>
      <c r="AB886" s="451"/>
      <c r="AC886" s="451"/>
      <c r="AD886" s="451"/>
      <c r="AE886" s="451"/>
      <c r="AF886" s="451"/>
      <c r="AG886" s="451"/>
      <c r="AH886" s="451"/>
      <c r="AI886" s="451"/>
      <c r="AJ886" s="451"/>
      <c r="AK886" s="451"/>
      <c r="AL886" s="451"/>
      <c r="AM886" s="451"/>
      <c r="AN886" s="451"/>
      <c r="AO886" s="451"/>
      <c r="AP886" s="451"/>
      <c r="AQ886" s="451"/>
      <c r="AR886" s="451"/>
      <c r="AS886" s="451"/>
      <c r="AT886" s="451"/>
      <c r="AU886" s="451"/>
      <c r="AV886" s="451"/>
    </row>
    <row r="887" spans="1:48">
      <c r="A887" s="451"/>
      <c r="B887" s="451"/>
      <c r="C887" s="451"/>
      <c r="D887" s="451"/>
      <c r="E887" s="451"/>
      <c r="F887" s="451"/>
      <c r="G887" s="451"/>
      <c r="H887" s="451"/>
      <c r="I887" s="451"/>
      <c r="J887" s="451"/>
      <c r="K887" s="451"/>
      <c r="L887" s="451"/>
      <c r="M887" s="451"/>
      <c r="N887" s="451"/>
      <c r="O887" s="451"/>
      <c r="P887" s="451"/>
      <c r="Q887" s="451"/>
      <c r="R887" s="451"/>
      <c r="S887" s="451"/>
      <c r="T887" s="451"/>
      <c r="U887" s="451"/>
      <c r="V887" s="451"/>
      <c r="W887" s="451"/>
      <c r="X887" s="451"/>
      <c r="Y887" s="451"/>
      <c r="Z887" s="451"/>
      <c r="AA887" s="451"/>
      <c r="AB887" s="451"/>
      <c r="AC887" s="451"/>
      <c r="AD887" s="451"/>
      <c r="AE887" s="451"/>
      <c r="AF887" s="451"/>
      <c r="AG887" s="451"/>
      <c r="AH887" s="451"/>
      <c r="AI887" s="451"/>
      <c r="AJ887" s="451"/>
      <c r="AK887" s="451"/>
      <c r="AL887" s="451"/>
      <c r="AM887" s="451"/>
      <c r="AN887" s="451"/>
      <c r="AO887" s="451"/>
      <c r="AP887" s="451"/>
      <c r="AQ887" s="451"/>
      <c r="AR887" s="451"/>
      <c r="AS887" s="451"/>
      <c r="AT887" s="451"/>
      <c r="AU887" s="451"/>
      <c r="AV887" s="451"/>
    </row>
    <row r="888" spans="1:48">
      <c r="A888" s="451"/>
      <c r="B888" s="451"/>
      <c r="C888" s="451"/>
      <c r="D888" s="451"/>
      <c r="E888" s="451"/>
      <c r="F888" s="451"/>
      <c r="G888" s="451"/>
      <c r="H888" s="451"/>
      <c r="I888" s="451"/>
      <c r="J888" s="451"/>
      <c r="K888" s="451"/>
      <c r="L888" s="451"/>
      <c r="M888" s="451"/>
      <c r="N888" s="451"/>
      <c r="O888" s="451"/>
      <c r="P888" s="451"/>
      <c r="Q888" s="451"/>
      <c r="R888" s="451"/>
      <c r="S888" s="451"/>
      <c r="T888" s="451"/>
      <c r="U888" s="451"/>
      <c r="V888" s="451"/>
      <c r="W888" s="451"/>
      <c r="X888" s="451"/>
      <c r="Y888" s="451"/>
      <c r="Z888" s="451"/>
      <c r="AA888" s="451"/>
      <c r="AB888" s="451"/>
      <c r="AC888" s="451"/>
      <c r="AD888" s="451"/>
      <c r="AE888" s="451"/>
      <c r="AF888" s="451"/>
      <c r="AG888" s="451"/>
      <c r="AH888" s="451"/>
      <c r="AI888" s="451"/>
      <c r="AJ888" s="451"/>
      <c r="AK888" s="451"/>
      <c r="AL888" s="451"/>
      <c r="AM888" s="451"/>
      <c r="AN888" s="451"/>
      <c r="AO888" s="451"/>
      <c r="AP888" s="451"/>
      <c r="AQ888" s="451"/>
      <c r="AR888" s="451"/>
      <c r="AS888" s="451"/>
      <c r="AT888" s="451"/>
      <c r="AU888" s="451"/>
      <c r="AV888" s="451"/>
    </row>
    <row r="889" spans="1:48">
      <c r="A889" s="451"/>
      <c r="B889" s="451"/>
      <c r="C889" s="451"/>
      <c r="D889" s="451"/>
      <c r="E889" s="451"/>
      <c r="F889" s="451"/>
      <c r="G889" s="451"/>
      <c r="H889" s="451"/>
      <c r="I889" s="451"/>
      <c r="J889" s="451"/>
      <c r="K889" s="451"/>
      <c r="L889" s="451"/>
      <c r="M889" s="451"/>
      <c r="N889" s="451"/>
      <c r="O889" s="451"/>
      <c r="P889" s="451"/>
      <c r="Q889" s="451"/>
      <c r="R889" s="451"/>
      <c r="S889" s="451"/>
      <c r="T889" s="451"/>
      <c r="U889" s="451"/>
      <c r="V889" s="451"/>
      <c r="W889" s="451"/>
      <c r="X889" s="451"/>
      <c r="Y889" s="451"/>
      <c r="Z889" s="451"/>
      <c r="AA889" s="451"/>
      <c r="AB889" s="451"/>
      <c r="AC889" s="451"/>
      <c r="AD889" s="451"/>
      <c r="AE889" s="451"/>
      <c r="AF889" s="451"/>
      <c r="AG889" s="451"/>
      <c r="AH889" s="451"/>
      <c r="AI889" s="451"/>
      <c r="AJ889" s="451"/>
      <c r="AK889" s="451"/>
      <c r="AL889" s="451"/>
      <c r="AM889" s="451"/>
      <c r="AN889" s="451"/>
      <c r="AO889" s="451"/>
      <c r="AP889" s="451"/>
      <c r="AQ889" s="451"/>
      <c r="AR889" s="451"/>
      <c r="AS889" s="451"/>
      <c r="AT889" s="451"/>
      <c r="AU889" s="451"/>
      <c r="AV889" s="451"/>
    </row>
    <row r="890" spans="1:48">
      <c r="A890" s="451"/>
      <c r="B890" s="451"/>
      <c r="C890" s="451"/>
      <c r="D890" s="451"/>
      <c r="E890" s="451"/>
      <c r="F890" s="451"/>
      <c r="G890" s="451"/>
      <c r="H890" s="451"/>
      <c r="I890" s="451"/>
      <c r="J890" s="451"/>
      <c r="K890" s="451"/>
      <c r="L890" s="451"/>
      <c r="M890" s="451"/>
      <c r="N890" s="451"/>
      <c r="O890" s="451"/>
      <c r="P890" s="451"/>
      <c r="Q890" s="451"/>
      <c r="R890" s="451"/>
      <c r="S890" s="451"/>
      <c r="T890" s="451"/>
      <c r="U890" s="451"/>
      <c r="V890" s="451"/>
      <c r="W890" s="451"/>
      <c r="X890" s="451"/>
      <c r="Y890" s="451"/>
      <c r="Z890" s="451"/>
      <c r="AA890" s="451"/>
      <c r="AB890" s="451"/>
      <c r="AC890" s="451"/>
      <c r="AD890" s="451"/>
      <c r="AE890" s="451"/>
      <c r="AF890" s="451"/>
      <c r="AG890" s="451"/>
      <c r="AH890" s="451"/>
      <c r="AI890" s="451"/>
      <c r="AJ890" s="451"/>
      <c r="AK890" s="451"/>
      <c r="AL890" s="451"/>
      <c r="AM890" s="451"/>
      <c r="AN890" s="451"/>
      <c r="AO890" s="451"/>
      <c r="AP890" s="451"/>
      <c r="AQ890" s="451"/>
      <c r="AR890" s="451"/>
      <c r="AS890" s="451"/>
      <c r="AT890" s="451"/>
      <c r="AU890" s="451"/>
      <c r="AV890" s="451"/>
    </row>
    <row r="891" spans="1:48">
      <c r="A891" s="451"/>
      <c r="B891" s="451"/>
      <c r="C891" s="451"/>
      <c r="D891" s="451"/>
      <c r="E891" s="451"/>
      <c r="F891" s="451"/>
      <c r="G891" s="451"/>
      <c r="H891" s="451"/>
      <c r="I891" s="451"/>
      <c r="J891" s="451"/>
      <c r="K891" s="451"/>
      <c r="L891" s="451"/>
      <c r="M891" s="451"/>
      <c r="N891" s="451"/>
      <c r="O891" s="451"/>
      <c r="P891" s="451"/>
      <c r="Q891" s="451"/>
      <c r="R891" s="451"/>
      <c r="S891" s="451"/>
      <c r="T891" s="451"/>
      <c r="U891" s="451"/>
      <c r="V891" s="451"/>
      <c r="W891" s="451"/>
      <c r="X891" s="451"/>
      <c r="Y891" s="451"/>
      <c r="Z891" s="451"/>
      <c r="AA891" s="451"/>
      <c r="AB891" s="451"/>
      <c r="AC891" s="451"/>
      <c r="AD891" s="451"/>
      <c r="AE891" s="451"/>
      <c r="AF891" s="451"/>
      <c r="AG891" s="451"/>
      <c r="AH891" s="451"/>
      <c r="AI891" s="451"/>
      <c r="AJ891" s="451"/>
      <c r="AK891" s="451"/>
      <c r="AL891" s="451"/>
      <c r="AM891" s="451"/>
      <c r="AN891" s="451"/>
      <c r="AO891" s="451"/>
      <c r="AP891" s="451"/>
      <c r="AQ891" s="451"/>
      <c r="AR891" s="451"/>
      <c r="AS891" s="451"/>
      <c r="AT891" s="451"/>
      <c r="AU891" s="451"/>
      <c r="AV891" s="451"/>
    </row>
    <row r="892" spans="1:48">
      <c r="A892" s="451"/>
      <c r="B892" s="451"/>
      <c r="C892" s="451"/>
      <c r="D892" s="451"/>
      <c r="E892" s="451"/>
      <c r="F892" s="451"/>
      <c r="G892" s="451"/>
      <c r="H892" s="451"/>
      <c r="I892" s="451"/>
      <c r="J892" s="451"/>
      <c r="K892" s="451"/>
      <c r="L892" s="451"/>
      <c r="M892" s="451"/>
      <c r="N892" s="451"/>
      <c r="O892" s="451"/>
      <c r="P892" s="451"/>
      <c r="Q892" s="451"/>
      <c r="R892" s="451"/>
      <c r="S892" s="451"/>
      <c r="T892" s="451"/>
      <c r="U892" s="451"/>
      <c r="V892" s="451"/>
      <c r="W892" s="451"/>
      <c r="X892" s="451"/>
      <c r="Y892" s="451"/>
      <c r="Z892" s="451"/>
      <c r="AA892" s="451"/>
      <c r="AB892" s="451"/>
      <c r="AC892" s="451"/>
      <c r="AD892" s="451"/>
      <c r="AE892" s="451"/>
      <c r="AF892" s="451"/>
      <c r="AG892" s="451"/>
      <c r="AH892" s="451"/>
      <c r="AI892" s="451"/>
      <c r="AJ892" s="451"/>
      <c r="AK892" s="451"/>
      <c r="AL892" s="451"/>
      <c r="AM892" s="451"/>
      <c r="AN892" s="451"/>
      <c r="AO892" s="451"/>
      <c r="AP892" s="451"/>
      <c r="AQ892" s="451"/>
      <c r="AR892" s="451"/>
      <c r="AS892" s="451"/>
      <c r="AT892" s="451"/>
      <c r="AU892" s="451"/>
      <c r="AV892" s="451"/>
    </row>
    <row r="893" spans="1:48">
      <c r="A893" s="451"/>
      <c r="B893" s="451"/>
      <c r="C893" s="451"/>
      <c r="D893" s="451"/>
      <c r="E893" s="451"/>
      <c r="F893" s="451"/>
      <c r="G893" s="451"/>
      <c r="H893" s="451"/>
      <c r="I893" s="451"/>
      <c r="J893" s="451"/>
      <c r="K893" s="451"/>
      <c r="L893" s="451"/>
      <c r="M893" s="451"/>
      <c r="N893" s="451"/>
      <c r="O893" s="451"/>
      <c r="P893" s="451"/>
      <c r="Q893" s="451"/>
      <c r="R893" s="451"/>
      <c r="S893" s="451"/>
      <c r="T893" s="451"/>
      <c r="U893" s="451"/>
      <c r="V893" s="451"/>
      <c r="W893" s="451"/>
      <c r="X893" s="451"/>
      <c r="Y893" s="451"/>
      <c r="Z893" s="451"/>
      <c r="AA893" s="451"/>
      <c r="AB893" s="451"/>
      <c r="AC893" s="451"/>
      <c r="AD893" s="451"/>
      <c r="AE893" s="451"/>
      <c r="AF893" s="451"/>
      <c r="AG893" s="451"/>
      <c r="AH893" s="451"/>
      <c r="AI893" s="451"/>
      <c r="AJ893" s="451"/>
      <c r="AK893" s="451"/>
      <c r="AL893" s="451"/>
      <c r="AM893" s="451"/>
      <c r="AN893" s="451"/>
      <c r="AO893" s="451"/>
      <c r="AP893" s="451"/>
      <c r="AQ893" s="451"/>
      <c r="AR893" s="451"/>
      <c r="AS893" s="451"/>
      <c r="AT893" s="451"/>
      <c r="AU893" s="451"/>
      <c r="AV893" s="451"/>
    </row>
    <row r="894" spans="1:48">
      <c r="A894" s="451"/>
      <c r="B894" s="451"/>
      <c r="C894" s="451"/>
      <c r="D894" s="451"/>
      <c r="E894" s="451"/>
      <c r="F894" s="451"/>
      <c r="G894" s="451"/>
      <c r="H894" s="451"/>
      <c r="I894" s="451"/>
      <c r="J894" s="451"/>
      <c r="K894" s="451"/>
      <c r="L894" s="451"/>
      <c r="M894" s="451"/>
      <c r="N894" s="451"/>
      <c r="O894" s="451"/>
      <c r="P894" s="451"/>
      <c r="Q894" s="451"/>
      <c r="R894" s="451"/>
      <c r="S894" s="451"/>
      <c r="T894" s="451"/>
      <c r="U894" s="451"/>
      <c r="V894" s="451"/>
      <c r="W894" s="451"/>
      <c r="X894" s="451"/>
      <c r="Y894" s="451"/>
      <c r="Z894" s="451"/>
      <c r="AA894" s="451"/>
      <c r="AB894" s="451"/>
      <c r="AC894" s="451"/>
      <c r="AD894" s="451"/>
      <c r="AE894" s="451"/>
      <c r="AF894" s="451"/>
      <c r="AG894" s="451"/>
      <c r="AH894" s="451"/>
      <c r="AI894" s="451"/>
      <c r="AJ894" s="451"/>
      <c r="AK894" s="451"/>
      <c r="AL894" s="451"/>
      <c r="AM894" s="451"/>
      <c r="AN894" s="451"/>
      <c r="AO894" s="451"/>
      <c r="AP894" s="451"/>
      <c r="AQ894" s="451"/>
      <c r="AR894" s="451"/>
      <c r="AS894" s="451"/>
      <c r="AT894" s="451"/>
      <c r="AU894" s="451"/>
      <c r="AV894" s="451"/>
    </row>
    <row r="895" spans="1:48">
      <c r="A895" s="451"/>
      <c r="B895" s="451"/>
      <c r="C895" s="451"/>
      <c r="D895" s="451"/>
      <c r="E895" s="451"/>
      <c r="F895" s="451"/>
      <c r="G895" s="451"/>
      <c r="H895" s="451"/>
      <c r="I895" s="451"/>
      <c r="J895" s="451"/>
      <c r="K895" s="451"/>
      <c r="L895" s="451"/>
      <c r="M895" s="451"/>
      <c r="N895" s="451"/>
      <c r="O895" s="451"/>
      <c r="P895" s="451"/>
      <c r="Q895" s="451"/>
      <c r="R895" s="451"/>
      <c r="S895" s="451"/>
      <c r="T895" s="451"/>
      <c r="U895" s="451"/>
      <c r="V895" s="451"/>
      <c r="W895" s="451"/>
      <c r="X895" s="451"/>
      <c r="Y895" s="451"/>
      <c r="Z895" s="451"/>
      <c r="AA895" s="451"/>
      <c r="AB895" s="451"/>
      <c r="AC895" s="451"/>
      <c r="AD895" s="451"/>
      <c r="AE895" s="451"/>
      <c r="AF895" s="451"/>
      <c r="AG895" s="451"/>
      <c r="AH895" s="451"/>
      <c r="AI895" s="451"/>
      <c r="AJ895" s="451"/>
      <c r="AK895" s="451"/>
      <c r="AL895" s="451"/>
      <c r="AM895" s="451"/>
      <c r="AN895" s="451"/>
      <c r="AO895" s="451"/>
      <c r="AP895" s="451"/>
      <c r="AQ895" s="451"/>
      <c r="AR895" s="451"/>
      <c r="AS895" s="451"/>
      <c r="AT895" s="451"/>
      <c r="AU895" s="451"/>
      <c r="AV895" s="451"/>
    </row>
    <row r="896" spans="1:48">
      <c r="A896" s="451"/>
      <c r="B896" s="451"/>
      <c r="C896" s="451"/>
      <c r="D896" s="451"/>
      <c r="E896" s="451"/>
      <c r="F896" s="451"/>
      <c r="G896" s="451"/>
      <c r="H896" s="451"/>
      <c r="I896" s="451"/>
      <c r="J896" s="451"/>
      <c r="K896" s="451"/>
      <c r="L896" s="451"/>
      <c r="M896" s="451"/>
      <c r="N896" s="451"/>
      <c r="O896" s="451"/>
      <c r="P896" s="451"/>
      <c r="Q896" s="451"/>
      <c r="R896" s="451"/>
      <c r="S896" s="451"/>
      <c r="T896" s="451"/>
      <c r="U896" s="451"/>
      <c r="V896" s="451"/>
      <c r="W896" s="451"/>
      <c r="X896" s="451"/>
      <c r="Y896" s="451"/>
      <c r="Z896" s="451"/>
      <c r="AA896" s="451"/>
      <c r="AB896" s="451"/>
      <c r="AC896" s="451"/>
      <c r="AD896" s="451"/>
      <c r="AE896" s="451"/>
      <c r="AF896" s="451"/>
      <c r="AG896" s="451"/>
      <c r="AH896" s="451"/>
      <c r="AI896" s="451"/>
      <c r="AJ896" s="451"/>
      <c r="AK896" s="451"/>
      <c r="AL896" s="451"/>
      <c r="AM896" s="451"/>
      <c r="AN896" s="451"/>
      <c r="AO896" s="451"/>
      <c r="AP896" s="451"/>
      <c r="AQ896" s="451"/>
      <c r="AR896" s="451"/>
      <c r="AS896" s="451"/>
      <c r="AT896" s="451"/>
      <c r="AU896" s="451"/>
      <c r="AV896" s="451"/>
    </row>
    <row r="897" spans="1:48">
      <c r="A897" s="451"/>
      <c r="B897" s="451"/>
      <c r="C897" s="451"/>
      <c r="D897" s="451"/>
      <c r="E897" s="451"/>
      <c r="F897" s="451"/>
      <c r="G897" s="451"/>
      <c r="H897" s="451"/>
      <c r="I897" s="451"/>
      <c r="J897" s="451"/>
      <c r="K897" s="451"/>
      <c r="L897" s="451"/>
      <c r="M897" s="451"/>
      <c r="N897" s="451"/>
      <c r="O897" s="451"/>
      <c r="P897" s="451"/>
      <c r="Q897" s="451"/>
      <c r="R897" s="451"/>
      <c r="S897" s="451"/>
      <c r="T897" s="451"/>
      <c r="U897" s="451"/>
      <c r="V897" s="451"/>
      <c r="W897" s="451"/>
      <c r="X897" s="451"/>
      <c r="Y897" s="451"/>
      <c r="Z897" s="451"/>
      <c r="AA897" s="451"/>
      <c r="AB897" s="451"/>
      <c r="AC897" s="451"/>
      <c r="AD897" s="451"/>
      <c r="AE897" s="451"/>
      <c r="AF897" s="451"/>
      <c r="AG897" s="451"/>
      <c r="AH897" s="451"/>
      <c r="AI897" s="451"/>
      <c r="AJ897" s="451"/>
      <c r="AK897" s="451"/>
      <c r="AL897" s="451"/>
      <c r="AM897" s="451"/>
      <c r="AN897" s="451"/>
      <c r="AO897" s="451"/>
      <c r="AP897" s="451"/>
      <c r="AQ897" s="451"/>
      <c r="AR897" s="451"/>
      <c r="AS897" s="451"/>
      <c r="AT897" s="451"/>
      <c r="AU897" s="451"/>
      <c r="AV897" s="451"/>
    </row>
    <row r="898" spans="1:48">
      <c r="A898" s="451"/>
      <c r="B898" s="451"/>
      <c r="C898" s="451"/>
      <c r="D898" s="451"/>
      <c r="E898" s="451"/>
      <c r="F898" s="451"/>
      <c r="G898" s="451"/>
      <c r="H898" s="451"/>
      <c r="I898" s="451"/>
      <c r="J898" s="451"/>
      <c r="K898" s="451"/>
      <c r="L898" s="451"/>
      <c r="M898" s="451"/>
      <c r="N898" s="451"/>
      <c r="O898" s="451"/>
      <c r="P898" s="451"/>
      <c r="Q898" s="451"/>
      <c r="R898" s="451"/>
      <c r="S898" s="451"/>
      <c r="T898" s="451"/>
      <c r="U898" s="451"/>
      <c r="V898" s="451"/>
      <c r="W898" s="451"/>
      <c r="X898" s="451"/>
      <c r="Y898" s="451"/>
      <c r="Z898" s="451"/>
      <c r="AA898" s="451"/>
      <c r="AB898" s="451"/>
      <c r="AC898" s="451"/>
      <c r="AD898" s="451"/>
      <c r="AE898" s="451"/>
      <c r="AF898" s="451"/>
      <c r="AG898" s="451"/>
      <c r="AH898" s="451"/>
      <c r="AI898" s="451"/>
      <c r="AJ898" s="451"/>
      <c r="AK898" s="451"/>
      <c r="AL898" s="451"/>
      <c r="AM898" s="451"/>
      <c r="AN898" s="451"/>
      <c r="AO898" s="451"/>
      <c r="AP898" s="451"/>
      <c r="AQ898" s="451"/>
      <c r="AR898" s="451"/>
      <c r="AS898" s="451"/>
      <c r="AT898" s="451"/>
      <c r="AU898" s="451"/>
      <c r="AV898" s="451"/>
    </row>
    <row r="899" spans="1:48">
      <c r="A899" s="451"/>
      <c r="B899" s="451"/>
      <c r="C899" s="451"/>
      <c r="D899" s="451"/>
      <c r="E899" s="451"/>
      <c r="F899" s="451"/>
      <c r="G899" s="451"/>
      <c r="H899" s="451"/>
      <c r="I899" s="451"/>
      <c r="J899" s="451"/>
      <c r="K899" s="451"/>
      <c r="L899" s="451"/>
      <c r="M899" s="451"/>
      <c r="N899" s="451"/>
      <c r="O899" s="451"/>
      <c r="P899" s="451"/>
      <c r="Q899" s="451"/>
      <c r="R899" s="451"/>
      <c r="S899" s="451"/>
      <c r="T899" s="451"/>
      <c r="U899" s="451"/>
      <c r="V899" s="451"/>
      <c r="W899" s="451"/>
      <c r="X899" s="451"/>
      <c r="Y899" s="451"/>
      <c r="Z899" s="451"/>
      <c r="AA899" s="451"/>
      <c r="AB899" s="451"/>
      <c r="AC899" s="451"/>
      <c r="AD899" s="451"/>
      <c r="AE899" s="451"/>
      <c r="AF899" s="451"/>
      <c r="AG899" s="451"/>
      <c r="AH899" s="451"/>
      <c r="AI899" s="451"/>
      <c r="AJ899" s="451"/>
      <c r="AK899" s="451"/>
      <c r="AL899" s="451"/>
      <c r="AM899" s="451"/>
      <c r="AN899" s="451"/>
      <c r="AO899" s="451"/>
      <c r="AP899" s="451"/>
      <c r="AQ899" s="451"/>
      <c r="AR899" s="451"/>
      <c r="AS899" s="451"/>
      <c r="AT899" s="451"/>
      <c r="AU899" s="451"/>
      <c r="AV899" s="451"/>
    </row>
    <row r="900" spans="1:48">
      <c r="A900" s="451"/>
      <c r="B900" s="451"/>
      <c r="C900" s="451"/>
      <c r="D900" s="451"/>
      <c r="E900" s="451"/>
      <c r="F900" s="451"/>
      <c r="G900" s="451"/>
      <c r="H900" s="451"/>
      <c r="I900" s="451"/>
      <c r="J900" s="451"/>
      <c r="K900" s="451"/>
      <c r="L900" s="451"/>
      <c r="M900" s="451"/>
      <c r="N900" s="451"/>
      <c r="O900" s="451"/>
      <c r="P900" s="451"/>
      <c r="Q900" s="451"/>
      <c r="R900" s="451"/>
      <c r="S900" s="451"/>
      <c r="T900" s="451"/>
      <c r="U900" s="451"/>
      <c r="V900" s="451"/>
      <c r="W900" s="451"/>
      <c r="X900" s="451"/>
      <c r="Y900" s="451"/>
      <c r="Z900" s="451"/>
      <c r="AA900" s="451"/>
      <c r="AB900" s="451"/>
      <c r="AC900" s="451"/>
      <c r="AD900" s="451"/>
      <c r="AE900" s="451"/>
      <c r="AF900" s="451"/>
      <c r="AG900" s="451"/>
      <c r="AH900" s="451"/>
      <c r="AI900" s="451"/>
      <c r="AJ900" s="451"/>
      <c r="AK900" s="451"/>
      <c r="AL900" s="451"/>
      <c r="AM900" s="451"/>
      <c r="AN900" s="451"/>
      <c r="AO900" s="451"/>
      <c r="AP900" s="451"/>
      <c r="AQ900" s="451"/>
      <c r="AR900" s="451"/>
      <c r="AS900" s="451"/>
      <c r="AT900" s="451"/>
      <c r="AU900" s="451"/>
      <c r="AV900" s="451"/>
    </row>
    <row r="901" spans="1:48">
      <c r="A901" s="451"/>
      <c r="B901" s="451"/>
      <c r="C901" s="451"/>
      <c r="D901" s="451"/>
      <c r="E901" s="451"/>
      <c r="F901" s="451"/>
      <c r="G901" s="451"/>
      <c r="H901" s="451"/>
      <c r="I901" s="451"/>
      <c r="J901" s="451"/>
      <c r="K901" s="451"/>
      <c r="L901" s="451"/>
      <c r="M901" s="451"/>
      <c r="N901" s="451"/>
      <c r="O901" s="451"/>
      <c r="P901" s="451"/>
      <c r="Q901" s="451"/>
      <c r="R901" s="451"/>
      <c r="S901" s="451"/>
      <c r="T901" s="451"/>
      <c r="U901" s="451"/>
      <c r="V901" s="451"/>
      <c r="W901" s="451"/>
      <c r="X901" s="451"/>
      <c r="Y901" s="451"/>
      <c r="Z901" s="451"/>
      <c r="AA901" s="451"/>
      <c r="AB901" s="451"/>
      <c r="AC901" s="451"/>
      <c r="AD901" s="451"/>
      <c r="AE901" s="451"/>
      <c r="AF901" s="451"/>
      <c r="AG901" s="451"/>
      <c r="AH901" s="451"/>
      <c r="AI901" s="451"/>
      <c r="AJ901" s="451"/>
      <c r="AK901" s="451"/>
      <c r="AL901" s="451"/>
      <c r="AM901" s="451"/>
      <c r="AN901" s="451"/>
      <c r="AO901" s="451"/>
      <c r="AP901" s="451"/>
      <c r="AQ901" s="451"/>
      <c r="AR901" s="451"/>
      <c r="AS901" s="451"/>
      <c r="AT901" s="451"/>
      <c r="AU901" s="451"/>
      <c r="AV901" s="451"/>
    </row>
    <row r="902" spans="1:48">
      <c r="A902" s="451"/>
      <c r="B902" s="451"/>
      <c r="C902" s="451"/>
      <c r="D902" s="451"/>
      <c r="E902" s="451"/>
      <c r="F902" s="451"/>
      <c r="G902" s="451"/>
      <c r="H902" s="451"/>
      <c r="I902" s="451"/>
      <c r="J902" s="451"/>
      <c r="K902" s="451"/>
      <c r="L902" s="451"/>
      <c r="M902" s="451"/>
      <c r="N902" s="451"/>
      <c r="O902" s="451"/>
      <c r="P902" s="451"/>
      <c r="Q902" s="451"/>
      <c r="R902" s="451"/>
      <c r="S902" s="451"/>
      <c r="T902" s="451"/>
      <c r="U902" s="451"/>
      <c r="V902" s="451"/>
      <c r="W902" s="451"/>
      <c r="X902" s="451"/>
      <c r="Y902" s="451"/>
      <c r="Z902" s="451"/>
      <c r="AA902" s="451"/>
      <c r="AB902" s="451"/>
      <c r="AC902" s="451"/>
      <c r="AD902" s="451"/>
      <c r="AE902" s="451"/>
      <c r="AF902" s="451"/>
      <c r="AG902" s="451"/>
      <c r="AH902" s="451"/>
      <c r="AI902" s="451"/>
      <c r="AJ902" s="451"/>
      <c r="AK902" s="451"/>
      <c r="AL902" s="451"/>
      <c r="AM902" s="451"/>
      <c r="AN902" s="451"/>
      <c r="AO902" s="451"/>
      <c r="AP902" s="451"/>
      <c r="AQ902" s="451"/>
      <c r="AR902" s="451"/>
      <c r="AS902" s="451"/>
      <c r="AT902" s="451"/>
      <c r="AU902" s="451"/>
      <c r="AV902" s="451"/>
    </row>
    <row r="903" spans="1:48">
      <c r="A903" s="451"/>
      <c r="B903" s="451"/>
      <c r="C903" s="451"/>
      <c r="D903" s="451"/>
      <c r="E903" s="451"/>
      <c r="F903" s="451"/>
      <c r="G903" s="451"/>
      <c r="H903" s="451"/>
      <c r="I903" s="451"/>
      <c r="J903" s="451"/>
      <c r="K903" s="451"/>
      <c r="L903" s="451"/>
      <c r="M903" s="451"/>
      <c r="N903" s="451"/>
      <c r="O903" s="451"/>
      <c r="P903" s="451"/>
      <c r="Q903" s="451"/>
      <c r="R903" s="451"/>
      <c r="S903" s="451"/>
      <c r="T903" s="451"/>
      <c r="U903" s="451"/>
      <c r="V903" s="451"/>
      <c r="W903" s="451"/>
      <c r="X903" s="451"/>
      <c r="Y903" s="451"/>
      <c r="Z903" s="451"/>
      <c r="AA903" s="451"/>
      <c r="AB903" s="451"/>
      <c r="AC903" s="451"/>
      <c r="AD903" s="451"/>
      <c r="AE903" s="451"/>
      <c r="AF903" s="451"/>
      <c r="AG903" s="451"/>
      <c r="AH903" s="451"/>
      <c r="AI903" s="451"/>
      <c r="AJ903" s="451"/>
      <c r="AK903" s="451"/>
      <c r="AL903" s="451"/>
      <c r="AM903" s="451"/>
      <c r="AN903" s="451"/>
      <c r="AO903" s="451"/>
      <c r="AP903" s="451"/>
      <c r="AQ903" s="451"/>
      <c r="AR903" s="451"/>
      <c r="AS903" s="451"/>
      <c r="AT903" s="451"/>
      <c r="AU903" s="451"/>
      <c r="AV903" s="451"/>
    </row>
    <row r="904" spans="1:48">
      <c r="A904" s="451"/>
      <c r="B904" s="451"/>
      <c r="C904" s="451"/>
      <c r="D904" s="451"/>
      <c r="E904" s="451"/>
      <c r="F904" s="451"/>
      <c r="G904" s="451"/>
      <c r="H904" s="451"/>
      <c r="I904" s="451"/>
      <c r="J904" s="451"/>
      <c r="K904" s="451"/>
      <c r="L904" s="451"/>
      <c r="M904" s="451"/>
      <c r="N904" s="451"/>
      <c r="O904" s="451"/>
      <c r="P904" s="451"/>
      <c r="Q904" s="451"/>
      <c r="R904" s="451"/>
      <c r="S904" s="451"/>
      <c r="T904" s="451"/>
      <c r="U904" s="451"/>
      <c r="V904" s="451"/>
      <c r="W904" s="451"/>
      <c r="X904" s="451"/>
      <c r="Y904" s="451"/>
      <c r="Z904" s="451"/>
      <c r="AA904" s="451"/>
      <c r="AB904" s="451"/>
      <c r="AC904" s="451"/>
      <c r="AD904" s="451"/>
      <c r="AE904" s="451"/>
      <c r="AF904" s="451"/>
      <c r="AG904" s="451"/>
      <c r="AH904" s="451"/>
      <c r="AI904" s="451"/>
      <c r="AJ904" s="451"/>
      <c r="AK904" s="451"/>
      <c r="AL904" s="451"/>
      <c r="AM904" s="451"/>
      <c r="AN904" s="451"/>
      <c r="AO904" s="451"/>
      <c r="AP904" s="451"/>
      <c r="AQ904" s="451"/>
      <c r="AR904" s="451"/>
      <c r="AS904" s="451"/>
      <c r="AT904" s="451"/>
      <c r="AU904" s="451"/>
      <c r="AV904" s="451"/>
    </row>
    <row r="905" spans="1:48">
      <c r="A905" s="451"/>
      <c r="B905" s="451"/>
      <c r="C905" s="451"/>
      <c r="D905" s="451"/>
      <c r="E905" s="451"/>
      <c r="F905" s="451"/>
      <c r="G905" s="451"/>
      <c r="H905" s="451"/>
      <c r="I905" s="451"/>
      <c r="J905" s="451"/>
      <c r="K905" s="451"/>
      <c r="L905" s="451"/>
      <c r="M905" s="451"/>
      <c r="N905" s="451"/>
      <c r="O905" s="451"/>
      <c r="P905" s="451"/>
      <c r="Q905" s="451"/>
      <c r="R905" s="451"/>
      <c r="S905" s="451"/>
      <c r="T905" s="451"/>
      <c r="U905" s="451"/>
      <c r="V905" s="451"/>
      <c r="W905" s="451"/>
      <c r="X905" s="451"/>
      <c r="Y905" s="451"/>
      <c r="Z905" s="451"/>
      <c r="AA905" s="451"/>
      <c r="AB905" s="451"/>
      <c r="AC905" s="451"/>
      <c r="AD905" s="451"/>
      <c r="AE905" s="451"/>
      <c r="AF905" s="451"/>
      <c r="AG905" s="451"/>
      <c r="AH905" s="451"/>
      <c r="AI905" s="451"/>
      <c r="AJ905" s="451"/>
      <c r="AK905" s="451"/>
      <c r="AL905" s="451"/>
      <c r="AM905" s="451"/>
      <c r="AN905" s="451"/>
      <c r="AO905" s="451"/>
      <c r="AP905" s="451"/>
      <c r="AQ905" s="451"/>
      <c r="AR905" s="451"/>
      <c r="AS905" s="451"/>
      <c r="AT905" s="451"/>
      <c r="AU905" s="451"/>
      <c r="AV905" s="451"/>
    </row>
    <row r="906" spans="1:48">
      <c r="A906" s="451"/>
      <c r="B906" s="451"/>
      <c r="C906" s="451"/>
      <c r="D906" s="451"/>
      <c r="E906" s="451"/>
      <c r="F906" s="451"/>
      <c r="G906" s="451"/>
      <c r="H906" s="451"/>
      <c r="I906" s="451"/>
      <c r="J906" s="451"/>
      <c r="K906" s="451"/>
      <c r="L906" s="451"/>
      <c r="M906" s="451"/>
      <c r="N906" s="451"/>
      <c r="O906" s="451"/>
      <c r="P906" s="451"/>
      <c r="Q906" s="451"/>
      <c r="R906" s="451"/>
      <c r="S906" s="451"/>
      <c r="T906" s="451"/>
      <c r="U906" s="451"/>
      <c r="V906" s="451"/>
      <c r="W906" s="451"/>
      <c r="X906" s="451"/>
      <c r="Y906" s="451"/>
      <c r="Z906" s="451"/>
      <c r="AA906" s="451"/>
      <c r="AB906" s="451"/>
      <c r="AC906" s="451"/>
      <c r="AD906" s="451"/>
      <c r="AE906" s="451"/>
      <c r="AF906" s="451"/>
      <c r="AG906" s="451"/>
      <c r="AH906" s="451"/>
      <c r="AI906" s="451"/>
      <c r="AJ906" s="451"/>
      <c r="AK906" s="451"/>
      <c r="AL906" s="451"/>
      <c r="AM906" s="451"/>
      <c r="AN906" s="451"/>
      <c r="AO906" s="451"/>
      <c r="AP906" s="451"/>
      <c r="AQ906" s="451"/>
      <c r="AR906" s="451"/>
      <c r="AS906" s="451"/>
      <c r="AT906" s="451"/>
      <c r="AU906" s="451"/>
      <c r="AV906" s="451"/>
    </row>
    <row r="907" spans="1:48">
      <c r="A907" s="451"/>
      <c r="B907" s="451"/>
      <c r="C907" s="451"/>
      <c r="D907" s="451"/>
      <c r="E907" s="451"/>
      <c r="F907" s="451"/>
      <c r="G907" s="451"/>
      <c r="H907" s="451"/>
      <c r="I907" s="451"/>
      <c r="J907" s="451"/>
      <c r="K907" s="451"/>
      <c r="L907" s="451"/>
      <c r="M907" s="451"/>
      <c r="N907" s="451"/>
      <c r="O907" s="451"/>
      <c r="P907" s="451"/>
      <c r="Q907" s="451"/>
      <c r="R907" s="451"/>
      <c r="S907" s="451"/>
      <c r="T907" s="451"/>
      <c r="U907" s="451"/>
      <c r="V907" s="451"/>
      <c r="W907" s="451"/>
      <c r="X907" s="451"/>
      <c r="Y907" s="451"/>
      <c r="Z907" s="451"/>
      <c r="AA907" s="451"/>
      <c r="AB907" s="451"/>
      <c r="AC907" s="451"/>
      <c r="AD907" s="451"/>
      <c r="AE907" s="451"/>
      <c r="AF907" s="451"/>
      <c r="AG907" s="451"/>
      <c r="AH907" s="451"/>
      <c r="AI907" s="451"/>
      <c r="AJ907" s="451"/>
      <c r="AK907" s="451"/>
      <c r="AL907" s="451"/>
      <c r="AM907" s="451"/>
      <c r="AN907" s="451"/>
      <c r="AO907" s="451"/>
      <c r="AP907" s="451"/>
      <c r="AQ907" s="451"/>
      <c r="AR907" s="451"/>
      <c r="AS907" s="451"/>
      <c r="AT907" s="451"/>
      <c r="AU907" s="451"/>
      <c r="AV907" s="451"/>
    </row>
    <row r="908" spans="1:48">
      <c r="A908" s="451"/>
      <c r="B908" s="451"/>
      <c r="C908" s="451"/>
      <c r="D908" s="451"/>
      <c r="E908" s="451"/>
      <c r="F908" s="451"/>
      <c r="G908" s="451"/>
      <c r="H908" s="451"/>
      <c r="I908" s="451"/>
      <c r="J908" s="451"/>
      <c r="K908" s="451"/>
      <c r="L908" s="451"/>
      <c r="M908" s="451"/>
      <c r="N908" s="451"/>
      <c r="O908" s="451"/>
      <c r="P908" s="451"/>
      <c r="Q908" s="451"/>
      <c r="R908" s="451"/>
      <c r="S908" s="451"/>
      <c r="T908" s="451"/>
      <c r="U908" s="451"/>
      <c r="V908" s="451"/>
      <c r="W908" s="451"/>
      <c r="X908" s="451"/>
      <c r="Y908" s="451"/>
      <c r="Z908" s="451"/>
      <c r="AA908" s="451"/>
      <c r="AB908" s="451"/>
      <c r="AC908" s="451"/>
      <c r="AD908" s="451"/>
      <c r="AE908" s="451"/>
      <c r="AF908" s="451"/>
      <c r="AG908" s="451"/>
      <c r="AH908" s="451"/>
      <c r="AI908" s="451"/>
      <c r="AJ908" s="451"/>
      <c r="AK908" s="451"/>
      <c r="AL908" s="451"/>
      <c r="AM908" s="451"/>
      <c r="AN908" s="451"/>
      <c r="AO908" s="451"/>
      <c r="AP908" s="451"/>
      <c r="AQ908" s="451"/>
      <c r="AR908" s="451"/>
      <c r="AS908" s="451"/>
      <c r="AT908" s="451"/>
      <c r="AU908" s="451"/>
      <c r="AV908" s="451"/>
    </row>
    <row r="909" spans="1:48">
      <c r="A909" s="451"/>
      <c r="B909" s="451"/>
      <c r="C909" s="451"/>
      <c r="D909" s="451"/>
      <c r="E909" s="451"/>
      <c r="F909" s="451"/>
      <c r="G909" s="451"/>
      <c r="H909" s="451"/>
      <c r="I909" s="451"/>
      <c r="J909" s="451"/>
      <c r="K909" s="451"/>
      <c r="L909" s="451"/>
      <c r="M909" s="451"/>
      <c r="N909" s="451"/>
      <c r="O909" s="451"/>
      <c r="P909" s="451"/>
      <c r="Q909" s="451"/>
      <c r="R909" s="451"/>
      <c r="S909" s="451"/>
      <c r="T909" s="451"/>
      <c r="U909" s="451"/>
      <c r="V909" s="451"/>
      <c r="W909" s="451"/>
      <c r="X909" s="451"/>
      <c r="Y909" s="451"/>
      <c r="Z909" s="451"/>
      <c r="AA909" s="451"/>
      <c r="AB909" s="451"/>
      <c r="AC909" s="451"/>
      <c r="AD909" s="451"/>
      <c r="AE909" s="451"/>
      <c r="AF909" s="451"/>
      <c r="AG909" s="451"/>
      <c r="AH909" s="451"/>
      <c r="AI909" s="451"/>
      <c r="AJ909" s="451"/>
      <c r="AK909" s="451"/>
      <c r="AL909" s="451"/>
      <c r="AM909" s="451"/>
      <c r="AN909" s="451"/>
      <c r="AO909" s="451"/>
      <c r="AP909" s="451"/>
      <c r="AQ909" s="451"/>
      <c r="AR909" s="451"/>
      <c r="AS909" s="451"/>
      <c r="AT909" s="451"/>
      <c r="AU909" s="451"/>
      <c r="AV909" s="451"/>
    </row>
    <row r="910" spans="1:48">
      <c r="A910" s="451"/>
      <c r="B910" s="451"/>
      <c r="C910" s="451"/>
      <c r="D910" s="451"/>
      <c r="E910" s="451"/>
      <c r="F910" s="451"/>
      <c r="G910" s="451"/>
      <c r="H910" s="451"/>
      <c r="I910" s="451"/>
      <c r="J910" s="451"/>
      <c r="K910" s="451"/>
      <c r="L910" s="451"/>
      <c r="M910" s="451"/>
      <c r="N910" s="451"/>
      <c r="O910" s="451"/>
      <c r="P910" s="451"/>
      <c r="Q910" s="451"/>
      <c r="R910" s="451"/>
      <c r="S910" s="451"/>
      <c r="T910" s="451"/>
      <c r="U910" s="451"/>
      <c r="V910" s="451"/>
      <c r="W910" s="451"/>
      <c r="X910" s="451"/>
      <c r="Y910" s="451"/>
      <c r="Z910" s="451"/>
      <c r="AA910" s="451"/>
      <c r="AB910" s="451"/>
      <c r="AC910" s="451"/>
      <c r="AD910" s="451"/>
      <c r="AE910" s="451"/>
      <c r="AF910" s="451"/>
      <c r="AG910" s="451"/>
      <c r="AH910" s="451"/>
      <c r="AI910" s="451"/>
      <c r="AJ910" s="451"/>
      <c r="AK910" s="451"/>
      <c r="AL910" s="451"/>
      <c r="AM910" s="451"/>
      <c r="AN910" s="451"/>
      <c r="AO910" s="451"/>
      <c r="AP910" s="451"/>
      <c r="AQ910" s="451"/>
      <c r="AR910" s="451"/>
      <c r="AS910" s="451"/>
      <c r="AT910" s="451"/>
      <c r="AU910" s="451"/>
      <c r="AV910" s="451"/>
    </row>
    <row r="911" spans="1:48">
      <c r="A911" s="451"/>
      <c r="B911" s="451"/>
      <c r="C911" s="451"/>
      <c r="D911" s="451"/>
      <c r="E911" s="451"/>
      <c r="F911" s="451"/>
      <c r="G911" s="451"/>
      <c r="H911" s="451"/>
      <c r="I911" s="451"/>
      <c r="J911" s="451"/>
      <c r="K911" s="451"/>
      <c r="L911" s="451"/>
      <c r="M911" s="451"/>
      <c r="N911" s="451"/>
      <c r="O911" s="451"/>
      <c r="P911" s="451"/>
      <c r="Q911" s="451"/>
      <c r="R911" s="451"/>
      <c r="S911" s="451"/>
      <c r="T911" s="451"/>
      <c r="U911" s="451"/>
      <c r="V911" s="451"/>
      <c r="W911" s="451"/>
      <c r="X911" s="451"/>
      <c r="Y911" s="451"/>
      <c r="Z911" s="451"/>
      <c r="AA911" s="451"/>
      <c r="AB911" s="451"/>
      <c r="AC911" s="451"/>
      <c r="AD911" s="451"/>
      <c r="AE911" s="451"/>
      <c r="AF911" s="451"/>
      <c r="AG911" s="451"/>
      <c r="AH911" s="451"/>
      <c r="AI911" s="451"/>
      <c r="AJ911" s="451"/>
      <c r="AK911" s="451"/>
      <c r="AL911" s="451"/>
      <c r="AM911" s="451"/>
      <c r="AN911" s="451"/>
      <c r="AO911" s="451"/>
      <c r="AP911" s="451"/>
      <c r="AQ911" s="451"/>
      <c r="AR911" s="451"/>
      <c r="AS911" s="451"/>
      <c r="AT911" s="451"/>
      <c r="AU911" s="451"/>
      <c r="AV911" s="451"/>
    </row>
    <row r="912" spans="1:48">
      <c r="A912" s="451"/>
      <c r="B912" s="451"/>
      <c r="C912" s="451"/>
      <c r="D912" s="451"/>
      <c r="E912" s="451"/>
      <c r="F912" s="451"/>
      <c r="G912" s="451"/>
      <c r="H912" s="451"/>
      <c r="I912" s="451"/>
      <c r="J912" s="451"/>
      <c r="K912" s="451"/>
      <c r="L912" s="451"/>
      <c r="M912" s="451"/>
      <c r="N912" s="451"/>
      <c r="O912" s="451"/>
      <c r="P912" s="451"/>
      <c r="Q912" s="451"/>
      <c r="R912" s="451"/>
      <c r="S912" s="451"/>
      <c r="T912" s="451"/>
      <c r="U912" s="451"/>
      <c r="V912" s="451"/>
      <c r="W912" s="451"/>
      <c r="X912" s="451"/>
      <c r="Y912" s="451"/>
      <c r="Z912" s="451"/>
      <c r="AA912" s="451"/>
      <c r="AB912" s="451"/>
      <c r="AC912" s="451"/>
      <c r="AD912" s="451"/>
      <c r="AE912" s="451"/>
      <c r="AF912" s="451"/>
      <c r="AG912" s="451"/>
      <c r="AH912" s="451"/>
      <c r="AI912" s="451"/>
      <c r="AJ912" s="451"/>
      <c r="AK912" s="451"/>
      <c r="AL912" s="451"/>
      <c r="AM912" s="451"/>
      <c r="AN912" s="451"/>
      <c r="AO912" s="451"/>
      <c r="AP912" s="451"/>
      <c r="AQ912" s="451"/>
      <c r="AR912" s="451"/>
      <c r="AS912" s="451"/>
      <c r="AT912" s="451"/>
      <c r="AU912" s="451"/>
      <c r="AV912" s="451"/>
    </row>
    <row r="913" spans="1:48">
      <c r="A913" s="451"/>
      <c r="B913" s="451"/>
      <c r="C913" s="451"/>
      <c r="D913" s="451"/>
      <c r="E913" s="451"/>
      <c r="F913" s="451"/>
      <c r="G913" s="451"/>
      <c r="H913" s="451"/>
      <c r="I913" s="451"/>
      <c r="J913" s="451"/>
      <c r="K913" s="451"/>
      <c r="L913" s="451"/>
      <c r="M913" s="451"/>
      <c r="N913" s="451"/>
      <c r="O913" s="451"/>
      <c r="P913" s="451"/>
      <c r="Q913" s="451"/>
      <c r="R913" s="451"/>
      <c r="S913" s="451"/>
      <c r="T913" s="451"/>
      <c r="U913" s="451"/>
      <c r="V913" s="451"/>
      <c r="W913" s="451"/>
      <c r="X913" s="451"/>
      <c r="Y913" s="451"/>
      <c r="Z913" s="451"/>
      <c r="AA913" s="451"/>
      <c r="AB913" s="451"/>
      <c r="AC913" s="451"/>
      <c r="AD913" s="451"/>
      <c r="AE913" s="451"/>
      <c r="AF913" s="451"/>
      <c r="AG913" s="451"/>
      <c r="AH913" s="451"/>
      <c r="AI913" s="451"/>
      <c r="AJ913" s="451"/>
      <c r="AK913" s="451"/>
      <c r="AL913" s="451"/>
      <c r="AM913" s="451"/>
      <c r="AN913" s="451"/>
      <c r="AO913" s="451"/>
      <c r="AP913" s="451"/>
      <c r="AQ913" s="451"/>
      <c r="AR913" s="451"/>
      <c r="AS913" s="451"/>
      <c r="AT913" s="451"/>
      <c r="AU913" s="451"/>
      <c r="AV913" s="451"/>
    </row>
    <row r="914" spans="1:48">
      <c r="A914" s="451"/>
      <c r="B914" s="451"/>
      <c r="C914" s="451"/>
      <c r="D914" s="451"/>
      <c r="E914" s="451"/>
      <c r="F914" s="451"/>
      <c r="G914" s="451"/>
      <c r="H914" s="451"/>
      <c r="I914" s="451"/>
      <c r="J914" s="451"/>
      <c r="K914" s="451"/>
      <c r="L914" s="451"/>
      <c r="M914" s="451"/>
      <c r="N914" s="451"/>
      <c r="O914" s="451"/>
      <c r="P914" s="451"/>
      <c r="Q914" s="451"/>
      <c r="R914" s="451"/>
      <c r="S914" s="451"/>
      <c r="T914" s="451"/>
      <c r="U914" s="451"/>
      <c r="V914" s="451"/>
      <c r="W914" s="451"/>
      <c r="X914" s="451"/>
      <c r="Y914" s="451"/>
      <c r="Z914" s="451"/>
      <c r="AA914" s="451"/>
      <c r="AB914" s="451"/>
      <c r="AC914" s="451"/>
      <c r="AD914" s="451"/>
      <c r="AE914" s="451"/>
      <c r="AF914" s="451"/>
      <c r="AG914" s="451"/>
      <c r="AH914" s="451"/>
      <c r="AI914" s="451"/>
      <c r="AJ914" s="451"/>
      <c r="AK914" s="451"/>
      <c r="AL914" s="451"/>
      <c r="AM914" s="451"/>
      <c r="AN914" s="451"/>
      <c r="AO914" s="451"/>
      <c r="AP914" s="451"/>
      <c r="AQ914" s="451"/>
      <c r="AR914" s="451"/>
      <c r="AS914" s="451"/>
      <c r="AT914" s="451"/>
      <c r="AU914" s="451"/>
      <c r="AV914" s="451"/>
    </row>
    <row r="915" spans="1:48">
      <c r="A915" s="451"/>
      <c r="B915" s="451"/>
      <c r="C915" s="451"/>
      <c r="D915" s="451"/>
      <c r="E915" s="451"/>
      <c r="F915" s="451"/>
      <c r="G915" s="451"/>
      <c r="H915" s="451"/>
      <c r="I915" s="451"/>
      <c r="J915" s="451"/>
      <c r="K915" s="451"/>
      <c r="L915" s="451"/>
      <c r="M915" s="451"/>
      <c r="N915" s="451"/>
      <c r="O915" s="451"/>
      <c r="P915" s="451"/>
      <c r="Q915" s="451"/>
      <c r="R915" s="451"/>
      <c r="S915" s="451"/>
      <c r="T915" s="451"/>
      <c r="U915" s="451"/>
      <c r="V915" s="451"/>
      <c r="W915" s="451"/>
      <c r="X915" s="451"/>
      <c r="Y915" s="451"/>
      <c r="Z915" s="451"/>
      <c r="AA915" s="451"/>
      <c r="AB915" s="451"/>
      <c r="AC915" s="451"/>
      <c r="AD915" s="451"/>
      <c r="AE915" s="451"/>
      <c r="AF915" s="451"/>
      <c r="AG915" s="451"/>
      <c r="AH915" s="451"/>
      <c r="AI915" s="451"/>
      <c r="AJ915" s="451"/>
      <c r="AK915" s="451"/>
      <c r="AL915" s="451"/>
      <c r="AM915" s="451"/>
      <c r="AN915" s="451"/>
      <c r="AO915" s="451"/>
      <c r="AP915" s="451"/>
      <c r="AQ915" s="451"/>
      <c r="AR915" s="451"/>
      <c r="AS915" s="451"/>
      <c r="AT915" s="451"/>
      <c r="AU915" s="451"/>
      <c r="AV915" s="451"/>
    </row>
    <row r="916" spans="1:48">
      <c r="A916" s="451"/>
      <c r="B916" s="451"/>
      <c r="C916" s="451"/>
      <c r="D916" s="451"/>
      <c r="E916" s="451"/>
      <c r="F916" s="451"/>
      <c r="G916" s="451"/>
      <c r="H916" s="451"/>
      <c r="I916" s="451"/>
      <c r="J916" s="451"/>
      <c r="K916" s="451"/>
      <c r="L916" s="451"/>
      <c r="M916" s="451"/>
      <c r="N916" s="451"/>
      <c r="O916" s="451"/>
      <c r="P916" s="451"/>
      <c r="Q916" s="451"/>
      <c r="R916" s="451"/>
      <c r="S916" s="451"/>
      <c r="T916" s="451"/>
      <c r="U916" s="451"/>
      <c r="V916" s="451"/>
      <c r="W916" s="451"/>
      <c r="X916" s="451"/>
      <c r="Y916" s="451"/>
      <c r="Z916" s="451"/>
      <c r="AA916" s="451"/>
      <c r="AB916" s="451"/>
      <c r="AC916" s="451"/>
      <c r="AD916" s="451"/>
      <c r="AE916" s="451"/>
      <c r="AF916" s="451"/>
      <c r="AG916" s="451"/>
      <c r="AH916" s="451"/>
      <c r="AI916" s="451"/>
      <c r="AJ916" s="451"/>
      <c r="AK916" s="451"/>
      <c r="AL916" s="451"/>
      <c r="AM916" s="451"/>
      <c r="AN916" s="451"/>
      <c r="AO916" s="451"/>
      <c r="AP916" s="451"/>
      <c r="AQ916" s="451"/>
      <c r="AR916" s="451"/>
      <c r="AS916" s="451"/>
      <c r="AT916" s="451"/>
      <c r="AU916" s="451"/>
      <c r="AV916" s="451"/>
    </row>
    <row r="917" spans="1:48">
      <c r="A917" s="451"/>
      <c r="B917" s="451"/>
      <c r="C917" s="451"/>
      <c r="D917" s="451"/>
      <c r="E917" s="451"/>
      <c r="F917" s="451"/>
      <c r="G917" s="451"/>
      <c r="H917" s="451"/>
      <c r="I917" s="451"/>
      <c r="J917" s="451"/>
      <c r="K917" s="451"/>
      <c r="L917" s="451"/>
      <c r="M917" s="451"/>
      <c r="N917" s="451"/>
      <c r="O917" s="451"/>
      <c r="P917" s="451"/>
      <c r="Q917" s="451"/>
      <c r="R917" s="451"/>
      <c r="S917" s="451"/>
      <c r="T917" s="451"/>
      <c r="U917" s="451"/>
      <c r="V917" s="451"/>
      <c r="W917" s="451"/>
      <c r="X917" s="451"/>
      <c r="Y917" s="451"/>
      <c r="Z917" s="451"/>
      <c r="AA917" s="451"/>
      <c r="AB917" s="451"/>
      <c r="AC917" s="451"/>
      <c r="AD917" s="451"/>
      <c r="AE917" s="451"/>
      <c r="AF917" s="451"/>
      <c r="AG917" s="451"/>
      <c r="AH917" s="451"/>
      <c r="AI917" s="451"/>
      <c r="AJ917" s="451"/>
      <c r="AK917" s="451"/>
      <c r="AL917" s="451"/>
      <c r="AM917" s="451"/>
      <c r="AN917" s="451"/>
      <c r="AO917" s="451"/>
      <c r="AP917" s="451"/>
      <c r="AQ917" s="451"/>
      <c r="AR917" s="451"/>
      <c r="AS917" s="451"/>
      <c r="AT917" s="451"/>
      <c r="AU917" s="451"/>
      <c r="AV917" s="451"/>
    </row>
    <row r="918" spans="1:48">
      <c r="A918" s="451"/>
      <c r="B918" s="451"/>
      <c r="C918" s="451"/>
      <c r="D918" s="451"/>
      <c r="E918" s="451"/>
      <c r="F918" s="451"/>
      <c r="G918" s="451"/>
      <c r="H918" s="451"/>
      <c r="I918" s="451"/>
      <c r="J918" s="451"/>
      <c r="K918" s="451"/>
      <c r="L918" s="451"/>
      <c r="M918" s="451"/>
      <c r="N918" s="451"/>
      <c r="O918" s="451"/>
      <c r="P918" s="451"/>
      <c r="Q918" s="451"/>
      <c r="R918" s="451"/>
      <c r="S918" s="451"/>
      <c r="T918" s="451"/>
      <c r="U918" s="451"/>
      <c r="V918" s="451"/>
      <c r="W918" s="451"/>
      <c r="X918" s="451"/>
      <c r="Y918" s="451"/>
      <c r="Z918" s="451"/>
      <c r="AA918" s="451"/>
      <c r="AB918" s="451"/>
      <c r="AC918" s="451"/>
      <c r="AD918" s="451"/>
      <c r="AE918" s="451"/>
      <c r="AF918" s="451"/>
      <c r="AG918" s="451"/>
      <c r="AH918" s="451"/>
      <c r="AI918" s="451"/>
      <c r="AJ918" s="451"/>
      <c r="AK918" s="451"/>
      <c r="AL918" s="451"/>
      <c r="AM918" s="451"/>
      <c r="AN918" s="451"/>
      <c r="AO918" s="451"/>
      <c r="AP918" s="451"/>
      <c r="AQ918" s="451"/>
      <c r="AR918" s="451"/>
      <c r="AS918" s="451"/>
      <c r="AT918" s="451"/>
      <c r="AU918" s="451"/>
      <c r="AV918" s="451"/>
    </row>
    <row r="919" spans="1:48">
      <c r="A919" s="451"/>
      <c r="B919" s="451"/>
      <c r="C919" s="451"/>
      <c r="D919" s="451"/>
      <c r="E919" s="451"/>
      <c r="F919" s="451"/>
      <c r="G919" s="451"/>
      <c r="H919" s="451"/>
      <c r="I919" s="451"/>
      <c r="J919" s="451"/>
      <c r="K919" s="451"/>
      <c r="L919" s="451"/>
      <c r="M919" s="451"/>
      <c r="N919" s="451"/>
      <c r="O919" s="451"/>
      <c r="P919" s="451"/>
      <c r="Q919" s="451"/>
      <c r="R919" s="451"/>
      <c r="S919" s="451"/>
      <c r="T919" s="451"/>
      <c r="U919" s="451"/>
      <c r="V919" s="451"/>
      <c r="W919" s="451"/>
      <c r="X919" s="451"/>
      <c r="Y919" s="451"/>
      <c r="Z919" s="451"/>
      <c r="AA919" s="451"/>
      <c r="AB919" s="451"/>
      <c r="AC919" s="451"/>
      <c r="AD919" s="451"/>
      <c r="AE919" s="451"/>
      <c r="AF919" s="451"/>
      <c r="AG919" s="451"/>
      <c r="AH919" s="451"/>
      <c r="AI919" s="451"/>
      <c r="AJ919" s="451"/>
      <c r="AK919" s="451"/>
      <c r="AL919" s="451"/>
      <c r="AM919" s="451"/>
      <c r="AN919" s="451"/>
      <c r="AO919" s="451"/>
      <c r="AP919" s="451"/>
      <c r="AQ919" s="451"/>
      <c r="AR919" s="451"/>
      <c r="AS919" s="451"/>
      <c r="AT919" s="451"/>
      <c r="AU919" s="451"/>
      <c r="AV919" s="451"/>
    </row>
    <row r="920" spans="1:48">
      <c r="A920" s="451"/>
      <c r="B920" s="451"/>
      <c r="C920" s="451"/>
      <c r="D920" s="451"/>
      <c r="E920" s="451"/>
      <c r="F920" s="451"/>
      <c r="G920" s="451"/>
      <c r="H920" s="451"/>
      <c r="I920" s="451"/>
      <c r="J920" s="451"/>
      <c r="K920" s="451"/>
      <c r="L920" s="451"/>
      <c r="M920" s="451"/>
      <c r="N920" s="451"/>
      <c r="O920" s="451"/>
      <c r="P920" s="451"/>
      <c r="Q920" s="451"/>
      <c r="R920" s="451"/>
      <c r="S920" s="451"/>
      <c r="T920" s="451"/>
      <c r="U920" s="451"/>
      <c r="V920" s="451"/>
      <c r="W920" s="451"/>
      <c r="X920" s="451"/>
      <c r="Y920" s="451"/>
      <c r="Z920" s="451"/>
      <c r="AA920" s="451"/>
      <c r="AB920" s="451"/>
      <c r="AC920" s="451"/>
      <c r="AD920" s="451"/>
      <c r="AE920" s="451"/>
      <c r="AF920" s="451"/>
      <c r="AG920" s="451"/>
      <c r="AH920" s="451"/>
      <c r="AI920" s="451"/>
      <c r="AJ920" s="451"/>
      <c r="AK920" s="451"/>
      <c r="AL920" s="451"/>
      <c r="AM920" s="451"/>
      <c r="AN920" s="451"/>
      <c r="AO920" s="451"/>
      <c r="AP920" s="451"/>
      <c r="AQ920" s="451"/>
      <c r="AR920" s="451"/>
      <c r="AS920" s="451"/>
      <c r="AT920" s="451"/>
      <c r="AU920" s="451"/>
      <c r="AV920" s="451"/>
    </row>
    <row r="921" spans="1:48">
      <c r="A921" s="451"/>
      <c r="B921" s="451"/>
      <c r="C921" s="451"/>
      <c r="D921" s="451"/>
      <c r="E921" s="451"/>
      <c r="F921" s="451"/>
      <c r="G921" s="451"/>
      <c r="H921" s="451"/>
      <c r="I921" s="451"/>
      <c r="J921" s="451"/>
      <c r="K921" s="451"/>
      <c r="L921" s="451"/>
      <c r="M921" s="451"/>
      <c r="N921" s="451"/>
      <c r="O921" s="451"/>
      <c r="P921" s="451"/>
      <c r="Q921" s="451"/>
      <c r="R921" s="451"/>
      <c r="S921" s="451"/>
      <c r="T921" s="451"/>
      <c r="U921" s="451"/>
      <c r="V921" s="451"/>
      <c r="W921" s="451"/>
      <c r="X921" s="451"/>
      <c r="Y921" s="451"/>
      <c r="Z921" s="451"/>
      <c r="AA921" s="451"/>
      <c r="AB921" s="451"/>
      <c r="AC921" s="451"/>
      <c r="AD921" s="451"/>
      <c r="AE921" s="451"/>
      <c r="AF921" s="451"/>
      <c r="AG921" s="451"/>
      <c r="AH921" s="451"/>
      <c r="AI921" s="451"/>
      <c r="AJ921" s="451"/>
      <c r="AK921" s="451"/>
      <c r="AL921" s="451"/>
      <c r="AM921" s="451"/>
      <c r="AN921" s="451"/>
      <c r="AO921" s="451"/>
      <c r="AP921" s="451"/>
      <c r="AQ921" s="451"/>
      <c r="AR921" s="451"/>
      <c r="AS921" s="451"/>
      <c r="AT921" s="451"/>
      <c r="AU921" s="451"/>
      <c r="AV921" s="451"/>
    </row>
    <row r="922" spans="1:48">
      <c r="A922" s="451"/>
      <c r="B922" s="451"/>
      <c r="C922" s="451"/>
      <c r="D922" s="451"/>
      <c r="E922" s="451"/>
      <c r="F922" s="451"/>
      <c r="G922" s="451"/>
      <c r="H922" s="451"/>
      <c r="I922" s="451"/>
      <c r="J922" s="451"/>
      <c r="K922" s="451"/>
      <c r="L922" s="451"/>
      <c r="M922" s="451"/>
      <c r="N922" s="451"/>
      <c r="O922" s="451"/>
      <c r="P922" s="451"/>
      <c r="Q922" s="451"/>
      <c r="R922" s="451"/>
      <c r="S922" s="451"/>
      <c r="T922" s="451"/>
      <c r="U922" s="451"/>
      <c r="V922" s="451"/>
      <c r="W922" s="451"/>
      <c r="X922" s="451"/>
      <c r="Y922" s="451"/>
      <c r="Z922" s="451"/>
      <c r="AA922" s="451"/>
      <c r="AB922" s="451"/>
      <c r="AC922" s="451"/>
      <c r="AD922" s="451"/>
      <c r="AE922" s="451"/>
      <c r="AF922" s="451"/>
      <c r="AG922" s="451"/>
      <c r="AH922" s="451"/>
      <c r="AI922" s="451"/>
      <c r="AJ922" s="451"/>
      <c r="AK922" s="451"/>
      <c r="AL922" s="451"/>
      <c r="AM922" s="451"/>
      <c r="AN922" s="451"/>
      <c r="AO922" s="451"/>
      <c r="AP922" s="451"/>
      <c r="AQ922" s="451"/>
      <c r="AR922" s="451"/>
      <c r="AS922" s="451"/>
      <c r="AT922" s="451"/>
      <c r="AU922" s="451"/>
      <c r="AV922" s="451"/>
    </row>
    <row r="923" spans="1:48">
      <c r="A923" s="451"/>
      <c r="B923" s="451"/>
      <c r="C923" s="451"/>
      <c r="D923" s="451"/>
      <c r="E923" s="451"/>
      <c r="F923" s="451"/>
      <c r="G923" s="451"/>
      <c r="H923" s="451"/>
      <c r="I923" s="451"/>
      <c r="J923" s="451"/>
      <c r="K923" s="451"/>
      <c r="L923" s="451"/>
      <c r="M923" s="451"/>
      <c r="N923" s="451"/>
      <c r="O923" s="451"/>
      <c r="P923" s="451"/>
      <c r="Q923" s="451"/>
      <c r="R923" s="451"/>
      <c r="S923" s="451"/>
      <c r="T923" s="451"/>
      <c r="U923" s="451"/>
      <c r="V923" s="451"/>
      <c r="W923" s="451"/>
      <c r="X923" s="451"/>
      <c r="Y923" s="451"/>
      <c r="Z923" s="451"/>
      <c r="AA923" s="451"/>
      <c r="AB923" s="451"/>
      <c r="AC923" s="451"/>
      <c r="AD923" s="451"/>
      <c r="AE923" s="451"/>
      <c r="AF923" s="451"/>
      <c r="AG923" s="451"/>
      <c r="AH923" s="451"/>
      <c r="AI923" s="451"/>
      <c r="AJ923" s="451"/>
      <c r="AK923" s="451"/>
      <c r="AL923" s="451"/>
      <c r="AM923" s="451"/>
      <c r="AN923" s="451"/>
      <c r="AO923" s="451"/>
      <c r="AP923" s="451"/>
      <c r="AQ923" s="451"/>
      <c r="AR923" s="451"/>
      <c r="AS923" s="451"/>
      <c r="AT923" s="451"/>
      <c r="AU923" s="451"/>
      <c r="AV923" s="451"/>
    </row>
    <row r="924" spans="1:48">
      <c r="A924" s="451"/>
      <c r="B924" s="451"/>
      <c r="C924" s="451"/>
      <c r="D924" s="451"/>
      <c r="E924" s="451"/>
      <c r="F924" s="451"/>
      <c r="G924" s="451"/>
      <c r="H924" s="451"/>
      <c r="I924" s="451"/>
      <c r="J924" s="451"/>
      <c r="K924" s="451"/>
      <c r="L924" s="451"/>
      <c r="M924" s="451"/>
      <c r="N924" s="451"/>
      <c r="O924" s="451"/>
      <c r="P924" s="451"/>
      <c r="Q924" s="451"/>
      <c r="R924" s="451"/>
      <c r="S924" s="451"/>
      <c r="T924" s="451"/>
      <c r="U924" s="451"/>
      <c r="V924" s="451"/>
      <c r="W924" s="451"/>
      <c r="X924" s="451"/>
      <c r="Y924" s="451"/>
      <c r="Z924" s="451"/>
      <c r="AA924" s="451"/>
      <c r="AB924" s="451"/>
      <c r="AC924" s="451"/>
      <c r="AD924" s="451"/>
      <c r="AE924" s="451"/>
      <c r="AF924" s="451"/>
      <c r="AG924" s="451"/>
      <c r="AH924" s="451"/>
      <c r="AI924" s="451"/>
      <c r="AJ924" s="451"/>
      <c r="AK924" s="451"/>
      <c r="AL924" s="451"/>
      <c r="AM924" s="451"/>
      <c r="AN924" s="451"/>
      <c r="AO924" s="451"/>
      <c r="AP924" s="451"/>
      <c r="AQ924" s="451"/>
      <c r="AR924" s="451"/>
      <c r="AS924" s="451"/>
      <c r="AT924" s="451"/>
      <c r="AU924" s="451"/>
      <c r="AV924" s="451"/>
    </row>
    <row r="925" spans="1:48">
      <c r="A925" s="451"/>
      <c r="B925" s="451"/>
      <c r="C925" s="451"/>
      <c r="D925" s="451"/>
      <c r="E925" s="451"/>
      <c r="F925" s="451"/>
      <c r="G925" s="451"/>
      <c r="H925" s="451"/>
      <c r="I925" s="451"/>
      <c r="J925" s="451"/>
      <c r="K925" s="451"/>
      <c r="L925" s="451"/>
      <c r="M925" s="451"/>
      <c r="N925" s="451"/>
      <c r="O925" s="451"/>
      <c r="P925" s="451"/>
      <c r="Q925" s="451"/>
      <c r="R925" s="451"/>
      <c r="S925" s="451"/>
      <c r="T925" s="451"/>
      <c r="U925" s="451"/>
      <c r="V925" s="451"/>
      <c r="W925" s="451"/>
      <c r="X925" s="451"/>
      <c r="Y925" s="451"/>
      <c r="Z925" s="451"/>
      <c r="AA925" s="451"/>
      <c r="AB925" s="451"/>
      <c r="AC925" s="451"/>
      <c r="AD925" s="451"/>
      <c r="AE925" s="451"/>
      <c r="AF925" s="451"/>
      <c r="AG925" s="451"/>
      <c r="AH925" s="451"/>
      <c r="AI925" s="451"/>
      <c r="AJ925" s="451"/>
      <c r="AK925" s="451"/>
      <c r="AL925" s="451"/>
      <c r="AM925" s="451"/>
      <c r="AN925" s="451"/>
      <c r="AO925" s="451"/>
      <c r="AP925" s="451"/>
      <c r="AQ925" s="451"/>
      <c r="AR925" s="451"/>
      <c r="AS925" s="451"/>
      <c r="AT925" s="451"/>
      <c r="AU925" s="451"/>
      <c r="AV925" s="451"/>
    </row>
    <row r="926" spans="1:48">
      <c r="A926" s="451"/>
      <c r="B926" s="451"/>
      <c r="C926" s="451"/>
      <c r="D926" s="451"/>
      <c r="E926" s="451"/>
      <c r="F926" s="451"/>
      <c r="G926" s="451"/>
      <c r="H926" s="451"/>
      <c r="I926" s="451"/>
      <c r="J926" s="451"/>
      <c r="K926" s="451"/>
      <c r="L926" s="451"/>
      <c r="M926" s="451"/>
      <c r="N926" s="451"/>
      <c r="O926" s="451"/>
      <c r="P926" s="451"/>
      <c r="Q926" s="451"/>
      <c r="R926" s="451"/>
      <c r="S926" s="451"/>
      <c r="T926" s="451"/>
      <c r="U926" s="451"/>
      <c r="V926" s="451"/>
      <c r="W926" s="451"/>
      <c r="X926" s="451"/>
      <c r="Y926" s="451"/>
      <c r="Z926" s="451"/>
      <c r="AA926" s="451"/>
      <c r="AB926" s="451"/>
      <c r="AC926" s="451"/>
      <c r="AD926" s="451"/>
      <c r="AE926" s="451"/>
      <c r="AF926" s="451"/>
      <c r="AG926" s="451"/>
      <c r="AH926" s="451"/>
      <c r="AI926" s="451"/>
      <c r="AJ926" s="451"/>
      <c r="AK926" s="451"/>
      <c r="AL926" s="451"/>
      <c r="AM926" s="451"/>
      <c r="AN926" s="451"/>
      <c r="AO926" s="451"/>
      <c r="AP926" s="451"/>
      <c r="AQ926" s="451"/>
      <c r="AR926" s="451"/>
      <c r="AS926" s="451"/>
      <c r="AT926" s="451"/>
      <c r="AU926" s="451"/>
      <c r="AV926" s="451"/>
    </row>
    <row r="927" spans="1:48">
      <c r="A927" s="451"/>
      <c r="B927" s="451"/>
      <c r="C927" s="451"/>
      <c r="D927" s="451"/>
      <c r="E927" s="451"/>
      <c r="F927" s="451"/>
      <c r="G927" s="451"/>
      <c r="H927" s="451"/>
      <c r="I927" s="451"/>
      <c r="J927" s="451"/>
      <c r="K927" s="451"/>
      <c r="L927" s="451"/>
      <c r="M927" s="451"/>
      <c r="N927" s="451"/>
      <c r="O927" s="451"/>
      <c r="P927" s="451"/>
      <c r="Q927" s="451"/>
      <c r="R927" s="451"/>
      <c r="S927" s="451"/>
      <c r="T927" s="451"/>
      <c r="U927" s="451"/>
      <c r="V927" s="451"/>
      <c r="W927" s="451"/>
      <c r="X927" s="451"/>
      <c r="Y927" s="451"/>
      <c r="Z927" s="451"/>
      <c r="AA927" s="451"/>
      <c r="AB927" s="451"/>
      <c r="AC927" s="451"/>
      <c r="AD927" s="451"/>
      <c r="AE927" s="451"/>
      <c r="AF927" s="451"/>
      <c r="AG927" s="451"/>
      <c r="AH927" s="451"/>
      <c r="AI927" s="451"/>
      <c r="AJ927" s="451"/>
      <c r="AK927" s="451"/>
      <c r="AL927" s="451"/>
      <c r="AM927" s="451"/>
      <c r="AN927" s="451"/>
      <c r="AO927" s="451"/>
      <c r="AP927" s="451"/>
      <c r="AQ927" s="451"/>
      <c r="AR927" s="451"/>
      <c r="AS927" s="451"/>
      <c r="AT927" s="451"/>
      <c r="AU927" s="451"/>
      <c r="AV927" s="451"/>
    </row>
    <row r="928" spans="1:48">
      <c r="A928" s="451"/>
      <c r="B928" s="451"/>
      <c r="C928" s="451"/>
      <c r="D928" s="451"/>
      <c r="E928" s="451"/>
      <c r="F928" s="451"/>
      <c r="G928" s="451"/>
      <c r="H928" s="451"/>
      <c r="I928" s="451"/>
      <c r="J928" s="451"/>
      <c r="K928" s="451"/>
      <c r="L928" s="451"/>
      <c r="M928" s="451"/>
      <c r="N928" s="451"/>
      <c r="O928" s="451"/>
      <c r="P928" s="451"/>
      <c r="Q928" s="451"/>
      <c r="R928" s="451"/>
      <c r="S928" s="451"/>
      <c r="T928" s="451"/>
      <c r="U928" s="451"/>
      <c r="V928" s="451"/>
      <c r="W928" s="451"/>
      <c r="X928" s="451"/>
      <c r="Y928" s="451"/>
      <c r="Z928" s="451"/>
      <c r="AA928" s="451"/>
      <c r="AB928" s="451"/>
      <c r="AC928" s="451"/>
      <c r="AD928" s="451"/>
      <c r="AE928" s="451"/>
      <c r="AF928" s="451"/>
      <c r="AG928" s="451"/>
      <c r="AH928" s="451"/>
      <c r="AI928" s="451"/>
      <c r="AJ928" s="451"/>
      <c r="AK928" s="451"/>
      <c r="AL928" s="451"/>
      <c r="AM928" s="451"/>
      <c r="AN928" s="451"/>
      <c r="AO928" s="451"/>
      <c r="AP928" s="451"/>
      <c r="AQ928" s="451"/>
      <c r="AR928" s="451"/>
      <c r="AS928" s="451"/>
      <c r="AT928" s="451"/>
      <c r="AU928" s="451"/>
      <c r="AV928" s="451"/>
    </row>
    <row r="929" spans="1:48">
      <c r="A929" s="451"/>
      <c r="B929" s="451"/>
      <c r="C929" s="451"/>
      <c r="D929" s="451"/>
      <c r="E929" s="451"/>
      <c r="F929" s="451"/>
      <c r="G929" s="451"/>
      <c r="H929" s="451"/>
      <c r="I929" s="451"/>
      <c r="J929" s="451"/>
      <c r="K929" s="451"/>
      <c r="L929" s="451"/>
      <c r="M929" s="451"/>
      <c r="N929" s="451"/>
      <c r="O929" s="451"/>
      <c r="P929" s="451"/>
      <c r="Q929" s="451"/>
      <c r="R929" s="451"/>
      <c r="S929" s="451"/>
      <c r="T929" s="451"/>
      <c r="U929" s="451"/>
      <c r="V929" s="451"/>
      <c r="W929" s="451"/>
      <c r="X929" s="451"/>
      <c r="Y929" s="451"/>
      <c r="Z929" s="451"/>
      <c r="AA929" s="451"/>
      <c r="AB929" s="451"/>
      <c r="AC929" s="451"/>
      <c r="AD929" s="451"/>
      <c r="AE929" s="451"/>
      <c r="AF929" s="451"/>
      <c r="AG929" s="451"/>
      <c r="AH929" s="451"/>
      <c r="AI929" s="451"/>
      <c r="AJ929" s="451"/>
      <c r="AK929" s="451"/>
      <c r="AL929" s="451"/>
      <c r="AM929" s="451"/>
      <c r="AN929" s="451"/>
      <c r="AO929" s="451"/>
      <c r="AP929" s="451"/>
      <c r="AQ929" s="451"/>
      <c r="AR929" s="451"/>
      <c r="AS929" s="451"/>
      <c r="AT929" s="451"/>
      <c r="AU929" s="451"/>
      <c r="AV929" s="451"/>
    </row>
    <row r="930" spans="1:48">
      <c r="A930" s="451"/>
      <c r="B930" s="451"/>
      <c r="C930" s="451"/>
      <c r="D930" s="451"/>
      <c r="E930" s="451"/>
      <c r="F930" s="451"/>
      <c r="G930" s="451"/>
      <c r="H930" s="451"/>
      <c r="I930" s="451"/>
      <c r="J930" s="451"/>
      <c r="K930" s="451"/>
      <c r="L930" s="451"/>
      <c r="M930" s="451"/>
      <c r="N930" s="451"/>
      <c r="O930" s="451"/>
      <c r="P930" s="451"/>
      <c r="Q930" s="451"/>
      <c r="R930" s="451"/>
      <c r="S930" s="451"/>
      <c r="T930" s="451"/>
      <c r="U930" s="451"/>
      <c r="V930" s="451"/>
      <c r="W930" s="451"/>
      <c r="X930" s="451"/>
      <c r="Y930" s="451"/>
      <c r="Z930" s="451"/>
      <c r="AA930" s="451"/>
      <c r="AB930" s="451"/>
      <c r="AC930" s="451"/>
      <c r="AD930" s="451"/>
      <c r="AE930" s="451"/>
      <c r="AF930" s="451"/>
      <c r="AG930" s="451"/>
      <c r="AH930" s="451"/>
      <c r="AI930" s="451"/>
      <c r="AJ930" s="451"/>
      <c r="AK930" s="451"/>
      <c r="AL930" s="451"/>
      <c r="AM930" s="451"/>
      <c r="AN930" s="451"/>
      <c r="AO930" s="451"/>
      <c r="AP930" s="451"/>
      <c r="AQ930" s="451"/>
      <c r="AR930" s="451"/>
      <c r="AS930" s="451"/>
      <c r="AT930" s="451"/>
      <c r="AU930" s="451"/>
      <c r="AV930" s="451"/>
    </row>
    <row r="931" spans="1:48">
      <c r="A931" s="451"/>
      <c r="B931" s="451"/>
      <c r="C931" s="451"/>
      <c r="D931" s="451"/>
      <c r="E931" s="451"/>
      <c r="F931" s="451"/>
      <c r="G931" s="451"/>
      <c r="H931" s="451"/>
      <c r="I931" s="451"/>
      <c r="J931" s="451"/>
      <c r="K931" s="451"/>
      <c r="L931" s="451"/>
      <c r="M931" s="451"/>
      <c r="N931" s="451"/>
      <c r="O931" s="451"/>
      <c r="P931" s="451"/>
      <c r="Q931" s="451"/>
      <c r="R931" s="451"/>
      <c r="S931" s="451"/>
      <c r="T931" s="451"/>
      <c r="U931" s="451"/>
      <c r="V931" s="451"/>
      <c r="W931" s="451"/>
      <c r="X931" s="451"/>
      <c r="Y931" s="451"/>
      <c r="Z931" s="451"/>
      <c r="AA931" s="451"/>
      <c r="AB931" s="451"/>
      <c r="AC931" s="451"/>
      <c r="AD931" s="451"/>
      <c r="AE931" s="451"/>
      <c r="AF931" s="451"/>
      <c r="AG931" s="451"/>
      <c r="AH931" s="451"/>
      <c r="AI931" s="451"/>
      <c r="AJ931" s="451"/>
      <c r="AK931" s="451"/>
      <c r="AL931" s="451"/>
      <c r="AM931" s="451"/>
      <c r="AN931" s="451"/>
      <c r="AO931" s="451"/>
      <c r="AP931" s="451"/>
      <c r="AQ931" s="451"/>
      <c r="AR931" s="451"/>
      <c r="AS931" s="451"/>
      <c r="AT931" s="451"/>
      <c r="AU931" s="451"/>
      <c r="AV931" s="451"/>
    </row>
    <row r="932" spans="1:48">
      <c r="A932" s="451"/>
      <c r="B932" s="451"/>
      <c r="C932" s="451"/>
      <c r="D932" s="451"/>
      <c r="E932" s="451"/>
      <c r="F932" s="451"/>
      <c r="G932" s="451"/>
      <c r="H932" s="451"/>
      <c r="I932" s="451"/>
      <c r="J932" s="451"/>
      <c r="K932" s="451"/>
      <c r="L932" s="451"/>
      <c r="M932" s="451"/>
      <c r="N932" s="451"/>
      <c r="O932" s="451"/>
      <c r="P932" s="451"/>
      <c r="Q932" s="451"/>
      <c r="R932" s="451"/>
      <c r="S932" s="451"/>
      <c r="T932" s="451"/>
      <c r="U932" s="451"/>
      <c r="V932" s="451"/>
      <c r="W932" s="451"/>
      <c r="X932" s="451"/>
      <c r="Y932" s="451"/>
      <c r="Z932" s="451"/>
      <c r="AA932" s="451"/>
      <c r="AB932" s="451"/>
      <c r="AC932" s="451"/>
      <c r="AD932" s="451"/>
      <c r="AE932" s="451"/>
      <c r="AF932" s="451"/>
      <c r="AG932" s="451"/>
      <c r="AH932" s="451"/>
      <c r="AI932" s="451"/>
      <c r="AJ932" s="451"/>
      <c r="AK932" s="451"/>
      <c r="AL932" s="451"/>
      <c r="AM932" s="451"/>
      <c r="AN932" s="451"/>
      <c r="AO932" s="451"/>
      <c r="AP932" s="451"/>
      <c r="AQ932" s="451"/>
      <c r="AR932" s="451"/>
      <c r="AS932" s="451"/>
      <c r="AT932" s="451"/>
      <c r="AU932" s="451"/>
      <c r="AV932" s="451"/>
    </row>
    <row r="933" spans="1:48">
      <c r="A933" s="451"/>
      <c r="B933" s="451"/>
      <c r="C933" s="451"/>
      <c r="D933" s="451"/>
      <c r="E933" s="451"/>
      <c r="F933" s="451"/>
      <c r="G933" s="451"/>
      <c r="H933" s="451"/>
      <c r="I933" s="451"/>
      <c r="J933" s="451"/>
      <c r="K933" s="451"/>
      <c r="L933" s="451"/>
      <c r="M933" s="451"/>
      <c r="N933" s="451"/>
      <c r="O933" s="451"/>
      <c r="P933" s="451"/>
      <c r="Q933" s="451"/>
      <c r="R933" s="451"/>
      <c r="S933" s="451"/>
      <c r="T933" s="451"/>
      <c r="U933" s="451"/>
      <c r="V933" s="451"/>
      <c r="W933" s="451"/>
      <c r="X933" s="451"/>
      <c r="Y933" s="451"/>
      <c r="Z933" s="451"/>
      <c r="AA933" s="451"/>
      <c r="AB933" s="451"/>
      <c r="AC933" s="451"/>
      <c r="AD933" s="451"/>
      <c r="AE933" s="451"/>
      <c r="AF933" s="451"/>
      <c r="AG933" s="451"/>
      <c r="AH933" s="451"/>
      <c r="AI933" s="451"/>
      <c r="AJ933" s="451"/>
      <c r="AK933" s="451"/>
      <c r="AL933" s="451"/>
      <c r="AM933" s="451"/>
      <c r="AN933" s="451"/>
      <c r="AO933" s="451"/>
      <c r="AP933" s="451"/>
      <c r="AQ933" s="451"/>
      <c r="AR933" s="451"/>
      <c r="AS933" s="451"/>
      <c r="AT933" s="451"/>
      <c r="AU933" s="451"/>
      <c r="AV933" s="451"/>
    </row>
    <row r="934" spans="1:48">
      <c r="A934" s="451"/>
      <c r="B934" s="451"/>
      <c r="C934" s="451"/>
      <c r="D934" s="451"/>
      <c r="E934" s="451"/>
      <c r="F934" s="451"/>
      <c r="G934" s="451"/>
      <c r="H934" s="451"/>
      <c r="I934" s="451"/>
      <c r="J934" s="451"/>
      <c r="K934" s="451"/>
      <c r="L934" s="451"/>
      <c r="M934" s="451"/>
      <c r="N934" s="451"/>
      <c r="O934" s="451"/>
      <c r="P934" s="451"/>
      <c r="Q934" s="451"/>
      <c r="R934" s="451"/>
      <c r="S934" s="451"/>
      <c r="T934" s="451"/>
      <c r="U934" s="451"/>
      <c r="V934" s="451"/>
      <c r="W934" s="451"/>
      <c r="X934" s="451"/>
      <c r="Y934" s="451"/>
      <c r="Z934" s="451"/>
      <c r="AA934" s="451"/>
      <c r="AB934" s="451"/>
      <c r="AC934" s="451"/>
      <c r="AD934" s="451"/>
      <c r="AE934" s="451"/>
      <c r="AF934" s="451"/>
      <c r="AG934" s="451"/>
      <c r="AH934" s="451"/>
      <c r="AI934" s="451"/>
      <c r="AJ934" s="451"/>
      <c r="AK934" s="451"/>
      <c r="AL934" s="451"/>
      <c r="AM934" s="451"/>
      <c r="AN934" s="451"/>
      <c r="AO934" s="451"/>
      <c r="AP934" s="451"/>
      <c r="AQ934" s="451"/>
      <c r="AR934" s="451"/>
      <c r="AS934" s="451"/>
      <c r="AT934" s="451"/>
      <c r="AU934" s="451"/>
      <c r="AV934" s="451"/>
    </row>
    <row r="935" spans="1:48">
      <c r="A935" s="451"/>
      <c r="B935" s="451"/>
      <c r="C935" s="451"/>
      <c r="D935" s="451"/>
      <c r="E935" s="451"/>
      <c r="F935" s="451"/>
      <c r="G935" s="451"/>
      <c r="H935" s="451"/>
      <c r="I935" s="451"/>
      <c r="J935" s="451"/>
      <c r="K935" s="451"/>
      <c r="L935" s="451"/>
      <c r="M935" s="451"/>
      <c r="N935" s="451"/>
      <c r="O935" s="451"/>
      <c r="P935" s="451"/>
      <c r="Q935" s="451"/>
      <c r="R935" s="451"/>
      <c r="S935" s="451"/>
      <c r="T935" s="451"/>
      <c r="U935" s="451"/>
      <c r="V935" s="451"/>
      <c r="W935" s="451"/>
      <c r="X935" s="451"/>
      <c r="Y935" s="451"/>
      <c r="Z935" s="451"/>
      <c r="AA935" s="451"/>
      <c r="AB935" s="451"/>
      <c r="AC935" s="451"/>
      <c r="AD935" s="451"/>
      <c r="AE935" s="451"/>
      <c r="AF935" s="451"/>
      <c r="AG935" s="451"/>
      <c r="AH935" s="451"/>
      <c r="AI935" s="451"/>
      <c r="AJ935" s="451"/>
      <c r="AK935" s="451"/>
      <c r="AL935" s="451"/>
      <c r="AM935" s="451"/>
      <c r="AN935" s="451"/>
      <c r="AO935" s="451"/>
      <c r="AP935" s="451"/>
      <c r="AQ935" s="451"/>
      <c r="AR935" s="451"/>
      <c r="AS935" s="451"/>
      <c r="AT935" s="451"/>
      <c r="AU935" s="451"/>
      <c r="AV935" s="451"/>
    </row>
    <row r="936" spans="1:48">
      <c r="A936" s="451"/>
      <c r="B936" s="451"/>
      <c r="C936" s="451"/>
      <c r="D936" s="451"/>
      <c r="E936" s="451"/>
      <c r="F936" s="451"/>
      <c r="G936" s="451"/>
      <c r="H936" s="451"/>
      <c r="I936" s="451"/>
      <c r="J936" s="451"/>
      <c r="K936" s="451"/>
      <c r="L936" s="451"/>
      <c r="M936" s="451"/>
      <c r="N936" s="451"/>
      <c r="O936" s="451"/>
      <c r="P936" s="451"/>
      <c r="Q936" s="451"/>
      <c r="R936" s="451"/>
      <c r="S936" s="451"/>
      <c r="T936" s="451"/>
      <c r="U936" s="451"/>
      <c r="V936" s="451"/>
      <c r="W936" s="451"/>
      <c r="X936" s="451"/>
      <c r="Y936" s="451"/>
      <c r="Z936" s="451"/>
      <c r="AA936" s="451"/>
      <c r="AB936" s="451"/>
      <c r="AC936" s="451"/>
      <c r="AD936" s="451"/>
      <c r="AE936" s="451"/>
      <c r="AF936" s="451"/>
      <c r="AG936" s="451"/>
      <c r="AH936" s="451"/>
      <c r="AI936" s="451"/>
      <c r="AJ936" s="451"/>
      <c r="AK936" s="451"/>
      <c r="AL936" s="451"/>
      <c r="AM936" s="451"/>
      <c r="AN936" s="451"/>
      <c r="AO936" s="451"/>
      <c r="AP936" s="451"/>
      <c r="AQ936" s="451"/>
      <c r="AR936" s="451"/>
      <c r="AS936" s="451"/>
      <c r="AT936" s="451"/>
      <c r="AU936" s="451"/>
      <c r="AV936" s="451"/>
    </row>
    <row r="937" spans="1:48">
      <c r="A937" s="451"/>
      <c r="B937" s="451"/>
      <c r="C937" s="451"/>
      <c r="D937" s="451"/>
      <c r="E937" s="451"/>
      <c r="F937" s="451"/>
      <c r="G937" s="451"/>
      <c r="H937" s="451"/>
      <c r="I937" s="451"/>
      <c r="J937" s="451"/>
      <c r="K937" s="451"/>
      <c r="L937" s="451"/>
      <c r="M937" s="451"/>
      <c r="N937" s="451"/>
      <c r="O937" s="451"/>
      <c r="P937" s="451"/>
      <c r="Q937" s="451"/>
      <c r="R937" s="451"/>
      <c r="S937" s="451"/>
      <c r="T937" s="451"/>
      <c r="U937" s="451"/>
      <c r="V937" s="451"/>
      <c r="W937" s="451"/>
      <c r="X937" s="451"/>
      <c r="Y937" s="451"/>
      <c r="Z937" s="451"/>
      <c r="AA937" s="451"/>
      <c r="AB937" s="451"/>
      <c r="AC937" s="451"/>
      <c r="AD937" s="451"/>
      <c r="AE937" s="451"/>
      <c r="AF937" s="451"/>
      <c r="AG937" s="451"/>
      <c r="AH937" s="451"/>
      <c r="AI937" s="451"/>
      <c r="AJ937" s="451"/>
      <c r="AK937" s="451"/>
      <c r="AL937" s="451"/>
      <c r="AM937" s="451"/>
      <c r="AN937" s="451"/>
      <c r="AO937" s="451"/>
      <c r="AP937" s="451"/>
      <c r="AQ937" s="451"/>
      <c r="AR937" s="451"/>
      <c r="AS937" s="451"/>
      <c r="AT937" s="451"/>
      <c r="AU937" s="451"/>
      <c r="AV937" s="451"/>
    </row>
    <row r="938" spans="1:48">
      <c r="A938" s="451"/>
      <c r="B938" s="451"/>
      <c r="C938" s="451"/>
      <c r="D938" s="451"/>
      <c r="E938" s="451"/>
      <c r="F938" s="451"/>
      <c r="G938" s="451"/>
      <c r="H938" s="451"/>
      <c r="I938" s="451"/>
      <c r="J938" s="451"/>
      <c r="K938" s="451"/>
      <c r="L938" s="451"/>
      <c r="M938" s="451"/>
      <c r="N938" s="451"/>
      <c r="O938" s="451"/>
      <c r="P938" s="451"/>
      <c r="Q938" s="451"/>
      <c r="R938" s="451"/>
      <c r="S938" s="451"/>
      <c r="T938" s="451"/>
      <c r="U938" s="451"/>
      <c r="V938" s="451"/>
      <c r="W938" s="451"/>
      <c r="X938" s="451"/>
      <c r="Y938" s="451"/>
      <c r="Z938" s="451"/>
      <c r="AA938" s="451"/>
      <c r="AB938" s="451"/>
      <c r="AC938" s="451"/>
      <c r="AD938" s="451"/>
      <c r="AE938" s="451"/>
      <c r="AF938" s="451"/>
      <c r="AG938" s="451"/>
      <c r="AH938" s="451"/>
      <c r="AI938" s="451"/>
      <c r="AJ938" s="451"/>
      <c r="AK938" s="451"/>
      <c r="AL938" s="451"/>
      <c r="AM938" s="451"/>
      <c r="AN938" s="451"/>
      <c r="AO938" s="451"/>
      <c r="AP938" s="451"/>
      <c r="AQ938" s="451"/>
      <c r="AR938" s="451"/>
      <c r="AS938" s="451"/>
      <c r="AT938" s="451"/>
      <c r="AU938" s="451"/>
      <c r="AV938" s="451"/>
    </row>
    <row r="939" spans="1:48">
      <c r="A939" s="451"/>
      <c r="B939" s="451"/>
      <c r="C939" s="451"/>
      <c r="D939" s="451"/>
      <c r="E939" s="451"/>
      <c r="F939" s="451"/>
      <c r="G939" s="451"/>
      <c r="H939" s="451"/>
      <c r="I939" s="451"/>
      <c r="J939" s="451"/>
      <c r="K939" s="451"/>
      <c r="L939" s="451"/>
      <c r="M939" s="451"/>
      <c r="N939" s="451"/>
      <c r="O939" s="451"/>
      <c r="P939" s="451"/>
      <c r="Q939" s="451"/>
      <c r="R939" s="451"/>
      <c r="S939" s="451"/>
      <c r="T939" s="451"/>
      <c r="U939" s="451"/>
      <c r="V939" s="451"/>
      <c r="W939" s="451"/>
      <c r="X939" s="451"/>
      <c r="Y939" s="451"/>
      <c r="Z939" s="451"/>
      <c r="AA939" s="451"/>
      <c r="AB939" s="451"/>
      <c r="AC939" s="451"/>
      <c r="AD939" s="451"/>
      <c r="AE939" s="451"/>
      <c r="AF939" s="451"/>
      <c r="AG939" s="451"/>
      <c r="AH939" s="451"/>
      <c r="AI939" s="451"/>
      <c r="AJ939" s="451"/>
      <c r="AK939" s="451"/>
      <c r="AL939" s="451"/>
      <c r="AM939" s="451"/>
      <c r="AN939" s="451"/>
      <c r="AO939" s="451"/>
      <c r="AP939" s="451"/>
      <c r="AQ939" s="451"/>
      <c r="AR939" s="451"/>
      <c r="AS939" s="451"/>
      <c r="AT939" s="451"/>
      <c r="AU939" s="451"/>
      <c r="AV939" s="451"/>
    </row>
    <row r="940" spans="1:48">
      <c r="A940" s="451"/>
      <c r="B940" s="451"/>
      <c r="C940" s="451"/>
      <c r="D940" s="451"/>
      <c r="E940" s="451"/>
      <c r="F940" s="451"/>
      <c r="G940" s="451"/>
      <c r="H940" s="451"/>
      <c r="I940" s="451"/>
      <c r="J940" s="451"/>
      <c r="K940" s="451"/>
      <c r="L940" s="451"/>
      <c r="M940" s="451"/>
      <c r="N940" s="451"/>
      <c r="O940" s="451"/>
      <c r="P940" s="451"/>
      <c r="Q940" s="451"/>
      <c r="R940" s="451"/>
      <c r="S940" s="451"/>
      <c r="T940" s="451"/>
      <c r="U940" s="451"/>
      <c r="V940" s="451"/>
      <c r="W940" s="451"/>
      <c r="X940" s="451"/>
      <c r="Y940" s="451"/>
      <c r="Z940" s="451"/>
      <c r="AA940" s="451"/>
      <c r="AB940" s="451"/>
      <c r="AC940" s="451"/>
      <c r="AD940" s="451"/>
      <c r="AE940" s="451"/>
      <c r="AF940" s="451"/>
      <c r="AG940" s="451"/>
      <c r="AH940" s="451"/>
      <c r="AI940" s="451"/>
      <c r="AJ940" s="451"/>
      <c r="AK940" s="451"/>
      <c r="AL940" s="451"/>
      <c r="AM940" s="451"/>
      <c r="AN940" s="451"/>
      <c r="AO940" s="451"/>
      <c r="AP940" s="451"/>
      <c r="AQ940" s="451"/>
      <c r="AR940" s="451"/>
      <c r="AS940" s="451"/>
      <c r="AT940" s="451"/>
      <c r="AU940" s="451"/>
      <c r="AV940" s="451"/>
    </row>
    <row r="941" spans="1:48">
      <c r="A941" s="451"/>
      <c r="B941" s="451"/>
      <c r="C941" s="451"/>
      <c r="D941" s="451"/>
      <c r="E941" s="451"/>
      <c r="F941" s="451"/>
      <c r="G941" s="451"/>
      <c r="H941" s="451"/>
      <c r="I941" s="451"/>
      <c r="J941" s="451"/>
      <c r="K941" s="451"/>
      <c r="L941" s="451"/>
      <c r="M941" s="451"/>
      <c r="N941" s="451"/>
      <c r="O941" s="451"/>
      <c r="P941" s="451"/>
      <c r="Q941" s="451"/>
      <c r="R941" s="451"/>
      <c r="S941" s="451"/>
      <c r="T941" s="451"/>
      <c r="U941" s="451"/>
      <c r="V941" s="451"/>
      <c r="W941" s="451"/>
      <c r="X941" s="451"/>
      <c r="Y941" s="451"/>
      <c r="Z941" s="451"/>
      <c r="AA941" s="451"/>
      <c r="AB941" s="451"/>
      <c r="AC941" s="451"/>
      <c r="AD941" s="451"/>
      <c r="AE941" s="451"/>
      <c r="AF941" s="451"/>
      <c r="AG941" s="451"/>
      <c r="AH941" s="451"/>
      <c r="AI941" s="451"/>
      <c r="AJ941" s="451"/>
      <c r="AK941" s="451"/>
      <c r="AL941" s="451"/>
      <c r="AM941" s="451"/>
      <c r="AN941" s="451"/>
      <c r="AO941" s="451"/>
      <c r="AP941" s="451"/>
      <c r="AQ941" s="451"/>
      <c r="AR941" s="451"/>
      <c r="AS941" s="451"/>
      <c r="AT941" s="451"/>
      <c r="AU941" s="451"/>
      <c r="AV941" s="451"/>
    </row>
    <row r="942" spans="1:48">
      <c r="A942" s="451"/>
      <c r="B942" s="451"/>
      <c r="C942" s="451"/>
      <c r="D942" s="451"/>
      <c r="E942" s="451"/>
      <c r="F942" s="451"/>
      <c r="G942" s="451"/>
      <c r="H942" s="451"/>
      <c r="I942" s="451"/>
      <c r="J942" s="451"/>
      <c r="K942" s="451"/>
      <c r="L942" s="451"/>
      <c r="M942" s="451"/>
      <c r="N942" s="451"/>
      <c r="O942" s="451"/>
      <c r="P942" s="451"/>
      <c r="Q942" s="451"/>
      <c r="R942" s="451"/>
      <c r="S942" s="451"/>
      <c r="T942" s="451"/>
      <c r="U942" s="451"/>
      <c r="V942" s="451"/>
      <c r="W942" s="451"/>
      <c r="X942" s="451"/>
      <c r="Y942" s="451"/>
      <c r="Z942" s="451"/>
      <c r="AA942" s="451"/>
      <c r="AB942" s="451"/>
      <c r="AC942" s="451"/>
      <c r="AD942" s="451"/>
      <c r="AE942" s="451"/>
      <c r="AF942" s="451"/>
      <c r="AG942" s="451"/>
      <c r="AH942" s="451"/>
      <c r="AI942" s="451"/>
      <c r="AJ942" s="451"/>
      <c r="AK942" s="451"/>
      <c r="AL942" s="451"/>
      <c r="AM942" s="451"/>
      <c r="AN942" s="451"/>
      <c r="AO942" s="451"/>
      <c r="AP942" s="451"/>
      <c r="AQ942" s="451"/>
      <c r="AR942" s="451"/>
      <c r="AS942" s="451"/>
      <c r="AT942" s="451"/>
      <c r="AU942" s="451"/>
      <c r="AV942" s="451"/>
    </row>
    <row r="943" spans="1:48">
      <c r="A943" s="451"/>
      <c r="B943" s="451"/>
      <c r="C943" s="451"/>
      <c r="D943" s="451"/>
      <c r="E943" s="451"/>
      <c r="F943" s="451"/>
      <c r="G943" s="451"/>
      <c r="H943" s="451"/>
      <c r="I943" s="451"/>
      <c r="J943" s="451"/>
      <c r="K943" s="451"/>
      <c r="L943" s="451"/>
      <c r="M943" s="451"/>
      <c r="N943" s="451"/>
      <c r="O943" s="451"/>
      <c r="P943" s="451"/>
      <c r="Q943" s="451"/>
      <c r="R943" s="451"/>
      <c r="S943" s="451"/>
      <c r="T943" s="451"/>
      <c r="U943" s="451"/>
      <c r="V943" s="451"/>
      <c r="W943" s="451"/>
      <c r="X943" s="451"/>
      <c r="Y943" s="451"/>
      <c r="Z943" s="451"/>
      <c r="AA943" s="451"/>
      <c r="AB943" s="451"/>
      <c r="AC943" s="451"/>
      <c r="AD943" s="451"/>
      <c r="AE943" s="451"/>
      <c r="AF943" s="451"/>
      <c r="AG943" s="451"/>
      <c r="AH943" s="451"/>
      <c r="AI943" s="451"/>
      <c r="AJ943" s="451"/>
      <c r="AK943" s="451"/>
      <c r="AL943" s="451"/>
      <c r="AM943" s="451"/>
      <c r="AN943" s="451"/>
      <c r="AO943" s="451"/>
      <c r="AP943" s="451"/>
      <c r="AQ943" s="451"/>
      <c r="AR943" s="451"/>
      <c r="AS943" s="451"/>
      <c r="AT943" s="451"/>
      <c r="AU943" s="451"/>
      <c r="AV943" s="451"/>
    </row>
    <row r="944" spans="1:48">
      <c r="A944" s="451"/>
      <c r="B944" s="451"/>
      <c r="C944" s="451"/>
      <c r="D944" s="451"/>
      <c r="E944" s="451"/>
      <c r="F944" s="451"/>
      <c r="G944" s="451"/>
      <c r="H944" s="451"/>
      <c r="I944" s="451"/>
      <c r="J944" s="451"/>
      <c r="K944" s="451"/>
      <c r="L944" s="451"/>
      <c r="M944" s="451"/>
      <c r="N944" s="451"/>
      <c r="O944" s="451"/>
      <c r="P944" s="451"/>
      <c r="Q944" s="451"/>
      <c r="R944" s="451"/>
      <c r="S944" s="451"/>
      <c r="T944" s="451"/>
      <c r="U944" s="451"/>
      <c r="V944" s="451"/>
      <c r="W944" s="451"/>
      <c r="X944" s="451"/>
      <c r="Y944" s="451"/>
      <c r="Z944" s="451"/>
      <c r="AA944" s="451"/>
      <c r="AB944" s="451"/>
      <c r="AC944" s="451"/>
      <c r="AD944" s="451"/>
      <c r="AE944" s="451"/>
      <c r="AF944" s="451"/>
      <c r="AG944" s="451"/>
      <c r="AH944" s="451"/>
      <c r="AI944" s="451"/>
      <c r="AJ944" s="451"/>
      <c r="AK944" s="451"/>
      <c r="AL944" s="451"/>
      <c r="AM944" s="451"/>
      <c r="AN944" s="451"/>
      <c r="AO944" s="451"/>
      <c r="AP944" s="451"/>
      <c r="AQ944" s="451"/>
      <c r="AR944" s="451"/>
      <c r="AS944" s="451"/>
      <c r="AT944" s="451"/>
      <c r="AU944" s="451"/>
      <c r="AV944" s="451"/>
    </row>
    <row r="945" spans="1:48">
      <c r="A945" s="451"/>
      <c r="B945" s="451"/>
      <c r="C945" s="451"/>
      <c r="D945" s="451"/>
      <c r="E945" s="451"/>
      <c r="F945" s="451"/>
      <c r="G945" s="451"/>
      <c r="H945" s="451"/>
      <c r="I945" s="451"/>
      <c r="J945" s="451"/>
      <c r="K945" s="451"/>
      <c r="L945" s="451"/>
      <c r="M945" s="451"/>
      <c r="N945" s="451"/>
      <c r="O945" s="451"/>
      <c r="P945" s="451"/>
      <c r="Q945" s="451"/>
      <c r="R945" s="451"/>
      <c r="S945" s="451"/>
      <c r="T945" s="451"/>
      <c r="U945" s="451"/>
      <c r="V945" s="451"/>
      <c r="W945" s="451"/>
      <c r="X945" s="451"/>
      <c r="Y945" s="451"/>
      <c r="Z945" s="451"/>
      <c r="AA945" s="451"/>
      <c r="AB945" s="451"/>
      <c r="AC945" s="451"/>
      <c r="AD945" s="451"/>
      <c r="AE945" s="451"/>
      <c r="AF945" s="451"/>
      <c r="AG945" s="451"/>
      <c r="AH945" s="451"/>
      <c r="AI945" s="451"/>
      <c r="AJ945" s="451"/>
      <c r="AK945" s="451"/>
      <c r="AL945" s="451"/>
      <c r="AM945" s="451"/>
      <c r="AN945" s="451"/>
      <c r="AO945" s="451"/>
      <c r="AP945" s="451"/>
      <c r="AQ945" s="451"/>
      <c r="AR945" s="451"/>
      <c r="AS945" s="451"/>
      <c r="AT945" s="451"/>
      <c r="AU945" s="451"/>
      <c r="AV945" s="451"/>
    </row>
    <row r="946" spans="1:48">
      <c r="A946" s="451"/>
      <c r="B946" s="451"/>
      <c r="C946" s="451"/>
      <c r="D946" s="451"/>
      <c r="E946" s="451"/>
      <c r="F946" s="451"/>
      <c r="G946" s="451"/>
      <c r="H946" s="451"/>
      <c r="I946" s="451"/>
      <c r="J946" s="451"/>
      <c r="K946" s="451"/>
      <c r="L946" s="451"/>
      <c r="M946" s="451"/>
      <c r="N946" s="451"/>
      <c r="O946" s="451"/>
      <c r="P946" s="451"/>
      <c r="Q946" s="451"/>
      <c r="R946" s="451"/>
      <c r="S946" s="451"/>
      <c r="T946" s="451"/>
      <c r="U946" s="451"/>
      <c r="V946" s="451"/>
      <c r="W946" s="451"/>
      <c r="X946" s="451"/>
      <c r="Y946" s="451"/>
      <c r="Z946" s="451"/>
      <c r="AA946" s="451"/>
      <c r="AB946" s="451"/>
      <c r="AC946" s="451"/>
      <c r="AD946" s="451"/>
      <c r="AE946" s="451"/>
      <c r="AF946" s="451"/>
      <c r="AG946" s="451"/>
      <c r="AH946" s="451"/>
      <c r="AI946" s="451"/>
      <c r="AJ946" s="451"/>
      <c r="AK946" s="451"/>
      <c r="AL946" s="451"/>
      <c r="AM946" s="451"/>
      <c r="AN946" s="451"/>
      <c r="AO946" s="451"/>
      <c r="AP946" s="451"/>
      <c r="AQ946" s="451"/>
      <c r="AR946" s="451"/>
      <c r="AS946" s="451"/>
      <c r="AT946" s="451"/>
      <c r="AU946" s="451"/>
      <c r="AV946" s="451"/>
    </row>
    <row r="947" spans="1:48">
      <c r="A947" s="451"/>
      <c r="B947" s="451"/>
      <c r="C947" s="451"/>
      <c r="D947" s="451"/>
      <c r="E947" s="451"/>
      <c r="F947" s="451"/>
      <c r="G947" s="451"/>
      <c r="H947" s="451"/>
      <c r="I947" s="451"/>
      <c r="J947" s="451"/>
      <c r="K947" s="451"/>
      <c r="L947" s="451"/>
      <c r="M947" s="451"/>
      <c r="N947" s="451"/>
      <c r="O947" s="451"/>
      <c r="P947" s="451"/>
      <c r="Q947" s="451"/>
      <c r="R947" s="451"/>
      <c r="S947" s="451"/>
      <c r="T947" s="451"/>
      <c r="U947" s="451"/>
      <c r="V947" s="451"/>
      <c r="W947" s="451"/>
      <c r="X947" s="451"/>
      <c r="Y947" s="451"/>
      <c r="Z947" s="451"/>
      <c r="AA947" s="451"/>
      <c r="AB947" s="451"/>
      <c r="AC947" s="451"/>
      <c r="AD947" s="451"/>
      <c r="AE947" s="451"/>
      <c r="AF947" s="451"/>
      <c r="AG947" s="451"/>
      <c r="AH947" s="451"/>
      <c r="AI947" s="451"/>
      <c r="AJ947" s="451"/>
      <c r="AK947" s="451"/>
      <c r="AL947" s="451"/>
      <c r="AM947" s="451"/>
      <c r="AN947" s="451"/>
      <c r="AO947" s="451"/>
      <c r="AP947" s="451"/>
      <c r="AQ947" s="451"/>
      <c r="AR947" s="451"/>
      <c r="AS947" s="451"/>
      <c r="AT947" s="451"/>
      <c r="AU947" s="451"/>
      <c r="AV947" s="451"/>
    </row>
    <row r="948" spans="1:48">
      <c r="A948" s="451"/>
      <c r="B948" s="451"/>
      <c r="C948" s="451"/>
      <c r="D948" s="451"/>
      <c r="E948" s="451"/>
      <c r="F948" s="451"/>
      <c r="G948" s="451"/>
      <c r="H948" s="451"/>
      <c r="I948" s="451"/>
      <c r="J948" s="451"/>
      <c r="K948" s="451"/>
      <c r="L948" s="451"/>
      <c r="M948" s="451"/>
      <c r="N948" s="451"/>
      <c r="O948" s="451"/>
      <c r="P948" s="451"/>
      <c r="Q948" s="451"/>
      <c r="R948" s="451"/>
      <c r="S948" s="451"/>
      <c r="T948" s="451"/>
      <c r="U948" s="451"/>
      <c r="V948" s="451"/>
      <c r="W948" s="451"/>
      <c r="X948" s="451"/>
      <c r="Y948" s="451"/>
      <c r="Z948" s="451"/>
      <c r="AA948" s="451"/>
      <c r="AB948" s="451"/>
      <c r="AC948" s="451"/>
      <c r="AD948" s="451"/>
      <c r="AE948" s="451"/>
      <c r="AF948" s="451"/>
      <c r="AG948" s="451"/>
      <c r="AH948" s="451"/>
      <c r="AI948" s="451"/>
      <c r="AJ948" s="451"/>
      <c r="AK948" s="451"/>
      <c r="AL948" s="451"/>
      <c r="AM948" s="451"/>
      <c r="AN948" s="451"/>
      <c r="AO948" s="451"/>
      <c r="AP948" s="451"/>
      <c r="AQ948" s="451"/>
      <c r="AR948" s="451"/>
      <c r="AS948" s="451"/>
      <c r="AT948" s="451"/>
      <c r="AU948" s="451"/>
      <c r="AV948" s="451"/>
    </row>
    <row r="949" spans="1:48">
      <c r="A949" s="451"/>
      <c r="B949" s="451"/>
      <c r="C949" s="451"/>
      <c r="D949" s="451"/>
      <c r="E949" s="451"/>
      <c r="F949" s="451"/>
      <c r="G949" s="451"/>
      <c r="H949" s="451"/>
      <c r="I949" s="451"/>
      <c r="J949" s="451"/>
      <c r="K949" s="451"/>
      <c r="L949" s="451"/>
      <c r="M949" s="451"/>
      <c r="N949" s="451"/>
      <c r="O949" s="451"/>
      <c r="P949" s="451"/>
      <c r="Q949" s="451"/>
      <c r="R949" s="451"/>
      <c r="S949" s="451"/>
      <c r="T949" s="451"/>
      <c r="U949" s="451"/>
      <c r="V949" s="451"/>
      <c r="W949" s="451"/>
      <c r="X949" s="451"/>
      <c r="Y949" s="451"/>
      <c r="Z949" s="451"/>
      <c r="AA949" s="451"/>
      <c r="AB949" s="451"/>
      <c r="AC949" s="451"/>
      <c r="AD949" s="451"/>
      <c r="AE949" s="451"/>
      <c r="AF949" s="451"/>
      <c r="AG949" s="451"/>
      <c r="AH949" s="451"/>
      <c r="AI949" s="451"/>
      <c r="AJ949" s="451"/>
      <c r="AK949" s="451"/>
      <c r="AL949" s="451"/>
      <c r="AM949" s="451"/>
      <c r="AN949" s="451"/>
      <c r="AO949" s="451"/>
      <c r="AP949" s="451"/>
      <c r="AQ949" s="451"/>
      <c r="AR949" s="451"/>
      <c r="AS949" s="451"/>
      <c r="AT949" s="451"/>
      <c r="AU949" s="451"/>
      <c r="AV949" s="451"/>
    </row>
    <row r="950" spans="1:48">
      <c r="A950" s="451"/>
      <c r="B950" s="451"/>
      <c r="C950" s="451"/>
      <c r="D950" s="451"/>
      <c r="E950" s="451"/>
      <c r="F950" s="451"/>
      <c r="G950" s="451"/>
      <c r="H950" s="451"/>
      <c r="I950" s="451"/>
      <c r="J950" s="451"/>
      <c r="K950" s="451"/>
      <c r="L950" s="451"/>
      <c r="M950" s="451"/>
      <c r="N950" s="451"/>
      <c r="O950" s="451"/>
      <c r="P950" s="451"/>
      <c r="Q950" s="451"/>
      <c r="R950" s="451"/>
      <c r="S950" s="451"/>
      <c r="T950" s="451"/>
      <c r="U950" s="451"/>
      <c r="V950" s="451"/>
      <c r="W950" s="451"/>
      <c r="X950" s="451"/>
      <c r="Y950" s="451"/>
      <c r="Z950" s="451"/>
      <c r="AA950" s="451"/>
      <c r="AB950" s="451"/>
      <c r="AC950" s="451"/>
      <c r="AD950" s="451"/>
      <c r="AE950" s="451"/>
      <c r="AF950" s="451"/>
      <c r="AG950" s="451"/>
      <c r="AH950" s="451"/>
      <c r="AI950" s="451"/>
      <c r="AJ950" s="451"/>
      <c r="AK950" s="451"/>
      <c r="AL950" s="451"/>
      <c r="AM950" s="451"/>
      <c r="AN950" s="451"/>
      <c r="AO950" s="451"/>
      <c r="AP950" s="451"/>
      <c r="AQ950" s="451"/>
      <c r="AR950" s="451"/>
      <c r="AS950" s="451"/>
      <c r="AT950" s="451"/>
      <c r="AU950" s="451"/>
      <c r="AV950" s="451"/>
    </row>
    <row r="951" spans="1:48">
      <c r="A951" s="451"/>
      <c r="B951" s="451"/>
      <c r="C951" s="451"/>
      <c r="D951" s="451"/>
      <c r="E951" s="451"/>
      <c r="F951" s="451"/>
      <c r="G951" s="451"/>
      <c r="H951" s="451"/>
      <c r="I951" s="451"/>
      <c r="J951" s="451"/>
      <c r="K951" s="451"/>
      <c r="L951" s="451"/>
      <c r="M951" s="451"/>
      <c r="N951" s="451"/>
      <c r="O951" s="451"/>
      <c r="P951" s="451"/>
      <c r="Q951" s="451"/>
      <c r="R951" s="451"/>
      <c r="S951" s="451"/>
      <c r="T951" s="451"/>
      <c r="U951" s="451"/>
      <c r="V951" s="451"/>
      <c r="W951" s="451"/>
      <c r="X951" s="451"/>
      <c r="Y951" s="451"/>
      <c r="Z951" s="451"/>
      <c r="AA951" s="451"/>
      <c r="AB951" s="451"/>
      <c r="AC951" s="451"/>
      <c r="AD951" s="451"/>
      <c r="AE951" s="451"/>
      <c r="AF951" s="451"/>
      <c r="AG951" s="451"/>
      <c r="AH951" s="451"/>
      <c r="AI951" s="451"/>
      <c r="AJ951" s="451"/>
      <c r="AK951" s="451"/>
      <c r="AL951" s="451"/>
      <c r="AM951" s="451"/>
      <c r="AN951" s="451"/>
      <c r="AO951" s="451"/>
      <c r="AP951" s="451"/>
      <c r="AQ951" s="451"/>
      <c r="AR951" s="451"/>
      <c r="AS951" s="451"/>
      <c r="AT951" s="451"/>
      <c r="AU951" s="451"/>
      <c r="AV951" s="451"/>
    </row>
    <row r="952" spans="1:48">
      <c r="A952" s="451"/>
      <c r="B952" s="451"/>
      <c r="C952" s="451"/>
      <c r="D952" s="451"/>
      <c r="E952" s="451"/>
      <c r="F952" s="451"/>
      <c r="G952" s="451"/>
      <c r="H952" s="451"/>
      <c r="I952" s="451"/>
      <c r="J952" s="451"/>
      <c r="K952" s="451"/>
      <c r="L952" s="451"/>
      <c r="M952" s="451"/>
      <c r="N952" s="451"/>
      <c r="O952" s="451"/>
      <c r="P952" s="451"/>
      <c r="Q952" s="451"/>
      <c r="R952" s="451"/>
      <c r="S952" s="451"/>
      <c r="T952" s="451"/>
      <c r="U952" s="451"/>
      <c r="V952" s="451"/>
      <c r="W952" s="451"/>
      <c r="X952" s="451"/>
      <c r="Y952" s="451"/>
      <c r="Z952" s="451"/>
      <c r="AA952" s="451"/>
      <c r="AB952" s="451"/>
      <c r="AC952" s="451"/>
      <c r="AD952" s="451"/>
      <c r="AE952" s="451"/>
      <c r="AF952" s="451"/>
      <c r="AG952" s="451"/>
      <c r="AH952" s="451"/>
      <c r="AI952" s="451"/>
      <c r="AJ952" s="451"/>
      <c r="AK952" s="451"/>
      <c r="AL952" s="451"/>
      <c r="AM952" s="451"/>
      <c r="AN952" s="451"/>
      <c r="AO952" s="451"/>
      <c r="AP952" s="451"/>
      <c r="AQ952" s="451"/>
      <c r="AR952" s="451"/>
      <c r="AS952" s="451"/>
      <c r="AT952" s="451"/>
      <c r="AU952" s="451"/>
      <c r="AV952" s="451"/>
    </row>
    <row r="953" spans="1:48">
      <c r="A953" s="451"/>
      <c r="B953" s="451"/>
      <c r="C953" s="451"/>
      <c r="D953" s="451"/>
      <c r="E953" s="451"/>
      <c r="F953" s="451"/>
      <c r="G953" s="451"/>
      <c r="H953" s="451"/>
      <c r="I953" s="451"/>
      <c r="J953" s="451"/>
      <c r="K953" s="451"/>
      <c r="L953" s="451"/>
      <c r="M953" s="451"/>
      <c r="N953" s="451"/>
      <c r="O953" s="451"/>
      <c r="P953" s="451"/>
      <c r="Q953" s="451"/>
      <c r="R953" s="451"/>
      <c r="S953" s="451"/>
      <c r="T953" s="451"/>
      <c r="U953" s="451"/>
      <c r="V953" s="451"/>
      <c r="W953" s="451"/>
      <c r="X953" s="451"/>
      <c r="Y953" s="451"/>
      <c r="Z953" s="451"/>
      <c r="AA953" s="451"/>
      <c r="AB953" s="451"/>
      <c r="AC953" s="451"/>
      <c r="AD953" s="451"/>
      <c r="AE953" s="451"/>
      <c r="AF953" s="451"/>
      <c r="AG953" s="451"/>
      <c r="AH953" s="451"/>
      <c r="AI953" s="451"/>
      <c r="AJ953" s="451"/>
      <c r="AK953" s="451"/>
      <c r="AL953" s="451"/>
      <c r="AM953" s="451"/>
      <c r="AN953" s="451"/>
      <c r="AO953" s="451"/>
      <c r="AP953" s="451"/>
      <c r="AQ953" s="451"/>
      <c r="AR953" s="451"/>
      <c r="AS953" s="451"/>
      <c r="AT953" s="451"/>
      <c r="AU953" s="451"/>
      <c r="AV953" s="451"/>
    </row>
    <row r="954" spans="1:48">
      <c r="A954" s="451"/>
      <c r="B954" s="451"/>
      <c r="C954" s="451"/>
      <c r="D954" s="451"/>
      <c r="E954" s="451"/>
      <c r="F954" s="451"/>
      <c r="G954" s="451"/>
      <c r="H954" s="451"/>
      <c r="I954" s="451"/>
      <c r="J954" s="451"/>
      <c r="K954" s="451"/>
      <c r="L954" s="451"/>
      <c r="M954" s="451"/>
      <c r="N954" s="451"/>
      <c r="O954" s="451"/>
      <c r="P954" s="451"/>
      <c r="Q954" s="451"/>
      <c r="R954" s="451"/>
      <c r="S954" s="451"/>
      <c r="T954" s="451"/>
      <c r="U954" s="451"/>
      <c r="V954" s="451"/>
      <c r="W954" s="451"/>
      <c r="X954" s="451"/>
      <c r="Y954" s="451"/>
      <c r="Z954" s="451"/>
      <c r="AA954" s="451"/>
      <c r="AB954" s="451"/>
      <c r="AC954" s="451"/>
      <c r="AD954" s="451"/>
      <c r="AE954" s="451"/>
      <c r="AF954" s="451"/>
      <c r="AG954" s="451"/>
      <c r="AH954" s="451"/>
      <c r="AI954" s="451"/>
      <c r="AJ954" s="451"/>
      <c r="AK954" s="451"/>
      <c r="AL954" s="451"/>
      <c r="AM954" s="451"/>
      <c r="AN954" s="451"/>
      <c r="AO954" s="451"/>
      <c r="AP954" s="451"/>
      <c r="AQ954" s="451"/>
      <c r="AR954" s="451"/>
      <c r="AS954" s="451"/>
      <c r="AT954" s="451"/>
      <c r="AU954" s="451"/>
      <c r="AV954" s="451"/>
    </row>
    <row r="955" spans="1:48">
      <c r="A955" s="451"/>
      <c r="B955" s="451"/>
      <c r="C955" s="451"/>
      <c r="D955" s="451"/>
      <c r="E955" s="451"/>
      <c r="F955" s="451"/>
      <c r="G955" s="451"/>
      <c r="H955" s="451"/>
      <c r="I955" s="451"/>
      <c r="J955" s="451"/>
      <c r="K955" s="451"/>
      <c r="L955" s="451"/>
      <c r="M955" s="451"/>
      <c r="N955" s="451"/>
      <c r="O955" s="451"/>
      <c r="P955" s="451"/>
      <c r="Q955" s="451"/>
      <c r="R955" s="451"/>
      <c r="S955" s="451"/>
      <c r="T955" s="451"/>
      <c r="U955" s="451"/>
      <c r="V955" s="451"/>
      <c r="W955" s="451"/>
      <c r="X955" s="451"/>
      <c r="Y955" s="451"/>
      <c r="Z955" s="451"/>
      <c r="AA955" s="451"/>
      <c r="AB955" s="451"/>
      <c r="AC955" s="451"/>
      <c r="AD955" s="451"/>
      <c r="AE955" s="451"/>
      <c r="AF955" s="451"/>
      <c r="AG955" s="451"/>
      <c r="AH955" s="451"/>
      <c r="AI955" s="451"/>
      <c r="AJ955" s="451"/>
      <c r="AK955" s="451"/>
      <c r="AL955" s="451"/>
      <c r="AM955" s="451"/>
      <c r="AN955" s="451"/>
      <c r="AO955" s="451"/>
      <c r="AP955" s="451"/>
      <c r="AQ955" s="451"/>
      <c r="AR955" s="451"/>
      <c r="AS955" s="451"/>
      <c r="AT955" s="451"/>
      <c r="AU955" s="451"/>
      <c r="AV955" s="451"/>
    </row>
    <row r="956" spans="1:48">
      <c r="A956" s="451"/>
      <c r="B956" s="451"/>
      <c r="C956" s="451"/>
      <c r="D956" s="451"/>
      <c r="E956" s="451"/>
      <c r="F956" s="451"/>
      <c r="G956" s="451"/>
      <c r="H956" s="451"/>
      <c r="I956" s="451"/>
      <c r="J956" s="451"/>
      <c r="K956" s="451"/>
      <c r="L956" s="451"/>
      <c r="M956" s="451"/>
      <c r="N956" s="451"/>
      <c r="O956" s="451"/>
      <c r="P956" s="451"/>
      <c r="Q956" s="451"/>
      <c r="R956" s="451"/>
      <c r="S956" s="451"/>
      <c r="T956" s="451"/>
      <c r="U956" s="451"/>
      <c r="V956" s="451"/>
      <c r="W956" s="451"/>
      <c r="X956" s="451"/>
      <c r="Y956" s="451"/>
      <c r="Z956" s="451"/>
      <c r="AA956" s="451"/>
      <c r="AB956" s="451"/>
      <c r="AC956" s="451"/>
      <c r="AD956" s="451"/>
      <c r="AE956" s="451"/>
      <c r="AF956" s="451"/>
      <c r="AG956" s="451"/>
      <c r="AH956" s="451"/>
      <c r="AI956" s="451"/>
      <c r="AJ956" s="451"/>
      <c r="AK956" s="451"/>
      <c r="AL956" s="451"/>
      <c r="AM956" s="451"/>
      <c r="AN956" s="451"/>
      <c r="AO956" s="451"/>
      <c r="AP956" s="451"/>
      <c r="AQ956" s="451"/>
      <c r="AR956" s="451"/>
      <c r="AS956" s="451"/>
      <c r="AT956" s="451"/>
      <c r="AU956" s="451"/>
      <c r="AV956" s="451"/>
    </row>
    <row r="957" spans="1:48">
      <c r="A957" s="451"/>
      <c r="B957" s="451"/>
      <c r="C957" s="451"/>
      <c r="D957" s="451"/>
      <c r="E957" s="451"/>
      <c r="F957" s="451"/>
      <c r="G957" s="451"/>
      <c r="H957" s="451"/>
      <c r="I957" s="451"/>
      <c r="J957" s="451"/>
      <c r="K957" s="451"/>
      <c r="L957" s="451"/>
      <c r="M957" s="451"/>
      <c r="N957" s="451"/>
      <c r="O957" s="451"/>
      <c r="P957" s="451"/>
      <c r="Q957" s="451"/>
      <c r="R957" s="451"/>
      <c r="S957" s="451"/>
      <c r="T957" s="451"/>
      <c r="U957" s="451"/>
      <c r="V957" s="451"/>
      <c r="W957" s="451"/>
      <c r="X957" s="451"/>
      <c r="Y957" s="451"/>
      <c r="Z957" s="451"/>
      <c r="AA957" s="451"/>
      <c r="AB957" s="451"/>
      <c r="AC957" s="451"/>
      <c r="AD957" s="451"/>
      <c r="AE957" s="451"/>
      <c r="AF957" s="451"/>
      <c r="AG957" s="451"/>
      <c r="AH957" s="451"/>
      <c r="AI957" s="451"/>
      <c r="AJ957" s="451"/>
      <c r="AK957" s="451"/>
      <c r="AL957" s="451"/>
      <c r="AM957" s="451"/>
      <c r="AN957" s="451"/>
      <c r="AO957" s="451"/>
      <c r="AP957" s="451"/>
      <c r="AQ957" s="451"/>
      <c r="AR957" s="451"/>
      <c r="AS957" s="451"/>
      <c r="AT957" s="451"/>
      <c r="AU957" s="451"/>
      <c r="AV957" s="451"/>
    </row>
    <row r="958" spans="1:48">
      <c r="A958" s="451"/>
      <c r="B958" s="451"/>
      <c r="C958" s="451"/>
      <c r="D958" s="451"/>
      <c r="E958" s="451"/>
      <c r="F958" s="451"/>
      <c r="G958" s="451"/>
      <c r="H958" s="451"/>
      <c r="I958" s="451"/>
      <c r="J958" s="451"/>
      <c r="K958" s="451"/>
      <c r="L958" s="451"/>
      <c r="M958" s="451"/>
      <c r="N958" s="451"/>
      <c r="O958" s="451"/>
      <c r="P958" s="451"/>
      <c r="Q958" s="451"/>
      <c r="R958" s="451"/>
      <c r="S958" s="451"/>
      <c r="T958" s="451"/>
      <c r="U958" s="451"/>
      <c r="V958" s="451"/>
      <c r="W958" s="451"/>
      <c r="X958" s="451"/>
      <c r="Y958" s="451"/>
      <c r="Z958" s="451"/>
      <c r="AA958" s="451"/>
      <c r="AB958" s="451"/>
      <c r="AC958" s="451"/>
      <c r="AD958" s="451"/>
      <c r="AE958" s="451"/>
      <c r="AF958" s="451"/>
      <c r="AG958" s="451"/>
      <c r="AH958" s="451"/>
      <c r="AI958" s="451"/>
      <c r="AJ958" s="451"/>
      <c r="AK958" s="451"/>
      <c r="AL958" s="451"/>
      <c r="AM958" s="451"/>
      <c r="AN958" s="451"/>
      <c r="AO958" s="451"/>
      <c r="AP958" s="451"/>
      <c r="AQ958" s="451"/>
      <c r="AR958" s="451"/>
      <c r="AS958" s="451"/>
      <c r="AT958" s="451"/>
      <c r="AU958" s="451"/>
      <c r="AV958" s="451"/>
    </row>
    <row r="959" spans="1:48">
      <c r="A959" s="451"/>
      <c r="B959" s="451"/>
      <c r="C959" s="451"/>
      <c r="D959" s="451"/>
      <c r="E959" s="451"/>
      <c r="F959" s="451"/>
      <c r="G959" s="451"/>
      <c r="H959" s="451"/>
      <c r="I959" s="451"/>
      <c r="J959" s="451"/>
      <c r="K959" s="451"/>
      <c r="L959" s="451"/>
      <c r="M959" s="451"/>
      <c r="N959" s="451"/>
      <c r="O959" s="451"/>
      <c r="P959" s="451"/>
      <c r="Q959" s="451"/>
      <c r="R959" s="451"/>
      <c r="S959" s="451"/>
      <c r="T959" s="451"/>
      <c r="U959" s="451"/>
      <c r="V959" s="451"/>
      <c r="W959" s="451"/>
      <c r="X959" s="451"/>
      <c r="Y959" s="451"/>
      <c r="Z959" s="451"/>
      <c r="AA959" s="451"/>
      <c r="AB959" s="451"/>
      <c r="AC959" s="451"/>
      <c r="AD959" s="451"/>
      <c r="AE959" s="451"/>
      <c r="AF959" s="451"/>
      <c r="AG959" s="451"/>
      <c r="AH959" s="451"/>
      <c r="AI959" s="451"/>
      <c r="AJ959" s="451"/>
      <c r="AK959" s="451"/>
      <c r="AL959" s="451"/>
      <c r="AM959" s="451"/>
      <c r="AN959" s="451"/>
      <c r="AO959" s="451"/>
      <c r="AP959" s="451"/>
      <c r="AQ959" s="451"/>
      <c r="AR959" s="451"/>
      <c r="AS959" s="451"/>
      <c r="AT959" s="451"/>
      <c r="AU959" s="451"/>
      <c r="AV959" s="451"/>
    </row>
    <row r="960" spans="1:48">
      <c r="A960" s="451"/>
      <c r="B960" s="451"/>
      <c r="C960" s="451"/>
      <c r="D960" s="451"/>
      <c r="E960" s="451"/>
      <c r="F960" s="451"/>
      <c r="G960" s="451"/>
      <c r="H960" s="451"/>
      <c r="I960" s="451"/>
      <c r="J960" s="451"/>
      <c r="K960" s="451"/>
      <c r="L960" s="451"/>
      <c r="M960" s="451"/>
      <c r="N960" s="451"/>
      <c r="O960" s="451"/>
      <c r="P960" s="451"/>
      <c r="Q960" s="451"/>
      <c r="R960" s="451"/>
      <c r="S960" s="451"/>
      <c r="T960" s="451"/>
      <c r="U960" s="451"/>
      <c r="V960" s="451"/>
      <c r="W960" s="451"/>
      <c r="X960" s="451"/>
      <c r="Y960" s="451"/>
      <c r="Z960" s="451"/>
      <c r="AA960" s="451"/>
      <c r="AB960" s="451"/>
      <c r="AC960" s="451"/>
      <c r="AD960" s="451"/>
      <c r="AE960" s="451"/>
      <c r="AF960" s="451"/>
      <c r="AG960" s="451"/>
      <c r="AH960" s="451"/>
      <c r="AI960" s="451"/>
      <c r="AJ960" s="451"/>
      <c r="AK960" s="451"/>
      <c r="AL960" s="451"/>
      <c r="AM960" s="451"/>
      <c r="AN960" s="451"/>
      <c r="AO960" s="451"/>
      <c r="AP960" s="451"/>
      <c r="AQ960" s="451"/>
      <c r="AR960" s="451"/>
      <c r="AS960" s="451"/>
      <c r="AT960" s="451"/>
      <c r="AU960" s="451"/>
      <c r="AV960" s="451"/>
    </row>
    <row r="961" spans="1:48">
      <c r="A961" s="451"/>
      <c r="B961" s="451"/>
      <c r="C961" s="451"/>
      <c r="D961" s="451"/>
      <c r="E961" s="451"/>
      <c r="F961" s="451"/>
      <c r="G961" s="451"/>
      <c r="H961" s="451"/>
      <c r="I961" s="451"/>
      <c r="J961" s="451"/>
      <c r="K961" s="451"/>
      <c r="L961" s="451"/>
      <c r="M961" s="451"/>
      <c r="N961" s="451"/>
      <c r="O961" s="451"/>
      <c r="P961" s="451"/>
      <c r="Q961" s="451"/>
      <c r="R961" s="451"/>
      <c r="S961" s="451"/>
      <c r="T961" s="451"/>
      <c r="U961" s="451"/>
      <c r="V961" s="451"/>
      <c r="W961" s="451"/>
      <c r="X961" s="451"/>
      <c r="Y961" s="451"/>
      <c r="Z961" s="451"/>
      <c r="AA961" s="451"/>
      <c r="AB961" s="451"/>
      <c r="AC961" s="451"/>
      <c r="AD961" s="451"/>
      <c r="AE961" s="451"/>
      <c r="AF961" s="451"/>
      <c r="AG961" s="451"/>
      <c r="AH961" s="451"/>
      <c r="AI961" s="451"/>
      <c r="AJ961" s="451"/>
      <c r="AK961" s="451"/>
      <c r="AL961" s="451"/>
      <c r="AM961" s="451"/>
      <c r="AN961" s="451"/>
      <c r="AO961" s="451"/>
      <c r="AP961" s="451"/>
      <c r="AQ961" s="451"/>
      <c r="AR961" s="451"/>
      <c r="AS961" s="451"/>
      <c r="AT961" s="451"/>
      <c r="AU961" s="451"/>
      <c r="AV961" s="451"/>
    </row>
    <row r="962" spans="1:48">
      <c r="A962" s="451"/>
      <c r="B962" s="451"/>
      <c r="C962" s="451"/>
      <c r="D962" s="451"/>
      <c r="E962" s="451"/>
      <c r="F962" s="451"/>
      <c r="G962" s="451"/>
      <c r="H962" s="451"/>
      <c r="I962" s="451"/>
      <c r="J962" s="451"/>
      <c r="K962" s="451"/>
      <c r="L962" s="451"/>
      <c r="M962" s="451"/>
      <c r="N962" s="451"/>
      <c r="O962" s="451"/>
      <c r="P962" s="451"/>
      <c r="Q962" s="451"/>
      <c r="R962" s="451"/>
      <c r="S962" s="451"/>
      <c r="T962" s="451"/>
      <c r="U962" s="451"/>
      <c r="V962" s="451"/>
      <c r="W962" s="451"/>
      <c r="X962" s="451"/>
      <c r="Y962" s="451"/>
      <c r="Z962" s="451"/>
      <c r="AA962" s="451"/>
      <c r="AB962" s="451"/>
      <c r="AC962" s="451"/>
      <c r="AD962" s="451"/>
      <c r="AE962" s="451"/>
      <c r="AF962" s="451"/>
      <c r="AG962" s="451"/>
      <c r="AH962" s="451"/>
      <c r="AI962" s="451"/>
      <c r="AJ962" s="451"/>
      <c r="AK962" s="451"/>
      <c r="AL962" s="451"/>
      <c r="AM962" s="451"/>
      <c r="AN962" s="451"/>
      <c r="AO962" s="451"/>
      <c r="AP962" s="451"/>
      <c r="AQ962" s="451"/>
      <c r="AR962" s="451"/>
      <c r="AS962" s="451"/>
      <c r="AT962" s="451"/>
      <c r="AU962" s="451"/>
      <c r="AV962" s="451"/>
    </row>
    <row r="963" spans="1:48">
      <c r="A963" s="451"/>
      <c r="B963" s="451"/>
      <c r="C963" s="451"/>
      <c r="D963" s="451"/>
      <c r="E963" s="451"/>
      <c r="F963" s="451"/>
      <c r="G963" s="451"/>
      <c r="H963" s="451"/>
      <c r="I963" s="451"/>
      <c r="J963" s="451"/>
      <c r="K963" s="451"/>
      <c r="L963" s="451"/>
      <c r="M963" s="451"/>
      <c r="N963" s="451"/>
      <c r="O963" s="451"/>
      <c r="P963" s="451"/>
      <c r="Q963" s="451"/>
      <c r="R963" s="451"/>
      <c r="S963" s="451"/>
      <c r="T963" s="451"/>
      <c r="U963" s="451"/>
      <c r="V963" s="451"/>
      <c r="W963" s="451"/>
      <c r="X963" s="451"/>
      <c r="Y963" s="451"/>
      <c r="Z963" s="451"/>
      <c r="AA963" s="451"/>
      <c r="AB963" s="451"/>
      <c r="AC963" s="451"/>
      <c r="AD963" s="451"/>
      <c r="AE963" s="451"/>
      <c r="AF963" s="451"/>
      <c r="AG963" s="451"/>
      <c r="AH963" s="451"/>
      <c r="AI963" s="451"/>
      <c r="AJ963" s="451"/>
      <c r="AK963" s="451"/>
      <c r="AL963" s="451"/>
      <c r="AM963" s="451"/>
      <c r="AN963" s="451"/>
      <c r="AO963" s="451"/>
      <c r="AP963" s="451"/>
      <c r="AQ963" s="451"/>
      <c r="AR963" s="451"/>
      <c r="AS963" s="451"/>
      <c r="AT963" s="451"/>
      <c r="AU963" s="451"/>
      <c r="AV963" s="451"/>
    </row>
    <row r="964" spans="1:48">
      <c r="A964" s="451"/>
      <c r="B964" s="451"/>
      <c r="C964" s="451"/>
      <c r="D964" s="451"/>
      <c r="E964" s="451"/>
      <c r="F964" s="451"/>
      <c r="G964" s="451"/>
      <c r="H964" s="451"/>
      <c r="I964" s="451"/>
      <c r="J964" s="451"/>
      <c r="K964" s="451"/>
      <c r="L964" s="451"/>
      <c r="M964" s="451"/>
      <c r="N964" s="451"/>
      <c r="O964" s="451"/>
      <c r="P964" s="451"/>
      <c r="Q964" s="451"/>
      <c r="R964" s="451"/>
      <c r="S964" s="451"/>
      <c r="T964" s="451"/>
      <c r="U964" s="451"/>
      <c r="V964" s="451"/>
      <c r="W964" s="451"/>
      <c r="X964" s="451"/>
      <c r="Y964" s="451"/>
      <c r="Z964" s="451"/>
      <c r="AA964" s="451"/>
      <c r="AB964" s="451"/>
      <c r="AC964" s="451"/>
      <c r="AD964" s="451"/>
      <c r="AE964" s="451"/>
      <c r="AF964" s="451"/>
      <c r="AG964" s="451"/>
      <c r="AH964" s="451"/>
      <c r="AI964" s="451"/>
      <c r="AJ964" s="451"/>
      <c r="AK964" s="451"/>
      <c r="AL964" s="451"/>
      <c r="AM964" s="451"/>
      <c r="AN964" s="451"/>
      <c r="AO964" s="451"/>
      <c r="AP964" s="451"/>
      <c r="AQ964" s="451"/>
      <c r="AR964" s="451"/>
      <c r="AS964" s="451"/>
      <c r="AT964" s="451"/>
      <c r="AU964" s="451"/>
      <c r="AV964" s="451"/>
    </row>
    <row r="965" spans="1:48">
      <c r="A965" s="451"/>
      <c r="B965" s="451"/>
      <c r="C965" s="451"/>
      <c r="D965" s="451"/>
      <c r="E965" s="451"/>
      <c r="F965" s="451"/>
      <c r="G965" s="451"/>
      <c r="H965" s="451"/>
      <c r="I965" s="451"/>
      <c r="J965" s="451"/>
      <c r="K965" s="451"/>
      <c r="L965" s="451"/>
      <c r="M965" s="451"/>
      <c r="N965" s="451"/>
      <c r="O965" s="451"/>
      <c r="P965" s="451"/>
      <c r="Q965" s="451"/>
      <c r="R965" s="451"/>
      <c r="S965" s="451"/>
      <c r="T965" s="451"/>
      <c r="U965" s="451"/>
      <c r="V965" s="451"/>
      <c r="W965" s="451"/>
      <c r="X965" s="451"/>
      <c r="Y965" s="451"/>
      <c r="Z965" s="451"/>
      <c r="AA965" s="451"/>
      <c r="AB965" s="451"/>
      <c r="AC965" s="451"/>
      <c r="AD965" s="451"/>
      <c r="AE965" s="451"/>
      <c r="AF965" s="451"/>
      <c r="AG965" s="451"/>
      <c r="AH965" s="451"/>
      <c r="AI965" s="451"/>
      <c r="AJ965" s="451"/>
      <c r="AK965" s="451"/>
      <c r="AL965" s="451"/>
      <c r="AM965" s="451"/>
      <c r="AN965" s="451"/>
      <c r="AO965" s="451"/>
      <c r="AP965" s="451"/>
      <c r="AQ965" s="451"/>
      <c r="AR965" s="451"/>
      <c r="AS965" s="451"/>
      <c r="AT965" s="451"/>
      <c r="AU965" s="451"/>
      <c r="AV965" s="451"/>
    </row>
    <row r="966" spans="1:48">
      <c r="A966" s="451"/>
      <c r="B966" s="451"/>
      <c r="C966" s="451"/>
      <c r="D966" s="451"/>
      <c r="E966" s="451"/>
      <c r="F966" s="451"/>
      <c r="G966" s="451"/>
      <c r="H966" s="451"/>
      <c r="I966" s="451"/>
      <c r="J966" s="451"/>
      <c r="K966" s="451"/>
      <c r="L966" s="451"/>
      <c r="M966" s="451"/>
      <c r="N966" s="451"/>
      <c r="O966" s="451"/>
      <c r="P966" s="451"/>
      <c r="Q966" s="451"/>
      <c r="R966" s="451"/>
      <c r="S966" s="451"/>
      <c r="T966" s="451"/>
      <c r="U966" s="451"/>
      <c r="V966" s="451"/>
      <c r="W966" s="451"/>
      <c r="X966" s="451"/>
      <c r="Y966" s="451"/>
      <c r="Z966" s="451"/>
      <c r="AA966" s="451"/>
      <c r="AB966" s="451"/>
      <c r="AC966" s="451"/>
      <c r="AD966" s="451"/>
      <c r="AE966" s="451"/>
      <c r="AF966" s="451"/>
      <c r="AG966" s="451"/>
      <c r="AH966" s="451"/>
      <c r="AI966" s="451"/>
      <c r="AJ966" s="451"/>
      <c r="AK966" s="451"/>
      <c r="AL966" s="451"/>
      <c r="AM966" s="451"/>
      <c r="AN966" s="451"/>
      <c r="AO966" s="451"/>
      <c r="AP966" s="451"/>
      <c r="AQ966" s="451"/>
      <c r="AR966" s="451"/>
      <c r="AS966" s="451"/>
      <c r="AT966" s="451"/>
      <c r="AU966" s="451"/>
      <c r="AV966" s="451"/>
    </row>
    <row r="967" spans="1:48">
      <c r="A967" s="451"/>
      <c r="B967" s="451"/>
      <c r="C967" s="451"/>
      <c r="D967" s="451"/>
      <c r="E967" s="451"/>
      <c r="F967" s="451"/>
      <c r="G967" s="451"/>
      <c r="H967" s="451"/>
      <c r="I967" s="451"/>
      <c r="J967" s="451"/>
      <c r="K967" s="451"/>
      <c r="L967" s="451"/>
      <c r="M967" s="451"/>
      <c r="N967" s="451"/>
      <c r="O967" s="451"/>
      <c r="P967" s="451"/>
      <c r="Q967" s="451"/>
      <c r="R967" s="451"/>
      <c r="S967" s="451"/>
      <c r="T967" s="451"/>
      <c r="U967" s="451"/>
      <c r="V967" s="451"/>
      <c r="W967" s="451"/>
      <c r="X967" s="451"/>
      <c r="Y967" s="451"/>
      <c r="Z967" s="451"/>
      <c r="AA967" s="451"/>
      <c r="AB967" s="451"/>
      <c r="AC967" s="451"/>
      <c r="AD967" s="451"/>
      <c r="AE967" s="451"/>
      <c r="AF967" s="451"/>
      <c r="AG967" s="451"/>
      <c r="AH967" s="451"/>
      <c r="AI967" s="451"/>
      <c r="AJ967" s="451"/>
      <c r="AK967" s="451"/>
      <c r="AL967" s="451"/>
      <c r="AM967" s="451"/>
      <c r="AN967" s="451"/>
      <c r="AO967" s="451"/>
      <c r="AP967" s="451"/>
      <c r="AQ967" s="451"/>
      <c r="AR967" s="451"/>
      <c r="AS967" s="451"/>
      <c r="AT967" s="451"/>
      <c r="AU967" s="451"/>
      <c r="AV967" s="451"/>
    </row>
    <row r="968" spans="1:48">
      <c r="A968" s="451"/>
      <c r="B968" s="451"/>
      <c r="C968" s="451"/>
      <c r="D968" s="451"/>
      <c r="E968" s="451"/>
      <c r="F968" s="451"/>
      <c r="G968" s="451"/>
      <c r="H968" s="451"/>
      <c r="I968" s="451"/>
      <c r="J968" s="451"/>
      <c r="K968" s="451"/>
      <c r="L968" s="451"/>
      <c r="M968" s="451"/>
      <c r="N968" s="451"/>
      <c r="O968" s="451"/>
      <c r="P968" s="451"/>
      <c r="Q968" s="451"/>
      <c r="R968" s="451"/>
      <c r="S968" s="451"/>
      <c r="T968" s="451"/>
      <c r="U968" s="451"/>
      <c r="V968" s="451"/>
      <c r="W968" s="451"/>
      <c r="X968" s="451"/>
      <c r="Y968" s="451"/>
      <c r="Z968" s="451"/>
      <c r="AA968" s="451"/>
      <c r="AB968" s="451"/>
      <c r="AC968" s="451"/>
      <c r="AD968" s="451"/>
      <c r="AE968" s="451"/>
      <c r="AF968" s="451"/>
      <c r="AG968" s="451"/>
      <c r="AH968" s="451"/>
      <c r="AI968" s="451"/>
      <c r="AJ968" s="451"/>
      <c r="AK968" s="451"/>
      <c r="AL968" s="451"/>
      <c r="AM968" s="451"/>
      <c r="AN968" s="451"/>
      <c r="AO968" s="451"/>
      <c r="AP968" s="451"/>
      <c r="AQ968" s="451"/>
      <c r="AR968" s="451"/>
      <c r="AS968" s="451"/>
      <c r="AT968" s="451"/>
      <c r="AU968" s="451"/>
      <c r="AV968" s="451"/>
    </row>
    <row r="969" spans="1:48">
      <c r="A969" s="451"/>
      <c r="B969" s="451"/>
      <c r="C969" s="451"/>
      <c r="D969" s="451"/>
      <c r="E969" s="451"/>
      <c r="F969" s="451"/>
      <c r="G969" s="451"/>
      <c r="H969" s="451"/>
      <c r="I969" s="451"/>
      <c r="J969" s="451"/>
      <c r="K969" s="451"/>
      <c r="L969" s="451"/>
      <c r="M969" s="451"/>
      <c r="N969" s="451"/>
      <c r="O969" s="451"/>
      <c r="P969" s="451"/>
      <c r="Q969" s="451"/>
      <c r="R969" s="451"/>
      <c r="S969" s="451"/>
      <c r="T969" s="451"/>
      <c r="U969" s="451"/>
      <c r="V969" s="451"/>
      <c r="W969" s="451"/>
      <c r="X969" s="451"/>
      <c r="Y969" s="451"/>
      <c r="Z969" s="451"/>
      <c r="AA969" s="451"/>
      <c r="AB969" s="451"/>
      <c r="AC969" s="451"/>
      <c r="AD969" s="451"/>
      <c r="AE969" s="451"/>
      <c r="AF969" s="451"/>
      <c r="AG969" s="451"/>
      <c r="AH969" s="451"/>
      <c r="AI969" s="451"/>
      <c r="AJ969" s="451"/>
      <c r="AK969" s="451"/>
      <c r="AL969" s="451"/>
      <c r="AM969" s="451"/>
      <c r="AN969" s="451"/>
      <c r="AO969" s="451"/>
      <c r="AP969" s="451"/>
      <c r="AQ969" s="451"/>
      <c r="AR969" s="451"/>
      <c r="AS969" s="451"/>
      <c r="AT969" s="451"/>
      <c r="AU969" s="451"/>
      <c r="AV969" s="451"/>
    </row>
    <row r="970" spans="1:48">
      <c r="A970" s="451"/>
      <c r="B970" s="451"/>
      <c r="C970" s="451"/>
      <c r="D970" s="451"/>
      <c r="E970" s="451"/>
      <c r="F970" s="451"/>
      <c r="G970" s="451"/>
      <c r="H970" s="451"/>
      <c r="I970" s="451"/>
      <c r="J970" s="451"/>
      <c r="K970" s="451"/>
      <c r="L970" s="451"/>
      <c r="M970" s="451"/>
      <c r="N970" s="451"/>
      <c r="O970" s="451"/>
      <c r="P970" s="451"/>
      <c r="Q970" s="451"/>
      <c r="R970" s="451"/>
      <c r="S970" s="451"/>
      <c r="T970" s="451"/>
      <c r="U970" s="451"/>
      <c r="V970" s="451"/>
      <c r="W970" s="451"/>
      <c r="X970" s="451"/>
      <c r="Y970" s="451"/>
      <c r="Z970" s="451"/>
      <c r="AA970" s="451"/>
      <c r="AB970" s="451"/>
      <c r="AC970" s="451"/>
      <c r="AD970" s="451"/>
      <c r="AE970" s="451"/>
      <c r="AF970" s="451"/>
      <c r="AG970" s="451"/>
      <c r="AH970" s="451"/>
      <c r="AI970" s="451"/>
      <c r="AJ970" s="451"/>
      <c r="AK970" s="451"/>
      <c r="AL970" s="451"/>
      <c r="AM970" s="451"/>
      <c r="AN970" s="451"/>
      <c r="AO970" s="451"/>
      <c r="AP970" s="451"/>
      <c r="AQ970" s="451"/>
      <c r="AR970" s="451"/>
      <c r="AS970" s="451"/>
      <c r="AT970" s="451"/>
      <c r="AU970" s="451"/>
      <c r="AV970" s="451"/>
    </row>
    <row r="971" spans="1:48">
      <c r="A971" s="451"/>
      <c r="B971" s="451"/>
      <c r="C971" s="451"/>
      <c r="D971" s="451"/>
      <c r="E971" s="451"/>
      <c r="F971" s="451"/>
      <c r="G971" s="451"/>
      <c r="H971" s="451"/>
      <c r="I971" s="451"/>
      <c r="J971" s="451"/>
      <c r="K971" s="451"/>
      <c r="L971" s="451"/>
      <c r="M971" s="451"/>
      <c r="N971" s="451"/>
      <c r="O971" s="451"/>
      <c r="P971" s="451"/>
      <c r="Q971" s="451"/>
      <c r="R971" s="451"/>
      <c r="S971" s="451"/>
      <c r="T971" s="451"/>
      <c r="U971" s="451"/>
      <c r="V971" s="451"/>
      <c r="W971" s="451"/>
      <c r="X971" s="451"/>
      <c r="Y971" s="451"/>
      <c r="Z971" s="451"/>
      <c r="AA971" s="451"/>
      <c r="AB971" s="451"/>
      <c r="AC971" s="451"/>
      <c r="AD971" s="451"/>
      <c r="AE971" s="451"/>
      <c r="AF971" s="451"/>
      <c r="AG971" s="451"/>
      <c r="AH971" s="451"/>
      <c r="AI971" s="451"/>
      <c r="AJ971" s="451"/>
      <c r="AK971" s="451"/>
      <c r="AL971" s="451"/>
      <c r="AM971" s="451"/>
      <c r="AN971" s="451"/>
      <c r="AO971" s="451"/>
      <c r="AP971" s="451"/>
      <c r="AQ971" s="451"/>
      <c r="AR971" s="451"/>
      <c r="AS971" s="451"/>
      <c r="AT971" s="451"/>
      <c r="AU971" s="451"/>
      <c r="AV971" s="451"/>
    </row>
    <row r="972" spans="1:48">
      <c r="A972" s="451"/>
      <c r="B972" s="451"/>
      <c r="C972" s="451"/>
      <c r="D972" s="451"/>
      <c r="E972" s="451"/>
      <c r="F972" s="451"/>
      <c r="G972" s="451"/>
      <c r="H972" s="451"/>
      <c r="I972" s="451"/>
      <c r="J972" s="451"/>
      <c r="K972" s="451"/>
      <c r="L972" s="451"/>
      <c r="M972" s="451"/>
      <c r="N972" s="451"/>
      <c r="O972" s="451"/>
      <c r="P972" s="451"/>
      <c r="Q972" s="451"/>
      <c r="R972" s="451"/>
      <c r="S972" s="451"/>
      <c r="T972" s="451"/>
      <c r="U972" s="451"/>
      <c r="V972" s="451"/>
      <c r="W972" s="451"/>
      <c r="X972" s="451"/>
      <c r="Y972" s="451"/>
      <c r="Z972" s="451"/>
      <c r="AA972" s="451"/>
      <c r="AB972" s="451"/>
      <c r="AC972" s="451"/>
      <c r="AD972" s="451"/>
      <c r="AE972" s="451"/>
      <c r="AF972" s="451"/>
      <c r="AG972" s="451"/>
      <c r="AH972" s="451"/>
      <c r="AI972" s="451"/>
      <c r="AJ972" s="451"/>
      <c r="AK972" s="451"/>
      <c r="AL972" s="451"/>
      <c r="AM972" s="451"/>
      <c r="AN972" s="451"/>
      <c r="AO972" s="451"/>
      <c r="AP972" s="451"/>
      <c r="AQ972" s="451"/>
      <c r="AR972" s="451"/>
      <c r="AS972" s="451"/>
      <c r="AT972" s="451"/>
      <c r="AU972" s="451"/>
      <c r="AV972" s="451"/>
    </row>
    <row r="973" spans="1:48">
      <c r="A973" s="451"/>
      <c r="B973" s="451"/>
      <c r="C973" s="451"/>
      <c r="D973" s="451"/>
      <c r="E973" s="451"/>
      <c r="F973" s="451"/>
      <c r="G973" s="451"/>
      <c r="H973" s="451"/>
      <c r="I973" s="451"/>
      <c r="J973" s="451"/>
      <c r="K973" s="451"/>
      <c r="L973" s="451"/>
      <c r="M973" s="451"/>
      <c r="N973" s="451"/>
      <c r="O973" s="451"/>
      <c r="P973" s="451"/>
      <c r="Q973" s="451"/>
      <c r="R973" s="451"/>
      <c r="S973" s="451"/>
      <c r="T973" s="451"/>
      <c r="U973" s="451"/>
      <c r="V973" s="451"/>
      <c r="W973" s="451"/>
      <c r="X973" s="451"/>
      <c r="Y973" s="451"/>
      <c r="Z973" s="451"/>
      <c r="AA973" s="451"/>
      <c r="AB973" s="451"/>
      <c r="AC973" s="451"/>
      <c r="AD973" s="451"/>
      <c r="AE973" s="451"/>
      <c r="AF973" s="451"/>
      <c r="AG973" s="451"/>
      <c r="AH973" s="451"/>
      <c r="AI973" s="451"/>
      <c r="AJ973" s="451"/>
      <c r="AK973" s="451"/>
      <c r="AL973" s="451"/>
      <c r="AM973" s="451"/>
      <c r="AN973" s="451"/>
      <c r="AO973" s="451"/>
      <c r="AP973" s="451"/>
      <c r="AQ973" s="451"/>
      <c r="AR973" s="451"/>
      <c r="AS973" s="451"/>
      <c r="AT973" s="451"/>
      <c r="AU973" s="451"/>
      <c r="AV973" s="451"/>
    </row>
    <row r="974" spans="1:48">
      <c r="A974" s="451"/>
      <c r="B974" s="451"/>
      <c r="C974" s="451"/>
      <c r="D974" s="451"/>
      <c r="E974" s="451"/>
      <c r="F974" s="451"/>
      <c r="G974" s="451"/>
      <c r="H974" s="451"/>
      <c r="I974" s="451"/>
      <c r="J974" s="451"/>
      <c r="K974" s="451"/>
      <c r="L974" s="451"/>
      <c r="M974" s="451"/>
      <c r="N974" s="451"/>
      <c r="O974" s="451"/>
      <c r="P974" s="451"/>
      <c r="Q974" s="451"/>
      <c r="R974" s="451"/>
      <c r="S974" s="451"/>
      <c r="T974" s="451"/>
      <c r="U974" s="451"/>
      <c r="V974" s="451"/>
      <c r="W974" s="451"/>
      <c r="X974" s="451"/>
      <c r="Y974" s="451"/>
      <c r="Z974" s="451"/>
      <c r="AA974" s="451"/>
      <c r="AB974" s="451"/>
      <c r="AC974" s="451"/>
      <c r="AD974" s="451"/>
      <c r="AE974" s="451"/>
      <c r="AF974" s="451"/>
      <c r="AG974" s="451"/>
      <c r="AH974" s="451"/>
      <c r="AI974" s="451"/>
      <c r="AJ974" s="451"/>
      <c r="AK974" s="451"/>
      <c r="AL974" s="451"/>
      <c r="AM974" s="451"/>
      <c r="AN974" s="451"/>
      <c r="AO974" s="451"/>
      <c r="AP974" s="451"/>
      <c r="AQ974" s="451"/>
      <c r="AR974" s="451"/>
      <c r="AS974" s="451"/>
      <c r="AT974" s="451"/>
      <c r="AU974" s="451"/>
      <c r="AV974" s="451"/>
    </row>
    <row r="975" spans="1:48">
      <c r="A975" s="451"/>
      <c r="B975" s="451"/>
      <c r="C975" s="451"/>
      <c r="D975" s="451"/>
      <c r="E975" s="451"/>
      <c r="F975" s="451"/>
      <c r="G975" s="451"/>
      <c r="H975" s="451"/>
      <c r="I975" s="451"/>
      <c r="J975" s="451"/>
      <c r="K975" s="451"/>
      <c r="L975" s="451"/>
      <c r="M975" s="451"/>
      <c r="N975" s="451"/>
      <c r="O975" s="451"/>
      <c r="P975" s="451"/>
      <c r="Q975" s="451"/>
      <c r="R975" s="451"/>
      <c r="S975" s="451"/>
      <c r="T975" s="451"/>
      <c r="U975" s="451"/>
      <c r="V975" s="451"/>
      <c r="W975" s="451"/>
      <c r="X975" s="451"/>
      <c r="Y975" s="451"/>
      <c r="Z975" s="451"/>
      <c r="AA975" s="451"/>
      <c r="AB975" s="451"/>
      <c r="AC975" s="451"/>
      <c r="AD975" s="451"/>
      <c r="AE975" s="451"/>
      <c r="AF975" s="451"/>
      <c r="AG975" s="451"/>
      <c r="AH975" s="451"/>
      <c r="AI975" s="451"/>
      <c r="AJ975" s="451"/>
      <c r="AK975" s="451"/>
      <c r="AL975" s="451"/>
      <c r="AM975" s="451"/>
      <c r="AN975" s="451"/>
      <c r="AO975" s="451"/>
      <c r="AP975" s="451"/>
      <c r="AQ975" s="451"/>
      <c r="AR975" s="451"/>
      <c r="AS975" s="451"/>
      <c r="AT975" s="451"/>
      <c r="AU975" s="451"/>
      <c r="AV975" s="451"/>
    </row>
    <row r="976" spans="1:48">
      <c r="A976" s="451"/>
      <c r="B976" s="451"/>
      <c r="C976" s="451"/>
      <c r="D976" s="451"/>
      <c r="E976" s="451"/>
      <c r="F976" s="451"/>
      <c r="G976" s="451"/>
      <c r="H976" s="451"/>
      <c r="I976" s="451"/>
      <c r="J976" s="451"/>
      <c r="K976" s="451"/>
      <c r="L976" s="451"/>
      <c r="M976" s="451"/>
      <c r="N976" s="451"/>
      <c r="O976" s="451"/>
      <c r="P976" s="451"/>
      <c r="Q976" s="451"/>
      <c r="R976" s="451"/>
      <c r="S976" s="451"/>
      <c r="T976" s="451"/>
      <c r="U976" s="451"/>
      <c r="V976" s="451"/>
      <c r="W976" s="451"/>
      <c r="X976" s="451"/>
      <c r="Y976" s="451"/>
      <c r="Z976" s="451"/>
      <c r="AA976" s="451"/>
      <c r="AB976" s="451"/>
      <c r="AC976" s="451"/>
      <c r="AD976" s="451"/>
      <c r="AE976" s="451"/>
      <c r="AF976" s="451"/>
      <c r="AG976" s="451"/>
      <c r="AH976" s="451"/>
      <c r="AI976" s="451"/>
      <c r="AJ976" s="451"/>
      <c r="AK976" s="451"/>
      <c r="AL976" s="451"/>
      <c r="AM976" s="451"/>
      <c r="AN976" s="451"/>
      <c r="AO976" s="451"/>
      <c r="AP976" s="451"/>
      <c r="AQ976" s="451"/>
      <c r="AR976" s="451"/>
      <c r="AS976" s="451"/>
      <c r="AT976" s="451"/>
      <c r="AU976" s="451"/>
      <c r="AV976" s="451"/>
    </row>
    <row r="977" spans="1:48">
      <c r="A977" s="451"/>
      <c r="B977" s="451"/>
      <c r="C977" s="451"/>
      <c r="D977" s="451"/>
      <c r="E977" s="451"/>
      <c r="F977" s="451"/>
      <c r="G977" s="451"/>
      <c r="H977" s="451"/>
      <c r="I977" s="451"/>
      <c r="J977" s="451"/>
      <c r="K977" s="451"/>
      <c r="L977" s="451"/>
      <c r="M977" s="451"/>
      <c r="N977" s="451"/>
      <c r="O977" s="451"/>
      <c r="P977" s="451"/>
      <c r="Q977" s="451"/>
      <c r="R977" s="451"/>
      <c r="S977" s="451"/>
      <c r="T977" s="451"/>
      <c r="U977" s="451"/>
      <c r="V977" s="451"/>
      <c r="W977" s="451"/>
      <c r="X977" s="451"/>
      <c r="Y977" s="451"/>
      <c r="Z977" s="451"/>
      <c r="AA977" s="451"/>
      <c r="AB977" s="451"/>
      <c r="AC977" s="451"/>
      <c r="AD977" s="451"/>
      <c r="AE977" s="451"/>
      <c r="AF977" s="451"/>
      <c r="AG977" s="451"/>
      <c r="AH977" s="451"/>
      <c r="AI977" s="451"/>
      <c r="AJ977" s="451"/>
      <c r="AK977" s="451"/>
      <c r="AL977" s="451"/>
      <c r="AM977" s="451"/>
      <c r="AN977" s="451"/>
      <c r="AO977" s="451"/>
      <c r="AP977" s="451"/>
      <c r="AQ977" s="451"/>
      <c r="AR977" s="451"/>
      <c r="AS977" s="451"/>
      <c r="AT977" s="451"/>
      <c r="AU977" s="451"/>
      <c r="AV977" s="451"/>
    </row>
    <row r="978" spans="1:48">
      <c r="A978" s="451"/>
      <c r="B978" s="451"/>
      <c r="C978" s="451"/>
      <c r="D978" s="451"/>
      <c r="E978" s="451"/>
      <c r="F978" s="451"/>
      <c r="G978" s="451"/>
      <c r="H978" s="451"/>
      <c r="I978" s="451"/>
      <c r="J978" s="451"/>
      <c r="K978" s="451"/>
      <c r="L978" s="451"/>
      <c r="M978" s="451"/>
      <c r="N978" s="451"/>
      <c r="O978" s="451"/>
      <c r="P978" s="451"/>
      <c r="Q978" s="451"/>
      <c r="R978" s="451"/>
      <c r="S978" s="451"/>
      <c r="T978" s="451"/>
      <c r="U978" s="451"/>
      <c r="V978" s="451"/>
      <c r="W978" s="451"/>
      <c r="X978" s="451"/>
      <c r="Y978" s="451"/>
      <c r="Z978" s="451"/>
      <c r="AA978" s="451"/>
      <c r="AB978" s="451"/>
      <c r="AC978" s="451"/>
      <c r="AD978" s="451"/>
      <c r="AE978" s="451"/>
      <c r="AF978" s="451"/>
      <c r="AG978" s="451"/>
      <c r="AH978" s="451"/>
      <c r="AI978" s="451"/>
      <c r="AJ978" s="451"/>
      <c r="AK978" s="451"/>
      <c r="AL978" s="451"/>
      <c r="AM978" s="451"/>
      <c r="AN978" s="451"/>
      <c r="AO978" s="451"/>
      <c r="AP978" s="451"/>
      <c r="AQ978" s="451"/>
      <c r="AR978" s="451"/>
      <c r="AS978" s="451"/>
      <c r="AT978" s="451"/>
      <c r="AU978" s="451"/>
      <c r="AV978" s="451"/>
    </row>
    <row r="979" spans="1:48">
      <c r="A979" s="451"/>
      <c r="B979" s="451"/>
      <c r="C979" s="451"/>
      <c r="D979" s="451"/>
      <c r="E979" s="451"/>
      <c r="F979" s="451"/>
      <c r="G979" s="451"/>
      <c r="H979" s="451"/>
      <c r="I979" s="451"/>
      <c r="J979" s="451"/>
      <c r="K979" s="451"/>
      <c r="L979" s="451"/>
      <c r="M979" s="451"/>
      <c r="N979" s="451"/>
      <c r="O979" s="451"/>
      <c r="P979" s="451"/>
      <c r="Q979" s="451"/>
      <c r="R979" s="451"/>
      <c r="S979" s="451"/>
      <c r="T979" s="451"/>
      <c r="U979" s="451"/>
      <c r="V979" s="451"/>
      <c r="W979" s="451"/>
      <c r="X979" s="451"/>
      <c r="Y979" s="451"/>
      <c r="Z979" s="451"/>
      <c r="AA979" s="451"/>
      <c r="AB979" s="451"/>
      <c r="AC979" s="451"/>
      <c r="AD979" s="451"/>
      <c r="AE979" s="451"/>
      <c r="AF979" s="451"/>
      <c r="AG979" s="451"/>
      <c r="AH979" s="451"/>
      <c r="AI979" s="451"/>
      <c r="AJ979" s="451"/>
      <c r="AK979" s="451"/>
      <c r="AL979" s="451"/>
      <c r="AM979" s="451"/>
      <c r="AN979" s="451"/>
      <c r="AO979" s="451"/>
      <c r="AP979" s="451"/>
      <c r="AQ979" s="451"/>
      <c r="AR979" s="451"/>
      <c r="AS979" s="451"/>
      <c r="AT979" s="451"/>
      <c r="AU979" s="451"/>
      <c r="AV979" s="451"/>
    </row>
    <row r="980" spans="1:48">
      <c r="A980" s="451"/>
      <c r="B980" s="451"/>
      <c r="C980" s="451"/>
      <c r="D980" s="451"/>
      <c r="E980" s="451"/>
      <c r="F980" s="451"/>
      <c r="G980" s="451"/>
      <c r="H980" s="451"/>
      <c r="I980" s="451"/>
      <c r="J980" s="451"/>
      <c r="K980" s="451"/>
      <c r="L980" s="451"/>
      <c r="M980" s="451"/>
      <c r="N980" s="451"/>
      <c r="O980" s="451"/>
      <c r="P980" s="451"/>
      <c r="Q980" s="451"/>
      <c r="R980" s="451"/>
      <c r="S980" s="451"/>
      <c r="T980" s="451"/>
      <c r="U980" s="451"/>
      <c r="V980" s="451"/>
      <c r="W980" s="451"/>
      <c r="X980" s="451"/>
      <c r="Y980" s="451"/>
      <c r="Z980" s="451"/>
      <c r="AA980" s="451"/>
      <c r="AB980" s="451"/>
      <c r="AC980" s="451"/>
      <c r="AD980" s="451"/>
      <c r="AE980" s="451"/>
      <c r="AF980" s="451"/>
      <c r="AG980" s="451"/>
      <c r="AH980" s="451"/>
      <c r="AI980" s="451"/>
      <c r="AJ980" s="451"/>
      <c r="AK980" s="451"/>
      <c r="AL980" s="451"/>
      <c r="AM980" s="451"/>
      <c r="AN980" s="451"/>
      <c r="AO980" s="451"/>
      <c r="AP980" s="451"/>
      <c r="AQ980" s="451"/>
      <c r="AR980" s="451"/>
      <c r="AS980" s="451"/>
      <c r="AT980" s="451"/>
      <c r="AU980" s="451"/>
      <c r="AV980" s="451"/>
    </row>
    <row r="981" spans="1:48">
      <c r="A981" s="451"/>
      <c r="B981" s="451"/>
      <c r="C981" s="451"/>
      <c r="D981" s="451"/>
      <c r="E981" s="451"/>
      <c r="F981" s="451"/>
      <c r="G981" s="451"/>
      <c r="H981" s="451"/>
      <c r="I981" s="451"/>
      <c r="J981" s="451"/>
      <c r="K981" s="451"/>
      <c r="L981" s="451"/>
      <c r="M981" s="451"/>
      <c r="N981" s="451"/>
      <c r="O981" s="451"/>
      <c r="P981" s="451"/>
      <c r="Q981" s="451"/>
      <c r="R981" s="451"/>
      <c r="S981" s="451"/>
      <c r="T981" s="451"/>
      <c r="U981" s="451"/>
      <c r="V981" s="451"/>
      <c r="W981" s="451"/>
      <c r="X981" s="451"/>
      <c r="Y981" s="451"/>
      <c r="Z981" s="451"/>
      <c r="AA981" s="451"/>
      <c r="AB981" s="451"/>
      <c r="AC981" s="451"/>
      <c r="AD981" s="451"/>
      <c r="AE981" s="451"/>
      <c r="AF981" s="451"/>
      <c r="AG981" s="451"/>
      <c r="AH981" s="451"/>
      <c r="AI981" s="451"/>
      <c r="AJ981" s="451"/>
      <c r="AK981" s="451"/>
      <c r="AL981" s="451"/>
      <c r="AM981" s="451"/>
      <c r="AN981" s="451"/>
      <c r="AO981" s="451"/>
      <c r="AP981" s="451"/>
      <c r="AQ981" s="451"/>
      <c r="AR981" s="451"/>
      <c r="AS981" s="451"/>
      <c r="AT981" s="451"/>
      <c r="AU981" s="451"/>
      <c r="AV981" s="451"/>
    </row>
    <row r="982" spans="1:48">
      <c r="A982" s="451"/>
      <c r="B982" s="451"/>
      <c r="C982" s="451"/>
      <c r="D982" s="451"/>
      <c r="E982" s="451"/>
      <c r="F982" s="451"/>
      <c r="G982" s="451"/>
      <c r="H982" s="451"/>
      <c r="I982" s="451"/>
      <c r="J982" s="451"/>
      <c r="K982" s="451"/>
      <c r="L982" s="451"/>
      <c r="M982" s="451"/>
      <c r="N982" s="451"/>
      <c r="O982" s="451"/>
      <c r="P982" s="451"/>
      <c r="Q982" s="451"/>
      <c r="R982" s="451"/>
      <c r="S982" s="451"/>
      <c r="T982" s="451"/>
      <c r="U982" s="451"/>
      <c r="V982" s="451"/>
      <c r="W982" s="451"/>
      <c r="X982" s="451"/>
      <c r="Y982" s="451"/>
      <c r="Z982" s="451"/>
      <c r="AA982" s="451"/>
      <c r="AB982" s="451"/>
      <c r="AC982" s="451"/>
      <c r="AD982" s="451"/>
      <c r="AE982" s="451"/>
      <c r="AF982" s="451"/>
      <c r="AG982" s="451"/>
      <c r="AH982" s="451"/>
      <c r="AI982" s="451"/>
      <c r="AJ982" s="451"/>
      <c r="AK982" s="451"/>
      <c r="AL982" s="451"/>
      <c r="AM982" s="451"/>
      <c r="AN982" s="451"/>
      <c r="AO982" s="451"/>
      <c r="AP982" s="451"/>
      <c r="AQ982" s="451"/>
      <c r="AR982" s="451"/>
      <c r="AS982" s="451"/>
      <c r="AT982" s="451"/>
      <c r="AU982" s="451"/>
      <c r="AV982" s="451"/>
    </row>
    <row r="983" spans="1:48">
      <c r="A983" s="451"/>
      <c r="B983" s="451"/>
      <c r="C983" s="451"/>
      <c r="D983" s="451"/>
      <c r="E983" s="451"/>
      <c r="F983" s="451"/>
      <c r="G983" s="451"/>
      <c r="H983" s="451"/>
      <c r="I983" s="451"/>
      <c r="J983" s="451"/>
      <c r="K983" s="451"/>
      <c r="L983" s="451"/>
      <c r="M983" s="451"/>
      <c r="N983" s="451"/>
      <c r="O983" s="451"/>
      <c r="P983" s="451"/>
      <c r="Q983" s="451"/>
      <c r="R983" s="451"/>
      <c r="S983" s="451"/>
      <c r="T983" s="451"/>
      <c r="U983" s="451"/>
      <c r="V983" s="451"/>
      <c r="W983" s="451"/>
      <c r="X983" s="451"/>
      <c r="Y983" s="451"/>
      <c r="Z983" s="451"/>
      <c r="AA983" s="451"/>
      <c r="AB983" s="451"/>
      <c r="AC983" s="451"/>
      <c r="AD983" s="451"/>
      <c r="AE983" s="451"/>
      <c r="AF983" s="451"/>
      <c r="AG983" s="451"/>
      <c r="AH983" s="451"/>
      <c r="AI983" s="451"/>
      <c r="AJ983" s="451"/>
      <c r="AK983" s="451"/>
      <c r="AL983" s="451"/>
      <c r="AM983" s="451"/>
      <c r="AN983" s="451"/>
      <c r="AO983" s="451"/>
      <c r="AP983" s="451"/>
      <c r="AQ983" s="451"/>
      <c r="AR983" s="451"/>
      <c r="AS983" s="451"/>
      <c r="AT983" s="451"/>
      <c r="AU983" s="451"/>
      <c r="AV983" s="451"/>
    </row>
    <row r="984" spans="1:48">
      <c r="A984" s="451"/>
      <c r="B984" s="451"/>
      <c r="C984" s="451"/>
      <c r="D984" s="451"/>
      <c r="E984" s="451"/>
      <c r="F984" s="451"/>
      <c r="G984" s="451"/>
      <c r="H984" s="451"/>
      <c r="I984" s="451"/>
      <c r="J984" s="451"/>
      <c r="K984" s="451"/>
      <c r="L984" s="451"/>
      <c r="M984" s="451"/>
      <c r="N984" s="451"/>
      <c r="O984" s="451"/>
      <c r="P984" s="451"/>
      <c r="Q984" s="451"/>
      <c r="R984" s="451"/>
      <c r="S984" s="451"/>
      <c r="T984" s="451"/>
      <c r="U984" s="451"/>
      <c r="V984" s="451"/>
      <c r="W984" s="451"/>
      <c r="X984" s="451"/>
      <c r="Y984" s="451"/>
      <c r="Z984" s="451"/>
      <c r="AA984" s="451"/>
      <c r="AB984" s="451"/>
      <c r="AC984" s="451"/>
      <c r="AD984" s="451"/>
      <c r="AE984" s="451"/>
      <c r="AF984" s="451"/>
      <c r="AG984" s="451"/>
      <c r="AH984" s="451"/>
      <c r="AI984" s="451"/>
      <c r="AJ984" s="451"/>
      <c r="AK984" s="451"/>
      <c r="AL984" s="451"/>
      <c r="AM984" s="451"/>
      <c r="AN984" s="451"/>
      <c r="AO984" s="451"/>
      <c r="AP984" s="451"/>
      <c r="AQ984" s="451"/>
      <c r="AR984" s="451"/>
      <c r="AS984" s="451"/>
      <c r="AT984" s="451"/>
      <c r="AU984" s="451"/>
      <c r="AV984" s="451"/>
    </row>
    <row r="985" spans="1:48">
      <c r="A985" s="451"/>
      <c r="B985" s="451"/>
      <c r="C985" s="451"/>
      <c r="D985" s="451"/>
      <c r="E985" s="451"/>
      <c r="F985" s="451"/>
      <c r="G985" s="451"/>
      <c r="H985" s="451"/>
      <c r="I985" s="451"/>
      <c r="J985" s="451"/>
      <c r="K985" s="451"/>
      <c r="L985" s="451"/>
      <c r="M985" s="451"/>
      <c r="N985" s="451"/>
      <c r="O985" s="451"/>
      <c r="P985" s="451"/>
      <c r="Q985" s="451"/>
      <c r="R985" s="451"/>
      <c r="S985" s="451"/>
      <c r="T985" s="451"/>
      <c r="U985" s="451"/>
      <c r="V985" s="451"/>
      <c r="W985" s="451"/>
      <c r="X985" s="451"/>
      <c r="Y985" s="451"/>
      <c r="Z985" s="451"/>
      <c r="AA985" s="451"/>
      <c r="AB985" s="451"/>
      <c r="AC985" s="451"/>
      <c r="AD985" s="451"/>
      <c r="AE985" s="451"/>
      <c r="AF985" s="451"/>
      <c r="AG985" s="451"/>
      <c r="AH985" s="451"/>
      <c r="AI985" s="451"/>
      <c r="AJ985" s="451"/>
      <c r="AK985" s="451"/>
      <c r="AL985" s="451"/>
      <c r="AM985" s="451"/>
      <c r="AN985" s="451"/>
      <c r="AO985" s="451"/>
      <c r="AP985" s="451"/>
      <c r="AQ985" s="451"/>
      <c r="AR985" s="451"/>
      <c r="AS985" s="451"/>
      <c r="AT985" s="451"/>
      <c r="AU985" s="451"/>
      <c r="AV985" s="451"/>
    </row>
    <row r="986" spans="1:48">
      <c r="A986" s="451"/>
      <c r="B986" s="451"/>
      <c r="C986" s="451"/>
      <c r="D986" s="451"/>
      <c r="E986" s="451"/>
      <c r="F986" s="451"/>
      <c r="G986" s="451"/>
      <c r="H986" s="451"/>
      <c r="I986" s="451"/>
      <c r="J986" s="451"/>
      <c r="K986" s="451"/>
      <c r="L986" s="451"/>
      <c r="M986" s="451"/>
      <c r="N986" s="451"/>
      <c r="O986" s="451"/>
      <c r="P986" s="451"/>
      <c r="Q986" s="451"/>
      <c r="R986" s="451"/>
      <c r="S986" s="451"/>
      <c r="T986" s="451"/>
      <c r="U986" s="451"/>
      <c r="V986" s="451"/>
      <c r="W986" s="451"/>
      <c r="X986" s="451"/>
      <c r="Y986" s="451"/>
      <c r="Z986" s="451"/>
      <c r="AA986" s="451"/>
      <c r="AB986" s="451"/>
      <c r="AC986" s="451"/>
      <c r="AD986" s="451"/>
      <c r="AE986" s="451"/>
      <c r="AF986" s="451"/>
      <c r="AG986" s="451"/>
      <c r="AH986" s="451"/>
      <c r="AI986" s="451"/>
      <c r="AJ986" s="451"/>
      <c r="AK986" s="451"/>
      <c r="AL986" s="451"/>
      <c r="AM986" s="451"/>
      <c r="AN986" s="451"/>
      <c r="AO986" s="451"/>
      <c r="AP986" s="451"/>
      <c r="AQ986" s="451"/>
      <c r="AR986" s="451"/>
      <c r="AS986" s="451"/>
      <c r="AT986" s="451"/>
      <c r="AU986" s="451"/>
      <c r="AV986" s="451"/>
    </row>
    <row r="987" spans="1:48">
      <c r="A987" s="451"/>
      <c r="B987" s="451"/>
      <c r="C987" s="451"/>
      <c r="D987" s="451"/>
      <c r="E987" s="451"/>
      <c r="F987" s="451"/>
      <c r="G987" s="451"/>
      <c r="H987" s="451"/>
      <c r="I987" s="451"/>
      <c r="J987" s="451"/>
      <c r="K987" s="451"/>
      <c r="L987" s="451"/>
      <c r="M987" s="451"/>
      <c r="N987" s="451"/>
      <c r="O987" s="451"/>
      <c r="P987" s="451"/>
      <c r="Q987" s="451"/>
      <c r="R987" s="451"/>
      <c r="S987" s="451"/>
      <c r="T987" s="451"/>
      <c r="U987" s="451"/>
      <c r="V987" s="451"/>
      <c r="W987" s="451"/>
      <c r="X987" s="451"/>
      <c r="Y987" s="451"/>
      <c r="Z987" s="451"/>
      <c r="AA987" s="451"/>
      <c r="AB987" s="451"/>
      <c r="AC987" s="451"/>
      <c r="AD987" s="451"/>
      <c r="AE987" s="451"/>
      <c r="AF987" s="451"/>
      <c r="AG987" s="451"/>
      <c r="AH987" s="451"/>
      <c r="AI987" s="451"/>
      <c r="AJ987" s="451"/>
      <c r="AK987" s="451"/>
      <c r="AL987" s="451"/>
      <c r="AM987" s="451"/>
      <c r="AN987" s="451"/>
      <c r="AO987" s="451"/>
      <c r="AP987" s="451"/>
      <c r="AQ987" s="451"/>
      <c r="AR987" s="451"/>
      <c r="AS987" s="451"/>
      <c r="AT987" s="451"/>
      <c r="AU987" s="451"/>
      <c r="AV987" s="451"/>
    </row>
    <row r="988" spans="1:48">
      <c r="A988" s="451"/>
      <c r="B988" s="451"/>
      <c r="C988" s="451"/>
      <c r="D988" s="451"/>
      <c r="E988" s="451"/>
      <c r="F988" s="451"/>
      <c r="G988" s="451"/>
      <c r="H988" s="451"/>
      <c r="I988" s="451"/>
      <c r="J988" s="451"/>
      <c r="K988" s="451"/>
      <c r="L988" s="451"/>
      <c r="M988" s="451"/>
      <c r="N988" s="451"/>
      <c r="O988" s="451"/>
      <c r="P988" s="451"/>
      <c r="Q988" s="451"/>
      <c r="R988" s="451"/>
      <c r="S988" s="451"/>
      <c r="T988" s="451"/>
      <c r="U988" s="451"/>
      <c r="V988" s="451"/>
      <c r="W988" s="451"/>
      <c r="X988" s="451"/>
      <c r="Y988" s="451"/>
      <c r="Z988" s="451"/>
      <c r="AA988" s="451"/>
      <c r="AB988" s="451"/>
      <c r="AC988" s="451"/>
      <c r="AD988" s="451"/>
      <c r="AE988" s="451"/>
      <c r="AF988" s="451"/>
      <c r="AG988" s="451"/>
      <c r="AH988" s="451"/>
      <c r="AI988" s="451"/>
      <c r="AJ988" s="451"/>
      <c r="AK988" s="451"/>
      <c r="AL988" s="451"/>
      <c r="AM988" s="451"/>
      <c r="AN988" s="451"/>
      <c r="AO988" s="451"/>
      <c r="AP988" s="451"/>
      <c r="AQ988" s="451"/>
      <c r="AR988" s="451"/>
      <c r="AS988" s="451"/>
      <c r="AT988" s="451"/>
      <c r="AU988" s="451"/>
      <c r="AV988" s="451"/>
    </row>
    <row r="989" spans="1:48">
      <c r="A989" s="451"/>
      <c r="B989" s="451"/>
      <c r="C989" s="451"/>
      <c r="D989" s="451"/>
      <c r="E989" s="451"/>
      <c r="F989" s="451"/>
      <c r="G989" s="451"/>
      <c r="H989" s="451"/>
      <c r="I989" s="451"/>
      <c r="J989" s="451"/>
      <c r="K989" s="451"/>
      <c r="L989" s="451"/>
      <c r="M989" s="451"/>
      <c r="N989" s="451"/>
      <c r="O989" s="451"/>
      <c r="P989" s="451"/>
      <c r="Q989" s="451"/>
      <c r="R989" s="451"/>
      <c r="S989" s="451"/>
      <c r="T989" s="451"/>
      <c r="U989" s="451"/>
      <c r="V989" s="451"/>
      <c r="W989" s="451"/>
      <c r="X989" s="451"/>
      <c r="Y989" s="451"/>
      <c r="Z989" s="451"/>
      <c r="AA989" s="451"/>
      <c r="AB989" s="451"/>
      <c r="AC989" s="451"/>
      <c r="AD989" s="451"/>
      <c r="AE989" s="451"/>
      <c r="AF989" s="451"/>
      <c r="AG989" s="451"/>
      <c r="AH989" s="451"/>
      <c r="AI989" s="451"/>
      <c r="AJ989" s="451"/>
      <c r="AK989" s="451"/>
      <c r="AL989" s="451"/>
      <c r="AM989" s="451"/>
      <c r="AN989" s="451"/>
      <c r="AO989" s="451"/>
      <c r="AP989" s="451"/>
      <c r="AQ989" s="451"/>
      <c r="AR989" s="451"/>
      <c r="AS989" s="451"/>
      <c r="AT989" s="451"/>
      <c r="AU989" s="451"/>
      <c r="AV989" s="451"/>
    </row>
    <row r="990" spans="1:48">
      <c r="A990" s="451"/>
      <c r="B990" s="451"/>
      <c r="C990" s="451"/>
      <c r="D990" s="451"/>
      <c r="E990" s="451"/>
      <c r="F990" s="451"/>
      <c r="G990" s="451"/>
      <c r="H990" s="451"/>
      <c r="I990" s="451"/>
      <c r="J990" s="451"/>
      <c r="K990" s="451"/>
      <c r="L990" s="451"/>
      <c r="M990" s="451"/>
      <c r="N990" s="451"/>
      <c r="O990" s="451"/>
      <c r="P990" s="451"/>
      <c r="Q990" s="451"/>
      <c r="R990" s="451"/>
      <c r="S990" s="451"/>
      <c r="T990" s="451"/>
      <c r="U990" s="451"/>
      <c r="V990" s="451"/>
      <c r="W990" s="451"/>
      <c r="X990" s="451"/>
      <c r="Y990" s="451"/>
      <c r="Z990" s="451"/>
      <c r="AA990" s="451"/>
      <c r="AB990" s="451"/>
      <c r="AC990" s="451"/>
      <c r="AD990" s="451"/>
      <c r="AE990" s="451"/>
      <c r="AF990" s="451"/>
      <c r="AG990" s="451"/>
      <c r="AH990" s="451"/>
      <c r="AI990" s="451"/>
      <c r="AJ990" s="451"/>
      <c r="AK990" s="451"/>
      <c r="AL990" s="451"/>
      <c r="AM990" s="451"/>
      <c r="AN990" s="451"/>
      <c r="AO990" s="451"/>
      <c r="AP990" s="451"/>
      <c r="AQ990" s="451"/>
      <c r="AR990" s="451"/>
      <c r="AS990" s="451"/>
      <c r="AT990" s="451"/>
      <c r="AU990" s="451"/>
      <c r="AV990" s="451"/>
    </row>
    <row r="991" spans="1:48">
      <c r="A991" s="451"/>
      <c r="B991" s="451"/>
      <c r="C991" s="451"/>
      <c r="D991" s="451"/>
      <c r="E991" s="451"/>
      <c r="F991" s="451"/>
      <c r="G991" s="451"/>
      <c r="H991" s="451"/>
      <c r="I991" s="451"/>
      <c r="J991" s="451"/>
      <c r="K991" s="451"/>
      <c r="L991" s="451"/>
      <c r="M991" s="451"/>
      <c r="N991" s="451"/>
      <c r="O991" s="451"/>
      <c r="P991" s="451"/>
      <c r="Q991" s="451"/>
      <c r="R991" s="451"/>
      <c r="S991" s="451"/>
      <c r="T991" s="451"/>
      <c r="U991" s="451"/>
      <c r="V991" s="451"/>
      <c r="W991" s="451"/>
      <c r="X991" s="451"/>
      <c r="Y991" s="451"/>
      <c r="Z991" s="451"/>
      <c r="AA991" s="451"/>
      <c r="AB991" s="451"/>
      <c r="AC991" s="451"/>
      <c r="AD991" s="451"/>
      <c r="AE991" s="451"/>
      <c r="AF991" s="451"/>
      <c r="AG991" s="451"/>
      <c r="AH991" s="451"/>
      <c r="AI991" s="451"/>
      <c r="AJ991" s="451"/>
      <c r="AK991" s="451"/>
      <c r="AL991" s="451"/>
      <c r="AM991" s="451"/>
      <c r="AN991" s="451"/>
      <c r="AO991" s="451"/>
      <c r="AP991" s="451"/>
      <c r="AQ991" s="451"/>
      <c r="AR991" s="451"/>
      <c r="AS991" s="451"/>
      <c r="AT991" s="451"/>
      <c r="AU991" s="451"/>
      <c r="AV991" s="451"/>
    </row>
    <row r="992" spans="1:48">
      <c r="A992" s="451"/>
      <c r="B992" s="451"/>
      <c r="C992" s="451"/>
      <c r="D992" s="451"/>
      <c r="E992" s="451"/>
      <c r="F992" s="451"/>
      <c r="G992" s="451"/>
      <c r="H992" s="451"/>
      <c r="I992" s="451"/>
      <c r="J992" s="451"/>
      <c r="K992" s="451"/>
      <c r="L992" s="451"/>
      <c r="M992" s="451"/>
      <c r="N992" s="451"/>
      <c r="O992" s="451"/>
      <c r="P992" s="451"/>
      <c r="Q992" s="451"/>
      <c r="R992" s="451"/>
      <c r="S992" s="451"/>
      <c r="T992" s="451"/>
      <c r="U992" s="451"/>
      <c r="V992" s="451"/>
      <c r="W992" s="451"/>
      <c r="X992" s="451"/>
      <c r="Y992" s="451"/>
      <c r="Z992" s="451"/>
      <c r="AA992" s="451"/>
      <c r="AB992" s="451"/>
      <c r="AC992" s="451"/>
      <c r="AD992" s="451"/>
      <c r="AE992" s="451"/>
      <c r="AF992" s="451"/>
      <c r="AG992" s="451"/>
      <c r="AH992" s="451"/>
      <c r="AI992" s="451"/>
      <c r="AJ992" s="451"/>
      <c r="AK992" s="451"/>
      <c r="AL992" s="451"/>
      <c r="AM992" s="451"/>
      <c r="AN992" s="451"/>
      <c r="AO992" s="451"/>
      <c r="AP992" s="451"/>
      <c r="AQ992" s="451"/>
      <c r="AR992" s="451"/>
      <c r="AS992" s="451"/>
      <c r="AT992" s="451"/>
      <c r="AU992" s="451"/>
      <c r="AV992" s="451"/>
    </row>
    <row r="993" spans="1:48">
      <c r="A993" s="451"/>
      <c r="B993" s="451"/>
      <c r="C993" s="451"/>
      <c r="D993" s="451"/>
      <c r="E993" s="451"/>
      <c r="F993" s="451"/>
      <c r="G993" s="451"/>
      <c r="H993" s="451"/>
      <c r="I993" s="451"/>
      <c r="J993" s="451"/>
      <c r="K993" s="451"/>
      <c r="L993" s="451"/>
      <c r="M993" s="451"/>
      <c r="N993" s="451"/>
      <c r="O993" s="451"/>
      <c r="P993" s="451"/>
      <c r="Q993" s="451"/>
      <c r="R993" s="451"/>
      <c r="S993" s="451"/>
      <c r="T993" s="451"/>
      <c r="U993" s="451"/>
      <c r="V993" s="451"/>
      <c r="W993" s="451"/>
      <c r="X993" s="451"/>
      <c r="Y993" s="451"/>
      <c r="Z993" s="451"/>
      <c r="AA993" s="451"/>
      <c r="AB993" s="451"/>
      <c r="AC993" s="451"/>
      <c r="AD993" s="451"/>
      <c r="AE993" s="451"/>
      <c r="AF993" s="451"/>
      <c r="AG993" s="451"/>
      <c r="AH993" s="451"/>
      <c r="AI993" s="451"/>
      <c r="AJ993" s="451"/>
      <c r="AK993" s="451"/>
      <c r="AL993" s="451"/>
      <c r="AM993" s="451"/>
      <c r="AN993" s="451"/>
      <c r="AO993" s="451"/>
      <c r="AP993" s="451"/>
      <c r="AQ993" s="451"/>
      <c r="AR993" s="451"/>
      <c r="AS993" s="451"/>
      <c r="AT993" s="451"/>
      <c r="AU993" s="451"/>
      <c r="AV993" s="451"/>
    </row>
    <row r="994" spans="1:48">
      <c r="A994" s="451"/>
      <c r="B994" s="451"/>
      <c r="C994" s="451"/>
      <c r="D994" s="451"/>
      <c r="E994" s="451"/>
      <c r="F994" s="451"/>
      <c r="G994" s="451"/>
      <c r="H994" s="451"/>
      <c r="I994" s="451"/>
      <c r="J994" s="451"/>
      <c r="K994" s="451"/>
      <c r="L994" s="451"/>
      <c r="M994" s="451"/>
      <c r="N994" s="451"/>
      <c r="O994" s="451"/>
      <c r="P994" s="451"/>
      <c r="Q994" s="451"/>
      <c r="R994" s="451"/>
      <c r="S994" s="451"/>
      <c r="T994" s="451"/>
      <c r="U994" s="451"/>
      <c r="V994" s="451"/>
      <c r="W994" s="451"/>
      <c r="X994" s="451"/>
      <c r="Y994" s="451"/>
      <c r="Z994" s="451"/>
      <c r="AA994" s="451"/>
      <c r="AB994" s="451"/>
      <c r="AC994" s="451"/>
      <c r="AD994" s="451"/>
      <c r="AE994" s="451"/>
      <c r="AF994" s="451"/>
      <c r="AG994" s="451"/>
      <c r="AH994" s="451"/>
      <c r="AI994" s="451"/>
      <c r="AJ994" s="451"/>
      <c r="AK994" s="451"/>
      <c r="AL994" s="451"/>
      <c r="AM994" s="451"/>
      <c r="AN994" s="451"/>
      <c r="AO994" s="451"/>
      <c r="AP994" s="451"/>
      <c r="AQ994" s="451"/>
      <c r="AR994" s="451"/>
      <c r="AS994" s="451"/>
      <c r="AT994" s="451"/>
      <c r="AU994" s="451"/>
      <c r="AV994" s="451"/>
    </row>
    <row r="995" spans="1:48">
      <c r="A995" s="451"/>
      <c r="B995" s="451"/>
      <c r="C995" s="451"/>
      <c r="D995" s="451"/>
      <c r="E995" s="451"/>
      <c r="F995" s="451"/>
      <c r="G995" s="451"/>
      <c r="H995" s="451"/>
      <c r="I995" s="451"/>
      <c r="J995" s="451"/>
      <c r="K995" s="451"/>
      <c r="L995" s="451"/>
      <c r="M995" s="451"/>
      <c r="N995" s="451"/>
      <c r="O995" s="451"/>
      <c r="P995" s="451"/>
      <c r="Q995" s="451"/>
      <c r="R995" s="451"/>
      <c r="S995" s="451"/>
      <c r="T995" s="451"/>
      <c r="U995" s="451"/>
      <c r="V995" s="451"/>
      <c r="W995" s="451"/>
      <c r="X995" s="451"/>
      <c r="Y995" s="451"/>
      <c r="Z995" s="451"/>
      <c r="AA995" s="451"/>
      <c r="AB995" s="451"/>
      <c r="AC995" s="451"/>
      <c r="AD995" s="451"/>
      <c r="AE995" s="451"/>
      <c r="AF995" s="451"/>
      <c r="AG995" s="451"/>
      <c r="AH995" s="451"/>
      <c r="AI995" s="451"/>
      <c r="AJ995" s="451"/>
      <c r="AK995" s="451"/>
      <c r="AL995" s="451"/>
      <c r="AM995" s="451"/>
      <c r="AN995" s="451"/>
      <c r="AO995" s="451"/>
      <c r="AP995" s="451"/>
      <c r="AQ995" s="451"/>
      <c r="AR995" s="451"/>
      <c r="AS995" s="451"/>
      <c r="AT995" s="451"/>
      <c r="AU995" s="451"/>
      <c r="AV995" s="451"/>
    </row>
    <row r="996" spans="1:48">
      <c r="A996" s="451"/>
      <c r="B996" s="451"/>
      <c r="C996" s="451"/>
      <c r="D996" s="451"/>
      <c r="E996" s="451"/>
      <c r="F996" s="451"/>
      <c r="G996" s="451"/>
      <c r="H996" s="451"/>
      <c r="I996" s="451"/>
      <c r="J996" s="451"/>
      <c r="K996" s="451"/>
      <c r="L996" s="451"/>
      <c r="M996" s="451"/>
      <c r="N996" s="451"/>
      <c r="O996" s="451"/>
      <c r="P996" s="451"/>
      <c r="Q996" s="451"/>
      <c r="R996" s="451"/>
      <c r="S996" s="451"/>
      <c r="T996" s="451"/>
      <c r="U996" s="451"/>
      <c r="V996" s="451"/>
      <c r="W996" s="451"/>
      <c r="X996" s="451"/>
      <c r="Y996" s="451"/>
      <c r="Z996" s="451"/>
      <c r="AA996" s="451"/>
      <c r="AB996" s="451"/>
      <c r="AC996" s="451"/>
      <c r="AD996" s="451"/>
      <c r="AE996" s="451"/>
      <c r="AF996" s="451"/>
      <c r="AG996" s="451"/>
      <c r="AH996" s="451"/>
      <c r="AI996" s="451"/>
      <c r="AJ996" s="451"/>
      <c r="AK996" s="451"/>
      <c r="AL996" s="451"/>
      <c r="AM996" s="451"/>
      <c r="AN996" s="451"/>
      <c r="AO996" s="451"/>
      <c r="AP996" s="451"/>
      <c r="AQ996" s="451"/>
      <c r="AR996" s="451"/>
      <c r="AS996" s="451"/>
      <c r="AT996" s="451"/>
      <c r="AU996" s="451"/>
      <c r="AV996" s="451"/>
    </row>
    <row r="997" spans="1:48">
      <c r="A997" s="451"/>
      <c r="B997" s="451"/>
      <c r="C997" s="451"/>
      <c r="D997" s="451"/>
      <c r="E997" s="451"/>
      <c r="F997" s="451"/>
      <c r="G997" s="451"/>
      <c r="H997" s="451"/>
      <c r="I997" s="451"/>
      <c r="J997" s="451"/>
      <c r="K997" s="451"/>
      <c r="L997" s="451"/>
      <c r="M997" s="451"/>
      <c r="N997" s="451"/>
      <c r="O997" s="451"/>
      <c r="P997" s="451"/>
      <c r="Q997" s="451"/>
      <c r="R997" s="451"/>
      <c r="S997" s="451"/>
      <c r="T997" s="451"/>
      <c r="U997" s="451"/>
      <c r="V997" s="451"/>
      <c r="W997" s="451"/>
      <c r="X997" s="451"/>
      <c r="Y997" s="451"/>
      <c r="Z997" s="451"/>
      <c r="AA997" s="451"/>
      <c r="AB997" s="451"/>
      <c r="AC997" s="451"/>
      <c r="AD997" s="451"/>
      <c r="AE997" s="451"/>
      <c r="AF997" s="451"/>
      <c r="AG997" s="451"/>
      <c r="AH997" s="451"/>
      <c r="AI997" s="451"/>
      <c r="AJ997" s="451"/>
      <c r="AK997" s="451"/>
      <c r="AL997" s="451"/>
      <c r="AM997" s="451"/>
      <c r="AN997" s="451"/>
      <c r="AO997" s="451"/>
      <c r="AP997" s="451"/>
      <c r="AQ997" s="451"/>
      <c r="AR997" s="451"/>
      <c r="AS997" s="451"/>
      <c r="AT997" s="451"/>
      <c r="AU997" s="451"/>
      <c r="AV997" s="451"/>
    </row>
    <row r="998" spans="1:48">
      <c r="A998" s="451"/>
      <c r="B998" s="451"/>
      <c r="C998" s="451"/>
      <c r="D998" s="451"/>
      <c r="E998" s="451"/>
      <c r="F998" s="451"/>
      <c r="G998" s="451"/>
      <c r="H998" s="451"/>
      <c r="I998" s="451"/>
      <c r="J998" s="451"/>
      <c r="K998" s="451"/>
      <c r="L998" s="451"/>
      <c r="M998" s="451"/>
      <c r="N998" s="451"/>
      <c r="O998" s="451"/>
      <c r="P998" s="451"/>
      <c r="Q998" s="451"/>
      <c r="R998" s="451"/>
      <c r="S998" s="451"/>
      <c r="T998" s="451"/>
      <c r="U998" s="451"/>
      <c r="V998" s="451"/>
      <c r="W998" s="451"/>
      <c r="X998" s="451"/>
      <c r="Y998" s="451"/>
      <c r="Z998" s="451"/>
      <c r="AA998" s="451"/>
      <c r="AB998" s="451"/>
      <c r="AC998" s="451"/>
      <c r="AD998" s="451"/>
      <c r="AE998" s="451"/>
      <c r="AF998" s="451"/>
      <c r="AG998" s="451"/>
      <c r="AH998" s="451"/>
      <c r="AI998" s="451"/>
      <c r="AJ998" s="451"/>
      <c r="AK998" s="451"/>
      <c r="AL998" s="451"/>
      <c r="AM998" s="451"/>
      <c r="AN998" s="451"/>
      <c r="AO998" s="451"/>
      <c r="AP998" s="451"/>
      <c r="AQ998" s="451"/>
      <c r="AR998" s="451"/>
      <c r="AS998" s="451"/>
      <c r="AT998" s="451"/>
      <c r="AU998" s="451"/>
      <c r="AV998" s="451"/>
    </row>
    <row r="999" spans="1:48">
      <c r="A999" s="451"/>
      <c r="B999" s="451"/>
      <c r="C999" s="451"/>
      <c r="D999" s="451"/>
      <c r="E999" s="451"/>
      <c r="F999" s="451"/>
      <c r="G999" s="451"/>
      <c r="H999" s="451"/>
      <c r="I999" s="451"/>
      <c r="J999" s="451"/>
      <c r="K999" s="451"/>
      <c r="L999" s="451"/>
      <c r="M999" s="451"/>
      <c r="N999" s="451"/>
      <c r="O999" s="451"/>
      <c r="P999" s="451"/>
      <c r="Q999" s="451"/>
      <c r="R999" s="451"/>
      <c r="S999" s="451"/>
      <c r="T999" s="451"/>
      <c r="U999" s="451"/>
      <c r="V999" s="451"/>
      <c r="W999" s="451"/>
      <c r="X999" s="451"/>
      <c r="Y999" s="451"/>
      <c r="Z999" s="451"/>
      <c r="AA999" s="451"/>
      <c r="AB999" s="451"/>
      <c r="AC999" s="451"/>
      <c r="AD999" s="451"/>
      <c r="AE999" s="451"/>
      <c r="AF999" s="451"/>
      <c r="AG999" s="451"/>
      <c r="AH999" s="451"/>
      <c r="AI999" s="451"/>
      <c r="AJ999" s="451"/>
      <c r="AK999" s="451"/>
      <c r="AL999" s="451"/>
      <c r="AM999" s="451"/>
      <c r="AN999" s="451"/>
      <c r="AO999" s="451"/>
      <c r="AP999" s="451"/>
      <c r="AQ999" s="451"/>
      <c r="AR999" s="451"/>
      <c r="AS999" s="451"/>
      <c r="AT999" s="451"/>
      <c r="AU999" s="451"/>
      <c r="AV999" s="451"/>
    </row>
    <row r="1000" spans="1:48">
      <c r="A1000" s="451"/>
      <c r="B1000" s="451"/>
      <c r="C1000" s="451"/>
      <c r="D1000" s="451"/>
      <c r="E1000" s="451"/>
      <c r="F1000" s="451"/>
      <c r="G1000" s="451"/>
      <c r="H1000" s="451"/>
      <c r="I1000" s="451"/>
      <c r="J1000" s="451"/>
      <c r="K1000" s="451"/>
      <c r="L1000" s="451"/>
      <c r="M1000" s="451"/>
      <c r="N1000" s="451"/>
      <c r="O1000" s="451"/>
      <c r="P1000" s="451"/>
      <c r="Q1000" s="451"/>
      <c r="R1000" s="451"/>
      <c r="S1000" s="451"/>
      <c r="T1000" s="451"/>
      <c r="U1000" s="451"/>
      <c r="V1000" s="451"/>
      <c r="W1000" s="451"/>
      <c r="X1000" s="451"/>
      <c r="Y1000" s="451"/>
      <c r="Z1000" s="451"/>
      <c r="AA1000" s="451"/>
      <c r="AB1000" s="451"/>
      <c r="AC1000" s="451"/>
      <c r="AD1000" s="451"/>
      <c r="AE1000" s="451"/>
      <c r="AF1000" s="451"/>
      <c r="AG1000" s="451"/>
      <c r="AH1000" s="451"/>
      <c r="AI1000" s="451"/>
      <c r="AJ1000" s="451"/>
      <c r="AK1000" s="451"/>
      <c r="AL1000" s="451"/>
      <c r="AM1000" s="451"/>
      <c r="AN1000" s="451"/>
      <c r="AO1000" s="451"/>
      <c r="AP1000" s="451"/>
      <c r="AQ1000" s="451"/>
      <c r="AR1000" s="451"/>
      <c r="AS1000" s="451"/>
      <c r="AT1000" s="451"/>
      <c r="AU1000" s="451"/>
      <c r="AV1000" s="451"/>
    </row>
    <row r="1001" spans="1:48">
      <c r="A1001" s="451"/>
      <c r="B1001" s="451"/>
      <c r="C1001" s="451"/>
      <c r="D1001" s="451"/>
      <c r="E1001" s="451"/>
      <c r="F1001" s="451"/>
      <c r="G1001" s="451"/>
      <c r="H1001" s="451"/>
      <c r="I1001" s="451"/>
      <c r="J1001" s="451"/>
      <c r="K1001" s="451"/>
      <c r="L1001" s="451"/>
      <c r="M1001" s="451"/>
      <c r="N1001" s="451"/>
      <c r="O1001" s="451"/>
      <c r="P1001" s="451"/>
      <c r="Q1001" s="451"/>
      <c r="R1001" s="451"/>
      <c r="S1001" s="451"/>
      <c r="T1001" s="451"/>
      <c r="U1001" s="451"/>
      <c r="V1001" s="451"/>
      <c r="W1001" s="451"/>
      <c r="X1001" s="451"/>
      <c r="Y1001" s="451"/>
      <c r="Z1001" s="451"/>
      <c r="AA1001" s="451"/>
      <c r="AB1001" s="451"/>
      <c r="AC1001" s="451"/>
      <c r="AD1001" s="451"/>
      <c r="AE1001" s="451"/>
      <c r="AF1001" s="451"/>
      <c r="AG1001" s="451"/>
      <c r="AH1001" s="451"/>
      <c r="AI1001" s="451"/>
      <c r="AJ1001" s="451"/>
      <c r="AK1001" s="451"/>
      <c r="AL1001" s="451"/>
      <c r="AM1001" s="451"/>
      <c r="AN1001" s="451"/>
      <c r="AO1001" s="451"/>
      <c r="AP1001" s="451"/>
      <c r="AQ1001" s="451"/>
      <c r="AR1001" s="451"/>
      <c r="AS1001" s="451"/>
      <c r="AT1001" s="451"/>
      <c r="AU1001" s="451"/>
      <c r="AV1001" s="451"/>
    </row>
    <row r="1002" spans="1:48">
      <c r="A1002" s="451"/>
      <c r="B1002" s="451"/>
      <c r="C1002" s="451"/>
      <c r="D1002" s="451"/>
      <c r="E1002" s="451"/>
      <c r="F1002" s="451"/>
      <c r="G1002" s="451"/>
      <c r="H1002" s="451"/>
      <c r="I1002" s="451"/>
      <c r="J1002" s="451"/>
      <c r="K1002" s="451"/>
      <c r="L1002" s="451"/>
      <c r="M1002" s="451"/>
      <c r="N1002" s="451"/>
      <c r="O1002" s="451"/>
      <c r="P1002" s="451"/>
      <c r="Q1002" s="451"/>
      <c r="R1002" s="451"/>
      <c r="S1002" s="451"/>
      <c r="T1002" s="451"/>
      <c r="U1002" s="451"/>
      <c r="V1002" s="451"/>
      <c r="W1002" s="451"/>
      <c r="X1002" s="451"/>
      <c r="Y1002" s="451"/>
      <c r="Z1002" s="451"/>
      <c r="AA1002" s="451"/>
      <c r="AB1002" s="451"/>
      <c r="AC1002" s="451"/>
      <c r="AD1002" s="451"/>
      <c r="AE1002" s="451"/>
      <c r="AF1002" s="451"/>
      <c r="AG1002" s="451"/>
      <c r="AH1002" s="451"/>
      <c r="AI1002" s="451"/>
      <c r="AJ1002" s="451"/>
      <c r="AK1002" s="451"/>
      <c r="AL1002" s="451"/>
      <c r="AM1002" s="451"/>
      <c r="AN1002" s="451"/>
      <c r="AO1002" s="451"/>
      <c r="AP1002" s="451"/>
      <c r="AQ1002" s="451"/>
      <c r="AR1002" s="451"/>
      <c r="AS1002" s="451"/>
      <c r="AT1002" s="451"/>
      <c r="AU1002" s="451"/>
      <c r="AV1002" s="451"/>
    </row>
    <row r="1003" spans="1:48">
      <c r="A1003" s="451"/>
      <c r="B1003" s="451"/>
      <c r="C1003" s="451"/>
      <c r="D1003" s="451"/>
      <c r="E1003" s="451"/>
      <c r="F1003" s="451"/>
      <c r="G1003" s="451"/>
      <c r="H1003" s="451"/>
      <c r="I1003" s="451"/>
      <c r="J1003" s="451"/>
      <c r="K1003" s="451"/>
      <c r="L1003" s="451"/>
      <c r="M1003" s="451"/>
      <c r="N1003" s="451"/>
      <c r="O1003" s="451"/>
      <c r="P1003" s="451"/>
      <c r="Q1003" s="451"/>
      <c r="R1003" s="451"/>
      <c r="S1003" s="451"/>
      <c r="T1003" s="451"/>
      <c r="U1003" s="451"/>
      <c r="V1003" s="451"/>
      <c r="W1003" s="451"/>
      <c r="X1003" s="451"/>
      <c r="Y1003" s="451"/>
      <c r="Z1003" s="451"/>
      <c r="AA1003" s="451"/>
      <c r="AB1003" s="451"/>
      <c r="AC1003" s="451"/>
      <c r="AD1003" s="451"/>
      <c r="AE1003" s="451"/>
      <c r="AF1003" s="451"/>
      <c r="AG1003" s="451"/>
      <c r="AH1003" s="451"/>
      <c r="AI1003" s="451"/>
      <c r="AJ1003" s="451"/>
      <c r="AK1003" s="451"/>
      <c r="AL1003" s="451"/>
      <c r="AM1003" s="451"/>
      <c r="AN1003" s="451"/>
      <c r="AO1003" s="451"/>
      <c r="AP1003" s="451"/>
      <c r="AQ1003" s="451"/>
      <c r="AR1003" s="451"/>
      <c r="AS1003" s="451"/>
      <c r="AT1003" s="451"/>
      <c r="AU1003" s="451"/>
      <c r="AV1003" s="451"/>
    </row>
    <row r="1004" spans="1:48">
      <c r="A1004" s="451"/>
      <c r="B1004" s="451"/>
      <c r="C1004" s="451"/>
      <c r="D1004" s="451"/>
      <c r="E1004" s="451"/>
      <c r="F1004" s="451"/>
      <c r="G1004" s="451"/>
      <c r="H1004" s="451"/>
      <c r="I1004" s="451"/>
      <c r="J1004" s="451"/>
      <c r="K1004" s="451"/>
      <c r="L1004" s="451"/>
      <c r="M1004" s="451"/>
      <c r="N1004" s="451"/>
      <c r="O1004" s="451"/>
      <c r="P1004" s="451"/>
      <c r="Q1004" s="451"/>
      <c r="R1004" s="451"/>
      <c r="S1004" s="451"/>
      <c r="T1004" s="451"/>
      <c r="U1004" s="451"/>
      <c r="V1004" s="451"/>
      <c r="W1004" s="451"/>
      <c r="X1004" s="451"/>
      <c r="Y1004" s="451"/>
      <c r="Z1004" s="451"/>
      <c r="AA1004" s="451"/>
      <c r="AB1004" s="451"/>
      <c r="AC1004" s="451"/>
      <c r="AD1004" s="451"/>
      <c r="AE1004" s="451"/>
      <c r="AF1004" s="451"/>
      <c r="AG1004" s="451"/>
      <c r="AH1004" s="451"/>
      <c r="AI1004" s="451"/>
      <c r="AJ1004" s="451"/>
      <c r="AK1004" s="451"/>
      <c r="AL1004" s="451"/>
      <c r="AM1004" s="451"/>
      <c r="AN1004" s="451"/>
      <c r="AO1004" s="451"/>
      <c r="AP1004" s="451"/>
      <c r="AQ1004" s="451"/>
      <c r="AR1004" s="451"/>
      <c r="AS1004" s="451"/>
      <c r="AT1004" s="451"/>
      <c r="AU1004" s="451"/>
      <c r="AV1004" s="451"/>
    </row>
    <row r="1005" spans="1:48">
      <c r="A1005" s="451"/>
      <c r="B1005" s="451"/>
      <c r="C1005" s="451"/>
      <c r="D1005" s="451"/>
      <c r="E1005" s="451"/>
      <c r="F1005" s="451"/>
      <c r="G1005" s="451"/>
      <c r="H1005" s="451"/>
      <c r="I1005" s="451"/>
      <c r="J1005" s="451"/>
      <c r="K1005" s="451"/>
      <c r="L1005" s="451"/>
      <c r="M1005" s="451"/>
      <c r="N1005" s="451"/>
      <c r="O1005" s="451"/>
      <c r="P1005" s="451"/>
      <c r="Q1005" s="451"/>
      <c r="R1005" s="451"/>
      <c r="S1005" s="451"/>
      <c r="T1005" s="451"/>
      <c r="U1005" s="451"/>
      <c r="V1005" s="451"/>
      <c r="W1005" s="451"/>
      <c r="X1005" s="451"/>
      <c r="Y1005" s="451"/>
      <c r="Z1005" s="451"/>
      <c r="AA1005" s="451"/>
      <c r="AB1005" s="451"/>
      <c r="AC1005" s="451"/>
      <c r="AD1005" s="451"/>
      <c r="AE1005" s="451"/>
      <c r="AF1005" s="451"/>
      <c r="AG1005" s="451"/>
      <c r="AH1005" s="451"/>
      <c r="AI1005" s="451"/>
      <c r="AJ1005" s="451"/>
      <c r="AK1005" s="451"/>
      <c r="AL1005" s="451"/>
      <c r="AM1005" s="451"/>
      <c r="AN1005" s="451"/>
      <c r="AO1005" s="451"/>
      <c r="AP1005" s="451"/>
      <c r="AQ1005" s="451"/>
      <c r="AR1005" s="451"/>
      <c r="AS1005" s="451"/>
      <c r="AT1005" s="451"/>
      <c r="AU1005" s="451"/>
      <c r="AV1005" s="451"/>
    </row>
    <row r="1006" spans="1:48">
      <c r="A1006" s="451"/>
      <c r="B1006" s="451"/>
      <c r="C1006" s="451"/>
      <c r="D1006" s="451"/>
      <c r="E1006" s="451"/>
      <c r="F1006" s="451"/>
      <c r="G1006" s="451"/>
      <c r="H1006" s="451"/>
      <c r="I1006" s="451"/>
      <c r="J1006" s="451"/>
      <c r="K1006" s="451"/>
      <c r="L1006" s="451"/>
      <c r="M1006" s="451"/>
      <c r="N1006" s="451"/>
      <c r="O1006" s="451"/>
      <c r="P1006" s="451"/>
      <c r="Q1006" s="451"/>
      <c r="R1006" s="451"/>
      <c r="S1006" s="451"/>
      <c r="T1006" s="451"/>
      <c r="U1006" s="451"/>
      <c r="V1006" s="451"/>
      <c r="W1006" s="451"/>
      <c r="X1006" s="451"/>
      <c r="Y1006" s="451"/>
      <c r="Z1006" s="451"/>
      <c r="AA1006" s="451"/>
      <c r="AB1006" s="451"/>
      <c r="AC1006" s="451"/>
      <c r="AD1006" s="451"/>
      <c r="AE1006" s="451"/>
      <c r="AF1006" s="451"/>
      <c r="AG1006" s="451"/>
      <c r="AH1006" s="451"/>
      <c r="AI1006" s="451"/>
      <c r="AJ1006" s="451"/>
      <c r="AK1006" s="451"/>
      <c r="AL1006" s="451"/>
      <c r="AM1006" s="451"/>
      <c r="AN1006" s="451"/>
      <c r="AO1006" s="451"/>
      <c r="AP1006" s="451"/>
      <c r="AQ1006" s="451"/>
      <c r="AR1006" s="451"/>
      <c r="AS1006" s="451"/>
      <c r="AT1006" s="451"/>
      <c r="AU1006" s="451"/>
      <c r="AV1006" s="451"/>
    </row>
    <row r="1007" spans="1:48">
      <c r="A1007" s="451"/>
      <c r="B1007" s="451"/>
      <c r="C1007" s="451"/>
      <c r="D1007" s="451"/>
      <c r="E1007" s="451"/>
      <c r="F1007" s="451"/>
      <c r="G1007" s="451"/>
      <c r="H1007" s="451"/>
      <c r="I1007" s="451"/>
      <c r="J1007" s="451"/>
      <c r="K1007" s="451"/>
      <c r="L1007" s="451"/>
      <c r="M1007" s="451"/>
      <c r="N1007" s="451"/>
      <c r="O1007" s="451"/>
      <c r="P1007" s="451"/>
      <c r="Q1007" s="451"/>
      <c r="R1007" s="451"/>
      <c r="S1007" s="451"/>
      <c r="T1007" s="451"/>
      <c r="U1007" s="451"/>
      <c r="V1007" s="451"/>
      <c r="W1007" s="451"/>
      <c r="X1007" s="451"/>
      <c r="Y1007" s="451"/>
      <c r="Z1007" s="451"/>
      <c r="AA1007" s="451"/>
      <c r="AB1007" s="451"/>
      <c r="AC1007" s="451"/>
      <c r="AD1007" s="451"/>
      <c r="AE1007" s="451"/>
      <c r="AF1007" s="451"/>
      <c r="AG1007" s="451"/>
      <c r="AH1007" s="451"/>
      <c r="AI1007" s="451"/>
      <c r="AJ1007" s="451"/>
      <c r="AK1007" s="451"/>
      <c r="AL1007" s="451"/>
      <c r="AM1007" s="451"/>
      <c r="AN1007" s="451"/>
      <c r="AO1007" s="451"/>
      <c r="AP1007" s="451"/>
      <c r="AQ1007" s="451"/>
      <c r="AR1007" s="451"/>
      <c r="AS1007" s="451"/>
      <c r="AT1007" s="451"/>
      <c r="AU1007" s="451"/>
      <c r="AV1007" s="451"/>
    </row>
    <row r="1008" spans="1:48">
      <c r="A1008" s="451"/>
      <c r="B1008" s="451"/>
      <c r="C1008" s="451"/>
      <c r="D1008" s="451"/>
      <c r="E1008" s="451"/>
      <c r="F1008" s="451"/>
      <c r="G1008" s="451"/>
      <c r="H1008" s="451"/>
      <c r="I1008" s="451"/>
      <c r="J1008" s="451"/>
      <c r="K1008" s="451"/>
      <c r="L1008" s="451"/>
      <c r="M1008" s="451"/>
      <c r="N1008" s="451"/>
      <c r="O1008" s="451"/>
      <c r="P1008" s="451"/>
      <c r="Q1008" s="451"/>
      <c r="R1008" s="451"/>
      <c r="S1008" s="451"/>
      <c r="T1008" s="451"/>
      <c r="U1008" s="451"/>
      <c r="V1008" s="451"/>
      <c r="W1008" s="451"/>
      <c r="X1008" s="451"/>
      <c r="Y1008" s="451"/>
      <c r="Z1008" s="451"/>
      <c r="AA1008" s="451"/>
      <c r="AB1008" s="451"/>
      <c r="AC1008" s="451"/>
      <c r="AD1008" s="451"/>
      <c r="AE1008" s="451"/>
      <c r="AF1008" s="451"/>
      <c r="AG1008" s="451"/>
      <c r="AH1008" s="451"/>
      <c r="AI1008" s="451"/>
      <c r="AJ1008" s="451"/>
      <c r="AK1008" s="451"/>
      <c r="AL1008" s="451"/>
      <c r="AM1008" s="451"/>
      <c r="AN1008" s="451"/>
      <c r="AO1008" s="451"/>
      <c r="AP1008" s="451"/>
      <c r="AQ1008" s="451"/>
      <c r="AR1008" s="451"/>
      <c r="AS1008" s="451"/>
      <c r="AT1008" s="451"/>
      <c r="AU1008" s="451"/>
      <c r="AV1008" s="451"/>
    </row>
    <row r="1009" spans="1:48">
      <c r="A1009" s="451"/>
      <c r="B1009" s="451"/>
      <c r="C1009" s="451"/>
      <c r="D1009" s="451"/>
      <c r="E1009" s="451"/>
      <c r="F1009" s="451"/>
      <c r="G1009" s="451"/>
      <c r="H1009" s="451"/>
      <c r="I1009" s="451"/>
      <c r="J1009" s="451"/>
      <c r="K1009" s="451"/>
      <c r="L1009" s="451"/>
      <c r="M1009" s="451"/>
      <c r="N1009" s="451"/>
      <c r="O1009" s="451"/>
      <c r="P1009" s="451"/>
      <c r="Q1009" s="451"/>
      <c r="R1009" s="451"/>
      <c r="S1009" s="451"/>
      <c r="T1009" s="451"/>
      <c r="U1009" s="451"/>
      <c r="V1009" s="451"/>
      <c r="W1009" s="451"/>
      <c r="X1009" s="451"/>
      <c r="Y1009" s="451"/>
      <c r="Z1009" s="451"/>
      <c r="AA1009" s="451"/>
      <c r="AB1009" s="451"/>
      <c r="AC1009" s="451"/>
      <c r="AD1009" s="451"/>
      <c r="AE1009" s="451"/>
      <c r="AF1009" s="451"/>
      <c r="AG1009" s="451"/>
      <c r="AH1009" s="451"/>
      <c r="AI1009" s="451"/>
      <c r="AJ1009" s="451"/>
      <c r="AK1009" s="451"/>
      <c r="AL1009" s="451"/>
      <c r="AM1009" s="451"/>
      <c r="AN1009" s="451"/>
      <c r="AO1009" s="451"/>
      <c r="AP1009" s="451"/>
      <c r="AQ1009" s="451"/>
      <c r="AR1009" s="451"/>
      <c r="AS1009" s="451"/>
      <c r="AT1009" s="451"/>
      <c r="AU1009" s="451"/>
      <c r="AV1009" s="451"/>
    </row>
    <row r="1010" spans="1:48">
      <c r="A1010" s="451"/>
      <c r="B1010" s="451"/>
      <c r="C1010" s="451"/>
      <c r="D1010" s="451"/>
      <c r="E1010" s="451"/>
      <c r="F1010" s="451"/>
      <c r="G1010" s="451"/>
      <c r="H1010" s="451"/>
      <c r="I1010" s="451"/>
      <c r="J1010" s="451"/>
      <c r="K1010" s="451"/>
      <c r="L1010" s="451"/>
      <c r="M1010" s="451"/>
      <c r="N1010" s="451"/>
      <c r="O1010" s="451"/>
      <c r="P1010" s="451"/>
      <c r="Q1010" s="451"/>
      <c r="R1010" s="451"/>
      <c r="S1010" s="451"/>
      <c r="T1010" s="451"/>
      <c r="U1010" s="451"/>
      <c r="V1010" s="451"/>
      <c r="W1010" s="451"/>
      <c r="X1010" s="451"/>
      <c r="Y1010" s="451"/>
      <c r="Z1010" s="451"/>
      <c r="AA1010" s="451"/>
      <c r="AB1010" s="451"/>
      <c r="AC1010" s="451"/>
      <c r="AD1010" s="451"/>
      <c r="AE1010" s="451"/>
      <c r="AF1010" s="451"/>
      <c r="AG1010" s="451"/>
      <c r="AH1010" s="451"/>
      <c r="AI1010" s="451"/>
      <c r="AJ1010" s="451"/>
      <c r="AK1010" s="451"/>
      <c r="AL1010" s="451"/>
      <c r="AM1010" s="451"/>
      <c r="AN1010" s="451"/>
      <c r="AO1010" s="451"/>
      <c r="AP1010" s="451"/>
      <c r="AQ1010" s="451"/>
      <c r="AR1010" s="451"/>
      <c r="AS1010" s="451"/>
      <c r="AT1010" s="451"/>
      <c r="AU1010" s="451"/>
      <c r="AV1010" s="451"/>
    </row>
    <row r="1011" spans="1:48">
      <c r="A1011" s="451"/>
      <c r="B1011" s="451"/>
      <c r="C1011" s="451"/>
      <c r="D1011" s="451"/>
      <c r="E1011" s="451"/>
      <c r="F1011" s="451"/>
      <c r="G1011" s="451"/>
      <c r="H1011" s="451"/>
      <c r="I1011" s="451"/>
      <c r="J1011" s="451"/>
      <c r="K1011" s="451"/>
      <c r="L1011" s="451"/>
      <c r="M1011" s="451"/>
      <c r="N1011" s="451"/>
      <c r="O1011" s="451"/>
      <c r="P1011" s="451"/>
      <c r="Q1011" s="451"/>
      <c r="R1011" s="451"/>
      <c r="S1011" s="451"/>
      <c r="T1011" s="451"/>
      <c r="U1011" s="451"/>
      <c r="V1011" s="451"/>
      <c r="W1011" s="451"/>
      <c r="X1011" s="451"/>
      <c r="Y1011" s="451"/>
      <c r="Z1011" s="451"/>
      <c r="AA1011" s="451"/>
      <c r="AB1011" s="451"/>
      <c r="AC1011" s="451"/>
      <c r="AD1011" s="451"/>
      <c r="AE1011" s="451"/>
      <c r="AF1011" s="451"/>
      <c r="AG1011" s="451"/>
      <c r="AH1011" s="451"/>
      <c r="AI1011" s="451"/>
      <c r="AJ1011" s="451"/>
      <c r="AK1011" s="451"/>
      <c r="AL1011" s="451"/>
      <c r="AM1011" s="451"/>
      <c r="AN1011" s="451"/>
      <c r="AO1011" s="451"/>
      <c r="AP1011" s="451"/>
      <c r="AQ1011" s="451"/>
      <c r="AR1011" s="451"/>
      <c r="AS1011" s="451"/>
      <c r="AT1011" s="451"/>
      <c r="AU1011" s="451"/>
      <c r="AV1011" s="451"/>
    </row>
    <row r="1012" spans="1:48">
      <c r="A1012" s="451"/>
      <c r="B1012" s="451"/>
      <c r="C1012" s="451"/>
      <c r="D1012" s="451"/>
      <c r="E1012" s="451"/>
      <c r="F1012" s="451"/>
      <c r="G1012" s="451"/>
      <c r="H1012" s="451"/>
      <c r="I1012" s="451"/>
      <c r="J1012" s="451"/>
      <c r="K1012" s="451"/>
      <c r="L1012" s="451"/>
      <c r="M1012" s="451"/>
      <c r="N1012" s="451"/>
      <c r="O1012" s="451"/>
      <c r="P1012" s="451"/>
      <c r="Q1012" s="451"/>
      <c r="R1012" s="451"/>
      <c r="S1012" s="451"/>
      <c r="T1012" s="451"/>
      <c r="U1012" s="451"/>
      <c r="V1012" s="451"/>
      <c r="W1012" s="451"/>
      <c r="X1012" s="451"/>
      <c r="Y1012" s="451"/>
      <c r="Z1012" s="451"/>
      <c r="AA1012" s="451"/>
      <c r="AB1012" s="451"/>
      <c r="AC1012" s="451"/>
      <c r="AD1012" s="451"/>
      <c r="AE1012" s="451"/>
      <c r="AF1012" s="451"/>
      <c r="AG1012" s="451"/>
      <c r="AH1012" s="451"/>
      <c r="AI1012" s="451"/>
      <c r="AJ1012" s="451"/>
      <c r="AK1012" s="451"/>
      <c r="AL1012" s="451"/>
      <c r="AM1012" s="451"/>
      <c r="AN1012" s="451"/>
      <c r="AO1012" s="451"/>
      <c r="AP1012" s="451"/>
      <c r="AQ1012" s="451"/>
      <c r="AR1012" s="451"/>
      <c r="AS1012" s="451"/>
      <c r="AT1012" s="451"/>
      <c r="AU1012" s="451"/>
      <c r="AV1012" s="451"/>
    </row>
    <row r="1013" spans="1:48">
      <c r="A1013" s="451"/>
      <c r="B1013" s="451"/>
      <c r="C1013" s="451"/>
      <c r="D1013" s="451"/>
      <c r="E1013" s="451"/>
      <c r="F1013" s="451"/>
      <c r="G1013" s="451"/>
      <c r="H1013" s="451"/>
      <c r="I1013" s="451"/>
      <c r="J1013" s="451"/>
      <c r="K1013" s="451"/>
      <c r="L1013" s="451"/>
      <c r="M1013" s="451"/>
      <c r="N1013" s="451"/>
      <c r="O1013" s="451"/>
      <c r="P1013" s="451"/>
      <c r="Q1013" s="451"/>
      <c r="R1013" s="451"/>
      <c r="S1013" s="451"/>
      <c r="T1013" s="451"/>
      <c r="U1013" s="451"/>
      <c r="V1013" s="451"/>
      <c r="W1013" s="451"/>
      <c r="X1013" s="451"/>
      <c r="Y1013" s="451"/>
      <c r="Z1013" s="451"/>
      <c r="AA1013" s="451"/>
      <c r="AB1013" s="451"/>
      <c r="AC1013" s="451"/>
      <c r="AD1013" s="451"/>
      <c r="AE1013" s="451"/>
      <c r="AF1013" s="451"/>
      <c r="AG1013" s="451"/>
      <c r="AH1013" s="451"/>
      <c r="AI1013" s="451"/>
      <c r="AJ1013" s="451"/>
      <c r="AK1013" s="451"/>
      <c r="AL1013" s="451"/>
      <c r="AM1013" s="451"/>
      <c r="AN1013" s="451"/>
      <c r="AO1013" s="451"/>
      <c r="AP1013" s="451"/>
      <c r="AQ1013" s="451"/>
      <c r="AR1013" s="451"/>
      <c r="AS1013" s="451"/>
      <c r="AT1013" s="451"/>
      <c r="AU1013" s="451"/>
      <c r="AV1013" s="451"/>
    </row>
    <row r="1014" spans="1:48">
      <c r="A1014" s="451"/>
      <c r="B1014" s="451"/>
      <c r="C1014" s="451"/>
      <c r="D1014" s="451"/>
      <c r="E1014" s="451"/>
      <c r="F1014" s="451"/>
      <c r="G1014" s="451"/>
      <c r="H1014" s="451"/>
      <c r="I1014" s="451"/>
      <c r="J1014" s="451"/>
      <c r="K1014" s="451"/>
      <c r="L1014" s="451"/>
      <c r="M1014" s="451"/>
      <c r="N1014" s="451"/>
      <c r="O1014" s="451"/>
      <c r="P1014" s="451"/>
      <c r="Q1014" s="451"/>
      <c r="R1014" s="451"/>
      <c r="S1014" s="451"/>
      <c r="T1014" s="451"/>
      <c r="U1014" s="451"/>
      <c r="V1014" s="451"/>
      <c r="W1014" s="451"/>
      <c r="X1014" s="451"/>
      <c r="Y1014" s="451"/>
      <c r="Z1014" s="451"/>
      <c r="AA1014" s="451"/>
      <c r="AB1014" s="451"/>
      <c r="AC1014" s="451"/>
      <c r="AD1014" s="451"/>
      <c r="AE1014" s="451"/>
      <c r="AF1014" s="451"/>
      <c r="AG1014" s="451"/>
      <c r="AH1014" s="451"/>
      <c r="AI1014" s="451"/>
      <c r="AJ1014" s="451"/>
      <c r="AK1014" s="451"/>
      <c r="AL1014" s="451"/>
      <c r="AM1014" s="451"/>
      <c r="AN1014" s="451"/>
      <c r="AO1014" s="451"/>
      <c r="AP1014" s="451"/>
      <c r="AQ1014" s="451"/>
      <c r="AR1014" s="451"/>
      <c r="AS1014" s="451"/>
      <c r="AT1014" s="451"/>
      <c r="AU1014" s="451"/>
      <c r="AV1014" s="451"/>
    </row>
    <row r="1015" spans="1:48">
      <c r="A1015" s="451"/>
      <c r="B1015" s="451"/>
      <c r="C1015" s="451"/>
      <c r="D1015" s="451"/>
      <c r="E1015" s="451"/>
      <c r="F1015" s="451"/>
      <c r="G1015" s="451"/>
      <c r="H1015" s="451"/>
      <c r="I1015" s="451"/>
      <c r="J1015" s="451"/>
      <c r="K1015" s="451"/>
      <c r="L1015" s="451"/>
      <c r="M1015" s="451"/>
      <c r="N1015" s="451"/>
      <c r="O1015" s="451"/>
      <c r="P1015" s="451"/>
      <c r="Q1015" s="451"/>
      <c r="R1015" s="451"/>
      <c r="S1015" s="451"/>
      <c r="T1015" s="451"/>
      <c r="U1015" s="451"/>
      <c r="V1015" s="451"/>
      <c r="W1015" s="451"/>
      <c r="X1015" s="451"/>
      <c r="Y1015" s="451"/>
      <c r="Z1015" s="451"/>
      <c r="AA1015" s="451"/>
      <c r="AB1015" s="451"/>
      <c r="AC1015" s="451"/>
      <c r="AD1015" s="451"/>
      <c r="AE1015" s="451"/>
      <c r="AF1015" s="451"/>
      <c r="AG1015" s="451"/>
      <c r="AH1015" s="451"/>
      <c r="AI1015" s="451"/>
      <c r="AJ1015" s="451"/>
      <c r="AK1015" s="451"/>
      <c r="AL1015" s="451"/>
      <c r="AM1015" s="451"/>
      <c r="AN1015" s="451"/>
      <c r="AO1015" s="451"/>
      <c r="AP1015" s="451"/>
      <c r="AQ1015" s="451"/>
      <c r="AR1015" s="451"/>
      <c r="AS1015" s="451"/>
      <c r="AT1015" s="451"/>
      <c r="AU1015" s="451"/>
      <c r="AV1015" s="451"/>
    </row>
    <row r="1016" spans="1:48">
      <c r="A1016" s="451"/>
      <c r="B1016" s="451"/>
      <c r="C1016" s="451"/>
      <c r="D1016" s="451"/>
      <c r="E1016" s="451"/>
      <c r="F1016" s="451"/>
      <c r="G1016" s="451"/>
      <c r="H1016" s="451"/>
      <c r="I1016" s="451"/>
      <c r="J1016" s="451"/>
      <c r="K1016" s="451"/>
      <c r="L1016" s="451"/>
      <c r="M1016" s="451"/>
      <c r="N1016" s="451"/>
      <c r="O1016" s="451"/>
      <c r="P1016" s="451"/>
      <c r="Q1016" s="451"/>
      <c r="R1016" s="451"/>
      <c r="S1016" s="451"/>
      <c r="T1016" s="451"/>
      <c r="U1016" s="451"/>
      <c r="V1016" s="451"/>
      <c r="W1016" s="451"/>
      <c r="X1016" s="451"/>
      <c r="Y1016" s="451"/>
      <c r="Z1016" s="451"/>
      <c r="AA1016" s="451"/>
      <c r="AB1016" s="451"/>
      <c r="AC1016" s="451"/>
      <c r="AD1016" s="451"/>
      <c r="AE1016" s="451"/>
      <c r="AF1016" s="451"/>
      <c r="AG1016" s="451"/>
      <c r="AH1016" s="451"/>
      <c r="AI1016" s="451"/>
      <c r="AJ1016" s="451"/>
      <c r="AK1016" s="451"/>
      <c r="AL1016" s="451"/>
      <c r="AM1016" s="451"/>
      <c r="AN1016" s="451"/>
      <c r="AO1016" s="451"/>
      <c r="AP1016" s="451"/>
      <c r="AQ1016" s="451"/>
      <c r="AR1016" s="451"/>
      <c r="AS1016" s="451"/>
      <c r="AT1016" s="451"/>
      <c r="AU1016" s="451"/>
      <c r="AV1016" s="451"/>
    </row>
    <row r="1017" spans="1:48">
      <c r="A1017" s="451"/>
      <c r="B1017" s="451"/>
      <c r="C1017" s="451"/>
      <c r="D1017" s="451"/>
      <c r="E1017" s="451"/>
      <c r="F1017" s="451"/>
      <c r="G1017" s="451"/>
      <c r="H1017" s="451"/>
      <c r="I1017" s="451"/>
      <c r="J1017" s="451"/>
      <c r="K1017" s="451"/>
      <c r="L1017" s="451"/>
      <c r="M1017" s="451"/>
      <c r="N1017" s="451"/>
      <c r="O1017" s="451"/>
      <c r="P1017" s="451"/>
      <c r="Q1017" s="451"/>
      <c r="R1017" s="451"/>
      <c r="S1017" s="451"/>
      <c r="T1017" s="451"/>
      <c r="U1017" s="451"/>
      <c r="V1017" s="451"/>
      <c r="W1017" s="451"/>
      <c r="X1017" s="451"/>
      <c r="Y1017" s="451"/>
      <c r="Z1017" s="451"/>
      <c r="AA1017" s="451"/>
      <c r="AB1017" s="451"/>
      <c r="AC1017" s="451"/>
      <c r="AD1017" s="451"/>
      <c r="AE1017" s="451"/>
      <c r="AF1017" s="451"/>
      <c r="AG1017" s="451"/>
      <c r="AH1017" s="451"/>
      <c r="AI1017" s="451"/>
      <c r="AJ1017" s="451"/>
      <c r="AK1017" s="451"/>
      <c r="AL1017" s="451"/>
      <c r="AM1017" s="451"/>
      <c r="AN1017" s="451"/>
      <c r="AO1017" s="451"/>
      <c r="AP1017" s="451"/>
      <c r="AQ1017" s="451"/>
      <c r="AR1017" s="451"/>
      <c r="AS1017" s="451"/>
      <c r="AT1017" s="451"/>
      <c r="AU1017" s="451"/>
      <c r="AV1017" s="451"/>
    </row>
    <row r="1018" spans="1:48">
      <c r="A1018" s="451"/>
      <c r="B1018" s="451"/>
      <c r="C1018" s="451"/>
      <c r="D1018" s="451"/>
      <c r="E1018" s="451"/>
      <c r="F1018" s="451"/>
      <c r="G1018" s="451"/>
      <c r="H1018" s="451"/>
      <c r="I1018" s="451"/>
      <c r="J1018" s="451"/>
      <c r="K1018" s="451"/>
      <c r="L1018" s="451"/>
      <c r="M1018" s="451"/>
      <c r="N1018" s="451"/>
      <c r="O1018" s="451"/>
      <c r="P1018" s="451"/>
      <c r="Q1018" s="451"/>
      <c r="R1018" s="451"/>
      <c r="S1018" s="451"/>
      <c r="T1018" s="451"/>
      <c r="U1018" s="451"/>
      <c r="V1018" s="451"/>
      <c r="W1018" s="451"/>
      <c r="X1018" s="451"/>
      <c r="Y1018" s="451"/>
      <c r="Z1018" s="451"/>
      <c r="AA1018" s="451"/>
      <c r="AB1018" s="451"/>
      <c r="AC1018" s="451"/>
      <c r="AD1018" s="451"/>
      <c r="AE1018" s="451"/>
      <c r="AF1018" s="451"/>
      <c r="AG1018" s="451"/>
      <c r="AH1018" s="451"/>
      <c r="AI1018" s="451"/>
      <c r="AJ1018" s="451"/>
      <c r="AK1018" s="451"/>
      <c r="AL1018" s="451"/>
      <c r="AM1018" s="451"/>
      <c r="AN1018" s="451"/>
      <c r="AO1018" s="451"/>
      <c r="AP1018" s="451"/>
      <c r="AQ1018" s="451"/>
      <c r="AR1018" s="451"/>
      <c r="AS1018" s="451"/>
      <c r="AT1018" s="451"/>
      <c r="AU1018" s="451"/>
      <c r="AV1018" s="451"/>
    </row>
    <row r="1019" spans="1:48">
      <c r="A1019" s="451"/>
      <c r="B1019" s="451"/>
      <c r="C1019" s="451"/>
      <c r="D1019" s="451"/>
      <c r="E1019" s="451"/>
      <c r="F1019" s="451"/>
      <c r="G1019" s="451"/>
      <c r="H1019" s="451"/>
      <c r="I1019" s="451"/>
      <c r="J1019" s="451"/>
      <c r="K1019" s="451"/>
      <c r="L1019" s="451"/>
      <c r="M1019" s="451"/>
      <c r="N1019" s="451"/>
      <c r="O1019" s="451"/>
      <c r="P1019" s="451"/>
      <c r="Q1019" s="451"/>
      <c r="R1019" s="451"/>
      <c r="S1019" s="451"/>
      <c r="T1019" s="451"/>
      <c r="U1019" s="451"/>
      <c r="V1019" s="451"/>
      <c r="W1019" s="451"/>
      <c r="X1019" s="451"/>
      <c r="Y1019" s="451"/>
      <c r="Z1019" s="451"/>
      <c r="AA1019" s="451"/>
      <c r="AB1019" s="451"/>
      <c r="AC1019" s="451"/>
      <c r="AD1019" s="451"/>
      <c r="AE1019" s="451"/>
      <c r="AF1019" s="451"/>
      <c r="AG1019" s="451"/>
      <c r="AH1019" s="451"/>
      <c r="AI1019" s="451"/>
      <c r="AJ1019" s="451"/>
      <c r="AK1019" s="451"/>
      <c r="AL1019" s="451"/>
      <c r="AM1019" s="451"/>
      <c r="AN1019" s="451"/>
      <c r="AO1019" s="451"/>
      <c r="AP1019" s="451"/>
      <c r="AQ1019" s="451"/>
      <c r="AR1019" s="451"/>
      <c r="AS1019" s="451"/>
      <c r="AT1019" s="451"/>
      <c r="AU1019" s="451"/>
      <c r="AV1019" s="451"/>
    </row>
    <row r="1020" spans="1:48">
      <c r="A1020" s="451"/>
      <c r="B1020" s="451"/>
      <c r="C1020" s="451"/>
      <c r="D1020" s="451"/>
      <c r="E1020" s="451"/>
      <c r="F1020" s="451"/>
      <c r="G1020" s="451"/>
      <c r="H1020" s="451"/>
      <c r="I1020" s="451"/>
      <c r="J1020" s="451"/>
      <c r="K1020" s="451"/>
      <c r="L1020" s="451"/>
      <c r="M1020" s="451"/>
      <c r="N1020" s="451"/>
      <c r="O1020" s="451"/>
      <c r="P1020" s="451"/>
      <c r="Q1020" s="451"/>
      <c r="R1020" s="451"/>
      <c r="S1020" s="451"/>
      <c r="T1020" s="451"/>
      <c r="U1020" s="451"/>
      <c r="V1020" s="451"/>
      <c r="W1020" s="451"/>
      <c r="X1020" s="451"/>
      <c r="Y1020" s="451"/>
      <c r="Z1020" s="451"/>
      <c r="AA1020" s="451"/>
      <c r="AB1020" s="451"/>
      <c r="AC1020" s="451"/>
      <c r="AD1020" s="451"/>
      <c r="AE1020" s="451"/>
      <c r="AF1020" s="451"/>
      <c r="AG1020" s="451"/>
      <c r="AH1020" s="451"/>
      <c r="AI1020" s="451"/>
      <c r="AJ1020" s="451"/>
      <c r="AK1020" s="451"/>
      <c r="AL1020" s="451"/>
      <c r="AM1020" s="451"/>
      <c r="AN1020" s="451"/>
      <c r="AO1020" s="451"/>
      <c r="AP1020" s="451"/>
      <c r="AQ1020" s="451"/>
      <c r="AR1020" s="451"/>
      <c r="AS1020" s="451"/>
      <c r="AT1020" s="451"/>
      <c r="AU1020" s="451"/>
      <c r="AV1020" s="451"/>
    </row>
    <row r="1021" spans="1:48">
      <c r="A1021" s="451"/>
      <c r="B1021" s="451"/>
      <c r="C1021" s="451"/>
      <c r="D1021" s="451"/>
      <c r="E1021" s="451"/>
      <c r="F1021" s="451"/>
      <c r="G1021" s="451"/>
      <c r="H1021" s="451"/>
      <c r="I1021" s="451"/>
      <c r="J1021" s="451"/>
      <c r="K1021" s="451"/>
      <c r="L1021" s="451"/>
      <c r="M1021" s="451"/>
      <c r="N1021" s="451"/>
      <c r="O1021" s="451"/>
      <c r="P1021" s="451"/>
      <c r="Q1021" s="451"/>
      <c r="R1021" s="451"/>
      <c r="S1021" s="451"/>
      <c r="T1021" s="451"/>
      <c r="U1021" s="451"/>
      <c r="V1021" s="451"/>
      <c r="W1021" s="451"/>
      <c r="X1021" s="451"/>
      <c r="Y1021" s="451"/>
      <c r="Z1021" s="451"/>
      <c r="AA1021" s="451"/>
      <c r="AB1021" s="451"/>
      <c r="AC1021" s="451"/>
      <c r="AD1021" s="451"/>
      <c r="AE1021" s="451"/>
      <c r="AF1021" s="451"/>
      <c r="AG1021" s="451"/>
      <c r="AH1021" s="451"/>
      <c r="AI1021" s="451"/>
      <c r="AJ1021" s="451"/>
      <c r="AK1021" s="451"/>
      <c r="AL1021" s="451"/>
      <c r="AM1021" s="451"/>
      <c r="AN1021" s="451"/>
      <c r="AO1021" s="451"/>
      <c r="AP1021" s="451"/>
      <c r="AQ1021" s="451"/>
      <c r="AR1021" s="451"/>
      <c r="AS1021" s="451"/>
      <c r="AT1021" s="451"/>
      <c r="AU1021" s="451"/>
      <c r="AV1021" s="451"/>
    </row>
    <row r="1022" spans="1:48">
      <c r="A1022" s="451"/>
      <c r="B1022" s="451"/>
      <c r="C1022" s="451"/>
      <c r="D1022" s="451"/>
      <c r="E1022" s="451"/>
      <c r="F1022" s="451"/>
      <c r="G1022" s="451"/>
      <c r="H1022" s="451"/>
      <c r="I1022" s="451"/>
      <c r="J1022" s="451"/>
      <c r="K1022" s="451"/>
      <c r="L1022" s="451"/>
      <c r="M1022" s="451"/>
      <c r="N1022" s="451"/>
      <c r="O1022" s="451"/>
      <c r="P1022" s="451"/>
      <c r="Q1022" s="451"/>
      <c r="R1022" s="451"/>
      <c r="S1022" s="451"/>
      <c r="T1022" s="451"/>
      <c r="U1022" s="451"/>
      <c r="V1022" s="451"/>
      <c r="W1022" s="451"/>
      <c r="X1022" s="451"/>
      <c r="Y1022" s="451"/>
      <c r="Z1022" s="451"/>
      <c r="AA1022" s="451"/>
      <c r="AB1022" s="451"/>
      <c r="AC1022" s="451"/>
      <c r="AD1022" s="451"/>
      <c r="AE1022" s="451"/>
      <c r="AF1022" s="451"/>
      <c r="AG1022" s="451"/>
      <c r="AH1022" s="451"/>
      <c r="AI1022" s="451"/>
      <c r="AJ1022" s="451"/>
      <c r="AK1022" s="451"/>
      <c r="AL1022" s="451"/>
      <c r="AM1022" s="451"/>
      <c r="AN1022" s="451"/>
      <c r="AO1022" s="451"/>
      <c r="AP1022" s="451"/>
      <c r="AQ1022" s="451"/>
      <c r="AR1022" s="451"/>
      <c r="AS1022" s="451"/>
      <c r="AT1022" s="451"/>
      <c r="AU1022" s="451"/>
      <c r="AV1022" s="451"/>
    </row>
    <row r="1023" spans="1:48">
      <c r="A1023" s="451"/>
      <c r="B1023" s="451"/>
      <c r="C1023" s="451"/>
      <c r="D1023" s="451"/>
      <c r="E1023" s="451"/>
      <c r="F1023" s="451"/>
      <c r="G1023" s="451"/>
      <c r="H1023" s="451"/>
      <c r="I1023" s="451"/>
      <c r="J1023" s="451"/>
      <c r="K1023" s="451"/>
      <c r="L1023" s="451"/>
      <c r="M1023" s="451"/>
      <c r="N1023" s="451"/>
      <c r="O1023" s="451"/>
      <c r="P1023" s="451"/>
      <c r="Q1023" s="451"/>
      <c r="R1023" s="451"/>
      <c r="S1023" s="451"/>
      <c r="T1023" s="451"/>
      <c r="U1023" s="451"/>
      <c r="V1023" s="451"/>
      <c r="W1023" s="451"/>
      <c r="X1023" s="451"/>
      <c r="Y1023" s="451"/>
      <c r="Z1023" s="451"/>
      <c r="AA1023" s="451"/>
      <c r="AB1023" s="451"/>
      <c r="AC1023" s="451"/>
      <c r="AD1023" s="451"/>
      <c r="AE1023" s="451"/>
      <c r="AF1023" s="451"/>
      <c r="AG1023" s="451"/>
      <c r="AH1023" s="451"/>
      <c r="AI1023" s="451"/>
      <c r="AJ1023" s="451"/>
      <c r="AK1023" s="451"/>
      <c r="AL1023" s="451"/>
      <c r="AM1023" s="451"/>
      <c r="AN1023" s="451"/>
      <c r="AO1023" s="451"/>
      <c r="AP1023" s="451"/>
      <c r="AQ1023" s="451"/>
      <c r="AR1023" s="451"/>
      <c r="AS1023" s="451"/>
      <c r="AT1023" s="451"/>
      <c r="AU1023" s="451"/>
      <c r="AV1023" s="451"/>
    </row>
    <row r="1024" spans="1:48">
      <c r="A1024" s="451"/>
      <c r="B1024" s="451"/>
      <c r="C1024" s="451"/>
      <c r="D1024" s="451"/>
      <c r="E1024" s="451"/>
      <c r="F1024" s="451"/>
      <c r="G1024" s="451"/>
      <c r="H1024" s="451"/>
      <c r="I1024" s="451"/>
      <c r="J1024" s="451"/>
      <c r="K1024" s="451"/>
      <c r="L1024" s="451"/>
      <c r="M1024" s="451"/>
      <c r="N1024" s="451"/>
      <c r="O1024" s="451"/>
      <c r="P1024" s="451"/>
      <c r="Q1024" s="451"/>
      <c r="R1024" s="451"/>
      <c r="S1024" s="451"/>
      <c r="T1024" s="451"/>
      <c r="U1024" s="451"/>
      <c r="V1024" s="451"/>
      <c r="W1024" s="451"/>
      <c r="X1024" s="451"/>
      <c r="Y1024" s="451"/>
      <c r="Z1024" s="451"/>
      <c r="AA1024" s="451"/>
      <c r="AB1024" s="451"/>
      <c r="AC1024" s="451"/>
      <c r="AD1024" s="451"/>
      <c r="AE1024" s="451"/>
      <c r="AF1024" s="451"/>
      <c r="AG1024" s="451"/>
      <c r="AH1024" s="451"/>
      <c r="AI1024" s="451"/>
      <c r="AJ1024" s="451"/>
      <c r="AK1024" s="451"/>
      <c r="AL1024" s="451"/>
      <c r="AM1024" s="451"/>
      <c r="AN1024" s="451"/>
      <c r="AO1024" s="451"/>
      <c r="AP1024" s="451"/>
      <c r="AQ1024" s="451"/>
      <c r="AR1024" s="451"/>
      <c r="AS1024" s="451"/>
      <c r="AT1024" s="451"/>
      <c r="AU1024" s="451"/>
      <c r="AV1024" s="451"/>
    </row>
    <row r="1025" spans="1:48">
      <c r="A1025" s="451"/>
      <c r="B1025" s="451"/>
      <c r="C1025" s="451"/>
      <c r="D1025" s="451"/>
      <c r="E1025" s="451"/>
      <c r="F1025" s="451"/>
      <c r="G1025" s="451"/>
      <c r="H1025" s="451"/>
      <c r="I1025" s="451"/>
      <c r="J1025" s="451"/>
      <c r="K1025" s="451"/>
      <c r="L1025" s="451"/>
      <c r="M1025" s="451"/>
      <c r="N1025" s="451"/>
      <c r="O1025" s="451"/>
      <c r="P1025" s="451"/>
      <c r="Q1025" s="451"/>
      <c r="R1025" s="451"/>
      <c r="S1025" s="451"/>
      <c r="T1025" s="451"/>
      <c r="U1025" s="451"/>
      <c r="V1025" s="451"/>
      <c r="W1025" s="451"/>
      <c r="X1025" s="451"/>
      <c r="Y1025" s="451"/>
      <c r="Z1025" s="451"/>
      <c r="AA1025" s="451"/>
      <c r="AB1025" s="451"/>
      <c r="AC1025" s="451"/>
      <c r="AD1025" s="451"/>
      <c r="AE1025" s="451"/>
      <c r="AF1025" s="451"/>
      <c r="AG1025" s="451"/>
      <c r="AH1025" s="451"/>
      <c r="AI1025" s="451"/>
      <c r="AJ1025" s="451"/>
      <c r="AK1025" s="451"/>
      <c r="AL1025" s="451"/>
      <c r="AM1025" s="451"/>
      <c r="AN1025" s="451"/>
      <c r="AO1025" s="451"/>
      <c r="AP1025" s="451"/>
      <c r="AQ1025" s="451"/>
      <c r="AR1025" s="451"/>
      <c r="AS1025" s="451"/>
      <c r="AT1025" s="451"/>
      <c r="AU1025" s="451"/>
      <c r="AV1025" s="451"/>
    </row>
    <row r="1026" spans="1:48">
      <c r="A1026" s="451"/>
      <c r="B1026" s="451"/>
      <c r="C1026" s="451"/>
      <c r="D1026" s="451"/>
      <c r="E1026" s="451"/>
      <c r="F1026" s="451"/>
      <c r="G1026" s="451"/>
      <c r="H1026" s="451"/>
      <c r="I1026" s="451"/>
      <c r="J1026" s="451"/>
      <c r="K1026" s="451"/>
      <c r="L1026" s="451"/>
      <c r="M1026" s="451"/>
      <c r="N1026" s="451"/>
      <c r="O1026" s="451"/>
      <c r="P1026" s="451"/>
      <c r="Q1026" s="451"/>
      <c r="R1026" s="451"/>
      <c r="S1026" s="451"/>
      <c r="T1026" s="451"/>
      <c r="U1026" s="451"/>
      <c r="V1026" s="451"/>
      <c r="W1026" s="451"/>
      <c r="X1026" s="451"/>
      <c r="Y1026" s="451"/>
      <c r="Z1026" s="451"/>
      <c r="AA1026" s="451"/>
      <c r="AB1026" s="451"/>
      <c r="AC1026" s="451"/>
      <c r="AD1026" s="451"/>
      <c r="AE1026" s="451"/>
      <c r="AF1026" s="451"/>
      <c r="AG1026" s="451"/>
      <c r="AH1026" s="451"/>
      <c r="AI1026" s="451"/>
      <c r="AJ1026" s="451"/>
      <c r="AK1026" s="451"/>
      <c r="AL1026" s="451"/>
      <c r="AM1026" s="451"/>
      <c r="AN1026" s="451"/>
      <c r="AO1026" s="451"/>
      <c r="AP1026" s="451"/>
      <c r="AQ1026" s="451"/>
      <c r="AR1026" s="451"/>
      <c r="AS1026" s="451"/>
      <c r="AT1026" s="451"/>
      <c r="AU1026" s="451"/>
      <c r="AV1026" s="451"/>
    </row>
    <row r="1027" spans="1:48">
      <c r="A1027" s="451"/>
      <c r="B1027" s="451"/>
      <c r="C1027" s="451"/>
      <c r="D1027" s="451"/>
      <c r="E1027" s="451"/>
      <c r="F1027" s="451"/>
      <c r="G1027" s="451"/>
      <c r="H1027" s="451"/>
      <c r="I1027" s="451"/>
      <c r="J1027" s="451"/>
      <c r="K1027" s="451"/>
      <c r="L1027" s="451"/>
      <c r="M1027" s="451"/>
      <c r="N1027" s="451"/>
      <c r="O1027" s="451"/>
      <c r="P1027" s="451"/>
      <c r="Q1027" s="451"/>
      <c r="R1027" s="451"/>
      <c r="S1027" s="451"/>
      <c r="T1027" s="451"/>
      <c r="U1027" s="451"/>
      <c r="V1027" s="451"/>
      <c r="W1027" s="451"/>
      <c r="X1027" s="451"/>
      <c r="Y1027" s="451"/>
      <c r="Z1027" s="451"/>
      <c r="AA1027" s="451"/>
      <c r="AB1027" s="451"/>
      <c r="AC1027" s="451"/>
      <c r="AD1027" s="451"/>
      <c r="AE1027" s="451"/>
      <c r="AF1027" s="451"/>
      <c r="AG1027" s="451"/>
      <c r="AH1027" s="451"/>
      <c r="AI1027" s="451"/>
      <c r="AJ1027" s="451"/>
      <c r="AK1027" s="451"/>
      <c r="AL1027" s="451"/>
      <c r="AM1027" s="451"/>
      <c r="AN1027" s="451"/>
      <c r="AO1027" s="451"/>
      <c r="AP1027" s="451"/>
      <c r="AQ1027" s="451"/>
      <c r="AR1027" s="451"/>
      <c r="AS1027" s="451"/>
      <c r="AT1027" s="451"/>
      <c r="AU1027" s="451"/>
      <c r="AV1027" s="451"/>
    </row>
    <row r="1028" spans="1:48">
      <c r="A1028" s="451"/>
      <c r="B1028" s="451"/>
      <c r="C1028" s="451"/>
      <c r="D1028" s="451"/>
      <c r="E1028" s="451"/>
      <c r="F1028" s="451"/>
      <c r="G1028" s="451"/>
      <c r="H1028" s="451"/>
      <c r="I1028" s="451"/>
      <c r="J1028" s="451"/>
      <c r="K1028" s="451"/>
      <c r="L1028" s="451"/>
      <c r="M1028" s="451"/>
      <c r="N1028" s="451"/>
      <c r="O1028" s="451"/>
      <c r="P1028" s="451"/>
      <c r="Q1028" s="451"/>
      <c r="R1028" s="451"/>
      <c r="S1028" s="451"/>
      <c r="T1028" s="451"/>
      <c r="U1028" s="451"/>
      <c r="V1028" s="451"/>
      <c r="W1028" s="451"/>
      <c r="X1028" s="451"/>
      <c r="Y1028" s="451"/>
      <c r="Z1028" s="451"/>
      <c r="AA1028" s="451"/>
      <c r="AB1028" s="451"/>
      <c r="AC1028" s="451"/>
      <c r="AD1028" s="451"/>
      <c r="AE1028" s="451"/>
      <c r="AF1028" s="451"/>
      <c r="AG1028" s="451"/>
      <c r="AH1028" s="451"/>
      <c r="AI1028" s="451"/>
      <c r="AJ1028" s="451"/>
      <c r="AK1028" s="451"/>
      <c r="AL1028" s="451"/>
      <c r="AM1028" s="451"/>
      <c r="AN1028" s="451"/>
      <c r="AO1028" s="451"/>
      <c r="AP1028" s="451"/>
      <c r="AQ1028" s="451"/>
      <c r="AR1028" s="451"/>
      <c r="AS1028" s="451"/>
      <c r="AT1028" s="451"/>
      <c r="AU1028" s="451"/>
      <c r="AV1028" s="451"/>
    </row>
    <row r="1029" spans="1:48">
      <c r="A1029" s="451"/>
      <c r="B1029" s="451"/>
      <c r="C1029" s="451"/>
      <c r="D1029" s="451"/>
      <c r="E1029" s="451"/>
      <c r="F1029" s="451"/>
      <c r="G1029" s="451"/>
      <c r="H1029" s="451"/>
      <c r="I1029" s="451"/>
      <c r="J1029" s="451"/>
      <c r="K1029" s="451"/>
      <c r="L1029" s="451"/>
      <c r="M1029" s="451"/>
      <c r="N1029" s="451"/>
      <c r="O1029" s="451"/>
      <c r="P1029" s="451"/>
      <c r="Q1029" s="451"/>
      <c r="R1029" s="451"/>
      <c r="S1029" s="451"/>
      <c r="T1029" s="451"/>
      <c r="U1029" s="451"/>
      <c r="V1029" s="451"/>
      <c r="W1029" s="451"/>
      <c r="X1029" s="451"/>
      <c r="Y1029" s="451"/>
      <c r="Z1029" s="451"/>
      <c r="AA1029" s="451"/>
      <c r="AB1029" s="451"/>
      <c r="AC1029" s="451"/>
      <c r="AD1029" s="451"/>
      <c r="AE1029" s="451"/>
      <c r="AF1029" s="451"/>
      <c r="AG1029" s="451"/>
      <c r="AH1029" s="451"/>
      <c r="AI1029" s="451"/>
      <c r="AJ1029" s="451"/>
      <c r="AK1029" s="451"/>
      <c r="AL1029" s="451"/>
      <c r="AM1029" s="451"/>
      <c r="AN1029" s="451"/>
      <c r="AO1029" s="451"/>
      <c r="AP1029" s="451"/>
      <c r="AQ1029" s="451"/>
      <c r="AR1029" s="451"/>
      <c r="AS1029" s="451"/>
      <c r="AT1029" s="451"/>
      <c r="AU1029" s="451"/>
      <c r="AV1029" s="451"/>
    </row>
    <row r="1030" spans="1:48">
      <c r="A1030" s="451"/>
      <c r="B1030" s="451"/>
      <c r="C1030" s="451"/>
      <c r="D1030" s="451"/>
      <c r="E1030" s="451"/>
      <c r="F1030" s="451"/>
      <c r="G1030" s="451"/>
      <c r="H1030" s="451"/>
      <c r="I1030" s="451"/>
      <c r="J1030" s="451"/>
      <c r="K1030" s="451"/>
      <c r="L1030" s="451"/>
      <c r="M1030" s="451"/>
      <c r="N1030" s="451"/>
      <c r="O1030" s="451"/>
      <c r="P1030" s="451"/>
      <c r="Q1030" s="451"/>
      <c r="R1030" s="451"/>
      <c r="S1030" s="451"/>
      <c r="T1030" s="451"/>
      <c r="U1030" s="451"/>
      <c r="V1030" s="451"/>
      <c r="W1030" s="451"/>
      <c r="X1030" s="451"/>
      <c r="Y1030" s="451"/>
      <c r="Z1030" s="451"/>
      <c r="AA1030" s="451"/>
      <c r="AB1030" s="451"/>
      <c r="AC1030" s="451"/>
      <c r="AD1030" s="451"/>
      <c r="AE1030" s="451"/>
      <c r="AF1030" s="451"/>
      <c r="AG1030" s="451"/>
      <c r="AH1030" s="451"/>
      <c r="AI1030" s="451"/>
      <c r="AJ1030" s="451"/>
      <c r="AK1030" s="451"/>
      <c r="AL1030" s="451"/>
      <c r="AM1030" s="451"/>
      <c r="AN1030" s="451"/>
      <c r="AO1030" s="451"/>
      <c r="AP1030" s="451"/>
      <c r="AQ1030" s="451"/>
      <c r="AR1030" s="451"/>
      <c r="AS1030" s="451"/>
      <c r="AT1030" s="451"/>
      <c r="AU1030" s="451"/>
      <c r="AV1030" s="451"/>
    </row>
    <row r="1031" spans="1:48">
      <c r="A1031" s="451"/>
      <c r="B1031" s="451"/>
      <c r="C1031" s="451"/>
      <c r="D1031" s="451"/>
      <c r="E1031" s="451"/>
      <c r="F1031" s="451"/>
      <c r="G1031" s="451"/>
      <c r="H1031" s="451"/>
      <c r="I1031" s="451"/>
      <c r="J1031" s="451"/>
      <c r="K1031" s="451"/>
      <c r="L1031" s="451"/>
      <c r="M1031" s="451"/>
      <c r="N1031" s="451"/>
      <c r="O1031" s="451"/>
      <c r="P1031" s="451"/>
      <c r="Q1031" s="451"/>
      <c r="R1031" s="451"/>
      <c r="S1031" s="451"/>
      <c r="T1031" s="451"/>
      <c r="U1031" s="451"/>
      <c r="V1031" s="451"/>
      <c r="W1031" s="451"/>
      <c r="X1031" s="451"/>
      <c r="Y1031" s="451"/>
      <c r="Z1031" s="451"/>
      <c r="AA1031" s="451"/>
      <c r="AB1031" s="451"/>
      <c r="AC1031" s="451"/>
      <c r="AD1031" s="451"/>
      <c r="AE1031" s="451"/>
      <c r="AF1031" s="451"/>
      <c r="AG1031" s="451"/>
      <c r="AH1031" s="451"/>
      <c r="AI1031" s="451"/>
      <c r="AJ1031" s="451"/>
      <c r="AK1031" s="451"/>
      <c r="AL1031" s="451"/>
      <c r="AM1031" s="451"/>
      <c r="AN1031" s="451"/>
      <c r="AO1031" s="451"/>
      <c r="AP1031" s="451"/>
      <c r="AQ1031" s="451"/>
      <c r="AR1031" s="451"/>
      <c r="AS1031" s="451"/>
      <c r="AT1031" s="451"/>
      <c r="AU1031" s="451"/>
      <c r="AV1031" s="451"/>
    </row>
    <row r="1032" spans="1:48">
      <c r="A1032" s="451"/>
      <c r="B1032" s="451"/>
      <c r="C1032" s="451"/>
      <c r="D1032" s="451"/>
      <c r="E1032" s="451"/>
      <c r="F1032" s="451"/>
      <c r="G1032" s="451"/>
      <c r="H1032" s="451"/>
      <c r="I1032" s="451"/>
      <c r="J1032" s="451"/>
      <c r="K1032" s="451"/>
      <c r="L1032" s="451"/>
      <c r="M1032" s="451"/>
      <c r="N1032" s="451"/>
      <c r="O1032" s="451"/>
      <c r="P1032" s="451"/>
      <c r="Q1032" s="451"/>
      <c r="R1032" s="451"/>
      <c r="S1032" s="451"/>
      <c r="T1032" s="451"/>
      <c r="U1032" s="451"/>
      <c r="V1032" s="451"/>
      <c r="W1032" s="451"/>
      <c r="X1032" s="451"/>
      <c r="Y1032" s="451"/>
      <c r="Z1032" s="451"/>
      <c r="AA1032" s="451"/>
      <c r="AB1032" s="451"/>
      <c r="AC1032" s="451"/>
      <c r="AD1032" s="451"/>
      <c r="AE1032" s="451"/>
      <c r="AF1032" s="451"/>
      <c r="AG1032" s="451"/>
      <c r="AH1032" s="451"/>
      <c r="AI1032" s="451"/>
      <c r="AJ1032" s="451"/>
      <c r="AK1032" s="451"/>
      <c r="AL1032" s="451"/>
      <c r="AM1032" s="451"/>
      <c r="AN1032" s="451"/>
      <c r="AO1032" s="451"/>
      <c r="AP1032" s="451"/>
      <c r="AQ1032" s="451"/>
      <c r="AR1032" s="451"/>
      <c r="AS1032" s="451"/>
      <c r="AT1032" s="451"/>
      <c r="AU1032" s="451"/>
      <c r="AV1032" s="451"/>
    </row>
    <row r="1033" spans="1:48">
      <c r="A1033" s="451"/>
      <c r="B1033" s="451"/>
      <c r="C1033" s="451"/>
      <c r="D1033" s="451"/>
      <c r="E1033" s="451"/>
      <c r="F1033" s="451"/>
      <c r="G1033" s="451"/>
      <c r="H1033" s="451"/>
      <c r="I1033" s="451"/>
      <c r="J1033" s="451"/>
      <c r="K1033" s="451"/>
      <c r="L1033" s="451"/>
      <c r="M1033" s="451"/>
      <c r="N1033" s="451"/>
      <c r="O1033" s="451"/>
      <c r="P1033" s="451"/>
      <c r="Q1033" s="451"/>
      <c r="R1033" s="451"/>
      <c r="S1033" s="451"/>
      <c r="T1033" s="451"/>
      <c r="U1033" s="451"/>
      <c r="V1033" s="451"/>
      <c r="W1033" s="451"/>
      <c r="X1033" s="451"/>
      <c r="Y1033" s="451"/>
      <c r="Z1033" s="451"/>
      <c r="AA1033" s="451"/>
      <c r="AB1033" s="451"/>
      <c r="AC1033" s="451"/>
      <c r="AD1033" s="451"/>
      <c r="AE1033" s="451"/>
      <c r="AF1033" s="451"/>
      <c r="AG1033" s="451"/>
      <c r="AH1033" s="451"/>
      <c r="AI1033" s="451"/>
      <c r="AJ1033" s="451"/>
      <c r="AK1033" s="451"/>
      <c r="AL1033" s="451"/>
      <c r="AM1033" s="451"/>
      <c r="AN1033" s="451"/>
      <c r="AO1033" s="451"/>
      <c r="AP1033" s="451"/>
      <c r="AQ1033" s="451"/>
      <c r="AR1033" s="451"/>
      <c r="AS1033" s="451"/>
      <c r="AT1033" s="451"/>
      <c r="AU1033" s="451"/>
      <c r="AV1033" s="451"/>
    </row>
    <row r="1034" spans="1:48">
      <c r="A1034" s="451"/>
      <c r="B1034" s="451"/>
      <c r="C1034" s="451"/>
      <c r="D1034" s="451"/>
      <c r="E1034" s="451"/>
      <c r="F1034" s="451"/>
      <c r="G1034" s="451"/>
      <c r="H1034" s="451"/>
      <c r="I1034" s="451"/>
      <c r="J1034" s="451"/>
      <c r="K1034" s="451"/>
      <c r="L1034" s="451"/>
      <c r="M1034" s="451"/>
      <c r="N1034" s="451"/>
      <c r="O1034" s="451"/>
      <c r="P1034" s="451"/>
      <c r="Q1034" s="451"/>
      <c r="R1034" s="451"/>
      <c r="S1034" s="451"/>
      <c r="T1034" s="451"/>
      <c r="U1034" s="451"/>
      <c r="V1034" s="451"/>
      <c r="W1034" s="451"/>
      <c r="X1034" s="451"/>
      <c r="Y1034" s="451"/>
      <c r="Z1034" s="451"/>
      <c r="AA1034" s="451"/>
      <c r="AB1034" s="451"/>
      <c r="AC1034" s="451"/>
      <c r="AD1034" s="451"/>
      <c r="AE1034" s="451"/>
      <c r="AF1034" s="451"/>
      <c r="AG1034" s="451"/>
      <c r="AH1034" s="451"/>
      <c r="AI1034" s="451"/>
      <c r="AJ1034" s="451"/>
      <c r="AK1034" s="451"/>
      <c r="AL1034" s="451"/>
      <c r="AM1034" s="451"/>
      <c r="AN1034" s="451"/>
      <c r="AO1034" s="451"/>
      <c r="AP1034" s="451"/>
      <c r="AQ1034" s="451"/>
      <c r="AR1034" s="451"/>
      <c r="AS1034" s="451"/>
      <c r="AT1034" s="451"/>
      <c r="AU1034" s="451"/>
      <c r="AV1034" s="451"/>
    </row>
    <row r="1035" spans="1:48">
      <c r="A1035" s="451"/>
      <c r="B1035" s="451"/>
      <c r="C1035" s="451"/>
      <c r="D1035" s="451"/>
      <c r="E1035" s="451"/>
      <c r="F1035" s="451"/>
      <c r="G1035" s="451"/>
      <c r="H1035" s="451"/>
      <c r="I1035" s="451"/>
      <c r="J1035" s="451"/>
      <c r="K1035" s="451"/>
      <c r="L1035" s="451"/>
      <c r="M1035" s="451"/>
      <c r="N1035" s="451"/>
      <c r="O1035" s="451"/>
      <c r="P1035" s="451"/>
      <c r="Q1035" s="451"/>
      <c r="R1035" s="451"/>
      <c r="S1035" s="451"/>
      <c r="T1035" s="451"/>
      <c r="U1035" s="451"/>
      <c r="V1035" s="451"/>
      <c r="W1035" s="451"/>
      <c r="X1035" s="451"/>
      <c r="Y1035" s="451"/>
      <c r="Z1035" s="451"/>
      <c r="AA1035" s="451"/>
      <c r="AB1035" s="451"/>
      <c r="AC1035" s="451"/>
      <c r="AD1035" s="451"/>
      <c r="AE1035" s="451"/>
      <c r="AF1035" s="451"/>
      <c r="AG1035" s="451"/>
      <c r="AH1035" s="451"/>
      <c r="AI1035" s="451"/>
      <c r="AJ1035" s="451"/>
      <c r="AK1035" s="451"/>
      <c r="AL1035" s="451"/>
      <c r="AM1035" s="451"/>
      <c r="AN1035" s="451"/>
      <c r="AO1035" s="451"/>
      <c r="AP1035" s="451"/>
      <c r="AQ1035" s="451"/>
      <c r="AR1035" s="451"/>
      <c r="AS1035" s="451"/>
      <c r="AT1035" s="451"/>
      <c r="AU1035" s="451"/>
      <c r="AV1035" s="451"/>
    </row>
    <row r="1036" spans="1:48">
      <c r="A1036" s="451"/>
      <c r="B1036" s="451"/>
      <c r="C1036" s="451"/>
      <c r="D1036" s="451"/>
      <c r="E1036" s="451"/>
      <c r="F1036" s="451"/>
      <c r="G1036" s="451"/>
      <c r="H1036" s="451"/>
      <c r="I1036" s="451"/>
      <c r="J1036" s="451"/>
      <c r="K1036" s="451"/>
      <c r="L1036" s="451"/>
      <c r="M1036" s="451"/>
      <c r="N1036" s="451"/>
      <c r="O1036" s="451"/>
      <c r="P1036" s="451"/>
      <c r="Q1036" s="451"/>
      <c r="R1036" s="451"/>
      <c r="S1036" s="451"/>
      <c r="T1036" s="451"/>
      <c r="U1036" s="451"/>
      <c r="V1036" s="451"/>
      <c r="W1036" s="451"/>
      <c r="X1036" s="451"/>
      <c r="Y1036" s="451"/>
      <c r="Z1036" s="451"/>
      <c r="AA1036" s="451"/>
      <c r="AB1036" s="451"/>
      <c r="AC1036" s="451"/>
      <c r="AD1036" s="451"/>
      <c r="AE1036" s="451"/>
      <c r="AF1036" s="451"/>
      <c r="AG1036" s="451"/>
      <c r="AH1036" s="451"/>
      <c r="AI1036" s="451"/>
      <c r="AJ1036" s="451"/>
      <c r="AK1036" s="451"/>
      <c r="AL1036" s="451"/>
      <c r="AM1036" s="451"/>
      <c r="AN1036" s="451"/>
      <c r="AO1036" s="451"/>
      <c r="AP1036" s="451"/>
      <c r="AQ1036" s="451"/>
      <c r="AR1036" s="451"/>
      <c r="AS1036" s="451"/>
      <c r="AT1036" s="451"/>
      <c r="AU1036" s="451"/>
      <c r="AV1036" s="451"/>
    </row>
    <row r="1037" spans="1:48">
      <c r="A1037" s="451"/>
      <c r="B1037" s="451"/>
      <c r="C1037" s="451"/>
      <c r="D1037" s="451"/>
      <c r="E1037" s="451"/>
      <c r="F1037" s="451"/>
      <c r="G1037" s="451"/>
      <c r="H1037" s="451"/>
      <c r="I1037" s="451"/>
      <c r="J1037" s="451"/>
      <c r="K1037" s="451"/>
      <c r="L1037" s="451"/>
      <c r="M1037" s="451"/>
      <c r="N1037" s="451"/>
      <c r="O1037" s="451"/>
      <c r="P1037" s="451"/>
      <c r="Q1037" s="451"/>
      <c r="R1037" s="451"/>
      <c r="S1037" s="451"/>
      <c r="T1037" s="451"/>
      <c r="U1037" s="451"/>
      <c r="V1037" s="451"/>
      <c r="W1037" s="451"/>
      <c r="X1037" s="451"/>
      <c r="Y1037" s="451"/>
      <c r="Z1037" s="451"/>
      <c r="AA1037" s="451"/>
      <c r="AB1037" s="451"/>
      <c r="AC1037" s="451"/>
      <c r="AD1037" s="451"/>
      <c r="AE1037" s="451"/>
      <c r="AF1037" s="451"/>
      <c r="AG1037" s="451"/>
      <c r="AH1037" s="451"/>
      <c r="AI1037" s="451"/>
      <c r="AJ1037" s="451"/>
      <c r="AK1037" s="451"/>
      <c r="AL1037" s="451"/>
      <c r="AM1037" s="451"/>
      <c r="AN1037" s="451"/>
      <c r="AO1037" s="451"/>
      <c r="AP1037" s="451"/>
      <c r="AQ1037" s="451"/>
      <c r="AR1037" s="451"/>
      <c r="AS1037" s="451"/>
      <c r="AT1037" s="451"/>
      <c r="AU1037" s="451"/>
      <c r="AV1037" s="451"/>
    </row>
    <row r="1038" spans="1:48">
      <c r="A1038" s="451"/>
      <c r="B1038" s="451"/>
      <c r="C1038" s="451"/>
      <c r="D1038" s="451"/>
      <c r="E1038" s="451"/>
      <c r="F1038" s="451"/>
      <c r="G1038" s="451"/>
      <c r="H1038" s="451"/>
      <c r="I1038" s="451"/>
      <c r="J1038" s="451"/>
      <c r="K1038" s="451"/>
      <c r="L1038" s="451"/>
      <c r="M1038" s="451"/>
      <c r="N1038" s="451"/>
      <c r="O1038" s="451"/>
      <c r="P1038" s="451"/>
      <c r="Q1038" s="451"/>
      <c r="R1038" s="451"/>
      <c r="S1038" s="451"/>
      <c r="T1038" s="451"/>
      <c r="U1038" s="451"/>
      <c r="V1038" s="451"/>
      <c r="W1038" s="451"/>
      <c r="X1038" s="451"/>
      <c r="Y1038" s="451"/>
      <c r="Z1038" s="451"/>
      <c r="AA1038" s="451"/>
      <c r="AB1038" s="451"/>
      <c r="AC1038" s="451"/>
      <c r="AD1038" s="451"/>
      <c r="AE1038" s="451"/>
      <c r="AF1038" s="451"/>
      <c r="AG1038" s="451"/>
      <c r="AH1038" s="451"/>
      <c r="AI1038" s="451"/>
      <c r="AJ1038" s="451"/>
      <c r="AK1038" s="451"/>
      <c r="AL1038" s="451"/>
      <c r="AM1038" s="451"/>
      <c r="AN1038" s="451"/>
      <c r="AO1038" s="451"/>
      <c r="AP1038" s="451"/>
      <c r="AQ1038" s="451"/>
      <c r="AR1038" s="451"/>
      <c r="AS1038" s="451"/>
      <c r="AT1038" s="451"/>
      <c r="AU1038" s="451"/>
      <c r="AV1038" s="451"/>
    </row>
    <row r="1039" spans="1:48">
      <c r="A1039" s="451"/>
      <c r="B1039" s="451"/>
      <c r="C1039" s="451"/>
      <c r="D1039" s="451"/>
      <c r="E1039" s="451"/>
      <c r="F1039" s="451"/>
      <c r="G1039" s="451"/>
      <c r="H1039" s="451"/>
      <c r="I1039" s="451"/>
      <c r="J1039" s="451"/>
      <c r="K1039" s="451"/>
      <c r="L1039" s="451"/>
      <c r="M1039" s="451"/>
      <c r="N1039" s="451"/>
      <c r="O1039" s="451"/>
      <c r="P1039" s="451"/>
      <c r="Q1039" s="451"/>
      <c r="R1039" s="451"/>
      <c r="S1039" s="451"/>
      <c r="T1039" s="451"/>
      <c r="U1039" s="451"/>
      <c r="V1039" s="451"/>
      <c r="W1039" s="451"/>
      <c r="X1039" s="451"/>
      <c r="Y1039" s="451"/>
      <c r="Z1039" s="451"/>
      <c r="AA1039" s="451"/>
      <c r="AB1039" s="451"/>
      <c r="AC1039" s="451"/>
      <c r="AD1039" s="451"/>
      <c r="AE1039" s="451"/>
      <c r="AF1039" s="451"/>
      <c r="AG1039" s="451"/>
      <c r="AH1039" s="451"/>
      <c r="AI1039" s="451"/>
      <c r="AJ1039" s="451"/>
      <c r="AK1039" s="451"/>
      <c r="AL1039" s="451"/>
      <c r="AM1039" s="451"/>
      <c r="AN1039" s="451"/>
      <c r="AO1039" s="451"/>
      <c r="AP1039" s="451"/>
      <c r="AQ1039" s="451"/>
      <c r="AR1039" s="451"/>
      <c r="AS1039" s="451"/>
      <c r="AT1039" s="451"/>
      <c r="AU1039" s="451"/>
      <c r="AV1039" s="451"/>
    </row>
    <row r="1040" spans="1:48">
      <c r="A1040" s="451"/>
      <c r="B1040" s="451"/>
      <c r="C1040" s="451"/>
      <c r="D1040" s="451"/>
      <c r="E1040" s="451"/>
      <c r="F1040" s="451"/>
      <c r="G1040" s="451"/>
      <c r="H1040" s="451"/>
      <c r="I1040" s="451"/>
      <c r="J1040" s="451"/>
      <c r="K1040" s="451"/>
      <c r="L1040" s="451"/>
      <c r="M1040" s="451"/>
      <c r="N1040" s="451"/>
      <c r="O1040" s="451"/>
      <c r="P1040" s="451"/>
      <c r="Q1040" s="451"/>
      <c r="R1040" s="451"/>
      <c r="S1040" s="451"/>
      <c r="T1040" s="451"/>
      <c r="U1040" s="451"/>
      <c r="V1040" s="451"/>
      <c r="W1040" s="451"/>
      <c r="X1040" s="451"/>
      <c r="Y1040" s="451"/>
      <c r="Z1040" s="451"/>
      <c r="AA1040" s="451"/>
      <c r="AB1040" s="451"/>
      <c r="AC1040" s="451"/>
      <c r="AD1040" s="451"/>
      <c r="AE1040" s="451"/>
      <c r="AF1040" s="451"/>
      <c r="AG1040" s="451"/>
      <c r="AH1040" s="451"/>
      <c r="AI1040" s="451"/>
      <c r="AJ1040" s="451"/>
      <c r="AK1040" s="451"/>
      <c r="AL1040" s="451"/>
      <c r="AM1040" s="451"/>
      <c r="AN1040" s="451"/>
      <c r="AO1040" s="451"/>
      <c r="AP1040" s="451"/>
      <c r="AQ1040" s="451"/>
      <c r="AR1040" s="451"/>
      <c r="AS1040" s="451"/>
      <c r="AT1040" s="451"/>
      <c r="AU1040" s="451"/>
      <c r="AV1040" s="451"/>
    </row>
    <row r="1041" spans="1:48">
      <c r="A1041" s="451"/>
      <c r="B1041" s="451"/>
      <c r="C1041" s="451"/>
      <c r="D1041" s="451"/>
      <c r="E1041" s="451"/>
      <c r="F1041" s="451"/>
      <c r="G1041" s="451"/>
      <c r="H1041" s="451"/>
      <c r="I1041" s="451"/>
      <c r="J1041" s="451"/>
      <c r="K1041" s="451"/>
      <c r="L1041" s="451"/>
      <c r="M1041" s="451"/>
      <c r="N1041" s="451"/>
      <c r="O1041" s="451"/>
      <c r="P1041" s="451"/>
      <c r="Q1041" s="451"/>
      <c r="R1041" s="451"/>
      <c r="S1041" s="451"/>
      <c r="T1041" s="451"/>
      <c r="U1041" s="451"/>
      <c r="V1041" s="451"/>
      <c r="W1041" s="451"/>
      <c r="X1041" s="451"/>
      <c r="Y1041" s="451"/>
      <c r="Z1041" s="451"/>
      <c r="AA1041" s="451"/>
      <c r="AB1041" s="451"/>
      <c r="AC1041" s="451"/>
      <c r="AD1041" s="451"/>
      <c r="AE1041" s="451"/>
      <c r="AF1041" s="451"/>
      <c r="AG1041" s="451"/>
      <c r="AH1041" s="451"/>
      <c r="AI1041" s="451"/>
      <c r="AJ1041" s="451"/>
      <c r="AK1041" s="451"/>
      <c r="AL1041" s="451"/>
      <c r="AM1041" s="451"/>
      <c r="AN1041" s="451"/>
      <c r="AO1041" s="451"/>
      <c r="AP1041" s="451"/>
      <c r="AQ1041" s="451"/>
      <c r="AR1041" s="451"/>
      <c r="AS1041" s="451"/>
      <c r="AT1041" s="451"/>
      <c r="AU1041" s="451"/>
      <c r="AV1041" s="451"/>
    </row>
    <row r="1042" spans="1:48">
      <c r="A1042" s="451"/>
      <c r="B1042" s="451"/>
      <c r="C1042" s="451"/>
      <c r="D1042" s="451"/>
      <c r="E1042" s="451"/>
      <c r="F1042" s="451"/>
      <c r="G1042" s="451"/>
      <c r="H1042" s="451"/>
      <c r="I1042" s="451"/>
      <c r="J1042" s="451"/>
      <c r="K1042" s="451"/>
      <c r="L1042" s="451"/>
      <c r="M1042" s="451"/>
      <c r="N1042" s="451"/>
      <c r="O1042" s="451"/>
      <c r="P1042" s="451"/>
      <c r="Q1042" s="451"/>
      <c r="R1042" s="451"/>
      <c r="S1042" s="451"/>
      <c r="T1042" s="451"/>
      <c r="U1042" s="451"/>
      <c r="V1042" s="451"/>
      <c r="W1042" s="451"/>
      <c r="X1042" s="451"/>
      <c r="Y1042" s="451"/>
      <c r="Z1042" s="451"/>
      <c r="AA1042" s="451"/>
      <c r="AB1042" s="451"/>
      <c r="AC1042" s="451"/>
      <c r="AD1042" s="451"/>
      <c r="AE1042" s="451"/>
      <c r="AF1042" s="451"/>
      <c r="AG1042" s="451"/>
      <c r="AH1042" s="451"/>
      <c r="AI1042" s="451"/>
      <c r="AJ1042" s="451"/>
      <c r="AK1042" s="451"/>
      <c r="AL1042" s="451"/>
      <c r="AM1042" s="451"/>
      <c r="AN1042" s="451"/>
      <c r="AO1042" s="451"/>
      <c r="AP1042" s="451"/>
      <c r="AQ1042" s="451"/>
      <c r="AR1042" s="451"/>
      <c r="AS1042" s="451"/>
      <c r="AT1042" s="451"/>
      <c r="AU1042" s="451"/>
      <c r="AV1042" s="451"/>
    </row>
    <row r="1043" spans="1:48">
      <c r="A1043" s="451"/>
      <c r="B1043" s="451"/>
      <c r="C1043" s="451"/>
      <c r="D1043" s="451"/>
      <c r="E1043" s="451"/>
      <c r="F1043" s="451"/>
      <c r="G1043" s="451"/>
      <c r="H1043" s="451"/>
      <c r="I1043" s="451"/>
      <c r="J1043" s="451"/>
      <c r="K1043" s="451"/>
      <c r="L1043" s="451"/>
      <c r="M1043" s="451"/>
      <c r="N1043" s="451"/>
      <c r="O1043" s="451"/>
      <c r="P1043" s="451"/>
      <c r="Q1043" s="451"/>
      <c r="R1043" s="451"/>
      <c r="S1043" s="451"/>
      <c r="T1043" s="451"/>
      <c r="U1043" s="451"/>
      <c r="V1043" s="451"/>
      <c r="W1043" s="451"/>
      <c r="X1043" s="451"/>
      <c r="Y1043" s="451"/>
      <c r="Z1043" s="451"/>
      <c r="AA1043" s="451"/>
      <c r="AB1043" s="451"/>
      <c r="AC1043" s="451"/>
      <c r="AD1043" s="451"/>
      <c r="AE1043" s="451"/>
      <c r="AF1043" s="451"/>
      <c r="AG1043" s="451"/>
      <c r="AH1043" s="451"/>
      <c r="AI1043" s="451"/>
      <c r="AJ1043" s="451"/>
      <c r="AK1043" s="451"/>
      <c r="AL1043" s="451"/>
      <c r="AM1043" s="451"/>
      <c r="AN1043" s="451"/>
      <c r="AO1043" s="451"/>
      <c r="AP1043" s="451"/>
      <c r="AQ1043" s="451"/>
      <c r="AR1043" s="451"/>
      <c r="AS1043" s="451"/>
      <c r="AT1043" s="451"/>
      <c r="AU1043" s="451"/>
      <c r="AV1043" s="451"/>
    </row>
    <row r="1044" spans="1:48">
      <c r="A1044" s="451"/>
      <c r="B1044" s="451"/>
      <c r="C1044" s="451"/>
      <c r="D1044" s="451"/>
      <c r="E1044" s="451"/>
      <c r="F1044" s="451"/>
      <c r="G1044" s="451"/>
      <c r="H1044" s="451"/>
      <c r="I1044" s="451"/>
      <c r="J1044" s="451"/>
      <c r="K1044" s="451"/>
      <c r="L1044" s="451"/>
      <c r="M1044" s="451"/>
      <c r="N1044" s="451"/>
      <c r="O1044" s="451"/>
      <c r="P1044" s="451"/>
      <c r="Q1044" s="451"/>
      <c r="R1044" s="451"/>
      <c r="S1044" s="451"/>
      <c r="T1044" s="451"/>
      <c r="U1044" s="451"/>
      <c r="V1044" s="451"/>
      <c r="W1044" s="451"/>
      <c r="X1044" s="451"/>
      <c r="Y1044" s="451"/>
      <c r="Z1044" s="451"/>
      <c r="AA1044" s="451"/>
      <c r="AB1044" s="451"/>
      <c r="AC1044" s="451"/>
      <c r="AD1044" s="451"/>
      <c r="AE1044" s="451"/>
      <c r="AF1044" s="451"/>
      <c r="AG1044" s="451"/>
      <c r="AH1044" s="451"/>
      <c r="AI1044" s="451"/>
      <c r="AJ1044" s="451"/>
      <c r="AK1044" s="451"/>
      <c r="AL1044" s="451"/>
      <c r="AM1044" s="451"/>
      <c r="AN1044" s="451"/>
      <c r="AO1044" s="451"/>
      <c r="AP1044" s="451"/>
      <c r="AQ1044" s="451"/>
      <c r="AR1044" s="451"/>
      <c r="AS1044" s="451"/>
      <c r="AT1044" s="451"/>
      <c r="AU1044" s="451"/>
      <c r="AV1044" s="451"/>
    </row>
    <row r="1045" spans="1:48">
      <c r="A1045" s="451"/>
      <c r="B1045" s="451"/>
      <c r="C1045" s="451"/>
      <c r="D1045" s="451"/>
      <c r="E1045" s="451"/>
      <c r="F1045" s="451"/>
      <c r="G1045" s="451"/>
      <c r="H1045" s="451"/>
      <c r="I1045" s="451"/>
      <c r="J1045" s="451"/>
      <c r="K1045" s="451"/>
      <c r="L1045" s="451"/>
      <c r="M1045" s="451"/>
      <c r="N1045" s="451"/>
      <c r="O1045" s="451"/>
      <c r="P1045" s="451"/>
      <c r="Q1045" s="451"/>
      <c r="R1045" s="451"/>
      <c r="S1045" s="451"/>
      <c r="T1045" s="451"/>
      <c r="U1045" s="451"/>
      <c r="V1045" s="451"/>
      <c r="W1045" s="451"/>
      <c r="X1045" s="451"/>
      <c r="Y1045" s="451"/>
      <c r="Z1045" s="451"/>
      <c r="AA1045" s="451"/>
      <c r="AB1045" s="451"/>
      <c r="AC1045" s="451"/>
      <c r="AD1045" s="451"/>
      <c r="AE1045" s="451"/>
      <c r="AF1045" s="451"/>
      <c r="AG1045" s="451"/>
      <c r="AH1045" s="451"/>
      <c r="AI1045" s="451"/>
      <c r="AJ1045" s="451"/>
      <c r="AK1045" s="451"/>
      <c r="AL1045" s="451"/>
      <c r="AM1045" s="451"/>
      <c r="AN1045" s="451"/>
      <c r="AO1045" s="451"/>
      <c r="AP1045" s="451"/>
      <c r="AQ1045" s="451"/>
      <c r="AR1045" s="451"/>
      <c r="AS1045" s="451"/>
      <c r="AT1045" s="451"/>
      <c r="AU1045" s="451"/>
      <c r="AV1045" s="451"/>
    </row>
    <row r="1046" spans="1:48">
      <c r="A1046" s="451"/>
      <c r="B1046" s="451"/>
      <c r="C1046" s="451"/>
      <c r="D1046" s="451"/>
      <c r="E1046" s="451"/>
      <c r="F1046" s="451"/>
      <c r="G1046" s="451"/>
      <c r="H1046" s="451"/>
      <c r="I1046" s="451"/>
      <c r="J1046" s="451"/>
      <c r="K1046" s="451"/>
      <c r="L1046" s="451"/>
      <c r="M1046" s="451"/>
      <c r="N1046" s="451"/>
      <c r="O1046" s="451"/>
      <c r="P1046" s="451"/>
      <c r="Q1046" s="451"/>
      <c r="R1046" s="451"/>
      <c r="S1046" s="451"/>
      <c r="T1046" s="451"/>
      <c r="U1046" s="451"/>
      <c r="V1046" s="451"/>
      <c r="W1046" s="451"/>
      <c r="X1046" s="451"/>
      <c r="Y1046" s="451"/>
      <c r="Z1046" s="451"/>
      <c r="AA1046" s="451"/>
      <c r="AB1046" s="451"/>
      <c r="AC1046" s="451"/>
      <c r="AD1046" s="451"/>
      <c r="AE1046" s="451"/>
      <c r="AF1046" s="451"/>
      <c r="AG1046" s="451"/>
      <c r="AH1046" s="451"/>
      <c r="AI1046" s="451"/>
      <c r="AJ1046" s="451"/>
      <c r="AK1046" s="451"/>
      <c r="AL1046" s="451"/>
      <c r="AM1046" s="451"/>
      <c r="AN1046" s="451"/>
      <c r="AO1046" s="451"/>
      <c r="AP1046" s="451"/>
      <c r="AQ1046" s="451"/>
      <c r="AR1046" s="451"/>
      <c r="AS1046" s="451"/>
      <c r="AT1046" s="451"/>
      <c r="AU1046" s="451"/>
      <c r="AV1046" s="451"/>
    </row>
    <row r="1047" spans="1:48">
      <c r="A1047" s="451"/>
      <c r="B1047" s="451"/>
      <c r="C1047" s="451"/>
      <c r="D1047" s="451"/>
      <c r="E1047" s="451"/>
      <c r="F1047" s="451"/>
      <c r="G1047" s="451"/>
      <c r="H1047" s="451"/>
      <c r="I1047" s="451"/>
      <c r="J1047" s="451"/>
      <c r="K1047" s="451"/>
      <c r="L1047" s="451"/>
      <c r="M1047" s="451"/>
      <c r="N1047" s="451"/>
      <c r="O1047" s="451"/>
      <c r="P1047" s="451"/>
      <c r="Q1047" s="451"/>
      <c r="R1047" s="451"/>
      <c r="S1047" s="451"/>
      <c r="T1047" s="451"/>
      <c r="U1047" s="451"/>
      <c r="V1047" s="451"/>
      <c r="W1047" s="451"/>
      <c r="X1047" s="451"/>
      <c r="Y1047" s="451"/>
      <c r="Z1047" s="451"/>
      <c r="AA1047" s="451"/>
      <c r="AB1047" s="451"/>
      <c r="AC1047" s="451"/>
      <c r="AD1047" s="451"/>
      <c r="AE1047" s="451"/>
      <c r="AF1047" s="451"/>
      <c r="AG1047" s="451"/>
      <c r="AH1047" s="451"/>
      <c r="AI1047" s="451"/>
      <c r="AJ1047" s="451"/>
      <c r="AK1047" s="451"/>
      <c r="AL1047" s="451"/>
      <c r="AM1047" s="451"/>
      <c r="AN1047" s="451"/>
      <c r="AO1047" s="451"/>
      <c r="AP1047" s="451"/>
      <c r="AQ1047" s="451"/>
      <c r="AR1047" s="451"/>
      <c r="AS1047" s="451"/>
      <c r="AT1047" s="451"/>
      <c r="AU1047" s="451"/>
      <c r="AV1047" s="451"/>
    </row>
    <row r="1048" spans="1:48">
      <c r="A1048" s="451"/>
      <c r="B1048" s="451"/>
      <c r="C1048" s="451"/>
      <c r="D1048" s="451"/>
      <c r="E1048" s="451"/>
      <c r="F1048" s="451"/>
      <c r="G1048" s="451"/>
      <c r="H1048" s="451"/>
      <c r="I1048" s="451"/>
      <c r="J1048" s="451"/>
      <c r="K1048" s="451"/>
      <c r="L1048" s="451"/>
      <c r="M1048" s="451"/>
      <c r="N1048" s="451"/>
      <c r="O1048" s="451"/>
      <c r="P1048" s="451"/>
      <c r="Q1048" s="451"/>
      <c r="R1048" s="451"/>
      <c r="S1048" s="451"/>
      <c r="T1048" s="451"/>
      <c r="U1048" s="451"/>
      <c r="V1048" s="451"/>
      <c r="W1048" s="451"/>
      <c r="X1048" s="451"/>
      <c r="Y1048" s="451"/>
      <c r="Z1048" s="451"/>
      <c r="AA1048" s="451"/>
      <c r="AB1048" s="451"/>
      <c r="AC1048" s="451"/>
      <c r="AD1048" s="451"/>
      <c r="AE1048" s="451"/>
      <c r="AF1048" s="451"/>
      <c r="AG1048" s="451"/>
      <c r="AH1048" s="451"/>
      <c r="AI1048" s="451"/>
      <c r="AJ1048" s="451"/>
      <c r="AK1048" s="451"/>
      <c r="AL1048" s="451"/>
      <c r="AM1048" s="451"/>
      <c r="AN1048" s="451"/>
      <c r="AO1048" s="451"/>
      <c r="AP1048" s="451"/>
      <c r="AQ1048" s="451"/>
      <c r="AR1048" s="451"/>
      <c r="AS1048" s="451"/>
      <c r="AT1048" s="451"/>
      <c r="AU1048" s="451"/>
      <c r="AV1048" s="451"/>
    </row>
    <row r="1049" spans="1:48">
      <c r="A1049" s="451"/>
      <c r="B1049" s="451"/>
      <c r="C1049" s="451"/>
      <c r="D1049" s="451"/>
      <c r="E1049" s="451"/>
      <c r="F1049" s="451"/>
      <c r="G1049" s="451"/>
      <c r="H1049" s="451"/>
      <c r="I1049" s="451"/>
      <c r="J1049" s="451"/>
      <c r="K1049" s="451"/>
      <c r="L1049" s="451"/>
      <c r="M1049" s="451"/>
      <c r="N1049" s="451"/>
      <c r="O1049" s="451"/>
      <c r="P1049" s="451"/>
      <c r="Q1049" s="451"/>
      <c r="R1049" s="451"/>
      <c r="S1049" s="451"/>
      <c r="T1049" s="451"/>
      <c r="U1049" s="451"/>
      <c r="V1049" s="451"/>
      <c r="W1049" s="451"/>
      <c r="X1049" s="451"/>
      <c r="Y1049" s="451"/>
      <c r="Z1049" s="451"/>
      <c r="AA1049" s="451"/>
      <c r="AB1049" s="451"/>
      <c r="AC1049" s="451"/>
      <c r="AD1049" s="451"/>
      <c r="AE1049" s="451"/>
      <c r="AF1049" s="451"/>
      <c r="AG1049" s="451"/>
      <c r="AH1049" s="451"/>
      <c r="AI1049" s="451"/>
      <c r="AJ1049" s="451"/>
      <c r="AK1049" s="451"/>
      <c r="AL1049" s="451"/>
      <c r="AM1049" s="451"/>
      <c r="AN1049" s="451"/>
      <c r="AO1049" s="451"/>
      <c r="AP1049" s="451"/>
      <c r="AQ1049" s="451"/>
      <c r="AR1049" s="451"/>
      <c r="AS1049" s="451"/>
      <c r="AT1049" s="451"/>
      <c r="AU1049" s="451"/>
      <c r="AV1049" s="451"/>
    </row>
    <row r="1050" spans="1:48">
      <c r="A1050" s="451"/>
      <c r="B1050" s="451"/>
      <c r="C1050" s="451"/>
      <c r="D1050" s="451"/>
      <c r="E1050" s="451"/>
      <c r="F1050" s="451"/>
      <c r="G1050" s="451"/>
      <c r="H1050" s="451"/>
      <c r="I1050" s="451"/>
      <c r="J1050" s="451"/>
      <c r="K1050" s="451"/>
      <c r="L1050" s="451"/>
      <c r="M1050" s="451"/>
      <c r="N1050" s="451"/>
      <c r="O1050" s="451"/>
      <c r="P1050" s="451"/>
      <c r="Q1050" s="451"/>
      <c r="R1050" s="451"/>
      <c r="S1050" s="451"/>
      <c r="T1050" s="451"/>
      <c r="U1050" s="451"/>
      <c r="V1050" s="451"/>
      <c r="W1050" s="451"/>
      <c r="X1050" s="451"/>
      <c r="Y1050" s="451"/>
      <c r="Z1050" s="451"/>
      <c r="AA1050" s="451"/>
      <c r="AB1050" s="451"/>
      <c r="AC1050" s="451"/>
      <c r="AD1050" s="451"/>
      <c r="AE1050" s="451"/>
      <c r="AF1050" s="451"/>
      <c r="AG1050" s="451"/>
      <c r="AH1050" s="451"/>
      <c r="AI1050" s="451"/>
      <c r="AJ1050" s="451"/>
      <c r="AK1050" s="451"/>
      <c r="AL1050" s="451"/>
      <c r="AM1050" s="451"/>
      <c r="AN1050" s="451"/>
      <c r="AO1050" s="451"/>
      <c r="AP1050" s="451"/>
      <c r="AQ1050" s="451"/>
      <c r="AR1050" s="451"/>
      <c r="AS1050" s="451"/>
      <c r="AT1050" s="451"/>
      <c r="AU1050" s="451"/>
      <c r="AV1050" s="451"/>
    </row>
    <row r="1051" spans="1:48">
      <c r="A1051" s="451"/>
      <c r="B1051" s="451"/>
      <c r="C1051" s="451"/>
      <c r="D1051" s="451"/>
      <c r="E1051" s="451"/>
      <c r="F1051" s="451"/>
      <c r="G1051" s="451"/>
      <c r="H1051" s="451"/>
      <c r="I1051" s="451"/>
      <c r="J1051" s="451"/>
      <c r="K1051" s="451"/>
      <c r="L1051" s="451"/>
      <c r="M1051" s="451"/>
      <c r="N1051" s="451"/>
      <c r="O1051" s="451"/>
      <c r="P1051" s="451"/>
      <c r="Q1051" s="451"/>
      <c r="R1051" s="451"/>
      <c r="S1051" s="451"/>
      <c r="T1051" s="451"/>
      <c r="U1051" s="451"/>
      <c r="V1051" s="451"/>
      <c r="W1051" s="451"/>
      <c r="X1051" s="451"/>
      <c r="Y1051" s="451"/>
      <c r="Z1051" s="451"/>
      <c r="AA1051" s="451"/>
      <c r="AB1051" s="451"/>
      <c r="AC1051" s="451"/>
      <c r="AD1051" s="451"/>
      <c r="AE1051" s="451"/>
      <c r="AF1051" s="451"/>
      <c r="AG1051" s="451"/>
      <c r="AH1051" s="451"/>
      <c r="AI1051" s="451"/>
      <c r="AJ1051" s="451"/>
      <c r="AK1051" s="451"/>
      <c r="AL1051" s="451"/>
      <c r="AM1051" s="451"/>
      <c r="AN1051" s="451"/>
      <c r="AO1051" s="451"/>
      <c r="AP1051" s="451"/>
      <c r="AQ1051" s="451"/>
      <c r="AR1051" s="451"/>
      <c r="AS1051" s="451"/>
      <c r="AT1051" s="451"/>
      <c r="AU1051" s="451"/>
      <c r="AV1051" s="451"/>
    </row>
    <row r="1052" spans="1:48">
      <c r="A1052" s="451"/>
      <c r="B1052" s="451"/>
      <c r="C1052" s="451"/>
      <c r="D1052" s="451"/>
      <c r="E1052" s="451"/>
      <c r="F1052" s="451"/>
      <c r="G1052" s="451"/>
      <c r="H1052" s="451"/>
      <c r="I1052" s="451"/>
      <c r="J1052" s="451"/>
      <c r="K1052" s="451"/>
      <c r="L1052" s="451"/>
      <c r="M1052" s="451"/>
      <c r="N1052" s="451"/>
      <c r="O1052" s="451"/>
      <c r="P1052" s="451"/>
      <c r="Q1052" s="451"/>
      <c r="R1052" s="451"/>
      <c r="S1052" s="451"/>
      <c r="T1052" s="451"/>
      <c r="U1052" s="451"/>
      <c r="V1052" s="451"/>
      <c r="W1052" s="451"/>
      <c r="X1052" s="451"/>
      <c r="Y1052" s="451"/>
      <c r="Z1052" s="451"/>
      <c r="AA1052" s="451"/>
      <c r="AB1052" s="451"/>
      <c r="AC1052" s="451"/>
      <c r="AD1052" s="451"/>
      <c r="AE1052" s="451"/>
      <c r="AF1052" s="451"/>
      <c r="AG1052" s="451"/>
      <c r="AH1052" s="451"/>
      <c r="AI1052" s="451"/>
      <c r="AJ1052" s="451"/>
      <c r="AK1052" s="451"/>
      <c r="AL1052" s="451"/>
      <c r="AM1052" s="451"/>
      <c r="AN1052" s="451"/>
      <c r="AO1052" s="451"/>
      <c r="AP1052" s="451"/>
      <c r="AQ1052" s="451"/>
      <c r="AR1052" s="451"/>
      <c r="AS1052" s="451"/>
      <c r="AT1052" s="451"/>
      <c r="AU1052" s="451"/>
      <c r="AV1052" s="451"/>
    </row>
    <row r="1053" spans="1:48">
      <c r="A1053" s="451"/>
      <c r="B1053" s="451"/>
      <c r="C1053" s="451"/>
      <c r="D1053" s="451"/>
      <c r="E1053" s="451"/>
      <c r="F1053" s="451"/>
      <c r="G1053" s="451"/>
      <c r="H1053" s="451"/>
      <c r="I1053" s="451"/>
      <c r="J1053" s="451"/>
      <c r="K1053" s="451"/>
      <c r="L1053" s="451"/>
      <c r="M1053" s="451"/>
      <c r="N1053" s="451"/>
      <c r="O1053" s="451"/>
      <c r="P1053" s="451"/>
      <c r="Q1053" s="451"/>
      <c r="R1053" s="451"/>
      <c r="S1053" s="451"/>
      <c r="T1053" s="451"/>
      <c r="U1053" s="451"/>
      <c r="V1053" s="451"/>
      <c r="W1053" s="451"/>
      <c r="X1053" s="451"/>
      <c r="Y1053" s="451"/>
      <c r="Z1053" s="451"/>
      <c r="AA1053" s="451"/>
      <c r="AB1053" s="451"/>
      <c r="AC1053" s="451"/>
      <c r="AD1053" s="451"/>
      <c r="AE1053" s="451"/>
      <c r="AF1053" s="451"/>
      <c r="AG1053" s="451"/>
      <c r="AH1053" s="451"/>
      <c r="AI1053" s="451"/>
      <c r="AJ1053" s="451"/>
      <c r="AK1053" s="451"/>
      <c r="AL1053" s="451"/>
      <c r="AM1053" s="451"/>
      <c r="AN1053" s="451"/>
      <c r="AO1053" s="451"/>
      <c r="AP1053" s="451"/>
      <c r="AQ1053" s="451"/>
      <c r="AR1053" s="451"/>
      <c r="AS1053" s="451"/>
      <c r="AT1053" s="451"/>
      <c r="AU1053" s="451"/>
      <c r="AV1053" s="451"/>
    </row>
    <row r="1054" spans="1:48">
      <c r="A1054" s="451"/>
      <c r="B1054" s="451"/>
      <c r="C1054" s="451"/>
      <c r="D1054" s="451"/>
      <c r="E1054" s="451"/>
      <c r="F1054" s="451"/>
      <c r="G1054" s="451"/>
      <c r="H1054" s="451"/>
      <c r="I1054" s="451"/>
      <c r="J1054" s="451"/>
      <c r="K1054" s="451"/>
      <c r="L1054" s="451"/>
      <c r="M1054" s="451"/>
      <c r="N1054" s="451"/>
      <c r="O1054" s="451"/>
      <c r="P1054" s="451"/>
      <c r="Q1054" s="451"/>
      <c r="R1054" s="451"/>
      <c r="S1054" s="451"/>
      <c r="T1054" s="451"/>
      <c r="U1054" s="451"/>
      <c r="V1054" s="451"/>
      <c r="W1054" s="451"/>
      <c r="X1054" s="451"/>
      <c r="Y1054" s="451"/>
      <c r="Z1054" s="451"/>
      <c r="AA1054" s="451"/>
      <c r="AB1054" s="451"/>
      <c r="AC1054" s="451"/>
      <c r="AD1054" s="451"/>
      <c r="AE1054" s="451"/>
      <c r="AF1054" s="451"/>
      <c r="AG1054" s="451"/>
      <c r="AH1054" s="451"/>
      <c r="AI1054" s="451"/>
      <c r="AJ1054" s="451"/>
      <c r="AK1054" s="451"/>
      <c r="AL1054" s="451"/>
      <c r="AM1054" s="451"/>
      <c r="AN1054" s="451"/>
      <c r="AO1054" s="451"/>
      <c r="AP1054" s="451"/>
      <c r="AQ1054" s="451"/>
      <c r="AR1054" s="451"/>
      <c r="AS1054" s="451"/>
      <c r="AT1054" s="451"/>
      <c r="AU1054" s="451"/>
      <c r="AV1054" s="451"/>
    </row>
    <row r="1055" spans="1:48">
      <c r="A1055" s="451"/>
      <c r="B1055" s="451"/>
      <c r="C1055" s="451"/>
      <c r="D1055" s="451"/>
      <c r="E1055" s="451"/>
      <c r="F1055" s="451"/>
      <c r="G1055" s="451"/>
      <c r="H1055" s="451"/>
      <c r="I1055" s="451"/>
      <c r="J1055" s="451"/>
      <c r="K1055" s="451"/>
      <c r="L1055" s="451"/>
      <c r="M1055" s="451"/>
      <c r="N1055" s="451"/>
      <c r="O1055" s="451"/>
      <c r="P1055" s="451"/>
      <c r="Q1055" s="451"/>
      <c r="R1055" s="451"/>
      <c r="S1055" s="451"/>
      <c r="T1055" s="451"/>
      <c r="U1055" s="451"/>
      <c r="V1055" s="451"/>
      <c r="W1055" s="451"/>
      <c r="X1055" s="451"/>
      <c r="Y1055" s="451"/>
      <c r="Z1055" s="451"/>
      <c r="AA1055" s="451"/>
      <c r="AB1055" s="451"/>
      <c r="AC1055" s="451"/>
      <c r="AD1055" s="451"/>
      <c r="AE1055" s="451"/>
      <c r="AF1055" s="451"/>
      <c r="AG1055" s="451"/>
      <c r="AH1055" s="451"/>
      <c r="AI1055" s="451"/>
      <c r="AJ1055" s="451"/>
      <c r="AK1055" s="451"/>
      <c r="AL1055" s="451"/>
      <c r="AM1055" s="451"/>
      <c r="AN1055" s="451"/>
      <c r="AO1055" s="451"/>
      <c r="AP1055" s="451"/>
      <c r="AQ1055" s="451"/>
      <c r="AR1055" s="451"/>
      <c r="AS1055" s="451"/>
      <c r="AT1055" s="451"/>
      <c r="AU1055" s="451"/>
      <c r="AV1055" s="451"/>
    </row>
    <row r="1056" spans="1:48">
      <c r="A1056" s="451"/>
      <c r="B1056" s="451"/>
      <c r="C1056" s="451"/>
      <c r="D1056" s="451"/>
      <c r="E1056" s="451"/>
      <c r="F1056" s="451"/>
      <c r="G1056" s="451"/>
      <c r="H1056" s="451"/>
      <c r="I1056" s="451"/>
      <c r="J1056" s="451"/>
      <c r="K1056" s="451"/>
      <c r="L1056" s="451"/>
      <c r="M1056" s="451"/>
      <c r="N1056" s="451"/>
      <c r="O1056" s="451"/>
      <c r="P1056" s="451"/>
      <c r="Q1056" s="451"/>
      <c r="R1056" s="451"/>
      <c r="S1056" s="451"/>
      <c r="T1056" s="451"/>
      <c r="U1056" s="451"/>
      <c r="V1056" s="451"/>
      <c r="W1056" s="451"/>
      <c r="X1056" s="451"/>
      <c r="Y1056" s="451"/>
      <c r="Z1056" s="451"/>
      <c r="AA1056" s="451"/>
      <c r="AB1056" s="451"/>
      <c r="AC1056" s="451"/>
      <c r="AD1056" s="451"/>
      <c r="AE1056" s="451"/>
      <c r="AF1056" s="451"/>
      <c r="AG1056" s="451"/>
      <c r="AH1056" s="451"/>
      <c r="AI1056" s="451"/>
      <c r="AJ1056" s="451"/>
      <c r="AK1056" s="451"/>
      <c r="AL1056" s="451"/>
      <c r="AM1056" s="451"/>
      <c r="AN1056" s="451"/>
      <c r="AO1056" s="451"/>
      <c r="AP1056" s="451"/>
      <c r="AQ1056" s="451"/>
      <c r="AR1056" s="451"/>
      <c r="AS1056" s="451"/>
      <c r="AT1056" s="451"/>
      <c r="AU1056" s="451"/>
      <c r="AV1056" s="451"/>
    </row>
    <row r="1057" spans="1:48">
      <c r="A1057" s="451"/>
      <c r="B1057" s="451"/>
      <c r="C1057" s="451"/>
      <c r="D1057" s="451"/>
      <c r="E1057" s="451"/>
      <c r="F1057" s="451"/>
      <c r="G1057" s="451"/>
      <c r="H1057" s="451"/>
      <c r="I1057" s="451"/>
      <c r="J1057" s="451"/>
      <c r="K1057" s="451"/>
      <c r="L1057" s="451"/>
      <c r="M1057" s="451"/>
      <c r="N1057" s="451"/>
      <c r="O1057" s="451"/>
      <c r="P1057" s="451"/>
      <c r="Q1057" s="451"/>
      <c r="R1057" s="451"/>
      <c r="S1057" s="451"/>
      <c r="T1057" s="451"/>
      <c r="U1057" s="451"/>
      <c r="V1057" s="451"/>
      <c r="W1057" s="451"/>
      <c r="X1057" s="451"/>
      <c r="Y1057" s="451"/>
      <c r="Z1057" s="451"/>
      <c r="AA1057" s="451"/>
      <c r="AB1057" s="451"/>
      <c r="AC1057" s="451"/>
      <c r="AD1057" s="451"/>
      <c r="AE1057" s="451"/>
      <c r="AF1057" s="451"/>
      <c r="AG1057" s="451"/>
      <c r="AH1057" s="451"/>
      <c r="AI1057" s="451"/>
      <c r="AJ1057" s="451"/>
      <c r="AK1057" s="451"/>
      <c r="AL1057" s="451"/>
      <c r="AM1057" s="451"/>
      <c r="AN1057" s="451"/>
      <c r="AO1057" s="451"/>
      <c r="AP1057" s="451"/>
      <c r="AQ1057" s="451"/>
      <c r="AR1057" s="451"/>
      <c r="AS1057" s="451"/>
      <c r="AT1057" s="451"/>
      <c r="AU1057" s="451"/>
      <c r="AV1057" s="451"/>
    </row>
    <row r="1058" spans="1:48">
      <c r="A1058" s="451"/>
      <c r="B1058" s="451"/>
      <c r="C1058" s="451"/>
      <c r="D1058" s="451"/>
      <c r="E1058" s="451"/>
      <c r="F1058" s="451"/>
      <c r="G1058" s="451"/>
      <c r="H1058" s="451"/>
      <c r="I1058" s="451"/>
      <c r="J1058" s="451"/>
      <c r="K1058" s="451"/>
      <c r="L1058" s="451"/>
      <c r="M1058" s="451"/>
      <c r="N1058" s="451"/>
      <c r="O1058" s="451"/>
      <c r="P1058" s="451"/>
      <c r="Q1058" s="451"/>
      <c r="R1058" s="451"/>
      <c r="S1058" s="451"/>
      <c r="T1058" s="451"/>
      <c r="U1058" s="451"/>
      <c r="V1058" s="451"/>
      <c r="W1058" s="451"/>
      <c r="X1058" s="451"/>
      <c r="Y1058" s="451"/>
      <c r="Z1058" s="451"/>
      <c r="AA1058" s="451"/>
      <c r="AB1058" s="451"/>
      <c r="AC1058" s="451"/>
      <c r="AD1058" s="451"/>
      <c r="AE1058" s="451"/>
      <c r="AF1058" s="451"/>
      <c r="AG1058" s="451"/>
      <c r="AH1058" s="451"/>
      <c r="AI1058" s="451"/>
      <c r="AJ1058" s="451"/>
      <c r="AK1058" s="451"/>
      <c r="AL1058" s="451"/>
      <c r="AM1058" s="451"/>
      <c r="AN1058" s="451"/>
      <c r="AO1058" s="451"/>
      <c r="AP1058" s="451"/>
      <c r="AQ1058" s="451"/>
      <c r="AR1058" s="451"/>
      <c r="AS1058" s="451"/>
      <c r="AT1058" s="451"/>
      <c r="AU1058" s="451"/>
      <c r="AV1058" s="451"/>
    </row>
    <row r="1059" spans="1:48">
      <c r="A1059" s="451"/>
      <c r="B1059" s="451"/>
      <c r="C1059" s="451"/>
      <c r="D1059" s="451"/>
      <c r="E1059" s="451"/>
      <c r="F1059" s="451"/>
      <c r="G1059" s="451"/>
      <c r="H1059" s="451"/>
      <c r="I1059" s="451"/>
      <c r="J1059" s="451"/>
      <c r="K1059" s="451"/>
      <c r="L1059" s="451"/>
      <c r="M1059" s="451"/>
      <c r="N1059" s="451"/>
      <c r="O1059" s="451"/>
      <c r="P1059" s="451"/>
      <c r="Q1059" s="451"/>
      <c r="R1059" s="451"/>
      <c r="S1059" s="451"/>
      <c r="T1059" s="451"/>
      <c r="U1059" s="451"/>
      <c r="V1059" s="451"/>
      <c r="W1059" s="451"/>
      <c r="X1059" s="451"/>
      <c r="Y1059" s="451"/>
      <c r="Z1059" s="451"/>
      <c r="AA1059" s="451"/>
      <c r="AB1059" s="451"/>
      <c r="AC1059" s="451"/>
      <c r="AD1059" s="451"/>
      <c r="AE1059" s="451"/>
      <c r="AF1059" s="451"/>
      <c r="AG1059" s="451"/>
      <c r="AH1059" s="451"/>
      <c r="AI1059" s="451"/>
      <c r="AJ1059" s="451"/>
      <c r="AK1059" s="451"/>
      <c r="AL1059" s="451"/>
      <c r="AM1059" s="451"/>
      <c r="AN1059" s="451"/>
      <c r="AO1059" s="451"/>
      <c r="AP1059" s="451"/>
      <c r="AQ1059" s="451"/>
      <c r="AR1059" s="451"/>
      <c r="AS1059" s="451"/>
      <c r="AT1059" s="451"/>
      <c r="AU1059" s="451"/>
      <c r="AV1059" s="451"/>
    </row>
    <row r="1060" spans="1:48">
      <c r="A1060" s="451"/>
      <c r="B1060" s="451"/>
      <c r="C1060" s="451"/>
      <c r="D1060" s="451"/>
      <c r="E1060" s="451"/>
      <c r="F1060" s="451"/>
      <c r="G1060" s="451"/>
      <c r="H1060" s="451"/>
      <c r="I1060" s="451"/>
      <c r="J1060" s="451"/>
      <c r="K1060" s="451"/>
      <c r="L1060" s="451"/>
      <c r="M1060" s="451"/>
      <c r="N1060" s="451"/>
      <c r="O1060" s="451"/>
      <c r="P1060" s="451"/>
      <c r="Q1060" s="451"/>
      <c r="R1060" s="451"/>
      <c r="S1060" s="451"/>
      <c r="T1060" s="451"/>
      <c r="U1060" s="451"/>
      <c r="V1060" s="451"/>
      <c r="W1060" s="451"/>
      <c r="X1060" s="451"/>
      <c r="Y1060" s="451"/>
      <c r="Z1060" s="451"/>
      <c r="AA1060" s="451"/>
      <c r="AB1060" s="451"/>
      <c r="AC1060" s="451"/>
      <c r="AD1060" s="451"/>
      <c r="AE1060" s="451"/>
      <c r="AF1060" s="451"/>
      <c r="AG1060" s="451"/>
      <c r="AH1060" s="451"/>
      <c r="AI1060" s="451"/>
      <c r="AJ1060" s="451"/>
      <c r="AK1060" s="451"/>
      <c r="AL1060" s="451"/>
      <c r="AM1060" s="451"/>
      <c r="AN1060" s="451"/>
      <c r="AO1060" s="451"/>
      <c r="AP1060" s="451"/>
      <c r="AQ1060" s="451"/>
      <c r="AR1060" s="451"/>
      <c r="AS1060" s="451"/>
      <c r="AT1060" s="451"/>
      <c r="AU1060" s="451"/>
      <c r="AV1060" s="451"/>
    </row>
    <row r="1061" spans="1:48">
      <c r="A1061" s="451"/>
      <c r="B1061" s="451"/>
      <c r="C1061" s="451"/>
      <c r="D1061" s="451"/>
      <c r="E1061" s="451"/>
      <c r="F1061" s="451"/>
      <c r="G1061" s="451"/>
      <c r="H1061" s="451"/>
      <c r="I1061" s="451"/>
      <c r="J1061" s="451"/>
      <c r="K1061" s="451"/>
      <c r="L1061" s="451"/>
      <c r="M1061" s="451"/>
      <c r="N1061" s="451"/>
      <c r="O1061" s="451"/>
      <c r="P1061" s="451"/>
      <c r="Q1061" s="451"/>
      <c r="R1061" s="451"/>
      <c r="S1061" s="451"/>
      <c r="T1061" s="451"/>
      <c r="U1061" s="451"/>
      <c r="V1061" s="451"/>
      <c r="W1061" s="451"/>
      <c r="X1061" s="451"/>
      <c r="Y1061" s="451"/>
      <c r="Z1061" s="451"/>
      <c r="AA1061" s="451"/>
      <c r="AB1061" s="451"/>
      <c r="AC1061" s="451"/>
      <c r="AD1061" s="451"/>
      <c r="AE1061" s="451"/>
      <c r="AF1061" s="451"/>
      <c r="AG1061" s="451"/>
      <c r="AH1061" s="451"/>
      <c r="AI1061" s="451"/>
      <c r="AJ1061" s="451"/>
      <c r="AK1061" s="451"/>
      <c r="AL1061" s="451"/>
      <c r="AM1061" s="451"/>
      <c r="AN1061" s="451"/>
      <c r="AO1061" s="451"/>
      <c r="AP1061" s="451"/>
      <c r="AQ1061" s="451"/>
      <c r="AR1061" s="451"/>
      <c r="AS1061" s="451"/>
      <c r="AT1061" s="451"/>
      <c r="AU1061" s="451"/>
      <c r="AV1061" s="451"/>
    </row>
    <row r="1062" spans="1:48">
      <c r="A1062" s="451"/>
      <c r="B1062" s="451"/>
      <c r="C1062" s="451"/>
      <c r="D1062" s="451"/>
      <c r="E1062" s="451"/>
      <c r="F1062" s="451"/>
      <c r="G1062" s="451"/>
      <c r="H1062" s="451"/>
      <c r="I1062" s="451"/>
      <c r="J1062" s="451"/>
      <c r="K1062" s="451"/>
      <c r="L1062" s="451"/>
      <c r="M1062" s="451"/>
      <c r="N1062" s="451"/>
      <c r="O1062" s="451"/>
      <c r="P1062" s="451"/>
      <c r="Q1062" s="451"/>
      <c r="R1062" s="451"/>
      <c r="S1062" s="451"/>
      <c r="T1062" s="451"/>
      <c r="U1062" s="451"/>
      <c r="V1062" s="451"/>
      <c r="W1062" s="451"/>
      <c r="X1062" s="451"/>
      <c r="Y1062" s="451"/>
      <c r="Z1062" s="451"/>
      <c r="AA1062" s="451"/>
      <c r="AB1062" s="451"/>
      <c r="AC1062" s="451"/>
      <c r="AD1062" s="451"/>
      <c r="AE1062" s="451"/>
      <c r="AF1062" s="451"/>
      <c r="AG1062" s="451"/>
      <c r="AH1062" s="451"/>
      <c r="AI1062" s="451"/>
      <c r="AJ1062" s="451"/>
      <c r="AK1062" s="451"/>
      <c r="AL1062" s="451"/>
      <c r="AM1062" s="451"/>
      <c r="AN1062" s="451"/>
      <c r="AO1062" s="451"/>
      <c r="AP1062" s="451"/>
      <c r="AQ1062" s="451"/>
      <c r="AR1062" s="451"/>
      <c r="AS1062" s="451"/>
      <c r="AT1062" s="451"/>
      <c r="AU1062" s="451"/>
      <c r="AV1062" s="451"/>
    </row>
    <row r="1063" spans="1:48">
      <c r="A1063" s="451"/>
      <c r="B1063" s="451"/>
      <c r="C1063" s="451"/>
      <c r="D1063" s="451"/>
      <c r="E1063" s="451"/>
      <c r="F1063" s="451"/>
      <c r="G1063" s="451"/>
      <c r="H1063" s="451"/>
      <c r="I1063" s="451"/>
      <c r="J1063" s="451"/>
      <c r="K1063" s="451"/>
      <c r="L1063" s="451"/>
      <c r="M1063" s="451"/>
      <c r="N1063" s="451"/>
      <c r="O1063" s="451"/>
      <c r="P1063" s="451"/>
      <c r="Q1063" s="451"/>
      <c r="R1063" s="451"/>
      <c r="S1063" s="451"/>
      <c r="T1063" s="451"/>
      <c r="U1063" s="451"/>
      <c r="V1063" s="451"/>
      <c r="W1063" s="451"/>
      <c r="X1063" s="451"/>
      <c r="Y1063" s="451"/>
      <c r="Z1063" s="451"/>
      <c r="AA1063" s="451"/>
      <c r="AB1063" s="451"/>
      <c r="AC1063" s="451"/>
      <c r="AD1063" s="451"/>
      <c r="AE1063" s="451"/>
      <c r="AF1063" s="451"/>
      <c r="AG1063" s="451"/>
      <c r="AH1063" s="451"/>
      <c r="AI1063" s="451"/>
      <c r="AJ1063" s="451"/>
      <c r="AK1063" s="451"/>
      <c r="AL1063" s="451"/>
      <c r="AM1063" s="451"/>
      <c r="AN1063" s="451"/>
      <c r="AO1063" s="451"/>
      <c r="AP1063" s="451"/>
      <c r="AQ1063" s="451"/>
      <c r="AR1063" s="451"/>
      <c r="AS1063" s="451"/>
      <c r="AT1063" s="451"/>
      <c r="AU1063" s="451"/>
      <c r="AV1063" s="451"/>
    </row>
    <row r="1064" spans="1:48">
      <c r="A1064" s="451"/>
      <c r="B1064" s="451"/>
      <c r="C1064" s="451"/>
      <c r="D1064" s="451"/>
      <c r="E1064" s="451"/>
      <c r="F1064" s="451"/>
      <c r="G1064" s="451"/>
      <c r="H1064" s="451"/>
      <c r="I1064" s="451"/>
      <c r="J1064" s="451"/>
      <c r="K1064" s="451"/>
      <c r="L1064" s="451"/>
      <c r="M1064" s="451"/>
      <c r="N1064" s="451"/>
      <c r="O1064" s="451"/>
      <c r="P1064" s="451"/>
      <c r="Q1064" s="451"/>
      <c r="R1064" s="451"/>
      <c r="S1064" s="451"/>
      <c r="T1064" s="451"/>
      <c r="U1064" s="451"/>
      <c r="V1064" s="451"/>
      <c r="W1064" s="451"/>
      <c r="X1064" s="451"/>
      <c r="Y1064" s="451"/>
      <c r="Z1064" s="451"/>
      <c r="AA1064" s="451"/>
      <c r="AB1064" s="451"/>
      <c r="AC1064" s="451"/>
      <c r="AD1064" s="451"/>
      <c r="AE1064" s="451"/>
      <c r="AF1064" s="451"/>
      <c r="AG1064" s="451"/>
      <c r="AH1064" s="451"/>
      <c r="AI1064" s="451"/>
      <c r="AJ1064" s="451"/>
      <c r="AK1064" s="451"/>
      <c r="AL1064" s="451"/>
      <c r="AM1064" s="451"/>
      <c r="AN1064" s="451"/>
      <c r="AO1064" s="451"/>
      <c r="AP1064" s="451"/>
      <c r="AQ1064" s="451"/>
      <c r="AR1064" s="451"/>
      <c r="AS1064" s="451"/>
      <c r="AT1064" s="451"/>
      <c r="AU1064" s="451"/>
      <c r="AV1064" s="451"/>
    </row>
    <row r="1065" spans="1:48">
      <c r="A1065" s="451"/>
      <c r="B1065" s="451"/>
      <c r="C1065" s="451"/>
      <c r="D1065" s="451"/>
      <c r="E1065" s="451"/>
      <c r="F1065" s="451"/>
      <c r="G1065" s="451"/>
      <c r="H1065" s="451"/>
      <c r="I1065" s="451"/>
      <c r="J1065" s="451"/>
      <c r="K1065" s="451"/>
      <c r="L1065" s="451"/>
      <c r="M1065" s="451"/>
      <c r="N1065" s="451"/>
      <c r="O1065" s="451"/>
      <c r="P1065" s="451"/>
      <c r="Q1065" s="451"/>
      <c r="R1065" s="451"/>
      <c r="S1065" s="451"/>
      <c r="T1065" s="451"/>
      <c r="U1065" s="451"/>
      <c r="V1065" s="451"/>
      <c r="W1065" s="451"/>
      <c r="X1065" s="451"/>
      <c r="Y1065" s="451"/>
      <c r="Z1065" s="451"/>
      <c r="AA1065" s="451"/>
      <c r="AB1065" s="451"/>
      <c r="AC1065" s="451"/>
      <c r="AD1065" s="451"/>
      <c r="AE1065" s="451"/>
      <c r="AF1065" s="451"/>
      <c r="AG1065" s="451"/>
      <c r="AH1065" s="451"/>
      <c r="AI1065" s="451"/>
      <c r="AJ1065" s="451"/>
      <c r="AK1065" s="451"/>
      <c r="AL1065" s="451"/>
      <c r="AM1065" s="451"/>
      <c r="AN1065" s="451"/>
      <c r="AO1065" s="451"/>
      <c r="AP1065" s="451"/>
      <c r="AQ1065" s="451"/>
      <c r="AR1065" s="451"/>
      <c r="AS1065" s="451"/>
      <c r="AT1065" s="451"/>
      <c r="AU1065" s="451"/>
      <c r="AV1065" s="451"/>
    </row>
    <row r="1066" spans="1:48">
      <c r="A1066" s="451"/>
      <c r="B1066" s="451"/>
      <c r="C1066" s="451"/>
      <c r="D1066" s="451"/>
      <c r="E1066" s="451"/>
      <c r="F1066" s="451"/>
      <c r="G1066" s="451"/>
      <c r="H1066" s="451"/>
      <c r="I1066" s="451"/>
      <c r="J1066" s="451"/>
      <c r="K1066" s="451"/>
      <c r="L1066" s="451"/>
      <c r="M1066" s="451"/>
      <c r="N1066" s="451"/>
      <c r="O1066" s="451"/>
      <c r="P1066" s="451"/>
      <c r="Q1066" s="451"/>
      <c r="R1066" s="451"/>
      <c r="S1066" s="451"/>
      <c r="T1066" s="451"/>
      <c r="U1066" s="451"/>
      <c r="V1066" s="451"/>
      <c r="W1066" s="451"/>
      <c r="X1066" s="451"/>
      <c r="Y1066" s="451"/>
      <c r="Z1066" s="451"/>
      <c r="AA1066" s="451"/>
      <c r="AB1066" s="451"/>
      <c r="AC1066" s="451"/>
      <c r="AD1066" s="451"/>
      <c r="AE1066" s="451"/>
      <c r="AF1066" s="451"/>
      <c r="AG1066" s="451"/>
      <c r="AH1066" s="451"/>
      <c r="AI1066" s="451"/>
      <c r="AJ1066" s="451"/>
      <c r="AK1066" s="451"/>
      <c r="AL1066" s="451"/>
      <c r="AM1066" s="451"/>
      <c r="AN1066" s="451"/>
      <c r="AO1066" s="451"/>
      <c r="AP1066" s="451"/>
      <c r="AQ1066" s="451"/>
      <c r="AR1066" s="451"/>
      <c r="AS1066" s="451"/>
      <c r="AT1066" s="451"/>
      <c r="AU1066" s="451"/>
      <c r="AV1066" s="451"/>
    </row>
    <row r="1067" spans="1:48">
      <c r="A1067" s="451"/>
      <c r="B1067" s="451"/>
      <c r="C1067" s="451"/>
      <c r="D1067" s="451"/>
      <c r="E1067" s="451"/>
      <c r="F1067" s="451"/>
      <c r="G1067" s="451"/>
      <c r="H1067" s="451"/>
      <c r="I1067" s="451"/>
      <c r="J1067" s="451"/>
      <c r="K1067" s="451"/>
      <c r="L1067" s="451"/>
      <c r="M1067" s="451"/>
      <c r="N1067" s="451"/>
      <c r="O1067" s="451"/>
      <c r="P1067" s="451"/>
      <c r="Q1067" s="451"/>
      <c r="R1067" s="451"/>
      <c r="S1067" s="451"/>
      <c r="T1067" s="451"/>
      <c r="U1067" s="451"/>
      <c r="V1067" s="451"/>
      <c r="W1067" s="451"/>
      <c r="X1067" s="451"/>
      <c r="Y1067" s="451"/>
      <c r="Z1067" s="451"/>
      <c r="AA1067" s="451"/>
      <c r="AB1067" s="451"/>
      <c r="AC1067" s="451"/>
      <c r="AD1067" s="451"/>
      <c r="AE1067" s="451"/>
      <c r="AF1067" s="451"/>
      <c r="AG1067" s="451"/>
      <c r="AH1067" s="451"/>
      <c r="AI1067" s="451"/>
      <c r="AJ1067" s="451"/>
      <c r="AK1067" s="451"/>
      <c r="AL1067" s="451"/>
      <c r="AM1067" s="451"/>
      <c r="AN1067" s="451"/>
      <c r="AO1067" s="451"/>
      <c r="AP1067" s="451"/>
      <c r="AQ1067" s="451"/>
      <c r="AR1067" s="451"/>
      <c r="AS1067" s="451"/>
      <c r="AT1067" s="451"/>
      <c r="AU1067" s="451"/>
      <c r="AV1067" s="451"/>
    </row>
    <row r="1068" spans="1:48">
      <c r="A1068" s="451"/>
      <c r="B1068" s="451"/>
      <c r="C1068" s="451"/>
      <c r="D1068" s="451"/>
      <c r="E1068" s="451"/>
      <c r="F1068" s="451"/>
      <c r="G1068" s="451"/>
      <c r="H1068" s="451"/>
      <c r="I1068" s="451"/>
      <c r="J1068" s="451"/>
      <c r="K1068" s="451"/>
      <c r="L1068" s="451"/>
      <c r="M1068" s="451"/>
      <c r="N1068" s="451"/>
      <c r="O1068" s="451"/>
      <c r="P1068" s="451"/>
      <c r="Q1068" s="451"/>
      <c r="R1068" s="451"/>
      <c r="S1068" s="451"/>
      <c r="T1068" s="451"/>
      <c r="U1068" s="451"/>
      <c r="V1068" s="451"/>
      <c r="W1068" s="451"/>
      <c r="X1068" s="451"/>
      <c r="Y1068" s="451"/>
      <c r="Z1068" s="451"/>
      <c r="AA1068" s="451"/>
      <c r="AB1068" s="451"/>
      <c r="AC1068" s="451"/>
      <c r="AD1068" s="451"/>
      <c r="AE1068" s="451"/>
      <c r="AF1068" s="451"/>
      <c r="AG1068" s="451"/>
      <c r="AH1068" s="451"/>
      <c r="AI1068" s="451"/>
      <c r="AJ1068" s="451"/>
      <c r="AK1068" s="451"/>
      <c r="AL1068" s="451"/>
      <c r="AM1068" s="451"/>
      <c r="AN1068" s="451"/>
      <c r="AO1068" s="451"/>
      <c r="AP1068" s="451"/>
      <c r="AQ1068" s="451"/>
      <c r="AR1068" s="451"/>
      <c r="AS1068" s="451"/>
      <c r="AT1068" s="451"/>
      <c r="AU1068" s="451"/>
      <c r="AV1068" s="451"/>
    </row>
    <row r="1069" spans="1:48">
      <c r="A1069" s="451"/>
      <c r="B1069" s="451"/>
      <c r="C1069" s="451"/>
      <c r="D1069" s="451"/>
      <c r="E1069" s="451"/>
      <c r="F1069" s="451"/>
      <c r="G1069" s="451"/>
      <c r="H1069" s="451"/>
      <c r="I1069" s="451"/>
      <c r="J1069" s="451"/>
      <c r="K1069" s="451"/>
      <c r="L1069" s="451"/>
      <c r="M1069" s="451"/>
      <c r="N1069" s="451"/>
      <c r="O1069" s="451"/>
      <c r="P1069" s="451"/>
      <c r="Q1069" s="451"/>
      <c r="R1069" s="451"/>
      <c r="S1069" s="451"/>
      <c r="T1069" s="451"/>
      <c r="U1069" s="451"/>
      <c r="V1069" s="451"/>
      <c r="W1069" s="451"/>
      <c r="X1069" s="451"/>
      <c r="Y1069" s="451"/>
      <c r="Z1069" s="451"/>
      <c r="AA1069" s="451"/>
      <c r="AB1069" s="451"/>
      <c r="AC1069" s="451"/>
      <c r="AD1069" s="451"/>
      <c r="AE1069" s="451"/>
      <c r="AF1069" s="451"/>
      <c r="AG1069" s="451"/>
      <c r="AH1069" s="451"/>
      <c r="AI1069" s="451"/>
      <c r="AJ1069" s="451"/>
      <c r="AK1069" s="451"/>
      <c r="AL1069" s="451"/>
      <c r="AM1069" s="451"/>
      <c r="AN1069" s="451"/>
      <c r="AO1069" s="451"/>
      <c r="AP1069" s="451"/>
      <c r="AQ1069" s="451"/>
      <c r="AR1069" s="451"/>
      <c r="AS1069" s="451"/>
      <c r="AT1069" s="451"/>
      <c r="AU1069" s="451"/>
      <c r="AV1069" s="451"/>
    </row>
    <row r="1070" spans="1:48">
      <c r="A1070" s="451"/>
      <c r="B1070" s="451"/>
      <c r="C1070" s="451"/>
      <c r="D1070" s="451"/>
      <c r="E1070" s="451"/>
      <c r="F1070" s="451"/>
      <c r="G1070" s="451"/>
      <c r="H1070" s="451"/>
      <c r="I1070" s="451"/>
      <c r="J1070" s="451"/>
      <c r="K1070" s="451"/>
      <c r="L1070" s="451"/>
      <c r="M1070" s="451"/>
      <c r="N1070" s="451"/>
      <c r="O1070" s="451"/>
      <c r="P1070" s="451"/>
      <c r="Q1070" s="451"/>
      <c r="R1070" s="451"/>
      <c r="S1070" s="451"/>
      <c r="T1070" s="451"/>
      <c r="U1070" s="451"/>
      <c r="V1070" s="451"/>
      <c r="W1070" s="451"/>
      <c r="X1070" s="451"/>
      <c r="Y1070" s="451"/>
      <c r="Z1070" s="451"/>
      <c r="AA1070" s="451"/>
      <c r="AB1070" s="451"/>
      <c r="AC1070" s="451"/>
      <c r="AD1070" s="451"/>
      <c r="AE1070" s="451"/>
      <c r="AF1070" s="451"/>
      <c r="AG1070" s="451"/>
      <c r="AH1070" s="451"/>
      <c r="AI1070" s="451"/>
      <c r="AJ1070" s="451"/>
      <c r="AK1070" s="451"/>
      <c r="AL1070" s="451"/>
      <c r="AM1070" s="451"/>
      <c r="AN1070" s="451"/>
      <c r="AO1070" s="451"/>
      <c r="AP1070" s="451"/>
      <c r="AQ1070" s="451"/>
      <c r="AR1070" s="451"/>
      <c r="AS1070" s="451"/>
      <c r="AT1070" s="451"/>
      <c r="AU1070" s="451"/>
      <c r="AV1070" s="451"/>
    </row>
    <row r="1071" spans="1:48">
      <c r="A1071" s="451"/>
      <c r="B1071" s="451"/>
      <c r="C1071" s="451"/>
      <c r="D1071" s="451"/>
      <c r="E1071" s="451"/>
      <c r="F1071" s="451"/>
      <c r="G1071" s="451"/>
      <c r="H1071" s="451"/>
      <c r="I1071" s="451"/>
      <c r="J1071" s="451"/>
      <c r="K1071" s="451"/>
      <c r="L1071" s="451"/>
      <c r="M1071" s="451"/>
      <c r="N1071" s="451"/>
      <c r="O1071" s="451"/>
      <c r="P1071" s="451"/>
      <c r="Q1071" s="451"/>
      <c r="R1071" s="451"/>
      <c r="S1071" s="451"/>
      <c r="T1071" s="451"/>
      <c r="U1071" s="451"/>
      <c r="V1071" s="451"/>
      <c r="W1071" s="451"/>
      <c r="X1071" s="451"/>
      <c r="Y1071" s="451"/>
      <c r="Z1071" s="451"/>
      <c r="AA1071" s="451"/>
      <c r="AB1071" s="451"/>
      <c r="AC1071" s="451"/>
      <c r="AD1071" s="451"/>
      <c r="AE1071" s="451"/>
      <c r="AF1071" s="451"/>
      <c r="AG1071" s="451"/>
      <c r="AH1071" s="451"/>
      <c r="AI1071" s="451"/>
      <c r="AJ1071" s="451"/>
      <c r="AK1071" s="451"/>
      <c r="AL1071" s="451"/>
      <c r="AM1071" s="451"/>
      <c r="AN1071" s="451"/>
      <c r="AO1071" s="451"/>
      <c r="AP1071" s="451"/>
      <c r="AQ1071" s="451"/>
      <c r="AR1071" s="451"/>
      <c r="AS1071" s="451"/>
      <c r="AT1071" s="451"/>
      <c r="AU1071" s="451"/>
      <c r="AV1071" s="451"/>
    </row>
    <row r="1072" spans="1:48">
      <c r="A1072" s="451"/>
      <c r="B1072" s="451"/>
      <c r="C1072" s="451"/>
      <c r="D1072" s="451"/>
      <c r="E1072" s="451"/>
      <c r="F1072" s="451"/>
      <c r="G1072" s="451"/>
      <c r="H1072" s="451"/>
      <c r="I1072" s="451"/>
      <c r="J1072" s="451"/>
      <c r="K1072" s="451"/>
      <c r="L1072" s="451"/>
      <c r="M1072" s="451"/>
      <c r="N1072" s="451"/>
      <c r="O1072" s="451"/>
      <c r="P1072" s="451"/>
      <c r="Q1072" s="451"/>
      <c r="R1072" s="451"/>
      <c r="S1072" s="451"/>
      <c r="T1072" s="451"/>
      <c r="U1072" s="451"/>
      <c r="V1072" s="451"/>
      <c r="W1072" s="451"/>
      <c r="X1072" s="451"/>
      <c r="Y1072" s="451"/>
      <c r="Z1072" s="451"/>
      <c r="AA1072" s="451"/>
      <c r="AB1072" s="451"/>
      <c r="AC1072" s="451"/>
      <c r="AD1072" s="451"/>
      <c r="AE1072" s="451"/>
      <c r="AF1072" s="451"/>
      <c r="AG1072" s="451"/>
      <c r="AH1072" s="451"/>
      <c r="AI1072" s="451"/>
      <c r="AJ1072" s="451"/>
      <c r="AK1072" s="451"/>
      <c r="AL1072" s="451"/>
      <c r="AM1072" s="451"/>
      <c r="AN1072" s="451"/>
      <c r="AO1072" s="451"/>
      <c r="AP1072" s="451"/>
      <c r="AQ1072" s="451"/>
      <c r="AR1072" s="451"/>
      <c r="AS1072" s="451"/>
      <c r="AT1072" s="451"/>
      <c r="AU1072" s="451"/>
      <c r="AV1072" s="451"/>
    </row>
    <row r="1073" spans="1:48">
      <c r="A1073" s="451"/>
      <c r="B1073" s="451"/>
      <c r="C1073" s="451"/>
      <c r="D1073" s="451"/>
      <c r="E1073" s="451"/>
      <c r="F1073" s="451"/>
      <c r="G1073" s="451"/>
      <c r="H1073" s="451"/>
      <c r="I1073" s="451"/>
      <c r="J1073" s="451"/>
      <c r="K1073" s="451"/>
      <c r="L1073" s="451"/>
      <c r="M1073" s="451"/>
      <c r="N1073" s="451"/>
      <c r="O1073" s="451"/>
      <c r="P1073" s="451"/>
      <c r="Q1073" s="451"/>
      <c r="R1073" s="451"/>
      <c r="S1073" s="451"/>
      <c r="T1073" s="451"/>
      <c r="U1073" s="451"/>
      <c r="V1073" s="451"/>
      <c r="W1073" s="451"/>
      <c r="X1073" s="451"/>
      <c r="Y1073" s="451"/>
      <c r="Z1073" s="451"/>
      <c r="AA1073" s="451"/>
      <c r="AB1073" s="451"/>
      <c r="AC1073" s="451"/>
      <c r="AD1073" s="451"/>
      <c r="AE1073" s="451"/>
      <c r="AF1073" s="451"/>
      <c r="AG1073" s="451"/>
      <c r="AH1073" s="451"/>
      <c r="AI1073" s="451"/>
      <c r="AJ1073" s="451"/>
      <c r="AK1073" s="451"/>
      <c r="AL1073" s="451"/>
      <c r="AM1073" s="451"/>
      <c r="AN1073" s="451"/>
      <c r="AO1073" s="451"/>
      <c r="AP1073" s="451"/>
      <c r="AQ1073" s="451"/>
      <c r="AR1073" s="451"/>
      <c r="AS1073" s="451"/>
      <c r="AT1073" s="451"/>
      <c r="AU1073" s="451"/>
      <c r="AV1073" s="451"/>
    </row>
    <row r="1074" spans="1:48">
      <c r="A1074" s="451"/>
      <c r="B1074" s="451"/>
      <c r="C1074" s="451"/>
      <c r="D1074" s="451"/>
      <c r="E1074" s="451"/>
      <c r="F1074" s="451"/>
      <c r="G1074" s="451"/>
      <c r="H1074" s="451"/>
      <c r="I1074" s="451"/>
      <c r="J1074" s="451"/>
      <c r="K1074" s="451"/>
      <c r="L1074" s="451"/>
      <c r="M1074" s="451"/>
      <c r="N1074" s="451"/>
      <c r="O1074" s="451"/>
      <c r="P1074" s="451"/>
      <c r="Q1074" s="451"/>
      <c r="R1074" s="451"/>
      <c r="S1074" s="451"/>
      <c r="T1074" s="451"/>
      <c r="U1074" s="451"/>
      <c r="V1074" s="451"/>
      <c r="W1074" s="451"/>
      <c r="X1074" s="451"/>
      <c r="Y1074" s="451"/>
      <c r="Z1074" s="451"/>
      <c r="AA1074" s="451"/>
      <c r="AB1074" s="451"/>
      <c r="AC1074" s="451"/>
      <c r="AD1074" s="451"/>
      <c r="AE1074" s="451"/>
      <c r="AF1074" s="451"/>
      <c r="AG1074" s="451"/>
      <c r="AH1074" s="451"/>
      <c r="AI1074" s="451"/>
      <c r="AJ1074" s="451"/>
      <c r="AK1074" s="451"/>
      <c r="AL1074" s="451"/>
      <c r="AM1074" s="451"/>
      <c r="AN1074" s="451"/>
      <c r="AO1074" s="451"/>
      <c r="AP1074" s="451"/>
      <c r="AQ1074" s="451"/>
      <c r="AR1074" s="451"/>
      <c r="AS1074" s="451"/>
      <c r="AT1074" s="451"/>
      <c r="AU1074" s="451"/>
      <c r="AV1074" s="451"/>
    </row>
    <row r="1075" spans="1:48">
      <c r="A1075" s="451"/>
      <c r="B1075" s="451"/>
      <c r="C1075" s="451"/>
      <c r="D1075" s="451"/>
      <c r="E1075" s="451"/>
      <c r="F1075" s="451"/>
      <c r="G1075" s="451"/>
      <c r="H1075" s="451"/>
      <c r="I1075" s="451"/>
      <c r="J1075" s="451"/>
      <c r="K1075" s="451"/>
      <c r="L1075" s="451"/>
      <c r="M1075" s="451"/>
      <c r="N1075" s="451"/>
      <c r="O1075" s="451"/>
      <c r="P1075" s="451"/>
      <c r="Q1075" s="451"/>
      <c r="R1075" s="451"/>
      <c r="S1075" s="451"/>
      <c r="T1075" s="451"/>
      <c r="U1075" s="451"/>
      <c r="V1075" s="451"/>
      <c r="W1075" s="451"/>
      <c r="X1075" s="451"/>
      <c r="Y1075" s="451"/>
      <c r="Z1075" s="451"/>
      <c r="AA1075" s="451"/>
      <c r="AB1075" s="451"/>
      <c r="AC1075" s="451"/>
      <c r="AD1075" s="451"/>
      <c r="AE1075" s="451"/>
      <c r="AF1075" s="451"/>
      <c r="AG1075" s="451"/>
      <c r="AH1075" s="451"/>
      <c r="AI1075" s="451"/>
      <c r="AJ1075" s="451"/>
      <c r="AK1075" s="451"/>
      <c r="AL1075" s="451"/>
      <c r="AM1075" s="451"/>
      <c r="AN1075" s="451"/>
      <c r="AO1075" s="451"/>
      <c r="AP1075" s="451"/>
      <c r="AQ1075" s="451"/>
      <c r="AR1075" s="451"/>
      <c r="AS1075" s="451"/>
      <c r="AT1075" s="451"/>
      <c r="AU1075" s="451"/>
      <c r="AV1075" s="451"/>
    </row>
    <row r="1076" spans="1:48">
      <c r="A1076" s="451"/>
      <c r="B1076" s="451"/>
      <c r="C1076" s="451"/>
      <c r="D1076" s="451"/>
      <c r="E1076" s="451"/>
      <c r="F1076" s="451"/>
      <c r="G1076" s="451"/>
      <c r="H1076" s="451"/>
      <c r="I1076" s="451"/>
      <c r="J1076" s="451"/>
      <c r="K1076" s="451"/>
      <c r="L1076" s="451"/>
      <c r="M1076" s="451"/>
      <c r="N1076" s="451"/>
      <c r="O1076" s="451"/>
      <c r="P1076" s="451"/>
      <c r="Q1076" s="451"/>
      <c r="R1076" s="451"/>
      <c r="S1076" s="451"/>
      <c r="T1076" s="451"/>
      <c r="U1076" s="451"/>
      <c r="V1076" s="451"/>
      <c r="W1076" s="451"/>
      <c r="X1076" s="451"/>
      <c r="Y1076" s="451"/>
      <c r="Z1076" s="451"/>
      <c r="AA1076" s="451"/>
      <c r="AB1076" s="451"/>
      <c r="AC1076" s="451"/>
      <c r="AD1076" s="451"/>
      <c r="AE1076" s="451"/>
      <c r="AF1076" s="451"/>
      <c r="AG1076" s="451"/>
      <c r="AH1076" s="451"/>
      <c r="AI1076" s="451"/>
      <c r="AJ1076" s="451"/>
      <c r="AK1076" s="451"/>
      <c r="AL1076" s="451"/>
      <c r="AM1076" s="451"/>
      <c r="AN1076" s="451"/>
      <c r="AO1076" s="451"/>
      <c r="AP1076" s="451"/>
      <c r="AQ1076" s="451"/>
      <c r="AR1076" s="451"/>
      <c r="AS1076" s="451"/>
      <c r="AT1076" s="451"/>
      <c r="AU1076" s="451"/>
      <c r="AV1076" s="451"/>
    </row>
    <row r="1077" spans="1:48">
      <c r="A1077" s="451"/>
      <c r="B1077" s="451"/>
      <c r="C1077" s="451"/>
      <c r="D1077" s="451"/>
      <c r="E1077" s="451"/>
      <c r="F1077" s="451"/>
      <c r="G1077" s="451"/>
      <c r="H1077" s="451"/>
      <c r="I1077" s="451"/>
      <c r="J1077" s="451"/>
      <c r="K1077" s="451"/>
      <c r="L1077" s="451"/>
      <c r="M1077" s="451"/>
      <c r="N1077" s="451"/>
      <c r="O1077" s="451"/>
      <c r="P1077" s="451"/>
      <c r="Q1077" s="451"/>
      <c r="R1077" s="451"/>
      <c r="S1077" s="451"/>
      <c r="T1077" s="451"/>
      <c r="U1077" s="451"/>
      <c r="V1077" s="451"/>
      <c r="W1077" s="451"/>
      <c r="X1077" s="451"/>
      <c r="Y1077" s="451"/>
      <c r="Z1077" s="451"/>
      <c r="AA1077" s="451"/>
      <c r="AB1077" s="451"/>
      <c r="AC1077" s="451"/>
      <c r="AD1077" s="451"/>
      <c r="AE1077" s="451"/>
      <c r="AF1077" s="451"/>
      <c r="AG1077" s="451"/>
      <c r="AH1077" s="451"/>
      <c r="AI1077" s="451"/>
      <c r="AJ1077" s="451"/>
      <c r="AK1077" s="451"/>
      <c r="AL1077" s="451"/>
      <c r="AM1077" s="451"/>
      <c r="AN1077" s="451"/>
      <c r="AO1077" s="451"/>
      <c r="AP1077" s="451"/>
      <c r="AQ1077" s="451"/>
      <c r="AR1077" s="451"/>
      <c r="AS1077" s="451"/>
      <c r="AT1077" s="451"/>
      <c r="AU1077" s="451"/>
      <c r="AV1077" s="451"/>
    </row>
    <row r="1078" spans="1:48">
      <c r="A1078" s="451"/>
      <c r="B1078" s="451"/>
      <c r="C1078" s="451"/>
      <c r="D1078" s="451"/>
      <c r="E1078" s="451"/>
      <c r="F1078" s="451"/>
      <c r="G1078" s="451"/>
      <c r="H1078" s="451"/>
      <c r="I1078" s="451"/>
      <c r="J1078" s="451"/>
      <c r="K1078" s="451"/>
      <c r="L1078" s="451"/>
      <c r="M1078" s="451"/>
      <c r="N1078" s="451"/>
      <c r="O1078" s="451"/>
      <c r="P1078" s="451"/>
      <c r="Q1078" s="451"/>
      <c r="R1078" s="451"/>
      <c r="S1078" s="451"/>
      <c r="T1078" s="451"/>
      <c r="U1078" s="451"/>
      <c r="V1078" s="451"/>
      <c r="W1078" s="451"/>
      <c r="X1078" s="451"/>
      <c r="Y1078" s="451"/>
      <c r="Z1078" s="451"/>
      <c r="AA1078" s="451"/>
      <c r="AB1078" s="451"/>
      <c r="AC1078" s="451"/>
      <c r="AD1078" s="451"/>
      <c r="AE1078" s="451"/>
      <c r="AF1078" s="451"/>
      <c r="AG1078" s="451"/>
      <c r="AH1078" s="451"/>
      <c r="AI1078" s="451"/>
      <c r="AJ1078" s="451"/>
      <c r="AK1078" s="451"/>
      <c r="AL1078" s="451"/>
      <c r="AM1078" s="451"/>
      <c r="AN1078" s="451"/>
      <c r="AO1078" s="451"/>
      <c r="AP1078" s="451"/>
      <c r="AQ1078" s="451"/>
      <c r="AR1078" s="451"/>
      <c r="AS1078" s="451"/>
      <c r="AT1078" s="451"/>
      <c r="AU1078" s="451"/>
      <c r="AV1078" s="451"/>
    </row>
    <row r="1079" spans="1:48">
      <c r="A1079" s="451"/>
      <c r="B1079" s="451"/>
      <c r="C1079" s="451"/>
      <c r="D1079" s="451"/>
      <c r="E1079" s="451"/>
      <c r="F1079" s="451"/>
      <c r="G1079" s="451"/>
      <c r="H1079" s="451"/>
      <c r="I1079" s="451"/>
      <c r="J1079" s="451"/>
      <c r="K1079" s="451"/>
      <c r="L1079" s="451"/>
      <c r="M1079" s="451"/>
      <c r="N1079" s="451"/>
      <c r="O1079" s="451"/>
      <c r="P1079" s="451"/>
      <c r="Q1079" s="451"/>
      <c r="R1079" s="451"/>
      <c r="S1079" s="451"/>
      <c r="T1079" s="451"/>
      <c r="U1079" s="451"/>
      <c r="V1079" s="451"/>
      <c r="W1079" s="451"/>
      <c r="X1079" s="451"/>
      <c r="Y1079" s="451"/>
      <c r="Z1079" s="451"/>
      <c r="AA1079" s="451"/>
      <c r="AB1079" s="451"/>
      <c r="AC1079" s="451"/>
      <c r="AD1079" s="451"/>
      <c r="AE1079" s="451"/>
      <c r="AF1079" s="451"/>
      <c r="AG1079" s="451"/>
      <c r="AH1079" s="451"/>
      <c r="AI1079" s="451"/>
      <c r="AJ1079" s="451"/>
      <c r="AK1079" s="451"/>
      <c r="AL1079" s="451"/>
      <c r="AM1079" s="451"/>
      <c r="AN1079" s="451"/>
      <c r="AO1079" s="451"/>
      <c r="AP1079" s="451"/>
      <c r="AQ1079" s="451"/>
      <c r="AR1079" s="451"/>
      <c r="AS1079" s="451"/>
      <c r="AT1079" s="451"/>
      <c r="AU1079" s="451"/>
      <c r="AV1079" s="451"/>
    </row>
    <row r="1080" spans="1:48">
      <c r="A1080" s="451"/>
      <c r="B1080" s="451"/>
      <c r="C1080" s="451"/>
      <c r="D1080" s="451"/>
      <c r="E1080" s="451"/>
      <c r="F1080" s="451"/>
      <c r="G1080" s="451"/>
      <c r="H1080" s="451"/>
      <c r="I1080" s="451"/>
      <c r="J1080" s="451"/>
      <c r="K1080" s="451"/>
      <c r="L1080" s="451"/>
      <c r="M1080" s="451"/>
      <c r="N1080" s="451"/>
      <c r="O1080" s="451"/>
      <c r="P1080" s="451"/>
      <c r="Q1080" s="451"/>
      <c r="R1080" s="451"/>
      <c r="S1080" s="451"/>
      <c r="T1080" s="451"/>
      <c r="U1080" s="451"/>
      <c r="V1080" s="451"/>
      <c r="W1080" s="451"/>
      <c r="X1080" s="451"/>
      <c r="Y1080" s="451"/>
      <c r="Z1080" s="451"/>
      <c r="AA1080" s="451"/>
      <c r="AB1080" s="451"/>
      <c r="AC1080" s="451"/>
      <c r="AD1080" s="451"/>
      <c r="AE1080" s="451"/>
      <c r="AF1080" s="451"/>
      <c r="AG1080" s="451"/>
      <c r="AH1080" s="451"/>
      <c r="AI1080" s="451"/>
      <c r="AJ1080" s="451"/>
      <c r="AK1080" s="451"/>
      <c r="AL1080" s="451"/>
      <c r="AM1080" s="451"/>
      <c r="AN1080" s="451"/>
      <c r="AO1080" s="451"/>
      <c r="AP1080" s="451"/>
      <c r="AQ1080" s="451"/>
      <c r="AR1080" s="451"/>
      <c r="AS1080" s="451"/>
      <c r="AT1080" s="451"/>
      <c r="AU1080" s="451"/>
      <c r="AV1080" s="451"/>
    </row>
    <row r="1081" spans="1:48">
      <c r="A1081" s="451"/>
      <c r="B1081" s="451"/>
      <c r="C1081" s="451"/>
      <c r="D1081" s="451"/>
      <c r="E1081" s="451"/>
      <c r="F1081" s="451"/>
      <c r="G1081" s="451"/>
      <c r="H1081" s="451"/>
      <c r="I1081" s="451"/>
      <c r="J1081" s="451"/>
      <c r="K1081" s="451"/>
      <c r="L1081" s="451"/>
      <c r="M1081" s="451"/>
      <c r="N1081" s="451"/>
      <c r="O1081" s="451"/>
      <c r="P1081" s="451"/>
      <c r="Q1081" s="451"/>
      <c r="R1081" s="451"/>
      <c r="S1081" s="451"/>
      <c r="T1081" s="451"/>
      <c r="U1081" s="451"/>
      <c r="V1081" s="451"/>
      <c r="W1081" s="451"/>
      <c r="X1081" s="451"/>
      <c r="Y1081" s="451"/>
      <c r="Z1081" s="451"/>
      <c r="AA1081" s="451"/>
      <c r="AB1081" s="451"/>
      <c r="AC1081" s="451"/>
      <c r="AD1081" s="451"/>
      <c r="AE1081" s="451"/>
      <c r="AF1081" s="451"/>
      <c r="AG1081" s="451"/>
      <c r="AH1081" s="451"/>
      <c r="AI1081" s="451"/>
      <c r="AJ1081" s="451"/>
      <c r="AK1081" s="451"/>
      <c r="AL1081" s="451"/>
      <c r="AM1081" s="451"/>
      <c r="AN1081" s="451"/>
      <c r="AO1081" s="451"/>
      <c r="AP1081" s="451"/>
      <c r="AQ1081" s="451"/>
      <c r="AR1081" s="451"/>
      <c r="AS1081" s="451"/>
      <c r="AT1081" s="451"/>
      <c r="AU1081" s="451"/>
      <c r="AV1081" s="451"/>
    </row>
    <row r="1082" spans="1:48">
      <c r="A1082" s="451"/>
      <c r="B1082" s="451"/>
      <c r="C1082" s="451"/>
      <c r="D1082" s="451"/>
      <c r="E1082" s="451"/>
      <c r="F1082" s="451"/>
      <c r="G1082" s="451"/>
      <c r="H1082" s="451"/>
      <c r="I1082" s="451"/>
      <c r="J1082" s="451"/>
      <c r="K1082" s="451"/>
      <c r="L1082" s="451"/>
      <c r="M1082" s="451"/>
      <c r="N1082" s="451"/>
      <c r="O1082" s="451"/>
      <c r="P1082" s="451"/>
      <c r="Q1082" s="451"/>
      <c r="R1082" s="451"/>
      <c r="S1082" s="451"/>
      <c r="T1082" s="451"/>
      <c r="U1082" s="451"/>
      <c r="V1082" s="451"/>
      <c r="W1082" s="451"/>
      <c r="X1082" s="451"/>
      <c r="Y1082" s="451"/>
      <c r="Z1082" s="451"/>
      <c r="AA1082" s="451"/>
      <c r="AB1082" s="451"/>
      <c r="AC1082" s="451"/>
      <c r="AD1082" s="451"/>
      <c r="AE1082" s="451"/>
      <c r="AF1082" s="451"/>
      <c r="AG1082" s="451"/>
      <c r="AH1082" s="451"/>
      <c r="AI1082" s="451"/>
      <c r="AJ1082" s="451"/>
      <c r="AK1082" s="451"/>
      <c r="AL1082" s="451"/>
      <c r="AM1082" s="451"/>
      <c r="AN1082" s="451"/>
      <c r="AO1082" s="451"/>
      <c r="AP1082" s="451"/>
      <c r="AQ1082" s="451"/>
      <c r="AR1082" s="451"/>
      <c r="AS1082" s="451"/>
      <c r="AT1082" s="451"/>
      <c r="AU1082" s="451"/>
      <c r="AV1082" s="451"/>
    </row>
    <row r="1083" spans="1:48">
      <c r="A1083" s="451"/>
      <c r="B1083" s="451"/>
      <c r="C1083" s="451"/>
      <c r="D1083" s="451"/>
      <c r="E1083" s="451"/>
      <c r="F1083" s="451"/>
      <c r="G1083" s="451"/>
      <c r="H1083" s="451"/>
      <c r="I1083" s="451"/>
      <c r="J1083" s="451"/>
      <c r="K1083" s="451"/>
      <c r="L1083" s="451"/>
      <c r="M1083" s="451"/>
      <c r="N1083" s="451"/>
      <c r="O1083" s="451"/>
      <c r="P1083" s="451"/>
      <c r="Q1083" s="451"/>
      <c r="R1083" s="451"/>
      <c r="S1083" s="451"/>
      <c r="T1083" s="451"/>
      <c r="U1083" s="451"/>
      <c r="V1083" s="451"/>
      <c r="W1083" s="451"/>
      <c r="X1083" s="451"/>
      <c r="Y1083" s="451"/>
      <c r="Z1083" s="451"/>
      <c r="AA1083" s="451"/>
      <c r="AB1083" s="451"/>
      <c r="AC1083" s="451"/>
      <c r="AD1083" s="451"/>
      <c r="AE1083" s="451"/>
      <c r="AF1083" s="451"/>
      <c r="AG1083" s="451"/>
      <c r="AH1083" s="451"/>
      <c r="AI1083" s="451"/>
      <c r="AJ1083" s="451"/>
      <c r="AK1083" s="451"/>
      <c r="AL1083" s="451"/>
      <c r="AM1083" s="451"/>
      <c r="AN1083" s="451"/>
      <c r="AO1083" s="451"/>
      <c r="AP1083" s="451"/>
      <c r="AQ1083" s="451"/>
      <c r="AR1083" s="451"/>
      <c r="AS1083" s="451"/>
      <c r="AT1083" s="451"/>
      <c r="AU1083" s="451"/>
      <c r="AV1083" s="451"/>
    </row>
    <row r="1084" spans="1:48">
      <c r="A1084" s="451"/>
      <c r="B1084" s="451"/>
      <c r="C1084" s="451"/>
      <c r="D1084" s="451"/>
      <c r="E1084" s="451"/>
      <c r="F1084" s="451"/>
      <c r="G1084" s="451"/>
      <c r="H1084" s="451"/>
      <c r="I1084" s="451"/>
      <c r="J1084" s="451"/>
      <c r="K1084" s="451"/>
      <c r="L1084" s="451"/>
      <c r="M1084" s="451"/>
      <c r="N1084" s="451"/>
      <c r="O1084" s="451"/>
      <c r="P1084" s="451"/>
      <c r="Q1084" s="451"/>
      <c r="R1084" s="451"/>
      <c r="S1084" s="451"/>
      <c r="T1084" s="451"/>
      <c r="U1084" s="451"/>
      <c r="V1084" s="451"/>
      <c r="W1084" s="451"/>
      <c r="X1084" s="451"/>
      <c r="Y1084" s="451"/>
      <c r="Z1084" s="451"/>
      <c r="AA1084" s="451"/>
      <c r="AB1084" s="451"/>
      <c r="AC1084" s="451"/>
      <c r="AD1084" s="451"/>
      <c r="AE1084" s="451"/>
      <c r="AF1084" s="451"/>
      <c r="AG1084" s="451"/>
      <c r="AH1084" s="451"/>
      <c r="AI1084" s="451"/>
      <c r="AJ1084" s="451"/>
      <c r="AK1084" s="451"/>
      <c r="AL1084" s="451"/>
      <c r="AM1084" s="451"/>
      <c r="AN1084" s="451"/>
      <c r="AO1084" s="451"/>
      <c r="AP1084" s="451"/>
      <c r="AQ1084" s="451"/>
      <c r="AR1084" s="451"/>
      <c r="AS1084" s="451"/>
      <c r="AT1084" s="451"/>
      <c r="AU1084" s="451"/>
      <c r="AV1084" s="451"/>
    </row>
    <row r="1085" spans="1:48">
      <c r="A1085" s="451"/>
      <c r="B1085" s="451"/>
      <c r="C1085" s="451"/>
      <c r="D1085" s="451"/>
      <c r="E1085" s="451"/>
      <c r="F1085" s="451"/>
      <c r="G1085" s="451"/>
      <c r="H1085" s="451"/>
      <c r="I1085" s="451"/>
      <c r="J1085" s="451"/>
      <c r="K1085" s="451"/>
      <c r="L1085" s="451"/>
      <c r="M1085" s="451"/>
      <c r="N1085" s="451"/>
      <c r="O1085" s="451"/>
      <c r="P1085" s="451"/>
      <c r="Q1085" s="451"/>
      <c r="R1085" s="451"/>
      <c r="S1085" s="451"/>
      <c r="T1085" s="451"/>
      <c r="U1085" s="451"/>
      <c r="V1085" s="451"/>
      <c r="W1085" s="451"/>
      <c r="X1085" s="451"/>
      <c r="Y1085" s="451"/>
      <c r="Z1085" s="451"/>
      <c r="AA1085" s="451"/>
      <c r="AB1085" s="451"/>
      <c r="AC1085" s="451"/>
      <c r="AD1085" s="451"/>
      <c r="AE1085" s="451"/>
      <c r="AF1085" s="451"/>
      <c r="AG1085" s="451"/>
      <c r="AH1085" s="451"/>
      <c r="AI1085" s="451"/>
      <c r="AJ1085" s="451"/>
      <c r="AK1085" s="451"/>
      <c r="AL1085" s="451"/>
      <c r="AM1085" s="451"/>
      <c r="AN1085" s="451"/>
      <c r="AO1085" s="451"/>
      <c r="AP1085" s="451"/>
      <c r="AQ1085" s="451"/>
      <c r="AR1085" s="451"/>
      <c r="AS1085" s="451"/>
      <c r="AT1085" s="451"/>
      <c r="AU1085" s="451"/>
      <c r="AV1085" s="451"/>
    </row>
    <row r="1086" spans="1:48">
      <c r="A1086" s="451"/>
      <c r="B1086" s="451"/>
      <c r="C1086" s="451"/>
      <c r="D1086" s="451"/>
      <c r="E1086" s="451"/>
      <c r="F1086" s="451"/>
      <c r="G1086" s="451"/>
      <c r="H1086" s="451"/>
      <c r="I1086" s="451"/>
      <c r="J1086" s="451"/>
      <c r="K1086" s="451"/>
      <c r="L1086" s="451"/>
      <c r="M1086" s="451"/>
      <c r="N1086" s="451"/>
      <c r="O1086" s="451"/>
      <c r="P1086" s="451"/>
      <c r="Q1086" s="451"/>
      <c r="R1086" s="451"/>
      <c r="S1086" s="451"/>
      <c r="T1086" s="451"/>
      <c r="U1086" s="451"/>
      <c r="V1086" s="451"/>
      <c r="W1086" s="451"/>
      <c r="X1086" s="451"/>
      <c r="Y1086" s="451"/>
      <c r="Z1086" s="451"/>
      <c r="AA1086" s="451"/>
      <c r="AB1086" s="451"/>
      <c r="AC1086" s="451"/>
      <c r="AD1086" s="451"/>
      <c r="AE1086" s="451"/>
      <c r="AF1086" s="451"/>
      <c r="AG1086" s="451"/>
      <c r="AH1086" s="451"/>
      <c r="AI1086" s="451"/>
      <c r="AJ1086" s="451"/>
      <c r="AK1086" s="451"/>
      <c r="AL1086" s="451"/>
      <c r="AM1086" s="451"/>
      <c r="AN1086" s="451"/>
      <c r="AO1086" s="451"/>
      <c r="AP1086" s="451"/>
      <c r="AQ1086" s="451"/>
      <c r="AR1086" s="451"/>
      <c r="AS1086" s="451"/>
      <c r="AT1086" s="451"/>
      <c r="AU1086" s="451"/>
      <c r="AV1086" s="451"/>
    </row>
    <row r="1087" spans="1:48">
      <c r="A1087" s="451"/>
      <c r="B1087" s="451"/>
      <c r="C1087" s="451"/>
      <c r="D1087" s="451"/>
      <c r="E1087" s="451"/>
      <c r="F1087" s="451"/>
      <c r="G1087" s="451"/>
      <c r="H1087" s="451"/>
      <c r="I1087" s="451"/>
      <c r="J1087" s="451"/>
      <c r="K1087" s="451"/>
      <c r="L1087" s="451"/>
      <c r="M1087" s="451"/>
      <c r="N1087" s="451"/>
      <c r="O1087" s="451"/>
      <c r="P1087" s="451"/>
      <c r="Q1087" s="451"/>
      <c r="R1087" s="451"/>
      <c r="S1087" s="451"/>
      <c r="T1087" s="451"/>
      <c r="U1087" s="451"/>
      <c r="V1087" s="451"/>
      <c r="W1087" s="451"/>
      <c r="X1087" s="451"/>
      <c r="Y1087" s="451"/>
      <c r="Z1087" s="451"/>
      <c r="AA1087" s="451"/>
      <c r="AB1087" s="451"/>
      <c r="AC1087" s="451"/>
      <c r="AD1087" s="451"/>
      <c r="AE1087" s="451"/>
      <c r="AF1087" s="451"/>
      <c r="AG1087" s="451"/>
      <c r="AH1087" s="451"/>
      <c r="AI1087" s="451"/>
      <c r="AJ1087" s="451"/>
      <c r="AK1087" s="451"/>
      <c r="AL1087" s="451"/>
      <c r="AM1087" s="451"/>
      <c r="AN1087" s="451"/>
      <c r="AO1087" s="451"/>
      <c r="AP1087" s="451"/>
      <c r="AQ1087" s="451"/>
      <c r="AR1087" s="451"/>
      <c r="AS1087" s="451"/>
      <c r="AT1087" s="451"/>
      <c r="AU1087" s="451"/>
      <c r="AV1087" s="451"/>
    </row>
    <row r="1088" spans="1:48">
      <c r="A1088" s="451"/>
      <c r="B1088" s="451"/>
      <c r="C1088" s="451"/>
      <c r="D1088" s="451"/>
      <c r="E1088" s="451"/>
      <c r="F1088" s="451"/>
      <c r="G1088" s="451"/>
      <c r="H1088" s="451"/>
      <c r="I1088" s="451"/>
      <c r="J1088" s="451"/>
      <c r="K1088" s="451"/>
      <c r="L1088" s="451"/>
      <c r="M1088" s="451"/>
      <c r="N1088" s="451"/>
      <c r="O1088" s="451"/>
      <c r="P1088" s="451"/>
      <c r="Q1088" s="451"/>
      <c r="R1088" s="451"/>
      <c r="S1088" s="451"/>
      <c r="T1088" s="451"/>
      <c r="U1088" s="451"/>
      <c r="V1088" s="451"/>
      <c r="W1088" s="451"/>
      <c r="X1088" s="451"/>
      <c r="Y1088" s="451"/>
      <c r="Z1088" s="451"/>
      <c r="AA1088" s="451"/>
      <c r="AB1088" s="451"/>
      <c r="AC1088" s="451"/>
      <c r="AD1088" s="451"/>
      <c r="AE1088" s="451"/>
      <c r="AF1088" s="451"/>
      <c r="AG1088" s="451"/>
      <c r="AH1088" s="451"/>
      <c r="AI1088" s="451"/>
      <c r="AJ1088" s="451"/>
      <c r="AK1088" s="451"/>
      <c r="AL1088" s="451"/>
      <c r="AM1088" s="451"/>
      <c r="AN1088" s="451"/>
      <c r="AO1088" s="451"/>
      <c r="AP1088" s="451"/>
      <c r="AQ1088" s="451"/>
      <c r="AR1088" s="451"/>
      <c r="AS1088" s="451"/>
      <c r="AT1088" s="451"/>
      <c r="AU1088" s="451"/>
      <c r="AV1088" s="451"/>
    </row>
    <row r="1089" spans="1:48">
      <c r="A1089" s="451"/>
      <c r="B1089" s="451"/>
      <c r="C1089" s="451"/>
      <c r="D1089" s="451"/>
      <c r="E1089" s="451"/>
      <c r="F1089" s="451"/>
      <c r="G1089" s="451"/>
      <c r="H1089" s="451"/>
      <c r="I1089" s="451"/>
      <c r="J1089" s="451"/>
      <c r="K1089" s="451"/>
      <c r="L1089" s="451"/>
      <c r="M1089" s="451"/>
      <c r="N1089" s="451"/>
      <c r="O1089" s="451"/>
      <c r="P1089" s="451"/>
      <c r="Q1089" s="451"/>
      <c r="R1089" s="451"/>
      <c r="S1089" s="451"/>
      <c r="T1089" s="451"/>
      <c r="U1089" s="451"/>
      <c r="V1089" s="451"/>
      <c r="W1089" s="451"/>
      <c r="X1089" s="451"/>
      <c r="Y1089" s="451"/>
      <c r="Z1089" s="451"/>
      <c r="AA1089" s="451"/>
      <c r="AB1089" s="451"/>
      <c r="AC1089" s="451"/>
      <c r="AD1089" s="451"/>
      <c r="AE1089" s="451"/>
      <c r="AF1089" s="451"/>
      <c r="AG1089" s="451"/>
      <c r="AH1089" s="451"/>
      <c r="AI1089" s="451"/>
      <c r="AJ1089" s="451"/>
      <c r="AK1089" s="451"/>
      <c r="AL1089" s="451"/>
      <c r="AM1089" s="451"/>
      <c r="AN1089" s="451"/>
      <c r="AO1089" s="451"/>
      <c r="AP1089" s="451"/>
      <c r="AQ1089" s="451"/>
      <c r="AR1089" s="451"/>
      <c r="AS1089" s="451"/>
      <c r="AT1089" s="451"/>
      <c r="AU1089" s="451"/>
      <c r="AV1089" s="451"/>
    </row>
    <row r="1090" spans="1:48">
      <c r="A1090" s="451"/>
      <c r="B1090" s="451"/>
      <c r="C1090" s="451"/>
      <c r="D1090" s="451"/>
      <c r="E1090" s="451"/>
      <c r="F1090" s="451"/>
      <c r="G1090" s="451"/>
      <c r="H1090" s="451"/>
      <c r="I1090" s="451"/>
      <c r="J1090" s="451"/>
      <c r="K1090" s="451"/>
      <c r="L1090" s="451"/>
      <c r="M1090" s="451"/>
      <c r="N1090" s="451"/>
      <c r="O1090" s="451"/>
      <c r="P1090" s="451"/>
      <c r="Q1090" s="451"/>
      <c r="R1090" s="451"/>
      <c r="S1090" s="451"/>
      <c r="T1090" s="451"/>
      <c r="U1090" s="451"/>
      <c r="V1090" s="451"/>
      <c r="W1090" s="451"/>
      <c r="X1090" s="451"/>
      <c r="Y1090" s="451"/>
      <c r="Z1090" s="451"/>
      <c r="AA1090" s="451"/>
      <c r="AB1090" s="451"/>
      <c r="AC1090" s="451"/>
      <c r="AD1090" s="451"/>
      <c r="AE1090" s="451"/>
      <c r="AF1090" s="451"/>
      <c r="AG1090" s="451"/>
      <c r="AH1090" s="451"/>
      <c r="AI1090" s="451"/>
      <c r="AJ1090" s="451"/>
      <c r="AK1090" s="451"/>
      <c r="AL1090" s="451"/>
      <c r="AM1090" s="451"/>
      <c r="AN1090" s="451"/>
      <c r="AO1090" s="451"/>
      <c r="AP1090" s="451"/>
      <c r="AQ1090" s="451"/>
      <c r="AR1090" s="451"/>
      <c r="AS1090" s="451"/>
      <c r="AT1090" s="451"/>
      <c r="AU1090" s="451"/>
      <c r="AV1090" s="451"/>
    </row>
    <row r="1091" spans="1:48">
      <c r="A1091" s="451"/>
      <c r="B1091" s="451"/>
      <c r="C1091" s="451"/>
      <c r="D1091" s="451"/>
      <c r="E1091" s="451"/>
      <c r="F1091" s="451"/>
      <c r="G1091" s="451"/>
      <c r="H1091" s="451"/>
      <c r="I1091" s="451"/>
      <c r="J1091" s="451"/>
      <c r="K1091" s="451"/>
      <c r="L1091" s="451"/>
      <c r="M1091" s="451"/>
      <c r="N1091" s="451"/>
      <c r="O1091" s="451"/>
      <c r="P1091" s="451"/>
      <c r="Q1091" s="451"/>
      <c r="R1091" s="451"/>
      <c r="S1091" s="451"/>
      <c r="T1091" s="451"/>
      <c r="U1091" s="451"/>
      <c r="V1091" s="451"/>
      <c r="W1091" s="451"/>
      <c r="X1091" s="451"/>
      <c r="Y1091" s="451"/>
      <c r="Z1091" s="451"/>
      <c r="AA1091" s="451"/>
      <c r="AB1091" s="451"/>
      <c r="AC1091" s="451"/>
      <c r="AD1091" s="451"/>
      <c r="AE1091" s="451"/>
      <c r="AF1091" s="451"/>
      <c r="AG1091" s="451"/>
      <c r="AH1091" s="451"/>
      <c r="AI1091" s="451"/>
      <c r="AJ1091" s="451"/>
      <c r="AK1091" s="451"/>
      <c r="AL1091" s="451"/>
      <c r="AM1091" s="451"/>
      <c r="AN1091" s="451"/>
      <c r="AO1091" s="451"/>
      <c r="AP1091" s="451"/>
      <c r="AQ1091" s="451"/>
      <c r="AR1091" s="451"/>
      <c r="AS1091" s="451"/>
      <c r="AT1091" s="451"/>
      <c r="AU1091" s="451"/>
      <c r="AV1091" s="451"/>
    </row>
    <row r="1092" spans="1:48">
      <c r="A1092" s="451"/>
      <c r="B1092" s="451"/>
      <c r="C1092" s="451"/>
      <c r="D1092" s="451"/>
      <c r="E1092" s="451"/>
      <c r="F1092" s="451"/>
      <c r="G1092" s="451"/>
      <c r="H1092" s="451"/>
      <c r="I1092" s="451"/>
      <c r="J1092" s="451"/>
      <c r="K1092" s="451"/>
      <c r="L1092" s="451"/>
      <c r="M1092" s="451"/>
      <c r="N1092" s="451"/>
      <c r="O1092" s="451"/>
      <c r="P1092" s="451"/>
      <c r="Q1092" s="451"/>
      <c r="R1092" s="451"/>
      <c r="S1092" s="451"/>
      <c r="T1092" s="451"/>
      <c r="U1092" s="451"/>
      <c r="V1092" s="451"/>
      <c r="W1092" s="451"/>
      <c r="X1092" s="451"/>
      <c r="Y1092" s="451"/>
      <c r="Z1092" s="451"/>
      <c r="AA1092" s="451"/>
      <c r="AB1092" s="451"/>
      <c r="AC1092" s="451"/>
      <c r="AD1092" s="451"/>
      <c r="AE1092" s="451"/>
      <c r="AF1092" s="451"/>
      <c r="AG1092" s="451"/>
      <c r="AH1092" s="451"/>
      <c r="AI1092" s="451"/>
      <c r="AJ1092" s="451"/>
      <c r="AK1092" s="451"/>
      <c r="AL1092" s="451"/>
      <c r="AM1092" s="451"/>
      <c r="AN1092" s="451"/>
      <c r="AO1092" s="451"/>
      <c r="AP1092" s="451"/>
      <c r="AQ1092" s="451"/>
      <c r="AR1092" s="451"/>
      <c r="AS1092" s="451"/>
      <c r="AT1092" s="451"/>
      <c r="AU1092" s="451"/>
      <c r="AV1092" s="451"/>
    </row>
    <row r="1093" spans="1:48">
      <c r="A1093" s="451"/>
      <c r="B1093" s="451"/>
      <c r="C1093" s="451"/>
      <c r="D1093" s="451"/>
      <c r="E1093" s="451"/>
      <c r="F1093" s="451"/>
      <c r="G1093" s="451"/>
      <c r="H1093" s="451"/>
      <c r="I1093" s="451"/>
      <c r="J1093" s="451"/>
      <c r="K1093" s="451"/>
      <c r="L1093" s="451"/>
      <c r="M1093" s="451"/>
      <c r="N1093" s="451"/>
      <c r="O1093" s="451"/>
      <c r="P1093" s="451"/>
      <c r="Q1093" s="451"/>
      <c r="R1093" s="451"/>
      <c r="S1093" s="451"/>
      <c r="T1093" s="451"/>
      <c r="U1093" s="451"/>
      <c r="V1093" s="451"/>
      <c r="W1093" s="451"/>
      <c r="X1093" s="451"/>
      <c r="Y1093" s="451"/>
      <c r="Z1093" s="451"/>
      <c r="AA1093" s="451"/>
      <c r="AB1093" s="451"/>
      <c r="AC1093" s="451"/>
      <c r="AD1093" s="451"/>
      <c r="AE1093" s="451"/>
      <c r="AF1093" s="451"/>
      <c r="AG1093" s="451"/>
      <c r="AH1093" s="451"/>
      <c r="AI1093" s="451"/>
      <c r="AJ1093" s="451"/>
      <c r="AK1093" s="451"/>
      <c r="AL1093" s="451"/>
      <c r="AM1093" s="451"/>
      <c r="AN1093" s="451"/>
      <c r="AO1093" s="451"/>
      <c r="AP1093" s="451"/>
      <c r="AQ1093" s="451"/>
      <c r="AR1093" s="451"/>
      <c r="AS1093" s="451"/>
      <c r="AT1093" s="451"/>
      <c r="AU1093" s="451"/>
      <c r="AV1093" s="451"/>
    </row>
    <row r="1094" spans="1:48">
      <c r="A1094" s="451"/>
      <c r="B1094" s="451"/>
      <c r="C1094" s="451"/>
      <c r="D1094" s="451"/>
      <c r="E1094" s="451"/>
      <c r="F1094" s="451"/>
      <c r="G1094" s="451"/>
      <c r="H1094" s="451"/>
      <c r="I1094" s="451"/>
      <c r="J1094" s="451"/>
      <c r="K1094" s="451"/>
      <c r="L1094" s="451"/>
      <c r="M1094" s="451"/>
      <c r="N1094" s="451"/>
      <c r="O1094" s="451"/>
      <c r="P1094" s="451"/>
      <c r="Q1094" s="451"/>
      <c r="R1094" s="451"/>
      <c r="S1094" s="451"/>
      <c r="T1094" s="451"/>
      <c r="U1094" s="451"/>
      <c r="V1094" s="451"/>
      <c r="W1094" s="451"/>
      <c r="X1094" s="451"/>
      <c r="Y1094" s="451"/>
      <c r="Z1094" s="451"/>
      <c r="AA1094" s="451"/>
      <c r="AB1094" s="451"/>
      <c r="AC1094" s="451"/>
      <c r="AD1094" s="451"/>
      <c r="AE1094" s="451"/>
      <c r="AF1094" s="451"/>
      <c r="AG1094" s="451"/>
      <c r="AH1094" s="451"/>
      <c r="AI1094" s="451"/>
      <c r="AJ1094" s="451"/>
      <c r="AK1094" s="451"/>
      <c r="AL1094" s="451"/>
      <c r="AM1094" s="451"/>
      <c r="AN1094" s="451"/>
      <c r="AO1094" s="451"/>
      <c r="AP1094" s="451"/>
      <c r="AQ1094" s="451"/>
      <c r="AR1094" s="451"/>
      <c r="AS1094" s="451"/>
      <c r="AT1094" s="451"/>
      <c r="AU1094" s="451"/>
      <c r="AV1094" s="451"/>
    </row>
    <row r="1095" spans="1:48">
      <c r="A1095" s="451"/>
      <c r="B1095" s="451"/>
      <c r="C1095" s="451"/>
      <c r="D1095" s="451"/>
      <c r="E1095" s="451"/>
      <c r="F1095" s="451"/>
      <c r="G1095" s="451"/>
      <c r="H1095" s="451"/>
      <c r="I1095" s="451"/>
      <c r="J1095" s="451"/>
      <c r="K1095" s="451"/>
      <c r="L1095" s="451"/>
      <c r="M1095" s="451"/>
      <c r="N1095" s="451"/>
      <c r="O1095" s="451"/>
      <c r="P1095" s="451"/>
      <c r="Q1095" s="451"/>
      <c r="R1095" s="451"/>
      <c r="S1095" s="451"/>
      <c r="T1095" s="451"/>
      <c r="U1095" s="451"/>
      <c r="V1095" s="451"/>
      <c r="W1095" s="451"/>
      <c r="X1095" s="451"/>
      <c r="Y1095" s="451"/>
      <c r="Z1095" s="451"/>
      <c r="AA1095" s="451"/>
      <c r="AB1095" s="451"/>
      <c r="AC1095" s="451"/>
      <c r="AD1095" s="451"/>
      <c r="AE1095" s="451"/>
      <c r="AF1095" s="451"/>
      <c r="AG1095" s="451"/>
      <c r="AH1095" s="451"/>
      <c r="AI1095" s="451"/>
      <c r="AJ1095" s="451"/>
      <c r="AK1095" s="451"/>
      <c r="AL1095" s="451"/>
      <c r="AM1095" s="451"/>
      <c r="AN1095" s="451"/>
      <c r="AO1095" s="451"/>
      <c r="AP1095" s="451"/>
      <c r="AQ1095" s="451"/>
      <c r="AR1095" s="451"/>
      <c r="AS1095" s="451"/>
      <c r="AT1095" s="451"/>
      <c r="AU1095" s="451"/>
      <c r="AV1095" s="451"/>
    </row>
    <row r="1096" spans="1:48">
      <c r="A1096" s="451"/>
      <c r="B1096" s="451"/>
      <c r="C1096" s="451"/>
      <c r="D1096" s="451"/>
      <c r="E1096" s="451"/>
      <c r="F1096" s="451"/>
      <c r="G1096" s="451"/>
      <c r="H1096" s="451"/>
      <c r="I1096" s="451"/>
      <c r="J1096" s="451"/>
      <c r="K1096" s="451"/>
      <c r="L1096" s="451"/>
      <c r="M1096" s="451"/>
      <c r="N1096" s="451"/>
      <c r="O1096" s="451"/>
      <c r="P1096" s="451"/>
      <c r="Q1096" s="451"/>
      <c r="R1096" s="451"/>
      <c r="S1096" s="451"/>
      <c r="T1096" s="451"/>
      <c r="U1096" s="451"/>
      <c r="V1096" s="451"/>
      <c r="W1096" s="451"/>
      <c r="X1096" s="451"/>
      <c r="Y1096" s="451"/>
      <c r="Z1096" s="451"/>
      <c r="AA1096" s="451"/>
      <c r="AB1096" s="451"/>
      <c r="AC1096" s="451"/>
      <c r="AD1096" s="451"/>
      <c r="AE1096" s="451"/>
      <c r="AF1096" s="451"/>
      <c r="AG1096" s="451"/>
      <c r="AH1096" s="451"/>
      <c r="AI1096" s="451"/>
      <c r="AJ1096" s="451"/>
      <c r="AK1096" s="451"/>
      <c r="AL1096" s="451"/>
      <c r="AM1096" s="451"/>
      <c r="AN1096" s="451"/>
      <c r="AO1096" s="451"/>
      <c r="AP1096" s="451"/>
      <c r="AQ1096" s="451"/>
      <c r="AR1096" s="451"/>
      <c r="AS1096" s="451"/>
      <c r="AT1096" s="451"/>
      <c r="AU1096" s="451"/>
      <c r="AV1096" s="451"/>
    </row>
    <row r="1097" spans="1:48">
      <c r="A1097" s="451"/>
      <c r="B1097" s="451"/>
      <c r="C1097" s="451"/>
      <c r="D1097" s="451"/>
      <c r="E1097" s="451"/>
      <c r="F1097" s="451"/>
      <c r="G1097" s="451"/>
      <c r="H1097" s="451"/>
      <c r="I1097" s="451"/>
      <c r="J1097" s="451"/>
      <c r="K1097" s="451"/>
      <c r="L1097" s="451"/>
      <c r="M1097" s="451"/>
      <c r="N1097" s="451"/>
      <c r="O1097" s="451"/>
      <c r="P1097" s="451"/>
      <c r="Q1097" s="451"/>
      <c r="R1097" s="451"/>
      <c r="S1097" s="451"/>
      <c r="T1097" s="451"/>
      <c r="U1097" s="451"/>
      <c r="V1097" s="451"/>
      <c r="W1097" s="451"/>
      <c r="X1097" s="451"/>
      <c r="Y1097" s="451"/>
      <c r="Z1097" s="451"/>
      <c r="AA1097" s="451"/>
      <c r="AB1097" s="451"/>
      <c r="AC1097" s="451"/>
      <c r="AD1097" s="451"/>
      <c r="AE1097" s="451"/>
      <c r="AF1097" s="451"/>
      <c r="AG1097" s="451"/>
      <c r="AH1097" s="451"/>
      <c r="AI1097" s="451"/>
      <c r="AJ1097" s="451"/>
      <c r="AK1097" s="451"/>
      <c r="AL1097" s="451"/>
      <c r="AM1097" s="451"/>
      <c r="AN1097" s="451"/>
      <c r="AO1097" s="451"/>
      <c r="AP1097" s="451"/>
      <c r="AQ1097" s="451"/>
      <c r="AR1097" s="451"/>
      <c r="AS1097" s="451"/>
      <c r="AT1097" s="451"/>
      <c r="AU1097" s="451"/>
      <c r="AV1097" s="451"/>
    </row>
    <row r="1098" spans="1:48">
      <c r="A1098" s="451"/>
      <c r="B1098" s="451"/>
      <c r="C1098" s="451"/>
      <c r="D1098" s="451"/>
      <c r="E1098" s="451"/>
      <c r="F1098" s="451"/>
      <c r="G1098" s="451"/>
      <c r="H1098" s="451"/>
      <c r="I1098" s="451"/>
      <c r="J1098" s="451"/>
      <c r="K1098" s="451"/>
      <c r="L1098" s="451"/>
      <c r="M1098" s="451"/>
      <c r="N1098" s="451"/>
      <c r="O1098" s="451"/>
      <c r="P1098" s="451"/>
      <c r="Q1098" s="451"/>
      <c r="R1098" s="451"/>
      <c r="S1098" s="451"/>
      <c r="T1098" s="451"/>
      <c r="U1098" s="451"/>
      <c r="V1098" s="451"/>
      <c r="W1098" s="451"/>
      <c r="X1098" s="451"/>
      <c r="Y1098" s="451"/>
      <c r="Z1098" s="451"/>
      <c r="AA1098" s="451"/>
      <c r="AB1098" s="451"/>
      <c r="AC1098" s="451"/>
      <c r="AD1098" s="451"/>
      <c r="AE1098" s="451"/>
      <c r="AF1098" s="451"/>
      <c r="AG1098" s="451"/>
      <c r="AH1098" s="451"/>
      <c r="AI1098" s="451"/>
      <c r="AJ1098" s="451"/>
      <c r="AK1098" s="451"/>
      <c r="AL1098" s="451"/>
      <c r="AM1098" s="451"/>
      <c r="AN1098" s="451"/>
      <c r="AO1098" s="451"/>
      <c r="AP1098" s="451"/>
      <c r="AQ1098" s="451"/>
      <c r="AR1098" s="451"/>
      <c r="AS1098" s="451"/>
      <c r="AT1098" s="451"/>
      <c r="AU1098" s="451"/>
      <c r="AV1098" s="451"/>
    </row>
    <row r="1099" spans="1:48">
      <c r="A1099" s="451"/>
      <c r="B1099" s="451"/>
      <c r="C1099" s="451"/>
      <c r="D1099" s="451"/>
      <c r="E1099" s="451"/>
      <c r="F1099" s="451"/>
      <c r="G1099" s="451"/>
      <c r="H1099" s="451"/>
      <c r="I1099" s="451"/>
      <c r="J1099" s="451"/>
      <c r="K1099" s="451"/>
      <c r="L1099" s="451"/>
      <c r="M1099" s="451"/>
      <c r="N1099" s="451"/>
      <c r="O1099" s="451"/>
      <c r="P1099" s="451"/>
      <c r="Q1099" s="451"/>
      <c r="R1099" s="451"/>
      <c r="S1099" s="451"/>
      <c r="T1099" s="451"/>
      <c r="U1099" s="451"/>
      <c r="V1099" s="451"/>
      <c r="W1099" s="451"/>
      <c r="X1099" s="451"/>
      <c r="Y1099" s="451"/>
      <c r="Z1099" s="451"/>
      <c r="AA1099" s="451"/>
      <c r="AB1099" s="451"/>
      <c r="AC1099" s="451"/>
      <c r="AD1099" s="451"/>
      <c r="AE1099" s="451"/>
      <c r="AF1099" s="451"/>
      <c r="AG1099" s="451"/>
      <c r="AH1099" s="451"/>
      <c r="AI1099" s="451"/>
      <c r="AJ1099" s="451"/>
      <c r="AK1099" s="451"/>
      <c r="AL1099" s="451"/>
      <c r="AM1099" s="451"/>
      <c r="AN1099" s="451"/>
      <c r="AO1099" s="451"/>
      <c r="AP1099" s="451"/>
      <c r="AQ1099" s="451"/>
      <c r="AR1099" s="451"/>
      <c r="AS1099" s="451"/>
      <c r="AT1099" s="451"/>
      <c r="AU1099" s="451"/>
      <c r="AV1099" s="451"/>
    </row>
    <row r="1100" spans="1:48">
      <c r="A1100" s="451"/>
      <c r="B1100" s="451"/>
      <c r="C1100" s="451"/>
      <c r="D1100" s="451"/>
      <c r="E1100" s="451"/>
      <c r="F1100" s="451"/>
      <c r="G1100" s="451"/>
      <c r="H1100" s="451"/>
      <c r="I1100" s="451"/>
      <c r="J1100" s="451"/>
      <c r="K1100" s="451"/>
      <c r="L1100" s="451"/>
      <c r="M1100" s="451"/>
      <c r="N1100" s="451"/>
      <c r="O1100" s="451"/>
      <c r="P1100" s="451"/>
      <c r="Q1100" s="451"/>
      <c r="R1100" s="451"/>
      <c r="S1100" s="451"/>
      <c r="T1100" s="451"/>
      <c r="U1100" s="451"/>
      <c r="V1100" s="451"/>
      <c r="W1100" s="451"/>
      <c r="X1100" s="451"/>
      <c r="Y1100" s="451"/>
      <c r="Z1100" s="451"/>
      <c r="AA1100" s="451"/>
      <c r="AB1100" s="451"/>
      <c r="AC1100" s="451"/>
      <c r="AD1100" s="451"/>
      <c r="AE1100" s="451"/>
      <c r="AF1100" s="451"/>
      <c r="AG1100" s="451"/>
      <c r="AH1100" s="451"/>
      <c r="AI1100" s="451"/>
      <c r="AJ1100" s="451"/>
      <c r="AK1100" s="451"/>
      <c r="AL1100" s="451"/>
      <c r="AM1100" s="451"/>
      <c r="AN1100" s="451"/>
      <c r="AO1100" s="451"/>
      <c r="AP1100" s="451"/>
      <c r="AQ1100" s="451"/>
      <c r="AR1100" s="451"/>
      <c r="AS1100" s="451"/>
      <c r="AT1100" s="451"/>
      <c r="AU1100" s="451"/>
      <c r="AV1100" s="451"/>
    </row>
    <row r="1101" spans="1:48">
      <c r="A1101" s="451"/>
      <c r="B1101" s="451"/>
      <c r="C1101" s="451"/>
      <c r="D1101" s="451"/>
      <c r="E1101" s="451"/>
      <c r="F1101" s="451"/>
      <c r="G1101" s="451"/>
      <c r="H1101" s="451"/>
      <c r="I1101" s="451"/>
      <c r="J1101" s="451"/>
      <c r="K1101" s="451"/>
      <c r="L1101" s="451"/>
      <c r="M1101" s="451"/>
      <c r="N1101" s="451"/>
      <c r="O1101" s="451"/>
      <c r="P1101" s="451"/>
      <c r="Q1101" s="451"/>
      <c r="R1101" s="451"/>
      <c r="S1101" s="451"/>
      <c r="T1101" s="451"/>
      <c r="U1101" s="451"/>
      <c r="V1101" s="451"/>
      <c r="W1101" s="451"/>
      <c r="X1101" s="451"/>
      <c r="Y1101" s="451"/>
      <c r="Z1101" s="451"/>
      <c r="AA1101" s="451"/>
      <c r="AB1101" s="451"/>
      <c r="AC1101" s="451"/>
      <c r="AD1101" s="451"/>
      <c r="AE1101" s="451"/>
      <c r="AF1101" s="451"/>
      <c r="AG1101" s="451"/>
      <c r="AH1101" s="451"/>
      <c r="AI1101" s="451"/>
      <c r="AJ1101" s="451"/>
      <c r="AK1101" s="451"/>
      <c r="AL1101" s="451"/>
      <c r="AM1101" s="451"/>
      <c r="AN1101" s="451"/>
      <c r="AO1101" s="451"/>
      <c r="AP1101" s="451"/>
      <c r="AQ1101" s="451"/>
      <c r="AR1101" s="451"/>
      <c r="AS1101" s="451"/>
      <c r="AT1101" s="451"/>
      <c r="AU1101" s="451"/>
      <c r="AV1101" s="451"/>
    </row>
    <row r="1102" spans="1:48">
      <c r="A1102" s="451"/>
      <c r="B1102" s="451"/>
      <c r="C1102" s="451"/>
      <c r="D1102" s="451"/>
      <c r="E1102" s="451"/>
      <c r="F1102" s="451"/>
      <c r="G1102" s="451"/>
      <c r="H1102" s="451"/>
      <c r="I1102" s="451"/>
      <c r="J1102" s="451"/>
      <c r="K1102" s="451"/>
      <c r="L1102" s="451"/>
      <c r="M1102" s="451"/>
      <c r="N1102" s="451"/>
      <c r="O1102" s="451"/>
      <c r="P1102" s="451"/>
      <c r="Q1102" s="451"/>
      <c r="R1102" s="451"/>
      <c r="S1102" s="451"/>
      <c r="T1102" s="451"/>
      <c r="U1102" s="451"/>
      <c r="V1102" s="451"/>
      <c r="W1102" s="451"/>
      <c r="X1102" s="451"/>
      <c r="Y1102" s="451"/>
      <c r="Z1102" s="451"/>
      <c r="AA1102" s="451"/>
      <c r="AB1102" s="451"/>
      <c r="AC1102" s="451"/>
      <c r="AD1102" s="451"/>
      <c r="AE1102" s="451"/>
      <c r="AF1102" s="451"/>
      <c r="AG1102" s="451"/>
      <c r="AH1102" s="451"/>
      <c r="AI1102" s="451"/>
      <c r="AJ1102" s="451"/>
      <c r="AK1102" s="451"/>
      <c r="AL1102" s="451"/>
      <c r="AM1102" s="451"/>
      <c r="AN1102" s="451"/>
      <c r="AO1102" s="451"/>
      <c r="AP1102" s="451"/>
      <c r="AQ1102" s="451"/>
      <c r="AR1102" s="451"/>
      <c r="AS1102" s="451"/>
      <c r="AT1102" s="451"/>
      <c r="AU1102" s="451"/>
      <c r="AV1102" s="451"/>
    </row>
    <row r="1103" spans="1:48">
      <c r="A1103" s="451"/>
      <c r="B1103" s="451"/>
      <c r="C1103" s="451"/>
      <c r="D1103" s="451"/>
      <c r="E1103" s="451"/>
      <c r="F1103" s="451"/>
      <c r="G1103" s="451"/>
      <c r="H1103" s="451"/>
      <c r="I1103" s="451"/>
      <c r="J1103" s="451"/>
      <c r="K1103" s="451"/>
      <c r="L1103" s="451"/>
      <c r="M1103" s="451"/>
      <c r="N1103" s="451"/>
      <c r="O1103" s="451"/>
      <c r="P1103" s="451"/>
      <c r="Q1103" s="451"/>
      <c r="R1103" s="451"/>
      <c r="S1103" s="451"/>
      <c r="T1103" s="451"/>
      <c r="U1103" s="451"/>
      <c r="V1103" s="451"/>
      <c r="W1103" s="451"/>
      <c r="X1103" s="451"/>
      <c r="Y1103" s="451"/>
      <c r="Z1103" s="451"/>
      <c r="AA1103" s="451"/>
      <c r="AB1103" s="451"/>
      <c r="AC1103" s="451"/>
      <c r="AD1103" s="451"/>
      <c r="AE1103" s="451"/>
      <c r="AF1103" s="451"/>
      <c r="AG1103" s="451"/>
      <c r="AH1103" s="451"/>
      <c r="AI1103" s="451"/>
      <c r="AJ1103" s="451"/>
      <c r="AK1103" s="451"/>
      <c r="AL1103" s="451"/>
      <c r="AM1103" s="451"/>
      <c r="AN1103" s="451"/>
      <c r="AO1103" s="451"/>
      <c r="AP1103" s="451"/>
      <c r="AQ1103" s="451"/>
      <c r="AR1103" s="451"/>
      <c r="AS1103" s="451"/>
      <c r="AT1103" s="451"/>
      <c r="AU1103" s="451"/>
      <c r="AV1103" s="451"/>
    </row>
    <row r="1104" spans="1:48">
      <c r="A1104" s="451"/>
      <c r="B1104" s="451"/>
      <c r="C1104" s="451"/>
      <c r="D1104" s="451"/>
      <c r="E1104" s="451"/>
      <c r="F1104" s="451"/>
      <c r="G1104" s="451"/>
      <c r="H1104" s="451"/>
      <c r="I1104" s="451"/>
      <c r="J1104" s="451"/>
      <c r="K1104" s="451"/>
      <c r="L1104" s="451"/>
      <c r="M1104" s="451"/>
      <c r="N1104" s="451"/>
      <c r="O1104" s="451"/>
      <c r="P1104" s="451"/>
      <c r="Q1104" s="451"/>
      <c r="R1104" s="451"/>
      <c r="S1104" s="451"/>
      <c r="T1104" s="451"/>
      <c r="U1104" s="451"/>
      <c r="V1104" s="451"/>
      <c r="W1104" s="451"/>
      <c r="X1104" s="451"/>
      <c r="Y1104" s="451"/>
      <c r="Z1104" s="451"/>
      <c r="AA1104" s="451"/>
      <c r="AB1104" s="451"/>
      <c r="AC1104" s="451"/>
      <c r="AD1104" s="451"/>
      <c r="AE1104" s="451"/>
      <c r="AF1104" s="451"/>
      <c r="AG1104" s="451"/>
      <c r="AH1104" s="451"/>
      <c r="AI1104" s="451"/>
      <c r="AJ1104" s="451"/>
      <c r="AK1104" s="451"/>
      <c r="AL1104" s="451"/>
      <c r="AM1104" s="451"/>
      <c r="AN1104" s="451"/>
      <c r="AO1104" s="451"/>
      <c r="AP1104" s="451"/>
      <c r="AQ1104" s="451"/>
      <c r="AR1104" s="451"/>
      <c r="AS1104" s="451"/>
      <c r="AT1104" s="451"/>
      <c r="AU1104" s="451"/>
      <c r="AV1104" s="451"/>
    </row>
    <row r="1105" spans="1:48">
      <c r="A1105" s="451"/>
      <c r="B1105" s="451"/>
      <c r="C1105" s="451"/>
      <c r="D1105" s="451"/>
      <c r="E1105" s="451"/>
      <c r="F1105" s="451"/>
      <c r="G1105" s="451"/>
      <c r="H1105" s="451"/>
      <c r="I1105" s="451"/>
      <c r="J1105" s="451"/>
      <c r="K1105" s="451"/>
      <c r="L1105" s="451"/>
      <c r="M1105" s="451"/>
      <c r="N1105" s="451"/>
      <c r="O1105" s="451"/>
      <c r="P1105" s="451"/>
      <c r="Q1105" s="451"/>
      <c r="R1105" s="451"/>
      <c r="S1105" s="451"/>
      <c r="T1105" s="451"/>
      <c r="U1105" s="451"/>
      <c r="V1105" s="451"/>
      <c r="W1105" s="451"/>
      <c r="X1105" s="451"/>
      <c r="Y1105" s="451"/>
      <c r="Z1105" s="451"/>
      <c r="AA1105" s="451"/>
      <c r="AB1105" s="451"/>
      <c r="AC1105" s="451"/>
      <c r="AD1105" s="451"/>
      <c r="AE1105" s="451"/>
      <c r="AF1105" s="451"/>
      <c r="AG1105" s="451"/>
      <c r="AH1105" s="451"/>
      <c r="AI1105" s="451"/>
      <c r="AJ1105" s="451"/>
      <c r="AK1105" s="451"/>
      <c r="AL1105" s="451"/>
      <c r="AM1105" s="451"/>
      <c r="AN1105" s="451"/>
      <c r="AO1105" s="451"/>
      <c r="AP1105" s="451"/>
      <c r="AQ1105" s="451"/>
      <c r="AR1105" s="451"/>
      <c r="AS1105" s="451"/>
      <c r="AT1105" s="451"/>
      <c r="AU1105" s="451"/>
      <c r="AV1105" s="451"/>
    </row>
    <row r="1106" spans="1:48">
      <c r="A1106" s="451"/>
      <c r="B1106" s="451"/>
      <c r="C1106" s="451"/>
      <c r="D1106" s="451"/>
      <c r="E1106" s="451"/>
      <c r="F1106" s="451"/>
      <c r="G1106" s="451"/>
      <c r="H1106" s="451"/>
      <c r="I1106" s="451"/>
      <c r="J1106" s="451"/>
      <c r="K1106" s="451"/>
      <c r="L1106" s="451"/>
      <c r="M1106" s="451"/>
      <c r="N1106" s="451"/>
      <c r="O1106" s="451"/>
      <c r="P1106" s="451"/>
      <c r="Q1106" s="451"/>
      <c r="R1106" s="451"/>
      <c r="S1106" s="451"/>
      <c r="T1106" s="451"/>
      <c r="U1106" s="451"/>
      <c r="V1106" s="451"/>
      <c r="W1106" s="451"/>
      <c r="X1106" s="451"/>
      <c r="Y1106" s="451"/>
      <c r="Z1106" s="451"/>
      <c r="AA1106" s="451"/>
      <c r="AB1106" s="451"/>
      <c r="AC1106" s="451"/>
      <c r="AD1106" s="451"/>
      <c r="AE1106" s="451"/>
      <c r="AF1106" s="451"/>
      <c r="AG1106" s="451"/>
      <c r="AH1106" s="451"/>
      <c r="AI1106" s="451"/>
      <c r="AJ1106" s="451"/>
      <c r="AK1106" s="451"/>
      <c r="AL1106" s="451"/>
      <c r="AM1106" s="451"/>
      <c r="AN1106" s="451"/>
      <c r="AO1106" s="451"/>
      <c r="AP1106" s="451"/>
      <c r="AQ1106" s="451"/>
      <c r="AR1106" s="451"/>
      <c r="AS1106" s="451"/>
      <c r="AT1106" s="451"/>
      <c r="AU1106" s="451"/>
      <c r="AV1106" s="451"/>
    </row>
    <row r="1107" spans="1:48">
      <c r="A1107" s="451"/>
      <c r="B1107" s="451"/>
      <c r="C1107" s="451"/>
      <c r="D1107" s="451"/>
      <c r="E1107" s="451"/>
      <c r="F1107" s="451"/>
      <c r="G1107" s="451"/>
      <c r="H1107" s="451"/>
      <c r="I1107" s="451"/>
      <c r="J1107" s="451"/>
      <c r="K1107" s="451"/>
      <c r="L1107" s="451"/>
      <c r="M1107" s="451"/>
      <c r="N1107" s="451"/>
      <c r="O1107" s="451"/>
      <c r="P1107" s="451"/>
      <c r="Q1107" s="451"/>
      <c r="R1107" s="451"/>
      <c r="S1107" s="451"/>
      <c r="T1107" s="451"/>
      <c r="U1107" s="451"/>
      <c r="V1107" s="451"/>
      <c r="W1107" s="451"/>
      <c r="X1107" s="451"/>
      <c r="Y1107" s="451"/>
      <c r="Z1107" s="451"/>
      <c r="AA1107" s="451"/>
      <c r="AB1107" s="451"/>
      <c r="AC1107" s="451"/>
      <c r="AD1107" s="451"/>
      <c r="AE1107" s="451"/>
      <c r="AF1107" s="451"/>
      <c r="AG1107" s="451"/>
      <c r="AH1107" s="451"/>
      <c r="AI1107" s="451"/>
      <c r="AJ1107" s="451"/>
      <c r="AK1107" s="451"/>
      <c r="AL1107" s="451"/>
      <c r="AM1107" s="451"/>
      <c r="AN1107" s="451"/>
      <c r="AO1107" s="451"/>
      <c r="AP1107" s="451"/>
      <c r="AQ1107" s="451"/>
      <c r="AR1107" s="451"/>
      <c r="AS1107" s="451"/>
      <c r="AT1107" s="451"/>
      <c r="AU1107" s="451"/>
      <c r="AV1107" s="451"/>
    </row>
    <row r="1108" spans="1:48">
      <c r="A1108" s="451"/>
      <c r="B1108" s="451"/>
      <c r="C1108" s="451"/>
      <c r="D1108" s="451"/>
      <c r="E1108" s="451"/>
      <c r="F1108" s="451"/>
      <c r="G1108" s="451"/>
      <c r="H1108" s="451"/>
      <c r="I1108" s="451"/>
      <c r="J1108" s="451"/>
      <c r="K1108" s="451"/>
      <c r="L1108" s="451"/>
      <c r="M1108" s="451"/>
      <c r="N1108" s="451"/>
      <c r="O1108" s="451"/>
      <c r="P1108" s="451"/>
      <c r="Q1108" s="451"/>
      <c r="R1108" s="451"/>
      <c r="S1108" s="451"/>
      <c r="T1108" s="451"/>
      <c r="U1108" s="451"/>
      <c r="V1108" s="451"/>
      <c r="W1108" s="451"/>
      <c r="X1108" s="451"/>
      <c r="Y1108" s="451"/>
      <c r="Z1108" s="451"/>
      <c r="AA1108" s="451"/>
      <c r="AB1108" s="451"/>
      <c r="AC1108" s="451"/>
      <c r="AD1108" s="451"/>
      <c r="AE1108" s="451"/>
      <c r="AF1108" s="451"/>
      <c r="AG1108" s="451"/>
      <c r="AH1108" s="451"/>
      <c r="AI1108" s="451"/>
      <c r="AJ1108" s="451"/>
      <c r="AK1108" s="451"/>
      <c r="AL1108" s="451"/>
      <c r="AM1108" s="451"/>
      <c r="AN1108" s="451"/>
      <c r="AO1108" s="451"/>
      <c r="AP1108" s="451"/>
      <c r="AQ1108" s="451"/>
      <c r="AR1108" s="451"/>
      <c r="AS1108" s="451"/>
      <c r="AT1108" s="451"/>
      <c r="AU1108" s="451"/>
      <c r="AV1108" s="451"/>
    </row>
    <row r="1109" spans="1:48">
      <c r="A1109" s="451"/>
      <c r="B1109" s="451"/>
      <c r="C1109" s="451"/>
      <c r="D1109" s="451"/>
      <c r="E1109" s="451"/>
      <c r="F1109" s="451"/>
      <c r="G1109" s="451"/>
      <c r="H1109" s="451"/>
      <c r="I1109" s="451"/>
      <c r="J1109" s="451"/>
      <c r="K1109" s="451"/>
      <c r="L1109" s="451"/>
      <c r="M1109" s="451"/>
      <c r="N1109" s="451"/>
      <c r="O1109" s="451"/>
      <c r="P1109" s="451"/>
      <c r="Q1109" s="451"/>
      <c r="R1109" s="451"/>
      <c r="S1109" s="451"/>
      <c r="T1109" s="451"/>
      <c r="U1109" s="451"/>
      <c r="V1109" s="451"/>
      <c r="W1109" s="451"/>
      <c r="X1109" s="451"/>
      <c r="Y1109" s="451"/>
      <c r="Z1109" s="451"/>
      <c r="AA1109" s="451"/>
      <c r="AB1109" s="451"/>
      <c r="AC1109" s="451"/>
      <c r="AD1109" s="451"/>
      <c r="AE1109" s="451"/>
      <c r="AF1109" s="451"/>
      <c r="AG1109" s="451"/>
      <c r="AH1109" s="451"/>
      <c r="AI1109" s="451"/>
      <c r="AJ1109" s="451"/>
      <c r="AK1109" s="451"/>
      <c r="AL1109" s="451"/>
      <c r="AM1109" s="451"/>
      <c r="AN1109" s="451"/>
      <c r="AO1109" s="451"/>
      <c r="AP1109" s="451"/>
      <c r="AQ1109" s="451"/>
      <c r="AR1109" s="451"/>
      <c r="AS1109" s="451"/>
      <c r="AT1109" s="451"/>
      <c r="AU1109" s="451"/>
      <c r="AV1109" s="451"/>
    </row>
    <row r="1110" spans="1:48">
      <c r="A1110" s="451"/>
      <c r="B1110" s="451"/>
      <c r="C1110" s="451"/>
      <c r="D1110" s="451"/>
      <c r="E1110" s="451"/>
      <c r="F1110" s="451"/>
      <c r="G1110" s="451"/>
      <c r="H1110" s="451"/>
      <c r="I1110" s="451"/>
      <c r="J1110" s="451"/>
      <c r="K1110" s="451"/>
      <c r="L1110" s="451"/>
      <c r="M1110" s="451"/>
      <c r="N1110" s="451"/>
      <c r="O1110" s="451"/>
      <c r="P1110" s="451"/>
      <c r="Q1110" s="451"/>
      <c r="R1110" s="451"/>
      <c r="S1110" s="451"/>
      <c r="T1110" s="451"/>
      <c r="U1110" s="451"/>
      <c r="V1110" s="451"/>
      <c r="W1110" s="451"/>
      <c r="X1110" s="451"/>
      <c r="Y1110" s="451"/>
      <c r="Z1110" s="451"/>
      <c r="AA1110" s="451"/>
      <c r="AB1110" s="451"/>
      <c r="AC1110" s="451"/>
      <c r="AD1110" s="451"/>
      <c r="AE1110" s="451"/>
      <c r="AF1110" s="451"/>
      <c r="AG1110" s="451"/>
      <c r="AH1110" s="451"/>
      <c r="AI1110" s="451"/>
      <c r="AJ1110" s="451"/>
      <c r="AK1110" s="451"/>
      <c r="AL1110" s="451"/>
      <c r="AM1110" s="451"/>
      <c r="AN1110" s="451"/>
      <c r="AO1110" s="451"/>
      <c r="AP1110" s="451"/>
      <c r="AQ1110" s="451"/>
      <c r="AR1110" s="451"/>
      <c r="AS1110" s="451"/>
      <c r="AT1110" s="451"/>
      <c r="AU1110" s="451"/>
      <c r="AV1110" s="451"/>
    </row>
    <row r="1111" spans="1:48">
      <c r="A1111" s="451"/>
      <c r="B1111" s="451"/>
      <c r="C1111" s="451"/>
      <c r="D1111" s="451"/>
      <c r="E1111" s="451"/>
      <c r="F1111" s="451"/>
      <c r="G1111" s="451"/>
      <c r="H1111" s="451"/>
      <c r="I1111" s="451"/>
      <c r="J1111" s="451"/>
      <c r="K1111" s="451"/>
      <c r="L1111" s="451"/>
      <c r="M1111" s="451"/>
      <c r="N1111" s="451"/>
      <c r="O1111" s="451"/>
      <c r="P1111" s="451"/>
      <c r="Q1111" s="451"/>
      <c r="R1111" s="451"/>
      <c r="S1111" s="451"/>
      <c r="T1111" s="451"/>
      <c r="U1111" s="451"/>
      <c r="V1111" s="451"/>
      <c r="W1111" s="451"/>
      <c r="X1111" s="451"/>
      <c r="Y1111" s="451"/>
      <c r="Z1111" s="451"/>
      <c r="AA1111" s="451"/>
      <c r="AB1111" s="451"/>
      <c r="AC1111" s="451"/>
      <c r="AD1111" s="451"/>
      <c r="AE1111" s="451"/>
      <c r="AF1111" s="451"/>
      <c r="AG1111" s="451"/>
      <c r="AH1111" s="451"/>
      <c r="AI1111" s="451"/>
      <c r="AJ1111" s="451"/>
      <c r="AK1111" s="451"/>
      <c r="AL1111" s="451"/>
      <c r="AM1111" s="451"/>
      <c r="AN1111" s="451"/>
      <c r="AO1111" s="451"/>
      <c r="AP1111" s="451"/>
      <c r="AQ1111" s="451"/>
      <c r="AR1111" s="451"/>
      <c r="AS1111" s="451"/>
      <c r="AT1111" s="451"/>
      <c r="AU1111" s="451"/>
      <c r="AV1111" s="451"/>
    </row>
    <row r="1112" spans="1:48">
      <c r="A1112" s="451"/>
      <c r="B1112" s="451"/>
      <c r="C1112" s="451"/>
      <c r="D1112" s="451"/>
      <c r="E1112" s="451"/>
      <c r="F1112" s="451"/>
      <c r="G1112" s="451"/>
      <c r="H1112" s="451"/>
      <c r="I1112" s="451"/>
      <c r="J1112" s="451"/>
      <c r="K1112" s="451"/>
      <c r="L1112" s="451"/>
      <c r="M1112" s="451"/>
      <c r="N1112" s="451"/>
      <c r="O1112" s="451"/>
      <c r="P1112" s="451"/>
      <c r="Q1112" s="451"/>
      <c r="R1112" s="451"/>
      <c r="S1112" s="451"/>
      <c r="T1112" s="451"/>
      <c r="U1112" s="451"/>
      <c r="V1112" s="451"/>
      <c r="W1112" s="451"/>
      <c r="X1112" s="451"/>
      <c r="Y1112" s="451"/>
      <c r="Z1112" s="451"/>
      <c r="AA1112" s="451"/>
      <c r="AB1112" s="451"/>
      <c r="AC1112" s="451"/>
      <c r="AD1112" s="451"/>
      <c r="AE1112" s="451"/>
      <c r="AF1112" s="451"/>
      <c r="AG1112" s="451"/>
      <c r="AH1112" s="451"/>
      <c r="AI1112" s="451"/>
      <c r="AJ1112" s="451"/>
      <c r="AK1112" s="451"/>
      <c r="AL1112" s="451"/>
      <c r="AM1112" s="451"/>
      <c r="AN1112" s="451"/>
      <c r="AO1112" s="451"/>
      <c r="AP1112" s="451"/>
      <c r="AQ1112" s="451"/>
      <c r="AR1112" s="451"/>
      <c r="AS1112" s="451"/>
      <c r="AT1112" s="451"/>
      <c r="AU1112" s="451"/>
      <c r="AV1112" s="451"/>
    </row>
    <row r="1113" spans="1:48">
      <c r="A1113" s="451"/>
      <c r="B1113" s="451"/>
      <c r="C1113" s="451"/>
      <c r="D1113" s="451"/>
      <c r="E1113" s="451"/>
      <c r="F1113" s="451"/>
      <c r="G1113" s="451"/>
      <c r="H1113" s="451"/>
      <c r="I1113" s="451"/>
      <c r="J1113" s="451"/>
      <c r="K1113" s="451"/>
      <c r="L1113" s="451"/>
      <c r="M1113" s="451"/>
      <c r="N1113" s="451"/>
      <c r="O1113" s="451"/>
      <c r="P1113" s="451"/>
      <c r="Q1113" s="451"/>
      <c r="R1113" s="451"/>
      <c r="S1113" s="451"/>
      <c r="T1113" s="451"/>
      <c r="U1113" s="451"/>
      <c r="V1113" s="451"/>
      <c r="W1113" s="451"/>
      <c r="X1113" s="451"/>
      <c r="Y1113" s="451"/>
      <c r="Z1113" s="451"/>
      <c r="AA1113" s="451"/>
      <c r="AB1113" s="451"/>
      <c r="AC1113" s="451"/>
      <c r="AD1113" s="451"/>
      <c r="AE1113" s="451"/>
      <c r="AF1113" s="451"/>
      <c r="AG1113" s="451"/>
      <c r="AH1113" s="451"/>
      <c r="AI1113" s="451"/>
      <c r="AJ1113" s="451"/>
      <c r="AK1113" s="451"/>
      <c r="AL1113" s="451"/>
      <c r="AM1113" s="451"/>
      <c r="AN1113" s="451"/>
      <c r="AO1113" s="451"/>
      <c r="AP1113" s="451"/>
      <c r="AQ1113" s="451"/>
      <c r="AR1113" s="451"/>
      <c r="AS1113" s="451"/>
      <c r="AT1113" s="451"/>
      <c r="AU1113" s="451"/>
      <c r="AV1113" s="451"/>
    </row>
    <row r="1114" spans="1:48">
      <c r="A1114" s="451"/>
      <c r="B1114" s="451"/>
      <c r="C1114" s="451"/>
      <c r="D1114" s="451"/>
      <c r="E1114" s="451"/>
      <c r="F1114" s="451"/>
      <c r="G1114" s="451"/>
      <c r="H1114" s="451"/>
      <c r="I1114" s="451"/>
      <c r="J1114" s="451"/>
      <c r="K1114" s="451"/>
      <c r="L1114" s="451"/>
      <c r="M1114" s="451"/>
      <c r="N1114" s="451"/>
      <c r="O1114" s="451"/>
      <c r="P1114" s="451"/>
      <c r="Q1114" s="451"/>
      <c r="R1114" s="451"/>
      <c r="S1114" s="451"/>
      <c r="T1114" s="451"/>
      <c r="U1114" s="451"/>
      <c r="V1114" s="451"/>
      <c r="W1114" s="451"/>
      <c r="X1114" s="451"/>
      <c r="Y1114" s="451"/>
      <c r="Z1114" s="451"/>
      <c r="AA1114" s="451"/>
      <c r="AB1114" s="451"/>
      <c r="AC1114" s="451"/>
      <c r="AD1114" s="451"/>
      <c r="AE1114" s="451"/>
      <c r="AF1114" s="451"/>
      <c r="AG1114" s="451"/>
      <c r="AH1114" s="451"/>
      <c r="AI1114" s="451"/>
      <c r="AJ1114" s="451"/>
      <c r="AK1114" s="451"/>
      <c r="AL1114" s="451"/>
      <c r="AM1114" s="451"/>
      <c r="AN1114" s="451"/>
      <c r="AO1114" s="451"/>
      <c r="AP1114" s="451"/>
      <c r="AQ1114" s="451"/>
      <c r="AR1114" s="451"/>
      <c r="AS1114" s="451"/>
      <c r="AT1114" s="451"/>
      <c r="AU1114" s="451"/>
      <c r="AV1114" s="451"/>
    </row>
    <row r="1115" spans="1:48">
      <c r="A1115" s="451"/>
      <c r="B1115" s="451"/>
      <c r="C1115" s="451"/>
      <c r="D1115" s="451"/>
      <c r="E1115" s="451"/>
      <c r="F1115" s="451"/>
      <c r="G1115" s="451"/>
      <c r="H1115" s="451"/>
      <c r="I1115" s="451"/>
      <c r="J1115" s="451"/>
      <c r="K1115" s="451"/>
      <c r="L1115" s="451"/>
      <c r="M1115" s="451"/>
      <c r="N1115" s="451"/>
      <c r="O1115" s="451"/>
      <c r="P1115" s="451"/>
      <c r="Q1115" s="451"/>
      <c r="R1115" s="451"/>
      <c r="S1115" s="451"/>
      <c r="T1115" s="451"/>
      <c r="U1115" s="451"/>
      <c r="V1115" s="451"/>
      <c r="W1115" s="451"/>
      <c r="X1115" s="451"/>
      <c r="Y1115" s="451"/>
      <c r="Z1115" s="451"/>
      <c r="AA1115" s="451"/>
      <c r="AB1115" s="451"/>
      <c r="AC1115" s="451"/>
      <c r="AD1115" s="451"/>
      <c r="AE1115" s="451"/>
      <c r="AF1115" s="451"/>
      <c r="AG1115" s="451"/>
      <c r="AH1115" s="451"/>
      <c r="AI1115" s="451"/>
      <c r="AJ1115" s="451"/>
      <c r="AK1115" s="451"/>
      <c r="AL1115" s="451"/>
      <c r="AM1115" s="451"/>
      <c r="AN1115" s="451"/>
      <c r="AO1115" s="451"/>
      <c r="AP1115" s="451"/>
      <c r="AQ1115" s="451"/>
      <c r="AR1115" s="451"/>
      <c r="AS1115" s="451"/>
      <c r="AT1115" s="451"/>
      <c r="AU1115" s="451"/>
      <c r="AV1115" s="451"/>
    </row>
    <row r="1116" spans="1:48">
      <c r="A1116" s="451"/>
      <c r="B1116" s="451"/>
      <c r="C1116" s="451"/>
      <c r="D1116" s="451"/>
      <c r="E1116" s="451"/>
      <c r="F1116" s="451"/>
      <c r="G1116" s="451"/>
      <c r="H1116" s="451"/>
      <c r="I1116" s="451"/>
      <c r="J1116" s="451"/>
      <c r="K1116" s="451"/>
      <c r="L1116" s="451"/>
      <c r="M1116" s="451"/>
      <c r="N1116" s="451"/>
      <c r="O1116" s="451"/>
      <c r="P1116" s="451"/>
      <c r="Q1116" s="451"/>
      <c r="R1116" s="451"/>
      <c r="S1116" s="451"/>
      <c r="T1116" s="451"/>
      <c r="U1116" s="451"/>
      <c r="V1116" s="451"/>
      <c r="W1116" s="451"/>
      <c r="X1116" s="451"/>
      <c r="Y1116" s="451"/>
      <c r="Z1116" s="451"/>
      <c r="AA1116" s="451"/>
      <c r="AB1116" s="451"/>
      <c r="AC1116" s="451"/>
      <c r="AD1116" s="451"/>
      <c r="AE1116" s="451"/>
      <c r="AF1116" s="451"/>
      <c r="AG1116" s="451"/>
      <c r="AH1116" s="451"/>
      <c r="AI1116" s="451"/>
      <c r="AJ1116" s="451"/>
      <c r="AK1116" s="451"/>
      <c r="AL1116" s="451"/>
      <c r="AM1116" s="451"/>
      <c r="AN1116" s="451"/>
      <c r="AO1116" s="451"/>
      <c r="AP1116" s="451"/>
      <c r="AQ1116" s="451"/>
      <c r="AR1116" s="451"/>
      <c r="AS1116" s="451"/>
      <c r="AT1116" s="451"/>
      <c r="AU1116" s="451"/>
      <c r="AV1116" s="451"/>
    </row>
    <row r="1117" spans="1:48">
      <c r="A1117" s="451"/>
      <c r="B1117" s="451"/>
      <c r="C1117" s="451"/>
      <c r="D1117" s="451"/>
      <c r="E1117" s="451"/>
      <c r="F1117" s="451"/>
      <c r="G1117" s="451"/>
      <c r="H1117" s="451"/>
      <c r="I1117" s="451"/>
      <c r="J1117" s="451"/>
      <c r="K1117" s="451"/>
      <c r="L1117" s="451"/>
      <c r="M1117" s="451"/>
      <c r="N1117" s="451"/>
      <c r="O1117" s="451"/>
      <c r="P1117" s="451"/>
      <c r="Q1117" s="451"/>
      <c r="R1117" s="451"/>
      <c r="S1117" s="451"/>
      <c r="T1117" s="451"/>
      <c r="U1117" s="451"/>
      <c r="V1117" s="451"/>
      <c r="W1117" s="451"/>
      <c r="X1117" s="451"/>
      <c r="Y1117" s="451"/>
      <c r="Z1117" s="451"/>
      <c r="AA1117" s="451"/>
      <c r="AB1117" s="451"/>
      <c r="AC1117" s="451"/>
      <c r="AD1117" s="451"/>
      <c r="AE1117" s="451"/>
      <c r="AF1117" s="451"/>
      <c r="AG1117" s="451"/>
      <c r="AH1117" s="451"/>
      <c r="AI1117" s="451"/>
      <c r="AJ1117" s="451"/>
      <c r="AK1117" s="451"/>
      <c r="AL1117" s="451"/>
      <c r="AM1117" s="451"/>
      <c r="AN1117" s="451"/>
      <c r="AO1117" s="451"/>
      <c r="AP1117" s="451"/>
      <c r="AQ1117" s="451"/>
      <c r="AR1117" s="451"/>
      <c r="AS1117" s="451"/>
      <c r="AT1117" s="451"/>
      <c r="AU1117" s="451"/>
      <c r="AV1117" s="451"/>
    </row>
    <row r="1118" spans="1:48">
      <c r="A1118" s="451"/>
      <c r="B1118" s="451"/>
      <c r="C1118" s="451"/>
      <c r="D1118" s="451"/>
      <c r="E1118" s="451"/>
      <c r="F1118" s="451"/>
      <c r="G1118" s="451"/>
      <c r="H1118" s="451"/>
      <c r="I1118" s="451"/>
      <c r="J1118" s="451"/>
      <c r="K1118" s="451"/>
      <c r="L1118" s="451"/>
      <c r="M1118" s="451"/>
      <c r="N1118" s="451"/>
      <c r="O1118" s="451"/>
      <c r="P1118" s="451"/>
      <c r="Q1118" s="451"/>
      <c r="R1118" s="451"/>
      <c r="S1118" s="451"/>
      <c r="T1118" s="451"/>
      <c r="U1118" s="451"/>
      <c r="V1118" s="451"/>
      <c r="W1118" s="451"/>
      <c r="X1118" s="451"/>
      <c r="Y1118" s="451"/>
      <c r="Z1118" s="451"/>
      <c r="AA1118" s="451"/>
      <c r="AB1118" s="451"/>
      <c r="AC1118" s="451"/>
      <c r="AD1118" s="451"/>
      <c r="AE1118" s="451"/>
      <c r="AF1118" s="451"/>
      <c r="AG1118" s="451"/>
      <c r="AH1118" s="451"/>
      <c r="AI1118" s="451"/>
      <c r="AJ1118" s="451"/>
      <c r="AK1118" s="451"/>
      <c r="AL1118" s="451"/>
      <c r="AM1118" s="451"/>
      <c r="AN1118" s="451"/>
      <c r="AO1118" s="451"/>
      <c r="AP1118" s="451"/>
      <c r="AQ1118" s="451"/>
      <c r="AR1118" s="451"/>
      <c r="AS1118" s="451"/>
      <c r="AT1118" s="451"/>
      <c r="AU1118" s="451"/>
      <c r="AV1118" s="451"/>
    </row>
    <row r="1119" spans="1:48">
      <c r="A1119" s="451"/>
      <c r="B1119" s="451"/>
      <c r="C1119" s="451"/>
      <c r="D1119" s="451"/>
      <c r="E1119" s="451"/>
      <c r="F1119" s="451"/>
      <c r="G1119" s="451"/>
      <c r="H1119" s="451"/>
      <c r="I1119" s="451"/>
      <c r="J1119" s="451"/>
      <c r="K1119" s="451"/>
      <c r="L1119" s="451"/>
      <c r="M1119" s="451"/>
      <c r="N1119" s="451"/>
      <c r="O1119" s="451"/>
      <c r="P1119" s="451"/>
      <c r="Q1119" s="451"/>
      <c r="R1119" s="451"/>
      <c r="S1119" s="451"/>
      <c r="T1119" s="451"/>
      <c r="U1119" s="451"/>
      <c r="V1119" s="451"/>
      <c r="W1119" s="451"/>
      <c r="X1119" s="451"/>
      <c r="Y1119" s="451"/>
      <c r="Z1119" s="451"/>
      <c r="AA1119" s="451"/>
      <c r="AB1119" s="451"/>
      <c r="AC1119" s="451"/>
      <c r="AD1119" s="451"/>
      <c r="AE1119" s="451"/>
      <c r="AF1119" s="451"/>
      <c r="AG1119" s="451"/>
      <c r="AH1119" s="451"/>
      <c r="AI1119" s="451"/>
      <c r="AJ1119" s="451"/>
      <c r="AK1119" s="451"/>
      <c r="AL1119" s="451"/>
      <c r="AM1119" s="451"/>
      <c r="AN1119" s="451"/>
      <c r="AO1119" s="451"/>
      <c r="AP1119" s="451"/>
      <c r="AQ1119" s="451"/>
      <c r="AR1119" s="451"/>
      <c r="AS1119" s="451"/>
      <c r="AT1119" s="451"/>
      <c r="AU1119" s="451"/>
      <c r="AV1119" s="451"/>
    </row>
    <row r="1120" spans="1:48">
      <c r="A1120" s="451"/>
      <c r="B1120" s="451"/>
      <c r="C1120" s="451"/>
      <c r="D1120" s="451"/>
      <c r="E1120" s="451"/>
      <c r="F1120" s="451"/>
      <c r="G1120" s="451"/>
      <c r="H1120" s="451"/>
      <c r="I1120" s="451"/>
      <c r="J1120" s="451"/>
      <c r="K1120" s="451"/>
      <c r="L1120" s="451"/>
      <c r="M1120" s="451"/>
      <c r="N1120" s="451"/>
      <c r="O1120" s="451"/>
      <c r="P1120" s="451"/>
      <c r="Q1120" s="451"/>
      <c r="R1120" s="451"/>
      <c r="S1120" s="451"/>
      <c r="T1120" s="451"/>
      <c r="U1120" s="451"/>
      <c r="V1120" s="451"/>
      <c r="W1120" s="451"/>
      <c r="X1120" s="451"/>
      <c r="Y1120" s="451"/>
      <c r="Z1120" s="451"/>
      <c r="AA1120" s="451"/>
      <c r="AB1120" s="451"/>
      <c r="AC1120" s="451"/>
      <c r="AD1120" s="451"/>
      <c r="AE1120" s="451"/>
      <c r="AF1120" s="451"/>
      <c r="AG1120" s="451"/>
      <c r="AH1120" s="451"/>
      <c r="AI1120" s="451"/>
      <c r="AJ1120" s="451"/>
      <c r="AK1120" s="451"/>
      <c r="AL1120" s="451"/>
      <c r="AM1120" s="451"/>
      <c r="AN1120" s="451"/>
      <c r="AO1120" s="451"/>
      <c r="AP1120" s="451"/>
      <c r="AQ1120" s="451"/>
      <c r="AR1120" s="451"/>
      <c r="AS1120" s="451"/>
      <c r="AT1120" s="451"/>
      <c r="AU1120" s="451"/>
      <c r="AV1120" s="451"/>
    </row>
    <row r="1121" spans="1:48">
      <c r="A1121" s="451"/>
      <c r="B1121" s="451"/>
      <c r="C1121" s="451"/>
      <c r="D1121" s="451"/>
      <c r="E1121" s="451"/>
      <c r="F1121" s="451"/>
      <c r="G1121" s="451"/>
      <c r="H1121" s="451"/>
      <c r="I1121" s="451"/>
      <c r="J1121" s="451"/>
      <c r="K1121" s="451"/>
      <c r="L1121" s="451"/>
      <c r="M1121" s="451"/>
      <c r="N1121" s="451"/>
      <c r="O1121" s="451"/>
      <c r="P1121" s="451"/>
      <c r="Q1121" s="451"/>
      <c r="R1121" s="451"/>
      <c r="S1121" s="451"/>
      <c r="T1121" s="451"/>
      <c r="U1121" s="451"/>
      <c r="V1121" s="451"/>
      <c r="W1121" s="451"/>
      <c r="X1121" s="451"/>
      <c r="Y1121" s="451"/>
      <c r="Z1121" s="451"/>
      <c r="AA1121" s="451"/>
      <c r="AB1121" s="451"/>
      <c r="AC1121" s="451"/>
      <c r="AD1121" s="451"/>
      <c r="AE1121" s="451"/>
      <c r="AF1121" s="451"/>
      <c r="AG1121" s="451"/>
      <c r="AH1121" s="451"/>
      <c r="AI1121" s="451"/>
      <c r="AJ1121" s="451"/>
      <c r="AK1121" s="451"/>
      <c r="AL1121" s="451"/>
      <c r="AM1121" s="451"/>
      <c r="AN1121" s="451"/>
      <c r="AO1121" s="451"/>
      <c r="AP1121" s="451"/>
      <c r="AQ1121" s="451"/>
      <c r="AR1121" s="451"/>
      <c r="AS1121" s="451"/>
      <c r="AT1121" s="451"/>
      <c r="AU1121" s="451"/>
      <c r="AV1121" s="451"/>
    </row>
    <row r="1122" spans="1:48">
      <c r="A1122" s="451"/>
      <c r="B1122" s="451"/>
      <c r="C1122" s="451"/>
      <c r="D1122" s="451"/>
      <c r="E1122" s="451"/>
      <c r="F1122" s="451"/>
      <c r="G1122" s="451"/>
      <c r="H1122" s="451"/>
      <c r="I1122" s="451"/>
      <c r="J1122" s="451"/>
      <c r="K1122" s="451"/>
      <c r="L1122" s="451"/>
      <c r="M1122" s="451"/>
      <c r="N1122" s="451"/>
      <c r="O1122" s="451"/>
      <c r="P1122" s="451"/>
      <c r="Q1122" s="451"/>
      <c r="R1122" s="451"/>
      <c r="S1122" s="451"/>
      <c r="T1122" s="451"/>
      <c r="U1122" s="451"/>
      <c r="V1122" s="451"/>
      <c r="W1122" s="451"/>
      <c r="X1122" s="451"/>
      <c r="Y1122" s="451"/>
      <c r="Z1122" s="451"/>
      <c r="AA1122" s="451"/>
      <c r="AB1122" s="451"/>
      <c r="AC1122" s="451"/>
      <c r="AD1122" s="451"/>
      <c r="AE1122" s="451"/>
      <c r="AF1122" s="451"/>
      <c r="AG1122" s="451"/>
      <c r="AH1122" s="451"/>
      <c r="AI1122" s="451"/>
      <c r="AJ1122" s="451"/>
      <c r="AK1122" s="451"/>
      <c r="AL1122" s="451"/>
      <c r="AM1122" s="451"/>
      <c r="AN1122" s="451"/>
      <c r="AO1122" s="451"/>
      <c r="AP1122" s="451"/>
      <c r="AQ1122" s="451"/>
      <c r="AR1122" s="451"/>
      <c r="AS1122" s="451"/>
      <c r="AT1122" s="451"/>
      <c r="AU1122" s="451"/>
      <c r="AV1122" s="451"/>
    </row>
    <row r="1123" spans="1:48">
      <c r="A1123" s="451"/>
      <c r="B1123" s="451"/>
      <c r="C1123" s="451"/>
      <c r="D1123" s="451"/>
      <c r="E1123" s="451"/>
      <c r="F1123" s="451"/>
      <c r="G1123" s="451"/>
      <c r="H1123" s="451"/>
      <c r="I1123" s="451"/>
      <c r="J1123" s="451"/>
      <c r="K1123" s="451"/>
      <c r="L1123" s="451"/>
      <c r="M1123" s="451"/>
      <c r="N1123" s="451"/>
      <c r="O1123" s="451"/>
      <c r="P1123" s="451"/>
      <c r="Q1123" s="451"/>
      <c r="R1123" s="451"/>
      <c r="S1123" s="451"/>
      <c r="T1123" s="451"/>
      <c r="U1123" s="451"/>
      <c r="V1123" s="451"/>
      <c r="W1123" s="451"/>
      <c r="X1123" s="451"/>
      <c r="Y1123" s="451"/>
      <c r="Z1123" s="451"/>
      <c r="AA1123" s="451"/>
      <c r="AB1123" s="451"/>
      <c r="AC1123" s="451"/>
      <c r="AD1123" s="451"/>
      <c r="AE1123" s="451"/>
      <c r="AF1123" s="451"/>
      <c r="AG1123" s="451"/>
      <c r="AH1123" s="451"/>
      <c r="AI1123" s="451"/>
      <c r="AJ1123" s="451"/>
      <c r="AK1123" s="451"/>
      <c r="AL1123" s="451"/>
      <c r="AM1123" s="451"/>
      <c r="AN1123" s="451"/>
      <c r="AO1123" s="451"/>
      <c r="AP1123" s="451"/>
      <c r="AQ1123" s="451"/>
      <c r="AR1123" s="451"/>
      <c r="AS1123" s="451"/>
      <c r="AT1123" s="451"/>
      <c r="AU1123" s="451"/>
      <c r="AV1123" s="451"/>
    </row>
    <row r="1124" spans="1:48">
      <c r="A1124" s="451"/>
      <c r="B1124" s="451"/>
      <c r="C1124" s="451"/>
      <c r="D1124" s="451"/>
      <c r="E1124" s="451"/>
      <c r="F1124" s="451"/>
      <c r="G1124" s="451"/>
      <c r="H1124" s="451"/>
      <c r="I1124" s="451"/>
      <c r="J1124" s="451"/>
      <c r="K1124" s="451"/>
      <c r="L1124" s="451"/>
      <c r="M1124" s="451"/>
      <c r="N1124" s="451"/>
      <c r="O1124" s="451"/>
      <c r="P1124" s="451"/>
      <c r="Q1124" s="451"/>
      <c r="R1124" s="451"/>
      <c r="S1124" s="451"/>
      <c r="T1124" s="451"/>
      <c r="U1124" s="451"/>
      <c r="V1124" s="451"/>
      <c r="W1124" s="451"/>
      <c r="X1124" s="451"/>
      <c r="Y1124" s="451"/>
      <c r="Z1124" s="451"/>
      <c r="AA1124" s="451"/>
      <c r="AB1124" s="451"/>
      <c r="AC1124" s="451"/>
      <c r="AD1124" s="451"/>
      <c r="AE1124" s="451"/>
      <c r="AF1124" s="451"/>
      <c r="AG1124" s="451"/>
      <c r="AH1124" s="451"/>
      <c r="AI1124" s="451"/>
      <c r="AJ1124" s="451"/>
      <c r="AK1124" s="451"/>
      <c r="AL1124" s="451"/>
      <c r="AM1124" s="451"/>
      <c r="AN1124" s="451"/>
      <c r="AO1124" s="451"/>
      <c r="AP1124" s="451"/>
      <c r="AQ1124" s="451"/>
      <c r="AR1124" s="451"/>
      <c r="AS1124" s="451"/>
      <c r="AT1124" s="451"/>
      <c r="AU1124" s="451"/>
      <c r="AV1124" s="451"/>
    </row>
    <row r="1125" spans="1:48">
      <c r="A1125" s="451"/>
      <c r="B1125" s="451"/>
      <c r="C1125" s="451"/>
      <c r="D1125" s="451"/>
      <c r="E1125" s="451"/>
      <c r="F1125" s="451"/>
      <c r="G1125" s="451"/>
      <c r="H1125" s="451"/>
      <c r="I1125" s="451"/>
      <c r="J1125" s="451"/>
      <c r="K1125" s="451"/>
      <c r="L1125" s="451"/>
      <c r="M1125" s="451"/>
      <c r="N1125" s="451"/>
      <c r="O1125" s="451"/>
      <c r="P1125" s="451"/>
      <c r="Q1125" s="451"/>
      <c r="R1125" s="451"/>
      <c r="S1125" s="451"/>
      <c r="T1125" s="451"/>
      <c r="U1125" s="451"/>
      <c r="V1125" s="451"/>
      <c r="W1125" s="451"/>
      <c r="X1125" s="451"/>
      <c r="Y1125" s="451"/>
      <c r="Z1125" s="451"/>
      <c r="AA1125" s="451"/>
      <c r="AB1125" s="451"/>
      <c r="AC1125" s="451"/>
      <c r="AD1125" s="451"/>
      <c r="AE1125" s="451"/>
      <c r="AF1125" s="451"/>
      <c r="AG1125" s="451"/>
      <c r="AH1125" s="451"/>
      <c r="AI1125" s="451"/>
      <c r="AJ1125" s="451"/>
      <c r="AK1125" s="451"/>
      <c r="AL1125" s="451"/>
      <c r="AM1125" s="451"/>
      <c r="AN1125" s="451"/>
      <c r="AO1125" s="451"/>
      <c r="AP1125" s="451"/>
      <c r="AQ1125" s="451"/>
      <c r="AR1125" s="451"/>
      <c r="AS1125" s="451"/>
      <c r="AT1125" s="451"/>
      <c r="AU1125" s="451"/>
      <c r="AV1125" s="451"/>
    </row>
    <row r="1126" spans="1:48">
      <c r="A1126" s="451"/>
      <c r="B1126" s="451"/>
      <c r="C1126" s="451"/>
      <c r="D1126" s="451"/>
      <c r="E1126" s="451"/>
      <c r="F1126" s="451"/>
      <c r="G1126" s="451"/>
      <c r="H1126" s="451"/>
      <c r="I1126" s="451"/>
      <c r="J1126" s="451"/>
      <c r="K1126" s="451"/>
      <c r="L1126" s="451"/>
      <c r="M1126" s="451"/>
      <c r="N1126" s="451"/>
      <c r="O1126" s="451"/>
      <c r="P1126" s="451"/>
      <c r="Q1126" s="451"/>
      <c r="R1126" s="451"/>
      <c r="S1126" s="451"/>
      <c r="T1126" s="451"/>
      <c r="U1126" s="451"/>
      <c r="V1126" s="451"/>
      <c r="W1126" s="451"/>
      <c r="X1126" s="451"/>
      <c r="Y1126" s="451"/>
      <c r="Z1126" s="451"/>
      <c r="AA1126" s="451"/>
      <c r="AB1126" s="451"/>
      <c r="AC1126" s="451"/>
      <c r="AD1126" s="451"/>
      <c r="AE1126" s="451"/>
      <c r="AF1126" s="451"/>
      <c r="AG1126" s="451"/>
      <c r="AH1126" s="451"/>
      <c r="AI1126" s="451"/>
      <c r="AJ1126" s="451"/>
      <c r="AK1126" s="451"/>
      <c r="AL1126" s="451"/>
      <c r="AM1126" s="451"/>
      <c r="AN1126" s="451"/>
      <c r="AO1126" s="451"/>
      <c r="AP1126" s="451"/>
      <c r="AQ1126" s="451"/>
      <c r="AR1126" s="451"/>
      <c r="AS1126" s="451"/>
      <c r="AT1126" s="451"/>
      <c r="AU1126" s="451"/>
      <c r="AV1126" s="451"/>
    </row>
    <row r="1127" spans="1:48">
      <c r="A1127" s="451"/>
      <c r="B1127" s="451"/>
      <c r="C1127" s="451"/>
      <c r="D1127" s="451"/>
      <c r="E1127" s="451"/>
      <c r="F1127" s="451"/>
      <c r="G1127" s="451"/>
      <c r="H1127" s="451"/>
      <c r="I1127" s="451"/>
      <c r="J1127" s="451"/>
      <c r="K1127" s="451"/>
      <c r="L1127" s="451"/>
      <c r="M1127" s="451"/>
      <c r="N1127" s="451"/>
      <c r="O1127" s="451"/>
      <c r="P1127" s="451"/>
      <c r="Q1127" s="451"/>
      <c r="R1127" s="451"/>
      <c r="S1127" s="451"/>
      <c r="T1127" s="451"/>
      <c r="U1127" s="451"/>
      <c r="V1127" s="451"/>
      <c r="W1127" s="451"/>
      <c r="X1127" s="451"/>
      <c r="Y1127" s="451"/>
      <c r="Z1127" s="451"/>
      <c r="AA1127" s="451"/>
      <c r="AB1127" s="451"/>
      <c r="AC1127" s="451"/>
      <c r="AD1127" s="451"/>
      <c r="AE1127" s="451"/>
      <c r="AF1127" s="451"/>
      <c r="AG1127" s="451"/>
      <c r="AH1127" s="451"/>
      <c r="AI1127" s="451"/>
      <c r="AJ1127" s="451"/>
      <c r="AK1127" s="451"/>
      <c r="AL1127" s="451"/>
      <c r="AM1127" s="451"/>
      <c r="AN1127" s="451"/>
      <c r="AO1127" s="451"/>
      <c r="AP1127" s="451"/>
      <c r="AQ1127" s="451"/>
      <c r="AR1127" s="451"/>
      <c r="AS1127" s="451"/>
      <c r="AT1127" s="451"/>
      <c r="AU1127" s="451"/>
      <c r="AV1127" s="451"/>
    </row>
    <row r="1128" spans="1:48">
      <c r="A1128" s="451"/>
      <c r="B1128" s="451"/>
      <c r="C1128" s="451"/>
      <c r="D1128" s="451"/>
      <c r="E1128" s="451"/>
      <c r="F1128" s="451"/>
      <c r="G1128" s="451"/>
      <c r="H1128" s="451"/>
      <c r="I1128" s="451"/>
      <c r="J1128" s="451"/>
      <c r="K1128" s="451"/>
      <c r="L1128" s="451"/>
      <c r="M1128" s="451"/>
      <c r="N1128" s="451"/>
      <c r="O1128" s="451"/>
      <c r="P1128" s="451"/>
      <c r="Q1128" s="451"/>
      <c r="R1128" s="451"/>
      <c r="S1128" s="451"/>
      <c r="T1128" s="451"/>
      <c r="U1128" s="451"/>
      <c r="V1128" s="451"/>
      <c r="W1128" s="451"/>
      <c r="X1128" s="451"/>
      <c r="Y1128" s="451"/>
      <c r="Z1128" s="451"/>
      <c r="AA1128" s="451"/>
      <c r="AB1128" s="451"/>
      <c r="AC1128" s="451"/>
      <c r="AD1128" s="451"/>
      <c r="AE1128" s="451"/>
      <c r="AF1128" s="451"/>
      <c r="AG1128" s="451"/>
      <c r="AH1128" s="451"/>
      <c r="AI1128" s="451"/>
      <c r="AJ1128" s="451"/>
      <c r="AK1128" s="451"/>
      <c r="AL1128" s="451"/>
      <c r="AM1128" s="451"/>
      <c r="AN1128" s="451"/>
      <c r="AO1128" s="451"/>
      <c r="AP1128" s="451"/>
      <c r="AQ1128" s="451"/>
      <c r="AR1128" s="451"/>
      <c r="AS1128" s="451"/>
      <c r="AT1128" s="451"/>
      <c r="AU1128" s="451"/>
      <c r="AV1128" s="451"/>
    </row>
    <row r="1129" spans="1:48">
      <c r="A1129" s="451"/>
      <c r="B1129" s="451"/>
      <c r="C1129" s="451"/>
      <c r="D1129" s="451"/>
      <c r="E1129" s="451"/>
      <c r="F1129" s="451"/>
      <c r="G1129" s="451"/>
      <c r="H1129" s="451"/>
      <c r="I1129" s="451"/>
      <c r="J1129" s="451"/>
      <c r="K1129" s="451"/>
      <c r="L1129" s="451"/>
      <c r="M1129" s="451"/>
      <c r="N1129" s="451"/>
      <c r="O1129" s="451"/>
      <c r="P1129" s="451"/>
      <c r="Q1129" s="451"/>
      <c r="R1129" s="451"/>
      <c r="S1129" s="451"/>
      <c r="T1129" s="451"/>
      <c r="U1129" s="451"/>
      <c r="V1129" s="451"/>
      <c r="W1129" s="451"/>
      <c r="X1129" s="451"/>
      <c r="Y1129" s="451"/>
      <c r="Z1129" s="451"/>
      <c r="AA1129" s="451"/>
      <c r="AB1129" s="451"/>
      <c r="AC1129" s="451"/>
      <c r="AD1129" s="451"/>
      <c r="AE1129" s="451"/>
      <c r="AF1129" s="451"/>
      <c r="AG1129" s="451"/>
      <c r="AH1129" s="451"/>
      <c r="AI1129" s="451"/>
      <c r="AJ1129" s="451"/>
      <c r="AK1129" s="451"/>
      <c r="AL1129" s="451"/>
      <c r="AM1129" s="451"/>
      <c r="AN1129" s="451"/>
      <c r="AO1129" s="451"/>
      <c r="AP1129" s="451"/>
      <c r="AQ1129" s="451"/>
      <c r="AR1129" s="451"/>
      <c r="AS1129" s="451"/>
      <c r="AT1129" s="451"/>
      <c r="AU1129" s="451"/>
      <c r="AV1129" s="451"/>
    </row>
    <row r="1130" spans="1:48">
      <c r="A1130" s="451"/>
      <c r="B1130" s="451"/>
      <c r="C1130" s="451"/>
      <c r="D1130" s="451"/>
      <c r="E1130" s="451"/>
      <c r="F1130" s="451"/>
      <c r="G1130" s="451"/>
      <c r="H1130" s="451"/>
      <c r="I1130" s="451"/>
      <c r="J1130" s="451"/>
      <c r="K1130" s="451"/>
      <c r="L1130" s="451"/>
      <c r="M1130" s="451"/>
      <c r="N1130" s="451"/>
      <c r="O1130" s="451"/>
      <c r="P1130" s="451"/>
      <c r="Q1130" s="451"/>
      <c r="R1130" s="451"/>
      <c r="S1130" s="451"/>
      <c r="T1130" s="451"/>
      <c r="U1130" s="451"/>
      <c r="V1130" s="451"/>
      <c r="W1130" s="451"/>
      <c r="X1130" s="451"/>
      <c r="Y1130" s="451"/>
      <c r="Z1130" s="451"/>
      <c r="AA1130" s="451"/>
      <c r="AB1130" s="451"/>
      <c r="AC1130" s="451"/>
      <c r="AD1130" s="451"/>
      <c r="AE1130" s="451"/>
      <c r="AF1130" s="451"/>
      <c r="AG1130" s="451"/>
      <c r="AH1130" s="451"/>
      <c r="AI1130" s="451"/>
      <c r="AJ1130" s="451"/>
      <c r="AK1130" s="451"/>
      <c r="AL1130" s="451"/>
      <c r="AM1130" s="451"/>
      <c r="AN1130" s="451"/>
      <c r="AO1130" s="451"/>
      <c r="AP1130" s="451"/>
      <c r="AQ1130" s="451"/>
      <c r="AR1130" s="451"/>
      <c r="AS1130" s="451"/>
      <c r="AT1130" s="451"/>
      <c r="AU1130" s="451"/>
      <c r="AV1130" s="451"/>
    </row>
    <row r="1131" spans="1:48">
      <c r="A1131" s="451"/>
      <c r="B1131" s="451"/>
      <c r="C1131" s="451"/>
      <c r="D1131" s="451"/>
      <c r="E1131" s="451"/>
      <c r="F1131" s="451"/>
      <c r="G1131" s="451"/>
      <c r="H1131" s="451"/>
      <c r="I1131" s="451"/>
      <c r="J1131" s="451"/>
      <c r="K1131" s="451"/>
      <c r="L1131" s="451"/>
      <c r="M1131" s="451"/>
      <c r="N1131" s="451"/>
      <c r="O1131" s="451"/>
      <c r="P1131" s="451"/>
      <c r="Q1131" s="451"/>
      <c r="R1131" s="451"/>
      <c r="S1131" s="451"/>
      <c r="T1131" s="451"/>
      <c r="U1131" s="451"/>
      <c r="V1131" s="451"/>
      <c r="W1131" s="451"/>
      <c r="X1131" s="451"/>
      <c r="Y1131" s="451"/>
      <c r="Z1131" s="451"/>
      <c r="AA1131" s="451"/>
      <c r="AB1131" s="451"/>
      <c r="AC1131" s="451"/>
      <c r="AD1131" s="451"/>
      <c r="AE1131" s="451"/>
      <c r="AF1131" s="451"/>
      <c r="AG1131" s="451"/>
      <c r="AH1131" s="451"/>
      <c r="AI1131" s="451"/>
      <c r="AJ1131" s="451"/>
      <c r="AK1131" s="451"/>
      <c r="AL1131" s="451"/>
      <c r="AM1131" s="451"/>
      <c r="AN1131" s="451"/>
      <c r="AO1131" s="451"/>
      <c r="AP1131" s="451"/>
      <c r="AQ1131" s="451"/>
      <c r="AR1131" s="451"/>
      <c r="AS1131" s="451"/>
      <c r="AT1131" s="451"/>
      <c r="AU1131" s="451"/>
      <c r="AV1131" s="451"/>
    </row>
    <row r="1132" spans="1:48">
      <c r="A1132" s="451"/>
      <c r="B1132" s="451"/>
      <c r="C1132" s="451"/>
      <c r="D1132" s="451"/>
      <c r="E1132" s="451"/>
      <c r="F1132" s="451"/>
      <c r="G1132" s="451"/>
      <c r="H1132" s="451"/>
      <c r="I1132" s="451"/>
      <c r="J1132" s="451"/>
      <c r="K1132" s="451"/>
      <c r="L1132" s="451"/>
      <c r="M1132" s="451"/>
      <c r="N1132" s="451"/>
      <c r="O1132" s="451"/>
      <c r="P1132" s="451"/>
      <c r="Q1132" s="451"/>
      <c r="R1132" s="451"/>
      <c r="S1132" s="451"/>
      <c r="T1132" s="451"/>
      <c r="U1132" s="451"/>
      <c r="V1132" s="451"/>
      <c r="W1132" s="451"/>
      <c r="X1132" s="451"/>
      <c r="Y1132" s="451"/>
      <c r="Z1132" s="451"/>
      <c r="AA1132" s="451"/>
      <c r="AB1132" s="451"/>
      <c r="AC1132" s="451"/>
      <c r="AD1132" s="451"/>
      <c r="AE1132" s="451"/>
      <c r="AF1132" s="451"/>
      <c r="AG1132" s="451"/>
      <c r="AH1132" s="451"/>
      <c r="AI1132" s="451"/>
      <c r="AJ1132" s="451"/>
      <c r="AK1132" s="451"/>
      <c r="AL1132" s="451"/>
      <c r="AM1132" s="451"/>
      <c r="AN1132" s="451"/>
      <c r="AO1132" s="451"/>
      <c r="AP1132" s="451"/>
      <c r="AQ1132" s="451"/>
      <c r="AR1132" s="451"/>
      <c r="AS1132" s="451"/>
      <c r="AT1132" s="451"/>
      <c r="AU1132" s="451"/>
      <c r="AV1132" s="451"/>
    </row>
    <row r="1133" spans="1:48">
      <c r="A1133" s="451"/>
      <c r="B1133" s="451"/>
      <c r="C1133" s="451"/>
      <c r="D1133" s="451"/>
      <c r="E1133" s="451"/>
      <c r="F1133" s="451"/>
      <c r="G1133" s="451"/>
      <c r="H1133" s="451"/>
      <c r="I1133" s="451"/>
      <c r="J1133" s="451"/>
      <c r="K1133" s="451"/>
      <c r="L1133" s="451"/>
      <c r="M1133" s="451"/>
      <c r="N1133" s="451"/>
      <c r="O1133" s="451"/>
      <c r="P1133" s="451"/>
      <c r="Q1133" s="451"/>
      <c r="R1133" s="451"/>
      <c r="S1133" s="451"/>
      <c r="T1133" s="451"/>
      <c r="U1133" s="451"/>
      <c r="V1133" s="451"/>
      <c r="W1133" s="451"/>
      <c r="X1133" s="451"/>
      <c r="Y1133" s="451"/>
      <c r="Z1133" s="451"/>
      <c r="AA1133" s="451"/>
      <c r="AB1133" s="451"/>
      <c r="AC1133" s="451"/>
      <c r="AD1133" s="451"/>
      <c r="AE1133" s="451"/>
      <c r="AF1133" s="451"/>
      <c r="AG1133" s="451"/>
      <c r="AH1133" s="451"/>
      <c r="AI1133" s="451"/>
      <c r="AJ1133" s="451"/>
      <c r="AK1133" s="451"/>
      <c r="AL1133" s="451"/>
      <c r="AM1133" s="451"/>
      <c r="AN1133" s="451"/>
      <c r="AO1133" s="451"/>
      <c r="AP1133" s="451"/>
      <c r="AQ1133" s="451"/>
      <c r="AR1133" s="451"/>
      <c r="AS1133" s="451"/>
      <c r="AT1133" s="451"/>
      <c r="AU1133" s="451"/>
      <c r="AV1133" s="451"/>
    </row>
    <row r="1134" spans="1:48">
      <c r="A1134" s="451"/>
      <c r="B1134" s="451"/>
      <c r="C1134" s="451"/>
      <c r="D1134" s="451"/>
      <c r="E1134" s="451"/>
      <c r="F1134" s="451"/>
      <c r="G1134" s="451"/>
      <c r="H1134" s="451"/>
      <c r="I1134" s="451"/>
      <c r="J1134" s="451"/>
      <c r="K1134" s="451"/>
      <c r="L1134" s="451"/>
      <c r="M1134" s="451"/>
      <c r="N1134" s="451"/>
      <c r="O1134" s="451"/>
      <c r="P1134" s="451"/>
      <c r="Q1134" s="451"/>
      <c r="R1134" s="451"/>
      <c r="S1134" s="451"/>
      <c r="T1134" s="451"/>
      <c r="U1134" s="451"/>
      <c r="V1134" s="451"/>
      <c r="W1134" s="451"/>
      <c r="X1134" s="451"/>
      <c r="Y1134" s="451"/>
      <c r="Z1134" s="451"/>
      <c r="AA1134" s="451"/>
      <c r="AB1134" s="451"/>
      <c r="AC1134" s="451"/>
      <c r="AD1134" s="451"/>
      <c r="AE1134" s="451"/>
      <c r="AF1134" s="451"/>
      <c r="AG1134" s="451"/>
      <c r="AH1134" s="451"/>
      <c r="AI1134" s="451"/>
      <c r="AJ1134" s="451"/>
      <c r="AK1134" s="451"/>
      <c r="AL1134" s="451"/>
      <c r="AM1134" s="451"/>
      <c r="AN1134" s="451"/>
      <c r="AO1134" s="451"/>
      <c r="AP1134" s="451"/>
      <c r="AQ1134" s="451"/>
      <c r="AR1134" s="451"/>
      <c r="AS1134" s="451"/>
      <c r="AT1134" s="451"/>
      <c r="AU1134" s="451"/>
      <c r="AV1134" s="451"/>
    </row>
    <row r="1135" spans="1:48">
      <c r="A1135" s="451"/>
      <c r="B1135" s="451"/>
      <c r="C1135" s="451"/>
      <c r="D1135" s="451"/>
      <c r="E1135" s="451"/>
      <c r="F1135" s="451"/>
      <c r="G1135" s="451"/>
      <c r="H1135" s="451"/>
      <c r="I1135" s="451"/>
      <c r="J1135" s="451"/>
      <c r="K1135" s="451"/>
      <c r="L1135" s="451"/>
      <c r="M1135" s="451"/>
      <c r="N1135" s="451"/>
      <c r="O1135" s="451"/>
      <c r="P1135" s="451"/>
      <c r="Q1135" s="451"/>
      <c r="R1135" s="451"/>
      <c r="S1135" s="451"/>
      <c r="T1135" s="451"/>
      <c r="U1135" s="451"/>
      <c r="V1135" s="451"/>
      <c r="W1135" s="451"/>
      <c r="X1135" s="451"/>
      <c r="Y1135" s="451"/>
      <c r="Z1135" s="451"/>
      <c r="AA1135" s="451"/>
      <c r="AB1135" s="451"/>
      <c r="AC1135" s="451"/>
      <c r="AD1135" s="451"/>
      <c r="AE1135" s="451"/>
      <c r="AF1135" s="451"/>
      <c r="AG1135" s="451"/>
      <c r="AH1135" s="451"/>
      <c r="AI1135" s="451"/>
      <c r="AJ1135" s="451"/>
      <c r="AK1135" s="451"/>
      <c r="AL1135" s="451"/>
      <c r="AM1135" s="451"/>
      <c r="AN1135" s="451"/>
      <c r="AO1135" s="451"/>
      <c r="AP1135" s="451"/>
      <c r="AQ1135" s="451"/>
      <c r="AR1135" s="451"/>
      <c r="AS1135" s="451"/>
      <c r="AT1135" s="451"/>
      <c r="AU1135" s="451"/>
      <c r="AV1135" s="451"/>
    </row>
    <row r="1136" spans="1:48">
      <c r="A1136" s="451"/>
      <c r="B1136" s="451"/>
      <c r="C1136" s="451"/>
      <c r="D1136" s="451"/>
      <c r="E1136" s="451"/>
      <c r="F1136" s="451"/>
      <c r="G1136" s="451"/>
      <c r="H1136" s="451"/>
      <c r="I1136" s="451"/>
      <c r="J1136" s="451"/>
      <c r="K1136" s="451"/>
      <c r="L1136" s="451"/>
      <c r="M1136" s="451"/>
      <c r="N1136" s="451"/>
      <c r="O1136" s="451"/>
      <c r="P1136" s="451"/>
      <c r="Q1136" s="451"/>
      <c r="R1136" s="451"/>
      <c r="S1136" s="451"/>
      <c r="T1136" s="451"/>
      <c r="U1136" s="451"/>
      <c r="V1136" s="451"/>
      <c r="W1136" s="451"/>
      <c r="X1136" s="451"/>
      <c r="Y1136" s="451"/>
      <c r="Z1136" s="451"/>
      <c r="AA1136" s="451"/>
      <c r="AB1136" s="451"/>
      <c r="AC1136" s="451"/>
      <c r="AD1136" s="451"/>
      <c r="AE1136" s="451"/>
      <c r="AF1136" s="451"/>
      <c r="AG1136" s="451"/>
      <c r="AH1136" s="451"/>
      <c r="AI1136" s="451"/>
      <c r="AJ1136" s="451"/>
      <c r="AK1136" s="451"/>
      <c r="AL1136" s="451"/>
      <c r="AM1136" s="451"/>
      <c r="AN1136" s="451"/>
      <c r="AO1136" s="451"/>
      <c r="AP1136" s="451"/>
      <c r="AQ1136" s="451"/>
      <c r="AR1136" s="451"/>
      <c r="AS1136" s="451"/>
      <c r="AT1136" s="451"/>
      <c r="AU1136" s="451"/>
      <c r="AV1136" s="451"/>
    </row>
    <row r="1137" spans="1:48">
      <c r="A1137" s="451"/>
      <c r="B1137" s="451"/>
      <c r="C1137" s="451"/>
      <c r="D1137" s="451"/>
      <c r="E1137" s="451"/>
      <c r="F1137" s="451"/>
      <c r="G1137" s="451"/>
      <c r="H1137" s="451"/>
      <c r="I1137" s="451"/>
      <c r="J1137" s="451"/>
      <c r="K1137" s="451"/>
      <c r="L1137" s="451"/>
      <c r="M1137" s="451"/>
      <c r="N1137" s="451"/>
      <c r="O1137" s="451"/>
      <c r="P1137" s="451"/>
      <c r="Q1137" s="451"/>
      <c r="R1137" s="451"/>
      <c r="S1137" s="451"/>
      <c r="T1137" s="451"/>
      <c r="U1137" s="451"/>
      <c r="V1137" s="451"/>
      <c r="W1137" s="451"/>
      <c r="X1137" s="451"/>
      <c r="Y1137" s="451"/>
      <c r="Z1137" s="451"/>
      <c r="AA1137" s="451"/>
      <c r="AB1137" s="451"/>
      <c r="AC1137" s="451"/>
      <c r="AD1137" s="451"/>
      <c r="AE1137" s="451"/>
      <c r="AF1137" s="451"/>
      <c r="AG1137" s="451"/>
      <c r="AH1137" s="451"/>
      <c r="AI1137" s="451"/>
      <c r="AJ1137" s="451"/>
      <c r="AK1137" s="451"/>
      <c r="AL1137" s="451"/>
      <c r="AM1137" s="451"/>
      <c r="AN1137" s="451"/>
      <c r="AO1137" s="451"/>
      <c r="AP1137" s="451"/>
      <c r="AQ1137" s="451"/>
      <c r="AR1137" s="451"/>
      <c r="AS1137" s="451"/>
      <c r="AT1137" s="451"/>
      <c r="AU1137" s="451"/>
      <c r="AV1137" s="451"/>
    </row>
    <row r="1138" spans="1:48">
      <c r="A1138" s="451"/>
      <c r="B1138" s="451"/>
      <c r="C1138" s="451"/>
      <c r="D1138" s="451"/>
      <c r="E1138" s="451"/>
      <c r="F1138" s="451"/>
      <c r="G1138" s="451"/>
      <c r="H1138" s="451"/>
      <c r="I1138" s="451"/>
      <c r="J1138" s="451"/>
      <c r="K1138" s="451"/>
      <c r="L1138" s="451"/>
      <c r="M1138" s="451"/>
      <c r="N1138" s="451"/>
      <c r="O1138" s="451"/>
      <c r="P1138" s="451"/>
      <c r="Q1138" s="451"/>
      <c r="R1138" s="451"/>
      <c r="S1138" s="451"/>
      <c r="T1138" s="451"/>
      <c r="U1138" s="451"/>
      <c r="V1138" s="451"/>
      <c r="W1138" s="451"/>
      <c r="X1138" s="451"/>
      <c r="Y1138" s="451"/>
      <c r="Z1138" s="451"/>
      <c r="AA1138" s="451"/>
      <c r="AB1138" s="451"/>
      <c r="AC1138" s="451"/>
      <c r="AD1138" s="451"/>
      <c r="AE1138" s="451"/>
      <c r="AF1138" s="451"/>
      <c r="AG1138" s="451"/>
      <c r="AH1138" s="451"/>
      <c r="AI1138" s="451"/>
      <c r="AJ1138" s="451"/>
      <c r="AK1138" s="451"/>
      <c r="AL1138" s="451"/>
      <c r="AM1138" s="451"/>
      <c r="AN1138" s="451"/>
      <c r="AO1138" s="451"/>
      <c r="AP1138" s="451"/>
      <c r="AQ1138" s="451"/>
      <c r="AR1138" s="451"/>
      <c r="AS1138" s="451"/>
      <c r="AT1138" s="451"/>
      <c r="AU1138" s="451"/>
      <c r="AV1138" s="451"/>
    </row>
    <row r="1139" spans="1:48">
      <c r="A1139" s="451"/>
      <c r="B1139" s="451"/>
      <c r="C1139" s="451"/>
      <c r="D1139" s="451"/>
      <c r="E1139" s="451"/>
      <c r="F1139" s="451"/>
      <c r="G1139" s="451"/>
      <c r="H1139" s="451"/>
      <c r="I1139" s="451"/>
      <c r="J1139" s="451"/>
      <c r="K1139" s="451"/>
      <c r="L1139" s="451"/>
      <c r="M1139" s="451"/>
      <c r="N1139" s="451"/>
      <c r="O1139" s="451"/>
      <c r="P1139" s="451"/>
      <c r="Q1139" s="451"/>
      <c r="R1139" s="451"/>
      <c r="S1139" s="451"/>
      <c r="T1139" s="451"/>
      <c r="U1139" s="451"/>
      <c r="V1139" s="451"/>
      <c r="W1139" s="451"/>
      <c r="X1139" s="451"/>
      <c r="Y1139" s="451"/>
      <c r="Z1139" s="451"/>
      <c r="AA1139" s="451"/>
      <c r="AB1139" s="451"/>
      <c r="AC1139" s="451"/>
      <c r="AD1139" s="451"/>
      <c r="AE1139" s="451"/>
      <c r="AF1139" s="451"/>
      <c r="AG1139" s="451"/>
      <c r="AH1139" s="451"/>
      <c r="AI1139" s="451"/>
      <c r="AJ1139" s="451"/>
      <c r="AK1139" s="451"/>
      <c r="AL1139" s="451"/>
      <c r="AM1139" s="451"/>
      <c r="AN1139" s="451"/>
      <c r="AO1139" s="451"/>
      <c r="AP1139" s="451"/>
      <c r="AQ1139" s="451"/>
      <c r="AR1139" s="451"/>
      <c r="AS1139" s="451"/>
      <c r="AT1139" s="451"/>
      <c r="AU1139" s="451"/>
      <c r="AV1139" s="451"/>
    </row>
    <row r="1140" spans="1:48">
      <c r="A1140" s="451"/>
      <c r="B1140" s="451"/>
      <c r="C1140" s="451"/>
      <c r="D1140" s="451"/>
      <c r="E1140" s="451"/>
      <c r="F1140" s="451"/>
      <c r="G1140" s="451"/>
      <c r="H1140" s="451"/>
      <c r="I1140" s="451"/>
      <c r="J1140" s="451"/>
      <c r="K1140" s="451"/>
      <c r="L1140" s="451"/>
      <c r="M1140" s="451"/>
      <c r="N1140" s="451"/>
      <c r="O1140" s="451"/>
      <c r="P1140" s="451"/>
      <c r="Q1140" s="451"/>
      <c r="R1140" s="451"/>
      <c r="S1140" s="451"/>
      <c r="T1140" s="451"/>
      <c r="U1140" s="451"/>
      <c r="V1140" s="451"/>
      <c r="W1140" s="451"/>
      <c r="X1140" s="451"/>
      <c r="Y1140" s="451"/>
      <c r="Z1140" s="451"/>
      <c r="AA1140" s="451"/>
      <c r="AB1140" s="451"/>
      <c r="AC1140" s="451"/>
      <c r="AD1140" s="451"/>
      <c r="AE1140" s="451"/>
      <c r="AF1140" s="451"/>
      <c r="AG1140" s="451"/>
      <c r="AH1140" s="451"/>
      <c r="AI1140" s="451"/>
      <c r="AJ1140" s="451"/>
      <c r="AK1140" s="451"/>
      <c r="AL1140" s="451"/>
      <c r="AM1140" s="451"/>
      <c r="AN1140" s="451"/>
      <c r="AO1140" s="451"/>
      <c r="AP1140" s="451"/>
      <c r="AQ1140" s="451"/>
      <c r="AR1140" s="451"/>
      <c r="AS1140" s="451"/>
      <c r="AT1140" s="451"/>
      <c r="AU1140" s="451"/>
      <c r="AV1140" s="451"/>
    </row>
    <row r="1141" spans="1:48">
      <c r="A1141" s="451"/>
      <c r="B1141" s="451"/>
      <c r="C1141" s="451"/>
      <c r="D1141" s="451"/>
      <c r="E1141" s="451"/>
      <c r="F1141" s="451"/>
      <c r="G1141" s="451"/>
      <c r="H1141" s="451"/>
      <c r="I1141" s="451"/>
      <c r="J1141" s="451"/>
      <c r="K1141" s="451"/>
      <c r="L1141" s="451"/>
      <c r="M1141" s="451"/>
      <c r="N1141" s="451"/>
      <c r="O1141" s="451"/>
      <c r="P1141" s="451"/>
      <c r="Q1141" s="451"/>
      <c r="R1141" s="451"/>
      <c r="S1141" s="451"/>
      <c r="T1141" s="451"/>
      <c r="U1141" s="451"/>
      <c r="V1141" s="451"/>
      <c r="W1141" s="451"/>
      <c r="X1141" s="451"/>
      <c r="Y1141" s="451"/>
      <c r="Z1141" s="451"/>
      <c r="AA1141" s="451"/>
      <c r="AB1141" s="451"/>
      <c r="AC1141" s="451"/>
      <c r="AD1141" s="451"/>
      <c r="AE1141" s="451"/>
      <c r="AF1141" s="451"/>
      <c r="AG1141" s="451"/>
      <c r="AH1141" s="451"/>
      <c r="AI1141" s="451"/>
      <c r="AJ1141" s="451"/>
      <c r="AK1141" s="451"/>
      <c r="AL1141" s="451"/>
      <c r="AM1141" s="451"/>
      <c r="AN1141" s="451"/>
      <c r="AO1141" s="451"/>
      <c r="AP1141" s="451"/>
      <c r="AQ1141" s="451"/>
      <c r="AR1141" s="451"/>
      <c r="AS1141" s="451"/>
      <c r="AT1141" s="451"/>
      <c r="AU1141" s="451"/>
      <c r="AV1141" s="451"/>
    </row>
    <row r="1142" spans="1:48">
      <c r="A1142" s="451"/>
      <c r="B1142" s="451"/>
      <c r="C1142" s="451"/>
      <c r="D1142" s="451"/>
      <c r="E1142" s="451"/>
      <c r="F1142" s="451"/>
      <c r="G1142" s="451"/>
      <c r="H1142" s="451"/>
      <c r="I1142" s="451"/>
      <c r="J1142" s="451"/>
      <c r="K1142" s="451"/>
      <c r="L1142" s="451"/>
      <c r="M1142" s="451"/>
      <c r="N1142" s="451"/>
      <c r="O1142" s="451"/>
      <c r="P1142" s="451"/>
      <c r="Q1142" s="451"/>
      <c r="R1142" s="451"/>
      <c r="S1142" s="451"/>
      <c r="T1142" s="451"/>
      <c r="U1142" s="451"/>
      <c r="V1142" s="451"/>
      <c r="W1142" s="451"/>
      <c r="X1142" s="451"/>
      <c r="Y1142" s="451"/>
      <c r="Z1142" s="451"/>
      <c r="AA1142" s="451"/>
      <c r="AB1142" s="451"/>
      <c r="AC1142" s="451"/>
      <c r="AD1142" s="451"/>
      <c r="AE1142" s="451"/>
      <c r="AF1142" s="451"/>
      <c r="AG1142" s="451"/>
      <c r="AH1142" s="451"/>
      <c r="AI1142" s="451"/>
      <c r="AJ1142" s="451"/>
      <c r="AK1142" s="451"/>
      <c r="AL1142" s="451"/>
      <c r="AM1142" s="451"/>
      <c r="AN1142" s="451"/>
      <c r="AO1142" s="451"/>
      <c r="AP1142" s="451"/>
      <c r="AQ1142" s="451"/>
      <c r="AR1142" s="451"/>
      <c r="AS1142" s="451"/>
      <c r="AT1142" s="451"/>
      <c r="AU1142" s="451"/>
      <c r="AV1142" s="451"/>
    </row>
    <row r="1143" spans="1:48">
      <c r="A1143" s="451"/>
      <c r="B1143" s="451"/>
      <c r="C1143" s="451"/>
      <c r="D1143" s="451"/>
      <c r="E1143" s="451"/>
      <c r="F1143" s="451"/>
      <c r="G1143" s="451"/>
      <c r="H1143" s="451"/>
      <c r="I1143" s="451"/>
      <c r="J1143" s="451"/>
      <c r="K1143" s="451"/>
      <c r="L1143" s="451"/>
      <c r="M1143" s="451"/>
      <c r="N1143" s="451"/>
      <c r="O1143" s="451"/>
      <c r="P1143" s="451"/>
      <c r="Q1143" s="451"/>
      <c r="R1143" s="451"/>
      <c r="S1143" s="451"/>
      <c r="T1143" s="451"/>
      <c r="U1143" s="451"/>
      <c r="V1143" s="451"/>
      <c r="W1143" s="451"/>
      <c r="X1143" s="451"/>
      <c r="Y1143" s="451"/>
      <c r="Z1143" s="451"/>
      <c r="AA1143" s="451"/>
      <c r="AB1143" s="451"/>
      <c r="AC1143" s="451"/>
      <c r="AD1143" s="451"/>
      <c r="AE1143" s="451"/>
      <c r="AF1143" s="451"/>
      <c r="AG1143" s="451"/>
      <c r="AH1143" s="451"/>
      <c r="AI1143" s="451"/>
      <c r="AJ1143" s="451"/>
      <c r="AK1143" s="451"/>
      <c r="AL1143" s="451"/>
      <c r="AM1143" s="451"/>
      <c r="AN1143" s="451"/>
      <c r="AO1143" s="451"/>
      <c r="AP1143" s="451"/>
      <c r="AQ1143" s="451"/>
      <c r="AR1143" s="451"/>
      <c r="AS1143" s="451"/>
      <c r="AT1143" s="451"/>
      <c r="AU1143" s="451"/>
      <c r="AV1143" s="451"/>
    </row>
    <row r="1144" spans="1:48">
      <c r="A1144" s="451"/>
      <c r="B1144" s="451"/>
      <c r="C1144" s="451"/>
      <c r="D1144" s="451"/>
      <c r="E1144" s="451"/>
      <c r="F1144" s="451"/>
      <c r="G1144" s="451"/>
      <c r="H1144" s="451"/>
      <c r="I1144" s="451"/>
      <c r="J1144" s="451"/>
      <c r="K1144" s="451"/>
      <c r="L1144" s="451"/>
      <c r="M1144" s="451"/>
      <c r="N1144" s="451"/>
      <c r="O1144" s="451"/>
      <c r="P1144" s="451"/>
      <c r="Q1144" s="451"/>
      <c r="R1144" s="451"/>
      <c r="S1144" s="451"/>
      <c r="T1144" s="451"/>
      <c r="U1144" s="451"/>
      <c r="V1144" s="451"/>
      <c r="W1144" s="451"/>
      <c r="X1144" s="451"/>
      <c r="Y1144" s="451"/>
      <c r="Z1144" s="451"/>
      <c r="AA1144" s="451"/>
      <c r="AB1144" s="451"/>
      <c r="AC1144" s="451"/>
      <c r="AD1144" s="451"/>
      <c r="AE1144" s="451"/>
      <c r="AF1144" s="451"/>
      <c r="AG1144" s="451"/>
      <c r="AH1144" s="451"/>
      <c r="AI1144" s="451"/>
      <c r="AJ1144" s="451"/>
      <c r="AK1144" s="451"/>
      <c r="AL1144" s="451"/>
      <c r="AM1144" s="451"/>
      <c r="AN1144" s="451"/>
      <c r="AO1144" s="451"/>
      <c r="AP1144" s="451"/>
      <c r="AQ1144" s="451"/>
      <c r="AR1144" s="451"/>
      <c r="AS1144" s="451"/>
      <c r="AT1144" s="451"/>
      <c r="AU1144" s="451"/>
      <c r="AV1144" s="451"/>
    </row>
    <row r="1145" spans="1:48">
      <c r="A1145" s="451"/>
      <c r="B1145" s="451"/>
      <c r="C1145" s="451"/>
      <c r="D1145" s="451"/>
      <c r="E1145" s="451"/>
      <c r="F1145" s="451"/>
      <c r="G1145" s="451"/>
      <c r="H1145" s="451"/>
      <c r="I1145" s="451"/>
      <c r="J1145" s="451"/>
      <c r="K1145" s="451"/>
      <c r="L1145" s="451"/>
      <c r="M1145" s="451"/>
      <c r="N1145" s="451"/>
      <c r="O1145" s="451"/>
      <c r="P1145" s="451"/>
      <c r="Q1145" s="451"/>
      <c r="R1145" s="451"/>
      <c r="S1145" s="451"/>
      <c r="T1145" s="451"/>
      <c r="U1145" s="451"/>
      <c r="V1145" s="451"/>
      <c r="W1145" s="451"/>
      <c r="X1145" s="451"/>
      <c r="Y1145" s="451"/>
      <c r="Z1145" s="451"/>
      <c r="AA1145" s="451"/>
      <c r="AB1145" s="451"/>
      <c r="AC1145" s="451"/>
      <c r="AD1145" s="451"/>
      <c r="AE1145" s="451"/>
      <c r="AF1145" s="451"/>
      <c r="AG1145" s="451"/>
      <c r="AH1145" s="451"/>
      <c r="AI1145" s="451"/>
      <c r="AJ1145" s="451"/>
      <c r="AK1145" s="451"/>
      <c r="AL1145" s="451"/>
      <c r="AM1145" s="451"/>
      <c r="AN1145" s="451"/>
      <c r="AO1145" s="451"/>
      <c r="AP1145" s="451"/>
      <c r="AQ1145" s="451"/>
      <c r="AR1145" s="451"/>
      <c r="AS1145" s="451"/>
      <c r="AT1145" s="451"/>
      <c r="AU1145" s="451"/>
      <c r="AV1145" s="451"/>
    </row>
    <row r="1146" spans="1:48">
      <c r="A1146" s="451"/>
      <c r="B1146" s="451"/>
      <c r="C1146" s="451"/>
      <c r="D1146" s="451"/>
      <c r="E1146" s="451"/>
      <c r="F1146" s="451"/>
      <c r="G1146" s="451"/>
      <c r="H1146" s="451"/>
      <c r="I1146" s="451"/>
      <c r="J1146" s="451"/>
      <c r="K1146" s="451"/>
      <c r="L1146" s="451"/>
      <c r="M1146" s="451"/>
      <c r="N1146" s="451"/>
      <c r="O1146" s="451"/>
      <c r="P1146" s="451"/>
      <c r="Q1146" s="451"/>
      <c r="R1146" s="451"/>
      <c r="S1146" s="451"/>
      <c r="T1146" s="451"/>
      <c r="U1146" s="451"/>
      <c r="V1146" s="451"/>
      <c r="W1146" s="451"/>
      <c r="X1146" s="451"/>
      <c r="Y1146" s="451"/>
      <c r="Z1146" s="451"/>
      <c r="AA1146" s="451"/>
      <c r="AB1146" s="451"/>
      <c r="AC1146" s="451"/>
      <c r="AD1146" s="451"/>
      <c r="AE1146" s="451"/>
      <c r="AF1146" s="451"/>
      <c r="AG1146" s="451"/>
      <c r="AH1146" s="451"/>
      <c r="AI1146" s="451"/>
      <c r="AJ1146" s="451"/>
      <c r="AK1146" s="451"/>
      <c r="AL1146" s="451"/>
      <c r="AM1146" s="451"/>
      <c r="AN1146" s="451"/>
      <c r="AO1146" s="451"/>
      <c r="AP1146" s="451"/>
      <c r="AQ1146" s="451"/>
      <c r="AR1146" s="451"/>
      <c r="AS1146" s="451"/>
      <c r="AT1146" s="451"/>
      <c r="AU1146" s="451"/>
      <c r="AV1146" s="451"/>
    </row>
    <row r="1147" spans="1:48">
      <c r="A1147" s="451"/>
      <c r="B1147" s="451"/>
      <c r="C1147" s="451"/>
      <c r="D1147" s="451"/>
      <c r="E1147" s="451"/>
      <c r="F1147" s="451"/>
      <c r="G1147" s="451"/>
      <c r="H1147" s="451"/>
      <c r="I1147" s="451"/>
      <c r="J1147" s="451"/>
      <c r="K1147" s="451"/>
      <c r="L1147" s="451"/>
      <c r="M1147" s="451"/>
      <c r="N1147" s="451"/>
      <c r="O1147" s="451"/>
      <c r="P1147" s="451"/>
      <c r="Q1147" s="451"/>
      <c r="R1147" s="451"/>
      <c r="S1147" s="451"/>
      <c r="T1147" s="451"/>
      <c r="U1147" s="451"/>
      <c r="V1147" s="451"/>
      <c r="W1147" s="451"/>
      <c r="X1147" s="451"/>
      <c r="Y1147" s="451"/>
      <c r="Z1147" s="451"/>
      <c r="AA1147" s="451"/>
      <c r="AB1147" s="451"/>
      <c r="AC1147" s="451"/>
      <c r="AD1147" s="451"/>
      <c r="AE1147" s="451"/>
      <c r="AF1147" s="451"/>
      <c r="AG1147" s="451"/>
      <c r="AH1147" s="451"/>
      <c r="AI1147" s="451"/>
      <c r="AJ1147" s="451"/>
      <c r="AK1147" s="451"/>
      <c r="AL1147" s="451"/>
      <c r="AM1147" s="451"/>
      <c r="AN1147" s="451"/>
      <c r="AO1147" s="451"/>
      <c r="AP1147" s="451"/>
      <c r="AQ1147" s="451"/>
      <c r="AR1147" s="451"/>
      <c r="AS1147" s="451"/>
      <c r="AT1147" s="451"/>
      <c r="AU1147" s="451"/>
      <c r="AV1147" s="451"/>
    </row>
    <row r="1148" spans="1:48">
      <c r="A1148" s="451"/>
      <c r="B1148" s="451"/>
      <c r="C1148" s="451"/>
      <c r="D1148" s="451"/>
      <c r="E1148" s="451"/>
      <c r="F1148" s="451"/>
      <c r="G1148" s="451"/>
      <c r="H1148" s="451"/>
      <c r="I1148" s="451"/>
      <c r="J1148" s="451"/>
      <c r="K1148" s="451"/>
      <c r="L1148" s="451"/>
      <c r="M1148" s="451"/>
      <c r="N1148" s="451"/>
      <c r="O1148" s="451"/>
      <c r="P1148" s="451"/>
      <c r="Q1148" s="451"/>
      <c r="R1148" s="451"/>
      <c r="S1148" s="451"/>
      <c r="T1148" s="451"/>
      <c r="U1148" s="451"/>
      <c r="V1148" s="451"/>
      <c r="W1148" s="451"/>
      <c r="X1148" s="451"/>
      <c r="Y1148" s="451"/>
      <c r="Z1148" s="451"/>
      <c r="AA1148" s="451"/>
      <c r="AB1148" s="451"/>
      <c r="AC1148" s="451"/>
      <c r="AD1148" s="451"/>
      <c r="AE1148" s="451"/>
      <c r="AF1148" s="451"/>
      <c r="AG1148" s="451"/>
      <c r="AH1148" s="451"/>
      <c r="AI1148" s="451"/>
      <c r="AJ1148" s="451"/>
      <c r="AK1148" s="451"/>
      <c r="AL1148" s="451"/>
      <c r="AM1148" s="451"/>
      <c r="AN1148" s="451"/>
      <c r="AO1148" s="451"/>
      <c r="AP1148" s="451"/>
      <c r="AQ1148" s="451"/>
      <c r="AR1148" s="451"/>
      <c r="AS1148" s="451"/>
      <c r="AT1148" s="451"/>
      <c r="AU1148" s="451"/>
      <c r="AV1148" s="451"/>
    </row>
    <row r="1149" spans="1:48">
      <c r="A1149" s="451"/>
      <c r="B1149" s="451"/>
      <c r="C1149" s="451"/>
      <c r="D1149" s="451"/>
      <c r="E1149" s="451"/>
      <c r="F1149" s="451"/>
      <c r="G1149" s="451"/>
      <c r="H1149" s="451"/>
      <c r="I1149" s="451"/>
      <c r="J1149" s="451"/>
      <c r="K1149" s="451"/>
      <c r="L1149" s="451"/>
      <c r="M1149" s="451"/>
      <c r="N1149" s="451"/>
      <c r="O1149" s="451"/>
      <c r="P1149" s="451"/>
      <c r="Q1149" s="451"/>
      <c r="R1149" s="451"/>
      <c r="S1149" s="451"/>
      <c r="T1149" s="451"/>
      <c r="U1149" s="451"/>
      <c r="V1149" s="451"/>
      <c r="W1149" s="451"/>
      <c r="X1149" s="451"/>
      <c r="Y1149" s="451"/>
      <c r="Z1149" s="451"/>
      <c r="AA1149" s="451"/>
      <c r="AB1149" s="451"/>
      <c r="AC1149" s="451"/>
      <c r="AD1149" s="451"/>
      <c r="AE1149" s="451"/>
      <c r="AF1149" s="451"/>
      <c r="AG1149" s="451"/>
      <c r="AH1149" s="451"/>
      <c r="AI1149" s="451"/>
      <c r="AJ1149" s="451"/>
      <c r="AK1149" s="451"/>
      <c r="AL1149" s="451"/>
      <c r="AM1149" s="451"/>
      <c r="AN1149" s="451"/>
      <c r="AO1149" s="451"/>
      <c r="AP1149" s="451"/>
      <c r="AQ1149" s="451"/>
      <c r="AR1149" s="451"/>
      <c r="AS1149" s="451"/>
      <c r="AT1149" s="451"/>
      <c r="AU1149" s="451"/>
      <c r="AV1149" s="451"/>
    </row>
    <row r="1150" spans="1:48">
      <c r="A1150" s="451"/>
      <c r="B1150" s="451"/>
      <c r="C1150" s="451"/>
      <c r="D1150" s="451"/>
      <c r="E1150" s="451"/>
      <c r="F1150" s="451"/>
      <c r="G1150" s="451"/>
      <c r="H1150" s="451"/>
      <c r="I1150" s="451"/>
      <c r="J1150" s="451"/>
      <c r="K1150" s="451"/>
      <c r="L1150" s="451"/>
      <c r="M1150" s="451"/>
      <c r="N1150" s="451"/>
      <c r="O1150" s="451"/>
      <c r="P1150" s="451"/>
      <c r="Q1150" s="451"/>
      <c r="R1150" s="451"/>
      <c r="S1150" s="451"/>
      <c r="T1150" s="451"/>
      <c r="U1150" s="451"/>
      <c r="V1150" s="451"/>
      <c r="W1150" s="451"/>
      <c r="X1150" s="451"/>
      <c r="Y1150" s="451"/>
      <c r="Z1150" s="451"/>
      <c r="AA1150" s="451"/>
      <c r="AB1150" s="451"/>
      <c r="AC1150" s="451"/>
      <c r="AD1150" s="451"/>
      <c r="AE1150" s="451"/>
      <c r="AF1150" s="451"/>
      <c r="AG1150" s="451"/>
      <c r="AH1150" s="451"/>
      <c r="AI1150" s="451"/>
      <c r="AJ1150" s="451"/>
      <c r="AK1150" s="451"/>
      <c r="AL1150" s="451"/>
      <c r="AM1150" s="451"/>
      <c r="AN1150" s="451"/>
      <c r="AO1150" s="451"/>
      <c r="AP1150" s="451"/>
      <c r="AQ1150" s="451"/>
      <c r="AR1150" s="451"/>
      <c r="AS1150" s="451"/>
      <c r="AT1150" s="451"/>
      <c r="AU1150" s="451"/>
      <c r="AV1150" s="451"/>
    </row>
    <row r="1151" spans="1:48">
      <c r="A1151" s="451"/>
      <c r="B1151" s="451"/>
      <c r="C1151" s="451"/>
      <c r="D1151" s="451"/>
      <c r="E1151" s="451"/>
      <c r="F1151" s="451"/>
      <c r="G1151" s="451"/>
      <c r="H1151" s="451"/>
      <c r="I1151" s="451"/>
      <c r="J1151" s="451"/>
      <c r="K1151" s="451"/>
      <c r="L1151" s="451"/>
      <c r="M1151" s="451"/>
      <c r="N1151" s="451"/>
      <c r="O1151" s="451"/>
      <c r="P1151" s="451"/>
      <c r="Q1151" s="451"/>
      <c r="R1151" s="451"/>
      <c r="S1151" s="451"/>
      <c r="T1151" s="451"/>
      <c r="U1151" s="451"/>
      <c r="V1151" s="451"/>
      <c r="W1151" s="451"/>
      <c r="X1151" s="451"/>
      <c r="Y1151" s="451"/>
      <c r="Z1151" s="451"/>
      <c r="AA1151" s="451"/>
      <c r="AB1151" s="451"/>
      <c r="AC1151" s="451"/>
      <c r="AD1151" s="451"/>
      <c r="AE1151" s="451"/>
      <c r="AF1151" s="451"/>
      <c r="AG1151" s="451"/>
      <c r="AH1151" s="451"/>
      <c r="AI1151" s="451"/>
      <c r="AJ1151" s="451"/>
      <c r="AK1151" s="451"/>
      <c r="AL1151" s="451"/>
      <c r="AM1151" s="451"/>
      <c r="AN1151" s="451"/>
      <c r="AO1151" s="451"/>
      <c r="AP1151" s="451"/>
      <c r="AQ1151" s="451"/>
      <c r="AR1151" s="451"/>
      <c r="AS1151" s="451"/>
      <c r="AT1151" s="451"/>
      <c r="AU1151" s="451"/>
      <c r="AV1151" s="451"/>
    </row>
    <row r="1152" spans="1:48">
      <c r="A1152" s="451"/>
      <c r="B1152" s="451"/>
      <c r="C1152" s="451"/>
      <c r="D1152" s="451"/>
      <c r="E1152" s="451"/>
      <c r="F1152" s="451"/>
      <c r="G1152" s="451"/>
      <c r="H1152" s="451"/>
      <c r="I1152" s="451"/>
      <c r="J1152" s="451"/>
      <c r="K1152" s="451"/>
      <c r="L1152" s="451"/>
      <c r="M1152" s="451"/>
      <c r="N1152" s="451"/>
      <c r="O1152" s="451"/>
      <c r="P1152" s="451"/>
      <c r="Q1152" s="451"/>
      <c r="R1152" s="451"/>
      <c r="S1152" s="451"/>
      <c r="T1152" s="451"/>
      <c r="U1152" s="451"/>
      <c r="V1152" s="451"/>
      <c r="W1152" s="451"/>
      <c r="X1152" s="451"/>
      <c r="Y1152" s="451"/>
      <c r="Z1152" s="451"/>
      <c r="AA1152" s="451"/>
      <c r="AB1152" s="451"/>
      <c r="AC1152" s="451"/>
      <c r="AD1152" s="451"/>
      <c r="AE1152" s="451"/>
      <c r="AF1152" s="451"/>
      <c r="AG1152" s="451"/>
      <c r="AH1152" s="451"/>
      <c r="AI1152" s="451"/>
      <c r="AJ1152" s="451"/>
      <c r="AK1152" s="451"/>
      <c r="AL1152" s="451"/>
      <c r="AM1152" s="451"/>
      <c r="AN1152" s="451"/>
      <c r="AO1152" s="451"/>
      <c r="AP1152" s="451"/>
      <c r="AQ1152" s="451"/>
      <c r="AR1152" s="451"/>
      <c r="AS1152" s="451"/>
      <c r="AT1152" s="451"/>
      <c r="AU1152" s="451"/>
      <c r="AV1152" s="451"/>
    </row>
    <row r="1153" spans="1:48">
      <c r="A1153" s="451"/>
      <c r="B1153" s="451"/>
      <c r="C1153" s="451"/>
      <c r="D1153" s="451"/>
      <c r="E1153" s="451"/>
      <c r="F1153" s="451"/>
      <c r="G1153" s="451"/>
      <c r="H1153" s="451"/>
      <c r="I1153" s="451"/>
      <c r="J1153" s="451"/>
      <c r="K1153" s="451"/>
      <c r="L1153" s="451"/>
      <c r="M1153" s="451"/>
      <c r="N1153" s="451"/>
      <c r="O1153" s="451"/>
      <c r="P1153" s="451"/>
      <c r="Q1153" s="451"/>
      <c r="R1153" s="451"/>
      <c r="S1153" s="451"/>
      <c r="T1153" s="451"/>
      <c r="U1153" s="451"/>
      <c r="V1153" s="451"/>
      <c r="W1153" s="451"/>
      <c r="X1153" s="451"/>
      <c r="Y1153" s="451"/>
      <c r="Z1153" s="451"/>
      <c r="AA1153" s="451"/>
      <c r="AB1153" s="451"/>
      <c r="AC1153" s="451"/>
      <c r="AD1153" s="451"/>
      <c r="AE1153" s="451"/>
      <c r="AF1153" s="451"/>
      <c r="AG1153" s="451"/>
      <c r="AH1153" s="451"/>
      <c r="AI1153" s="451"/>
      <c r="AJ1153" s="451"/>
      <c r="AK1153" s="451"/>
      <c r="AL1153" s="451"/>
      <c r="AM1153" s="451"/>
      <c r="AN1153" s="451"/>
      <c r="AO1153" s="451"/>
      <c r="AP1153" s="451"/>
      <c r="AQ1153" s="451"/>
      <c r="AR1153" s="451"/>
      <c r="AS1153" s="451"/>
      <c r="AT1153" s="451"/>
      <c r="AU1153" s="451"/>
      <c r="AV1153" s="451"/>
    </row>
    <row r="1154" spans="1:48">
      <c r="A1154" s="451"/>
      <c r="B1154" s="451"/>
      <c r="C1154" s="451"/>
      <c r="D1154" s="451"/>
      <c r="E1154" s="451"/>
      <c r="F1154" s="451"/>
      <c r="G1154" s="451"/>
      <c r="H1154" s="451"/>
      <c r="I1154" s="451"/>
      <c r="J1154" s="451"/>
      <c r="K1154" s="451"/>
      <c r="L1154" s="451"/>
      <c r="M1154" s="451"/>
      <c r="N1154" s="451"/>
      <c r="O1154" s="451"/>
      <c r="P1154" s="451"/>
      <c r="Q1154" s="451"/>
      <c r="R1154" s="451"/>
      <c r="S1154" s="451"/>
      <c r="T1154" s="451"/>
      <c r="U1154" s="451"/>
      <c r="V1154" s="451"/>
      <c r="W1154" s="451"/>
      <c r="X1154" s="451"/>
      <c r="Y1154" s="451"/>
      <c r="Z1154" s="451"/>
      <c r="AA1154" s="451"/>
      <c r="AB1154" s="451"/>
      <c r="AC1154" s="451"/>
      <c r="AD1154" s="451"/>
      <c r="AE1154" s="451"/>
      <c r="AF1154" s="451"/>
      <c r="AG1154" s="451"/>
      <c r="AH1154" s="451"/>
      <c r="AI1154" s="451"/>
      <c r="AJ1154" s="451"/>
      <c r="AK1154" s="451"/>
      <c r="AL1154" s="451"/>
      <c r="AM1154" s="451"/>
      <c r="AN1154" s="451"/>
      <c r="AO1154" s="451"/>
      <c r="AP1154" s="451"/>
      <c r="AQ1154" s="451"/>
      <c r="AR1154" s="451"/>
      <c r="AS1154" s="451"/>
      <c r="AT1154" s="451"/>
      <c r="AU1154" s="451"/>
      <c r="AV1154" s="451"/>
    </row>
    <row r="1155" spans="1:48">
      <c r="A1155" s="451"/>
      <c r="B1155" s="451"/>
      <c r="C1155" s="451"/>
      <c r="D1155" s="451"/>
      <c r="E1155" s="451"/>
      <c r="F1155" s="451"/>
      <c r="G1155" s="451"/>
      <c r="H1155" s="451"/>
      <c r="I1155" s="451"/>
      <c r="J1155" s="451"/>
      <c r="K1155" s="451"/>
      <c r="L1155" s="451"/>
      <c r="M1155" s="451"/>
      <c r="N1155" s="451"/>
      <c r="O1155" s="451"/>
      <c r="P1155" s="451"/>
      <c r="Q1155" s="451"/>
      <c r="R1155" s="451"/>
      <c r="S1155" s="451"/>
      <c r="T1155" s="451"/>
      <c r="U1155" s="451"/>
      <c r="V1155" s="451"/>
      <c r="W1155" s="451"/>
      <c r="X1155" s="451"/>
      <c r="Y1155" s="451"/>
      <c r="Z1155" s="451"/>
      <c r="AA1155" s="451"/>
      <c r="AB1155" s="451"/>
      <c r="AC1155" s="451"/>
      <c r="AD1155" s="451"/>
      <c r="AE1155" s="451"/>
      <c r="AF1155" s="451"/>
      <c r="AG1155" s="451"/>
      <c r="AH1155" s="451"/>
      <c r="AI1155" s="451"/>
      <c r="AJ1155" s="451"/>
      <c r="AK1155" s="451"/>
      <c r="AL1155" s="451"/>
      <c r="AM1155" s="451"/>
      <c r="AN1155" s="451"/>
      <c r="AO1155" s="451"/>
      <c r="AP1155" s="451"/>
      <c r="AQ1155" s="451"/>
      <c r="AR1155" s="451"/>
      <c r="AS1155" s="451"/>
      <c r="AT1155" s="451"/>
      <c r="AU1155" s="451"/>
      <c r="AV1155" s="451"/>
    </row>
    <row r="1156" spans="1:48">
      <c r="A1156" s="451"/>
      <c r="B1156" s="451"/>
      <c r="C1156" s="451"/>
      <c r="D1156" s="451"/>
      <c r="E1156" s="451"/>
      <c r="F1156" s="451"/>
      <c r="G1156" s="451"/>
      <c r="H1156" s="451"/>
      <c r="I1156" s="451"/>
      <c r="J1156" s="451"/>
      <c r="K1156" s="451"/>
      <c r="L1156" s="451"/>
      <c r="M1156" s="451"/>
      <c r="N1156" s="451"/>
      <c r="O1156" s="451"/>
      <c r="P1156" s="451"/>
      <c r="Q1156" s="451"/>
      <c r="R1156" s="451"/>
      <c r="S1156" s="451"/>
      <c r="T1156" s="451"/>
      <c r="U1156" s="451"/>
      <c r="V1156" s="451"/>
      <c r="W1156" s="451"/>
      <c r="X1156" s="451"/>
      <c r="Y1156" s="451"/>
      <c r="Z1156" s="451"/>
      <c r="AA1156" s="451"/>
      <c r="AB1156" s="451"/>
      <c r="AC1156" s="451"/>
      <c r="AD1156" s="451"/>
      <c r="AE1156" s="451"/>
      <c r="AF1156" s="451"/>
      <c r="AG1156" s="451"/>
      <c r="AH1156" s="451"/>
      <c r="AI1156" s="451"/>
      <c r="AJ1156" s="451"/>
      <c r="AK1156" s="451"/>
      <c r="AL1156" s="451"/>
      <c r="AM1156" s="451"/>
      <c r="AN1156" s="451"/>
      <c r="AO1156" s="451"/>
      <c r="AP1156" s="451"/>
      <c r="AQ1156" s="451"/>
      <c r="AR1156" s="451"/>
      <c r="AS1156" s="451"/>
      <c r="AT1156" s="451"/>
      <c r="AU1156" s="451"/>
      <c r="AV1156" s="451"/>
    </row>
    <row r="1157" spans="1:48">
      <c r="A1157" s="451"/>
      <c r="B1157" s="451"/>
      <c r="C1157" s="451"/>
      <c r="D1157" s="451"/>
      <c r="E1157" s="451"/>
      <c r="F1157" s="451"/>
      <c r="G1157" s="451"/>
      <c r="H1157" s="451"/>
      <c r="I1157" s="451"/>
      <c r="J1157" s="451"/>
      <c r="K1157" s="451"/>
      <c r="L1157" s="451"/>
      <c r="M1157" s="451"/>
      <c r="N1157" s="451"/>
      <c r="O1157" s="451"/>
      <c r="P1157" s="451"/>
      <c r="Q1157" s="451"/>
      <c r="R1157" s="451"/>
      <c r="S1157" s="451"/>
      <c r="T1157" s="451"/>
      <c r="U1157" s="451"/>
      <c r="V1157" s="451"/>
      <c r="W1157" s="451"/>
      <c r="X1157" s="451"/>
      <c r="Y1157" s="451"/>
      <c r="Z1157" s="451"/>
      <c r="AA1157" s="451"/>
      <c r="AB1157" s="451"/>
      <c r="AC1157" s="451"/>
      <c r="AD1157" s="451"/>
      <c r="AE1157" s="451"/>
      <c r="AF1157" s="451"/>
      <c r="AG1157" s="451"/>
      <c r="AH1157" s="451"/>
      <c r="AI1157" s="451"/>
      <c r="AJ1157" s="451"/>
      <c r="AK1157" s="451"/>
      <c r="AL1157" s="451"/>
      <c r="AM1157" s="451"/>
      <c r="AN1157" s="451"/>
      <c r="AO1157" s="451"/>
      <c r="AP1157" s="451"/>
      <c r="AQ1157" s="451"/>
      <c r="AR1157" s="451"/>
      <c r="AS1157" s="451"/>
      <c r="AT1157" s="451"/>
      <c r="AU1157" s="451"/>
      <c r="AV1157" s="451"/>
    </row>
    <row r="1158" spans="1:48">
      <c r="A1158" s="451"/>
      <c r="B1158" s="451"/>
      <c r="C1158" s="451"/>
      <c r="D1158" s="451"/>
      <c r="E1158" s="451"/>
      <c r="F1158" s="451"/>
      <c r="G1158" s="451"/>
      <c r="H1158" s="451"/>
      <c r="I1158" s="451"/>
      <c r="J1158" s="451"/>
      <c r="K1158" s="451"/>
      <c r="L1158" s="451"/>
      <c r="M1158" s="451"/>
      <c r="N1158" s="451"/>
      <c r="O1158" s="451"/>
      <c r="P1158" s="451"/>
      <c r="Q1158" s="451"/>
      <c r="R1158" s="451"/>
      <c r="S1158" s="451"/>
      <c r="T1158" s="451"/>
      <c r="U1158" s="451"/>
      <c r="V1158" s="451"/>
      <c r="W1158" s="451"/>
      <c r="X1158" s="451"/>
      <c r="Y1158" s="451"/>
      <c r="Z1158" s="451"/>
      <c r="AA1158" s="451"/>
      <c r="AB1158" s="451"/>
      <c r="AC1158" s="451"/>
      <c r="AD1158" s="451"/>
      <c r="AE1158" s="451"/>
      <c r="AF1158" s="451"/>
      <c r="AG1158" s="451"/>
      <c r="AH1158" s="451"/>
      <c r="AI1158" s="451"/>
      <c r="AJ1158" s="451"/>
      <c r="AK1158" s="451"/>
      <c r="AL1158" s="451"/>
      <c r="AM1158" s="451"/>
      <c r="AN1158" s="451"/>
      <c r="AO1158" s="451"/>
      <c r="AP1158" s="451"/>
      <c r="AQ1158" s="451"/>
      <c r="AR1158" s="451"/>
      <c r="AS1158" s="451"/>
      <c r="AT1158" s="451"/>
      <c r="AU1158" s="451"/>
      <c r="AV1158" s="451"/>
    </row>
    <row r="1159" spans="1:48">
      <c r="A1159" s="451"/>
      <c r="B1159" s="451"/>
      <c r="C1159" s="451"/>
      <c r="D1159" s="451"/>
      <c r="E1159" s="451"/>
      <c r="F1159" s="451"/>
      <c r="G1159" s="451"/>
      <c r="H1159" s="451"/>
      <c r="I1159" s="451"/>
      <c r="J1159" s="451"/>
      <c r="K1159" s="451"/>
      <c r="L1159" s="451"/>
      <c r="M1159" s="451"/>
      <c r="N1159" s="451"/>
      <c r="O1159" s="451"/>
      <c r="P1159" s="451"/>
      <c r="Q1159" s="451"/>
      <c r="R1159" s="451"/>
      <c r="S1159" s="451"/>
      <c r="T1159" s="451"/>
      <c r="U1159" s="451"/>
      <c r="V1159" s="451"/>
      <c r="W1159" s="451"/>
      <c r="X1159" s="451"/>
      <c r="Y1159" s="451"/>
      <c r="Z1159" s="451"/>
      <c r="AA1159" s="451"/>
      <c r="AB1159" s="451"/>
      <c r="AC1159" s="451"/>
      <c r="AD1159" s="451"/>
      <c r="AE1159" s="451"/>
      <c r="AF1159" s="451"/>
      <c r="AG1159" s="451"/>
      <c r="AH1159" s="451"/>
      <c r="AI1159" s="451"/>
      <c r="AJ1159" s="451"/>
      <c r="AK1159" s="451"/>
      <c r="AL1159" s="451"/>
      <c r="AM1159" s="451"/>
      <c r="AN1159" s="451"/>
      <c r="AO1159" s="451"/>
      <c r="AP1159" s="451"/>
      <c r="AQ1159" s="451"/>
      <c r="AR1159" s="451"/>
      <c r="AS1159" s="451"/>
      <c r="AT1159" s="451"/>
      <c r="AU1159" s="451"/>
      <c r="AV1159" s="451"/>
    </row>
    <row r="1160" spans="1:48">
      <c r="A1160" s="451"/>
      <c r="B1160" s="451"/>
      <c r="C1160" s="451"/>
      <c r="D1160" s="451"/>
      <c r="E1160" s="451"/>
      <c r="F1160" s="451"/>
      <c r="G1160" s="451"/>
      <c r="H1160" s="451"/>
      <c r="I1160" s="451"/>
      <c r="J1160" s="451"/>
      <c r="K1160" s="451"/>
      <c r="L1160" s="451"/>
      <c r="M1160" s="451"/>
      <c r="N1160" s="451"/>
      <c r="O1160" s="451"/>
      <c r="P1160" s="451"/>
      <c r="Q1160" s="451"/>
      <c r="R1160" s="451"/>
      <c r="S1160" s="451"/>
      <c r="T1160" s="451"/>
      <c r="U1160" s="451"/>
      <c r="V1160" s="451"/>
      <c r="W1160" s="451"/>
      <c r="X1160" s="451"/>
      <c r="Y1160" s="451"/>
      <c r="Z1160" s="451"/>
      <c r="AA1160" s="451"/>
      <c r="AB1160" s="451"/>
      <c r="AC1160" s="451"/>
      <c r="AD1160" s="451"/>
      <c r="AE1160" s="451"/>
      <c r="AF1160" s="451"/>
      <c r="AG1160" s="451"/>
      <c r="AH1160" s="451"/>
      <c r="AI1160" s="451"/>
      <c r="AJ1160" s="451"/>
      <c r="AK1160" s="451"/>
      <c r="AL1160" s="451"/>
      <c r="AM1160" s="451"/>
      <c r="AN1160" s="451"/>
      <c r="AO1160" s="451"/>
      <c r="AP1160" s="451"/>
      <c r="AQ1160" s="451"/>
      <c r="AR1160" s="451"/>
      <c r="AS1160" s="451"/>
      <c r="AT1160" s="451"/>
      <c r="AU1160" s="451"/>
      <c r="AV1160" s="451"/>
    </row>
    <row r="1161" spans="1:48">
      <c r="A1161" s="451"/>
      <c r="B1161" s="451"/>
      <c r="C1161" s="451"/>
      <c r="D1161" s="451"/>
      <c r="E1161" s="451"/>
      <c r="F1161" s="451"/>
      <c r="G1161" s="451"/>
      <c r="H1161" s="451"/>
      <c r="I1161" s="451"/>
      <c r="J1161" s="451"/>
      <c r="K1161" s="451"/>
      <c r="L1161" s="451"/>
      <c r="M1161" s="451"/>
      <c r="N1161" s="451"/>
      <c r="O1161" s="451"/>
      <c r="P1161" s="451"/>
      <c r="Q1161" s="451"/>
      <c r="R1161" s="451"/>
      <c r="S1161" s="451"/>
      <c r="T1161" s="451"/>
      <c r="U1161" s="451"/>
      <c r="V1161" s="451"/>
      <c r="W1161" s="451"/>
      <c r="X1161" s="451"/>
      <c r="Y1161" s="451"/>
      <c r="Z1161" s="451"/>
      <c r="AA1161" s="451"/>
      <c r="AB1161" s="451"/>
      <c r="AC1161" s="451"/>
      <c r="AD1161" s="451"/>
      <c r="AE1161" s="451"/>
      <c r="AF1161" s="451"/>
      <c r="AG1161" s="451"/>
      <c r="AH1161" s="451"/>
      <c r="AI1161" s="451"/>
      <c r="AJ1161" s="451"/>
      <c r="AK1161" s="451"/>
      <c r="AL1161" s="451"/>
      <c r="AM1161" s="451"/>
      <c r="AN1161" s="451"/>
      <c r="AO1161" s="451"/>
      <c r="AP1161" s="451"/>
      <c r="AQ1161" s="451"/>
      <c r="AR1161" s="451"/>
      <c r="AS1161" s="451"/>
      <c r="AT1161" s="451"/>
      <c r="AU1161" s="451"/>
      <c r="AV1161" s="451"/>
    </row>
    <row r="1162" spans="1:48">
      <c r="A1162" s="451"/>
      <c r="B1162" s="451"/>
      <c r="C1162" s="451"/>
      <c r="D1162" s="451"/>
      <c r="E1162" s="451"/>
      <c r="F1162" s="451"/>
      <c r="G1162" s="451"/>
      <c r="H1162" s="451"/>
      <c r="I1162" s="451"/>
      <c r="J1162" s="451"/>
      <c r="K1162" s="451"/>
      <c r="L1162" s="451"/>
      <c r="M1162" s="451"/>
      <c r="N1162" s="451"/>
      <c r="O1162" s="451"/>
      <c r="P1162" s="451"/>
      <c r="Q1162" s="451"/>
      <c r="R1162" s="451"/>
      <c r="S1162" s="451"/>
      <c r="T1162" s="451"/>
      <c r="U1162" s="451"/>
      <c r="V1162" s="451"/>
      <c r="W1162" s="451"/>
      <c r="X1162" s="451"/>
      <c r="Y1162" s="451"/>
      <c r="Z1162" s="451"/>
      <c r="AA1162" s="451"/>
      <c r="AB1162" s="451"/>
      <c r="AC1162" s="451"/>
      <c r="AD1162" s="451"/>
      <c r="AE1162" s="451"/>
      <c r="AF1162" s="451"/>
      <c r="AG1162" s="451"/>
      <c r="AH1162" s="451"/>
      <c r="AI1162" s="451"/>
      <c r="AJ1162" s="451"/>
      <c r="AK1162" s="451"/>
      <c r="AL1162" s="451"/>
      <c r="AM1162" s="451"/>
      <c r="AN1162" s="451"/>
      <c r="AO1162" s="451"/>
      <c r="AP1162" s="451"/>
      <c r="AQ1162" s="451"/>
      <c r="AR1162" s="451"/>
      <c r="AS1162" s="451"/>
      <c r="AT1162" s="451"/>
      <c r="AU1162" s="451"/>
      <c r="AV1162" s="451"/>
    </row>
    <row r="1163" spans="1:48">
      <c r="A1163" s="451"/>
      <c r="B1163" s="451"/>
      <c r="C1163" s="451"/>
      <c r="D1163" s="451"/>
      <c r="E1163" s="451"/>
      <c r="F1163" s="451"/>
      <c r="G1163" s="451"/>
      <c r="H1163" s="451"/>
      <c r="I1163" s="451"/>
      <c r="J1163" s="451"/>
      <c r="K1163" s="451"/>
      <c r="L1163" s="451"/>
      <c r="M1163" s="451"/>
      <c r="N1163" s="451"/>
      <c r="O1163" s="451"/>
      <c r="P1163" s="451"/>
      <c r="Q1163" s="451"/>
      <c r="R1163" s="451"/>
      <c r="S1163" s="451"/>
      <c r="T1163" s="451"/>
      <c r="U1163" s="451"/>
      <c r="V1163" s="451"/>
      <c r="W1163" s="451"/>
      <c r="X1163" s="451"/>
      <c r="Y1163" s="451"/>
      <c r="Z1163" s="451"/>
      <c r="AA1163" s="451"/>
      <c r="AB1163" s="451"/>
      <c r="AC1163" s="451"/>
      <c r="AD1163" s="451"/>
      <c r="AE1163" s="451"/>
      <c r="AF1163" s="451"/>
      <c r="AG1163" s="451"/>
      <c r="AH1163" s="451"/>
      <c r="AI1163" s="451"/>
      <c r="AJ1163" s="451"/>
      <c r="AK1163" s="451"/>
      <c r="AL1163" s="451"/>
      <c r="AM1163" s="451"/>
      <c r="AN1163" s="451"/>
      <c r="AO1163" s="451"/>
      <c r="AP1163" s="451"/>
      <c r="AQ1163" s="451"/>
      <c r="AR1163" s="451"/>
      <c r="AS1163" s="451"/>
      <c r="AT1163" s="451"/>
      <c r="AU1163" s="451"/>
      <c r="AV1163" s="451"/>
    </row>
    <row r="1164" spans="1:48">
      <c r="A1164" s="451"/>
      <c r="B1164" s="451"/>
      <c r="C1164" s="451"/>
      <c r="D1164" s="451"/>
      <c r="E1164" s="451"/>
      <c r="F1164" s="451"/>
      <c r="G1164" s="451"/>
      <c r="H1164" s="451"/>
      <c r="I1164" s="451"/>
      <c r="J1164" s="451"/>
      <c r="K1164" s="451"/>
      <c r="L1164" s="451"/>
      <c r="M1164" s="451"/>
      <c r="N1164" s="451"/>
      <c r="O1164" s="451"/>
      <c r="P1164" s="451"/>
      <c r="Q1164" s="451"/>
      <c r="R1164" s="451"/>
      <c r="S1164" s="451"/>
      <c r="T1164" s="451"/>
      <c r="U1164" s="451"/>
      <c r="V1164" s="451"/>
      <c r="W1164" s="451"/>
      <c r="X1164" s="451"/>
      <c r="Y1164" s="451"/>
      <c r="Z1164" s="451"/>
      <c r="AA1164" s="451"/>
      <c r="AB1164" s="451"/>
      <c r="AC1164" s="451"/>
      <c r="AD1164" s="451"/>
      <c r="AE1164" s="451"/>
      <c r="AF1164" s="451"/>
      <c r="AG1164" s="451"/>
      <c r="AH1164" s="451"/>
      <c r="AI1164" s="451"/>
      <c r="AJ1164" s="451"/>
      <c r="AK1164" s="451"/>
      <c r="AL1164" s="451"/>
      <c r="AM1164" s="451"/>
      <c r="AN1164" s="451"/>
      <c r="AO1164" s="451"/>
      <c r="AP1164" s="451"/>
      <c r="AQ1164" s="451"/>
      <c r="AR1164" s="451"/>
      <c r="AS1164" s="451"/>
      <c r="AT1164" s="451"/>
      <c r="AU1164" s="451"/>
      <c r="AV1164" s="451"/>
    </row>
    <row r="1165" spans="1:48">
      <c r="A1165" s="451"/>
      <c r="B1165" s="451"/>
      <c r="C1165" s="451"/>
      <c r="D1165" s="451"/>
      <c r="E1165" s="451"/>
      <c r="F1165" s="451"/>
      <c r="G1165" s="451"/>
      <c r="H1165" s="451"/>
      <c r="I1165" s="451"/>
      <c r="J1165" s="451"/>
      <c r="K1165" s="451"/>
      <c r="L1165" s="451"/>
      <c r="M1165" s="451"/>
      <c r="N1165" s="451"/>
      <c r="O1165" s="451"/>
      <c r="P1165" s="451"/>
      <c r="Q1165" s="451"/>
      <c r="R1165" s="451"/>
      <c r="S1165" s="451"/>
      <c r="T1165" s="451"/>
      <c r="U1165" s="451"/>
      <c r="V1165" s="451"/>
      <c r="W1165" s="451"/>
      <c r="X1165" s="451"/>
      <c r="Y1165" s="451"/>
      <c r="Z1165" s="451"/>
      <c r="AA1165" s="451"/>
      <c r="AB1165" s="451"/>
      <c r="AC1165" s="451"/>
      <c r="AD1165" s="451"/>
      <c r="AE1165" s="451"/>
      <c r="AF1165" s="451"/>
      <c r="AG1165" s="451"/>
      <c r="AH1165" s="451"/>
      <c r="AI1165" s="451"/>
      <c r="AJ1165" s="451"/>
      <c r="AK1165" s="451"/>
      <c r="AL1165" s="451"/>
      <c r="AM1165" s="451"/>
      <c r="AN1165" s="451"/>
      <c r="AO1165" s="451"/>
      <c r="AP1165" s="451"/>
      <c r="AQ1165" s="451"/>
      <c r="AR1165" s="451"/>
      <c r="AS1165" s="451"/>
      <c r="AT1165" s="451"/>
      <c r="AU1165" s="451"/>
      <c r="AV1165" s="451"/>
    </row>
    <row r="1166" spans="1:48">
      <c r="A1166" s="451"/>
      <c r="B1166" s="451"/>
      <c r="C1166" s="451"/>
      <c r="D1166" s="451"/>
      <c r="E1166" s="451"/>
      <c r="F1166" s="451"/>
      <c r="G1166" s="451"/>
      <c r="H1166" s="451"/>
      <c r="I1166" s="451"/>
      <c r="J1166" s="451"/>
      <c r="K1166" s="451"/>
      <c r="L1166" s="451"/>
      <c r="M1166" s="451"/>
      <c r="N1166" s="451"/>
      <c r="O1166" s="451"/>
      <c r="P1166" s="451"/>
      <c r="Q1166" s="451"/>
      <c r="R1166" s="451"/>
      <c r="S1166" s="451"/>
      <c r="T1166" s="451"/>
      <c r="U1166" s="451"/>
      <c r="V1166" s="451"/>
      <c r="W1166" s="451"/>
      <c r="X1166" s="451"/>
      <c r="Y1166" s="451"/>
      <c r="Z1166" s="451"/>
      <c r="AA1166" s="451"/>
      <c r="AB1166" s="451"/>
      <c r="AC1166" s="451"/>
      <c r="AD1166" s="451"/>
      <c r="AE1166" s="451"/>
      <c r="AF1166" s="451"/>
      <c r="AG1166" s="451"/>
      <c r="AH1166" s="451"/>
      <c r="AI1166" s="451"/>
      <c r="AJ1166" s="451"/>
      <c r="AK1166" s="451"/>
      <c r="AL1166" s="451"/>
      <c r="AM1166" s="451"/>
      <c r="AN1166" s="451"/>
      <c r="AO1166" s="451"/>
      <c r="AP1166" s="451"/>
      <c r="AQ1166" s="451"/>
      <c r="AR1166" s="451"/>
      <c r="AS1166" s="451"/>
      <c r="AT1166" s="451"/>
      <c r="AU1166" s="451"/>
      <c r="AV1166" s="451"/>
    </row>
    <row r="1167" spans="1:48">
      <c r="A1167" s="451"/>
      <c r="B1167" s="451"/>
      <c r="C1167" s="451"/>
      <c r="D1167" s="451"/>
      <c r="E1167" s="451"/>
      <c r="F1167" s="451"/>
      <c r="G1167" s="451"/>
      <c r="H1167" s="451"/>
      <c r="I1167" s="451"/>
      <c r="J1167" s="451"/>
      <c r="K1167" s="451"/>
      <c r="L1167" s="451"/>
      <c r="M1167" s="451"/>
      <c r="N1167" s="451"/>
      <c r="O1167" s="451"/>
      <c r="P1167" s="451"/>
      <c r="Q1167" s="451"/>
      <c r="R1167" s="451"/>
      <c r="S1167" s="451"/>
      <c r="T1167" s="451"/>
      <c r="U1167" s="451"/>
      <c r="V1167" s="451"/>
      <c r="W1167" s="451"/>
      <c r="X1167" s="451"/>
      <c r="Y1167" s="451"/>
      <c r="Z1167" s="451"/>
      <c r="AA1167" s="451"/>
      <c r="AB1167" s="451"/>
      <c r="AC1167" s="451"/>
      <c r="AD1167" s="451"/>
      <c r="AE1167" s="451"/>
      <c r="AF1167" s="451"/>
      <c r="AG1167" s="451"/>
      <c r="AH1167" s="451"/>
      <c r="AI1167" s="451"/>
      <c r="AJ1167" s="451"/>
      <c r="AK1167" s="451"/>
      <c r="AL1167" s="451"/>
      <c r="AM1167" s="451"/>
      <c r="AN1167" s="451"/>
      <c r="AO1167" s="451"/>
      <c r="AP1167" s="451"/>
      <c r="AQ1167" s="451"/>
      <c r="AR1167" s="451"/>
      <c r="AS1167" s="451"/>
      <c r="AT1167" s="451"/>
      <c r="AU1167" s="451"/>
      <c r="AV1167" s="451"/>
    </row>
    <row r="1168" spans="1:48">
      <c r="A1168" s="451"/>
      <c r="B1168" s="451"/>
      <c r="C1168" s="451"/>
      <c r="D1168" s="451"/>
      <c r="E1168" s="451"/>
      <c r="F1168" s="451"/>
      <c r="G1168" s="451"/>
      <c r="H1168" s="451"/>
      <c r="I1168" s="451"/>
      <c r="J1168" s="451"/>
      <c r="K1168" s="451"/>
      <c r="L1168" s="451"/>
      <c r="M1168" s="451"/>
      <c r="N1168" s="451"/>
      <c r="O1168" s="451"/>
      <c r="P1168" s="451"/>
      <c r="Q1168" s="451"/>
      <c r="R1168" s="451"/>
      <c r="S1168" s="451"/>
      <c r="T1168" s="451"/>
      <c r="U1168" s="451"/>
      <c r="V1168" s="451"/>
      <c r="W1168" s="451"/>
      <c r="X1168" s="451"/>
      <c r="Y1168" s="451"/>
      <c r="Z1168" s="451"/>
      <c r="AA1168" s="451"/>
      <c r="AB1168" s="451"/>
      <c r="AC1168" s="451"/>
      <c r="AD1168" s="451"/>
      <c r="AE1168" s="451"/>
      <c r="AF1168" s="451"/>
      <c r="AG1168" s="451"/>
      <c r="AH1168" s="451"/>
      <c r="AI1168" s="451"/>
      <c r="AJ1168" s="451"/>
      <c r="AK1168" s="451"/>
      <c r="AL1168" s="451"/>
      <c r="AM1168" s="451"/>
      <c r="AN1168" s="451"/>
      <c r="AO1168" s="451"/>
      <c r="AP1168" s="451"/>
      <c r="AQ1168" s="451"/>
      <c r="AR1168" s="451"/>
      <c r="AS1168" s="451"/>
      <c r="AT1168" s="451"/>
      <c r="AU1168" s="451"/>
      <c r="AV1168" s="451"/>
    </row>
    <row r="1169" spans="1:48">
      <c r="A1169" s="451"/>
      <c r="B1169" s="451"/>
      <c r="C1169" s="451"/>
      <c r="D1169" s="451"/>
      <c r="E1169" s="451"/>
      <c r="F1169" s="451"/>
      <c r="G1169" s="451"/>
      <c r="H1169" s="451"/>
      <c r="I1169" s="451"/>
      <c r="J1169" s="451"/>
      <c r="K1169" s="451"/>
      <c r="L1169" s="451"/>
      <c r="M1169" s="451"/>
      <c r="N1169" s="451"/>
      <c r="O1169" s="451"/>
      <c r="P1169" s="451"/>
      <c r="Q1169" s="451"/>
      <c r="R1169" s="451"/>
      <c r="S1169" s="451"/>
      <c r="T1169" s="451"/>
      <c r="U1169" s="451"/>
      <c r="V1169" s="451"/>
      <c r="W1169" s="451"/>
      <c r="X1169" s="451"/>
      <c r="Y1169" s="451"/>
      <c r="Z1169" s="451"/>
      <c r="AA1169" s="451"/>
      <c r="AB1169" s="451"/>
      <c r="AC1169" s="451"/>
      <c r="AD1169" s="451"/>
      <c r="AE1169" s="451"/>
      <c r="AF1169" s="451"/>
      <c r="AG1169" s="451"/>
      <c r="AH1169" s="451"/>
      <c r="AI1169" s="451"/>
      <c r="AJ1169" s="451"/>
      <c r="AK1169" s="451"/>
      <c r="AL1169" s="451"/>
      <c r="AM1169" s="451"/>
      <c r="AN1169" s="451"/>
      <c r="AO1169" s="451"/>
      <c r="AP1169" s="451"/>
      <c r="AQ1169" s="451"/>
      <c r="AR1169" s="451"/>
      <c r="AS1169" s="451"/>
      <c r="AT1169" s="451"/>
      <c r="AU1169" s="451"/>
      <c r="AV1169" s="451"/>
    </row>
    <row r="1170" spans="1:48">
      <c r="A1170" s="451"/>
      <c r="B1170" s="451"/>
      <c r="C1170" s="451"/>
      <c r="D1170" s="451"/>
      <c r="E1170" s="451"/>
      <c r="F1170" s="451"/>
      <c r="G1170" s="451"/>
      <c r="H1170" s="451"/>
      <c r="I1170" s="451"/>
      <c r="J1170" s="451"/>
      <c r="K1170" s="451"/>
      <c r="L1170" s="451"/>
      <c r="M1170" s="451"/>
      <c r="N1170" s="451"/>
      <c r="O1170" s="451"/>
      <c r="P1170" s="451"/>
      <c r="Q1170" s="451"/>
      <c r="R1170" s="451"/>
      <c r="S1170" s="451"/>
      <c r="T1170" s="451"/>
      <c r="U1170" s="451"/>
      <c r="V1170" s="451"/>
      <c r="W1170" s="451"/>
      <c r="X1170" s="451"/>
      <c r="Y1170" s="451"/>
      <c r="Z1170" s="451"/>
      <c r="AA1170" s="451"/>
      <c r="AB1170" s="451"/>
      <c r="AC1170" s="451"/>
      <c r="AD1170" s="451"/>
      <c r="AE1170" s="451"/>
      <c r="AF1170" s="451"/>
      <c r="AG1170" s="451"/>
      <c r="AH1170" s="451"/>
      <c r="AI1170" s="451"/>
      <c r="AJ1170" s="451"/>
      <c r="AK1170" s="451"/>
      <c r="AL1170" s="451"/>
      <c r="AM1170" s="451"/>
      <c r="AN1170" s="451"/>
      <c r="AO1170" s="451"/>
      <c r="AP1170" s="451"/>
      <c r="AQ1170" s="451"/>
      <c r="AR1170" s="451"/>
      <c r="AS1170" s="451"/>
      <c r="AT1170" s="451"/>
      <c r="AU1170" s="451"/>
      <c r="AV1170" s="451"/>
    </row>
    <row r="1171" spans="1:48">
      <c r="A1171" s="451"/>
      <c r="B1171" s="451"/>
      <c r="C1171" s="451"/>
      <c r="D1171" s="451"/>
      <c r="E1171" s="451"/>
      <c r="F1171" s="451"/>
      <c r="G1171" s="451"/>
      <c r="H1171" s="451"/>
      <c r="I1171" s="451"/>
      <c r="J1171" s="451"/>
      <c r="K1171" s="451"/>
      <c r="L1171" s="451"/>
      <c r="M1171" s="451"/>
      <c r="N1171" s="451"/>
      <c r="O1171" s="451"/>
      <c r="P1171" s="451"/>
      <c r="Q1171" s="451"/>
      <c r="R1171" s="451"/>
      <c r="S1171" s="451"/>
      <c r="T1171" s="451"/>
      <c r="U1171" s="451"/>
      <c r="V1171" s="451"/>
      <c r="W1171" s="451"/>
      <c r="X1171" s="451"/>
      <c r="Y1171" s="451"/>
      <c r="Z1171" s="451"/>
      <c r="AA1171" s="451"/>
      <c r="AB1171" s="451"/>
      <c r="AC1171" s="451"/>
      <c r="AD1171" s="451"/>
      <c r="AE1171" s="451"/>
      <c r="AF1171" s="451"/>
      <c r="AG1171" s="451"/>
      <c r="AH1171" s="451"/>
      <c r="AI1171" s="451"/>
      <c r="AJ1171" s="451"/>
      <c r="AK1171" s="451"/>
      <c r="AL1171" s="451"/>
      <c r="AM1171" s="451"/>
      <c r="AN1171" s="451"/>
      <c r="AO1171" s="451"/>
      <c r="AP1171" s="451"/>
      <c r="AQ1171" s="451"/>
      <c r="AR1171" s="451"/>
      <c r="AS1171" s="451"/>
      <c r="AT1171" s="451"/>
      <c r="AU1171" s="451"/>
      <c r="AV1171" s="451"/>
    </row>
    <row r="1172" spans="1:48">
      <c r="A1172" s="451"/>
      <c r="B1172" s="451"/>
      <c r="C1172" s="451"/>
      <c r="D1172" s="451"/>
      <c r="E1172" s="451"/>
      <c r="F1172" s="451"/>
      <c r="G1172" s="451"/>
      <c r="H1172" s="451"/>
      <c r="I1172" s="451"/>
      <c r="J1172" s="451"/>
      <c r="K1172" s="451"/>
      <c r="L1172" s="451"/>
      <c r="M1172" s="451"/>
      <c r="N1172" s="451"/>
      <c r="O1172" s="451"/>
      <c r="P1172" s="451"/>
      <c r="Q1172" s="451"/>
      <c r="R1172" s="451"/>
      <c r="S1172" s="451"/>
      <c r="T1172" s="451"/>
      <c r="U1172" s="451"/>
      <c r="V1172" s="451"/>
      <c r="W1172" s="451"/>
      <c r="X1172" s="451"/>
      <c r="Y1172" s="451"/>
      <c r="Z1172" s="451"/>
      <c r="AA1172" s="451"/>
      <c r="AB1172" s="451"/>
      <c r="AC1172" s="451"/>
      <c r="AD1172" s="451"/>
      <c r="AE1172" s="451"/>
      <c r="AF1172" s="451"/>
      <c r="AG1172" s="451"/>
      <c r="AH1172" s="451"/>
      <c r="AI1172" s="451"/>
      <c r="AJ1172" s="451"/>
      <c r="AK1172" s="451"/>
      <c r="AL1172" s="451"/>
      <c r="AM1172" s="451"/>
      <c r="AN1172" s="451"/>
      <c r="AO1172" s="451"/>
      <c r="AP1172" s="451"/>
      <c r="AQ1172" s="451"/>
      <c r="AR1172" s="451"/>
      <c r="AS1172" s="451"/>
      <c r="AT1172" s="451"/>
      <c r="AU1172" s="451"/>
      <c r="AV1172" s="451"/>
    </row>
    <row r="1173" spans="1:48">
      <c r="A1173" s="451"/>
      <c r="B1173" s="451"/>
      <c r="C1173" s="451"/>
      <c r="D1173" s="451"/>
      <c r="E1173" s="451"/>
      <c r="F1173" s="451"/>
      <c r="G1173" s="451"/>
      <c r="H1173" s="451"/>
      <c r="I1173" s="451"/>
      <c r="J1173" s="451"/>
      <c r="K1173" s="451"/>
      <c r="L1173" s="451"/>
      <c r="M1173" s="451"/>
      <c r="N1173" s="451"/>
      <c r="O1173" s="451"/>
      <c r="P1173" s="451"/>
      <c r="Q1173" s="451"/>
      <c r="R1173" s="451"/>
      <c r="S1173" s="451"/>
      <c r="T1173" s="451"/>
      <c r="U1173" s="451"/>
      <c r="V1173" s="451"/>
      <c r="W1173" s="451"/>
      <c r="X1173" s="451"/>
      <c r="Y1173" s="451"/>
      <c r="Z1173" s="451"/>
      <c r="AA1173" s="451"/>
      <c r="AB1173" s="451"/>
      <c r="AC1173" s="451"/>
      <c r="AD1173" s="451"/>
      <c r="AE1173" s="451"/>
      <c r="AF1173" s="451"/>
      <c r="AG1173" s="451"/>
      <c r="AH1173" s="451"/>
      <c r="AI1173" s="451"/>
      <c r="AJ1173" s="451"/>
      <c r="AK1173" s="451"/>
      <c r="AL1173" s="451"/>
      <c r="AM1173" s="451"/>
      <c r="AN1173" s="451"/>
      <c r="AO1173" s="451"/>
      <c r="AP1173" s="451"/>
      <c r="AQ1173" s="451"/>
      <c r="AR1173" s="451"/>
      <c r="AS1173" s="451"/>
      <c r="AT1173" s="451"/>
      <c r="AU1173" s="451"/>
      <c r="AV1173" s="451"/>
    </row>
    <row r="1174" spans="1:48">
      <c r="A1174" s="451"/>
      <c r="B1174" s="451"/>
      <c r="C1174" s="451"/>
      <c r="D1174" s="451"/>
      <c r="E1174" s="451"/>
      <c r="F1174" s="451"/>
      <c r="G1174" s="451"/>
      <c r="H1174" s="451"/>
      <c r="I1174" s="451"/>
      <c r="J1174" s="451"/>
      <c r="K1174" s="451"/>
      <c r="L1174" s="451"/>
      <c r="M1174" s="451"/>
      <c r="N1174" s="451"/>
      <c r="O1174" s="451"/>
      <c r="P1174" s="451"/>
      <c r="Q1174" s="451"/>
      <c r="R1174" s="451"/>
      <c r="S1174" s="451"/>
      <c r="T1174" s="451"/>
      <c r="U1174" s="451"/>
      <c r="V1174" s="451"/>
      <c r="W1174" s="451"/>
      <c r="X1174" s="451"/>
      <c r="Y1174" s="451"/>
      <c r="Z1174" s="451"/>
      <c r="AA1174" s="451"/>
      <c r="AB1174" s="451"/>
      <c r="AC1174" s="451"/>
      <c r="AD1174" s="451"/>
      <c r="AE1174" s="451"/>
      <c r="AF1174" s="451"/>
      <c r="AG1174" s="451"/>
      <c r="AH1174" s="451"/>
      <c r="AI1174" s="451"/>
      <c r="AJ1174" s="451"/>
      <c r="AK1174" s="451"/>
      <c r="AL1174" s="451"/>
      <c r="AM1174" s="451"/>
      <c r="AN1174" s="451"/>
      <c r="AO1174" s="451"/>
      <c r="AP1174" s="451"/>
      <c r="AQ1174" s="451"/>
      <c r="AR1174" s="451"/>
      <c r="AS1174" s="451"/>
      <c r="AT1174" s="451"/>
      <c r="AU1174" s="451"/>
      <c r="AV1174" s="451"/>
    </row>
    <row r="1175" spans="1:48">
      <c r="A1175" s="451"/>
      <c r="B1175" s="451"/>
      <c r="C1175" s="451"/>
      <c r="D1175" s="451"/>
      <c r="E1175" s="451"/>
      <c r="F1175" s="451"/>
      <c r="G1175" s="451"/>
      <c r="H1175" s="451"/>
      <c r="I1175" s="451"/>
      <c r="J1175" s="451"/>
      <c r="K1175" s="451"/>
      <c r="L1175" s="451"/>
      <c r="M1175" s="451"/>
      <c r="N1175" s="451"/>
      <c r="O1175" s="451"/>
      <c r="P1175" s="451"/>
      <c r="Q1175" s="451"/>
      <c r="R1175" s="451"/>
      <c r="S1175" s="451"/>
      <c r="T1175" s="451"/>
      <c r="U1175" s="451"/>
      <c r="V1175" s="451"/>
      <c r="W1175" s="451"/>
      <c r="X1175" s="451"/>
      <c r="Y1175" s="451"/>
      <c r="Z1175" s="451"/>
      <c r="AA1175" s="451"/>
      <c r="AB1175" s="451"/>
      <c r="AC1175" s="451"/>
      <c r="AD1175" s="451"/>
      <c r="AE1175" s="451"/>
      <c r="AF1175" s="451"/>
      <c r="AG1175" s="451"/>
      <c r="AH1175" s="451"/>
      <c r="AI1175" s="451"/>
      <c r="AJ1175" s="451"/>
      <c r="AK1175" s="451"/>
      <c r="AL1175" s="451"/>
      <c r="AM1175" s="451"/>
      <c r="AN1175" s="451"/>
      <c r="AO1175" s="451"/>
      <c r="AP1175" s="451"/>
      <c r="AQ1175" s="451"/>
      <c r="AR1175" s="451"/>
      <c r="AS1175" s="451"/>
      <c r="AT1175" s="451"/>
      <c r="AU1175" s="451"/>
      <c r="AV1175" s="451"/>
    </row>
    <row r="1176" spans="1:48">
      <c r="A1176" s="451"/>
      <c r="B1176" s="451"/>
      <c r="C1176" s="451"/>
      <c r="D1176" s="451"/>
      <c r="E1176" s="451"/>
      <c r="F1176" s="451"/>
      <c r="G1176" s="451"/>
      <c r="H1176" s="451"/>
      <c r="I1176" s="451"/>
      <c r="J1176" s="451"/>
      <c r="K1176" s="451"/>
      <c r="L1176" s="451"/>
      <c r="M1176" s="451"/>
      <c r="N1176" s="451"/>
      <c r="O1176" s="451"/>
      <c r="P1176" s="451"/>
      <c r="Q1176" s="451"/>
      <c r="R1176" s="451"/>
      <c r="S1176" s="451"/>
      <c r="T1176" s="451"/>
      <c r="U1176" s="451"/>
      <c r="V1176" s="451"/>
      <c r="W1176" s="451"/>
      <c r="X1176" s="451"/>
      <c r="Y1176" s="451"/>
      <c r="Z1176" s="451"/>
      <c r="AA1176" s="451"/>
      <c r="AB1176" s="451"/>
      <c r="AC1176" s="451"/>
      <c r="AD1176" s="451"/>
      <c r="AE1176" s="451"/>
      <c r="AF1176" s="451"/>
      <c r="AG1176" s="451"/>
      <c r="AH1176" s="451"/>
      <c r="AI1176" s="451"/>
      <c r="AJ1176" s="451"/>
      <c r="AK1176" s="451"/>
      <c r="AL1176" s="451"/>
      <c r="AM1176" s="451"/>
      <c r="AN1176" s="451"/>
      <c r="AO1176" s="451"/>
      <c r="AP1176" s="451"/>
      <c r="AQ1176" s="451"/>
      <c r="AR1176" s="451"/>
      <c r="AS1176" s="451"/>
      <c r="AT1176" s="451"/>
      <c r="AU1176" s="451"/>
      <c r="AV1176" s="451"/>
    </row>
    <row r="1177" spans="1:48">
      <c r="A1177" s="451"/>
      <c r="B1177" s="451"/>
      <c r="C1177" s="451"/>
      <c r="D1177" s="451"/>
      <c r="E1177" s="451"/>
      <c r="F1177" s="451"/>
      <c r="G1177" s="451"/>
      <c r="H1177" s="451"/>
      <c r="I1177" s="451"/>
      <c r="J1177" s="451"/>
      <c r="K1177" s="451"/>
      <c r="L1177" s="451"/>
      <c r="M1177" s="451"/>
      <c r="N1177" s="451"/>
      <c r="O1177" s="451"/>
      <c r="P1177" s="451"/>
      <c r="Q1177" s="451"/>
      <c r="R1177" s="451"/>
      <c r="S1177" s="451"/>
      <c r="T1177" s="451"/>
      <c r="U1177" s="451"/>
      <c r="V1177" s="451"/>
      <c r="W1177" s="451"/>
      <c r="X1177" s="451"/>
      <c r="Y1177" s="451"/>
      <c r="Z1177" s="451"/>
      <c r="AA1177" s="451"/>
      <c r="AB1177" s="451"/>
      <c r="AC1177" s="451"/>
      <c r="AD1177" s="451"/>
      <c r="AE1177" s="451"/>
      <c r="AF1177" s="451"/>
      <c r="AG1177" s="451"/>
      <c r="AH1177" s="451"/>
      <c r="AI1177" s="451"/>
      <c r="AJ1177" s="451"/>
      <c r="AK1177" s="451"/>
      <c r="AL1177" s="451"/>
      <c r="AM1177" s="451"/>
      <c r="AN1177" s="451"/>
      <c r="AO1177" s="451"/>
      <c r="AP1177" s="451"/>
      <c r="AQ1177" s="451"/>
      <c r="AR1177" s="451"/>
      <c r="AS1177" s="451"/>
      <c r="AT1177" s="451"/>
      <c r="AU1177" s="451"/>
      <c r="AV1177" s="451"/>
    </row>
    <row r="1178" spans="1:48">
      <c r="A1178" s="451"/>
      <c r="B1178" s="451"/>
      <c r="C1178" s="451"/>
      <c r="D1178" s="451"/>
      <c r="E1178" s="451"/>
      <c r="F1178" s="451"/>
      <c r="G1178" s="451"/>
      <c r="H1178" s="451"/>
      <c r="I1178" s="451"/>
      <c r="J1178" s="451"/>
      <c r="K1178" s="451"/>
      <c r="L1178" s="451"/>
      <c r="M1178" s="451"/>
      <c r="N1178" s="451"/>
      <c r="O1178" s="451"/>
      <c r="P1178" s="451"/>
      <c r="Q1178" s="451"/>
      <c r="R1178" s="451"/>
      <c r="S1178" s="451"/>
      <c r="T1178" s="451"/>
      <c r="U1178" s="451"/>
      <c r="V1178" s="451"/>
      <c r="W1178" s="451"/>
      <c r="X1178" s="451"/>
      <c r="Y1178" s="451"/>
      <c r="Z1178" s="451"/>
      <c r="AA1178" s="451"/>
      <c r="AB1178" s="451"/>
      <c r="AC1178" s="451"/>
      <c r="AD1178" s="451"/>
      <c r="AE1178" s="451"/>
      <c r="AF1178" s="451"/>
      <c r="AG1178" s="451"/>
      <c r="AH1178" s="451"/>
      <c r="AI1178" s="451"/>
      <c r="AJ1178" s="451"/>
      <c r="AK1178" s="451"/>
      <c r="AL1178" s="451"/>
      <c r="AM1178" s="451"/>
      <c r="AN1178" s="451"/>
      <c r="AO1178" s="451"/>
      <c r="AP1178" s="451"/>
      <c r="AQ1178" s="451"/>
      <c r="AR1178" s="451"/>
      <c r="AS1178" s="451"/>
      <c r="AT1178" s="451"/>
      <c r="AU1178" s="451"/>
      <c r="AV1178" s="451"/>
    </row>
    <row r="1179" spans="1:48">
      <c r="A1179" s="451"/>
      <c r="B1179" s="451"/>
      <c r="C1179" s="451"/>
      <c r="D1179" s="451"/>
      <c r="E1179" s="451"/>
      <c r="F1179" s="451"/>
      <c r="G1179" s="451"/>
      <c r="H1179" s="451"/>
      <c r="I1179" s="451"/>
      <c r="J1179" s="451"/>
      <c r="K1179" s="451"/>
      <c r="L1179" s="451"/>
      <c r="M1179" s="451"/>
      <c r="N1179" s="451"/>
      <c r="O1179" s="451"/>
      <c r="P1179" s="451"/>
      <c r="Q1179" s="451"/>
      <c r="R1179" s="451"/>
      <c r="S1179" s="451"/>
      <c r="T1179" s="451"/>
      <c r="U1179" s="451"/>
      <c r="V1179" s="451"/>
      <c r="W1179" s="451"/>
      <c r="X1179" s="451"/>
      <c r="Y1179" s="451"/>
      <c r="Z1179" s="451"/>
      <c r="AA1179" s="451"/>
      <c r="AB1179" s="451"/>
      <c r="AC1179" s="451"/>
      <c r="AD1179" s="451"/>
      <c r="AE1179" s="451"/>
      <c r="AF1179" s="451"/>
      <c r="AG1179" s="451"/>
      <c r="AH1179" s="451"/>
      <c r="AI1179" s="451"/>
      <c r="AJ1179" s="451"/>
      <c r="AK1179" s="451"/>
      <c r="AL1179" s="451"/>
      <c r="AM1179" s="451"/>
      <c r="AN1179" s="451"/>
      <c r="AO1179" s="451"/>
      <c r="AP1179" s="451"/>
      <c r="AQ1179" s="451"/>
      <c r="AR1179" s="451"/>
      <c r="AS1179" s="451"/>
      <c r="AT1179" s="451"/>
      <c r="AU1179" s="451"/>
      <c r="AV1179" s="451"/>
    </row>
    <row r="1180" spans="1:48">
      <c r="A1180" s="451"/>
      <c r="B1180" s="451"/>
      <c r="C1180" s="451"/>
      <c r="D1180" s="451"/>
      <c r="E1180" s="451"/>
      <c r="F1180" s="451"/>
      <c r="G1180" s="451"/>
      <c r="H1180" s="451"/>
      <c r="I1180" s="451"/>
      <c r="J1180" s="451"/>
      <c r="K1180" s="451"/>
      <c r="L1180" s="451"/>
      <c r="M1180" s="451"/>
      <c r="N1180" s="451"/>
      <c r="O1180" s="451"/>
      <c r="P1180" s="451"/>
      <c r="Q1180" s="451"/>
      <c r="R1180" s="451"/>
      <c r="S1180" s="451"/>
      <c r="T1180" s="451"/>
      <c r="U1180" s="451"/>
      <c r="V1180" s="451"/>
      <c r="W1180" s="451"/>
      <c r="X1180" s="451"/>
      <c r="Y1180" s="451"/>
      <c r="Z1180" s="451"/>
      <c r="AA1180" s="451"/>
      <c r="AB1180" s="451"/>
      <c r="AC1180" s="451"/>
      <c r="AD1180" s="451"/>
      <c r="AE1180" s="451"/>
      <c r="AF1180" s="451"/>
      <c r="AG1180" s="451"/>
      <c r="AH1180" s="451"/>
      <c r="AI1180" s="451"/>
      <c r="AJ1180" s="451"/>
      <c r="AK1180" s="451"/>
      <c r="AL1180" s="451"/>
      <c r="AM1180" s="451"/>
      <c r="AN1180" s="451"/>
      <c r="AO1180" s="451"/>
      <c r="AP1180" s="451"/>
      <c r="AQ1180" s="451"/>
      <c r="AR1180" s="451"/>
      <c r="AS1180" s="451"/>
      <c r="AT1180" s="451"/>
      <c r="AU1180" s="451"/>
      <c r="AV1180" s="451"/>
    </row>
    <row r="1181" spans="1:48">
      <c r="A1181" s="451"/>
      <c r="B1181" s="451"/>
      <c r="C1181" s="451"/>
      <c r="D1181" s="451"/>
      <c r="E1181" s="451"/>
      <c r="F1181" s="451"/>
      <c r="G1181" s="451"/>
      <c r="H1181" s="451"/>
      <c r="I1181" s="451"/>
      <c r="J1181" s="451"/>
      <c r="K1181" s="451"/>
      <c r="L1181" s="451"/>
      <c r="M1181" s="451"/>
      <c r="N1181" s="451"/>
      <c r="O1181" s="451"/>
      <c r="P1181" s="451"/>
      <c r="Q1181" s="451"/>
      <c r="R1181" s="451"/>
      <c r="S1181" s="451"/>
      <c r="T1181" s="451"/>
      <c r="U1181" s="451"/>
      <c r="V1181" s="451"/>
      <c r="W1181" s="451"/>
      <c r="X1181" s="451"/>
      <c r="Y1181" s="451"/>
      <c r="Z1181" s="451"/>
      <c r="AA1181" s="451"/>
      <c r="AB1181" s="451"/>
      <c r="AC1181" s="451"/>
      <c r="AD1181" s="451"/>
      <c r="AE1181" s="451"/>
      <c r="AF1181" s="451"/>
      <c r="AG1181" s="451"/>
      <c r="AH1181" s="451"/>
      <c r="AI1181" s="451"/>
      <c r="AJ1181" s="451"/>
      <c r="AK1181" s="451"/>
      <c r="AL1181" s="451"/>
      <c r="AM1181" s="451"/>
      <c r="AN1181" s="451"/>
      <c r="AO1181" s="451"/>
      <c r="AP1181" s="451"/>
      <c r="AQ1181" s="451"/>
      <c r="AR1181" s="451"/>
      <c r="AS1181" s="451"/>
      <c r="AT1181" s="451"/>
      <c r="AU1181" s="451"/>
      <c r="AV1181" s="451"/>
    </row>
    <row r="1182" spans="1:48">
      <c r="A1182" s="451"/>
      <c r="B1182" s="451"/>
      <c r="C1182" s="451"/>
      <c r="D1182" s="451"/>
      <c r="E1182" s="451"/>
      <c r="F1182" s="451"/>
      <c r="G1182" s="451"/>
      <c r="H1182" s="451"/>
      <c r="I1182" s="451"/>
      <c r="J1182" s="451"/>
      <c r="K1182" s="451"/>
      <c r="L1182" s="451"/>
      <c r="M1182" s="451"/>
      <c r="N1182" s="451"/>
      <c r="O1182" s="451"/>
      <c r="P1182" s="451"/>
      <c r="Q1182" s="451"/>
      <c r="R1182" s="451"/>
      <c r="S1182" s="451"/>
      <c r="T1182" s="451"/>
      <c r="U1182" s="451"/>
      <c r="V1182" s="451"/>
      <c r="W1182" s="451"/>
      <c r="X1182" s="451"/>
      <c r="Y1182" s="451"/>
      <c r="Z1182" s="451"/>
      <c r="AA1182" s="451"/>
      <c r="AB1182" s="451"/>
      <c r="AC1182" s="451"/>
      <c r="AD1182" s="451"/>
      <c r="AE1182" s="451"/>
      <c r="AF1182" s="451"/>
      <c r="AG1182" s="451"/>
      <c r="AH1182" s="451"/>
      <c r="AI1182" s="451"/>
      <c r="AJ1182" s="451"/>
      <c r="AK1182" s="451"/>
      <c r="AL1182" s="451"/>
      <c r="AM1182" s="451"/>
      <c r="AN1182" s="451"/>
      <c r="AO1182" s="451"/>
      <c r="AP1182" s="451"/>
      <c r="AQ1182" s="451"/>
      <c r="AR1182" s="451"/>
      <c r="AS1182" s="451"/>
      <c r="AT1182" s="451"/>
      <c r="AU1182" s="451"/>
      <c r="AV1182" s="451"/>
    </row>
    <row r="1183" spans="1:48">
      <c r="A1183" s="451"/>
      <c r="B1183" s="451"/>
      <c r="C1183" s="451"/>
      <c r="D1183" s="451"/>
      <c r="E1183" s="451"/>
      <c r="F1183" s="451"/>
      <c r="G1183" s="451"/>
      <c r="H1183" s="451"/>
      <c r="I1183" s="451"/>
      <c r="J1183" s="451"/>
      <c r="K1183" s="451"/>
      <c r="L1183" s="451"/>
      <c r="M1183" s="451"/>
      <c r="N1183" s="451"/>
      <c r="O1183" s="451"/>
      <c r="P1183" s="451"/>
      <c r="Q1183" s="451"/>
      <c r="R1183" s="451"/>
      <c r="S1183" s="451"/>
      <c r="T1183" s="451"/>
      <c r="U1183" s="451"/>
      <c r="V1183" s="451"/>
      <c r="W1183" s="451"/>
      <c r="X1183" s="451"/>
      <c r="Y1183" s="451"/>
      <c r="Z1183" s="451"/>
      <c r="AA1183" s="451"/>
      <c r="AB1183" s="451"/>
      <c r="AC1183" s="451"/>
      <c r="AD1183" s="451"/>
      <c r="AE1183" s="451"/>
      <c r="AF1183" s="451"/>
      <c r="AG1183" s="451"/>
      <c r="AH1183" s="451"/>
      <c r="AI1183" s="451"/>
      <c r="AJ1183" s="451"/>
      <c r="AK1183" s="451"/>
      <c r="AL1183" s="451"/>
      <c r="AM1183" s="451"/>
      <c r="AN1183" s="451"/>
      <c r="AO1183" s="451"/>
      <c r="AP1183" s="451"/>
      <c r="AQ1183" s="451"/>
      <c r="AR1183" s="451"/>
      <c r="AS1183" s="451"/>
      <c r="AT1183" s="451"/>
      <c r="AU1183" s="451"/>
      <c r="AV1183" s="451"/>
    </row>
    <row r="1184" spans="1:48">
      <c r="A1184" s="451"/>
      <c r="B1184" s="451"/>
      <c r="C1184" s="451"/>
      <c r="D1184" s="451"/>
      <c r="E1184" s="451"/>
      <c r="F1184" s="451"/>
      <c r="G1184" s="451"/>
      <c r="H1184" s="451"/>
      <c r="I1184" s="451"/>
      <c r="J1184" s="451"/>
      <c r="K1184" s="451"/>
      <c r="L1184" s="451"/>
      <c r="M1184" s="451"/>
      <c r="N1184" s="451"/>
      <c r="O1184" s="451"/>
      <c r="P1184" s="451"/>
      <c r="Q1184" s="451"/>
      <c r="R1184" s="451"/>
      <c r="S1184" s="451"/>
      <c r="T1184" s="451"/>
      <c r="U1184" s="451"/>
      <c r="V1184" s="451"/>
      <c r="W1184" s="451"/>
      <c r="X1184" s="451"/>
      <c r="Y1184" s="451"/>
      <c r="Z1184" s="451"/>
      <c r="AA1184" s="451"/>
      <c r="AB1184" s="451"/>
      <c r="AC1184" s="451"/>
      <c r="AD1184" s="451"/>
      <c r="AE1184" s="451"/>
      <c r="AF1184" s="451"/>
      <c r="AG1184" s="451"/>
      <c r="AH1184" s="451"/>
      <c r="AI1184" s="451"/>
      <c r="AJ1184" s="451"/>
      <c r="AK1184" s="451"/>
      <c r="AL1184" s="451"/>
      <c r="AM1184" s="451"/>
      <c r="AN1184" s="451"/>
      <c r="AO1184" s="451"/>
      <c r="AP1184" s="451"/>
      <c r="AQ1184" s="451"/>
      <c r="AR1184" s="451"/>
      <c r="AS1184" s="451"/>
      <c r="AT1184" s="451"/>
      <c r="AU1184" s="451"/>
      <c r="AV1184" s="451"/>
    </row>
    <row r="1185" spans="1:48">
      <c r="A1185" s="451"/>
      <c r="B1185" s="451"/>
      <c r="C1185" s="451"/>
      <c r="D1185" s="451"/>
      <c r="E1185" s="451"/>
      <c r="F1185" s="451"/>
      <c r="G1185" s="451"/>
      <c r="H1185" s="451"/>
      <c r="I1185" s="451"/>
      <c r="J1185" s="451"/>
      <c r="K1185" s="451"/>
      <c r="L1185" s="451"/>
      <c r="M1185" s="451"/>
      <c r="N1185" s="451"/>
      <c r="O1185" s="451"/>
      <c r="P1185" s="451"/>
      <c r="Q1185" s="451"/>
      <c r="R1185" s="451"/>
      <c r="S1185" s="451"/>
      <c r="T1185" s="451"/>
      <c r="U1185" s="451"/>
      <c r="V1185" s="451"/>
      <c r="W1185" s="451"/>
      <c r="X1185" s="451"/>
      <c r="Y1185" s="451"/>
      <c r="Z1185" s="451"/>
      <c r="AA1185" s="451"/>
      <c r="AB1185" s="451"/>
      <c r="AC1185" s="451"/>
      <c r="AD1185" s="451"/>
      <c r="AE1185" s="451"/>
      <c r="AF1185" s="451"/>
      <c r="AG1185" s="451"/>
      <c r="AH1185" s="451"/>
      <c r="AI1185" s="451"/>
      <c r="AJ1185" s="451"/>
      <c r="AK1185" s="451"/>
      <c r="AL1185" s="451"/>
      <c r="AM1185" s="451"/>
      <c r="AN1185" s="451"/>
      <c r="AO1185" s="451"/>
      <c r="AP1185" s="451"/>
      <c r="AQ1185" s="451"/>
      <c r="AR1185" s="451"/>
      <c r="AS1185" s="451"/>
      <c r="AT1185" s="451"/>
      <c r="AU1185" s="451"/>
      <c r="AV1185" s="451"/>
    </row>
    <row r="1186" spans="1:48">
      <c r="A1186" s="451"/>
      <c r="B1186" s="451"/>
      <c r="C1186" s="451"/>
      <c r="D1186" s="451"/>
      <c r="E1186" s="451"/>
      <c r="F1186" s="451"/>
      <c r="G1186" s="451"/>
      <c r="H1186" s="451"/>
      <c r="I1186" s="451"/>
      <c r="J1186" s="451"/>
      <c r="K1186" s="451"/>
      <c r="L1186" s="451"/>
      <c r="M1186" s="451"/>
      <c r="N1186" s="451"/>
      <c r="O1186" s="451"/>
      <c r="P1186" s="451"/>
      <c r="Q1186" s="451"/>
      <c r="R1186" s="451"/>
      <c r="S1186" s="451"/>
      <c r="T1186" s="451"/>
      <c r="U1186" s="451"/>
      <c r="V1186" s="451"/>
      <c r="W1186" s="451"/>
      <c r="X1186" s="451"/>
      <c r="Y1186" s="451"/>
      <c r="Z1186" s="451"/>
      <c r="AA1186" s="451"/>
      <c r="AB1186" s="451"/>
      <c r="AC1186" s="451"/>
      <c r="AD1186" s="451"/>
      <c r="AE1186" s="451"/>
      <c r="AF1186" s="451"/>
      <c r="AG1186" s="451"/>
      <c r="AH1186" s="451"/>
      <c r="AI1186" s="451"/>
      <c r="AJ1186" s="451"/>
      <c r="AK1186" s="451"/>
      <c r="AL1186" s="451"/>
      <c r="AM1186" s="451"/>
      <c r="AN1186" s="451"/>
      <c r="AO1186" s="451"/>
      <c r="AP1186" s="451"/>
      <c r="AQ1186" s="451"/>
      <c r="AR1186" s="451"/>
      <c r="AS1186" s="451"/>
      <c r="AT1186" s="451"/>
      <c r="AU1186" s="451"/>
      <c r="AV1186" s="451"/>
    </row>
    <row r="1187" spans="1:48">
      <c r="A1187" s="451"/>
      <c r="B1187" s="451"/>
      <c r="C1187" s="451"/>
      <c r="D1187" s="451"/>
      <c r="E1187" s="451"/>
      <c r="F1187" s="451"/>
      <c r="G1187" s="451"/>
      <c r="H1187" s="451"/>
      <c r="I1187" s="451"/>
      <c r="J1187" s="451"/>
      <c r="K1187" s="451"/>
      <c r="L1187" s="451"/>
      <c r="M1187" s="451"/>
      <c r="N1187" s="451"/>
      <c r="O1187" s="451"/>
      <c r="P1187" s="451"/>
      <c r="Q1187" s="451"/>
      <c r="R1187" s="451"/>
      <c r="S1187" s="451"/>
      <c r="T1187" s="451"/>
      <c r="U1187" s="451"/>
      <c r="V1187" s="451"/>
      <c r="W1187" s="451"/>
      <c r="X1187" s="451"/>
      <c r="Y1187" s="451"/>
      <c r="Z1187" s="451"/>
      <c r="AA1187" s="451"/>
      <c r="AB1187" s="451"/>
      <c r="AC1187" s="451"/>
      <c r="AD1187" s="451"/>
      <c r="AE1187" s="451"/>
      <c r="AF1187" s="451"/>
      <c r="AG1187" s="451"/>
      <c r="AH1187" s="451"/>
      <c r="AI1187" s="451"/>
      <c r="AJ1187" s="451"/>
      <c r="AK1187" s="451"/>
      <c r="AL1187" s="451"/>
      <c r="AM1187" s="451"/>
      <c r="AN1187" s="451"/>
      <c r="AO1187" s="451"/>
      <c r="AP1187" s="451"/>
      <c r="AQ1187" s="451"/>
      <c r="AR1187" s="451"/>
      <c r="AS1187" s="451"/>
      <c r="AT1187" s="451"/>
      <c r="AU1187" s="451"/>
      <c r="AV1187" s="451"/>
    </row>
    <row r="1188" spans="1:48">
      <c r="A1188" s="451"/>
      <c r="B1188" s="451"/>
      <c r="C1188" s="451"/>
      <c r="D1188" s="451"/>
      <c r="E1188" s="451"/>
      <c r="F1188" s="451"/>
      <c r="G1188" s="451"/>
      <c r="H1188" s="451"/>
      <c r="I1188" s="451"/>
      <c r="J1188" s="451"/>
      <c r="K1188" s="451"/>
      <c r="L1188" s="451"/>
      <c r="M1188" s="451"/>
      <c r="N1188" s="451"/>
      <c r="O1188" s="451"/>
      <c r="P1188" s="451"/>
      <c r="Q1188" s="451"/>
      <c r="R1188" s="451"/>
      <c r="S1188" s="451"/>
      <c r="T1188" s="451"/>
      <c r="U1188" s="451"/>
      <c r="V1188" s="451"/>
      <c r="W1188" s="451"/>
      <c r="X1188" s="451"/>
      <c r="Y1188" s="451"/>
      <c r="Z1188" s="451"/>
      <c r="AA1188" s="451"/>
      <c r="AB1188" s="451"/>
      <c r="AC1188" s="451"/>
      <c r="AD1188" s="451"/>
      <c r="AE1188" s="451"/>
      <c r="AF1188" s="451"/>
      <c r="AG1188" s="451"/>
      <c r="AH1188" s="451"/>
      <c r="AI1188" s="451"/>
      <c r="AJ1188" s="451"/>
      <c r="AK1188" s="451"/>
      <c r="AL1188" s="451"/>
      <c r="AM1188" s="451"/>
      <c r="AN1188" s="451"/>
      <c r="AO1188" s="451"/>
      <c r="AP1188" s="451"/>
      <c r="AQ1188" s="451"/>
      <c r="AR1188" s="451"/>
      <c r="AS1188" s="451"/>
      <c r="AT1188" s="451"/>
      <c r="AU1188" s="451"/>
      <c r="AV1188" s="451"/>
    </row>
    <row r="1189" spans="1:48">
      <c r="A1189" s="451"/>
      <c r="B1189" s="451"/>
      <c r="C1189" s="451"/>
      <c r="D1189" s="451"/>
      <c r="E1189" s="451"/>
      <c r="F1189" s="451"/>
      <c r="G1189" s="451"/>
      <c r="H1189" s="451"/>
      <c r="I1189" s="451"/>
      <c r="J1189" s="451"/>
      <c r="K1189" s="451"/>
      <c r="L1189" s="451"/>
      <c r="M1189" s="451"/>
      <c r="N1189" s="451"/>
      <c r="O1189" s="451"/>
      <c r="P1189" s="451"/>
      <c r="Q1189" s="451"/>
      <c r="R1189" s="451"/>
      <c r="S1189" s="451"/>
      <c r="T1189" s="451"/>
      <c r="U1189" s="451"/>
      <c r="V1189" s="451"/>
      <c r="W1189" s="451"/>
      <c r="X1189" s="451"/>
      <c r="Y1189" s="451"/>
      <c r="Z1189" s="451"/>
      <c r="AA1189" s="451"/>
      <c r="AB1189" s="451"/>
      <c r="AC1189" s="451"/>
      <c r="AD1189" s="451"/>
      <c r="AE1189" s="451"/>
      <c r="AF1189" s="451"/>
      <c r="AG1189" s="451"/>
      <c r="AH1189" s="451"/>
      <c r="AI1189" s="451"/>
      <c r="AJ1189" s="451"/>
      <c r="AK1189" s="451"/>
      <c r="AL1189" s="451"/>
      <c r="AM1189" s="451"/>
      <c r="AN1189" s="451"/>
      <c r="AO1189" s="451"/>
      <c r="AP1189" s="451"/>
      <c r="AQ1189" s="451"/>
      <c r="AR1189" s="451"/>
      <c r="AS1189" s="451"/>
      <c r="AT1189" s="451"/>
      <c r="AU1189" s="451"/>
      <c r="AV1189" s="451"/>
    </row>
    <row r="1190" spans="1:48">
      <c r="A1190" s="451"/>
      <c r="B1190" s="451"/>
      <c r="C1190" s="451"/>
      <c r="D1190" s="451"/>
      <c r="E1190" s="451"/>
      <c r="F1190" s="451"/>
      <c r="G1190" s="451"/>
      <c r="H1190" s="451"/>
      <c r="I1190" s="451"/>
      <c r="J1190" s="451"/>
      <c r="K1190" s="451"/>
      <c r="L1190" s="451"/>
      <c r="M1190" s="451"/>
      <c r="N1190" s="451"/>
      <c r="O1190" s="451"/>
      <c r="P1190" s="451"/>
      <c r="Q1190" s="451"/>
      <c r="R1190" s="451"/>
      <c r="S1190" s="451"/>
      <c r="T1190" s="451"/>
      <c r="U1190" s="451"/>
      <c r="V1190" s="451"/>
      <c r="W1190" s="451"/>
      <c r="X1190" s="451"/>
      <c r="Y1190" s="451"/>
      <c r="Z1190" s="451"/>
      <c r="AA1190" s="451"/>
      <c r="AB1190" s="451"/>
      <c r="AC1190" s="451"/>
      <c r="AD1190" s="451"/>
      <c r="AE1190" s="451"/>
      <c r="AF1190" s="451"/>
      <c r="AG1190" s="451"/>
      <c r="AH1190" s="451"/>
      <c r="AI1190" s="451"/>
      <c r="AJ1190" s="451"/>
      <c r="AK1190" s="451"/>
      <c r="AL1190" s="451"/>
      <c r="AM1190" s="451"/>
      <c r="AN1190" s="451"/>
      <c r="AO1190" s="451"/>
      <c r="AP1190" s="451"/>
      <c r="AQ1190" s="451"/>
      <c r="AR1190" s="451"/>
      <c r="AS1190" s="451"/>
      <c r="AT1190" s="451"/>
      <c r="AU1190" s="451"/>
      <c r="AV1190" s="451"/>
    </row>
    <row r="1191" spans="1:48">
      <c r="A1191" s="451"/>
      <c r="B1191" s="451"/>
      <c r="C1191" s="451"/>
      <c r="D1191" s="451"/>
      <c r="E1191" s="451"/>
      <c r="F1191" s="451"/>
      <c r="G1191" s="451"/>
      <c r="H1191" s="451"/>
      <c r="I1191" s="451"/>
      <c r="J1191" s="451"/>
      <c r="K1191" s="451"/>
      <c r="L1191" s="451"/>
      <c r="M1191" s="451"/>
      <c r="N1191" s="451"/>
      <c r="O1191" s="451"/>
      <c r="P1191" s="451"/>
      <c r="Q1191" s="451"/>
      <c r="R1191" s="451"/>
      <c r="S1191" s="451"/>
      <c r="T1191" s="451"/>
      <c r="U1191" s="451"/>
      <c r="V1191" s="451"/>
      <c r="W1191" s="451"/>
      <c r="X1191" s="451"/>
      <c r="Y1191" s="451"/>
      <c r="Z1191" s="451"/>
      <c r="AA1191" s="451"/>
      <c r="AB1191" s="451"/>
      <c r="AC1191" s="451"/>
      <c r="AD1191" s="451"/>
      <c r="AE1191" s="451"/>
      <c r="AF1191" s="451"/>
      <c r="AG1191" s="451"/>
      <c r="AH1191" s="451"/>
      <c r="AI1191" s="451"/>
      <c r="AJ1191" s="451"/>
      <c r="AK1191" s="451"/>
      <c r="AL1191" s="451"/>
      <c r="AM1191" s="451"/>
      <c r="AN1191" s="451"/>
      <c r="AO1191" s="451"/>
      <c r="AP1191" s="451"/>
      <c r="AQ1191" s="451"/>
      <c r="AR1191" s="451"/>
      <c r="AS1191" s="451"/>
      <c r="AT1191" s="451"/>
      <c r="AU1191" s="451"/>
      <c r="AV1191" s="451"/>
    </row>
    <row r="1192" spans="1:48">
      <c r="A1192" s="451"/>
      <c r="B1192" s="451"/>
      <c r="C1192" s="451"/>
      <c r="D1192" s="451"/>
      <c r="E1192" s="451"/>
      <c r="F1192" s="451"/>
      <c r="G1192" s="451"/>
      <c r="H1192" s="451"/>
      <c r="I1192" s="451"/>
      <c r="J1192" s="451"/>
      <c r="K1192" s="451"/>
      <c r="L1192" s="451"/>
      <c r="M1192" s="451"/>
      <c r="N1192" s="451"/>
      <c r="O1192" s="451"/>
      <c r="P1192" s="451"/>
      <c r="Q1192" s="451"/>
      <c r="R1192" s="451"/>
      <c r="S1192" s="451"/>
      <c r="T1192" s="451"/>
      <c r="U1192" s="451"/>
      <c r="V1192" s="451"/>
      <c r="W1192" s="451"/>
      <c r="X1192" s="451"/>
      <c r="Y1192" s="451"/>
      <c r="Z1192" s="451"/>
      <c r="AA1192" s="451"/>
      <c r="AB1192" s="451"/>
      <c r="AC1192" s="451"/>
      <c r="AD1192" s="451"/>
      <c r="AE1192" s="451"/>
      <c r="AF1192" s="451"/>
      <c r="AG1192" s="451"/>
      <c r="AH1192" s="451"/>
      <c r="AI1192" s="451"/>
      <c r="AJ1192" s="451"/>
      <c r="AK1192" s="451"/>
      <c r="AL1192" s="451"/>
      <c r="AM1192" s="451"/>
      <c r="AN1192" s="451"/>
      <c r="AO1192" s="451"/>
      <c r="AP1192" s="451"/>
      <c r="AQ1192" s="451"/>
      <c r="AR1192" s="451"/>
      <c r="AS1192" s="451"/>
      <c r="AT1192" s="451"/>
      <c r="AU1192" s="451"/>
      <c r="AV1192" s="451"/>
    </row>
    <row r="1193" spans="1:48">
      <c r="A1193" s="451"/>
      <c r="B1193" s="451"/>
      <c r="C1193" s="451"/>
      <c r="D1193" s="451"/>
      <c r="E1193" s="451"/>
      <c r="F1193" s="451"/>
      <c r="G1193" s="451"/>
      <c r="H1193" s="451"/>
      <c r="I1193" s="451"/>
      <c r="J1193" s="451"/>
      <c r="K1193" s="451"/>
      <c r="L1193" s="451"/>
      <c r="M1193" s="451"/>
      <c r="N1193" s="451"/>
      <c r="O1193" s="451"/>
      <c r="P1193" s="451"/>
      <c r="Q1193" s="451"/>
      <c r="R1193" s="451"/>
      <c r="S1193" s="451"/>
      <c r="T1193" s="451"/>
      <c r="U1193" s="451"/>
      <c r="V1193" s="451"/>
      <c r="W1193" s="451"/>
      <c r="X1193" s="451"/>
      <c r="Y1193" s="451"/>
      <c r="Z1193" s="451"/>
      <c r="AA1193" s="451"/>
      <c r="AB1193" s="451"/>
      <c r="AC1193" s="451"/>
      <c r="AD1193" s="451"/>
      <c r="AE1193" s="451"/>
      <c r="AF1193" s="451"/>
      <c r="AG1193" s="451"/>
      <c r="AH1193" s="451"/>
      <c r="AI1193" s="451"/>
      <c r="AJ1193" s="451"/>
      <c r="AK1193" s="451"/>
      <c r="AL1193" s="451"/>
      <c r="AM1193" s="451"/>
      <c r="AN1193" s="451"/>
      <c r="AO1193" s="451"/>
      <c r="AP1193" s="451"/>
      <c r="AQ1193" s="451"/>
      <c r="AR1193" s="451"/>
      <c r="AS1193" s="451"/>
      <c r="AT1193" s="451"/>
      <c r="AU1193" s="451"/>
      <c r="AV1193" s="451"/>
    </row>
    <row r="1194" spans="1:48">
      <c r="A1194" s="451"/>
      <c r="B1194" s="451"/>
      <c r="C1194" s="451"/>
      <c r="D1194" s="451"/>
      <c r="E1194" s="451"/>
      <c r="F1194" s="451"/>
      <c r="G1194" s="451"/>
      <c r="H1194" s="451"/>
      <c r="I1194" s="451"/>
      <c r="J1194" s="451"/>
      <c r="K1194" s="451"/>
      <c r="L1194" s="451"/>
      <c r="M1194" s="451"/>
      <c r="N1194" s="451"/>
      <c r="O1194" s="451"/>
      <c r="P1194" s="451"/>
      <c r="Q1194" s="451"/>
      <c r="R1194" s="451"/>
      <c r="S1194" s="451"/>
      <c r="T1194" s="451"/>
      <c r="U1194" s="451"/>
      <c r="V1194" s="451"/>
      <c r="W1194" s="451"/>
      <c r="X1194" s="451"/>
      <c r="Y1194" s="451"/>
      <c r="Z1194" s="451"/>
      <c r="AA1194" s="451"/>
      <c r="AB1194" s="451"/>
      <c r="AC1194" s="451"/>
      <c r="AD1194" s="451"/>
      <c r="AE1194" s="451"/>
      <c r="AF1194" s="451"/>
      <c r="AG1194" s="451"/>
      <c r="AH1194" s="451"/>
      <c r="AI1194" s="451"/>
      <c r="AJ1194" s="451"/>
      <c r="AK1194" s="451"/>
      <c r="AL1194" s="451"/>
      <c r="AM1194" s="451"/>
      <c r="AN1194" s="451"/>
      <c r="AO1194" s="451"/>
      <c r="AP1194" s="451"/>
      <c r="AQ1194" s="451"/>
      <c r="AR1194" s="451"/>
      <c r="AS1194" s="451"/>
      <c r="AT1194" s="451"/>
      <c r="AU1194" s="451"/>
      <c r="AV1194" s="451"/>
    </row>
    <row r="1195" spans="1:48">
      <c r="A1195" s="451"/>
      <c r="B1195" s="451"/>
      <c r="C1195" s="451"/>
      <c r="D1195" s="451"/>
      <c r="E1195" s="451"/>
      <c r="F1195" s="451"/>
      <c r="G1195" s="451"/>
      <c r="H1195" s="451"/>
      <c r="I1195" s="451"/>
      <c r="J1195" s="451"/>
      <c r="K1195" s="451"/>
      <c r="L1195" s="451"/>
      <c r="M1195" s="451"/>
      <c r="N1195" s="451"/>
      <c r="O1195" s="451"/>
      <c r="P1195" s="451"/>
      <c r="Q1195" s="451"/>
      <c r="R1195" s="451"/>
      <c r="S1195" s="451"/>
      <c r="T1195" s="451"/>
      <c r="U1195" s="451"/>
      <c r="V1195" s="451"/>
      <c r="W1195" s="451"/>
      <c r="X1195" s="451"/>
      <c r="Y1195" s="451"/>
      <c r="Z1195" s="451"/>
      <c r="AA1195" s="451"/>
      <c r="AB1195" s="451"/>
      <c r="AC1195" s="451"/>
      <c r="AD1195" s="451"/>
      <c r="AE1195" s="451"/>
      <c r="AF1195" s="451"/>
      <c r="AG1195" s="451"/>
      <c r="AH1195" s="451"/>
      <c r="AI1195" s="451"/>
      <c r="AJ1195" s="451"/>
      <c r="AK1195" s="451"/>
      <c r="AL1195" s="451"/>
      <c r="AM1195" s="451"/>
      <c r="AN1195" s="451"/>
      <c r="AO1195" s="451"/>
      <c r="AP1195" s="451"/>
      <c r="AQ1195" s="451"/>
      <c r="AR1195" s="451"/>
      <c r="AS1195" s="451"/>
      <c r="AT1195" s="451"/>
      <c r="AU1195" s="451"/>
      <c r="AV1195" s="451"/>
    </row>
    <row r="1196" spans="1:48">
      <c r="A1196" s="451"/>
      <c r="B1196" s="451"/>
      <c r="C1196" s="451"/>
      <c r="D1196" s="451"/>
      <c r="E1196" s="451"/>
      <c r="F1196" s="451"/>
      <c r="G1196" s="451"/>
      <c r="H1196" s="451"/>
      <c r="I1196" s="451"/>
      <c r="J1196" s="451"/>
      <c r="K1196" s="451"/>
      <c r="L1196" s="451"/>
      <c r="M1196" s="451"/>
      <c r="N1196" s="451"/>
      <c r="O1196" s="451"/>
      <c r="P1196" s="451"/>
      <c r="Q1196" s="451"/>
      <c r="R1196" s="451"/>
      <c r="S1196" s="451"/>
      <c r="T1196" s="451"/>
      <c r="U1196" s="451"/>
      <c r="V1196" s="451"/>
      <c r="W1196" s="451"/>
      <c r="X1196" s="451"/>
      <c r="Y1196" s="451"/>
      <c r="Z1196" s="451"/>
      <c r="AA1196" s="451"/>
      <c r="AB1196" s="451"/>
      <c r="AC1196" s="451"/>
      <c r="AD1196" s="451"/>
      <c r="AE1196" s="451"/>
      <c r="AF1196" s="451"/>
      <c r="AG1196" s="451"/>
      <c r="AH1196" s="451"/>
      <c r="AI1196" s="451"/>
      <c r="AJ1196" s="451"/>
      <c r="AK1196" s="451"/>
      <c r="AL1196" s="451"/>
      <c r="AM1196" s="451"/>
      <c r="AN1196" s="451"/>
      <c r="AO1196" s="451"/>
      <c r="AP1196" s="451"/>
      <c r="AQ1196" s="451"/>
      <c r="AR1196" s="451"/>
      <c r="AS1196" s="451"/>
      <c r="AT1196" s="451"/>
      <c r="AU1196" s="451"/>
      <c r="AV1196" s="451"/>
    </row>
    <row r="1197" spans="1:48">
      <c r="A1197" s="451"/>
      <c r="B1197" s="451"/>
      <c r="C1197" s="451"/>
      <c r="D1197" s="451"/>
      <c r="E1197" s="451"/>
      <c r="F1197" s="451"/>
      <c r="G1197" s="451"/>
      <c r="H1197" s="451"/>
      <c r="I1197" s="451"/>
      <c r="J1197" s="451"/>
      <c r="K1197" s="451"/>
      <c r="L1197" s="451"/>
      <c r="M1197" s="451"/>
      <c r="N1197" s="451"/>
      <c r="O1197" s="451"/>
      <c r="P1197" s="451"/>
      <c r="Q1197" s="451"/>
      <c r="R1197" s="451"/>
      <c r="S1197" s="451"/>
      <c r="T1197" s="451"/>
      <c r="U1197" s="451"/>
      <c r="V1197" s="451"/>
      <c r="W1197" s="451"/>
      <c r="X1197" s="451"/>
      <c r="Y1197" s="451"/>
      <c r="Z1197" s="451"/>
      <c r="AA1197" s="451"/>
      <c r="AB1197" s="451"/>
      <c r="AC1197" s="451"/>
      <c r="AD1197" s="451"/>
      <c r="AE1197" s="451"/>
      <c r="AF1197" s="451"/>
      <c r="AG1197" s="451"/>
      <c r="AH1197" s="451"/>
      <c r="AI1197" s="451"/>
      <c r="AJ1197" s="451"/>
      <c r="AK1197" s="451"/>
      <c r="AL1197" s="451"/>
      <c r="AM1197" s="451"/>
      <c r="AN1197" s="451"/>
      <c r="AO1197" s="451"/>
      <c r="AP1197" s="451"/>
      <c r="AQ1197" s="451"/>
      <c r="AR1197" s="451"/>
      <c r="AS1197" s="451"/>
      <c r="AT1197" s="451"/>
      <c r="AU1197" s="451"/>
      <c r="AV1197" s="451"/>
    </row>
    <row r="1198" spans="1:48">
      <c r="A1198" s="451"/>
      <c r="B1198" s="451"/>
      <c r="C1198" s="451"/>
      <c r="D1198" s="451"/>
      <c r="E1198" s="451"/>
      <c r="F1198" s="451"/>
      <c r="G1198" s="451"/>
      <c r="H1198" s="451"/>
      <c r="I1198" s="451"/>
      <c r="J1198" s="451"/>
      <c r="K1198" s="451"/>
      <c r="L1198" s="451"/>
      <c r="M1198" s="451"/>
      <c r="N1198" s="451"/>
      <c r="O1198" s="451"/>
      <c r="P1198" s="451"/>
      <c r="Q1198" s="451"/>
      <c r="R1198" s="451"/>
      <c r="S1198" s="451"/>
      <c r="T1198" s="451"/>
      <c r="U1198" s="451"/>
      <c r="V1198" s="451"/>
      <c r="W1198" s="451"/>
      <c r="X1198" s="451"/>
      <c r="Y1198" s="451"/>
      <c r="Z1198" s="451"/>
      <c r="AA1198" s="451"/>
      <c r="AB1198" s="451"/>
      <c r="AC1198" s="451"/>
      <c r="AD1198" s="451"/>
      <c r="AE1198" s="451"/>
      <c r="AF1198" s="451"/>
      <c r="AG1198" s="451"/>
      <c r="AH1198" s="451"/>
      <c r="AI1198" s="451"/>
      <c r="AJ1198" s="451"/>
      <c r="AK1198" s="451"/>
      <c r="AL1198" s="451"/>
      <c r="AM1198" s="451"/>
      <c r="AN1198" s="451"/>
      <c r="AO1198" s="451"/>
      <c r="AP1198" s="451"/>
      <c r="AQ1198" s="451"/>
      <c r="AR1198" s="451"/>
      <c r="AS1198" s="451"/>
      <c r="AT1198" s="451"/>
      <c r="AU1198" s="451"/>
      <c r="AV1198" s="451"/>
    </row>
    <row r="1199" spans="1:48">
      <c r="A1199" s="451"/>
      <c r="B1199" s="451"/>
      <c r="C1199" s="451"/>
      <c r="D1199" s="451"/>
      <c r="E1199" s="451"/>
      <c r="F1199" s="451"/>
      <c r="G1199" s="451"/>
      <c r="H1199" s="451"/>
      <c r="I1199" s="451"/>
      <c r="J1199" s="451"/>
      <c r="K1199" s="451"/>
      <c r="L1199" s="451"/>
      <c r="M1199" s="451"/>
      <c r="N1199" s="451"/>
      <c r="O1199" s="451"/>
      <c r="P1199" s="451"/>
      <c r="Q1199" s="451"/>
      <c r="R1199" s="451"/>
      <c r="S1199" s="451"/>
      <c r="T1199" s="451"/>
      <c r="U1199" s="451"/>
      <c r="V1199" s="451"/>
      <c r="W1199" s="451"/>
      <c r="X1199" s="451"/>
      <c r="Y1199" s="451"/>
      <c r="Z1199" s="451"/>
      <c r="AA1199" s="451"/>
      <c r="AB1199" s="451"/>
      <c r="AC1199" s="451"/>
      <c r="AD1199" s="451"/>
      <c r="AE1199" s="451"/>
      <c r="AF1199" s="451"/>
      <c r="AG1199" s="451"/>
      <c r="AH1199" s="451"/>
      <c r="AI1199" s="451"/>
      <c r="AJ1199" s="451"/>
      <c r="AK1199" s="451"/>
      <c r="AL1199" s="451"/>
      <c r="AM1199" s="451"/>
      <c r="AN1199" s="451"/>
      <c r="AO1199" s="451"/>
      <c r="AP1199" s="451"/>
      <c r="AQ1199" s="451"/>
      <c r="AR1199" s="451"/>
      <c r="AS1199" s="451"/>
      <c r="AT1199" s="451"/>
      <c r="AU1199" s="451"/>
      <c r="AV1199" s="451"/>
    </row>
    <row r="1200" spans="1:48">
      <c r="A1200" s="451"/>
      <c r="B1200" s="451"/>
      <c r="C1200" s="451"/>
      <c r="D1200" s="451"/>
      <c r="E1200" s="451"/>
      <c r="F1200" s="451"/>
      <c r="G1200" s="451"/>
      <c r="H1200" s="451"/>
      <c r="I1200" s="451"/>
      <c r="J1200" s="451"/>
      <c r="K1200" s="451"/>
      <c r="L1200" s="451"/>
      <c r="M1200" s="451"/>
      <c r="N1200" s="451"/>
      <c r="O1200" s="451"/>
      <c r="P1200" s="451"/>
      <c r="Q1200" s="451"/>
      <c r="R1200" s="451"/>
      <c r="S1200" s="451"/>
      <c r="T1200" s="451"/>
      <c r="U1200" s="451"/>
      <c r="V1200" s="451"/>
      <c r="W1200" s="451"/>
      <c r="X1200" s="451"/>
      <c r="Y1200" s="451"/>
      <c r="Z1200" s="451"/>
      <c r="AA1200" s="451"/>
      <c r="AB1200" s="451"/>
      <c r="AC1200" s="451"/>
      <c r="AD1200" s="451"/>
      <c r="AE1200" s="451"/>
      <c r="AF1200" s="451"/>
      <c r="AG1200" s="451"/>
      <c r="AH1200" s="451"/>
      <c r="AI1200" s="451"/>
      <c r="AJ1200" s="451"/>
      <c r="AK1200" s="451"/>
      <c r="AL1200" s="451"/>
      <c r="AM1200" s="451"/>
      <c r="AN1200" s="451"/>
      <c r="AO1200" s="451"/>
      <c r="AP1200" s="451"/>
      <c r="AQ1200" s="451"/>
      <c r="AR1200" s="451"/>
      <c r="AS1200" s="451"/>
      <c r="AT1200" s="451"/>
      <c r="AU1200" s="451"/>
      <c r="AV1200" s="451"/>
    </row>
    <row r="1201" spans="1:48">
      <c r="A1201" s="451"/>
      <c r="B1201" s="451"/>
      <c r="C1201" s="451"/>
      <c r="D1201" s="451"/>
      <c r="E1201" s="451"/>
      <c r="F1201" s="451"/>
      <c r="G1201" s="451"/>
      <c r="H1201" s="451"/>
      <c r="I1201" s="451"/>
      <c r="J1201" s="451"/>
      <c r="K1201" s="451"/>
      <c r="L1201" s="451"/>
      <c r="M1201" s="451"/>
      <c r="N1201" s="451"/>
      <c r="O1201" s="451"/>
      <c r="P1201" s="451"/>
      <c r="Q1201" s="451"/>
      <c r="R1201" s="451"/>
      <c r="S1201" s="451"/>
      <c r="T1201" s="451"/>
      <c r="U1201" s="451"/>
      <c r="V1201" s="451"/>
      <c r="W1201" s="451"/>
      <c r="X1201" s="451"/>
      <c r="Y1201" s="451"/>
      <c r="Z1201" s="451"/>
      <c r="AA1201" s="451"/>
      <c r="AB1201" s="451"/>
      <c r="AC1201" s="451"/>
      <c r="AD1201" s="451"/>
      <c r="AE1201" s="451"/>
      <c r="AF1201" s="451"/>
      <c r="AG1201" s="451"/>
      <c r="AH1201" s="451"/>
      <c r="AI1201" s="451"/>
      <c r="AJ1201" s="451"/>
      <c r="AK1201" s="451"/>
      <c r="AL1201" s="451"/>
      <c r="AM1201" s="451"/>
      <c r="AN1201" s="451"/>
      <c r="AO1201" s="451"/>
      <c r="AP1201" s="451"/>
      <c r="AQ1201" s="451"/>
      <c r="AR1201" s="451"/>
      <c r="AS1201" s="451"/>
      <c r="AT1201" s="451"/>
      <c r="AU1201" s="451"/>
      <c r="AV1201" s="451"/>
    </row>
    <row r="1202" spans="1:48">
      <c r="A1202" s="451"/>
      <c r="B1202" s="451"/>
      <c r="C1202" s="451"/>
      <c r="D1202" s="451"/>
      <c r="E1202" s="451"/>
      <c r="F1202" s="451"/>
      <c r="G1202" s="451"/>
      <c r="H1202" s="451"/>
      <c r="I1202" s="451"/>
      <c r="J1202" s="451"/>
      <c r="K1202" s="451"/>
      <c r="L1202" s="451"/>
      <c r="M1202" s="451"/>
      <c r="N1202" s="451"/>
      <c r="O1202" s="451"/>
      <c r="P1202" s="451"/>
      <c r="Q1202" s="451"/>
      <c r="R1202" s="451"/>
      <c r="S1202" s="451"/>
      <c r="T1202" s="451"/>
      <c r="U1202" s="451"/>
      <c r="V1202" s="451"/>
      <c r="W1202" s="451"/>
      <c r="X1202" s="451"/>
      <c r="Y1202" s="451"/>
      <c r="Z1202" s="451"/>
      <c r="AA1202" s="451"/>
      <c r="AB1202" s="451"/>
      <c r="AC1202" s="451"/>
      <c r="AD1202" s="451"/>
      <c r="AE1202" s="451"/>
      <c r="AF1202" s="451"/>
      <c r="AG1202" s="451"/>
      <c r="AH1202" s="451"/>
      <c r="AI1202" s="451"/>
      <c r="AJ1202" s="451"/>
      <c r="AK1202" s="451"/>
      <c r="AL1202" s="451"/>
      <c r="AM1202" s="451"/>
      <c r="AN1202" s="451"/>
      <c r="AO1202" s="451"/>
      <c r="AP1202" s="451"/>
      <c r="AQ1202" s="451"/>
      <c r="AR1202" s="451"/>
      <c r="AS1202" s="451"/>
      <c r="AT1202" s="451"/>
      <c r="AU1202" s="451"/>
      <c r="AV1202" s="451"/>
    </row>
    <row r="1203" spans="1:48">
      <c r="A1203" s="451"/>
      <c r="B1203" s="451"/>
      <c r="C1203" s="451"/>
      <c r="D1203" s="451"/>
      <c r="E1203" s="451"/>
      <c r="F1203" s="451"/>
      <c r="G1203" s="451"/>
      <c r="H1203" s="451"/>
      <c r="I1203" s="451"/>
      <c r="J1203" s="451"/>
      <c r="K1203" s="451"/>
      <c r="L1203" s="451"/>
      <c r="M1203" s="451"/>
      <c r="N1203" s="451"/>
      <c r="O1203" s="451"/>
      <c r="P1203" s="451"/>
      <c r="Q1203" s="451"/>
      <c r="R1203" s="451"/>
      <c r="S1203" s="451"/>
      <c r="T1203" s="451"/>
      <c r="U1203" s="451"/>
      <c r="V1203" s="451"/>
      <c r="W1203" s="451"/>
      <c r="X1203" s="451"/>
      <c r="Y1203" s="451"/>
      <c r="Z1203" s="451"/>
      <c r="AA1203" s="451"/>
      <c r="AB1203" s="451"/>
      <c r="AC1203" s="451"/>
      <c r="AD1203" s="451"/>
      <c r="AE1203" s="451"/>
      <c r="AF1203" s="451"/>
      <c r="AG1203" s="451"/>
      <c r="AH1203" s="451"/>
      <c r="AI1203" s="451"/>
      <c r="AJ1203" s="451"/>
      <c r="AK1203" s="451"/>
      <c r="AL1203" s="451"/>
      <c r="AM1203" s="451"/>
      <c r="AN1203" s="451"/>
      <c r="AO1203" s="451"/>
      <c r="AP1203" s="451"/>
      <c r="AQ1203" s="451"/>
      <c r="AR1203" s="451"/>
      <c r="AS1203" s="451"/>
      <c r="AT1203" s="451"/>
      <c r="AU1203" s="451"/>
      <c r="AV1203" s="451"/>
    </row>
    <row r="1204" spans="1:48">
      <c r="A1204" s="451"/>
      <c r="B1204" s="451"/>
      <c r="C1204" s="451"/>
      <c r="D1204" s="451"/>
      <c r="E1204" s="451"/>
      <c r="F1204" s="451"/>
      <c r="G1204" s="451"/>
      <c r="H1204" s="451"/>
      <c r="I1204" s="451"/>
      <c r="J1204" s="451"/>
      <c r="K1204" s="451"/>
      <c r="L1204" s="451"/>
      <c r="M1204" s="451"/>
      <c r="N1204" s="451"/>
      <c r="O1204" s="451"/>
      <c r="P1204" s="451"/>
      <c r="Q1204" s="451"/>
      <c r="R1204" s="451"/>
      <c r="S1204" s="451"/>
      <c r="T1204" s="451"/>
      <c r="U1204" s="451"/>
      <c r="V1204" s="451"/>
      <c r="W1204" s="451"/>
      <c r="X1204" s="451"/>
      <c r="Y1204" s="451"/>
      <c r="Z1204" s="451"/>
      <c r="AA1204" s="451"/>
      <c r="AB1204" s="451"/>
      <c r="AC1204" s="451"/>
      <c r="AD1204" s="451"/>
      <c r="AE1204" s="451"/>
      <c r="AF1204" s="451"/>
      <c r="AG1204" s="451"/>
      <c r="AH1204" s="451"/>
      <c r="AI1204" s="451"/>
      <c r="AJ1204" s="451"/>
      <c r="AK1204" s="451"/>
      <c r="AL1204" s="451"/>
      <c r="AM1204" s="451"/>
      <c r="AN1204" s="451"/>
      <c r="AO1204" s="451"/>
      <c r="AP1204" s="451"/>
      <c r="AQ1204" s="451"/>
      <c r="AR1204" s="451"/>
      <c r="AS1204" s="451"/>
      <c r="AT1204" s="451"/>
      <c r="AU1204" s="451"/>
      <c r="AV1204" s="451"/>
    </row>
    <row r="1205" spans="1:48">
      <c r="A1205" s="451"/>
      <c r="B1205" s="451"/>
      <c r="C1205" s="451"/>
      <c r="D1205" s="451"/>
      <c r="E1205" s="451"/>
      <c r="F1205" s="451"/>
      <c r="G1205" s="451"/>
      <c r="H1205" s="451"/>
      <c r="I1205" s="451"/>
      <c r="J1205" s="451"/>
      <c r="K1205" s="451"/>
      <c r="L1205" s="451"/>
      <c r="M1205" s="451"/>
      <c r="N1205" s="451"/>
      <c r="O1205" s="451"/>
      <c r="P1205" s="451"/>
      <c r="Q1205" s="451"/>
      <c r="R1205" s="451"/>
      <c r="S1205" s="451"/>
      <c r="T1205" s="451"/>
      <c r="U1205" s="451"/>
      <c r="V1205" s="451"/>
      <c r="W1205" s="451"/>
      <c r="X1205" s="451"/>
      <c r="Y1205" s="451"/>
      <c r="Z1205" s="451"/>
      <c r="AA1205" s="451"/>
      <c r="AB1205" s="451"/>
      <c r="AC1205" s="451"/>
      <c r="AD1205" s="451"/>
      <c r="AE1205" s="451"/>
      <c r="AF1205" s="451"/>
      <c r="AG1205" s="451"/>
      <c r="AH1205" s="451"/>
      <c r="AI1205" s="451"/>
      <c r="AJ1205" s="451"/>
      <c r="AK1205" s="451"/>
      <c r="AL1205" s="451"/>
      <c r="AM1205" s="451"/>
      <c r="AN1205" s="451"/>
      <c r="AO1205" s="451"/>
      <c r="AP1205" s="451"/>
      <c r="AQ1205" s="451"/>
      <c r="AR1205" s="451"/>
      <c r="AS1205" s="451"/>
      <c r="AT1205" s="451"/>
      <c r="AU1205" s="451"/>
      <c r="AV1205" s="451"/>
    </row>
    <row r="1206" spans="1:48">
      <c r="A1206" s="451"/>
      <c r="B1206" s="451"/>
      <c r="C1206" s="451"/>
      <c r="D1206" s="451"/>
      <c r="E1206" s="451"/>
      <c r="F1206" s="451"/>
      <c r="G1206" s="451"/>
      <c r="H1206" s="451"/>
      <c r="I1206" s="451"/>
      <c r="J1206" s="451"/>
      <c r="K1206" s="451"/>
      <c r="L1206" s="451"/>
      <c r="M1206" s="451"/>
      <c r="N1206" s="451"/>
      <c r="O1206" s="451"/>
      <c r="P1206" s="451"/>
      <c r="Q1206" s="451"/>
      <c r="R1206" s="451"/>
      <c r="S1206" s="451"/>
      <c r="T1206" s="451"/>
      <c r="U1206" s="451"/>
      <c r="V1206" s="451"/>
      <c r="W1206" s="451"/>
      <c r="X1206" s="451"/>
      <c r="Y1206" s="451"/>
      <c r="Z1206" s="451"/>
      <c r="AA1206" s="451"/>
      <c r="AB1206" s="451"/>
      <c r="AC1206" s="451"/>
      <c r="AD1206" s="451"/>
      <c r="AE1206" s="451"/>
      <c r="AF1206" s="451"/>
      <c r="AG1206" s="451"/>
      <c r="AH1206" s="451"/>
      <c r="AI1206" s="451"/>
      <c r="AJ1206" s="451"/>
      <c r="AK1206" s="451"/>
      <c r="AL1206" s="451"/>
      <c r="AM1206" s="451"/>
      <c r="AN1206" s="451"/>
      <c r="AO1206" s="451"/>
      <c r="AP1206" s="451"/>
      <c r="AQ1206" s="451"/>
      <c r="AR1206" s="451"/>
      <c r="AS1206" s="451"/>
      <c r="AT1206" s="451"/>
      <c r="AU1206" s="451"/>
      <c r="AV1206" s="451"/>
    </row>
    <row r="1207" spans="1:48">
      <c r="A1207" s="451"/>
      <c r="B1207" s="451"/>
      <c r="C1207" s="451"/>
      <c r="D1207" s="451"/>
      <c r="E1207" s="451"/>
      <c r="F1207" s="451"/>
      <c r="G1207" s="451"/>
      <c r="H1207" s="451"/>
      <c r="I1207" s="451"/>
      <c r="J1207" s="451"/>
      <c r="K1207" s="451"/>
      <c r="L1207" s="451"/>
      <c r="M1207" s="451"/>
      <c r="N1207" s="451"/>
      <c r="O1207" s="451"/>
      <c r="P1207" s="451"/>
      <c r="Q1207" s="451"/>
      <c r="R1207" s="451"/>
      <c r="S1207" s="451"/>
      <c r="T1207" s="451"/>
      <c r="U1207" s="451"/>
      <c r="V1207" s="451"/>
      <c r="W1207" s="451"/>
      <c r="X1207" s="451"/>
      <c r="Y1207" s="451"/>
      <c r="Z1207" s="451"/>
      <c r="AA1207" s="451"/>
      <c r="AB1207" s="451"/>
      <c r="AC1207" s="451"/>
      <c r="AD1207" s="451"/>
      <c r="AE1207" s="451"/>
      <c r="AF1207" s="451"/>
      <c r="AG1207" s="451"/>
      <c r="AH1207" s="451"/>
      <c r="AI1207" s="451"/>
      <c r="AJ1207" s="451"/>
      <c r="AK1207" s="451"/>
      <c r="AL1207" s="451"/>
      <c r="AM1207" s="451"/>
      <c r="AN1207" s="451"/>
      <c r="AO1207" s="451"/>
      <c r="AP1207" s="451"/>
      <c r="AQ1207" s="451"/>
      <c r="AR1207" s="451"/>
      <c r="AS1207" s="451"/>
      <c r="AT1207" s="451"/>
      <c r="AU1207" s="451"/>
      <c r="AV1207" s="451"/>
    </row>
    <row r="1208" spans="1:48">
      <c r="A1208" s="451"/>
      <c r="B1208" s="451"/>
      <c r="C1208" s="451"/>
      <c r="D1208" s="451"/>
      <c r="E1208" s="451"/>
      <c r="F1208" s="451"/>
      <c r="G1208" s="451"/>
      <c r="H1208" s="451"/>
      <c r="I1208" s="451"/>
      <c r="J1208" s="451"/>
      <c r="K1208" s="451"/>
      <c r="L1208" s="451"/>
      <c r="M1208" s="451"/>
      <c r="N1208" s="451"/>
      <c r="O1208" s="451"/>
      <c r="P1208" s="451"/>
      <c r="Q1208" s="451"/>
      <c r="R1208" s="451"/>
      <c r="S1208" s="451"/>
      <c r="T1208" s="451"/>
      <c r="U1208" s="451"/>
      <c r="V1208" s="451"/>
      <c r="W1208" s="451"/>
      <c r="X1208" s="451"/>
      <c r="Y1208" s="451"/>
      <c r="Z1208" s="451"/>
      <c r="AA1208" s="451"/>
      <c r="AB1208" s="451"/>
      <c r="AC1208" s="451"/>
      <c r="AD1208" s="451"/>
      <c r="AE1208" s="451"/>
      <c r="AF1208" s="451"/>
      <c r="AG1208" s="451"/>
      <c r="AH1208" s="451"/>
      <c r="AI1208" s="451"/>
      <c r="AJ1208" s="451"/>
      <c r="AK1208" s="451"/>
      <c r="AL1208" s="451"/>
      <c r="AM1208" s="451"/>
      <c r="AN1208" s="451"/>
      <c r="AO1208" s="451"/>
      <c r="AP1208" s="451"/>
      <c r="AQ1208" s="451"/>
      <c r="AR1208" s="451"/>
      <c r="AS1208" s="451"/>
      <c r="AT1208" s="451"/>
      <c r="AU1208" s="451"/>
      <c r="AV1208" s="451"/>
    </row>
    <row r="1209" spans="1:48">
      <c r="A1209" s="451"/>
      <c r="B1209" s="451"/>
      <c r="C1209" s="451"/>
      <c r="D1209" s="451"/>
      <c r="E1209" s="451"/>
      <c r="F1209" s="451"/>
      <c r="G1209" s="451"/>
      <c r="H1209" s="451"/>
      <c r="I1209" s="451"/>
      <c r="J1209" s="451"/>
      <c r="K1209" s="451"/>
      <c r="L1209" s="451"/>
      <c r="M1209" s="451"/>
      <c r="N1209" s="451"/>
      <c r="O1209" s="451"/>
      <c r="P1209" s="451"/>
      <c r="Q1209" s="451"/>
      <c r="R1209" s="451"/>
      <c r="S1209" s="451"/>
      <c r="T1209" s="451"/>
      <c r="U1209" s="451"/>
      <c r="V1209" s="451"/>
      <c r="W1209" s="451"/>
      <c r="X1209" s="451"/>
      <c r="Y1209" s="451"/>
      <c r="Z1209" s="451"/>
      <c r="AA1209" s="451"/>
      <c r="AB1209" s="451"/>
      <c r="AC1209" s="451"/>
      <c r="AD1209" s="451"/>
      <c r="AE1209" s="451"/>
      <c r="AF1209" s="451"/>
      <c r="AG1209" s="451"/>
      <c r="AH1209" s="451"/>
      <c r="AI1209" s="451"/>
      <c r="AJ1209" s="451"/>
      <c r="AK1209" s="451"/>
      <c r="AL1209" s="451"/>
      <c r="AM1209" s="451"/>
      <c r="AN1209" s="451"/>
      <c r="AO1209" s="451"/>
      <c r="AP1209" s="451"/>
      <c r="AQ1209" s="451"/>
      <c r="AR1209" s="451"/>
      <c r="AS1209" s="451"/>
      <c r="AT1209" s="451"/>
      <c r="AU1209" s="451"/>
      <c r="AV1209" s="451"/>
    </row>
    <row r="1210" spans="1:48">
      <c r="A1210" s="451"/>
      <c r="B1210" s="451"/>
      <c r="C1210" s="451"/>
      <c r="D1210" s="451"/>
      <c r="E1210" s="451"/>
      <c r="F1210" s="451"/>
      <c r="G1210" s="451"/>
      <c r="H1210" s="451"/>
      <c r="I1210" s="451"/>
      <c r="J1210" s="451"/>
      <c r="K1210" s="451"/>
      <c r="L1210" s="451"/>
      <c r="M1210" s="451"/>
      <c r="N1210" s="451"/>
      <c r="O1210" s="451"/>
      <c r="P1210" s="451"/>
      <c r="Q1210" s="451"/>
      <c r="R1210" s="451"/>
      <c r="S1210" s="451"/>
      <c r="T1210" s="451"/>
      <c r="U1210" s="451"/>
      <c r="V1210" s="451"/>
      <c r="W1210" s="451"/>
      <c r="X1210" s="451"/>
      <c r="Y1210" s="451"/>
      <c r="Z1210" s="451"/>
      <c r="AA1210" s="451"/>
      <c r="AB1210" s="451"/>
      <c r="AC1210" s="451"/>
      <c r="AD1210" s="451"/>
      <c r="AE1210" s="451"/>
      <c r="AF1210" s="451"/>
      <c r="AG1210" s="451"/>
      <c r="AH1210" s="451"/>
      <c r="AI1210" s="451"/>
      <c r="AJ1210" s="451"/>
      <c r="AK1210" s="451"/>
      <c r="AL1210" s="451"/>
      <c r="AM1210" s="451"/>
      <c r="AN1210" s="451"/>
      <c r="AO1210" s="451"/>
      <c r="AP1210" s="451"/>
      <c r="AQ1210" s="451"/>
      <c r="AR1210" s="451"/>
      <c r="AS1210" s="451"/>
      <c r="AT1210" s="451"/>
      <c r="AU1210" s="451"/>
      <c r="AV1210" s="451"/>
    </row>
    <row r="1211" spans="1:48">
      <c r="A1211" s="451"/>
      <c r="B1211" s="451"/>
      <c r="C1211" s="451"/>
      <c r="D1211" s="451"/>
      <c r="E1211" s="451"/>
      <c r="F1211" s="451"/>
      <c r="G1211" s="451"/>
      <c r="H1211" s="451"/>
      <c r="I1211" s="451"/>
      <c r="J1211" s="451"/>
      <c r="K1211" s="451"/>
      <c r="L1211" s="451"/>
      <c r="M1211" s="451"/>
      <c r="N1211" s="451"/>
      <c r="O1211" s="451"/>
      <c r="P1211" s="451"/>
      <c r="Q1211" s="451"/>
      <c r="R1211" s="451"/>
      <c r="S1211" s="451"/>
      <c r="T1211" s="451"/>
      <c r="U1211" s="451"/>
      <c r="V1211" s="451"/>
      <c r="W1211" s="451"/>
      <c r="X1211" s="451"/>
      <c r="Y1211" s="451"/>
      <c r="Z1211" s="451"/>
      <c r="AA1211" s="451"/>
      <c r="AB1211" s="451"/>
      <c r="AC1211" s="451"/>
      <c r="AD1211" s="451"/>
      <c r="AE1211" s="451"/>
      <c r="AF1211" s="451"/>
      <c r="AG1211" s="451"/>
      <c r="AH1211" s="451"/>
      <c r="AI1211" s="451"/>
      <c r="AJ1211" s="451"/>
      <c r="AK1211" s="451"/>
      <c r="AL1211" s="451"/>
      <c r="AM1211" s="451"/>
      <c r="AN1211" s="451"/>
      <c r="AO1211" s="451"/>
      <c r="AP1211" s="451"/>
      <c r="AQ1211" s="451"/>
      <c r="AR1211" s="451"/>
      <c r="AS1211" s="451"/>
      <c r="AT1211" s="451"/>
      <c r="AU1211" s="451"/>
      <c r="AV1211" s="451"/>
    </row>
    <row r="1212" spans="1:48">
      <c r="A1212" s="451"/>
      <c r="B1212" s="451"/>
      <c r="C1212" s="451"/>
      <c r="D1212" s="451"/>
      <c r="E1212" s="451"/>
      <c r="F1212" s="451"/>
      <c r="G1212" s="451"/>
      <c r="H1212" s="451"/>
      <c r="I1212" s="451"/>
      <c r="J1212" s="451"/>
      <c r="K1212" s="451"/>
      <c r="L1212" s="451"/>
      <c r="M1212" s="451"/>
      <c r="N1212" s="451"/>
      <c r="O1212" s="451"/>
      <c r="P1212" s="451"/>
      <c r="Q1212" s="451"/>
      <c r="R1212" s="451"/>
      <c r="S1212" s="451"/>
      <c r="T1212" s="451"/>
      <c r="U1212" s="451"/>
      <c r="V1212" s="451"/>
      <c r="W1212" s="451"/>
      <c r="X1212" s="451"/>
      <c r="Y1212" s="451"/>
      <c r="Z1212" s="451"/>
      <c r="AA1212" s="451"/>
      <c r="AB1212" s="451"/>
      <c r="AC1212" s="451"/>
      <c r="AD1212" s="451"/>
      <c r="AE1212" s="451"/>
      <c r="AF1212" s="451"/>
      <c r="AG1212" s="451"/>
      <c r="AH1212" s="451"/>
      <c r="AI1212" s="451"/>
      <c r="AJ1212" s="451"/>
      <c r="AK1212" s="451"/>
      <c r="AL1212" s="451"/>
      <c r="AM1212" s="451"/>
      <c r="AN1212" s="451"/>
      <c r="AO1212" s="451"/>
      <c r="AP1212" s="451"/>
      <c r="AQ1212" s="451"/>
      <c r="AR1212" s="451"/>
      <c r="AS1212" s="451"/>
      <c r="AT1212" s="451"/>
      <c r="AU1212" s="451"/>
      <c r="AV1212" s="451"/>
    </row>
    <row r="1213" spans="1:48">
      <c r="A1213" s="451"/>
      <c r="B1213" s="451"/>
      <c r="C1213" s="451"/>
      <c r="D1213" s="451"/>
      <c r="E1213" s="451"/>
      <c r="F1213" s="451"/>
      <c r="G1213" s="451"/>
      <c r="H1213" s="451"/>
      <c r="I1213" s="451"/>
      <c r="J1213" s="451"/>
      <c r="K1213" s="451"/>
      <c r="L1213" s="451"/>
      <c r="M1213" s="451"/>
      <c r="N1213" s="451"/>
      <c r="O1213" s="451"/>
      <c r="P1213" s="451"/>
      <c r="Q1213" s="451"/>
      <c r="R1213" s="451"/>
      <c r="S1213" s="451"/>
      <c r="T1213" s="451"/>
      <c r="U1213" s="451"/>
      <c r="V1213" s="451"/>
      <c r="W1213" s="451"/>
      <c r="X1213" s="451"/>
      <c r="Y1213" s="451"/>
      <c r="Z1213" s="451"/>
      <c r="AA1213" s="451"/>
      <c r="AB1213" s="451"/>
      <c r="AC1213" s="451"/>
      <c r="AD1213" s="451"/>
      <c r="AE1213" s="451"/>
      <c r="AF1213" s="451"/>
      <c r="AG1213" s="451"/>
      <c r="AH1213" s="451"/>
      <c r="AI1213" s="451"/>
      <c r="AJ1213" s="451"/>
      <c r="AK1213" s="451"/>
      <c r="AL1213" s="451"/>
      <c r="AM1213" s="451"/>
      <c r="AN1213" s="451"/>
      <c r="AO1213" s="451"/>
      <c r="AP1213" s="451"/>
      <c r="AQ1213" s="451"/>
      <c r="AR1213" s="451"/>
      <c r="AS1213" s="451"/>
      <c r="AT1213" s="451"/>
      <c r="AU1213" s="451"/>
      <c r="AV1213" s="451"/>
    </row>
    <row r="1214" spans="1:48">
      <c r="A1214" s="451"/>
      <c r="B1214" s="451"/>
      <c r="C1214" s="451"/>
      <c r="D1214" s="451"/>
      <c r="E1214" s="451"/>
      <c r="F1214" s="451"/>
      <c r="G1214" s="451"/>
      <c r="H1214" s="451"/>
      <c r="I1214" s="451"/>
      <c r="J1214" s="451"/>
      <c r="K1214" s="451"/>
      <c r="L1214" s="451"/>
      <c r="M1214" s="451"/>
      <c r="N1214" s="451"/>
      <c r="O1214" s="451"/>
      <c r="P1214" s="451"/>
      <c r="Q1214" s="451"/>
      <c r="R1214" s="451"/>
      <c r="S1214" s="451"/>
      <c r="T1214" s="451"/>
      <c r="U1214" s="451"/>
      <c r="V1214" s="451"/>
      <c r="W1214" s="451"/>
      <c r="X1214" s="451"/>
      <c r="Y1214" s="451"/>
      <c r="Z1214" s="451"/>
      <c r="AA1214" s="451"/>
      <c r="AB1214" s="451"/>
      <c r="AC1214" s="451"/>
      <c r="AD1214" s="451"/>
      <c r="AE1214" s="451"/>
      <c r="AF1214" s="451"/>
      <c r="AG1214" s="451"/>
      <c r="AH1214" s="451"/>
      <c r="AI1214" s="451"/>
      <c r="AJ1214" s="451"/>
      <c r="AK1214" s="451"/>
      <c r="AL1214" s="451"/>
      <c r="AM1214" s="451"/>
      <c r="AN1214" s="451"/>
      <c r="AO1214" s="451"/>
      <c r="AP1214" s="451"/>
      <c r="AQ1214" s="451"/>
      <c r="AR1214" s="451"/>
      <c r="AS1214" s="451"/>
      <c r="AT1214" s="451"/>
      <c r="AU1214" s="451"/>
      <c r="AV1214" s="451"/>
    </row>
    <row r="1215" spans="1:48">
      <c r="A1215" s="451"/>
      <c r="B1215" s="451"/>
      <c r="C1215" s="451"/>
      <c r="D1215" s="451"/>
      <c r="E1215" s="451"/>
      <c r="F1215" s="451"/>
      <c r="G1215" s="451"/>
      <c r="H1215" s="451"/>
      <c r="I1215" s="451"/>
      <c r="J1215" s="451"/>
      <c r="K1215" s="451"/>
      <c r="L1215" s="451"/>
      <c r="M1215" s="451"/>
      <c r="N1215" s="451"/>
      <c r="O1215" s="451"/>
      <c r="P1215" s="451"/>
      <c r="Q1215" s="451"/>
      <c r="R1215" s="451"/>
      <c r="S1215" s="451"/>
      <c r="T1215" s="451"/>
      <c r="U1215" s="451"/>
      <c r="V1215" s="451"/>
      <c r="W1215" s="451"/>
      <c r="X1215" s="451"/>
      <c r="Y1215" s="451"/>
      <c r="Z1215" s="451"/>
      <c r="AA1215" s="451"/>
      <c r="AB1215" s="451"/>
      <c r="AC1215" s="451"/>
      <c r="AD1215" s="451"/>
      <c r="AE1215" s="451"/>
      <c r="AF1215" s="451"/>
      <c r="AG1215" s="451"/>
      <c r="AH1215" s="451"/>
      <c r="AI1215" s="451"/>
      <c r="AJ1215" s="451"/>
      <c r="AK1215" s="451"/>
      <c r="AL1215" s="451"/>
      <c r="AM1215" s="451"/>
      <c r="AN1215" s="451"/>
      <c r="AO1215" s="451"/>
      <c r="AP1215" s="451"/>
      <c r="AQ1215" s="451"/>
      <c r="AR1215" s="451"/>
      <c r="AS1215" s="451"/>
      <c r="AT1215" s="451"/>
      <c r="AU1215" s="451"/>
      <c r="AV1215" s="451"/>
    </row>
    <row r="1216" spans="1:48">
      <c r="A1216" s="451"/>
      <c r="B1216" s="451"/>
      <c r="C1216" s="451"/>
      <c r="D1216" s="451"/>
      <c r="E1216" s="451"/>
      <c r="F1216" s="451"/>
      <c r="G1216" s="451"/>
      <c r="H1216" s="451"/>
      <c r="I1216" s="451"/>
      <c r="J1216" s="451"/>
      <c r="K1216" s="451"/>
      <c r="L1216" s="451"/>
      <c r="M1216" s="451"/>
      <c r="N1216" s="451"/>
      <c r="O1216" s="451"/>
      <c r="P1216" s="451"/>
      <c r="Q1216" s="451"/>
      <c r="R1216" s="451"/>
      <c r="S1216" s="451"/>
      <c r="T1216" s="451"/>
      <c r="U1216" s="451"/>
      <c r="V1216" s="451"/>
      <c r="W1216" s="451"/>
      <c r="X1216" s="451"/>
      <c r="Y1216" s="451"/>
      <c r="Z1216" s="451"/>
      <c r="AA1216" s="451"/>
      <c r="AB1216" s="451"/>
      <c r="AC1216" s="451"/>
      <c r="AD1216" s="451"/>
      <c r="AE1216" s="451"/>
      <c r="AF1216" s="451"/>
      <c r="AG1216" s="451"/>
      <c r="AH1216" s="451"/>
      <c r="AI1216" s="451"/>
      <c r="AJ1216" s="451"/>
      <c r="AK1216" s="451"/>
      <c r="AL1216" s="451"/>
      <c r="AM1216" s="451"/>
      <c r="AN1216" s="451"/>
      <c r="AO1216" s="451"/>
      <c r="AP1216" s="451"/>
      <c r="AQ1216" s="451"/>
      <c r="AR1216" s="451"/>
      <c r="AS1216" s="451"/>
      <c r="AT1216" s="451"/>
      <c r="AU1216" s="451"/>
      <c r="AV1216" s="451"/>
    </row>
    <row r="1217" spans="1:48">
      <c r="A1217" s="451"/>
      <c r="B1217" s="451"/>
      <c r="C1217" s="451"/>
      <c r="D1217" s="451"/>
      <c r="E1217" s="451"/>
      <c r="F1217" s="451"/>
      <c r="G1217" s="451"/>
      <c r="H1217" s="451"/>
      <c r="I1217" s="451"/>
      <c r="J1217" s="451"/>
      <c r="K1217" s="451"/>
      <c r="L1217" s="451"/>
      <c r="M1217" s="451"/>
      <c r="N1217" s="451"/>
      <c r="O1217" s="451"/>
      <c r="P1217" s="451"/>
      <c r="Q1217" s="451"/>
      <c r="R1217" s="451"/>
      <c r="S1217" s="451"/>
      <c r="T1217" s="451"/>
      <c r="U1217" s="451"/>
      <c r="V1217" s="451"/>
      <c r="W1217" s="451"/>
      <c r="X1217" s="451"/>
      <c r="Y1217" s="451"/>
      <c r="Z1217" s="451"/>
      <c r="AA1217" s="451"/>
      <c r="AB1217" s="451"/>
      <c r="AC1217" s="451"/>
      <c r="AD1217" s="451"/>
      <c r="AE1217" s="451"/>
      <c r="AF1217" s="451"/>
      <c r="AG1217" s="451"/>
      <c r="AH1217" s="451"/>
      <c r="AI1217" s="451"/>
      <c r="AJ1217" s="451"/>
      <c r="AK1217" s="451"/>
      <c r="AL1217" s="451"/>
      <c r="AM1217" s="451"/>
      <c r="AN1217" s="451"/>
      <c r="AO1217" s="451"/>
      <c r="AP1217" s="451"/>
      <c r="AQ1217" s="451"/>
      <c r="AR1217" s="451"/>
      <c r="AS1217" s="451"/>
      <c r="AT1217" s="451"/>
      <c r="AU1217" s="451"/>
      <c r="AV1217" s="451"/>
    </row>
    <row r="1218" spans="1:48">
      <c r="A1218" s="451"/>
      <c r="B1218" s="451"/>
      <c r="C1218" s="451"/>
      <c r="D1218" s="451"/>
      <c r="E1218" s="451"/>
      <c r="F1218" s="451"/>
      <c r="G1218" s="451"/>
      <c r="H1218" s="451"/>
      <c r="I1218" s="451"/>
      <c r="J1218" s="451"/>
      <c r="K1218" s="451"/>
      <c r="L1218" s="451"/>
      <c r="M1218" s="451"/>
      <c r="N1218" s="451"/>
      <c r="O1218" s="451"/>
      <c r="P1218" s="451"/>
      <c r="Q1218" s="451"/>
      <c r="R1218" s="451"/>
      <c r="S1218" s="451"/>
      <c r="T1218" s="451"/>
      <c r="U1218" s="451"/>
      <c r="V1218" s="451"/>
      <c r="W1218" s="451"/>
      <c r="X1218" s="451"/>
      <c r="Y1218" s="451"/>
      <c r="Z1218" s="451"/>
      <c r="AA1218" s="451"/>
      <c r="AB1218" s="451"/>
      <c r="AC1218" s="451"/>
      <c r="AD1218" s="451"/>
      <c r="AE1218" s="451"/>
      <c r="AF1218" s="451"/>
      <c r="AG1218" s="451"/>
      <c r="AH1218" s="451"/>
      <c r="AI1218" s="451"/>
      <c r="AJ1218" s="451"/>
      <c r="AK1218" s="451"/>
      <c r="AL1218" s="451"/>
      <c r="AM1218" s="451"/>
      <c r="AN1218" s="451"/>
      <c r="AO1218" s="451"/>
      <c r="AP1218" s="451"/>
      <c r="AQ1218" s="451"/>
      <c r="AR1218" s="451"/>
      <c r="AS1218" s="451"/>
      <c r="AT1218" s="451"/>
      <c r="AU1218" s="451"/>
      <c r="AV1218" s="451"/>
    </row>
    <row r="1219" spans="1:48">
      <c r="A1219" s="451"/>
      <c r="B1219" s="451"/>
      <c r="C1219" s="451"/>
      <c r="D1219" s="451"/>
      <c r="E1219" s="451"/>
      <c r="F1219" s="451"/>
      <c r="G1219" s="451"/>
      <c r="H1219" s="451"/>
      <c r="I1219" s="451"/>
      <c r="J1219" s="451"/>
      <c r="K1219" s="451"/>
      <c r="L1219" s="451"/>
      <c r="M1219" s="451"/>
      <c r="N1219" s="451"/>
      <c r="O1219" s="451"/>
      <c r="P1219" s="451"/>
      <c r="Q1219" s="451"/>
      <c r="R1219" s="451"/>
      <c r="S1219" s="451"/>
      <c r="T1219" s="451"/>
      <c r="U1219" s="451"/>
      <c r="V1219" s="451"/>
      <c r="W1219" s="451"/>
      <c r="X1219" s="451"/>
      <c r="Y1219" s="451"/>
      <c r="Z1219" s="451"/>
      <c r="AA1219" s="451"/>
      <c r="AB1219" s="451"/>
      <c r="AC1219" s="451"/>
      <c r="AD1219" s="451"/>
      <c r="AE1219" s="451"/>
      <c r="AF1219" s="451"/>
      <c r="AG1219" s="451"/>
      <c r="AH1219" s="451"/>
      <c r="AI1219" s="451"/>
      <c r="AJ1219" s="451"/>
      <c r="AK1219" s="451"/>
      <c r="AL1219" s="451"/>
      <c r="AM1219" s="451"/>
      <c r="AN1219" s="451"/>
      <c r="AO1219" s="451"/>
      <c r="AP1219" s="451"/>
      <c r="AQ1219" s="451"/>
      <c r="AR1219" s="451"/>
      <c r="AS1219" s="451"/>
      <c r="AT1219" s="451"/>
      <c r="AU1219" s="451"/>
      <c r="AV1219" s="451"/>
    </row>
    <row r="1220" spans="1:48">
      <c r="A1220" s="451"/>
      <c r="B1220" s="451"/>
      <c r="C1220" s="451"/>
      <c r="D1220" s="451"/>
      <c r="E1220" s="451"/>
      <c r="F1220" s="451"/>
      <c r="G1220" s="451"/>
      <c r="H1220" s="451"/>
      <c r="I1220" s="451"/>
      <c r="J1220" s="451"/>
      <c r="K1220" s="451"/>
      <c r="L1220" s="451"/>
      <c r="M1220" s="451"/>
      <c r="N1220" s="451"/>
      <c r="O1220" s="451"/>
      <c r="P1220" s="451"/>
      <c r="Q1220" s="451"/>
      <c r="R1220" s="451"/>
      <c r="S1220" s="451"/>
      <c r="T1220" s="451"/>
      <c r="U1220" s="451"/>
      <c r="V1220" s="451"/>
      <c r="W1220" s="451"/>
      <c r="X1220" s="451"/>
      <c r="Y1220" s="451"/>
      <c r="Z1220" s="451"/>
      <c r="AA1220" s="451"/>
      <c r="AB1220" s="451"/>
      <c r="AC1220" s="451"/>
      <c r="AD1220" s="451"/>
      <c r="AE1220" s="451"/>
      <c r="AF1220" s="451"/>
      <c r="AG1220" s="451"/>
      <c r="AH1220" s="451"/>
      <c r="AI1220" s="451"/>
      <c r="AJ1220" s="451"/>
      <c r="AK1220" s="451"/>
      <c r="AL1220" s="451"/>
      <c r="AM1220" s="451"/>
      <c r="AN1220" s="451"/>
      <c r="AO1220" s="451"/>
      <c r="AP1220" s="451"/>
      <c r="AQ1220" s="451"/>
      <c r="AR1220" s="451"/>
      <c r="AS1220" s="451"/>
      <c r="AT1220" s="451"/>
      <c r="AU1220" s="451"/>
      <c r="AV1220" s="451"/>
    </row>
    <row r="1221" spans="1:48">
      <c r="A1221" s="451"/>
      <c r="B1221" s="451"/>
      <c r="C1221" s="451"/>
      <c r="D1221" s="451"/>
      <c r="E1221" s="451"/>
      <c r="F1221" s="451"/>
      <c r="G1221" s="451"/>
      <c r="H1221" s="451"/>
      <c r="I1221" s="451"/>
      <c r="J1221" s="451"/>
      <c r="K1221" s="451"/>
      <c r="L1221" s="451"/>
      <c r="M1221" s="451"/>
      <c r="N1221" s="451"/>
      <c r="O1221" s="451"/>
      <c r="P1221" s="451"/>
      <c r="Q1221" s="451"/>
      <c r="R1221" s="451"/>
      <c r="S1221" s="451"/>
      <c r="T1221" s="451"/>
      <c r="U1221" s="451"/>
      <c r="V1221" s="451"/>
      <c r="W1221" s="451"/>
      <c r="X1221" s="451"/>
      <c r="Y1221" s="451"/>
      <c r="Z1221" s="451"/>
      <c r="AA1221" s="451"/>
      <c r="AB1221" s="451"/>
      <c r="AC1221" s="451"/>
      <c r="AD1221" s="451"/>
      <c r="AE1221" s="451"/>
      <c r="AF1221" s="451"/>
      <c r="AG1221" s="451"/>
      <c r="AH1221" s="451"/>
      <c r="AI1221" s="451"/>
      <c r="AJ1221" s="451"/>
      <c r="AK1221" s="451"/>
      <c r="AL1221" s="451"/>
      <c r="AM1221" s="451"/>
      <c r="AN1221" s="451"/>
      <c r="AO1221" s="451"/>
      <c r="AP1221" s="451"/>
      <c r="AQ1221" s="451"/>
      <c r="AR1221" s="451"/>
      <c r="AS1221" s="451"/>
      <c r="AT1221" s="451"/>
      <c r="AU1221" s="451"/>
      <c r="AV1221" s="451"/>
    </row>
    <row r="1222" spans="1:48">
      <c r="A1222" s="451"/>
      <c r="B1222" s="451"/>
      <c r="C1222" s="451"/>
      <c r="D1222" s="451"/>
      <c r="E1222" s="451"/>
      <c r="F1222" s="451"/>
      <c r="G1222" s="451"/>
      <c r="H1222" s="451"/>
      <c r="I1222" s="451"/>
      <c r="J1222" s="451"/>
      <c r="K1222" s="451"/>
      <c r="L1222" s="451"/>
      <c r="M1222" s="451"/>
      <c r="N1222" s="451"/>
      <c r="O1222" s="451"/>
      <c r="P1222" s="451"/>
      <c r="Q1222" s="451"/>
      <c r="R1222" s="451"/>
      <c r="S1222" s="451"/>
      <c r="T1222" s="451"/>
      <c r="U1222" s="451"/>
      <c r="V1222" s="451"/>
      <c r="W1222" s="451"/>
      <c r="X1222" s="451"/>
      <c r="Y1222" s="451"/>
      <c r="Z1222" s="451"/>
      <c r="AA1222" s="451"/>
      <c r="AB1222" s="451"/>
      <c r="AC1222" s="451"/>
      <c r="AD1222" s="451"/>
      <c r="AE1222" s="451"/>
      <c r="AF1222" s="451"/>
      <c r="AG1222" s="451"/>
      <c r="AH1222" s="451"/>
      <c r="AI1222" s="451"/>
      <c r="AJ1222" s="451"/>
      <c r="AK1222" s="451"/>
      <c r="AL1222" s="451"/>
      <c r="AM1222" s="451"/>
      <c r="AN1222" s="451"/>
      <c r="AO1222" s="451"/>
      <c r="AP1222" s="451"/>
      <c r="AQ1222" s="451"/>
      <c r="AR1222" s="451"/>
      <c r="AS1222" s="451"/>
      <c r="AT1222" s="451"/>
      <c r="AU1222" s="451"/>
      <c r="AV1222" s="451"/>
    </row>
    <row r="1223" spans="1:48">
      <c r="A1223" s="451"/>
      <c r="B1223" s="451"/>
      <c r="C1223" s="451"/>
      <c r="D1223" s="451"/>
      <c r="E1223" s="451"/>
      <c r="F1223" s="451"/>
      <c r="G1223" s="451"/>
      <c r="H1223" s="451"/>
      <c r="I1223" s="451"/>
      <c r="J1223" s="451"/>
      <c r="K1223" s="451"/>
      <c r="L1223" s="451"/>
      <c r="M1223" s="451"/>
      <c r="N1223" s="451"/>
      <c r="O1223" s="451"/>
      <c r="P1223" s="451"/>
      <c r="Q1223" s="451"/>
      <c r="R1223" s="451"/>
      <c r="S1223" s="451"/>
      <c r="T1223" s="451"/>
      <c r="U1223" s="451"/>
      <c r="V1223" s="451"/>
      <c r="W1223" s="451"/>
      <c r="X1223" s="451"/>
      <c r="Y1223" s="451"/>
      <c r="Z1223" s="451"/>
      <c r="AA1223" s="451"/>
      <c r="AB1223" s="451"/>
      <c r="AC1223" s="451"/>
      <c r="AD1223" s="451"/>
      <c r="AE1223" s="451"/>
      <c r="AF1223" s="451"/>
      <c r="AG1223" s="451"/>
      <c r="AH1223" s="451"/>
      <c r="AI1223" s="451"/>
      <c r="AJ1223" s="451"/>
      <c r="AK1223" s="451"/>
      <c r="AL1223" s="451"/>
      <c r="AM1223" s="451"/>
      <c r="AN1223" s="451"/>
      <c r="AO1223" s="451"/>
      <c r="AP1223" s="451"/>
      <c r="AQ1223" s="451"/>
      <c r="AR1223" s="451"/>
      <c r="AS1223" s="451"/>
      <c r="AT1223" s="451"/>
      <c r="AU1223" s="451"/>
      <c r="AV1223" s="451"/>
    </row>
    <row r="1224" spans="1:48">
      <c r="A1224" s="451"/>
      <c r="B1224" s="451"/>
      <c r="C1224" s="451"/>
      <c r="D1224" s="451"/>
      <c r="E1224" s="451"/>
      <c r="F1224" s="451"/>
      <c r="G1224" s="451"/>
      <c r="H1224" s="451"/>
      <c r="I1224" s="451"/>
      <c r="J1224" s="451"/>
      <c r="K1224" s="451"/>
      <c r="L1224" s="451"/>
      <c r="M1224" s="451"/>
      <c r="N1224" s="451"/>
      <c r="O1224" s="451"/>
      <c r="P1224" s="451"/>
      <c r="Q1224" s="451"/>
      <c r="R1224" s="451"/>
      <c r="S1224" s="451"/>
      <c r="T1224" s="451"/>
      <c r="U1224" s="451"/>
      <c r="V1224" s="451"/>
      <c r="W1224" s="451"/>
      <c r="X1224" s="451"/>
      <c r="Y1224" s="451"/>
      <c r="Z1224" s="451"/>
      <c r="AA1224" s="451"/>
      <c r="AB1224" s="451"/>
      <c r="AC1224" s="451"/>
      <c r="AD1224" s="451"/>
      <c r="AE1224" s="451"/>
      <c r="AF1224" s="451"/>
      <c r="AG1224" s="451"/>
      <c r="AH1224" s="451"/>
      <c r="AI1224" s="451"/>
      <c r="AJ1224" s="451"/>
      <c r="AK1224" s="451"/>
      <c r="AL1224" s="451"/>
      <c r="AM1224" s="451"/>
      <c r="AN1224" s="451"/>
      <c r="AO1224" s="451"/>
      <c r="AP1224" s="451"/>
      <c r="AQ1224" s="451"/>
      <c r="AR1224" s="451"/>
      <c r="AS1224" s="451"/>
      <c r="AT1224" s="451"/>
      <c r="AU1224" s="451"/>
      <c r="AV1224" s="451"/>
    </row>
    <row r="1225" spans="1:48">
      <c r="A1225" s="451"/>
      <c r="B1225" s="451"/>
      <c r="C1225" s="451"/>
      <c r="D1225" s="451"/>
      <c r="E1225" s="451"/>
      <c r="F1225" s="451"/>
      <c r="G1225" s="451"/>
      <c r="H1225" s="451"/>
      <c r="I1225" s="451"/>
      <c r="J1225" s="451"/>
      <c r="K1225" s="451"/>
      <c r="L1225" s="451"/>
      <c r="M1225" s="451"/>
      <c r="N1225" s="451"/>
      <c r="O1225" s="451"/>
      <c r="P1225" s="451"/>
      <c r="Q1225" s="451"/>
      <c r="R1225" s="451"/>
      <c r="S1225" s="451"/>
      <c r="T1225" s="451"/>
      <c r="U1225" s="451"/>
      <c r="V1225" s="451"/>
      <c r="W1225" s="451"/>
      <c r="X1225" s="451"/>
      <c r="Y1225" s="451"/>
      <c r="Z1225" s="451"/>
      <c r="AA1225" s="451"/>
      <c r="AB1225" s="451"/>
      <c r="AC1225" s="451"/>
      <c r="AD1225" s="451"/>
      <c r="AE1225" s="451"/>
      <c r="AF1225" s="451"/>
      <c r="AG1225" s="451"/>
      <c r="AH1225" s="451"/>
      <c r="AI1225" s="451"/>
      <c r="AJ1225" s="451"/>
      <c r="AK1225" s="451"/>
      <c r="AL1225" s="451"/>
      <c r="AM1225" s="451"/>
      <c r="AN1225" s="451"/>
      <c r="AO1225" s="451"/>
      <c r="AP1225" s="451"/>
      <c r="AQ1225" s="451"/>
      <c r="AR1225" s="451"/>
      <c r="AS1225" s="451"/>
      <c r="AT1225" s="451"/>
      <c r="AU1225" s="451"/>
      <c r="AV1225" s="451"/>
    </row>
    <row r="1226" spans="1:48">
      <c r="A1226" s="451"/>
      <c r="B1226" s="451"/>
      <c r="C1226" s="451"/>
      <c r="D1226" s="451"/>
      <c r="E1226" s="451"/>
      <c r="F1226" s="451"/>
      <c r="G1226" s="451"/>
      <c r="H1226" s="451"/>
      <c r="I1226" s="451"/>
      <c r="J1226" s="451"/>
      <c r="K1226" s="451"/>
      <c r="L1226" s="451"/>
      <c r="M1226" s="451"/>
      <c r="N1226" s="451"/>
      <c r="O1226" s="451"/>
      <c r="P1226" s="451"/>
      <c r="Q1226" s="451"/>
      <c r="R1226" s="451"/>
      <c r="S1226" s="451"/>
      <c r="T1226" s="451"/>
      <c r="U1226" s="451"/>
      <c r="V1226" s="451"/>
      <c r="W1226" s="451"/>
      <c r="X1226" s="451"/>
      <c r="Y1226" s="451"/>
      <c r="Z1226" s="451"/>
      <c r="AA1226" s="451"/>
      <c r="AB1226" s="451"/>
      <c r="AC1226" s="451"/>
      <c r="AD1226" s="451"/>
      <c r="AE1226" s="451"/>
      <c r="AF1226" s="451"/>
      <c r="AG1226" s="451"/>
      <c r="AH1226" s="451"/>
      <c r="AI1226" s="451"/>
      <c r="AJ1226" s="451"/>
      <c r="AK1226" s="451"/>
      <c r="AL1226" s="451"/>
      <c r="AM1226" s="451"/>
      <c r="AN1226" s="451"/>
      <c r="AO1226" s="451"/>
      <c r="AP1226" s="451"/>
      <c r="AQ1226" s="451"/>
      <c r="AR1226" s="451"/>
      <c r="AS1226" s="451"/>
      <c r="AT1226" s="451"/>
      <c r="AU1226" s="451"/>
      <c r="AV1226" s="451"/>
    </row>
    <row r="1227" spans="1:48">
      <c r="A1227" s="451"/>
      <c r="B1227" s="451"/>
      <c r="C1227" s="451"/>
      <c r="D1227" s="451"/>
      <c r="E1227" s="451"/>
      <c r="F1227" s="451"/>
      <c r="G1227" s="451"/>
      <c r="H1227" s="451"/>
      <c r="I1227" s="451"/>
      <c r="J1227" s="451"/>
      <c r="K1227" s="451"/>
      <c r="L1227" s="451"/>
      <c r="M1227" s="451"/>
      <c r="N1227" s="451"/>
      <c r="O1227" s="451"/>
      <c r="P1227" s="451"/>
      <c r="Q1227" s="451"/>
      <c r="R1227" s="451"/>
      <c r="S1227" s="451"/>
      <c r="T1227" s="451"/>
      <c r="U1227" s="451"/>
      <c r="V1227" s="451"/>
      <c r="W1227" s="451"/>
      <c r="X1227" s="451"/>
      <c r="Y1227" s="451"/>
      <c r="Z1227" s="451"/>
      <c r="AA1227" s="451"/>
      <c r="AB1227" s="451"/>
      <c r="AC1227" s="451"/>
      <c r="AD1227" s="451"/>
      <c r="AE1227" s="451"/>
      <c r="AF1227" s="451"/>
      <c r="AG1227" s="451"/>
      <c r="AH1227" s="451"/>
      <c r="AI1227" s="451"/>
      <c r="AJ1227" s="451"/>
      <c r="AK1227" s="451"/>
      <c r="AL1227" s="451"/>
      <c r="AM1227" s="451"/>
      <c r="AN1227" s="451"/>
      <c r="AO1227" s="451"/>
      <c r="AP1227" s="451"/>
      <c r="AQ1227" s="451"/>
      <c r="AR1227" s="451"/>
      <c r="AS1227" s="451"/>
      <c r="AT1227" s="451"/>
      <c r="AU1227" s="451"/>
      <c r="AV1227" s="451"/>
    </row>
    <row r="1228" spans="1:48">
      <c r="A1228" s="451"/>
      <c r="B1228" s="451"/>
      <c r="C1228" s="451"/>
      <c r="D1228" s="451"/>
      <c r="E1228" s="451"/>
      <c r="F1228" s="451"/>
      <c r="G1228" s="451"/>
      <c r="H1228" s="451"/>
      <c r="I1228" s="451"/>
      <c r="J1228" s="451"/>
      <c r="K1228" s="451"/>
      <c r="L1228" s="451"/>
      <c r="M1228" s="451"/>
      <c r="N1228" s="451"/>
      <c r="O1228" s="451"/>
      <c r="P1228" s="451"/>
      <c r="Q1228" s="451"/>
      <c r="R1228" s="451"/>
      <c r="S1228" s="451"/>
      <c r="T1228" s="451"/>
      <c r="U1228" s="451"/>
      <c r="V1228" s="451"/>
      <c r="W1228" s="451"/>
      <c r="X1228" s="451"/>
      <c r="Y1228" s="451"/>
      <c r="Z1228" s="451"/>
      <c r="AA1228" s="451"/>
      <c r="AB1228" s="451"/>
      <c r="AC1228" s="451"/>
      <c r="AD1228" s="451"/>
      <c r="AE1228" s="451"/>
      <c r="AF1228" s="451"/>
      <c r="AG1228" s="451"/>
      <c r="AH1228" s="451"/>
      <c r="AI1228" s="451"/>
      <c r="AJ1228" s="451"/>
      <c r="AK1228" s="451"/>
      <c r="AL1228" s="451"/>
      <c r="AM1228" s="451"/>
      <c r="AN1228" s="451"/>
      <c r="AO1228" s="451"/>
      <c r="AP1228" s="451"/>
      <c r="AQ1228" s="451"/>
      <c r="AR1228" s="451"/>
      <c r="AS1228" s="451"/>
      <c r="AT1228" s="451"/>
      <c r="AU1228" s="451"/>
      <c r="AV1228" s="451"/>
    </row>
    <row r="1229" spans="1:48">
      <c r="A1229" s="451"/>
      <c r="B1229" s="451"/>
      <c r="C1229" s="451"/>
      <c r="D1229" s="451"/>
      <c r="E1229" s="451"/>
      <c r="F1229" s="451"/>
      <c r="G1229" s="451"/>
      <c r="H1229" s="451"/>
      <c r="I1229" s="451"/>
      <c r="J1229" s="451"/>
      <c r="K1229" s="451"/>
      <c r="L1229" s="451"/>
      <c r="M1229" s="451"/>
      <c r="N1229" s="451"/>
      <c r="O1229" s="451"/>
      <c r="P1229" s="451"/>
      <c r="Q1229" s="451"/>
      <c r="R1229" s="451"/>
      <c r="S1229" s="451"/>
      <c r="T1229" s="451"/>
      <c r="U1229" s="451"/>
      <c r="V1229" s="451"/>
      <c r="W1229" s="451"/>
      <c r="X1229" s="451"/>
      <c r="Y1229" s="451"/>
      <c r="Z1229" s="451"/>
      <c r="AA1229" s="451"/>
      <c r="AB1229" s="451"/>
      <c r="AC1229" s="451"/>
      <c r="AD1229" s="451"/>
      <c r="AE1229" s="451"/>
      <c r="AF1229" s="451"/>
      <c r="AG1229" s="451"/>
      <c r="AH1229" s="451"/>
      <c r="AI1229" s="451"/>
      <c r="AJ1229" s="451"/>
      <c r="AK1229" s="451"/>
      <c r="AL1229" s="451"/>
      <c r="AM1229" s="451"/>
      <c r="AN1229" s="451"/>
      <c r="AO1229" s="451"/>
      <c r="AP1229" s="451"/>
      <c r="AQ1229" s="451"/>
      <c r="AR1229" s="451"/>
      <c r="AS1229" s="451"/>
      <c r="AT1229" s="451"/>
      <c r="AU1229" s="451"/>
      <c r="AV1229" s="451"/>
    </row>
    <row r="1230" spans="1:48">
      <c r="A1230" s="451"/>
      <c r="B1230" s="451"/>
      <c r="C1230" s="451"/>
      <c r="D1230" s="451"/>
      <c r="E1230" s="451"/>
      <c r="F1230" s="451"/>
      <c r="G1230" s="451"/>
      <c r="H1230" s="451"/>
      <c r="I1230" s="451"/>
      <c r="J1230" s="451"/>
      <c r="K1230" s="451"/>
      <c r="L1230" s="451"/>
      <c r="M1230" s="451"/>
      <c r="N1230" s="451"/>
      <c r="O1230" s="451"/>
      <c r="P1230" s="451"/>
      <c r="Q1230" s="451"/>
      <c r="R1230" s="451"/>
      <c r="S1230" s="451"/>
      <c r="T1230" s="451"/>
      <c r="U1230" s="451"/>
      <c r="V1230" s="451"/>
      <c r="W1230" s="451"/>
      <c r="X1230" s="451"/>
      <c r="Y1230" s="451"/>
      <c r="Z1230" s="451"/>
      <c r="AA1230" s="451"/>
      <c r="AB1230" s="451"/>
      <c r="AC1230" s="451"/>
      <c r="AD1230" s="451"/>
      <c r="AE1230" s="451"/>
      <c r="AF1230" s="451"/>
      <c r="AG1230" s="451"/>
      <c r="AH1230" s="451"/>
      <c r="AI1230" s="451"/>
      <c r="AJ1230" s="451"/>
      <c r="AK1230" s="451"/>
      <c r="AL1230" s="451"/>
      <c r="AM1230" s="451"/>
      <c r="AN1230" s="451"/>
      <c r="AO1230" s="451"/>
      <c r="AP1230" s="451"/>
      <c r="AQ1230" s="451"/>
      <c r="AR1230" s="451"/>
      <c r="AS1230" s="451"/>
      <c r="AT1230" s="451"/>
      <c r="AU1230" s="451"/>
      <c r="AV1230" s="451"/>
    </row>
    <row r="1231" spans="1:48">
      <c r="A1231" s="451"/>
      <c r="B1231" s="451"/>
      <c r="C1231" s="451"/>
      <c r="D1231" s="451"/>
      <c r="E1231" s="451"/>
      <c r="F1231" s="451"/>
      <c r="G1231" s="451"/>
      <c r="H1231" s="451"/>
      <c r="I1231" s="451"/>
      <c r="J1231" s="451"/>
      <c r="K1231" s="451"/>
      <c r="L1231" s="451"/>
      <c r="M1231" s="451"/>
      <c r="N1231" s="451"/>
      <c r="O1231" s="451"/>
      <c r="P1231" s="451"/>
      <c r="Q1231" s="451"/>
      <c r="R1231" s="451"/>
      <c r="S1231" s="451"/>
      <c r="T1231" s="451"/>
      <c r="U1231" s="451"/>
      <c r="V1231" s="451"/>
      <c r="W1231" s="451"/>
      <c r="X1231" s="451"/>
      <c r="Y1231" s="451"/>
      <c r="Z1231" s="451"/>
      <c r="AA1231" s="451"/>
      <c r="AB1231" s="451"/>
      <c r="AC1231" s="451"/>
      <c r="AD1231" s="451"/>
      <c r="AE1231" s="451"/>
      <c r="AF1231" s="451"/>
      <c r="AG1231" s="451"/>
      <c r="AH1231" s="451"/>
      <c r="AI1231" s="451"/>
      <c r="AJ1231" s="451"/>
      <c r="AK1231" s="451"/>
      <c r="AL1231" s="451"/>
      <c r="AM1231" s="451"/>
      <c r="AN1231" s="451"/>
      <c r="AO1231" s="451"/>
      <c r="AP1231" s="451"/>
      <c r="AQ1231" s="451"/>
      <c r="AR1231" s="451"/>
      <c r="AS1231" s="451"/>
      <c r="AT1231" s="451"/>
      <c r="AU1231" s="451"/>
      <c r="AV1231" s="451"/>
    </row>
    <row r="1232" spans="1:48">
      <c r="A1232" s="451"/>
      <c r="B1232" s="451"/>
      <c r="C1232" s="451"/>
      <c r="D1232" s="451"/>
      <c r="E1232" s="451"/>
      <c r="F1232" s="451"/>
      <c r="G1232" s="451"/>
      <c r="H1232" s="451"/>
      <c r="I1232" s="451"/>
      <c r="J1232" s="451"/>
      <c r="K1232" s="451"/>
      <c r="L1232" s="451"/>
      <c r="M1232" s="451"/>
      <c r="N1232" s="451"/>
      <c r="O1232" s="451"/>
      <c r="P1232" s="451"/>
      <c r="Q1232" s="451"/>
      <c r="R1232" s="451"/>
      <c r="S1232" s="451"/>
      <c r="T1232" s="451"/>
      <c r="U1232" s="451"/>
      <c r="V1232" s="451"/>
      <c r="W1232" s="451"/>
      <c r="X1232" s="451"/>
      <c r="Y1232" s="451"/>
      <c r="Z1232" s="451"/>
      <c r="AA1232" s="451"/>
      <c r="AB1232" s="451"/>
      <c r="AC1232" s="451"/>
      <c r="AD1232" s="451"/>
      <c r="AE1232" s="451"/>
      <c r="AF1232" s="451"/>
      <c r="AG1232" s="451"/>
      <c r="AH1232" s="451"/>
      <c r="AI1232" s="451"/>
      <c r="AJ1232" s="451"/>
      <c r="AK1232" s="451"/>
      <c r="AL1232" s="451"/>
      <c r="AM1232" s="451"/>
      <c r="AN1232" s="451"/>
      <c r="AO1232" s="451"/>
      <c r="AP1232" s="451"/>
      <c r="AQ1232" s="451"/>
      <c r="AR1232" s="451"/>
      <c r="AS1232" s="451"/>
      <c r="AT1232" s="451"/>
      <c r="AU1232" s="451"/>
      <c r="AV1232" s="451"/>
    </row>
    <row r="1233" spans="1:48">
      <c r="A1233" s="451"/>
      <c r="B1233" s="451"/>
      <c r="C1233" s="451"/>
      <c r="D1233" s="451"/>
      <c r="E1233" s="451"/>
      <c r="F1233" s="451"/>
      <c r="G1233" s="451"/>
      <c r="H1233" s="451"/>
      <c r="I1233" s="451"/>
      <c r="J1233" s="451"/>
      <c r="K1233" s="451"/>
      <c r="L1233" s="451"/>
      <c r="M1233" s="451"/>
      <c r="N1233" s="451"/>
      <c r="O1233" s="451"/>
      <c r="P1233" s="451"/>
      <c r="Q1233" s="451"/>
      <c r="R1233" s="451"/>
      <c r="S1233" s="451"/>
      <c r="T1233" s="451"/>
      <c r="U1233" s="451"/>
      <c r="V1233" s="451"/>
      <c r="W1233" s="451"/>
      <c r="X1233" s="451"/>
      <c r="Y1233" s="451"/>
      <c r="Z1233" s="451"/>
      <c r="AA1233" s="451"/>
      <c r="AB1233" s="451"/>
      <c r="AC1233" s="451"/>
      <c r="AD1233" s="451"/>
      <c r="AE1233" s="451"/>
      <c r="AF1233" s="451"/>
      <c r="AG1233" s="451"/>
      <c r="AH1233" s="451"/>
      <c r="AI1233" s="451"/>
      <c r="AJ1233" s="451"/>
      <c r="AK1233" s="451"/>
      <c r="AL1233" s="451"/>
      <c r="AM1233" s="451"/>
      <c r="AN1233" s="451"/>
      <c r="AO1233" s="451"/>
      <c r="AP1233" s="451"/>
      <c r="AQ1233" s="451"/>
      <c r="AR1233" s="451"/>
      <c r="AS1233" s="451"/>
      <c r="AT1233" s="451"/>
      <c r="AU1233" s="451"/>
      <c r="AV1233" s="451"/>
    </row>
    <row r="1234" spans="1:48">
      <c r="A1234" s="451"/>
      <c r="B1234" s="451"/>
      <c r="C1234" s="451"/>
      <c r="D1234" s="451"/>
      <c r="E1234" s="451"/>
      <c r="F1234" s="451"/>
      <c r="G1234" s="451"/>
      <c r="H1234" s="451"/>
      <c r="I1234" s="451"/>
      <c r="J1234" s="451"/>
      <c r="K1234" s="451"/>
      <c r="L1234" s="451"/>
      <c r="M1234" s="451"/>
      <c r="N1234" s="451"/>
      <c r="O1234" s="451"/>
      <c r="P1234" s="451"/>
      <c r="Q1234" s="451"/>
      <c r="R1234" s="451"/>
      <c r="S1234" s="451"/>
      <c r="T1234" s="451"/>
      <c r="U1234" s="451"/>
      <c r="V1234" s="451"/>
      <c r="W1234" s="451"/>
      <c r="X1234" s="451"/>
      <c r="Y1234" s="451"/>
      <c r="Z1234" s="451"/>
      <c r="AA1234" s="451"/>
      <c r="AB1234" s="451"/>
      <c r="AC1234" s="451"/>
      <c r="AD1234" s="451"/>
      <c r="AE1234" s="451"/>
      <c r="AF1234" s="451"/>
      <c r="AG1234" s="451"/>
      <c r="AH1234" s="451"/>
      <c r="AI1234" s="451"/>
      <c r="AJ1234" s="451"/>
      <c r="AK1234" s="451"/>
      <c r="AL1234" s="451"/>
      <c r="AM1234" s="451"/>
      <c r="AN1234" s="451"/>
      <c r="AO1234" s="451"/>
      <c r="AP1234" s="451"/>
      <c r="AQ1234" s="451"/>
      <c r="AR1234" s="451"/>
      <c r="AS1234" s="451"/>
      <c r="AT1234" s="451"/>
      <c r="AU1234" s="451"/>
      <c r="AV1234" s="451"/>
    </row>
    <row r="1235" spans="1:48">
      <c r="A1235" s="451"/>
      <c r="B1235" s="451"/>
      <c r="C1235" s="451"/>
      <c r="D1235" s="451"/>
      <c r="E1235" s="451"/>
      <c r="F1235" s="451"/>
      <c r="G1235" s="451"/>
      <c r="H1235" s="451"/>
      <c r="I1235" s="451"/>
      <c r="J1235" s="451"/>
      <c r="K1235" s="451"/>
      <c r="L1235" s="451"/>
      <c r="M1235" s="451"/>
      <c r="N1235" s="451"/>
      <c r="O1235" s="451"/>
      <c r="P1235" s="451"/>
      <c r="Q1235" s="451"/>
      <c r="R1235" s="451"/>
      <c r="S1235" s="451"/>
      <c r="T1235" s="451"/>
      <c r="U1235" s="451"/>
      <c r="V1235" s="451"/>
      <c r="W1235" s="451"/>
      <c r="X1235" s="451"/>
      <c r="Y1235" s="451"/>
      <c r="Z1235" s="451"/>
      <c r="AA1235" s="451"/>
      <c r="AB1235" s="451"/>
      <c r="AC1235" s="451"/>
      <c r="AD1235" s="451"/>
      <c r="AE1235" s="451"/>
      <c r="AF1235" s="451"/>
      <c r="AG1235" s="451"/>
      <c r="AH1235" s="451"/>
      <c r="AI1235" s="451"/>
      <c r="AJ1235" s="451"/>
      <c r="AK1235" s="451"/>
      <c r="AL1235" s="451"/>
      <c r="AM1235" s="451"/>
      <c r="AN1235" s="451"/>
      <c r="AO1235" s="451"/>
      <c r="AP1235" s="451"/>
      <c r="AQ1235" s="451"/>
      <c r="AR1235" s="451"/>
      <c r="AS1235" s="451"/>
      <c r="AT1235" s="451"/>
      <c r="AU1235" s="451"/>
      <c r="AV1235" s="451"/>
    </row>
    <row r="1236" spans="1:48">
      <c r="A1236" s="451"/>
      <c r="B1236" s="451"/>
      <c r="C1236" s="451"/>
      <c r="D1236" s="451"/>
      <c r="E1236" s="451"/>
      <c r="F1236" s="451"/>
      <c r="G1236" s="451"/>
      <c r="H1236" s="451"/>
      <c r="I1236" s="451"/>
      <c r="J1236" s="451"/>
      <c r="K1236" s="451"/>
      <c r="L1236" s="451"/>
      <c r="M1236" s="451"/>
      <c r="N1236" s="451"/>
      <c r="O1236" s="451"/>
      <c r="P1236" s="451"/>
      <c r="Q1236" s="451"/>
      <c r="R1236" s="451"/>
      <c r="S1236" s="451"/>
      <c r="T1236" s="451"/>
      <c r="U1236" s="451"/>
      <c r="V1236" s="451"/>
      <c r="W1236" s="451"/>
      <c r="X1236" s="451"/>
      <c r="Y1236" s="451"/>
      <c r="Z1236" s="451"/>
      <c r="AA1236" s="451"/>
      <c r="AB1236" s="451"/>
      <c r="AC1236" s="451"/>
      <c r="AD1236" s="451"/>
      <c r="AE1236" s="451"/>
      <c r="AF1236" s="451"/>
      <c r="AG1236" s="451"/>
      <c r="AH1236" s="451"/>
      <c r="AI1236" s="451"/>
      <c r="AJ1236" s="451"/>
      <c r="AK1236" s="451"/>
      <c r="AL1236" s="451"/>
      <c r="AM1236" s="451"/>
      <c r="AN1236" s="451"/>
      <c r="AO1236" s="451"/>
      <c r="AP1236" s="451"/>
      <c r="AQ1236" s="451"/>
      <c r="AR1236" s="451"/>
      <c r="AS1236" s="451"/>
      <c r="AT1236" s="451"/>
      <c r="AU1236" s="451"/>
      <c r="AV1236" s="451"/>
    </row>
    <row r="1237" spans="1:48">
      <c r="A1237" s="451"/>
      <c r="B1237" s="451"/>
      <c r="C1237" s="451"/>
      <c r="D1237" s="451"/>
      <c r="E1237" s="451"/>
      <c r="F1237" s="451"/>
      <c r="G1237" s="451"/>
      <c r="H1237" s="451"/>
      <c r="I1237" s="451"/>
      <c r="J1237" s="451"/>
      <c r="K1237" s="451"/>
      <c r="L1237" s="451"/>
      <c r="M1237" s="451"/>
      <c r="N1237" s="451"/>
      <c r="O1237" s="451"/>
      <c r="P1237" s="451"/>
      <c r="Q1237" s="451"/>
      <c r="R1237" s="451"/>
      <c r="S1237" s="451"/>
      <c r="T1237" s="451"/>
      <c r="U1237" s="451"/>
      <c r="V1237" s="451"/>
      <c r="W1237" s="451"/>
      <c r="X1237" s="451"/>
      <c r="Y1237" s="451"/>
      <c r="Z1237" s="451"/>
      <c r="AA1237" s="451"/>
      <c r="AB1237" s="451"/>
      <c r="AC1237" s="451"/>
      <c r="AD1237" s="451"/>
      <c r="AE1237" s="451"/>
      <c r="AF1237" s="451"/>
      <c r="AG1237" s="451"/>
      <c r="AH1237" s="451"/>
      <c r="AI1237" s="451"/>
      <c r="AJ1237" s="451"/>
      <c r="AK1237" s="451"/>
      <c r="AL1237" s="451"/>
      <c r="AM1237" s="451"/>
      <c r="AN1237" s="451"/>
      <c r="AO1237" s="451"/>
      <c r="AP1237" s="451"/>
      <c r="AQ1237" s="451"/>
      <c r="AR1237" s="451"/>
      <c r="AS1237" s="451"/>
      <c r="AT1237" s="451"/>
      <c r="AU1237" s="451"/>
      <c r="AV1237" s="451"/>
    </row>
    <row r="1238" spans="1:48">
      <c r="A1238" s="451"/>
      <c r="B1238" s="451"/>
      <c r="C1238" s="451"/>
      <c r="D1238" s="451"/>
      <c r="E1238" s="451"/>
      <c r="F1238" s="451"/>
      <c r="G1238" s="451"/>
      <c r="H1238" s="451"/>
      <c r="I1238" s="451"/>
      <c r="J1238" s="451"/>
      <c r="K1238" s="451"/>
      <c r="L1238" s="451"/>
      <c r="M1238" s="451"/>
      <c r="N1238" s="451"/>
      <c r="O1238" s="451"/>
      <c r="P1238" s="451"/>
      <c r="Q1238" s="451"/>
      <c r="R1238" s="451"/>
      <c r="S1238" s="451"/>
      <c r="T1238" s="451"/>
      <c r="U1238" s="451"/>
      <c r="V1238" s="451"/>
      <c r="W1238" s="451"/>
      <c r="X1238" s="451"/>
      <c r="Y1238" s="451"/>
      <c r="Z1238" s="451"/>
      <c r="AA1238" s="451"/>
      <c r="AB1238" s="451"/>
      <c r="AC1238" s="451"/>
      <c r="AD1238" s="451"/>
      <c r="AE1238" s="451"/>
      <c r="AF1238" s="451"/>
      <c r="AG1238" s="451"/>
      <c r="AH1238" s="451"/>
      <c r="AI1238" s="451"/>
      <c r="AJ1238" s="451"/>
      <c r="AK1238" s="451"/>
      <c r="AL1238" s="451"/>
      <c r="AM1238" s="451"/>
      <c r="AN1238" s="451"/>
      <c r="AO1238" s="451"/>
      <c r="AP1238" s="451"/>
      <c r="AQ1238" s="451"/>
      <c r="AR1238" s="451"/>
      <c r="AS1238" s="451"/>
      <c r="AT1238" s="451"/>
      <c r="AU1238" s="451"/>
      <c r="AV1238" s="451"/>
    </row>
    <row r="1239" spans="1:48">
      <c r="A1239" s="451"/>
      <c r="B1239" s="451"/>
      <c r="C1239" s="451"/>
      <c r="D1239" s="451"/>
      <c r="E1239" s="451"/>
      <c r="F1239" s="451"/>
      <c r="G1239" s="451"/>
      <c r="H1239" s="451"/>
      <c r="I1239" s="451"/>
      <c r="J1239" s="451"/>
      <c r="K1239" s="451"/>
      <c r="L1239" s="451"/>
      <c r="M1239" s="451"/>
      <c r="N1239" s="451"/>
      <c r="O1239" s="451"/>
      <c r="P1239" s="451"/>
      <c r="Q1239" s="451"/>
      <c r="R1239" s="451"/>
      <c r="S1239" s="451"/>
      <c r="T1239" s="451"/>
      <c r="U1239" s="451"/>
      <c r="V1239" s="451"/>
      <c r="W1239" s="451"/>
      <c r="X1239" s="451"/>
      <c r="Y1239" s="451"/>
      <c r="Z1239" s="451"/>
      <c r="AA1239" s="451"/>
      <c r="AB1239" s="451"/>
      <c r="AC1239" s="451"/>
      <c r="AD1239" s="451"/>
      <c r="AE1239" s="451"/>
      <c r="AF1239" s="451"/>
      <c r="AG1239" s="451"/>
      <c r="AH1239" s="451"/>
      <c r="AI1239" s="451"/>
      <c r="AJ1239" s="451"/>
      <c r="AK1239" s="451"/>
      <c r="AL1239" s="451"/>
      <c r="AM1239" s="451"/>
      <c r="AN1239" s="451"/>
      <c r="AO1239" s="451"/>
      <c r="AP1239" s="451"/>
      <c r="AQ1239" s="451"/>
      <c r="AR1239" s="451"/>
      <c r="AS1239" s="451"/>
      <c r="AT1239" s="451"/>
      <c r="AU1239" s="451"/>
      <c r="AV1239" s="451"/>
    </row>
    <row r="1240" spans="1:48">
      <c r="A1240" s="451"/>
      <c r="B1240" s="451"/>
      <c r="C1240" s="451"/>
      <c r="D1240" s="451"/>
      <c r="E1240" s="451"/>
      <c r="F1240" s="451"/>
      <c r="G1240" s="451"/>
      <c r="H1240" s="451"/>
      <c r="I1240" s="451"/>
      <c r="J1240" s="451"/>
      <c r="K1240" s="451"/>
      <c r="L1240" s="451"/>
      <c r="M1240" s="451"/>
      <c r="N1240" s="451"/>
      <c r="O1240" s="451"/>
      <c r="P1240" s="451"/>
      <c r="Q1240" s="451"/>
      <c r="R1240" s="451"/>
      <c r="S1240" s="451"/>
      <c r="T1240" s="451"/>
      <c r="U1240" s="451"/>
      <c r="V1240" s="451"/>
      <c r="W1240" s="451"/>
      <c r="X1240" s="451"/>
      <c r="Y1240" s="451"/>
      <c r="Z1240" s="451"/>
      <c r="AA1240" s="451"/>
      <c r="AB1240" s="451"/>
      <c r="AC1240" s="451"/>
      <c r="AD1240" s="451"/>
      <c r="AE1240" s="451"/>
      <c r="AF1240" s="451"/>
      <c r="AG1240" s="451"/>
      <c r="AH1240" s="451"/>
      <c r="AI1240" s="451"/>
      <c r="AJ1240" s="451"/>
      <c r="AK1240" s="451"/>
      <c r="AL1240" s="451"/>
      <c r="AM1240" s="451"/>
      <c r="AN1240" s="451"/>
      <c r="AO1240" s="451"/>
      <c r="AP1240" s="451"/>
      <c r="AQ1240" s="451"/>
      <c r="AR1240" s="451"/>
      <c r="AS1240" s="451"/>
      <c r="AT1240" s="451"/>
      <c r="AU1240" s="451"/>
      <c r="AV1240" s="451"/>
    </row>
    <row r="1241" spans="1:48">
      <c r="A1241" s="451"/>
      <c r="B1241" s="451"/>
      <c r="C1241" s="451"/>
      <c r="D1241" s="451"/>
      <c r="E1241" s="451"/>
      <c r="F1241" s="451"/>
      <c r="G1241" s="451"/>
      <c r="H1241" s="451"/>
      <c r="I1241" s="451"/>
      <c r="J1241" s="451"/>
      <c r="K1241" s="451"/>
      <c r="L1241" s="451"/>
      <c r="M1241" s="451"/>
      <c r="N1241" s="451"/>
      <c r="O1241" s="451"/>
      <c r="P1241" s="451"/>
      <c r="Q1241" s="451"/>
      <c r="R1241" s="451"/>
      <c r="S1241" s="451"/>
      <c r="T1241" s="451"/>
      <c r="U1241" s="451"/>
      <c r="V1241" s="451"/>
      <c r="W1241" s="451"/>
      <c r="X1241" s="451"/>
      <c r="Y1241" s="451"/>
      <c r="Z1241" s="451"/>
      <c r="AA1241" s="451"/>
      <c r="AB1241" s="451"/>
      <c r="AC1241" s="451"/>
      <c r="AD1241" s="451"/>
      <c r="AE1241" s="451"/>
      <c r="AF1241" s="451"/>
      <c r="AG1241" s="451"/>
      <c r="AH1241" s="451"/>
      <c r="AI1241" s="451"/>
      <c r="AJ1241" s="451"/>
      <c r="AK1241" s="451"/>
      <c r="AL1241" s="451"/>
      <c r="AM1241" s="451"/>
      <c r="AN1241" s="451"/>
      <c r="AO1241" s="451"/>
      <c r="AP1241" s="451"/>
      <c r="AQ1241" s="451"/>
      <c r="AR1241" s="451"/>
      <c r="AS1241" s="451"/>
      <c r="AT1241" s="451"/>
      <c r="AU1241" s="451"/>
      <c r="AV1241" s="451"/>
    </row>
    <row r="1242" spans="1:48">
      <c r="A1242" s="451"/>
      <c r="B1242" s="451"/>
      <c r="C1242" s="451"/>
      <c r="D1242" s="451"/>
      <c r="E1242" s="451"/>
      <c r="F1242" s="451"/>
      <c r="G1242" s="451"/>
      <c r="H1242" s="451"/>
      <c r="I1242" s="451"/>
      <c r="J1242" s="451"/>
      <c r="K1242" s="451"/>
      <c r="L1242" s="451"/>
      <c r="M1242" s="451"/>
      <c r="N1242" s="451"/>
      <c r="O1242" s="451"/>
      <c r="P1242" s="451"/>
      <c r="Q1242" s="451"/>
      <c r="R1242" s="451"/>
      <c r="S1242" s="451"/>
      <c r="T1242" s="451"/>
      <c r="U1242" s="451"/>
      <c r="V1242" s="451"/>
      <c r="W1242" s="451"/>
      <c r="X1242" s="451"/>
      <c r="Y1242" s="451"/>
      <c r="Z1242" s="451"/>
      <c r="AA1242" s="451"/>
      <c r="AB1242" s="451"/>
      <c r="AC1242" s="451"/>
      <c r="AD1242" s="451"/>
      <c r="AE1242" s="451"/>
      <c r="AF1242" s="451"/>
      <c r="AG1242" s="451"/>
      <c r="AH1242" s="451"/>
      <c r="AI1242" s="451"/>
      <c r="AJ1242" s="451"/>
      <c r="AK1242" s="451"/>
      <c r="AL1242" s="451"/>
      <c r="AM1242" s="451"/>
      <c r="AN1242" s="451"/>
      <c r="AO1242" s="451"/>
      <c r="AP1242" s="451"/>
      <c r="AQ1242" s="451"/>
      <c r="AR1242" s="451"/>
      <c r="AS1242" s="451"/>
      <c r="AT1242" s="451"/>
      <c r="AU1242" s="451"/>
      <c r="AV1242" s="451"/>
    </row>
    <row r="1243" spans="1:48">
      <c r="A1243" s="451"/>
      <c r="B1243" s="451"/>
      <c r="C1243" s="451"/>
      <c r="D1243" s="451"/>
      <c r="E1243" s="451"/>
      <c r="F1243" s="451"/>
      <c r="G1243" s="451"/>
      <c r="H1243" s="451"/>
      <c r="I1243" s="451"/>
      <c r="J1243" s="451"/>
      <c r="K1243" s="451"/>
      <c r="L1243" s="451"/>
      <c r="M1243" s="451"/>
      <c r="N1243" s="451"/>
      <c r="O1243" s="451"/>
      <c r="P1243" s="451"/>
      <c r="Q1243" s="451"/>
      <c r="R1243" s="451"/>
      <c r="S1243" s="451"/>
      <c r="T1243" s="451"/>
      <c r="U1243" s="451"/>
      <c r="V1243" s="451"/>
      <c r="W1243" s="451"/>
      <c r="X1243" s="451"/>
      <c r="Y1243" s="451"/>
      <c r="Z1243" s="451"/>
      <c r="AA1243" s="451"/>
      <c r="AB1243" s="451"/>
      <c r="AC1243" s="451"/>
      <c r="AD1243" s="451"/>
      <c r="AE1243" s="451"/>
      <c r="AF1243" s="451"/>
      <c r="AG1243" s="451"/>
      <c r="AH1243" s="451"/>
      <c r="AI1243" s="451"/>
      <c r="AJ1243" s="451"/>
      <c r="AK1243" s="451"/>
      <c r="AL1243" s="451"/>
      <c r="AM1243" s="451"/>
      <c r="AN1243" s="451"/>
      <c r="AO1243" s="451"/>
      <c r="AP1243" s="451"/>
      <c r="AQ1243" s="451"/>
      <c r="AR1243" s="451"/>
      <c r="AS1243" s="451"/>
      <c r="AT1243" s="451"/>
      <c r="AU1243" s="451"/>
      <c r="AV1243" s="451"/>
    </row>
    <row r="1244" spans="1:48">
      <c r="A1244" s="451"/>
      <c r="B1244" s="451"/>
      <c r="C1244" s="451"/>
      <c r="D1244" s="451"/>
      <c r="E1244" s="451"/>
      <c r="F1244" s="451"/>
      <c r="G1244" s="451"/>
      <c r="H1244" s="451"/>
      <c r="I1244" s="451"/>
      <c r="J1244" s="451"/>
      <c r="K1244" s="451"/>
      <c r="L1244" s="451"/>
      <c r="M1244" s="451"/>
      <c r="N1244" s="451"/>
      <c r="O1244" s="451"/>
      <c r="P1244" s="451"/>
      <c r="Q1244" s="451"/>
      <c r="R1244" s="451"/>
      <c r="S1244" s="451"/>
      <c r="T1244" s="451"/>
      <c r="U1244" s="451"/>
      <c r="V1244" s="451"/>
      <c r="W1244" s="451"/>
      <c r="X1244" s="451"/>
      <c r="Y1244" s="451"/>
      <c r="Z1244" s="451"/>
      <c r="AA1244" s="451"/>
      <c r="AB1244" s="451"/>
      <c r="AC1244" s="451"/>
      <c r="AD1244" s="451"/>
      <c r="AE1244" s="451"/>
      <c r="AF1244" s="451"/>
      <c r="AG1244" s="451"/>
      <c r="AH1244" s="451"/>
      <c r="AI1244" s="451"/>
      <c r="AJ1244" s="451"/>
      <c r="AK1244" s="451"/>
      <c r="AL1244" s="451"/>
      <c r="AM1244" s="451"/>
      <c r="AN1244" s="451"/>
      <c r="AO1244" s="451"/>
      <c r="AP1244" s="451"/>
      <c r="AQ1244" s="451"/>
      <c r="AR1244" s="451"/>
      <c r="AS1244" s="451"/>
      <c r="AT1244" s="451"/>
      <c r="AU1244" s="451"/>
      <c r="AV1244" s="451"/>
    </row>
    <row r="1245" spans="1:48">
      <c r="A1245" s="451"/>
      <c r="B1245" s="451"/>
      <c r="C1245" s="451"/>
      <c r="D1245" s="451"/>
      <c r="E1245" s="451"/>
      <c r="F1245" s="451"/>
      <c r="G1245" s="451"/>
      <c r="H1245" s="451"/>
      <c r="I1245" s="451"/>
      <c r="J1245" s="451"/>
      <c r="K1245" s="451"/>
      <c r="L1245" s="451"/>
      <c r="M1245" s="451"/>
      <c r="N1245" s="451"/>
      <c r="O1245" s="451"/>
      <c r="P1245" s="451"/>
      <c r="Q1245" s="451"/>
      <c r="R1245" s="451"/>
      <c r="S1245" s="451"/>
      <c r="T1245" s="451"/>
      <c r="U1245" s="451"/>
      <c r="V1245" s="451"/>
      <c r="W1245" s="451"/>
      <c r="X1245" s="451"/>
      <c r="Y1245" s="451"/>
      <c r="Z1245" s="451"/>
      <c r="AA1245" s="451"/>
      <c r="AB1245" s="451"/>
      <c r="AC1245" s="451"/>
      <c r="AD1245" s="451"/>
      <c r="AE1245" s="451"/>
      <c r="AF1245" s="451"/>
      <c r="AG1245" s="451"/>
      <c r="AH1245" s="451"/>
      <c r="AI1245" s="451"/>
      <c r="AJ1245" s="451"/>
      <c r="AK1245" s="451"/>
      <c r="AL1245" s="451"/>
      <c r="AM1245" s="451"/>
      <c r="AN1245" s="451"/>
      <c r="AO1245" s="451"/>
      <c r="AP1245" s="451"/>
      <c r="AQ1245" s="451"/>
      <c r="AR1245" s="451"/>
      <c r="AS1245" s="451"/>
      <c r="AT1245" s="451"/>
      <c r="AU1245" s="451"/>
      <c r="AV1245" s="451"/>
    </row>
    <row r="1246" spans="1:48">
      <c r="A1246" s="451"/>
      <c r="B1246" s="451"/>
      <c r="C1246" s="451"/>
      <c r="D1246" s="451"/>
      <c r="E1246" s="451"/>
      <c r="F1246" s="451"/>
      <c r="G1246" s="451"/>
      <c r="H1246" s="451"/>
      <c r="I1246" s="451"/>
      <c r="J1246" s="451"/>
      <c r="K1246" s="451"/>
      <c r="L1246" s="451"/>
      <c r="M1246" s="451"/>
      <c r="N1246" s="451"/>
      <c r="O1246" s="451"/>
      <c r="P1246" s="451"/>
      <c r="Q1246" s="451"/>
      <c r="R1246" s="451"/>
      <c r="S1246" s="451"/>
      <c r="T1246" s="451"/>
      <c r="U1246" s="451"/>
      <c r="V1246" s="451"/>
      <c r="W1246" s="451"/>
      <c r="X1246" s="451"/>
      <c r="Y1246" s="451"/>
      <c r="Z1246" s="451"/>
      <c r="AA1246" s="451"/>
      <c r="AB1246" s="451"/>
      <c r="AC1246" s="451"/>
      <c r="AD1246" s="451"/>
      <c r="AE1246" s="451"/>
      <c r="AF1246" s="451"/>
      <c r="AG1246" s="451"/>
      <c r="AH1246" s="451"/>
      <c r="AI1246" s="451"/>
      <c r="AJ1246" s="451"/>
      <c r="AK1246" s="451"/>
      <c r="AL1246" s="451"/>
      <c r="AM1246" s="451"/>
      <c r="AN1246" s="451"/>
      <c r="AO1246" s="451"/>
      <c r="AP1246" s="451"/>
      <c r="AQ1246" s="451"/>
      <c r="AR1246" s="451"/>
      <c r="AS1246" s="451"/>
      <c r="AT1246" s="451"/>
      <c r="AU1246" s="451"/>
      <c r="AV1246" s="451"/>
    </row>
    <row r="1247" spans="1:48">
      <c r="A1247" s="451"/>
      <c r="B1247" s="451"/>
      <c r="C1247" s="451"/>
      <c r="D1247" s="451"/>
      <c r="E1247" s="451"/>
      <c r="F1247" s="451"/>
      <c r="G1247" s="451"/>
      <c r="H1247" s="451"/>
      <c r="I1247" s="451"/>
      <c r="J1247" s="451"/>
      <c r="K1247" s="451"/>
      <c r="L1247" s="451"/>
      <c r="M1247" s="451"/>
      <c r="N1247" s="451"/>
      <c r="O1247" s="451"/>
      <c r="P1247" s="451"/>
      <c r="Q1247" s="451"/>
      <c r="R1247" s="451"/>
      <c r="S1247" s="451"/>
      <c r="T1247" s="451"/>
      <c r="U1247" s="451"/>
      <c r="V1247" s="451"/>
      <c r="W1247" s="451"/>
      <c r="X1247" s="451"/>
      <c r="Y1247" s="451"/>
      <c r="Z1247" s="451"/>
      <c r="AA1247" s="451"/>
      <c r="AB1247" s="451"/>
      <c r="AC1247" s="451"/>
      <c r="AD1247" s="451"/>
      <c r="AE1247" s="451"/>
      <c r="AF1247" s="451"/>
      <c r="AG1247" s="451"/>
      <c r="AH1247" s="451"/>
      <c r="AI1247" s="451"/>
      <c r="AJ1247" s="451"/>
      <c r="AK1247" s="451"/>
      <c r="AL1247" s="451"/>
      <c r="AM1247" s="451"/>
      <c r="AN1247" s="451"/>
      <c r="AO1247" s="451"/>
      <c r="AP1247" s="451"/>
      <c r="AQ1247" s="451"/>
      <c r="AR1247" s="451"/>
      <c r="AS1247" s="451"/>
      <c r="AT1247" s="451"/>
      <c r="AU1247" s="451"/>
      <c r="AV1247" s="451"/>
    </row>
    <row r="1248" spans="1:48">
      <c r="A1248" s="451"/>
      <c r="B1248" s="451"/>
      <c r="C1248" s="451"/>
      <c r="D1248" s="451"/>
      <c r="E1248" s="451"/>
      <c r="F1248" s="451"/>
      <c r="G1248" s="451"/>
      <c r="H1248" s="451"/>
      <c r="I1248" s="451"/>
      <c r="J1248" s="451"/>
      <c r="K1248" s="451"/>
      <c r="L1248" s="451"/>
      <c r="M1248" s="451"/>
      <c r="N1248" s="451"/>
      <c r="O1248" s="451"/>
      <c r="P1248" s="451"/>
      <c r="Q1248" s="451"/>
      <c r="R1248" s="451"/>
      <c r="S1248" s="451"/>
      <c r="T1248" s="451"/>
      <c r="U1248" s="451"/>
      <c r="V1248" s="451"/>
      <c r="W1248" s="451"/>
      <c r="X1248" s="451"/>
      <c r="Y1248" s="451"/>
      <c r="Z1248" s="451"/>
      <c r="AA1248" s="451"/>
      <c r="AB1248" s="451"/>
      <c r="AC1248" s="451"/>
      <c r="AD1248" s="451"/>
      <c r="AE1248" s="451"/>
      <c r="AF1248" s="451"/>
      <c r="AG1248" s="451"/>
      <c r="AH1248" s="451"/>
      <c r="AI1248" s="451"/>
      <c r="AJ1248" s="451"/>
      <c r="AK1248" s="451"/>
      <c r="AL1248" s="451"/>
      <c r="AM1248" s="451"/>
      <c r="AN1248" s="451"/>
      <c r="AO1248" s="451"/>
      <c r="AP1248" s="451"/>
      <c r="AQ1248" s="451"/>
      <c r="AR1248" s="451"/>
      <c r="AS1248" s="451"/>
      <c r="AT1248" s="451"/>
      <c r="AU1248" s="451"/>
      <c r="AV1248" s="451"/>
    </row>
    <row r="1249" spans="1:48">
      <c r="A1249" s="451"/>
      <c r="B1249" s="451"/>
      <c r="C1249" s="451"/>
      <c r="D1249" s="451"/>
      <c r="E1249" s="451"/>
      <c r="F1249" s="451"/>
      <c r="G1249" s="451"/>
      <c r="H1249" s="451"/>
      <c r="I1249" s="451"/>
      <c r="J1249" s="451"/>
      <c r="K1249" s="451"/>
      <c r="L1249" s="451"/>
      <c r="M1249" s="451"/>
      <c r="N1249" s="451"/>
      <c r="O1249" s="451"/>
      <c r="P1249" s="451"/>
      <c r="Q1249" s="451"/>
      <c r="R1249" s="451"/>
      <c r="S1249" s="451"/>
      <c r="T1249" s="451"/>
      <c r="U1249" s="451"/>
      <c r="V1249" s="451"/>
      <c r="W1249" s="451"/>
      <c r="X1249" s="451"/>
      <c r="Y1249" s="451"/>
      <c r="Z1249" s="451"/>
      <c r="AA1249" s="451"/>
      <c r="AB1249" s="451"/>
      <c r="AC1249" s="451"/>
      <c r="AD1249" s="451"/>
      <c r="AE1249" s="451"/>
      <c r="AF1249" s="451"/>
      <c r="AG1249" s="451"/>
      <c r="AH1249" s="451"/>
      <c r="AI1249" s="451"/>
      <c r="AJ1249" s="451"/>
      <c r="AK1249" s="451"/>
      <c r="AL1249" s="451"/>
      <c r="AM1249" s="451"/>
      <c r="AN1249" s="451"/>
      <c r="AO1249" s="451"/>
      <c r="AP1249" s="451"/>
      <c r="AQ1249" s="451"/>
      <c r="AR1249" s="451"/>
      <c r="AS1249" s="451"/>
      <c r="AT1249" s="451"/>
      <c r="AU1249" s="451"/>
      <c r="AV1249" s="451"/>
    </row>
    <row r="1250" spans="1:48">
      <c r="A1250" s="451"/>
      <c r="B1250" s="451"/>
      <c r="C1250" s="451"/>
      <c r="D1250" s="451"/>
      <c r="E1250" s="451"/>
      <c r="F1250" s="451"/>
      <c r="G1250" s="451"/>
      <c r="H1250" s="451"/>
      <c r="I1250" s="451"/>
      <c r="J1250" s="451"/>
      <c r="K1250" s="451"/>
      <c r="L1250" s="451"/>
      <c r="M1250" s="451"/>
      <c r="N1250" s="451"/>
      <c r="O1250" s="451"/>
      <c r="P1250" s="451"/>
      <c r="Q1250" s="451"/>
      <c r="R1250" s="451"/>
      <c r="S1250" s="451"/>
      <c r="T1250" s="451"/>
      <c r="U1250" s="451"/>
      <c r="V1250" s="451"/>
      <c r="W1250" s="451"/>
      <c r="X1250" s="451"/>
      <c r="Y1250" s="451"/>
      <c r="Z1250" s="451"/>
      <c r="AA1250" s="451"/>
      <c r="AB1250" s="451"/>
      <c r="AC1250" s="451"/>
      <c r="AD1250" s="451"/>
      <c r="AE1250" s="451"/>
      <c r="AF1250" s="451"/>
      <c r="AG1250" s="451"/>
      <c r="AH1250" s="451"/>
      <c r="AI1250" s="451"/>
      <c r="AJ1250" s="451"/>
      <c r="AK1250" s="451"/>
      <c r="AL1250" s="451"/>
      <c r="AM1250" s="451"/>
      <c r="AN1250" s="451"/>
      <c r="AO1250" s="451"/>
      <c r="AP1250" s="451"/>
      <c r="AQ1250" s="451"/>
      <c r="AR1250" s="451"/>
      <c r="AS1250" s="451"/>
      <c r="AT1250" s="451"/>
      <c r="AU1250" s="451"/>
      <c r="AV1250" s="451"/>
    </row>
    <row r="1251" spans="1:48">
      <c r="A1251" s="451"/>
      <c r="B1251" s="451"/>
      <c r="C1251" s="451"/>
      <c r="D1251" s="451"/>
      <c r="E1251" s="451"/>
      <c r="F1251" s="451"/>
      <c r="G1251" s="451"/>
      <c r="H1251" s="451"/>
      <c r="I1251" s="451"/>
      <c r="J1251" s="451"/>
      <c r="K1251" s="451"/>
      <c r="L1251" s="451"/>
      <c r="M1251" s="451"/>
      <c r="N1251" s="451"/>
      <c r="O1251" s="451"/>
      <c r="P1251" s="451"/>
      <c r="Q1251" s="451"/>
      <c r="R1251" s="451"/>
      <c r="S1251" s="451"/>
      <c r="T1251" s="451"/>
      <c r="U1251" s="451"/>
      <c r="V1251" s="451"/>
      <c r="W1251" s="451"/>
      <c r="X1251" s="451"/>
      <c r="Y1251" s="451"/>
      <c r="Z1251" s="451"/>
      <c r="AA1251" s="451"/>
      <c r="AB1251" s="451"/>
      <c r="AC1251" s="451"/>
      <c r="AD1251" s="451"/>
      <c r="AE1251" s="451"/>
      <c r="AF1251" s="451"/>
      <c r="AG1251" s="451"/>
      <c r="AH1251" s="451"/>
      <c r="AI1251" s="451"/>
      <c r="AJ1251" s="451"/>
      <c r="AK1251" s="451"/>
      <c r="AL1251" s="451"/>
      <c r="AM1251" s="451"/>
      <c r="AN1251" s="451"/>
      <c r="AO1251" s="451"/>
      <c r="AP1251" s="451"/>
      <c r="AQ1251" s="451"/>
      <c r="AR1251" s="451"/>
      <c r="AS1251" s="451"/>
      <c r="AT1251" s="451"/>
      <c r="AU1251" s="451"/>
      <c r="AV1251" s="451"/>
    </row>
    <row r="1252" spans="1:48">
      <c r="A1252" s="451"/>
      <c r="B1252" s="451"/>
      <c r="C1252" s="451"/>
      <c r="D1252" s="451"/>
      <c r="E1252" s="451"/>
      <c r="F1252" s="451"/>
      <c r="G1252" s="451"/>
      <c r="H1252" s="451"/>
      <c r="I1252" s="451"/>
      <c r="J1252" s="451"/>
      <c r="K1252" s="451"/>
      <c r="L1252" s="451"/>
      <c r="M1252" s="451"/>
      <c r="N1252" s="451"/>
      <c r="O1252" s="451"/>
      <c r="P1252" s="451"/>
      <c r="Q1252" s="451"/>
      <c r="R1252" s="451"/>
      <c r="S1252" s="451"/>
      <c r="T1252" s="451"/>
      <c r="U1252" s="451"/>
      <c r="V1252" s="451"/>
      <c r="W1252" s="451"/>
      <c r="X1252" s="451"/>
      <c r="Y1252" s="451"/>
      <c r="Z1252" s="451"/>
      <c r="AA1252" s="451"/>
      <c r="AB1252" s="451"/>
      <c r="AC1252" s="451"/>
      <c r="AD1252" s="451"/>
      <c r="AE1252" s="451"/>
      <c r="AF1252" s="451"/>
      <c r="AG1252" s="451"/>
      <c r="AH1252" s="451"/>
      <c r="AI1252" s="451"/>
      <c r="AJ1252" s="451"/>
      <c r="AK1252" s="451"/>
      <c r="AL1252" s="451"/>
      <c r="AM1252" s="451"/>
      <c r="AN1252" s="451"/>
      <c r="AO1252" s="451"/>
      <c r="AP1252" s="451"/>
      <c r="AQ1252" s="451"/>
      <c r="AR1252" s="451"/>
      <c r="AS1252" s="451"/>
      <c r="AT1252" s="451"/>
      <c r="AU1252" s="451"/>
      <c r="AV1252" s="451"/>
    </row>
    <row r="1253" spans="1:48">
      <c r="A1253" s="451"/>
      <c r="B1253" s="451"/>
      <c r="C1253" s="451"/>
      <c r="D1253" s="451"/>
      <c r="E1253" s="451"/>
      <c r="F1253" s="451"/>
      <c r="G1253" s="451"/>
      <c r="H1253" s="451"/>
      <c r="I1253" s="451"/>
      <c r="J1253" s="451"/>
      <c r="K1253" s="451"/>
      <c r="L1253" s="451"/>
      <c r="M1253" s="451"/>
      <c r="N1253" s="451"/>
      <c r="O1253" s="451"/>
      <c r="P1253" s="451"/>
      <c r="Q1253" s="451"/>
      <c r="R1253" s="451"/>
      <c r="S1253" s="451"/>
      <c r="T1253" s="451"/>
      <c r="U1253" s="451"/>
      <c r="V1253" s="451"/>
      <c r="W1253" s="451"/>
      <c r="X1253" s="451"/>
      <c r="Y1253" s="451"/>
      <c r="Z1253" s="451"/>
      <c r="AA1253" s="451"/>
      <c r="AB1253" s="451"/>
      <c r="AC1253" s="451"/>
      <c r="AD1253" s="451"/>
      <c r="AE1253" s="451"/>
      <c r="AF1253" s="451"/>
      <c r="AG1253" s="451"/>
      <c r="AH1253" s="451"/>
      <c r="AI1253" s="451"/>
      <c r="AJ1253" s="451"/>
      <c r="AK1253" s="451"/>
      <c r="AL1253" s="451"/>
      <c r="AM1253" s="451"/>
      <c r="AN1253" s="451"/>
      <c r="AO1253" s="451"/>
      <c r="AP1253" s="451"/>
      <c r="AQ1253" s="451"/>
      <c r="AR1253" s="451"/>
      <c r="AS1253" s="451"/>
      <c r="AT1253" s="451"/>
      <c r="AU1253" s="451"/>
      <c r="AV1253" s="451"/>
    </row>
    <row r="1254" spans="1:48">
      <c r="A1254" s="451"/>
      <c r="B1254" s="451"/>
      <c r="C1254" s="451"/>
      <c r="D1254" s="451"/>
      <c r="E1254" s="451"/>
      <c r="F1254" s="451"/>
      <c r="G1254" s="451"/>
      <c r="H1254" s="451"/>
      <c r="I1254" s="451"/>
      <c r="J1254" s="451"/>
      <c r="K1254" s="451"/>
      <c r="L1254" s="451"/>
      <c r="M1254" s="451"/>
      <c r="N1254" s="451"/>
      <c r="O1254" s="451"/>
      <c r="P1254" s="451"/>
      <c r="Q1254" s="451"/>
      <c r="R1254" s="451"/>
      <c r="S1254" s="451"/>
      <c r="T1254" s="451"/>
      <c r="U1254" s="451"/>
      <c r="V1254" s="451"/>
      <c r="W1254" s="451"/>
      <c r="X1254" s="451"/>
      <c r="Y1254" s="451"/>
      <c r="Z1254" s="451"/>
      <c r="AA1254" s="451"/>
      <c r="AB1254" s="451"/>
      <c r="AC1254" s="451"/>
      <c r="AD1254" s="451"/>
      <c r="AE1254" s="451"/>
      <c r="AF1254" s="451"/>
      <c r="AG1254" s="451"/>
      <c r="AH1254" s="451"/>
      <c r="AI1254" s="451"/>
      <c r="AJ1254" s="451"/>
      <c r="AK1254" s="451"/>
      <c r="AL1254" s="451"/>
      <c r="AM1254" s="451"/>
      <c r="AN1254" s="451"/>
      <c r="AO1254" s="451"/>
      <c r="AP1254" s="451"/>
      <c r="AQ1254" s="451"/>
      <c r="AR1254" s="451"/>
      <c r="AS1254" s="451"/>
      <c r="AT1254" s="451"/>
      <c r="AU1254" s="451"/>
      <c r="AV1254" s="451"/>
    </row>
    <row r="1255" spans="1:48">
      <c r="A1255" s="451"/>
      <c r="B1255" s="451"/>
      <c r="C1255" s="451"/>
      <c r="D1255" s="451"/>
      <c r="E1255" s="451"/>
      <c r="F1255" s="451"/>
      <c r="G1255" s="451"/>
      <c r="H1255" s="451"/>
      <c r="I1255" s="451"/>
      <c r="J1255" s="451"/>
      <c r="K1255" s="451"/>
      <c r="L1255" s="451"/>
      <c r="M1255" s="451"/>
      <c r="N1255" s="451"/>
      <c r="O1255" s="451"/>
      <c r="P1255" s="451"/>
      <c r="Q1255" s="451"/>
      <c r="R1255" s="451"/>
      <c r="S1255" s="451"/>
      <c r="T1255" s="451"/>
      <c r="U1255" s="451"/>
      <c r="V1255" s="451"/>
      <c r="W1255" s="451"/>
      <c r="X1255" s="451"/>
      <c r="Y1255" s="451"/>
      <c r="Z1255" s="451"/>
      <c r="AA1255" s="451"/>
      <c r="AB1255" s="451"/>
      <c r="AC1255" s="451"/>
      <c r="AD1255" s="451"/>
      <c r="AE1255" s="451"/>
      <c r="AF1255" s="451"/>
      <c r="AG1255" s="451"/>
      <c r="AH1255" s="451"/>
      <c r="AI1255" s="451"/>
      <c r="AJ1255" s="451"/>
      <c r="AK1255" s="451"/>
      <c r="AL1255" s="451"/>
      <c r="AM1255" s="451"/>
      <c r="AN1255" s="451"/>
      <c r="AO1255" s="451"/>
      <c r="AP1255" s="451"/>
      <c r="AQ1255" s="451"/>
      <c r="AR1255" s="451"/>
      <c r="AS1255" s="451"/>
      <c r="AT1255" s="451"/>
      <c r="AU1255" s="451"/>
      <c r="AV1255" s="451"/>
    </row>
    <row r="1256" spans="1:48">
      <c r="A1256" s="451"/>
      <c r="B1256" s="451"/>
      <c r="C1256" s="451"/>
      <c r="D1256" s="451"/>
      <c r="E1256" s="451"/>
      <c r="F1256" s="451"/>
      <c r="G1256" s="451"/>
      <c r="H1256" s="451"/>
      <c r="I1256" s="451"/>
      <c r="J1256" s="451"/>
      <c r="K1256" s="451"/>
      <c r="L1256" s="451"/>
      <c r="M1256" s="451"/>
      <c r="N1256" s="451"/>
      <c r="O1256" s="451"/>
      <c r="P1256" s="451"/>
      <c r="Q1256" s="451"/>
      <c r="R1256" s="451"/>
      <c r="S1256" s="451"/>
      <c r="T1256" s="451"/>
      <c r="U1256" s="451"/>
      <c r="V1256" s="451"/>
      <c r="W1256" s="451"/>
      <c r="X1256" s="451"/>
      <c r="Y1256" s="451"/>
      <c r="Z1256" s="451"/>
      <c r="AA1256" s="451"/>
      <c r="AB1256" s="451"/>
      <c r="AC1256" s="451"/>
      <c r="AD1256" s="451"/>
      <c r="AE1256" s="451"/>
      <c r="AF1256" s="451"/>
      <c r="AG1256" s="451"/>
      <c r="AH1256" s="451"/>
      <c r="AI1256" s="451"/>
      <c r="AJ1256" s="451"/>
      <c r="AK1256" s="451"/>
      <c r="AL1256" s="451"/>
      <c r="AM1256" s="451"/>
      <c r="AN1256" s="451"/>
      <c r="AO1256" s="451"/>
      <c r="AP1256" s="451"/>
      <c r="AQ1256" s="451"/>
      <c r="AR1256" s="451"/>
      <c r="AS1256" s="451"/>
      <c r="AT1256" s="451"/>
      <c r="AU1256" s="451"/>
      <c r="AV1256" s="451"/>
    </row>
    <row r="1257" spans="1:48">
      <c r="A1257" s="451"/>
      <c r="B1257" s="451"/>
      <c r="C1257" s="451"/>
      <c r="D1257" s="451"/>
      <c r="E1257" s="451"/>
      <c r="F1257" s="451"/>
      <c r="G1257" s="451"/>
      <c r="H1257" s="451"/>
      <c r="I1257" s="451"/>
      <c r="J1257" s="451"/>
      <c r="K1257" s="451"/>
      <c r="L1257" s="451"/>
      <c r="M1257" s="451"/>
      <c r="N1257" s="451"/>
      <c r="O1257" s="451"/>
      <c r="P1257" s="451"/>
      <c r="Q1257" s="451"/>
      <c r="R1257" s="451"/>
      <c r="S1257" s="451"/>
      <c r="T1257" s="451"/>
      <c r="U1257" s="451"/>
      <c r="V1257" s="451"/>
      <c r="W1257" s="451"/>
      <c r="X1257" s="451"/>
      <c r="Y1257" s="451"/>
      <c r="Z1257" s="451"/>
      <c r="AA1257" s="451"/>
      <c r="AB1257" s="451"/>
      <c r="AC1257" s="451"/>
      <c r="AD1257" s="451"/>
      <c r="AE1257" s="451"/>
      <c r="AF1257" s="451"/>
      <c r="AG1257" s="451"/>
      <c r="AH1257" s="451"/>
      <c r="AI1257" s="451"/>
      <c r="AJ1257" s="451"/>
      <c r="AK1257" s="451"/>
      <c r="AL1257" s="451"/>
      <c r="AM1257" s="451"/>
      <c r="AN1257" s="451"/>
      <c r="AO1257" s="451"/>
      <c r="AP1257" s="451"/>
      <c r="AQ1257" s="451"/>
      <c r="AR1257" s="451"/>
      <c r="AS1257" s="451"/>
      <c r="AT1257" s="451"/>
      <c r="AU1257" s="451"/>
      <c r="AV1257" s="451"/>
    </row>
    <row r="1258" spans="1:48">
      <c r="A1258" s="451"/>
      <c r="B1258" s="451"/>
      <c r="C1258" s="451"/>
      <c r="D1258" s="451"/>
      <c r="E1258" s="451"/>
      <c r="F1258" s="451"/>
      <c r="G1258" s="451"/>
      <c r="H1258" s="451"/>
      <c r="I1258" s="451"/>
      <c r="J1258" s="451"/>
      <c r="K1258" s="451"/>
      <c r="L1258" s="451"/>
      <c r="M1258" s="451"/>
      <c r="N1258" s="451"/>
      <c r="O1258" s="451"/>
      <c r="P1258" s="451"/>
      <c r="Q1258" s="451"/>
      <c r="R1258" s="451"/>
      <c r="S1258" s="451"/>
      <c r="T1258" s="451"/>
      <c r="U1258" s="451"/>
      <c r="V1258" s="451"/>
      <c r="W1258" s="451"/>
      <c r="X1258" s="451"/>
      <c r="Y1258" s="451"/>
      <c r="Z1258" s="451"/>
      <c r="AA1258" s="451"/>
      <c r="AB1258" s="451"/>
      <c r="AC1258" s="451"/>
      <c r="AD1258" s="451"/>
      <c r="AE1258" s="451"/>
      <c r="AF1258" s="451"/>
      <c r="AG1258" s="451"/>
      <c r="AH1258" s="451"/>
      <c r="AI1258" s="451"/>
      <c r="AJ1258" s="451"/>
      <c r="AK1258" s="451"/>
      <c r="AL1258" s="451"/>
      <c r="AM1258" s="451"/>
      <c r="AN1258" s="451"/>
      <c r="AO1258" s="451"/>
      <c r="AP1258" s="451"/>
      <c r="AQ1258" s="451"/>
      <c r="AR1258" s="451"/>
      <c r="AS1258" s="451"/>
      <c r="AT1258" s="451"/>
      <c r="AU1258" s="451"/>
      <c r="AV1258" s="451"/>
    </row>
    <row r="1259" spans="1:48">
      <c r="A1259" s="451"/>
      <c r="B1259" s="451"/>
      <c r="C1259" s="451"/>
      <c r="D1259" s="451"/>
      <c r="E1259" s="451"/>
      <c r="F1259" s="451"/>
      <c r="G1259" s="451"/>
      <c r="H1259" s="451"/>
      <c r="I1259" s="451"/>
      <c r="J1259" s="451"/>
      <c r="K1259" s="451"/>
      <c r="L1259" s="451"/>
      <c r="M1259" s="451"/>
      <c r="N1259" s="451"/>
      <c r="O1259" s="451"/>
      <c r="P1259" s="451"/>
      <c r="Q1259" s="451"/>
      <c r="R1259" s="451"/>
      <c r="S1259" s="451"/>
      <c r="T1259" s="451"/>
      <c r="U1259" s="451"/>
      <c r="V1259" s="451"/>
      <c r="W1259" s="451"/>
      <c r="X1259" s="451"/>
      <c r="Y1259" s="451"/>
      <c r="Z1259" s="451"/>
      <c r="AA1259" s="451"/>
      <c r="AB1259" s="451"/>
      <c r="AC1259" s="451"/>
      <c r="AD1259" s="451"/>
      <c r="AE1259" s="451"/>
      <c r="AF1259" s="451"/>
      <c r="AG1259" s="451"/>
      <c r="AH1259" s="451"/>
      <c r="AI1259" s="451"/>
      <c r="AJ1259" s="451"/>
      <c r="AK1259" s="451"/>
      <c r="AL1259" s="451"/>
      <c r="AM1259" s="451"/>
      <c r="AN1259" s="451"/>
      <c r="AO1259" s="451"/>
      <c r="AP1259" s="451"/>
      <c r="AQ1259" s="451"/>
      <c r="AR1259" s="451"/>
      <c r="AS1259" s="451"/>
      <c r="AT1259" s="451"/>
      <c r="AU1259" s="451"/>
      <c r="AV1259" s="451"/>
    </row>
    <row r="1260" spans="1:48">
      <c r="A1260" s="451"/>
      <c r="B1260" s="451"/>
      <c r="C1260" s="451"/>
      <c r="D1260" s="451"/>
      <c r="E1260" s="451"/>
      <c r="F1260" s="451"/>
      <c r="G1260" s="451"/>
      <c r="H1260" s="451"/>
      <c r="I1260" s="451"/>
      <c r="J1260" s="451"/>
      <c r="K1260" s="451"/>
      <c r="L1260" s="451"/>
      <c r="M1260" s="451"/>
      <c r="N1260" s="451"/>
      <c r="O1260" s="451"/>
      <c r="P1260" s="451"/>
      <c r="Q1260" s="451"/>
      <c r="R1260" s="451"/>
      <c r="S1260" s="451"/>
      <c r="T1260" s="451"/>
      <c r="U1260" s="451"/>
      <c r="V1260" s="451"/>
      <c r="W1260" s="451"/>
      <c r="X1260" s="451"/>
      <c r="Y1260" s="451"/>
      <c r="Z1260" s="451"/>
      <c r="AA1260" s="451"/>
      <c r="AB1260" s="451"/>
      <c r="AC1260" s="451"/>
      <c r="AD1260" s="451"/>
      <c r="AE1260" s="451"/>
      <c r="AF1260" s="451"/>
      <c r="AG1260" s="451"/>
      <c r="AH1260" s="451"/>
      <c r="AI1260" s="451"/>
      <c r="AJ1260" s="451"/>
      <c r="AK1260" s="451"/>
      <c r="AL1260" s="451"/>
      <c r="AM1260" s="451"/>
      <c r="AN1260" s="451"/>
      <c r="AO1260" s="451"/>
      <c r="AP1260" s="451"/>
      <c r="AQ1260" s="451"/>
      <c r="AR1260" s="451"/>
      <c r="AS1260" s="451"/>
      <c r="AT1260" s="451"/>
      <c r="AU1260" s="451"/>
      <c r="AV1260" s="451"/>
    </row>
    <row r="1261" spans="1:48">
      <c r="A1261" s="451"/>
      <c r="B1261" s="451"/>
      <c r="C1261" s="451"/>
      <c r="D1261" s="451"/>
      <c r="E1261" s="451"/>
      <c r="F1261" s="451"/>
      <c r="G1261" s="451"/>
      <c r="H1261" s="451"/>
      <c r="I1261" s="451"/>
      <c r="J1261" s="451"/>
      <c r="K1261" s="451"/>
      <c r="L1261" s="451"/>
      <c r="M1261" s="451"/>
      <c r="N1261" s="451"/>
      <c r="O1261" s="451"/>
      <c r="P1261" s="451"/>
      <c r="Q1261" s="451"/>
      <c r="R1261" s="451"/>
      <c r="S1261" s="451"/>
      <c r="T1261" s="451"/>
      <c r="U1261" s="451"/>
      <c r="V1261" s="451"/>
      <c r="W1261" s="451"/>
      <c r="X1261" s="451"/>
      <c r="Y1261" s="451"/>
      <c r="Z1261" s="451"/>
      <c r="AA1261" s="451"/>
      <c r="AB1261" s="451"/>
      <c r="AC1261" s="451"/>
      <c r="AD1261" s="451"/>
      <c r="AE1261" s="451"/>
      <c r="AF1261" s="451"/>
      <c r="AG1261" s="451"/>
      <c r="AH1261" s="451"/>
      <c r="AI1261" s="451"/>
      <c r="AJ1261" s="451"/>
      <c r="AK1261" s="451"/>
      <c r="AL1261" s="451"/>
      <c r="AM1261" s="451"/>
      <c r="AN1261" s="451"/>
      <c r="AO1261" s="451"/>
      <c r="AP1261" s="451"/>
      <c r="AQ1261" s="451"/>
      <c r="AR1261" s="451"/>
      <c r="AS1261" s="451"/>
      <c r="AT1261" s="451"/>
      <c r="AU1261" s="451"/>
      <c r="AV1261" s="451"/>
    </row>
    <row r="1262" spans="1:48">
      <c r="A1262" s="451"/>
      <c r="B1262" s="451"/>
      <c r="C1262" s="451"/>
      <c r="D1262" s="451"/>
      <c r="E1262" s="451"/>
      <c r="F1262" s="451"/>
      <c r="G1262" s="451"/>
      <c r="H1262" s="451"/>
      <c r="I1262" s="451"/>
      <c r="J1262" s="451"/>
      <c r="K1262" s="451"/>
      <c r="L1262" s="451"/>
      <c r="M1262" s="451"/>
      <c r="N1262" s="451"/>
      <c r="O1262" s="451"/>
      <c r="P1262" s="451"/>
      <c r="Q1262" s="451"/>
      <c r="R1262" s="451"/>
      <c r="S1262" s="451"/>
      <c r="T1262" s="451"/>
      <c r="U1262" s="451"/>
      <c r="V1262" s="451"/>
      <c r="W1262" s="451"/>
      <c r="X1262" s="451"/>
      <c r="Y1262" s="451"/>
      <c r="Z1262" s="451"/>
      <c r="AA1262" s="451"/>
      <c r="AB1262" s="451"/>
      <c r="AC1262" s="451"/>
      <c r="AD1262" s="451"/>
      <c r="AE1262" s="451"/>
      <c r="AF1262" s="451"/>
      <c r="AG1262" s="451"/>
      <c r="AH1262" s="451"/>
      <c r="AI1262" s="451"/>
      <c r="AJ1262" s="451"/>
      <c r="AK1262" s="451"/>
      <c r="AL1262" s="451"/>
      <c r="AM1262" s="451"/>
      <c r="AN1262" s="451"/>
      <c r="AO1262" s="451"/>
      <c r="AP1262" s="451"/>
      <c r="AQ1262" s="451"/>
      <c r="AR1262" s="451"/>
      <c r="AS1262" s="451"/>
      <c r="AT1262" s="451"/>
      <c r="AU1262" s="451"/>
      <c r="AV1262" s="451"/>
    </row>
    <row r="1263" spans="1:48">
      <c r="A1263" s="451"/>
      <c r="B1263" s="451"/>
      <c r="C1263" s="451"/>
      <c r="D1263" s="451"/>
      <c r="E1263" s="451"/>
      <c r="F1263" s="451"/>
      <c r="G1263" s="451"/>
      <c r="H1263" s="451"/>
      <c r="I1263" s="451"/>
      <c r="J1263" s="451"/>
      <c r="K1263" s="451"/>
      <c r="L1263" s="451"/>
      <c r="M1263" s="451"/>
      <c r="N1263" s="451"/>
      <c r="O1263" s="451"/>
      <c r="P1263" s="451"/>
      <c r="Q1263" s="451"/>
      <c r="R1263" s="451"/>
      <c r="S1263" s="451"/>
      <c r="T1263" s="451"/>
      <c r="U1263" s="451"/>
      <c r="V1263" s="451"/>
      <c r="W1263" s="451"/>
      <c r="X1263" s="451"/>
      <c r="Y1263" s="451"/>
      <c r="Z1263" s="451"/>
      <c r="AA1263" s="451"/>
      <c r="AB1263" s="451"/>
      <c r="AC1263" s="451"/>
      <c r="AD1263" s="451"/>
      <c r="AE1263" s="451"/>
      <c r="AF1263" s="451"/>
      <c r="AG1263" s="451"/>
      <c r="AH1263" s="451"/>
      <c r="AI1263" s="451"/>
      <c r="AJ1263" s="451"/>
      <c r="AK1263" s="451"/>
      <c r="AL1263" s="451"/>
      <c r="AM1263" s="451"/>
      <c r="AN1263" s="451"/>
      <c r="AO1263" s="451"/>
      <c r="AP1263" s="451"/>
      <c r="AQ1263" s="451"/>
      <c r="AR1263" s="451"/>
      <c r="AS1263" s="451"/>
      <c r="AT1263" s="451"/>
      <c r="AU1263" s="451"/>
      <c r="AV1263" s="451"/>
    </row>
    <row r="1264" spans="1:48">
      <c r="A1264" s="451"/>
      <c r="B1264" s="451"/>
      <c r="C1264" s="451"/>
      <c r="D1264" s="451"/>
      <c r="E1264" s="451"/>
      <c r="F1264" s="451"/>
      <c r="G1264" s="451"/>
      <c r="H1264" s="451"/>
      <c r="I1264" s="451"/>
      <c r="J1264" s="451"/>
      <c r="K1264" s="451"/>
      <c r="L1264" s="451"/>
      <c r="M1264" s="451"/>
      <c r="N1264" s="451"/>
      <c r="O1264" s="451"/>
      <c r="P1264" s="451"/>
      <c r="Q1264" s="451"/>
      <c r="R1264" s="451"/>
      <c r="S1264" s="451"/>
      <c r="T1264" s="451"/>
      <c r="U1264" s="451"/>
      <c r="V1264" s="451"/>
      <c r="W1264" s="451"/>
      <c r="X1264" s="451"/>
      <c r="Y1264" s="451"/>
      <c r="Z1264" s="451"/>
      <c r="AA1264" s="451"/>
      <c r="AB1264" s="451"/>
      <c r="AC1264" s="451"/>
      <c r="AD1264" s="451"/>
      <c r="AE1264" s="451"/>
      <c r="AF1264" s="451"/>
      <c r="AG1264" s="451"/>
      <c r="AH1264" s="451"/>
      <c r="AI1264" s="451"/>
      <c r="AJ1264" s="451"/>
      <c r="AK1264" s="451"/>
      <c r="AL1264" s="451"/>
      <c r="AM1264" s="451"/>
      <c r="AN1264" s="451"/>
      <c r="AO1264" s="451"/>
      <c r="AP1264" s="451"/>
      <c r="AQ1264" s="451"/>
      <c r="AR1264" s="451"/>
      <c r="AS1264" s="451"/>
      <c r="AT1264" s="451"/>
      <c r="AU1264" s="451"/>
      <c r="AV1264" s="451"/>
    </row>
    <row r="1265" spans="1:48">
      <c r="A1265" s="451"/>
      <c r="B1265" s="451"/>
      <c r="C1265" s="451"/>
      <c r="D1265" s="451"/>
      <c r="E1265" s="451"/>
      <c r="F1265" s="451"/>
      <c r="G1265" s="451"/>
      <c r="H1265" s="451"/>
      <c r="I1265" s="451"/>
      <c r="J1265" s="451"/>
      <c r="K1265" s="451"/>
      <c r="L1265" s="451"/>
      <c r="M1265" s="451"/>
      <c r="N1265" s="451"/>
      <c r="O1265" s="451"/>
      <c r="P1265" s="451"/>
      <c r="Q1265" s="451"/>
      <c r="R1265" s="451"/>
      <c r="S1265" s="451"/>
      <c r="T1265" s="451"/>
      <c r="U1265" s="451"/>
      <c r="V1265" s="451"/>
      <c r="W1265" s="451"/>
      <c r="X1265" s="451"/>
      <c r="Y1265" s="451"/>
      <c r="Z1265" s="451"/>
      <c r="AA1265" s="451"/>
      <c r="AB1265" s="451"/>
      <c r="AC1265" s="451"/>
      <c r="AD1265" s="451"/>
      <c r="AE1265" s="451"/>
      <c r="AF1265" s="451"/>
      <c r="AG1265" s="451"/>
      <c r="AH1265" s="451"/>
      <c r="AI1265" s="451"/>
      <c r="AJ1265" s="451"/>
      <c r="AK1265" s="451"/>
      <c r="AL1265" s="451"/>
      <c r="AM1265" s="451"/>
      <c r="AN1265" s="451"/>
      <c r="AO1265" s="451"/>
      <c r="AP1265" s="451"/>
      <c r="AQ1265" s="451"/>
      <c r="AR1265" s="451"/>
      <c r="AS1265" s="451"/>
      <c r="AT1265" s="451"/>
      <c r="AU1265" s="451"/>
      <c r="AV1265" s="451"/>
    </row>
    <row r="1266" spans="1:48">
      <c r="A1266" s="451"/>
      <c r="B1266" s="451"/>
      <c r="C1266" s="451"/>
      <c r="D1266" s="451"/>
      <c r="E1266" s="451"/>
      <c r="F1266" s="451"/>
      <c r="G1266" s="451"/>
      <c r="H1266" s="451"/>
      <c r="I1266" s="451"/>
      <c r="J1266" s="451"/>
      <c r="K1266" s="451"/>
      <c r="L1266" s="451"/>
      <c r="M1266" s="451"/>
      <c r="N1266" s="451"/>
      <c r="O1266" s="451"/>
      <c r="P1266" s="451"/>
      <c r="Q1266" s="451"/>
      <c r="R1266" s="451"/>
      <c r="S1266" s="451"/>
      <c r="T1266" s="451"/>
      <c r="U1266" s="451"/>
      <c r="V1266" s="451"/>
      <c r="W1266" s="451"/>
      <c r="X1266" s="451"/>
      <c r="Y1266" s="451"/>
      <c r="Z1266" s="451"/>
      <c r="AA1266" s="451"/>
      <c r="AB1266" s="451"/>
      <c r="AC1266" s="451"/>
      <c r="AD1266" s="451"/>
      <c r="AE1266" s="451"/>
      <c r="AF1266" s="451"/>
      <c r="AG1266" s="451"/>
      <c r="AH1266" s="451"/>
      <c r="AI1266" s="451"/>
      <c r="AJ1266" s="451"/>
      <c r="AK1266" s="451"/>
      <c r="AL1266" s="451"/>
      <c r="AM1266" s="451"/>
      <c r="AN1266" s="451"/>
      <c r="AO1266" s="451"/>
      <c r="AP1266" s="451"/>
      <c r="AQ1266" s="451"/>
      <c r="AR1266" s="451"/>
      <c r="AS1266" s="451"/>
      <c r="AT1266" s="451"/>
      <c r="AU1266" s="451"/>
      <c r="AV1266" s="451"/>
    </row>
    <row r="1267" spans="1:48">
      <c r="A1267" s="451"/>
      <c r="B1267" s="451"/>
      <c r="C1267" s="451"/>
      <c r="D1267" s="451"/>
      <c r="E1267" s="451"/>
      <c r="F1267" s="451"/>
      <c r="G1267" s="451"/>
      <c r="H1267" s="451"/>
      <c r="I1267" s="451"/>
      <c r="J1267" s="451"/>
      <c r="K1267" s="451"/>
      <c r="L1267" s="451"/>
      <c r="M1267" s="451"/>
      <c r="N1267" s="451"/>
      <c r="O1267" s="451"/>
      <c r="P1267" s="451"/>
      <c r="Q1267" s="451"/>
      <c r="R1267" s="451"/>
      <c r="S1267" s="451"/>
      <c r="T1267" s="451"/>
      <c r="U1267" s="451"/>
      <c r="V1267" s="451"/>
      <c r="W1267" s="451"/>
      <c r="X1267" s="451"/>
      <c r="Y1267" s="451"/>
      <c r="Z1267" s="451"/>
      <c r="AA1267" s="451"/>
      <c r="AB1267" s="451"/>
      <c r="AC1267" s="451"/>
      <c r="AD1267" s="451"/>
      <c r="AE1267" s="451"/>
      <c r="AF1267" s="451"/>
      <c r="AG1267" s="451"/>
      <c r="AH1267" s="451"/>
      <c r="AI1267" s="451"/>
      <c r="AJ1267" s="451"/>
      <c r="AK1267" s="451"/>
      <c r="AL1267" s="451"/>
      <c r="AM1267" s="451"/>
      <c r="AN1267" s="451"/>
      <c r="AO1267" s="451"/>
      <c r="AP1267" s="451"/>
      <c r="AQ1267" s="451"/>
      <c r="AR1267" s="451"/>
      <c r="AS1267" s="451"/>
      <c r="AT1267" s="451"/>
      <c r="AU1267" s="451"/>
      <c r="AV1267" s="451"/>
    </row>
    <row r="1268" spans="1:48">
      <c r="A1268" s="451"/>
      <c r="B1268" s="451"/>
      <c r="C1268" s="451"/>
      <c r="D1268" s="451"/>
      <c r="E1268" s="451"/>
      <c r="F1268" s="451"/>
      <c r="G1268" s="451"/>
      <c r="H1268" s="451"/>
      <c r="I1268" s="451"/>
      <c r="J1268" s="451"/>
      <c r="K1268" s="451"/>
      <c r="L1268" s="451"/>
      <c r="M1268" s="451"/>
      <c r="N1268" s="451"/>
      <c r="O1268" s="451"/>
      <c r="P1268" s="451"/>
      <c r="Q1268" s="451"/>
      <c r="R1268" s="451"/>
      <c r="S1268" s="451"/>
      <c r="T1268" s="451"/>
      <c r="U1268" s="451"/>
      <c r="V1268" s="451"/>
      <c r="W1268" s="451"/>
      <c r="X1268" s="451"/>
      <c r="Y1268" s="451"/>
      <c r="Z1268" s="451"/>
      <c r="AA1268" s="451"/>
      <c r="AB1268" s="451"/>
      <c r="AC1268" s="451"/>
      <c r="AD1268" s="451"/>
      <c r="AE1268" s="451"/>
      <c r="AF1268" s="451"/>
      <c r="AG1268" s="451"/>
      <c r="AH1268" s="451"/>
      <c r="AI1268" s="451"/>
      <c r="AJ1268" s="451"/>
      <c r="AK1268" s="451"/>
      <c r="AL1268" s="451"/>
      <c r="AM1268" s="451"/>
      <c r="AN1268" s="451"/>
      <c r="AO1268" s="451"/>
      <c r="AP1268" s="451"/>
      <c r="AQ1268" s="451"/>
      <c r="AR1268" s="451"/>
      <c r="AS1268" s="451"/>
      <c r="AT1268" s="451"/>
      <c r="AU1268" s="451"/>
      <c r="AV1268" s="451"/>
    </row>
    <row r="1269" spans="1:48">
      <c r="A1269" s="451"/>
      <c r="B1269" s="451"/>
      <c r="C1269" s="451"/>
      <c r="D1269" s="451"/>
      <c r="E1269" s="451"/>
      <c r="F1269" s="451"/>
      <c r="G1269" s="451"/>
      <c r="H1269" s="451"/>
      <c r="I1269" s="451"/>
      <c r="J1269" s="451"/>
      <c r="K1269" s="451"/>
      <c r="L1269" s="451"/>
      <c r="M1269" s="451"/>
      <c r="N1269" s="451"/>
      <c r="O1269" s="451"/>
      <c r="P1269" s="451"/>
      <c r="Q1269" s="451"/>
      <c r="R1269" s="451"/>
      <c r="S1269" s="451"/>
      <c r="T1269" s="451"/>
      <c r="U1269" s="451"/>
      <c r="V1269" s="451"/>
      <c r="W1269" s="451"/>
      <c r="X1269" s="451"/>
      <c r="Y1269" s="451"/>
      <c r="Z1269" s="451"/>
      <c r="AA1269" s="451"/>
      <c r="AB1269" s="451"/>
      <c r="AC1269" s="451"/>
      <c r="AD1269" s="451"/>
      <c r="AE1269" s="451"/>
      <c r="AF1269" s="451"/>
      <c r="AG1269" s="451"/>
      <c r="AH1269" s="451"/>
      <c r="AI1269" s="451"/>
      <c r="AJ1269" s="451"/>
      <c r="AK1269" s="451"/>
      <c r="AL1269" s="451"/>
      <c r="AM1269" s="451"/>
      <c r="AN1269" s="451"/>
      <c r="AO1269" s="451"/>
      <c r="AP1269" s="451"/>
      <c r="AQ1269" s="451"/>
      <c r="AR1269" s="451"/>
      <c r="AS1269" s="451"/>
      <c r="AT1269" s="451"/>
      <c r="AU1269" s="451"/>
      <c r="AV1269" s="451"/>
    </row>
    <row r="1270" spans="1:48">
      <c r="A1270" s="451"/>
      <c r="B1270" s="451"/>
      <c r="C1270" s="451"/>
      <c r="D1270" s="451"/>
      <c r="E1270" s="451"/>
      <c r="F1270" s="451"/>
      <c r="G1270" s="451"/>
      <c r="H1270" s="451"/>
      <c r="I1270" s="451"/>
      <c r="J1270" s="451"/>
      <c r="K1270" s="451"/>
      <c r="L1270" s="451"/>
      <c r="M1270" s="451"/>
      <c r="N1270" s="451"/>
      <c r="O1270" s="451"/>
      <c r="P1270" s="451"/>
      <c r="Q1270" s="451"/>
      <c r="R1270" s="451"/>
      <c r="S1270" s="451"/>
      <c r="T1270" s="451"/>
      <c r="U1270" s="451"/>
      <c r="V1270" s="451"/>
      <c r="W1270" s="451"/>
      <c r="X1270" s="451"/>
      <c r="Y1270" s="451"/>
      <c r="Z1270" s="451"/>
      <c r="AA1270" s="451"/>
      <c r="AB1270" s="451"/>
      <c r="AC1270" s="451"/>
      <c r="AD1270" s="451"/>
      <c r="AE1270" s="451"/>
      <c r="AF1270" s="451"/>
      <c r="AG1270" s="451"/>
      <c r="AH1270" s="451"/>
      <c r="AI1270" s="451"/>
      <c r="AJ1270" s="451"/>
      <c r="AK1270" s="451"/>
      <c r="AL1270" s="451"/>
      <c r="AM1270" s="451"/>
      <c r="AN1270" s="451"/>
      <c r="AO1270" s="451"/>
      <c r="AP1270" s="451"/>
      <c r="AQ1270" s="451"/>
      <c r="AR1270" s="451"/>
      <c r="AS1270" s="451"/>
      <c r="AT1270" s="451"/>
      <c r="AU1270" s="451"/>
      <c r="AV1270" s="451"/>
    </row>
    <row r="1271" spans="1:48">
      <c r="A1271" s="451"/>
      <c r="B1271" s="451"/>
      <c r="C1271" s="451"/>
      <c r="D1271" s="451"/>
      <c r="E1271" s="451"/>
      <c r="F1271" s="451"/>
      <c r="G1271" s="451"/>
      <c r="H1271" s="451"/>
      <c r="I1271" s="451"/>
      <c r="J1271" s="451"/>
      <c r="K1271" s="451"/>
      <c r="L1271" s="451"/>
      <c r="M1271" s="451"/>
      <c r="N1271" s="451"/>
      <c r="O1271" s="451"/>
      <c r="P1271" s="451"/>
      <c r="Q1271" s="451"/>
      <c r="R1271" s="451"/>
      <c r="S1271" s="451"/>
      <c r="T1271" s="451"/>
      <c r="U1271" s="451"/>
      <c r="V1271" s="451"/>
      <c r="W1271" s="451"/>
      <c r="X1271" s="451"/>
      <c r="Y1271" s="451"/>
      <c r="Z1271" s="451"/>
      <c r="AA1271" s="451"/>
      <c r="AB1271" s="451"/>
      <c r="AC1271" s="451"/>
      <c r="AD1271" s="451"/>
      <c r="AE1271" s="451"/>
      <c r="AF1271" s="451"/>
      <c r="AG1271" s="451"/>
      <c r="AH1271" s="451"/>
      <c r="AI1271" s="451"/>
      <c r="AJ1271" s="451"/>
      <c r="AK1271" s="451"/>
      <c r="AL1271" s="451"/>
      <c r="AM1271" s="451"/>
      <c r="AN1271" s="451"/>
      <c r="AO1271" s="451"/>
      <c r="AP1271" s="451"/>
      <c r="AQ1271" s="451"/>
      <c r="AR1271" s="451"/>
      <c r="AS1271" s="451"/>
      <c r="AT1271" s="451"/>
      <c r="AU1271" s="451"/>
      <c r="AV1271" s="451"/>
    </row>
    <row r="1272" spans="1:48">
      <c r="A1272" s="451"/>
      <c r="B1272" s="451"/>
      <c r="C1272" s="451"/>
      <c r="D1272" s="451"/>
      <c r="E1272" s="451"/>
      <c r="F1272" s="451"/>
      <c r="G1272" s="451"/>
      <c r="H1272" s="451"/>
      <c r="I1272" s="451"/>
      <c r="J1272" s="451"/>
      <c r="K1272" s="451"/>
      <c r="L1272" s="451"/>
      <c r="M1272" s="451"/>
      <c r="N1272" s="451"/>
      <c r="O1272" s="451"/>
      <c r="P1272" s="451"/>
      <c r="Q1272" s="451"/>
      <c r="R1272" s="451"/>
      <c r="S1272" s="451"/>
      <c r="T1272" s="451"/>
      <c r="U1272" s="451"/>
      <c r="V1272" s="451"/>
      <c r="W1272" s="451"/>
      <c r="X1272" s="451"/>
      <c r="Y1272" s="451"/>
      <c r="Z1272" s="451"/>
      <c r="AA1272" s="451"/>
      <c r="AB1272" s="451"/>
      <c r="AC1272" s="451"/>
      <c r="AD1272" s="451"/>
      <c r="AE1272" s="451"/>
      <c r="AF1272" s="451"/>
      <c r="AG1272" s="451"/>
      <c r="AH1272" s="451"/>
      <c r="AI1272" s="451"/>
      <c r="AJ1272" s="451"/>
      <c r="AK1272" s="451"/>
      <c r="AL1272" s="451"/>
      <c r="AM1272" s="451"/>
      <c r="AN1272" s="451"/>
      <c r="AO1272" s="451"/>
      <c r="AP1272" s="451"/>
      <c r="AQ1272" s="451"/>
      <c r="AR1272" s="451"/>
      <c r="AS1272" s="451"/>
      <c r="AT1272" s="451"/>
      <c r="AU1272" s="451"/>
      <c r="AV1272" s="451"/>
    </row>
    <row r="1273" spans="1:48">
      <c r="A1273" s="451"/>
      <c r="B1273" s="451"/>
      <c r="C1273" s="451"/>
      <c r="D1273" s="451"/>
      <c r="E1273" s="451"/>
      <c r="F1273" s="451"/>
      <c r="G1273" s="451"/>
      <c r="H1273" s="451"/>
      <c r="I1273" s="451"/>
      <c r="J1273" s="451"/>
      <c r="K1273" s="451"/>
      <c r="L1273" s="451"/>
      <c r="M1273" s="451"/>
      <c r="N1273" s="451"/>
      <c r="O1273" s="451"/>
      <c r="P1273" s="451"/>
      <c r="Q1273" s="451"/>
      <c r="R1273" s="451"/>
      <c r="S1273" s="451"/>
      <c r="T1273" s="451"/>
      <c r="U1273" s="451"/>
      <c r="V1273" s="451"/>
      <c r="W1273" s="451"/>
      <c r="X1273" s="451"/>
      <c r="Y1273" s="451"/>
      <c r="Z1273" s="451"/>
      <c r="AA1273" s="451"/>
      <c r="AB1273" s="451"/>
      <c r="AC1273" s="451"/>
      <c r="AD1273" s="451"/>
      <c r="AE1273" s="451"/>
      <c r="AF1273" s="451"/>
      <c r="AG1273" s="451"/>
      <c r="AH1273" s="451"/>
      <c r="AI1273" s="451"/>
      <c r="AJ1273" s="451"/>
      <c r="AK1273" s="451"/>
      <c r="AL1273" s="451"/>
      <c r="AM1273" s="451"/>
      <c r="AN1273" s="451"/>
      <c r="AO1273" s="451"/>
      <c r="AP1273" s="451"/>
      <c r="AQ1273" s="451"/>
      <c r="AR1273" s="451"/>
      <c r="AS1273" s="451"/>
      <c r="AT1273" s="451"/>
      <c r="AU1273" s="451"/>
      <c r="AV1273" s="451"/>
    </row>
    <row r="1274" spans="1:48">
      <c r="A1274" s="451"/>
      <c r="B1274" s="451"/>
      <c r="C1274" s="451"/>
      <c r="D1274" s="451"/>
      <c r="E1274" s="451"/>
      <c r="F1274" s="451"/>
      <c r="G1274" s="451"/>
      <c r="H1274" s="451"/>
      <c r="I1274" s="451"/>
      <c r="J1274" s="451"/>
      <c r="K1274" s="451"/>
      <c r="L1274" s="451"/>
      <c r="M1274" s="451"/>
      <c r="N1274" s="451"/>
      <c r="O1274" s="451"/>
      <c r="P1274" s="451"/>
      <c r="Q1274" s="451"/>
      <c r="R1274" s="451"/>
      <c r="S1274" s="451"/>
      <c r="T1274" s="451"/>
      <c r="U1274" s="451"/>
      <c r="V1274" s="451"/>
      <c r="W1274" s="451"/>
      <c r="X1274" s="451"/>
      <c r="Y1274" s="451"/>
      <c r="Z1274" s="451"/>
      <c r="AA1274" s="451"/>
      <c r="AB1274" s="451"/>
      <c r="AC1274" s="451"/>
      <c r="AD1274" s="451"/>
      <c r="AE1274" s="451"/>
      <c r="AF1274" s="451"/>
      <c r="AG1274" s="451"/>
      <c r="AH1274" s="451"/>
      <c r="AI1274" s="451"/>
      <c r="AJ1274" s="451"/>
      <c r="AK1274" s="451"/>
      <c r="AL1274" s="451"/>
      <c r="AM1274" s="451"/>
      <c r="AN1274" s="451"/>
      <c r="AO1274" s="451"/>
      <c r="AP1274" s="451"/>
      <c r="AQ1274" s="451"/>
      <c r="AR1274" s="451"/>
      <c r="AS1274" s="451"/>
      <c r="AT1274" s="451"/>
      <c r="AU1274" s="451"/>
      <c r="AV1274" s="451"/>
    </row>
    <row r="1275" spans="1:48">
      <c r="A1275" s="451"/>
      <c r="B1275" s="451"/>
      <c r="C1275" s="451"/>
      <c r="D1275" s="451"/>
      <c r="E1275" s="451"/>
      <c r="F1275" s="451"/>
      <c r="G1275" s="451"/>
      <c r="H1275" s="451"/>
      <c r="I1275" s="451"/>
      <c r="J1275" s="451"/>
      <c r="K1275" s="451"/>
      <c r="L1275" s="451"/>
      <c r="M1275" s="451"/>
      <c r="N1275" s="451"/>
      <c r="O1275" s="451"/>
      <c r="P1275" s="451"/>
      <c r="Q1275" s="451"/>
      <c r="R1275" s="451"/>
      <c r="S1275" s="451"/>
      <c r="T1275" s="451"/>
      <c r="U1275" s="451"/>
      <c r="V1275" s="451"/>
      <c r="W1275" s="451"/>
      <c r="X1275" s="451"/>
      <c r="Y1275" s="451"/>
      <c r="Z1275" s="451"/>
      <c r="AA1275" s="451"/>
      <c r="AB1275" s="451"/>
      <c r="AC1275" s="451"/>
      <c r="AD1275" s="451"/>
      <c r="AE1275" s="451"/>
      <c r="AF1275" s="451"/>
      <c r="AG1275" s="451"/>
      <c r="AH1275" s="451"/>
      <c r="AI1275" s="451"/>
      <c r="AJ1275" s="451"/>
      <c r="AK1275" s="451"/>
      <c r="AL1275" s="451"/>
      <c r="AM1275" s="451"/>
      <c r="AN1275" s="451"/>
      <c r="AO1275" s="451"/>
      <c r="AP1275" s="451"/>
      <c r="AQ1275" s="451"/>
      <c r="AR1275" s="451"/>
      <c r="AS1275" s="451"/>
      <c r="AT1275" s="451"/>
      <c r="AU1275" s="451"/>
      <c r="AV1275" s="451"/>
    </row>
    <row r="1276" spans="1:48">
      <c r="A1276" s="451"/>
      <c r="B1276" s="451"/>
      <c r="C1276" s="451"/>
      <c r="D1276" s="451"/>
      <c r="E1276" s="451"/>
      <c r="F1276" s="451"/>
      <c r="G1276" s="451"/>
      <c r="H1276" s="451"/>
      <c r="I1276" s="451"/>
      <c r="J1276" s="451"/>
      <c r="K1276" s="451"/>
      <c r="L1276" s="451"/>
      <c r="M1276" s="451"/>
      <c r="N1276" s="451"/>
      <c r="O1276" s="451"/>
      <c r="P1276" s="451"/>
      <c r="Q1276" s="451"/>
      <c r="R1276" s="451"/>
      <c r="S1276" s="451"/>
      <c r="T1276" s="451"/>
      <c r="U1276" s="451"/>
      <c r="V1276" s="451"/>
      <c r="W1276" s="451"/>
      <c r="X1276" s="451"/>
      <c r="Y1276" s="451"/>
      <c r="Z1276" s="451"/>
      <c r="AA1276" s="451"/>
      <c r="AB1276" s="451"/>
      <c r="AC1276" s="451"/>
      <c r="AD1276" s="451"/>
      <c r="AE1276" s="451"/>
      <c r="AF1276" s="451"/>
      <c r="AG1276" s="451"/>
      <c r="AH1276" s="451"/>
      <c r="AI1276" s="451"/>
      <c r="AJ1276" s="451"/>
      <c r="AK1276" s="451"/>
      <c r="AL1276" s="451"/>
      <c r="AM1276" s="451"/>
      <c r="AN1276" s="451"/>
      <c r="AO1276" s="451"/>
      <c r="AP1276" s="451"/>
      <c r="AQ1276" s="451"/>
      <c r="AR1276" s="451"/>
      <c r="AS1276" s="451"/>
      <c r="AT1276" s="451"/>
      <c r="AU1276" s="451"/>
      <c r="AV1276" s="451"/>
    </row>
    <row r="1277" spans="1:48">
      <c r="A1277" s="451"/>
      <c r="B1277" s="451"/>
      <c r="C1277" s="451"/>
      <c r="D1277" s="451"/>
      <c r="E1277" s="451"/>
      <c r="F1277" s="451"/>
      <c r="G1277" s="451"/>
      <c r="H1277" s="451"/>
      <c r="I1277" s="451"/>
      <c r="J1277" s="451"/>
      <c r="K1277" s="451"/>
      <c r="L1277" s="451"/>
      <c r="M1277" s="451"/>
      <c r="N1277" s="451"/>
      <c r="O1277" s="451"/>
      <c r="P1277" s="451"/>
      <c r="Q1277" s="451"/>
      <c r="R1277" s="451"/>
      <c r="S1277" s="451"/>
      <c r="T1277" s="451"/>
      <c r="U1277" s="451"/>
      <c r="V1277" s="451"/>
      <c r="W1277" s="451"/>
      <c r="X1277" s="451"/>
      <c r="Y1277" s="451"/>
      <c r="Z1277" s="451"/>
      <c r="AA1277" s="451"/>
      <c r="AB1277" s="451"/>
      <c r="AC1277" s="451"/>
      <c r="AD1277" s="451"/>
      <c r="AE1277" s="451"/>
      <c r="AF1277" s="451"/>
      <c r="AG1277" s="451"/>
      <c r="AH1277" s="451"/>
      <c r="AI1277" s="451"/>
      <c r="AJ1277" s="451"/>
      <c r="AK1277" s="451"/>
      <c r="AL1277" s="451"/>
      <c r="AM1277" s="451"/>
      <c r="AN1277" s="451"/>
      <c r="AO1277" s="451"/>
      <c r="AP1277" s="451"/>
      <c r="AQ1277" s="451"/>
      <c r="AR1277" s="451"/>
      <c r="AS1277" s="451"/>
      <c r="AT1277" s="451"/>
      <c r="AU1277" s="451"/>
      <c r="AV1277" s="451"/>
    </row>
    <row r="1278" spans="1:48">
      <c r="A1278" s="451"/>
      <c r="B1278" s="451"/>
      <c r="C1278" s="451"/>
      <c r="D1278" s="451"/>
      <c r="E1278" s="451"/>
      <c r="F1278" s="451"/>
      <c r="G1278" s="451"/>
      <c r="H1278" s="451"/>
      <c r="I1278" s="451"/>
      <c r="J1278" s="451"/>
      <c r="K1278" s="451"/>
      <c r="L1278" s="451"/>
      <c r="M1278" s="451"/>
      <c r="N1278" s="451"/>
      <c r="O1278" s="451"/>
      <c r="P1278" s="451"/>
      <c r="Q1278" s="451"/>
      <c r="R1278" s="451"/>
      <c r="S1278" s="451"/>
      <c r="T1278" s="451"/>
      <c r="U1278" s="451"/>
      <c r="V1278" s="451"/>
      <c r="W1278" s="451"/>
      <c r="X1278" s="451"/>
      <c r="Y1278" s="451"/>
      <c r="Z1278" s="451"/>
      <c r="AA1278" s="451"/>
      <c r="AB1278" s="451"/>
      <c r="AC1278" s="451"/>
      <c r="AD1278" s="451"/>
      <c r="AE1278" s="451"/>
      <c r="AF1278" s="451"/>
      <c r="AG1278" s="451"/>
      <c r="AH1278" s="451"/>
      <c r="AI1278" s="451"/>
      <c r="AJ1278" s="451"/>
      <c r="AK1278" s="451"/>
      <c r="AL1278" s="451"/>
      <c r="AM1278" s="451"/>
      <c r="AN1278" s="451"/>
      <c r="AO1278" s="451"/>
      <c r="AP1278" s="451"/>
      <c r="AQ1278" s="451"/>
      <c r="AR1278" s="451"/>
      <c r="AS1278" s="451"/>
      <c r="AT1278" s="451"/>
      <c r="AU1278" s="451"/>
      <c r="AV1278" s="451"/>
    </row>
    <row r="1279" spans="1:48">
      <c r="A1279" s="451"/>
      <c r="B1279" s="451"/>
      <c r="C1279" s="451"/>
      <c r="D1279" s="451"/>
      <c r="E1279" s="451"/>
      <c r="F1279" s="451"/>
      <c r="G1279" s="451"/>
      <c r="H1279" s="451"/>
      <c r="I1279" s="451"/>
      <c r="J1279" s="451"/>
      <c r="K1279" s="451"/>
      <c r="L1279" s="451"/>
      <c r="M1279" s="451"/>
      <c r="N1279" s="451"/>
      <c r="O1279" s="451"/>
      <c r="P1279" s="451"/>
      <c r="Q1279" s="451"/>
      <c r="R1279" s="451"/>
      <c r="S1279" s="451"/>
      <c r="T1279" s="451"/>
      <c r="U1279" s="451"/>
      <c r="V1279" s="451"/>
      <c r="W1279" s="451"/>
      <c r="X1279" s="451"/>
      <c r="Y1279" s="451"/>
      <c r="Z1279" s="451"/>
      <c r="AA1279" s="451"/>
      <c r="AB1279" s="451"/>
      <c r="AC1279" s="451"/>
      <c r="AD1279" s="451"/>
      <c r="AE1279" s="451"/>
      <c r="AF1279" s="451"/>
      <c r="AG1279" s="451"/>
      <c r="AH1279" s="451"/>
      <c r="AI1279" s="451"/>
      <c r="AJ1279" s="451"/>
      <c r="AK1279" s="451"/>
      <c r="AL1279" s="451"/>
      <c r="AM1279" s="451"/>
      <c r="AN1279" s="451"/>
      <c r="AO1279" s="451"/>
      <c r="AP1279" s="451"/>
      <c r="AQ1279" s="451"/>
      <c r="AR1279" s="451"/>
      <c r="AS1279" s="451"/>
      <c r="AT1279" s="451"/>
      <c r="AU1279" s="451"/>
      <c r="AV1279" s="451"/>
    </row>
    <row r="1280" spans="1:48">
      <c r="A1280" s="451"/>
      <c r="B1280" s="451"/>
      <c r="C1280" s="451"/>
      <c r="D1280" s="451"/>
      <c r="E1280" s="451"/>
      <c r="F1280" s="451"/>
      <c r="G1280" s="451"/>
      <c r="H1280" s="451"/>
      <c r="I1280" s="451"/>
      <c r="J1280" s="451"/>
      <c r="K1280" s="451"/>
      <c r="L1280" s="451"/>
      <c r="M1280" s="451"/>
      <c r="N1280" s="451"/>
      <c r="O1280" s="451"/>
      <c r="P1280" s="451"/>
      <c r="Q1280" s="451"/>
      <c r="R1280" s="451"/>
      <c r="S1280" s="451"/>
      <c r="T1280" s="451"/>
      <c r="U1280" s="451"/>
      <c r="V1280" s="451"/>
      <c r="W1280" s="451"/>
      <c r="X1280" s="451"/>
      <c r="Y1280" s="451"/>
      <c r="Z1280" s="451"/>
      <c r="AA1280" s="451"/>
      <c r="AB1280" s="451"/>
      <c r="AC1280" s="451"/>
      <c r="AD1280" s="451"/>
      <c r="AE1280" s="451"/>
      <c r="AF1280" s="451"/>
      <c r="AG1280" s="451"/>
      <c r="AH1280" s="451"/>
      <c r="AI1280" s="451"/>
      <c r="AJ1280" s="451"/>
      <c r="AK1280" s="451"/>
      <c r="AL1280" s="451"/>
      <c r="AM1280" s="451"/>
      <c r="AN1280" s="451"/>
      <c r="AO1280" s="451"/>
      <c r="AP1280" s="451"/>
      <c r="AQ1280" s="451"/>
      <c r="AR1280" s="451"/>
      <c r="AS1280" s="451"/>
      <c r="AT1280" s="451"/>
      <c r="AU1280" s="451"/>
      <c r="AV1280" s="451"/>
    </row>
    <row r="1281" spans="1:48">
      <c r="A1281" s="451"/>
      <c r="B1281" s="451"/>
      <c r="C1281" s="451"/>
      <c r="D1281" s="451"/>
      <c r="E1281" s="451"/>
      <c r="F1281" s="451"/>
      <c r="G1281" s="451"/>
      <c r="H1281" s="451"/>
      <c r="I1281" s="451"/>
      <c r="J1281" s="451"/>
      <c r="K1281" s="451"/>
      <c r="L1281" s="451"/>
      <c r="M1281" s="451"/>
      <c r="N1281" s="451"/>
      <c r="O1281" s="451"/>
      <c r="P1281" s="451"/>
      <c r="Q1281" s="451"/>
      <c r="R1281" s="451"/>
      <c r="S1281" s="451"/>
      <c r="T1281" s="451"/>
      <c r="U1281" s="451"/>
      <c r="V1281" s="451"/>
      <c r="W1281" s="451"/>
      <c r="X1281" s="451"/>
      <c r="Y1281" s="451"/>
      <c r="Z1281" s="451"/>
      <c r="AA1281" s="451"/>
      <c r="AB1281" s="451"/>
      <c r="AC1281" s="451"/>
      <c r="AD1281" s="451"/>
      <c r="AE1281" s="451"/>
      <c r="AF1281" s="451"/>
      <c r="AG1281" s="451"/>
      <c r="AH1281" s="451"/>
      <c r="AI1281" s="451"/>
      <c r="AJ1281" s="451"/>
      <c r="AK1281" s="451"/>
      <c r="AL1281" s="451"/>
      <c r="AM1281" s="451"/>
      <c r="AN1281" s="451"/>
      <c r="AO1281" s="451"/>
      <c r="AP1281" s="451"/>
      <c r="AQ1281" s="451"/>
      <c r="AR1281" s="451"/>
      <c r="AS1281" s="451"/>
      <c r="AT1281" s="451"/>
      <c r="AU1281" s="451"/>
      <c r="AV1281" s="451"/>
    </row>
    <row r="1282" spans="1:48">
      <c r="A1282" s="451"/>
      <c r="B1282" s="451"/>
      <c r="C1282" s="451"/>
      <c r="D1282" s="451"/>
      <c r="E1282" s="451"/>
      <c r="F1282" s="451"/>
      <c r="G1282" s="451"/>
      <c r="H1282" s="451"/>
      <c r="I1282" s="451"/>
      <c r="J1282" s="451"/>
      <c r="K1282" s="451"/>
      <c r="L1282" s="451"/>
      <c r="M1282" s="451"/>
      <c r="N1282" s="451"/>
      <c r="O1282" s="451"/>
      <c r="P1282" s="451"/>
      <c r="Q1282" s="451"/>
      <c r="R1282" s="451"/>
      <c r="S1282" s="451"/>
      <c r="T1282" s="451"/>
      <c r="U1282" s="451"/>
      <c r="V1282" s="451"/>
      <c r="W1282" s="451"/>
      <c r="X1282" s="451"/>
      <c r="Y1282" s="451"/>
      <c r="Z1282" s="451"/>
      <c r="AA1282" s="451"/>
      <c r="AB1282" s="451"/>
      <c r="AC1282" s="451"/>
      <c r="AD1282" s="451"/>
      <c r="AE1282" s="451"/>
      <c r="AF1282" s="451"/>
      <c r="AG1282" s="451"/>
      <c r="AH1282" s="451"/>
      <c r="AI1282" s="451"/>
      <c r="AJ1282" s="451"/>
      <c r="AK1282" s="451"/>
      <c r="AL1282" s="451"/>
      <c r="AM1282" s="451"/>
      <c r="AN1282" s="451"/>
      <c r="AO1282" s="451"/>
      <c r="AP1282" s="451"/>
      <c r="AQ1282" s="451"/>
      <c r="AR1282" s="451"/>
      <c r="AS1282" s="451"/>
      <c r="AT1282" s="451"/>
      <c r="AU1282" s="451"/>
      <c r="AV1282" s="451"/>
    </row>
    <row r="1283" spans="1:48">
      <c r="A1283" s="451"/>
      <c r="B1283" s="451"/>
      <c r="C1283" s="451"/>
      <c r="D1283" s="451"/>
      <c r="E1283" s="451"/>
      <c r="F1283" s="451"/>
      <c r="G1283" s="451"/>
      <c r="H1283" s="451"/>
      <c r="I1283" s="451"/>
      <c r="J1283" s="451"/>
      <c r="K1283" s="451"/>
      <c r="L1283" s="451"/>
      <c r="M1283" s="451"/>
      <c r="N1283" s="451"/>
      <c r="O1283" s="451"/>
      <c r="P1283" s="451"/>
      <c r="Q1283" s="451"/>
      <c r="R1283" s="451"/>
      <c r="S1283" s="451"/>
      <c r="T1283" s="451"/>
      <c r="U1283" s="451"/>
      <c r="V1283" s="451"/>
      <c r="W1283" s="451"/>
      <c r="X1283" s="451"/>
      <c r="Y1283" s="451"/>
      <c r="Z1283" s="451"/>
      <c r="AA1283" s="451"/>
      <c r="AB1283" s="451"/>
      <c r="AC1283" s="451"/>
      <c r="AD1283" s="451"/>
      <c r="AE1283" s="451"/>
      <c r="AF1283" s="451"/>
      <c r="AG1283" s="451"/>
      <c r="AH1283" s="451"/>
      <c r="AI1283" s="451"/>
      <c r="AJ1283" s="451"/>
      <c r="AK1283" s="451"/>
      <c r="AL1283" s="451"/>
      <c r="AM1283" s="451"/>
      <c r="AN1283" s="451"/>
      <c r="AO1283" s="451"/>
      <c r="AP1283" s="451"/>
      <c r="AQ1283" s="451"/>
      <c r="AR1283" s="451"/>
      <c r="AS1283" s="451"/>
      <c r="AT1283" s="451"/>
      <c r="AU1283" s="451"/>
      <c r="AV1283" s="451"/>
    </row>
    <row r="1284" spans="1:48">
      <c r="A1284" s="451"/>
      <c r="B1284" s="451"/>
      <c r="C1284" s="451"/>
      <c r="D1284" s="451"/>
      <c r="E1284" s="451"/>
      <c r="F1284" s="451"/>
      <c r="G1284" s="451"/>
      <c r="H1284" s="451"/>
      <c r="I1284" s="451"/>
      <c r="J1284" s="451"/>
      <c r="K1284" s="451"/>
      <c r="L1284" s="451"/>
      <c r="M1284" s="451"/>
      <c r="N1284" s="451"/>
      <c r="O1284" s="451"/>
      <c r="P1284" s="451"/>
      <c r="Q1284" s="451"/>
      <c r="R1284" s="451"/>
      <c r="S1284" s="451"/>
      <c r="T1284" s="451"/>
      <c r="U1284" s="451"/>
      <c r="V1284" s="451"/>
      <c r="W1284" s="451"/>
      <c r="X1284" s="451"/>
      <c r="Y1284" s="451"/>
      <c r="Z1284" s="451"/>
      <c r="AA1284" s="451"/>
      <c r="AB1284" s="451"/>
      <c r="AC1284" s="451"/>
      <c r="AD1284" s="451"/>
      <c r="AE1284" s="451"/>
      <c r="AF1284" s="451"/>
      <c r="AG1284" s="451"/>
      <c r="AH1284" s="451"/>
      <c r="AI1284" s="451"/>
      <c r="AJ1284" s="451"/>
      <c r="AK1284" s="451"/>
      <c r="AL1284" s="451"/>
      <c r="AM1284" s="451"/>
      <c r="AN1284" s="451"/>
      <c r="AO1284" s="451"/>
      <c r="AP1284" s="451"/>
      <c r="AQ1284" s="451"/>
      <c r="AR1284" s="451"/>
      <c r="AS1284" s="451"/>
      <c r="AT1284" s="451"/>
      <c r="AU1284" s="451"/>
      <c r="AV1284" s="451"/>
    </row>
    <row r="1285" spans="1:48">
      <c r="A1285" s="451"/>
      <c r="B1285" s="451"/>
      <c r="C1285" s="451"/>
      <c r="D1285" s="451"/>
      <c r="E1285" s="451"/>
      <c r="F1285" s="451"/>
      <c r="G1285" s="451"/>
      <c r="H1285" s="451"/>
      <c r="I1285" s="451"/>
      <c r="J1285" s="451"/>
      <c r="K1285" s="451"/>
      <c r="L1285" s="451"/>
      <c r="M1285" s="451"/>
      <c r="N1285" s="451"/>
      <c r="O1285" s="451"/>
      <c r="P1285" s="451"/>
      <c r="Q1285" s="451"/>
      <c r="R1285" s="451"/>
      <c r="S1285" s="451"/>
      <c r="T1285" s="451"/>
      <c r="U1285" s="451"/>
      <c r="V1285" s="451"/>
      <c r="W1285" s="451"/>
      <c r="X1285" s="451"/>
      <c r="Y1285" s="451"/>
      <c r="Z1285" s="451"/>
      <c r="AA1285" s="451"/>
      <c r="AB1285" s="451"/>
      <c r="AC1285" s="451"/>
      <c r="AD1285" s="451"/>
      <c r="AE1285" s="451"/>
      <c r="AF1285" s="451"/>
      <c r="AG1285" s="451"/>
      <c r="AH1285" s="451"/>
      <c r="AI1285" s="451"/>
      <c r="AJ1285" s="451"/>
      <c r="AK1285" s="451"/>
      <c r="AL1285" s="451"/>
      <c r="AM1285" s="451"/>
      <c r="AN1285" s="451"/>
      <c r="AO1285" s="451"/>
      <c r="AP1285" s="451"/>
      <c r="AQ1285" s="451"/>
      <c r="AR1285" s="451"/>
      <c r="AS1285" s="451"/>
      <c r="AT1285" s="451"/>
      <c r="AU1285" s="451"/>
      <c r="AV1285" s="451"/>
    </row>
    <row r="1286" spans="1:48">
      <c r="A1286" s="451"/>
      <c r="B1286" s="451"/>
      <c r="C1286" s="451"/>
      <c r="D1286" s="451"/>
      <c r="E1286" s="451"/>
      <c r="F1286" s="451"/>
      <c r="G1286" s="451"/>
      <c r="H1286" s="451"/>
      <c r="I1286" s="451"/>
      <c r="J1286" s="451"/>
      <c r="K1286" s="451"/>
      <c r="L1286" s="451"/>
      <c r="M1286" s="451"/>
      <c r="N1286" s="451"/>
      <c r="O1286" s="451"/>
      <c r="P1286" s="451"/>
      <c r="Q1286" s="451"/>
      <c r="R1286" s="451"/>
      <c r="S1286" s="451"/>
      <c r="T1286" s="451"/>
      <c r="U1286" s="451"/>
      <c r="V1286" s="451"/>
      <c r="W1286" s="451"/>
      <c r="X1286" s="451"/>
      <c r="Y1286" s="451"/>
      <c r="Z1286" s="451"/>
      <c r="AA1286" s="451"/>
      <c r="AB1286" s="451"/>
      <c r="AC1286" s="451"/>
      <c r="AD1286" s="451"/>
      <c r="AE1286" s="451"/>
      <c r="AF1286" s="451"/>
      <c r="AG1286" s="451"/>
      <c r="AH1286" s="451"/>
      <c r="AI1286" s="451"/>
      <c r="AJ1286" s="451"/>
      <c r="AK1286" s="451"/>
      <c r="AL1286" s="451"/>
      <c r="AM1286" s="451"/>
      <c r="AN1286" s="451"/>
      <c r="AO1286" s="451"/>
      <c r="AP1286" s="451"/>
      <c r="AQ1286" s="451"/>
      <c r="AR1286" s="451"/>
      <c r="AS1286" s="451"/>
      <c r="AT1286" s="451"/>
      <c r="AU1286" s="451"/>
      <c r="AV1286" s="451"/>
    </row>
    <row r="1287" spans="1:48">
      <c r="A1287" s="451"/>
      <c r="B1287" s="451"/>
      <c r="C1287" s="451"/>
      <c r="D1287" s="451"/>
      <c r="E1287" s="451"/>
      <c r="F1287" s="451"/>
      <c r="G1287" s="451"/>
      <c r="H1287" s="451"/>
      <c r="I1287" s="451"/>
      <c r="J1287" s="451"/>
      <c r="K1287" s="451"/>
      <c r="L1287" s="451"/>
      <c r="M1287" s="451"/>
      <c r="N1287" s="451"/>
      <c r="O1287" s="451"/>
      <c r="P1287" s="451"/>
      <c r="Q1287" s="451"/>
      <c r="R1287" s="451"/>
      <c r="S1287" s="451"/>
      <c r="T1287" s="451"/>
      <c r="U1287" s="451"/>
      <c r="V1287" s="451"/>
      <c r="W1287" s="451"/>
      <c r="X1287" s="451"/>
      <c r="Y1287" s="451"/>
      <c r="Z1287" s="451"/>
      <c r="AA1287" s="451"/>
      <c r="AB1287" s="451"/>
      <c r="AC1287" s="451"/>
      <c r="AD1287" s="451"/>
      <c r="AE1287" s="451"/>
      <c r="AF1287" s="451"/>
      <c r="AG1287" s="451"/>
      <c r="AH1287" s="451"/>
      <c r="AI1287" s="451"/>
      <c r="AJ1287" s="451"/>
      <c r="AK1287" s="451"/>
      <c r="AL1287" s="451"/>
      <c r="AM1287" s="451"/>
      <c r="AN1287" s="451"/>
      <c r="AO1287" s="451"/>
      <c r="AP1287" s="451"/>
      <c r="AQ1287" s="451"/>
      <c r="AR1287" s="451"/>
      <c r="AS1287" s="451"/>
      <c r="AT1287" s="451"/>
      <c r="AU1287" s="451"/>
      <c r="AV1287" s="451"/>
    </row>
    <row r="1288" spans="1:48">
      <c r="A1288" s="451"/>
      <c r="B1288" s="451"/>
      <c r="C1288" s="451"/>
      <c r="D1288" s="451"/>
      <c r="E1288" s="451"/>
      <c r="F1288" s="451"/>
      <c r="G1288" s="451"/>
      <c r="H1288" s="451"/>
      <c r="I1288" s="451"/>
      <c r="J1288" s="451"/>
      <c r="K1288" s="451"/>
      <c r="L1288" s="451"/>
      <c r="M1288" s="451"/>
      <c r="N1288" s="451"/>
      <c r="O1288" s="451"/>
      <c r="P1288" s="451"/>
      <c r="Q1288" s="451"/>
      <c r="R1288" s="451"/>
      <c r="S1288" s="451"/>
      <c r="T1288" s="451"/>
      <c r="U1288" s="451"/>
      <c r="V1288" s="451"/>
      <c r="W1288" s="451"/>
      <c r="X1288" s="451"/>
      <c r="Y1288" s="451"/>
      <c r="Z1288" s="451"/>
      <c r="AA1288" s="451"/>
      <c r="AB1288" s="451"/>
      <c r="AC1288" s="451"/>
      <c r="AD1288" s="451"/>
      <c r="AE1288" s="451"/>
      <c r="AF1288" s="451"/>
      <c r="AG1288" s="451"/>
      <c r="AH1288" s="451"/>
      <c r="AI1288" s="451"/>
      <c r="AJ1288" s="451"/>
      <c r="AK1288" s="451"/>
      <c r="AL1288" s="451"/>
      <c r="AM1288" s="451"/>
      <c r="AN1288" s="451"/>
      <c r="AO1288" s="451"/>
      <c r="AP1288" s="451"/>
      <c r="AQ1288" s="451"/>
      <c r="AR1288" s="451"/>
      <c r="AS1288" s="451"/>
      <c r="AT1288" s="451"/>
      <c r="AU1288" s="451"/>
      <c r="AV1288" s="451"/>
    </row>
    <row r="1289" spans="1:48">
      <c r="A1289" s="451"/>
      <c r="B1289" s="451"/>
      <c r="C1289" s="451"/>
      <c r="D1289" s="451"/>
      <c r="E1289" s="451"/>
      <c r="F1289" s="451"/>
      <c r="G1289" s="451"/>
      <c r="H1289" s="451"/>
      <c r="I1289" s="451"/>
      <c r="J1289" s="451"/>
      <c r="K1289" s="451"/>
      <c r="L1289" s="451"/>
      <c r="M1289" s="451"/>
      <c r="N1289" s="451"/>
      <c r="O1289" s="451"/>
      <c r="P1289" s="451"/>
      <c r="Q1289" s="451"/>
      <c r="R1289" s="451"/>
      <c r="S1289" s="451"/>
      <c r="T1289" s="451"/>
      <c r="U1289" s="451"/>
      <c r="V1289" s="451"/>
      <c r="W1289" s="451"/>
      <c r="X1289" s="451"/>
      <c r="Y1289" s="451"/>
      <c r="Z1289" s="451"/>
      <c r="AA1289" s="451"/>
      <c r="AB1289" s="451"/>
      <c r="AC1289" s="451"/>
      <c r="AD1289" s="451"/>
      <c r="AE1289" s="451"/>
      <c r="AF1289" s="451"/>
      <c r="AG1289" s="451"/>
      <c r="AH1289" s="451"/>
      <c r="AI1289" s="451"/>
      <c r="AJ1289" s="451"/>
      <c r="AK1289" s="451"/>
      <c r="AL1289" s="451"/>
      <c r="AM1289" s="451"/>
      <c r="AN1289" s="451"/>
      <c r="AO1289" s="451"/>
      <c r="AP1289" s="451"/>
      <c r="AQ1289" s="451"/>
      <c r="AR1289" s="451"/>
      <c r="AS1289" s="451"/>
      <c r="AT1289" s="451"/>
      <c r="AU1289" s="451"/>
      <c r="AV1289" s="451"/>
    </row>
    <row r="1290" spans="1:48">
      <c r="A1290" s="451"/>
      <c r="B1290" s="451"/>
      <c r="C1290" s="451"/>
      <c r="D1290" s="451"/>
      <c r="E1290" s="451"/>
      <c r="F1290" s="451"/>
      <c r="G1290" s="451"/>
      <c r="H1290" s="451"/>
      <c r="I1290" s="451"/>
      <c r="J1290" s="451"/>
      <c r="K1290" s="451"/>
      <c r="L1290" s="451"/>
      <c r="M1290" s="451"/>
      <c r="N1290" s="451"/>
      <c r="O1290" s="451"/>
      <c r="P1290" s="451"/>
      <c r="Q1290" s="451"/>
      <c r="R1290" s="451"/>
      <c r="S1290" s="451"/>
      <c r="T1290" s="451"/>
      <c r="U1290" s="451"/>
      <c r="V1290" s="451"/>
      <c r="W1290" s="451"/>
      <c r="X1290" s="451"/>
      <c r="Y1290" s="451"/>
      <c r="Z1290" s="451"/>
      <c r="AA1290" s="451"/>
      <c r="AB1290" s="451"/>
      <c r="AC1290" s="451"/>
      <c r="AD1290" s="451"/>
      <c r="AE1290" s="451"/>
      <c r="AF1290" s="451"/>
      <c r="AG1290" s="451"/>
      <c r="AH1290" s="451"/>
      <c r="AI1290" s="451"/>
      <c r="AJ1290" s="451"/>
      <c r="AK1290" s="451"/>
      <c r="AL1290" s="451"/>
      <c r="AM1290" s="451"/>
      <c r="AN1290" s="451"/>
      <c r="AO1290" s="451"/>
      <c r="AP1290" s="451"/>
      <c r="AQ1290" s="451"/>
      <c r="AR1290" s="451"/>
      <c r="AS1290" s="451"/>
      <c r="AT1290" s="451"/>
      <c r="AU1290" s="451"/>
      <c r="AV1290" s="451"/>
    </row>
    <row r="1291" spans="1:48">
      <c r="A1291" s="451"/>
      <c r="B1291" s="451"/>
      <c r="C1291" s="451"/>
      <c r="D1291" s="451"/>
      <c r="E1291" s="451"/>
      <c r="F1291" s="451"/>
      <c r="G1291" s="451"/>
      <c r="H1291" s="451"/>
      <c r="I1291" s="451"/>
      <c r="J1291" s="451"/>
      <c r="K1291" s="451"/>
      <c r="L1291" s="451"/>
      <c r="M1291" s="451"/>
      <c r="N1291" s="451"/>
      <c r="O1291" s="451"/>
      <c r="P1291" s="451"/>
      <c r="Q1291" s="451"/>
      <c r="R1291" s="451"/>
      <c r="S1291" s="451"/>
      <c r="T1291" s="451"/>
      <c r="U1291" s="451"/>
      <c r="V1291" s="451"/>
      <c r="W1291" s="451"/>
      <c r="X1291" s="451"/>
      <c r="Y1291" s="451"/>
      <c r="Z1291" s="451"/>
      <c r="AA1291" s="451"/>
      <c r="AB1291" s="451"/>
      <c r="AC1291" s="451"/>
      <c r="AD1291" s="451"/>
      <c r="AE1291" s="451"/>
      <c r="AF1291" s="451"/>
      <c r="AG1291" s="451"/>
      <c r="AH1291" s="451"/>
      <c r="AI1291" s="451"/>
      <c r="AJ1291" s="451"/>
      <c r="AK1291" s="451"/>
      <c r="AL1291" s="451"/>
      <c r="AM1291" s="451"/>
      <c r="AN1291" s="451"/>
      <c r="AO1291" s="451"/>
      <c r="AP1291" s="451"/>
      <c r="AQ1291" s="451"/>
      <c r="AR1291" s="451"/>
      <c r="AS1291" s="451"/>
      <c r="AT1291" s="451"/>
      <c r="AU1291" s="451"/>
      <c r="AV1291" s="451"/>
    </row>
    <row r="1292" spans="1:48">
      <c r="A1292" s="451"/>
      <c r="B1292" s="451"/>
      <c r="C1292" s="451"/>
      <c r="D1292" s="451"/>
      <c r="E1292" s="451"/>
      <c r="F1292" s="451"/>
      <c r="G1292" s="451"/>
      <c r="H1292" s="451"/>
      <c r="I1292" s="451"/>
      <c r="J1292" s="451"/>
      <c r="K1292" s="451"/>
      <c r="L1292" s="451"/>
      <c r="M1292" s="451"/>
      <c r="N1292" s="451"/>
      <c r="O1292" s="451"/>
      <c r="P1292" s="451"/>
      <c r="Q1292" s="451"/>
      <c r="R1292" s="451"/>
      <c r="S1292" s="451"/>
      <c r="T1292" s="451"/>
      <c r="U1292" s="451"/>
      <c r="V1292" s="451"/>
      <c r="W1292" s="451"/>
      <c r="X1292" s="451"/>
      <c r="Y1292" s="451"/>
      <c r="Z1292" s="451"/>
      <c r="AA1292" s="451"/>
      <c r="AB1292" s="451"/>
      <c r="AC1292" s="451"/>
      <c r="AD1292" s="451"/>
      <c r="AE1292" s="451"/>
      <c r="AF1292" s="451"/>
      <c r="AG1292" s="451"/>
      <c r="AH1292" s="451"/>
      <c r="AI1292" s="451"/>
      <c r="AJ1292" s="451"/>
      <c r="AK1292" s="451"/>
      <c r="AL1292" s="451"/>
      <c r="AM1292" s="451"/>
      <c r="AN1292" s="451"/>
      <c r="AO1292" s="451"/>
      <c r="AP1292" s="451"/>
      <c r="AQ1292" s="451"/>
      <c r="AR1292" s="451"/>
      <c r="AS1292" s="451"/>
      <c r="AT1292" s="451"/>
      <c r="AU1292" s="451"/>
      <c r="AV1292" s="451"/>
    </row>
    <row r="1293" spans="1:48">
      <c r="A1293" s="451"/>
      <c r="B1293" s="451"/>
      <c r="C1293" s="451"/>
      <c r="D1293" s="451"/>
      <c r="E1293" s="451"/>
      <c r="F1293" s="451"/>
      <c r="G1293" s="451"/>
      <c r="H1293" s="451"/>
      <c r="I1293" s="451"/>
      <c r="J1293" s="451"/>
      <c r="K1293" s="451"/>
      <c r="L1293" s="451"/>
      <c r="M1293" s="451"/>
      <c r="N1293" s="451"/>
      <c r="O1293" s="451"/>
      <c r="P1293" s="451"/>
      <c r="Q1293" s="451"/>
      <c r="R1293" s="451"/>
      <c r="S1293" s="451"/>
      <c r="T1293" s="451"/>
      <c r="U1293" s="451"/>
      <c r="V1293" s="451"/>
      <c r="W1293" s="451"/>
      <c r="X1293" s="451"/>
      <c r="Y1293" s="451"/>
      <c r="Z1293" s="451"/>
      <c r="AA1293" s="451"/>
      <c r="AB1293" s="451"/>
      <c r="AC1293" s="451"/>
      <c r="AD1293" s="451"/>
      <c r="AE1293" s="451"/>
      <c r="AF1293" s="451"/>
      <c r="AG1293" s="451"/>
      <c r="AH1293" s="451"/>
      <c r="AI1293" s="451"/>
      <c r="AJ1293" s="451"/>
      <c r="AK1293" s="451"/>
      <c r="AL1293" s="451"/>
      <c r="AM1293" s="451"/>
      <c r="AN1293" s="451"/>
      <c r="AO1293" s="451"/>
      <c r="AP1293" s="451"/>
      <c r="AQ1293" s="451"/>
      <c r="AR1293" s="451"/>
      <c r="AS1293" s="451"/>
      <c r="AT1293" s="451"/>
      <c r="AU1293" s="451"/>
      <c r="AV1293" s="451"/>
    </row>
    <row r="1294" spans="1:48">
      <c r="A1294" s="451"/>
      <c r="B1294" s="451"/>
      <c r="C1294" s="451"/>
      <c r="D1294" s="451"/>
      <c r="E1294" s="451"/>
      <c r="F1294" s="451"/>
      <c r="G1294" s="451"/>
      <c r="H1294" s="451"/>
      <c r="I1294" s="451"/>
      <c r="J1294" s="451"/>
      <c r="K1294" s="451"/>
      <c r="L1294" s="451"/>
      <c r="M1294" s="451"/>
      <c r="N1294" s="451"/>
      <c r="O1294" s="451"/>
      <c r="P1294" s="451"/>
      <c r="Q1294" s="451"/>
      <c r="R1294" s="451"/>
      <c r="S1294" s="451"/>
      <c r="T1294" s="451"/>
      <c r="U1294" s="451"/>
      <c r="V1294" s="451"/>
      <c r="W1294" s="451"/>
      <c r="X1294" s="451"/>
      <c r="Y1294" s="451"/>
      <c r="Z1294" s="451"/>
      <c r="AA1294" s="451"/>
      <c r="AB1294" s="451"/>
      <c r="AC1294" s="451"/>
      <c r="AD1294" s="451"/>
      <c r="AE1294" s="451"/>
      <c r="AF1294" s="451"/>
      <c r="AG1294" s="451"/>
      <c r="AH1294" s="451"/>
      <c r="AI1294" s="451"/>
      <c r="AJ1294" s="451"/>
      <c r="AK1294" s="451"/>
      <c r="AL1294" s="451"/>
      <c r="AM1294" s="451"/>
      <c r="AN1294" s="451"/>
      <c r="AO1294" s="451"/>
      <c r="AP1294" s="451"/>
      <c r="AQ1294" s="451"/>
      <c r="AR1294" s="451"/>
      <c r="AS1294" s="451"/>
      <c r="AT1294" s="451"/>
      <c r="AU1294" s="451"/>
      <c r="AV1294" s="451"/>
    </row>
    <row r="1295" spans="1:48">
      <c r="A1295" s="451"/>
      <c r="B1295" s="451"/>
      <c r="C1295" s="451"/>
      <c r="D1295" s="451"/>
      <c r="E1295" s="451"/>
      <c r="F1295" s="451"/>
      <c r="G1295" s="451"/>
      <c r="H1295" s="451"/>
      <c r="I1295" s="451"/>
      <c r="J1295" s="451"/>
      <c r="K1295" s="451"/>
      <c r="L1295" s="451"/>
      <c r="M1295" s="451"/>
      <c r="N1295" s="451"/>
      <c r="O1295" s="451"/>
      <c r="P1295" s="451"/>
      <c r="Q1295" s="451"/>
      <c r="R1295" s="451"/>
      <c r="S1295" s="451"/>
      <c r="T1295" s="451"/>
      <c r="U1295" s="451"/>
      <c r="V1295" s="451"/>
      <c r="W1295" s="451"/>
      <c r="X1295" s="451"/>
      <c r="Y1295" s="451"/>
      <c r="Z1295" s="451"/>
      <c r="AA1295" s="451"/>
      <c r="AB1295" s="451"/>
      <c r="AC1295" s="451"/>
      <c r="AD1295" s="451"/>
      <c r="AE1295" s="451"/>
      <c r="AF1295" s="451"/>
      <c r="AG1295" s="451"/>
      <c r="AH1295" s="451"/>
      <c r="AI1295" s="451"/>
      <c r="AJ1295" s="451"/>
      <c r="AK1295" s="451"/>
      <c r="AL1295" s="451"/>
      <c r="AM1295" s="451"/>
      <c r="AN1295" s="451"/>
      <c r="AO1295" s="451"/>
      <c r="AP1295" s="451"/>
      <c r="AQ1295" s="451"/>
      <c r="AR1295" s="451"/>
      <c r="AS1295" s="451"/>
      <c r="AT1295" s="451"/>
      <c r="AU1295" s="451"/>
      <c r="AV1295" s="451"/>
    </row>
    <row r="1296" spans="1:48">
      <c r="A1296" s="451"/>
      <c r="B1296" s="451"/>
      <c r="C1296" s="451"/>
      <c r="D1296" s="451"/>
      <c r="E1296" s="451"/>
      <c r="F1296" s="451"/>
      <c r="G1296" s="451"/>
      <c r="H1296" s="451"/>
      <c r="I1296" s="451"/>
      <c r="J1296" s="451"/>
      <c r="K1296" s="451"/>
      <c r="L1296" s="451"/>
      <c r="M1296" s="451"/>
      <c r="N1296" s="451"/>
      <c r="O1296" s="451"/>
      <c r="P1296" s="451"/>
      <c r="Q1296" s="451"/>
      <c r="R1296" s="451"/>
      <c r="S1296" s="451"/>
      <c r="T1296" s="451"/>
      <c r="U1296" s="451"/>
      <c r="V1296" s="451"/>
      <c r="W1296" s="451"/>
      <c r="X1296" s="451"/>
      <c r="Y1296" s="451"/>
      <c r="Z1296" s="451"/>
      <c r="AA1296" s="451"/>
      <c r="AB1296" s="451"/>
      <c r="AC1296" s="451"/>
      <c r="AD1296" s="451"/>
      <c r="AE1296" s="451"/>
      <c r="AF1296" s="451"/>
      <c r="AG1296" s="451"/>
      <c r="AH1296" s="451"/>
      <c r="AI1296" s="451"/>
      <c r="AJ1296" s="451"/>
      <c r="AK1296" s="451"/>
      <c r="AL1296" s="451"/>
      <c r="AM1296" s="451"/>
      <c r="AN1296" s="451"/>
      <c r="AO1296" s="451"/>
      <c r="AP1296" s="451"/>
      <c r="AQ1296" s="451"/>
      <c r="AR1296" s="451"/>
      <c r="AS1296" s="451"/>
      <c r="AT1296" s="451"/>
      <c r="AU1296" s="451"/>
      <c r="AV1296" s="451"/>
    </row>
    <row r="1297" spans="1:48">
      <c r="A1297" s="451"/>
      <c r="B1297" s="451"/>
      <c r="C1297" s="451"/>
      <c r="D1297" s="451"/>
      <c r="E1297" s="451"/>
      <c r="F1297" s="451"/>
      <c r="G1297" s="451"/>
      <c r="H1297" s="451"/>
      <c r="I1297" s="451"/>
      <c r="J1297" s="451"/>
      <c r="K1297" s="451"/>
      <c r="L1297" s="451"/>
      <c r="M1297" s="451"/>
      <c r="N1297" s="451"/>
      <c r="O1297" s="451"/>
      <c r="P1297" s="451"/>
      <c r="Q1297" s="451"/>
      <c r="R1297" s="451"/>
      <c r="S1297" s="451"/>
      <c r="T1297" s="451"/>
      <c r="U1297" s="451"/>
      <c r="V1297" s="451"/>
      <c r="W1297" s="451"/>
      <c r="X1297" s="451"/>
      <c r="Y1297" s="451"/>
      <c r="Z1297" s="451"/>
      <c r="AA1297" s="451"/>
      <c r="AB1297" s="451"/>
      <c r="AC1297" s="451"/>
      <c r="AD1297" s="451"/>
      <c r="AE1297" s="451"/>
      <c r="AF1297" s="451"/>
      <c r="AG1297" s="451"/>
      <c r="AH1297" s="451"/>
      <c r="AI1297" s="451"/>
      <c r="AJ1297" s="451"/>
      <c r="AK1297" s="451"/>
      <c r="AL1297" s="451"/>
      <c r="AM1297" s="451"/>
      <c r="AN1297" s="451"/>
      <c r="AO1297" s="451"/>
      <c r="AP1297" s="451"/>
      <c r="AQ1297" s="451"/>
      <c r="AR1297" s="451"/>
      <c r="AS1297" s="451"/>
      <c r="AT1297" s="451"/>
      <c r="AU1297" s="451"/>
      <c r="AV1297" s="451"/>
    </row>
    <row r="1298" spans="1:48">
      <c r="A1298" s="451"/>
      <c r="B1298" s="451"/>
      <c r="C1298" s="451"/>
      <c r="D1298" s="451"/>
      <c r="E1298" s="451"/>
      <c r="F1298" s="451"/>
      <c r="G1298" s="451"/>
      <c r="H1298" s="451"/>
      <c r="I1298" s="451"/>
      <c r="J1298" s="451"/>
      <c r="K1298" s="451"/>
      <c r="L1298" s="451"/>
      <c r="M1298" s="451"/>
      <c r="N1298" s="451"/>
      <c r="O1298" s="451"/>
      <c r="P1298" s="451"/>
      <c r="Q1298" s="451"/>
      <c r="R1298" s="451"/>
      <c r="S1298" s="451"/>
      <c r="T1298" s="451"/>
      <c r="U1298" s="451"/>
      <c r="V1298" s="451"/>
      <c r="W1298" s="451"/>
      <c r="X1298" s="451"/>
      <c r="Y1298" s="451"/>
      <c r="Z1298" s="451"/>
      <c r="AA1298" s="451"/>
      <c r="AB1298" s="451"/>
      <c r="AC1298" s="451"/>
      <c r="AD1298" s="451"/>
      <c r="AE1298" s="451"/>
      <c r="AF1298" s="451"/>
      <c r="AG1298" s="451"/>
      <c r="AH1298" s="451"/>
      <c r="AI1298" s="451"/>
      <c r="AJ1298" s="451"/>
      <c r="AK1298" s="451"/>
      <c r="AL1298" s="451"/>
      <c r="AM1298" s="451"/>
      <c r="AN1298" s="451"/>
      <c r="AO1298" s="451"/>
      <c r="AP1298" s="451"/>
      <c r="AQ1298" s="451"/>
      <c r="AR1298" s="451"/>
      <c r="AS1298" s="451"/>
      <c r="AT1298" s="451"/>
      <c r="AU1298" s="451"/>
      <c r="AV1298" s="451"/>
    </row>
    <row r="1299" spans="1:48">
      <c r="A1299" s="451"/>
      <c r="B1299" s="451"/>
      <c r="C1299" s="451"/>
      <c r="D1299" s="451"/>
      <c r="E1299" s="451"/>
      <c r="F1299" s="451"/>
      <c r="G1299" s="451"/>
      <c r="H1299" s="451"/>
      <c r="I1299" s="451"/>
      <c r="J1299" s="451"/>
      <c r="K1299" s="451"/>
      <c r="L1299" s="451"/>
      <c r="M1299" s="451"/>
      <c r="N1299" s="451"/>
      <c r="O1299" s="451"/>
      <c r="P1299" s="451"/>
      <c r="Q1299" s="451"/>
      <c r="R1299" s="451"/>
      <c r="S1299" s="451"/>
      <c r="T1299" s="451"/>
      <c r="U1299" s="451"/>
      <c r="V1299" s="451"/>
      <c r="W1299" s="451"/>
      <c r="X1299" s="451"/>
      <c r="Y1299" s="451"/>
      <c r="Z1299" s="451"/>
      <c r="AA1299" s="451"/>
      <c r="AB1299" s="451"/>
      <c r="AC1299" s="451"/>
      <c r="AD1299" s="451"/>
      <c r="AE1299" s="451"/>
      <c r="AF1299" s="451"/>
      <c r="AG1299" s="451"/>
      <c r="AH1299" s="451"/>
      <c r="AI1299" s="451"/>
      <c r="AJ1299" s="451"/>
      <c r="AK1299" s="451"/>
      <c r="AL1299" s="451"/>
      <c r="AM1299" s="451"/>
      <c r="AN1299" s="451"/>
      <c r="AO1299" s="451"/>
      <c r="AP1299" s="451"/>
      <c r="AQ1299" s="451"/>
      <c r="AR1299" s="451"/>
      <c r="AS1299" s="451"/>
      <c r="AT1299" s="451"/>
      <c r="AU1299" s="451"/>
      <c r="AV1299" s="451"/>
    </row>
    <row r="1300" spans="1:48">
      <c r="A1300" s="451"/>
      <c r="B1300" s="451"/>
      <c r="C1300" s="451"/>
      <c r="D1300" s="451"/>
      <c r="E1300" s="451"/>
      <c r="F1300" s="451"/>
      <c r="G1300" s="451"/>
      <c r="H1300" s="451"/>
      <c r="I1300" s="451"/>
      <c r="J1300" s="451"/>
      <c r="K1300" s="451"/>
      <c r="L1300" s="451"/>
      <c r="M1300" s="451"/>
      <c r="N1300" s="451"/>
      <c r="O1300" s="451"/>
      <c r="P1300" s="451"/>
      <c r="Q1300" s="451"/>
      <c r="R1300" s="451"/>
      <c r="S1300" s="451"/>
      <c r="T1300" s="451"/>
      <c r="U1300" s="451"/>
      <c r="V1300" s="451"/>
      <c r="W1300" s="451"/>
      <c r="X1300" s="451"/>
      <c r="Y1300" s="451"/>
      <c r="Z1300" s="451"/>
      <c r="AA1300" s="451"/>
      <c r="AB1300" s="451"/>
      <c r="AC1300" s="451"/>
      <c r="AD1300" s="451"/>
      <c r="AE1300" s="451"/>
      <c r="AF1300" s="451"/>
      <c r="AG1300" s="451"/>
      <c r="AH1300" s="451"/>
      <c r="AI1300" s="451"/>
      <c r="AJ1300" s="451"/>
      <c r="AK1300" s="451"/>
      <c r="AL1300" s="451"/>
      <c r="AM1300" s="451"/>
      <c r="AN1300" s="451"/>
      <c r="AO1300" s="451"/>
      <c r="AP1300" s="451"/>
      <c r="AQ1300" s="451"/>
      <c r="AR1300" s="451"/>
      <c r="AS1300" s="451"/>
      <c r="AT1300" s="451"/>
      <c r="AU1300" s="451"/>
      <c r="AV1300" s="451"/>
    </row>
    <row r="1301" spans="1:48">
      <c r="A1301" s="451"/>
      <c r="B1301" s="451"/>
      <c r="C1301" s="451"/>
      <c r="D1301" s="451"/>
      <c r="E1301" s="451"/>
      <c r="F1301" s="451"/>
      <c r="G1301" s="451"/>
      <c r="H1301" s="451"/>
      <c r="I1301" s="451"/>
      <c r="J1301" s="451"/>
      <c r="K1301" s="451"/>
      <c r="L1301" s="451"/>
      <c r="M1301" s="451"/>
      <c r="N1301" s="451"/>
      <c r="O1301" s="451"/>
      <c r="P1301" s="451"/>
      <c r="Q1301" s="451"/>
      <c r="R1301" s="451"/>
      <c r="S1301" s="451"/>
      <c r="T1301" s="451"/>
      <c r="U1301" s="451"/>
      <c r="V1301" s="451"/>
      <c r="W1301" s="451"/>
      <c r="X1301" s="451"/>
      <c r="Y1301" s="451"/>
      <c r="Z1301" s="451"/>
      <c r="AA1301" s="451"/>
      <c r="AB1301" s="451"/>
      <c r="AC1301" s="451"/>
      <c r="AD1301" s="451"/>
      <c r="AE1301" s="451"/>
      <c r="AF1301" s="451"/>
      <c r="AG1301" s="451"/>
      <c r="AH1301" s="451"/>
      <c r="AI1301" s="451"/>
      <c r="AJ1301" s="451"/>
      <c r="AK1301" s="451"/>
      <c r="AL1301" s="451"/>
      <c r="AM1301" s="451"/>
      <c r="AN1301" s="451"/>
      <c r="AO1301" s="451"/>
      <c r="AP1301" s="451"/>
      <c r="AQ1301" s="451"/>
      <c r="AR1301" s="451"/>
      <c r="AS1301" s="451"/>
      <c r="AT1301" s="451"/>
      <c r="AU1301" s="451"/>
      <c r="AV1301" s="451"/>
    </row>
    <row r="1302" spans="1:48">
      <c r="A1302" s="451"/>
      <c r="B1302" s="451"/>
      <c r="C1302" s="451"/>
      <c r="D1302" s="451"/>
      <c r="E1302" s="451"/>
      <c r="F1302" s="451"/>
      <c r="G1302" s="451"/>
      <c r="H1302" s="451"/>
      <c r="I1302" s="451"/>
      <c r="J1302" s="451"/>
      <c r="K1302" s="451"/>
      <c r="L1302" s="451"/>
      <c r="M1302" s="451"/>
      <c r="N1302" s="451"/>
      <c r="O1302" s="451"/>
      <c r="P1302" s="451"/>
      <c r="Q1302" s="451"/>
      <c r="R1302" s="451"/>
      <c r="S1302" s="451"/>
      <c r="T1302" s="451"/>
      <c r="U1302" s="451"/>
      <c r="V1302" s="451"/>
      <c r="W1302" s="451"/>
      <c r="X1302" s="451"/>
      <c r="Y1302" s="451"/>
      <c r="Z1302" s="451"/>
      <c r="AA1302" s="451"/>
      <c r="AB1302" s="451"/>
      <c r="AC1302" s="451"/>
      <c r="AD1302" s="451"/>
      <c r="AE1302" s="451"/>
      <c r="AF1302" s="451"/>
      <c r="AG1302" s="451"/>
      <c r="AH1302" s="451"/>
      <c r="AI1302" s="451"/>
      <c r="AJ1302" s="451"/>
      <c r="AK1302" s="451"/>
      <c r="AL1302" s="451"/>
      <c r="AM1302" s="451"/>
      <c r="AN1302" s="451"/>
      <c r="AO1302" s="451"/>
      <c r="AP1302" s="451"/>
      <c r="AQ1302" s="451"/>
      <c r="AR1302" s="451"/>
      <c r="AS1302" s="451"/>
      <c r="AT1302" s="451"/>
      <c r="AU1302" s="451"/>
      <c r="AV1302" s="451"/>
    </row>
    <row r="1303" spans="1:48">
      <c r="A1303" s="451"/>
      <c r="B1303" s="451"/>
      <c r="C1303" s="451"/>
      <c r="D1303" s="451"/>
      <c r="E1303" s="451"/>
      <c r="F1303" s="451"/>
      <c r="G1303" s="451"/>
      <c r="H1303" s="451"/>
      <c r="I1303" s="451"/>
      <c r="J1303" s="451"/>
      <c r="K1303" s="451"/>
      <c r="L1303" s="451"/>
      <c r="M1303" s="451"/>
      <c r="N1303" s="451"/>
      <c r="O1303" s="451"/>
      <c r="P1303" s="451"/>
      <c r="Q1303" s="451"/>
      <c r="R1303" s="451"/>
      <c r="S1303" s="451"/>
      <c r="T1303" s="451"/>
      <c r="U1303" s="451"/>
      <c r="V1303" s="451"/>
      <c r="W1303" s="451"/>
      <c r="X1303" s="451"/>
      <c r="Y1303" s="451"/>
      <c r="Z1303" s="451"/>
      <c r="AA1303" s="451"/>
      <c r="AB1303" s="451"/>
      <c r="AC1303" s="451"/>
      <c r="AD1303" s="451"/>
      <c r="AE1303" s="451"/>
      <c r="AF1303" s="451"/>
      <c r="AG1303" s="451"/>
      <c r="AH1303" s="451"/>
      <c r="AI1303" s="451"/>
      <c r="AJ1303" s="451"/>
      <c r="AK1303" s="451"/>
      <c r="AL1303" s="451"/>
      <c r="AM1303" s="451"/>
      <c r="AN1303" s="451"/>
      <c r="AO1303" s="451"/>
      <c r="AP1303" s="451"/>
      <c r="AQ1303" s="451"/>
      <c r="AR1303" s="451"/>
      <c r="AS1303" s="451"/>
      <c r="AT1303" s="451"/>
      <c r="AU1303" s="451"/>
      <c r="AV1303" s="451"/>
    </row>
    <row r="1304" spans="1:48">
      <c r="A1304" s="451"/>
      <c r="B1304" s="451"/>
      <c r="C1304" s="451"/>
      <c r="D1304" s="451"/>
      <c r="E1304" s="451"/>
      <c r="F1304" s="451"/>
      <c r="G1304" s="451"/>
      <c r="H1304" s="451"/>
      <c r="I1304" s="451"/>
      <c r="J1304" s="451"/>
      <c r="K1304" s="451"/>
      <c r="L1304" s="451"/>
      <c r="M1304" s="451"/>
      <c r="N1304" s="451"/>
      <c r="O1304" s="451"/>
      <c r="P1304" s="451"/>
      <c r="Q1304" s="451"/>
      <c r="R1304" s="451"/>
      <c r="S1304" s="451"/>
      <c r="T1304" s="451"/>
      <c r="U1304" s="451"/>
      <c r="V1304" s="451"/>
      <c r="W1304" s="451"/>
      <c r="X1304" s="451"/>
      <c r="Y1304" s="451"/>
      <c r="Z1304" s="451"/>
      <c r="AA1304" s="451"/>
      <c r="AB1304" s="451"/>
      <c r="AC1304" s="451"/>
      <c r="AD1304" s="451"/>
      <c r="AE1304" s="451"/>
      <c r="AF1304" s="451"/>
      <c r="AG1304" s="451"/>
      <c r="AH1304" s="451"/>
      <c r="AI1304" s="451"/>
      <c r="AJ1304" s="451"/>
      <c r="AK1304" s="451"/>
      <c r="AL1304" s="451"/>
      <c r="AM1304" s="451"/>
      <c r="AN1304" s="451"/>
      <c r="AO1304" s="451"/>
      <c r="AP1304" s="451"/>
      <c r="AQ1304" s="451"/>
      <c r="AR1304" s="451"/>
      <c r="AS1304" s="451"/>
      <c r="AT1304" s="451"/>
      <c r="AU1304" s="451"/>
      <c r="AV1304" s="451"/>
    </row>
    <row r="1305" spans="1:48">
      <c r="A1305" s="451"/>
      <c r="B1305" s="451"/>
      <c r="C1305" s="451"/>
      <c r="D1305" s="451"/>
      <c r="E1305" s="451"/>
      <c r="F1305" s="451"/>
      <c r="G1305" s="451"/>
      <c r="H1305" s="451"/>
      <c r="I1305" s="451"/>
      <c r="J1305" s="451"/>
      <c r="K1305" s="451"/>
      <c r="L1305" s="451"/>
      <c r="M1305" s="451"/>
      <c r="N1305" s="451"/>
      <c r="O1305" s="451"/>
      <c r="P1305" s="451"/>
      <c r="Q1305" s="451"/>
      <c r="R1305" s="451"/>
      <c r="S1305" s="451"/>
      <c r="T1305" s="451"/>
      <c r="U1305" s="451"/>
      <c r="V1305" s="451"/>
      <c r="W1305" s="451"/>
      <c r="X1305" s="451"/>
      <c r="Y1305" s="451"/>
      <c r="Z1305" s="451"/>
      <c r="AA1305" s="451"/>
      <c r="AB1305" s="451"/>
      <c r="AC1305" s="451"/>
      <c r="AD1305" s="451"/>
      <c r="AE1305" s="451"/>
      <c r="AF1305" s="451"/>
      <c r="AG1305" s="451"/>
      <c r="AH1305" s="451"/>
      <c r="AI1305" s="451"/>
      <c r="AJ1305" s="451"/>
      <c r="AK1305" s="451"/>
      <c r="AL1305" s="451"/>
      <c r="AM1305" s="451"/>
      <c r="AN1305" s="451"/>
      <c r="AO1305" s="451"/>
      <c r="AP1305" s="451"/>
      <c r="AQ1305" s="451"/>
      <c r="AR1305" s="451"/>
      <c r="AS1305" s="451"/>
      <c r="AT1305" s="451"/>
      <c r="AU1305" s="451"/>
      <c r="AV1305" s="451"/>
    </row>
    <row r="1306" spans="1:48">
      <c r="A1306" s="451"/>
      <c r="B1306" s="451"/>
      <c r="C1306" s="451"/>
      <c r="D1306" s="451"/>
      <c r="E1306" s="451"/>
      <c r="F1306" s="451"/>
      <c r="G1306" s="451"/>
      <c r="H1306" s="451"/>
      <c r="I1306" s="451"/>
      <c r="J1306" s="451"/>
      <c r="K1306" s="451"/>
      <c r="L1306" s="451"/>
      <c r="M1306" s="451"/>
      <c r="N1306" s="451"/>
      <c r="O1306" s="451"/>
      <c r="P1306" s="451"/>
      <c r="Q1306" s="451"/>
      <c r="R1306" s="451"/>
      <c r="S1306" s="451"/>
      <c r="T1306" s="451"/>
      <c r="U1306" s="451"/>
      <c r="V1306" s="451"/>
      <c r="W1306" s="451"/>
      <c r="X1306" s="451"/>
      <c r="Y1306" s="451"/>
      <c r="Z1306" s="451"/>
      <c r="AA1306" s="451"/>
      <c r="AB1306" s="451"/>
      <c r="AC1306" s="451"/>
      <c r="AD1306" s="451"/>
      <c r="AE1306" s="451"/>
      <c r="AF1306" s="451"/>
      <c r="AG1306" s="451"/>
      <c r="AH1306" s="451"/>
      <c r="AI1306" s="451"/>
      <c r="AJ1306" s="451"/>
      <c r="AK1306" s="451"/>
      <c r="AL1306" s="451"/>
      <c r="AM1306" s="451"/>
      <c r="AN1306" s="451"/>
      <c r="AO1306" s="451"/>
      <c r="AP1306" s="451"/>
      <c r="AQ1306" s="451"/>
      <c r="AR1306" s="451"/>
      <c r="AS1306" s="451"/>
      <c r="AT1306" s="451"/>
      <c r="AU1306" s="451"/>
      <c r="AV1306" s="451"/>
    </row>
    <row r="1307" spans="1:48">
      <c r="A1307" s="451"/>
      <c r="B1307" s="451"/>
      <c r="C1307" s="451"/>
      <c r="D1307" s="451"/>
      <c r="E1307" s="451"/>
      <c r="F1307" s="451"/>
      <c r="G1307" s="451"/>
      <c r="H1307" s="451"/>
      <c r="I1307" s="451"/>
      <c r="J1307" s="451"/>
      <c r="K1307" s="451"/>
      <c r="L1307" s="451"/>
      <c r="M1307" s="451"/>
      <c r="N1307" s="451"/>
      <c r="O1307" s="451"/>
      <c r="P1307" s="451"/>
      <c r="Q1307" s="451"/>
      <c r="R1307" s="451"/>
      <c r="S1307" s="451"/>
      <c r="T1307" s="451"/>
      <c r="U1307" s="451"/>
      <c r="V1307" s="451"/>
      <c r="W1307" s="451"/>
      <c r="X1307" s="451"/>
      <c r="Y1307" s="451"/>
      <c r="Z1307" s="451"/>
      <c r="AA1307" s="451"/>
      <c r="AB1307" s="451"/>
      <c r="AC1307" s="451"/>
      <c r="AD1307" s="451"/>
      <c r="AE1307" s="451"/>
      <c r="AF1307" s="451"/>
      <c r="AG1307" s="451"/>
      <c r="AH1307" s="451"/>
      <c r="AI1307" s="451"/>
      <c r="AJ1307" s="451"/>
      <c r="AK1307" s="451"/>
      <c r="AL1307" s="451"/>
      <c r="AM1307" s="451"/>
      <c r="AN1307" s="451"/>
      <c r="AO1307" s="451"/>
      <c r="AP1307" s="451"/>
      <c r="AQ1307" s="451"/>
      <c r="AR1307" s="451"/>
      <c r="AS1307" s="451"/>
      <c r="AT1307" s="451"/>
      <c r="AU1307" s="451"/>
      <c r="AV1307" s="451"/>
    </row>
    <row r="1308" spans="1:48">
      <c r="A1308" s="451"/>
      <c r="B1308" s="451"/>
      <c r="C1308" s="451"/>
      <c r="D1308" s="451"/>
      <c r="E1308" s="451"/>
      <c r="F1308" s="451"/>
      <c r="G1308" s="451"/>
      <c r="H1308" s="451"/>
      <c r="I1308" s="451"/>
      <c r="J1308" s="451"/>
      <c r="K1308" s="451"/>
      <c r="L1308" s="451"/>
      <c r="M1308" s="451"/>
      <c r="N1308" s="451"/>
      <c r="O1308" s="451"/>
      <c r="P1308" s="451"/>
      <c r="Q1308" s="451"/>
      <c r="R1308" s="451"/>
      <c r="S1308" s="451"/>
      <c r="T1308" s="451"/>
      <c r="U1308" s="451"/>
      <c r="V1308" s="451"/>
      <c r="W1308" s="451"/>
      <c r="X1308" s="451"/>
      <c r="Y1308" s="451"/>
      <c r="Z1308" s="451"/>
      <c r="AA1308" s="451"/>
      <c r="AB1308" s="451"/>
      <c r="AC1308" s="451"/>
      <c r="AD1308" s="451"/>
      <c r="AE1308" s="451"/>
      <c r="AF1308" s="451"/>
      <c r="AG1308" s="451"/>
      <c r="AH1308" s="451"/>
      <c r="AI1308" s="451"/>
      <c r="AJ1308" s="451"/>
      <c r="AK1308" s="451"/>
      <c r="AL1308" s="451"/>
      <c r="AM1308" s="451"/>
      <c r="AN1308" s="451"/>
      <c r="AO1308" s="451"/>
      <c r="AP1308" s="451"/>
      <c r="AQ1308" s="451"/>
      <c r="AR1308" s="451"/>
      <c r="AS1308" s="451"/>
      <c r="AT1308" s="451"/>
      <c r="AU1308" s="451"/>
      <c r="AV1308" s="451"/>
    </row>
    <row r="1309" spans="1:48">
      <c r="A1309" s="451"/>
      <c r="B1309" s="451"/>
      <c r="C1309" s="451"/>
      <c r="D1309" s="451"/>
      <c r="E1309" s="451"/>
      <c r="F1309" s="451"/>
      <c r="G1309" s="451"/>
      <c r="H1309" s="451"/>
      <c r="I1309" s="451"/>
      <c r="J1309" s="451"/>
      <c r="K1309" s="451"/>
      <c r="L1309" s="451"/>
      <c r="M1309" s="451"/>
      <c r="N1309" s="451"/>
      <c r="O1309" s="451"/>
      <c r="P1309" s="451"/>
      <c r="Q1309" s="451"/>
      <c r="R1309" s="451"/>
      <c r="S1309" s="451"/>
      <c r="T1309" s="451"/>
      <c r="U1309" s="451"/>
      <c r="V1309" s="451"/>
      <c r="W1309" s="451"/>
      <c r="X1309" s="451"/>
      <c r="Y1309" s="451"/>
      <c r="Z1309" s="451"/>
      <c r="AA1309" s="451"/>
      <c r="AB1309" s="451"/>
      <c r="AC1309" s="451"/>
      <c r="AD1309" s="451"/>
      <c r="AE1309" s="451"/>
      <c r="AF1309" s="451"/>
      <c r="AG1309" s="451"/>
      <c r="AH1309" s="451"/>
      <c r="AI1309" s="451"/>
      <c r="AJ1309" s="451"/>
      <c r="AK1309" s="451"/>
      <c r="AL1309" s="451"/>
      <c r="AM1309" s="451"/>
      <c r="AN1309" s="451"/>
      <c r="AO1309" s="451"/>
      <c r="AP1309" s="451"/>
      <c r="AQ1309" s="451"/>
      <c r="AR1309" s="451"/>
      <c r="AS1309" s="451"/>
      <c r="AT1309" s="451"/>
      <c r="AU1309" s="451"/>
      <c r="AV1309" s="451"/>
    </row>
    <row r="1310" spans="1:48">
      <c r="A1310" s="451"/>
      <c r="B1310" s="451"/>
      <c r="C1310" s="451"/>
      <c r="D1310" s="451"/>
      <c r="E1310" s="451"/>
      <c r="F1310" s="451"/>
      <c r="G1310" s="451"/>
      <c r="H1310" s="451"/>
      <c r="I1310" s="451"/>
      <c r="J1310" s="451"/>
      <c r="K1310" s="451"/>
      <c r="L1310" s="451"/>
      <c r="M1310" s="451"/>
      <c r="N1310" s="451"/>
      <c r="O1310" s="451"/>
      <c r="P1310" s="451"/>
      <c r="Q1310" s="451"/>
      <c r="R1310" s="451"/>
      <c r="S1310" s="451"/>
      <c r="T1310" s="451"/>
      <c r="U1310" s="451"/>
      <c r="V1310" s="451"/>
      <c r="W1310" s="451"/>
      <c r="X1310" s="451"/>
      <c r="Y1310" s="451"/>
      <c r="Z1310" s="451"/>
      <c r="AA1310" s="451"/>
      <c r="AB1310" s="451"/>
      <c r="AC1310" s="451"/>
      <c r="AD1310" s="451"/>
      <c r="AE1310" s="451"/>
      <c r="AF1310" s="451"/>
      <c r="AG1310" s="451"/>
      <c r="AH1310" s="451"/>
      <c r="AI1310" s="451"/>
      <c r="AJ1310" s="451"/>
      <c r="AK1310" s="451"/>
      <c r="AL1310" s="451"/>
      <c r="AM1310" s="451"/>
      <c r="AN1310" s="451"/>
      <c r="AO1310" s="451"/>
      <c r="AP1310" s="451"/>
      <c r="AQ1310" s="451"/>
      <c r="AR1310" s="451"/>
      <c r="AS1310" s="451"/>
      <c r="AT1310" s="451"/>
      <c r="AU1310" s="451"/>
      <c r="AV1310" s="451"/>
    </row>
    <row r="1311" spans="1:48">
      <c r="A1311" s="451"/>
      <c r="B1311" s="451"/>
      <c r="C1311" s="451"/>
      <c r="D1311" s="451"/>
      <c r="E1311" s="451"/>
      <c r="F1311" s="451"/>
      <c r="G1311" s="451"/>
      <c r="H1311" s="451"/>
      <c r="I1311" s="451"/>
      <c r="J1311" s="451"/>
      <c r="K1311" s="451"/>
      <c r="L1311" s="451"/>
      <c r="M1311" s="451"/>
      <c r="N1311" s="451"/>
      <c r="O1311" s="451"/>
      <c r="P1311" s="451"/>
      <c r="Q1311" s="451"/>
      <c r="R1311" s="451"/>
      <c r="S1311" s="451"/>
      <c r="T1311" s="451"/>
      <c r="U1311" s="451"/>
      <c r="V1311" s="451"/>
      <c r="W1311" s="451"/>
      <c r="X1311" s="451"/>
      <c r="Y1311" s="451"/>
      <c r="Z1311" s="451"/>
      <c r="AA1311" s="451"/>
      <c r="AB1311" s="451"/>
      <c r="AC1311" s="451"/>
      <c r="AD1311" s="451"/>
      <c r="AE1311" s="451"/>
      <c r="AF1311" s="451"/>
      <c r="AG1311" s="451"/>
      <c r="AH1311" s="451"/>
      <c r="AI1311" s="451"/>
      <c r="AJ1311" s="451"/>
      <c r="AK1311" s="451"/>
      <c r="AL1311" s="451"/>
      <c r="AM1311" s="451"/>
      <c r="AN1311" s="451"/>
      <c r="AO1311" s="451"/>
      <c r="AP1311" s="451"/>
      <c r="AQ1311" s="451"/>
      <c r="AR1311" s="451"/>
      <c r="AS1311" s="451"/>
      <c r="AT1311" s="451"/>
      <c r="AU1311" s="451"/>
      <c r="AV1311" s="451"/>
    </row>
    <row r="1312" spans="1:48">
      <c r="A1312" s="451"/>
      <c r="B1312" s="451"/>
      <c r="C1312" s="451"/>
      <c r="D1312" s="451"/>
      <c r="E1312" s="451"/>
      <c r="F1312" s="451"/>
      <c r="G1312" s="451"/>
      <c r="H1312" s="451"/>
      <c r="I1312" s="451"/>
      <c r="J1312" s="451"/>
      <c r="K1312" s="451"/>
      <c r="L1312" s="451"/>
      <c r="M1312" s="451"/>
      <c r="N1312" s="451"/>
      <c r="O1312" s="451"/>
      <c r="P1312" s="451"/>
      <c r="Q1312" s="451"/>
      <c r="R1312" s="451"/>
      <c r="S1312" s="451"/>
      <c r="T1312" s="451"/>
      <c r="U1312" s="451"/>
      <c r="V1312" s="451"/>
      <c r="W1312" s="451"/>
      <c r="X1312" s="451"/>
      <c r="Y1312" s="451"/>
      <c r="Z1312" s="451"/>
      <c r="AA1312" s="451"/>
      <c r="AB1312" s="451"/>
      <c r="AC1312" s="451"/>
      <c r="AD1312" s="451"/>
      <c r="AE1312" s="451"/>
      <c r="AF1312" s="451"/>
      <c r="AG1312" s="451"/>
      <c r="AH1312" s="451"/>
      <c r="AI1312" s="451"/>
      <c r="AJ1312" s="451"/>
      <c r="AK1312" s="451"/>
      <c r="AL1312" s="451"/>
      <c r="AM1312" s="451"/>
      <c r="AN1312" s="451"/>
      <c r="AO1312" s="451"/>
      <c r="AP1312" s="451"/>
      <c r="AQ1312" s="451"/>
      <c r="AR1312" s="451"/>
      <c r="AS1312" s="451"/>
      <c r="AT1312" s="451"/>
      <c r="AU1312" s="451"/>
      <c r="AV1312" s="451"/>
    </row>
    <row r="1313" spans="1:48">
      <c r="A1313" s="451"/>
      <c r="B1313" s="451"/>
      <c r="C1313" s="451"/>
      <c r="D1313" s="451"/>
      <c r="E1313" s="451"/>
      <c r="F1313" s="451"/>
      <c r="G1313" s="451"/>
      <c r="H1313" s="451"/>
      <c r="I1313" s="451"/>
      <c r="J1313" s="451"/>
      <c r="K1313" s="451"/>
      <c r="L1313" s="451"/>
      <c r="M1313" s="451"/>
      <c r="N1313" s="451"/>
      <c r="O1313" s="451"/>
      <c r="P1313" s="451"/>
      <c r="Q1313" s="451"/>
      <c r="R1313" s="451"/>
      <c r="S1313" s="451"/>
      <c r="T1313" s="451"/>
      <c r="U1313" s="451"/>
      <c r="V1313" s="451"/>
      <c r="W1313" s="451"/>
      <c r="X1313" s="451"/>
      <c r="Y1313" s="451"/>
      <c r="Z1313" s="451"/>
      <c r="AA1313" s="451"/>
      <c r="AB1313" s="451"/>
      <c r="AC1313" s="451"/>
      <c r="AD1313" s="451"/>
      <c r="AE1313" s="451"/>
      <c r="AF1313" s="451"/>
      <c r="AG1313" s="451"/>
      <c r="AH1313" s="451"/>
      <c r="AI1313" s="451"/>
      <c r="AJ1313" s="451"/>
      <c r="AK1313" s="451"/>
      <c r="AL1313" s="451"/>
      <c r="AM1313" s="451"/>
      <c r="AN1313" s="451"/>
      <c r="AO1313" s="451"/>
      <c r="AP1313" s="451"/>
      <c r="AQ1313" s="451"/>
      <c r="AR1313" s="451"/>
      <c r="AS1313" s="451"/>
      <c r="AT1313" s="451"/>
      <c r="AU1313" s="451"/>
      <c r="AV1313" s="451"/>
    </row>
    <row r="1314" spans="1:48">
      <c r="A1314" s="451"/>
      <c r="B1314" s="451"/>
      <c r="C1314" s="451"/>
      <c r="D1314" s="451"/>
      <c r="E1314" s="451"/>
      <c r="F1314" s="451"/>
      <c r="G1314" s="451"/>
      <c r="H1314" s="451"/>
      <c r="I1314" s="451"/>
      <c r="J1314" s="451"/>
      <c r="K1314" s="451"/>
      <c r="L1314" s="451"/>
      <c r="M1314" s="451"/>
      <c r="N1314" s="451"/>
      <c r="O1314" s="451"/>
      <c r="P1314" s="451"/>
      <c r="Q1314" s="451"/>
      <c r="R1314" s="451"/>
      <c r="S1314" s="451"/>
      <c r="T1314" s="451"/>
      <c r="U1314" s="451"/>
      <c r="V1314" s="451"/>
      <c r="W1314" s="451"/>
      <c r="X1314" s="451"/>
      <c r="Y1314" s="451"/>
      <c r="Z1314" s="451"/>
      <c r="AA1314" s="451"/>
      <c r="AB1314" s="451"/>
      <c r="AC1314" s="451"/>
      <c r="AD1314" s="451"/>
      <c r="AE1314" s="451"/>
      <c r="AF1314" s="451"/>
      <c r="AG1314" s="451"/>
      <c r="AH1314" s="451"/>
      <c r="AI1314" s="451"/>
      <c r="AJ1314" s="451"/>
      <c r="AK1314" s="451"/>
      <c r="AL1314" s="451"/>
      <c r="AM1314" s="451"/>
      <c r="AN1314" s="451"/>
      <c r="AO1314" s="451"/>
      <c r="AP1314" s="451"/>
      <c r="AQ1314" s="451"/>
      <c r="AR1314" s="451"/>
      <c r="AS1314" s="451"/>
      <c r="AT1314" s="451"/>
      <c r="AU1314" s="451"/>
      <c r="AV1314" s="451"/>
    </row>
    <row r="1315" spans="1:48">
      <c r="A1315" s="451"/>
      <c r="B1315" s="451"/>
      <c r="C1315" s="451"/>
      <c r="D1315" s="451"/>
      <c r="E1315" s="451"/>
      <c r="F1315" s="451"/>
      <c r="G1315" s="451"/>
      <c r="H1315" s="451"/>
      <c r="I1315" s="451"/>
      <c r="J1315" s="451"/>
      <c r="K1315" s="451"/>
      <c r="L1315" s="451"/>
      <c r="M1315" s="451"/>
      <c r="N1315" s="451"/>
      <c r="O1315" s="451"/>
      <c r="P1315" s="451"/>
      <c r="Q1315" s="451"/>
      <c r="R1315" s="451"/>
      <c r="S1315" s="451"/>
      <c r="T1315" s="451"/>
      <c r="U1315" s="451"/>
      <c r="V1315" s="451"/>
      <c r="W1315" s="451"/>
      <c r="X1315" s="451"/>
      <c r="Y1315" s="451"/>
      <c r="Z1315" s="451"/>
      <c r="AA1315" s="451"/>
      <c r="AB1315" s="451"/>
      <c r="AC1315" s="451"/>
      <c r="AD1315" s="451"/>
      <c r="AE1315" s="451"/>
      <c r="AF1315" s="451"/>
      <c r="AG1315" s="451"/>
      <c r="AH1315" s="451"/>
      <c r="AI1315" s="451"/>
      <c r="AJ1315" s="451"/>
      <c r="AK1315" s="451"/>
      <c r="AL1315" s="451"/>
      <c r="AM1315" s="451"/>
      <c r="AN1315" s="451"/>
      <c r="AO1315" s="451"/>
      <c r="AP1315" s="451"/>
      <c r="AQ1315" s="451"/>
      <c r="AR1315" s="451"/>
      <c r="AS1315" s="451"/>
      <c r="AT1315" s="451"/>
      <c r="AU1315" s="451"/>
      <c r="AV1315" s="451"/>
    </row>
    <row r="1316" spans="1:48">
      <c r="A1316" s="451"/>
      <c r="B1316" s="451"/>
      <c r="C1316" s="451"/>
      <c r="D1316" s="451"/>
      <c r="E1316" s="451"/>
      <c r="F1316" s="451"/>
      <c r="G1316" s="451"/>
      <c r="H1316" s="451"/>
      <c r="I1316" s="451"/>
      <c r="J1316" s="451"/>
      <c r="K1316" s="451"/>
      <c r="L1316" s="451"/>
      <c r="M1316" s="451"/>
      <c r="N1316" s="451"/>
      <c r="O1316" s="451"/>
      <c r="P1316" s="451"/>
      <c r="Q1316" s="451"/>
      <c r="R1316" s="451"/>
      <c r="S1316" s="451"/>
      <c r="T1316" s="451"/>
      <c r="U1316" s="451"/>
      <c r="V1316" s="451"/>
      <c r="W1316" s="451"/>
      <c r="X1316" s="451"/>
      <c r="Y1316" s="451"/>
      <c r="Z1316" s="451"/>
      <c r="AA1316" s="451"/>
      <c r="AB1316" s="451"/>
      <c r="AC1316" s="451"/>
      <c r="AD1316" s="451"/>
      <c r="AE1316" s="451"/>
      <c r="AF1316" s="451"/>
      <c r="AG1316" s="451"/>
      <c r="AH1316" s="451"/>
      <c r="AI1316" s="451"/>
      <c r="AJ1316" s="451"/>
      <c r="AK1316" s="451"/>
      <c r="AL1316" s="451"/>
      <c r="AM1316" s="451"/>
      <c r="AN1316" s="451"/>
      <c r="AO1316" s="451"/>
      <c r="AP1316" s="451"/>
      <c r="AQ1316" s="451"/>
      <c r="AR1316" s="451"/>
      <c r="AS1316" s="451"/>
      <c r="AT1316" s="451"/>
      <c r="AU1316" s="451"/>
      <c r="AV1316" s="451"/>
    </row>
    <row r="1317" spans="1:48">
      <c r="A1317" s="451"/>
      <c r="B1317" s="451"/>
      <c r="C1317" s="451"/>
      <c r="D1317" s="451"/>
      <c r="E1317" s="451"/>
      <c r="F1317" s="451"/>
      <c r="G1317" s="451"/>
      <c r="H1317" s="451"/>
      <c r="I1317" s="451"/>
      <c r="J1317" s="451"/>
      <c r="K1317" s="451"/>
      <c r="L1317" s="451"/>
      <c r="M1317" s="451"/>
      <c r="N1317" s="451"/>
      <c r="O1317" s="451"/>
      <c r="P1317" s="451"/>
      <c r="Q1317" s="451"/>
      <c r="R1317" s="451"/>
      <c r="S1317" s="451"/>
      <c r="T1317" s="451"/>
      <c r="U1317" s="451"/>
      <c r="V1317" s="451"/>
      <c r="W1317" s="451"/>
      <c r="X1317" s="451"/>
      <c r="Y1317" s="451"/>
      <c r="Z1317" s="451"/>
      <c r="AA1317" s="451"/>
      <c r="AB1317" s="451"/>
      <c r="AC1317" s="451"/>
      <c r="AD1317" s="451"/>
      <c r="AE1317" s="451"/>
      <c r="AF1317" s="451"/>
      <c r="AG1317" s="451"/>
      <c r="AH1317" s="451"/>
      <c r="AI1317" s="451"/>
      <c r="AJ1317" s="451"/>
      <c r="AK1317" s="451"/>
      <c r="AL1317" s="451"/>
      <c r="AM1317" s="451"/>
      <c r="AN1317" s="451"/>
      <c r="AO1317" s="451"/>
      <c r="AP1317" s="451"/>
      <c r="AQ1317" s="451"/>
      <c r="AR1317" s="451"/>
      <c r="AS1317" s="451"/>
      <c r="AT1317" s="451"/>
      <c r="AU1317" s="451"/>
      <c r="AV1317" s="451"/>
    </row>
    <row r="1318" spans="1:48">
      <c r="A1318" s="451"/>
      <c r="B1318" s="451"/>
      <c r="C1318" s="451"/>
      <c r="D1318" s="451"/>
      <c r="E1318" s="451"/>
      <c r="F1318" s="451"/>
      <c r="G1318" s="451"/>
      <c r="H1318" s="451"/>
      <c r="I1318" s="451"/>
      <c r="J1318" s="451"/>
      <c r="K1318" s="451"/>
      <c r="L1318" s="451"/>
      <c r="M1318" s="451"/>
      <c r="N1318" s="451"/>
      <c r="O1318" s="451"/>
      <c r="P1318" s="451"/>
      <c r="Q1318" s="451"/>
      <c r="R1318" s="451"/>
      <c r="S1318" s="451"/>
      <c r="T1318" s="451"/>
      <c r="U1318" s="451"/>
      <c r="V1318" s="451"/>
      <c r="W1318" s="451"/>
      <c r="X1318" s="451"/>
      <c r="Y1318" s="451"/>
      <c r="Z1318" s="451"/>
      <c r="AA1318" s="451"/>
      <c r="AB1318" s="451"/>
      <c r="AC1318" s="451"/>
      <c r="AD1318" s="451"/>
      <c r="AE1318" s="451"/>
      <c r="AF1318" s="451"/>
      <c r="AG1318" s="451"/>
      <c r="AH1318" s="451"/>
      <c r="AI1318" s="451"/>
      <c r="AJ1318" s="451"/>
      <c r="AK1318" s="451"/>
      <c r="AL1318" s="451"/>
      <c r="AM1318" s="451"/>
      <c r="AN1318" s="451"/>
      <c r="AO1318" s="451"/>
      <c r="AP1318" s="451"/>
      <c r="AQ1318" s="451"/>
      <c r="AR1318" s="451"/>
      <c r="AS1318" s="451"/>
      <c r="AT1318" s="451"/>
      <c r="AU1318" s="451"/>
      <c r="AV1318" s="451"/>
    </row>
    <row r="1319" spans="1:48">
      <c r="A1319" s="451"/>
      <c r="B1319" s="451"/>
      <c r="C1319" s="451"/>
      <c r="D1319" s="451"/>
      <c r="E1319" s="451"/>
      <c r="F1319" s="451"/>
      <c r="G1319" s="451"/>
      <c r="H1319" s="451"/>
      <c r="I1319" s="451"/>
      <c r="J1319" s="451"/>
      <c r="K1319" s="451"/>
      <c r="L1319" s="451"/>
      <c r="M1319" s="451"/>
      <c r="N1319" s="451"/>
      <c r="O1319" s="451"/>
      <c r="P1319" s="451"/>
      <c r="Q1319" s="451"/>
      <c r="R1319" s="451"/>
      <c r="S1319" s="451"/>
      <c r="T1319" s="451"/>
      <c r="U1319" s="451"/>
      <c r="V1319" s="451"/>
      <c r="W1319" s="451"/>
      <c r="X1319" s="451"/>
      <c r="Y1319" s="451"/>
      <c r="Z1319" s="451"/>
      <c r="AA1319" s="451"/>
      <c r="AB1319" s="451"/>
      <c r="AC1319" s="451"/>
      <c r="AD1319" s="451"/>
      <c r="AE1319" s="451"/>
      <c r="AF1319" s="451"/>
      <c r="AG1319" s="451"/>
      <c r="AH1319" s="451"/>
      <c r="AI1319" s="451"/>
      <c r="AJ1319" s="451"/>
      <c r="AK1319" s="451"/>
      <c r="AL1319" s="451"/>
      <c r="AM1319" s="451"/>
      <c r="AN1319" s="451"/>
      <c r="AO1319" s="451"/>
      <c r="AP1319" s="451"/>
      <c r="AQ1319" s="451"/>
      <c r="AR1319" s="451"/>
      <c r="AS1319" s="451"/>
      <c r="AT1319" s="451"/>
      <c r="AU1319" s="451"/>
      <c r="AV1319" s="451"/>
    </row>
    <row r="1320" spans="1:48">
      <c r="A1320" s="451"/>
      <c r="B1320" s="451"/>
      <c r="C1320" s="451"/>
      <c r="D1320" s="451"/>
      <c r="E1320" s="451"/>
      <c r="F1320" s="451"/>
      <c r="G1320" s="451"/>
      <c r="H1320" s="451"/>
      <c r="I1320" s="451"/>
      <c r="J1320" s="451"/>
      <c r="K1320" s="451"/>
      <c r="L1320" s="451"/>
      <c r="M1320" s="451"/>
      <c r="N1320" s="451"/>
      <c r="O1320" s="451"/>
      <c r="P1320" s="451"/>
      <c r="Q1320" s="451"/>
      <c r="R1320" s="451"/>
      <c r="S1320" s="451"/>
      <c r="T1320" s="451"/>
      <c r="U1320" s="451"/>
      <c r="V1320" s="451"/>
      <c r="W1320" s="451"/>
      <c r="X1320" s="451"/>
      <c r="Y1320" s="451"/>
      <c r="Z1320" s="451"/>
      <c r="AA1320" s="451"/>
      <c r="AB1320" s="451"/>
      <c r="AC1320" s="451"/>
      <c r="AD1320" s="451"/>
      <c r="AE1320" s="451"/>
      <c r="AF1320" s="451"/>
      <c r="AG1320" s="451"/>
      <c r="AH1320" s="451"/>
      <c r="AI1320" s="451"/>
      <c r="AJ1320" s="451"/>
      <c r="AK1320" s="451"/>
      <c r="AL1320" s="451"/>
      <c r="AM1320" s="451"/>
      <c r="AN1320" s="451"/>
      <c r="AO1320" s="451"/>
      <c r="AP1320" s="451"/>
      <c r="AQ1320" s="451"/>
      <c r="AR1320" s="451"/>
      <c r="AS1320" s="451"/>
      <c r="AT1320" s="451"/>
      <c r="AU1320" s="451"/>
      <c r="AV1320" s="451"/>
    </row>
    <row r="1321" spans="1:48">
      <c r="A1321" s="451"/>
      <c r="B1321" s="451"/>
      <c r="C1321" s="451"/>
      <c r="D1321" s="451"/>
      <c r="E1321" s="451"/>
      <c r="F1321" s="451"/>
      <c r="G1321" s="451"/>
      <c r="H1321" s="451"/>
      <c r="I1321" s="451"/>
      <c r="J1321" s="451"/>
      <c r="K1321" s="451"/>
      <c r="L1321" s="451"/>
      <c r="M1321" s="451"/>
      <c r="N1321" s="451"/>
      <c r="O1321" s="451"/>
      <c r="P1321" s="451"/>
      <c r="Q1321" s="451"/>
      <c r="R1321" s="451"/>
      <c r="S1321" s="451"/>
      <c r="T1321" s="451"/>
      <c r="U1321" s="451"/>
      <c r="V1321" s="451"/>
      <c r="W1321" s="451"/>
      <c r="X1321" s="451"/>
      <c r="Y1321" s="451"/>
      <c r="Z1321" s="451"/>
      <c r="AA1321" s="451"/>
      <c r="AB1321" s="451"/>
      <c r="AC1321" s="451"/>
      <c r="AD1321" s="451"/>
      <c r="AE1321" s="451"/>
      <c r="AF1321" s="451"/>
      <c r="AG1321" s="451"/>
      <c r="AH1321" s="451"/>
      <c r="AI1321" s="451"/>
      <c r="AJ1321" s="451"/>
      <c r="AK1321" s="451"/>
      <c r="AL1321" s="451"/>
      <c r="AM1321" s="451"/>
      <c r="AN1321" s="451"/>
      <c r="AO1321" s="451"/>
      <c r="AP1321" s="451"/>
      <c r="AQ1321" s="451"/>
      <c r="AR1321" s="451"/>
      <c r="AS1321" s="451"/>
      <c r="AT1321" s="451"/>
      <c r="AU1321" s="451"/>
      <c r="AV1321" s="451"/>
    </row>
    <row r="1322" spans="1:48">
      <c r="A1322" s="451"/>
      <c r="B1322" s="451"/>
      <c r="C1322" s="451"/>
      <c r="D1322" s="451"/>
      <c r="E1322" s="451"/>
      <c r="F1322" s="451"/>
      <c r="G1322" s="451"/>
      <c r="H1322" s="451"/>
      <c r="I1322" s="451"/>
      <c r="J1322" s="451"/>
      <c r="K1322" s="451"/>
      <c r="L1322" s="451"/>
      <c r="M1322" s="451"/>
      <c r="N1322" s="451"/>
      <c r="O1322" s="451"/>
      <c r="P1322" s="451"/>
      <c r="Q1322" s="451"/>
      <c r="R1322" s="451"/>
      <c r="S1322" s="451"/>
      <c r="T1322" s="451"/>
      <c r="U1322" s="451"/>
      <c r="V1322" s="451"/>
      <c r="W1322" s="451"/>
      <c r="X1322" s="451"/>
      <c r="Y1322" s="451"/>
      <c r="Z1322" s="451"/>
      <c r="AA1322" s="451"/>
      <c r="AB1322" s="451"/>
      <c r="AC1322" s="451"/>
      <c r="AD1322" s="451"/>
      <c r="AE1322" s="451"/>
      <c r="AF1322" s="451"/>
      <c r="AG1322" s="451"/>
      <c r="AH1322" s="451"/>
      <c r="AI1322" s="451"/>
      <c r="AJ1322" s="451"/>
      <c r="AK1322" s="451"/>
      <c r="AL1322" s="451"/>
      <c r="AM1322" s="451"/>
      <c r="AN1322" s="451"/>
      <c r="AO1322" s="451"/>
      <c r="AP1322" s="451"/>
      <c r="AQ1322" s="451"/>
      <c r="AR1322" s="451"/>
      <c r="AS1322" s="451"/>
      <c r="AT1322" s="451"/>
      <c r="AU1322" s="451"/>
      <c r="AV1322" s="451"/>
    </row>
    <row r="1323" spans="1:48">
      <c r="A1323" s="451"/>
      <c r="B1323" s="451"/>
      <c r="C1323" s="451"/>
      <c r="D1323" s="451"/>
      <c r="E1323" s="451"/>
      <c r="F1323" s="451"/>
      <c r="G1323" s="451"/>
      <c r="H1323" s="451"/>
      <c r="I1323" s="451"/>
      <c r="J1323" s="451"/>
      <c r="K1323" s="451"/>
      <c r="L1323" s="451"/>
      <c r="M1323" s="451"/>
      <c r="N1323" s="451"/>
      <c r="O1323" s="451"/>
      <c r="P1323" s="451"/>
      <c r="Q1323" s="451"/>
      <c r="R1323" s="451"/>
      <c r="S1323" s="451"/>
      <c r="T1323" s="451"/>
      <c r="U1323" s="451"/>
      <c r="V1323" s="451"/>
      <c r="W1323" s="451"/>
      <c r="X1323" s="451"/>
      <c r="Y1323" s="451"/>
      <c r="Z1323" s="451"/>
      <c r="AA1323" s="451"/>
      <c r="AB1323" s="451"/>
      <c r="AC1323" s="451"/>
      <c r="AD1323" s="451"/>
      <c r="AE1323" s="451"/>
      <c r="AF1323" s="451"/>
      <c r="AG1323" s="451"/>
      <c r="AH1323" s="451"/>
      <c r="AI1323" s="451"/>
      <c r="AJ1323" s="451"/>
      <c r="AK1323" s="451"/>
      <c r="AL1323" s="451"/>
      <c r="AM1323" s="451"/>
      <c r="AN1323" s="451"/>
      <c r="AO1323" s="451"/>
      <c r="AP1323" s="451"/>
      <c r="AQ1323" s="451"/>
      <c r="AR1323" s="451"/>
      <c r="AS1323" s="451"/>
      <c r="AT1323" s="451"/>
      <c r="AU1323" s="451"/>
      <c r="AV1323" s="451"/>
    </row>
    <row r="1324" spans="1:48">
      <c r="A1324" s="451"/>
      <c r="B1324" s="451"/>
      <c r="C1324" s="451"/>
      <c r="D1324" s="451"/>
      <c r="E1324" s="451"/>
      <c r="F1324" s="451"/>
      <c r="G1324" s="451"/>
      <c r="H1324" s="451"/>
      <c r="I1324" s="451"/>
      <c r="J1324" s="451"/>
      <c r="K1324" s="451"/>
      <c r="L1324" s="451"/>
      <c r="M1324" s="451"/>
      <c r="N1324" s="451"/>
      <c r="O1324" s="451"/>
      <c r="P1324" s="451"/>
      <c r="Q1324" s="451"/>
      <c r="R1324" s="451"/>
      <c r="S1324" s="451"/>
      <c r="T1324" s="451"/>
      <c r="U1324" s="451"/>
      <c r="V1324" s="451"/>
      <c r="W1324" s="451"/>
      <c r="X1324" s="451"/>
      <c r="Y1324" s="451"/>
      <c r="Z1324" s="451"/>
      <c r="AA1324" s="451"/>
      <c r="AB1324" s="451"/>
      <c r="AC1324" s="451"/>
      <c r="AD1324" s="451"/>
      <c r="AE1324" s="451"/>
      <c r="AF1324" s="451"/>
      <c r="AG1324" s="451"/>
      <c r="AH1324" s="451"/>
      <c r="AI1324" s="451"/>
      <c r="AJ1324" s="451"/>
      <c r="AK1324" s="451"/>
      <c r="AL1324" s="451"/>
      <c r="AM1324" s="451"/>
      <c r="AN1324" s="451"/>
      <c r="AO1324" s="451"/>
      <c r="AP1324" s="451"/>
      <c r="AQ1324" s="451"/>
      <c r="AR1324" s="451"/>
      <c r="AS1324" s="451"/>
      <c r="AT1324" s="451"/>
      <c r="AU1324" s="451"/>
      <c r="AV1324" s="451"/>
    </row>
    <row r="1325" spans="1:48">
      <c r="A1325" s="451"/>
      <c r="B1325" s="451"/>
      <c r="C1325" s="451"/>
      <c r="D1325" s="451"/>
      <c r="E1325" s="451"/>
      <c r="F1325" s="451"/>
      <c r="G1325" s="451"/>
      <c r="H1325" s="451"/>
      <c r="I1325" s="451"/>
      <c r="J1325" s="451"/>
      <c r="K1325" s="451"/>
      <c r="L1325" s="451"/>
      <c r="M1325" s="451"/>
      <c r="N1325" s="451"/>
      <c r="O1325" s="451"/>
      <c r="P1325" s="451"/>
      <c r="Q1325" s="451"/>
      <c r="R1325" s="451"/>
      <c r="S1325" s="451"/>
      <c r="T1325" s="451"/>
      <c r="U1325" s="451"/>
      <c r="V1325" s="451"/>
      <c r="W1325" s="451"/>
      <c r="X1325" s="451"/>
      <c r="Y1325" s="451"/>
      <c r="Z1325" s="451"/>
      <c r="AA1325" s="451"/>
      <c r="AB1325" s="451"/>
      <c r="AC1325" s="451"/>
      <c r="AD1325" s="451"/>
      <c r="AE1325" s="451"/>
      <c r="AF1325" s="451"/>
      <c r="AG1325" s="451"/>
      <c r="AH1325" s="451"/>
      <c r="AI1325" s="451"/>
      <c r="AJ1325" s="451"/>
      <c r="AK1325" s="451"/>
      <c r="AL1325" s="451"/>
      <c r="AM1325" s="451"/>
      <c r="AN1325" s="451"/>
      <c r="AO1325" s="451"/>
      <c r="AP1325" s="451"/>
      <c r="AQ1325" s="451"/>
      <c r="AR1325" s="451"/>
      <c r="AS1325" s="451"/>
      <c r="AT1325" s="451"/>
      <c r="AU1325" s="451"/>
      <c r="AV1325" s="451"/>
    </row>
    <row r="1326" spans="1:48">
      <c r="A1326" s="451"/>
      <c r="B1326" s="451"/>
      <c r="C1326" s="451"/>
      <c r="D1326" s="451"/>
      <c r="E1326" s="451"/>
      <c r="F1326" s="451"/>
      <c r="G1326" s="451"/>
      <c r="H1326" s="451"/>
      <c r="I1326" s="451"/>
      <c r="J1326" s="451"/>
      <c r="K1326" s="451"/>
      <c r="L1326" s="451"/>
      <c r="M1326" s="451"/>
      <c r="N1326" s="451"/>
      <c r="O1326" s="451"/>
      <c r="P1326" s="451"/>
      <c r="Q1326" s="451"/>
      <c r="R1326" s="451"/>
      <c r="S1326" s="451"/>
      <c r="T1326" s="451"/>
      <c r="U1326" s="451"/>
      <c r="V1326" s="451"/>
      <c r="W1326" s="451"/>
      <c r="X1326" s="451"/>
      <c r="Y1326" s="451"/>
      <c r="Z1326" s="451"/>
      <c r="AA1326" s="451"/>
      <c r="AB1326" s="451"/>
      <c r="AC1326" s="451"/>
      <c r="AD1326" s="451"/>
      <c r="AE1326" s="451"/>
      <c r="AF1326" s="451"/>
      <c r="AG1326" s="451"/>
      <c r="AH1326" s="451"/>
      <c r="AI1326" s="451"/>
      <c r="AJ1326" s="451"/>
      <c r="AK1326" s="451"/>
      <c r="AL1326" s="451"/>
      <c r="AM1326" s="451"/>
      <c r="AN1326" s="451"/>
      <c r="AO1326" s="451"/>
      <c r="AP1326" s="451"/>
      <c r="AQ1326" s="451"/>
      <c r="AR1326" s="451"/>
      <c r="AS1326" s="451"/>
      <c r="AT1326" s="451"/>
      <c r="AU1326" s="451"/>
      <c r="AV1326" s="451"/>
    </row>
    <row r="1327" spans="1:48">
      <c r="A1327" s="451"/>
      <c r="B1327" s="451"/>
      <c r="C1327" s="451"/>
      <c r="D1327" s="451"/>
      <c r="E1327" s="451"/>
      <c r="F1327" s="451"/>
      <c r="G1327" s="451"/>
      <c r="H1327" s="451"/>
      <c r="I1327" s="451"/>
      <c r="J1327" s="451"/>
      <c r="K1327" s="451"/>
      <c r="L1327" s="451"/>
      <c r="M1327" s="451"/>
      <c r="N1327" s="451"/>
      <c r="O1327" s="451"/>
      <c r="P1327" s="451"/>
      <c r="Q1327" s="451"/>
      <c r="R1327" s="451"/>
      <c r="S1327" s="451"/>
      <c r="T1327" s="451"/>
      <c r="U1327" s="451"/>
      <c r="V1327" s="451"/>
      <c r="W1327" s="451"/>
      <c r="X1327" s="451"/>
      <c r="Y1327" s="451"/>
      <c r="Z1327" s="451"/>
      <c r="AA1327" s="451"/>
      <c r="AB1327" s="451"/>
      <c r="AC1327" s="451"/>
      <c r="AD1327" s="451"/>
      <c r="AE1327" s="451"/>
      <c r="AF1327" s="451"/>
      <c r="AG1327" s="451"/>
      <c r="AH1327" s="451"/>
      <c r="AI1327" s="451"/>
      <c r="AJ1327" s="451"/>
      <c r="AK1327" s="451"/>
      <c r="AL1327" s="451"/>
      <c r="AM1327" s="451"/>
      <c r="AN1327" s="451"/>
      <c r="AO1327" s="451"/>
      <c r="AP1327" s="451"/>
      <c r="AQ1327" s="451"/>
      <c r="AR1327" s="451"/>
      <c r="AS1327" s="451"/>
      <c r="AT1327" s="451"/>
      <c r="AU1327" s="451"/>
      <c r="AV1327" s="451"/>
    </row>
    <row r="1328" spans="1:48">
      <c r="A1328" s="451"/>
      <c r="B1328" s="451"/>
      <c r="C1328" s="451"/>
      <c r="D1328" s="451"/>
      <c r="E1328" s="451"/>
      <c r="F1328" s="451"/>
      <c r="G1328" s="451"/>
      <c r="H1328" s="451"/>
      <c r="I1328" s="451"/>
      <c r="J1328" s="451"/>
      <c r="K1328" s="451"/>
      <c r="L1328" s="451"/>
      <c r="M1328" s="451"/>
      <c r="N1328" s="451"/>
      <c r="O1328" s="451"/>
      <c r="P1328" s="451"/>
      <c r="Q1328" s="451"/>
      <c r="R1328" s="451"/>
      <c r="S1328" s="451"/>
      <c r="T1328" s="451"/>
      <c r="U1328" s="451"/>
      <c r="V1328" s="451"/>
      <c r="W1328" s="451"/>
      <c r="X1328" s="451"/>
      <c r="Y1328" s="451"/>
      <c r="Z1328" s="451"/>
      <c r="AA1328" s="451"/>
      <c r="AB1328" s="451"/>
      <c r="AC1328" s="451"/>
      <c r="AD1328" s="451"/>
      <c r="AE1328" s="451"/>
      <c r="AF1328" s="451"/>
      <c r="AG1328" s="451"/>
      <c r="AH1328" s="451"/>
      <c r="AI1328" s="451"/>
      <c r="AJ1328" s="451"/>
      <c r="AK1328" s="451"/>
      <c r="AL1328" s="451"/>
      <c r="AM1328" s="451"/>
      <c r="AN1328" s="451"/>
      <c r="AO1328" s="451"/>
      <c r="AP1328" s="451"/>
      <c r="AQ1328" s="451"/>
      <c r="AR1328" s="451"/>
      <c r="AS1328" s="451"/>
      <c r="AT1328" s="451"/>
      <c r="AU1328" s="451"/>
      <c r="AV1328" s="451"/>
    </row>
    <row r="1329" spans="1:48">
      <c r="A1329" s="451"/>
      <c r="B1329" s="451"/>
      <c r="C1329" s="451"/>
      <c r="D1329" s="451"/>
      <c r="E1329" s="451"/>
      <c r="F1329" s="451"/>
      <c r="G1329" s="451"/>
      <c r="H1329" s="451"/>
      <c r="I1329" s="451"/>
      <c r="J1329" s="451"/>
      <c r="K1329" s="451"/>
      <c r="L1329" s="451"/>
      <c r="M1329" s="451"/>
      <c r="N1329" s="451"/>
      <c r="O1329" s="451"/>
      <c r="P1329" s="451"/>
      <c r="Q1329" s="451"/>
      <c r="R1329" s="451"/>
      <c r="S1329" s="451"/>
      <c r="T1329" s="451"/>
      <c r="U1329" s="451"/>
      <c r="V1329" s="451"/>
      <c r="W1329" s="451"/>
      <c r="X1329" s="451"/>
      <c r="Y1329" s="451"/>
      <c r="Z1329" s="451"/>
      <c r="AA1329" s="451"/>
      <c r="AB1329" s="451"/>
      <c r="AC1329" s="451"/>
      <c r="AD1329" s="451"/>
      <c r="AE1329" s="451"/>
      <c r="AF1329" s="451"/>
      <c r="AG1329" s="451"/>
      <c r="AH1329" s="451"/>
      <c r="AI1329" s="451"/>
      <c r="AJ1329" s="451"/>
      <c r="AK1329" s="451"/>
      <c r="AL1329" s="451"/>
      <c r="AM1329" s="451"/>
      <c r="AN1329" s="451"/>
      <c r="AO1329" s="451"/>
      <c r="AP1329" s="451"/>
      <c r="AQ1329" s="451"/>
      <c r="AR1329" s="451"/>
      <c r="AS1329" s="451"/>
      <c r="AT1329" s="451"/>
      <c r="AU1329" s="451"/>
      <c r="AV1329" s="451"/>
    </row>
    <row r="1330" spans="1:48">
      <c r="A1330" s="451"/>
      <c r="B1330" s="451"/>
      <c r="C1330" s="451"/>
      <c r="D1330" s="451"/>
      <c r="E1330" s="451"/>
      <c r="F1330" s="451"/>
      <c r="G1330" s="451"/>
      <c r="H1330" s="451"/>
      <c r="I1330" s="451"/>
      <c r="J1330" s="451"/>
      <c r="K1330" s="451"/>
      <c r="L1330" s="451"/>
      <c r="M1330" s="451"/>
      <c r="N1330" s="451"/>
      <c r="O1330" s="451"/>
      <c r="P1330" s="451"/>
      <c r="Q1330" s="451"/>
      <c r="R1330" s="451"/>
      <c r="S1330" s="451"/>
      <c r="T1330" s="451"/>
      <c r="U1330" s="451"/>
      <c r="V1330" s="451"/>
      <c r="W1330" s="451"/>
      <c r="X1330" s="451"/>
      <c r="Y1330" s="451"/>
      <c r="Z1330" s="451"/>
      <c r="AA1330" s="451"/>
      <c r="AB1330" s="451"/>
      <c r="AC1330" s="451"/>
      <c r="AD1330" s="451"/>
      <c r="AE1330" s="451"/>
      <c r="AF1330" s="451"/>
      <c r="AG1330" s="451"/>
      <c r="AH1330" s="451"/>
      <c r="AI1330" s="451"/>
      <c r="AJ1330" s="451"/>
      <c r="AK1330" s="451"/>
      <c r="AL1330" s="451"/>
      <c r="AM1330" s="451"/>
      <c r="AN1330" s="451"/>
      <c r="AO1330" s="451"/>
      <c r="AP1330" s="451"/>
      <c r="AQ1330" s="451"/>
      <c r="AR1330" s="451"/>
      <c r="AS1330" s="451"/>
      <c r="AT1330" s="451"/>
      <c r="AU1330" s="451"/>
      <c r="AV1330" s="451"/>
    </row>
    <row r="1331" spans="1:48">
      <c r="A1331" s="451"/>
      <c r="B1331" s="451"/>
      <c r="C1331" s="451"/>
      <c r="D1331" s="451"/>
      <c r="E1331" s="451"/>
      <c r="F1331" s="451"/>
      <c r="G1331" s="451"/>
      <c r="H1331" s="451"/>
      <c r="I1331" s="451"/>
      <c r="J1331" s="451"/>
      <c r="K1331" s="451"/>
      <c r="L1331" s="451"/>
      <c r="M1331" s="451"/>
      <c r="N1331" s="451"/>
      <c r="O1331" s="451"/>
      <c r="P1331" s="451"/>
      <c r="Q1331" s="451"/>
      <c r="R1331" s="451"/>
      <c r="S1331" s="451"/>
      <c r="T1331" s="451"/>
      <c r="U1331" s="451"/>
      <c r="V1331" s="451"/>
      <c r="W1331" s="451"/>
      <c r="X1331" s="451"/>
      <c r="Y1331" s="451"/>
      <c r="Z1331" s="451"/>
      <c r="AA1331" s="451"/>
      <c r="AB1331" s="451"/>
      <c r="AC1331" s="451"/>
      <c r="AD1331" s="451"/>
      <c r="AE1331" s="451"/>
      <c r="AF1331" s="451"/>
      <c r="AG1331" s="451"/>
      <c r="AH1331" s="451"/>
      <c r="AI1331" s="451"/>
      <c r="AJ1331" s="451"/>
      <c r="AK1331" s="451"/>
      <c r="AL1331" s="451"/>
      <c r="AM1331" s="451"/>
      <c r="AN1331" s="451"/>
      <c r="AO1331" s="451"/>
      <c r="AP1331" s="451"/>
      <c r="AQ1331" s="451"/>
      <c r="AR1331" s="451"/>
      <c r="AS1331" s="451"/>
      <c r="AT1331" s="451"/>
      <c r="AU1331" s="451"/>
      <c r="AV1331" s="451"/>
    </row>
    <row r="1332" spans="1:48">
      <c r="A1332" s="451"/>
      <c r="B1332" s="451"/>
      <c r="C1332" s="451"/>
      <c r="D1332" s="451"/>
      <c r="E1332" s="451"/>
      <c r="F1332" s="451"/>
      <c r="G1332" s="451"/>
      <c r="H1332" s="451"/>
      <c r="I1332" s="451"/>
      <c r="J1332" s="451"/>
      <c r="K1332" s="451"/>
      <c r="L1332" s="451"/>
      <c r="M1332" s="451"/>
      <c r="N1332" s="451"/>
      <c r="O1332" s="451"/>
      <c r="P1332" s="451"/>
      <c r="Q1332" s="451"/>
      <c r="R1332" s="451"/>
      <c r="S1332" s="451"/>
      <c r="T1332" s="451"/>
      <c r="U1332" s="451"/>
      <c r="V1332" s="451"/>
      <c r="W1332" s="451"/>
      <c r="X1332" s="451"/>
      <c r="Y1332" s="451"/>
      <c r="Z1332" s="451"/>
      <c r="AA1332" s="451"/>
      <c r="AB1332" s="451"/>
      <c r="AC1332" s="451"/>
      <c r="AD1332" s="451"/>
      <c r="AE1332" s="451"/>
      <c r="AF1332" s="451"/>
      <c r="AG1332" s="451"/>
      <c r="AH1332" s="451"/>
      <c r="AI1332" s="451"/>
      <c r="AJ1332" s="451"/>
      <c r="AK1332" s="451"/>
      <c r="AL1332" s="451"/>
      <c r="AM1332" s="451"/>
      <c r="AN1332" s="451"/>
      <c r="AO1332" s="451"/>
      <c r="AP1332" s="451"/>
      <c r="AQ1332" s="451"/>
      <c r="AR1332" s="451"/>
      <c r="AS1332" s="451"/>
      <c r="AT1332" s="451"/>
      <c r="AU1332" s="451"/>
      <c r="AV1332" s="451"/>
    </row>
    <row r="1333" spans="1:48">
      <c r="A1333" s="451"/>
      <c r="B1333" s="451"/>
      <c r="C1333" s="451"/>
      <c r="D1333" s="451"/>
      <c r="E1333" s="451"/>
      <c r="F1333" s="451"/>
      <c r="G1333" s="451"/>
      <c r="H1333" s="451"/>
      <c r="I1333" s="451"/>
      <c r="J1333" s="451"/>
      <c r="K1333" s="451"/>
      <c r="L1333" s="451"/>
      <c r="M1333" s="451"/>
      <c r="N1333" s="451"/>
      <c r="O1333" s="451"/>
      <c r="P1333" s="451"/>
      <c r="Q1333" s="451"/>
      <c r="R1333" s="451"/>
      <c r="S1333" s="451"/>
      <c r="T1333" s="451"/>
      <c r="U1333" s="451"/>
      <c r="V1333" s="451"/>
      <c r="W1333" s="451"/>
      <c r="X1333" s="451"/>
      <c r="Y1333" s="451"/>
      <c r="Z1333" s="451"/>
      <c r="AA1333" s="451"/>
      <c r="AB1333" s="451"/>
      <c r="AC1333" s="451"/>
      <c r="AD1333" s="451"/>
      <c r="AE1333" s="451"/>
      <c r="AF1333" s="451"/>
      <c r="AG1333" s="451"/>
      <c r="AH1333" s="451"/>
      <c r="AI1333" s="451"/>
      <c r="AJ1333" s="451"/>
      <c r="AK1333" s="451"/>
      <c r="AL1333" s="451"/>
      <c r="AM1333" s="451"/>
      <c r="AN1333" s="451"/>
      <c r="AO1333" s="451"/>
      <c r="AP1333" s="451"/>
      <c r="AQ1333" s="451"/>
      <c r="AR1333" s="451"/>
      <c r="AS1333" s="451"/>
      <c r="AT1333" s="451"/>
      <c r="AU1333" s="451"/>
      <c r="AV1333" s="451"/>
    </row>
    <row r="1334" spans="1:48">
      <c r="A1334" s="451"/>
      <c r="B1334" s="451"/>
      <c r="C1334" s="451"/>
      <c r="D1334" s="451"/>
      <c r="E1334" s="451"/>
      <c r="F1334" s="451"/>
      <c r="G1334" s="451"/>
      <c r="H1334" s="451"/>
      <c r="I1334" s="451"/>
      <c r="J1334" s="451"/>
      <c r="K1334" s="451"/>
      <c r="L1334" s="451"/>
      <c r="M1334" s="451"/>
      <c r="N1334" s="451"/>
      <c r="O1334" s="451"/>
      <c r="P1334" s="451"/>
      <c r="Q1334" s="451"/>
      <c r="R1334" s="451"/>
      <c r="S1334" s="451"/>
      <c r="T1334" s="451"/>
      <c r="U1334" s="451"/>
      <c r="V1334" s="451"/>
      <c r="W1334" s="451"/>
      <c r="X1334" s="451"/>
      <c r="Y1334" s="451"/>
      <c r="Z1334" s="451"/>
      <c r="AA1334" s="451"/>
      <c r="AB1334" s="451"/>
      <c r="AC1334" s="451"/>
      <c r="AD1334" s="451"/>
      <c r="AE1334" s="451"/>
      <c r="AF1334" s="451"/>
      <c r="AG1334" s="451"/>
      <c r="AH1334" s="451"/>
      <c r="AI1334" s="451"/>
      <c r="AJ1334" s="451"/>
      <c r="AK1334" s="451"/>
      <c r="AL1334" s="451"/>
      <c r="AM1334" s="451"/>
      <c r="AN1334" s="451"/>
      <c r="AO1334" s="451"/>
      <c r="AP1334" s="451"/>
      <c r="AQ1334" s="451"/>
      <c r="AR1334" s="451"/>
      <c r="AS1334" s="451"/>
      <c r="AT1334" s="451"/>
      <c r="AU1334" s="451"/>
      <c r="AV1334" s="451"/>
    </row>
    <row r="1335" spans="1:48">
      <c r="A1335" s="451"/>
      <c r="B1335" s="451"/>
      <c r="C1335" s="451"/>
      <c r="D1335" s="451"/>
      <c r="E1335" s="451"/>
      <c r="F1335" s="451"/>
      <c r="G1335" s="451"/>
      <c r="H1335" s="451"/>
      <c r="I1335" s="451"/>
      <c r="J1335" s="451"/>
      <c r="K1335" s="451"/>
      <c r="L1335" s="451"/>
      <c r="M1335" s="451"/>
      <c r="N1335" s="451"/>
      <c r="O1335" s="451"/>
      <c r="P1335" s="451"/>
      <c r="Q1335" s="451"/>
      <c r="R1335" s="451"/>
      <c r="S1335" s="451"/>
      <c r="T1335" s="451"/>
      <c r="U1335" s="451"/>
      <c r="V1335" s="451"/>
      <c r="W1335" s="451"/>
      <c r="X1335" s="451"/>
      <c r="Y1335" s="451"/>
      <c r="Z1335" s="451"/>
      <c r="AA1335" s="451"/>
      <c r="AB1335" s="451"/>
      <c r="AC1335" s="451"/>
      <c r="AD1335" s="451"/>
      <c r="AE1335" s="451"/>
      <c r="AF1335" s="451"/>
      <c r="AG1335" s="451"/>
      <c r="AH1335" s="451"/>
      <c r="AI1335" s="451"/>
      <c r="AJ1335" s="451"/>
      <c r="AK1335" s="451"/>
      <c r="AL1335" s="451"/>
      <c r="AM1335" s="451"/>
      <c r="AN1335" s="451"/>
      <c r="AO1335" s="451"/>
      <c r="AP1335" s="451"/>
      <c r="AQ1335" s="451"/>
      <c r="AR1335" s="451"/>
      <c r="AS1335" s="451"/>
      <c r="AT1335" s="451"/>
      <c r="AU1335" s="451"/>
      <c r="AV1335" s="451"/>
    </row>
    <row r="1336" spans="1:48">
      <c r="A1336" s="451"/>
      <c r="B1336" s="451"/>
      <c r="C1336" s="451"/>
      <c r="D1336" s="451"/>
      <c r="E1336" s="451"/>
      <c r="F1336" s="451"/>
      <c r="G1336" s="451"/>
      <c r="H1336" s="451"/>
      <c r="I1336" s="451"/>
      <c r="J1336" s="451"/>
      <c r="K1336" s="451"/>
      <c r="L1336" s="451"/>
      <c r="M1336" s="451"/>
      <c r="N1336" s="451"/>
      <c r="O1336" s="451"/>
      <c r="P1336" s="451"/>
      <c r="Q1336" s="451"/>
      <c r="R1336" s="451"/>
      <c r="S1336" s="451"/>
      <c r="T1336" s="451"/>
      <c r="U1336" s="451"/>
      <c r="V1336" s="451"/>
      <c r="W1336" s="451"/>
      <c r="X1336" s="451"/>
      <c r="Y1336" s="451"/>
      <c r="Z1336" s="451"/>
      <c r="AA1336" s="451"/>
      <c r="AB1336" s="451"/>
      <c r="AC1336" s="451"/>
      <c r="AD1336" s="451"/>
      <c r="AE1336" s="451"/>
      <c r="AF1336" s="451"/>
      <c r="AG1336" s="451"/>
      <c r="AH1336" s="451"/>
      <c r="AI1336" s="451"/>
      <c r="AJ1336" s="451"/>
      <c r="AK1336" s="451"/>
      <c r="AL1336" s="451"/>
      <c r="AM1336" s="451"/>
      <c r="AN1336" s="451"/>
      <c r="AO1336" s="451"/>
      <c r="AP1336" s="451"/>
      <c r="AQ1336" s="451"/>
      <c r="AR1336" s="451"/>
      <c r="AS1336" s="451"/>
      <c r="AT1336" s="451"/>
      <c r="AU1336" s="451"/>
      <c r="AV1336" s="451"/>
    </row>
    <row r="1337" spans="1:48">
      <c r="A1337" s="451"/>
      <c r="B1337" s="451"/>
      <c r="C1337" s="451"/>
      <c r="D1337" s="451"/>
      <c r="E1337" s="451"/>
      <c r="F1337" s="451"/>
      <c r="G1337" s="451"/>
      <c r="H1337" s="451"/>
      <c r="I1337" s="451"/>
      <c r="J1337" s="451"/>
      <c r="K1337" s="451"/>
      <c r="L1337" s="451"/>
      <c r="M1337" s="451"/>
      <c r="N1337" s="451"/>
      <c r="O1337" s="451"/>
      <c r="P1337" s="451"/>
      <c r="Q1337" s="451"/>
      <c r="R1337" s="451"/>
      <c r="S1337" s="451"/>
      <c r="T1337" s="451"/>
      <c r="U1337" s="451"/>
      <c r="V1337" s="451"/>
      <c r="W1337" s="451"/>
      <c r="X1337" s="451"/>
      <c r="Y1337" s="451"/>
      <c r="Z1337" s="451"/>
      <c r="AA1337" s="451"/>
      <c r="AB1337" s="451"/>
      <c r="AC1337" s="451"/>
      <c r="AD1337" s="451"/>
      <c r="AE1337" s="451"/>
      <c r="AF1337" s="451"/>
      <c r="AG1337" s="451"/>
      <c r="AH1337" s="451"/>
      <c r="AI1337" s="451"/>
      <c r="AJ1337" s="451"/>
      <c r="AK1337" s="451"/>
      <c r="AL1337" s="451"/>
      <c r="AM1337" s="451"/>
      <c r="AN1337" s="451"/>
      <c r="AO1337" s="451"/>
      <c r="AP1337" s="451"/>
      <c r="AQ1337" s="451"/>
      <c r="AR1337" s="451"/>
      <c r="AS1337" s="451"/>
      <c r="AT1337" s="451"/>
      <c r="AU1337" s="451"/>
      <c r="AV1337" s="451"/>
    </row>
    <row r="1338" spans="1:48">
      <c r="A1338" s="451"/>
      <c r="B1338" s="451"/>
      <c r="C1338" s="451"/>
      <c r="D1338" s="451"/>
      <c r="E1338" s="451"/>
      <c r="F1338" s="451"/>
      <c r="G1338" s="451"/>
      <c r="H1338" s="451"/>
      <c r="I1338" s="451"/>
      <c r="J1338" s="451"/>
      <c r="K1338" s="451"/>
      <c r="L1338" s="451"/>
      <c r="M1338" s="451"/>
      <c r="N1338" s="451"/>
      <c r="O1338" s="451"/>
      <c r="P1338" s="451"/>
      <c r="Q1338" s="451"/>
      <c r="R1338" s="451"/>
      <c r="S1338" s="451"/>
      <c r="T1338" s="451"/>
      <c r="U1338" s="451"/>
      <c r="V1338" s="451"/>
      <c r="W1338" s="451"/>
      <c r="X1338" s="451"/>
      <c r="Y1338" s="451"/>
      <c r="Z1338" s="451"/>
      <c r="AA1338" s="451"/>
      <c r="AB1338" s="451"/>
      <c r="AC1338" s="451"/>
      <c r="AD1338" s="451"/>
      <c r="AE1338" s="451"/>
      <c r="AF1338" s="451"/>
      <c r="AG1338" s="451"/>
      <c r="AH1338" s="451"/>
      <c r="AI1338" s="451"/>
      <c r="AJ1338" s="451"/>
      <c r="AK1338" s="451"/>
      <c r="AL1338" s="451"/>
      <c r="AM1338" s="451"/>
      <c r="AN1338" s="451"/>
      <c r="AO1338" s="451"/>
      <c r="AP1338" s="451"/>
      <c r="AQ1338" s="451"/>
      <c r="AR1338" s="451"/>
      <c r="AS1338" s="451"/>
      <c r="AT1338" s="451"/>
      <c r="AU1338" s="451"/>
      <c r="AV1338" s="451"/>
    </row>
    <row r="1339" spans="1:48">
      <c r="A1339" s="451"/>
      <c r="B1339" s="451"/>
      <c r="C1339" s="451"/>
      <c r="D1339" s="451"/>
      <c r="E1339" s="451"/>
      <c r="F1339" s="451"/>
      <c r="G1339" s="451"/>
      <c r="H1339" s="451"/>
      <c r="I1339" s="451"/>
      <c r="J1339" s="451"/>
      <c r="K1339" s="451"/>
      <c r="L1339" s="451"/>
      <c r="M1339" s="451"/>
      <c r="N1339" s="451"/>
      <c r="O1339" s="451"/>
      <c r="P1339" s="451"/>
      <c r="Q1339" s="451"/>
      <c r="R1339" s="451"/>
      <c r="S1339" s="451"/>
      <c r="T1339" s="451"/>
      <c r="U1339" s="451"/>
      <c r="V1339" s="451"/>
      <c r="W1339" s="451"/>
      <c r="X1339" s="451"/>
      <c r="Y1339" s="451"/>
      <c r="Z1339" s="451"/>
      <c r="AA1339" s="451"/>
      <c r="AB1339" s="451"/>
      <c r="AC1339" s="451"/>
      <c r="AD1339" s="451"/>
      <c r="AE1339" s="451"/>
      <c r="AF1339" s="451"/>
      <c r="AG1339" s="451"/>
      <c r="AH1339" s="451"/>
      <c r="AI1339" s="451"/>
      <c r="AJ1339" s="451"/>
      <c r="AK1339" s="451"/>
      <c r="AL1339" s="451"/>
      <c r="AM1339" s="451"/>
      <c r="AN1339" s="451"/>
      <c r="AO1339" s="451"/>
      <c r="AP1339" s="451"/>
      <c r="AQ1339" s="451"/>
      <c r="AR1339" s="451"/>
      <c r="AS1339" s="451"/>
      <c r="AT1339" s="451"/>
      <c r="AU1339" s="451"/>
      <c r="AV1339" s="451"/>
    </row>
    <row r="1340" spans="1:48">
      <c r="A1340" s="451"/>
      <c r="B1340" s="451"/>
      <c r="C1340" s="451"/>
      <c r="D1340" s="451"/>
      <c r="E1340" s="451"/>
      <c r="F1340" s="451"/>
      <c r="G1340" s="451"/>
      <c r="H1340" s="451"/>
      <c r="I1340" s="451"/>
      <c r="J1340" s="451"/>
      <c r="K1340" s="451"/>
      <c r="L1340" s="451"/>
      <c r="M1340" s="451"/>
      <c r="N1340" s="451"/>
      <c r="O1340" s="451"/>
      <c r="P1340" s="451"/>
      <c r="Q1340" s="451"/>
      <c r="R1340" s="451"/>
      <c r="S1340" s="451"/>
      <c r="T1340" s="451"/>
      <c r="U1340" s="451"/>
      <c r="V1340" s="451"/>
      <c r="W1340" s="451"/>
      <c r="X1340" s="451"/>
      <c r="Y1340" s="451"/>
      <c r="Z1340" s="451"/>
      <c r="AA1340" s="451"/>
      <c r="AB1340" s="451"/>
      <c r="AC1340" s="451"/>
      <c r="AD1340" s="451"/>
      <c r="AE1340" s="451"/>
      <c r="AF1340" s="451"/>
      <c r="AG1340" s="451"/>
      <c r="AH1340" s="451"/>
      <c r="AI1340" s="451"/>
      <c r="AJ1340" s="451"/>
      <c r="AK1340" s="451"/>
      <c r="AL1340" s="451"/>
      <c r="AM1340" s="451"/>
      <c r="AN1340" s="451"/>
      <c r="AO1340" s="451"/>
      <c r="AP1340" s="451"/>
      <c r="AQ1340" s="451"/>
      <c r="AR1340" s="451"/>
      <c r="AS1340" s="451"/>
      <c r="AT1340" s="451"/>
      <c r="AU1340" s="451"/>
      <c r="AV1340" s="451"/>
    </row>
    <row r="1341" spans="1:48">
      <c r="A1341" s="451"/>
      <c r="B1341" s="451"/>
      <c r="C1341" s="451"/>
      <c r="D1341" s="451"/>
      <c r="E1341" s="451"/>
      <c r="F1341" s="451"/>
      <c r="G1341" s="451"/>
      <c r="H1341" s="451"/>
      <c r="I1341" s="451"/>
      <c r="J1341" s="451"/>
      <c r="K1341" s="451"/>
      <c r="L1341" s="451"/>
      <c r="M1341" s="451"/>
      <c r="N1341" s="451"/>
      <c r="O1341" s="451"/>
      <c r="P1341" s="451"/>
      <c r="Q1341" s="451"/>
      <c r="R1341" s="451"/>
      <c r="S1341" s="451"/>
      <c r="T1341" s="451"/>
      <c r="U1341" s="451"/>
      <c r="V1341" s="451"/>
      <c r="W1341" s="451"/>
      <c r="X1341" s="451"/>
      <c r="Y1341" s="451"/>
      <c r="Z1341" s="451"/>
      <c r="AA1341" s="451"/>
      <c r="AB1341" s="451"/>
      <c r="AC1341" s="451"/>
      <c r="AD1341" s="451"/>
      <c r="AE1341" s="451"/>
      <c r="AF1341" s="451"/>
      <c r="AG1341" s="451"/>
      <c r="AH1341" s="451"/>
      <c r="AI1341" s="451"/>
      <c r="AJ1341" s="451"/>
      <c r="AK1341" s="451"/>
      <c r="AL1341" s="451"/>
      <c r="AM1341" s="451"/>
      <c r="AN1341" s="451"/>
      <c r="AO1341" s="451"/>
      <c r="AP1341" s="451"/>
      <c r="AQ1341" s="451"/>
      <c r="AR1341" s="451"/>
      <c r="AS1341" s="451"/>
      <c r="AT1341" s="451"/>
      <c r="AU1341" s="451"/>
      <c r="AV1341" s="451"/>
    </row>
    <row r="1342" spans="1:48">
      <c r="A1342" s="451"/>
      <c r="B1342" s="451"/>
      <c r="C1342" s="451"/>
      <c r="D1342" s="451"/>
      <c r="E1342" s="451"/>
      <c r="F1342" s="451"/>
      <c r="G1342" s="451"/>
      <c r="H1342" s="451"/>
      <c r="I1342" s="451"/>
      <c r="J1342" s="451"/>
      <c r="K1342" s="451"/>
      <c r="L1342" s="451"/>
      <c r="M1342" s="451"/>
      <c r="N1342" s="451"/>
      <c r="O1342" s="451"/>
      <c r="P1342" s="451"/>
      <c r="Q1342" s="451"/>
      <c r="R1342" s="451"/>
      <c r="S1342" s="451"/>
      <c r="T1342" s="451"/>
      <c r="U1342" s="451"/>
      <c r="V1342" s="451"/>
      <c r="W1342" s="451"/>
      <c r="X1342" s="451"/>
      <c r="Y1342" s="451"/>
      <c r="Z1342" s="451"/>
      <c r="AA1342" s="451"/>
      <c r="AB1342" s="451"/>
      <c r="AC1342" s="451"/>
      <c r="AD1342" s="451"/>
      <c r="AE1342" s="451"/>
      <c r="AF1342" s="451"/>
      <c r="AG1342" s="451"/>
      <c r="AH1342" s="451"/>
      <c r="AI1342" s="451"/>
      <c r="AJ1342" s="451"/>
      <c r="AK1342" s="451"/>
      <c r="AL1342" s="451"/>
      <c r="AM1342" s="451"/>
      <c r="AN1342" s="451"/>
      <c r="AO1342" s="451"/>
      <c r="AP1342" s="451"/>
      <c r="AQ1342" s="451"/>
      <c r="AR1342" s="451"/>
      <c r="AS1342" s="451"/>
      <c r="AT1342" s="451"/>
      <c r="AU1342" s="451"/>
      <c r="AV1342" s="451"/>
    </row>
    <row r="1343" spans="1:48">
      <c r="A1343" s="451"/>
      <c r="B1343" s="451"/>
      <c r="C1343" s="451"/>
      <c r="D1343" s="451"/>
      <c r="E1343" s="451"/>
      <c r="F1343" s="451"/>
      <c r="G1343" s="451"/>
      <c r="H1343" s="451"/>
      <c r="I1343" s="451"/>
      <c r="J1343" s="451"/>
      <c r="K1343" s="451"/>
      <c r="L1343" s="451"/>
      <c r="M1343" s="451"/>
      <c r="N1343" s="451"/>
      <c r="O1343" s="451"/>
      <c r="P1343" s="451"/>
      <c r="Q1343" s="451"/>
      <c r="R1343" s="451"/>
      <c r="S1343" s="451"/>
      <c r="T1343" s="451"/>
      <c r="U1343" s="451"/>
      <c r="V1343" s="451"/>
      <c r="W1343" s="451"/>
      <c r="X1343" s="451"/>
      <c r="Y1343" s="451"/>
      <c r="Z1343" s="451"/>
      <c r="AA1343" s="451"/>
      <c r="AB1343" s="451"/>
      <c r="AC1343" s="451"/>
      <c r="AD1343" s="451"/>
      <c r="AE1343" s="451"/>
      <c r="AF1343" s="451"/>
      <c r="AG1343" s="451"/>
      <c r="AH1343" s="451"/>
      <c r="AI1343" s="451"/>
      <c r="AJ1343" s="451"/>
      <c r="AK1343" s="451"/>
      <c r="AL1343" s="451"/>
      <c r="AM1343" s="451"/>
      <c r="AN1343" s="451"/>
      <c r="AO1343" s="451"/>
      <c r="AP1343" s="451"/>
      <c r="AQ1343" s="451"/>
      <c r="AR1343" s="451"/>
      <c r="AS1343" s="451"/>
      <c r="AT1343" s="451"/>
      <c r="AU1343" s="451"/>
      <c r="AV1343" s="451"/>
    </row>
    <row r="1344" spans="1:48">
      <c r="A1344" s="451"/>
      <c r="B1344" s="451"/>
      <c r="C1344" s="451"/>
      <c r="D1344" s="451"/>
      <c r="E1344" s="451"/>
      <c r="F1344" s="451"/>
      <c r="G1344" s="451"/>
      <c r="H1344" s="451"/>
      <c r="I1344" s="451"/>
      <c r="J1344" s="451"/>
      <c r="K1344" s="451"/>
      <c r="L1344" s="451"/>
      <c r="M1344" s="451"/>
      <c r="N1344" s="451"/>
      <c r="O1344" s="451"/>
      <c r="P1344" s="451"/>
      <c r="Q1344" s="451"/>
      <c r="R1344" s="451"/>
      <c r="S1344" s="451"/>
      <c r="T1344" s="451"/>
      <c r="U1344" s="451"/>
      <c r="V1344" s="451"/>
      <c r="W1344" s="451"/>
      <c r="X1344" s="451"/>
      <c r="Y1344" s="451"/>
      <c r="Z1344" s="451"/>
      <c r="AA1344" s="451"/>
      <c r="AB1344" s="451"/>
      <c r="AC1344" s="451"/>
      <c r="AD1344" s="451"/>
      <c r="AE1344" s="451"/>
      <c r="AF1344" s="451"/>
      <c r="AG1344" s="451"/>
      <c r="AH1344" s="451"/>
      <c r="AI1344" s="451"/>
      <c r="AJ1344" s="451"/>
      <c r="AK1344" s="451"/>
      <c r="AL1344" s="451"/>
      <c r="AM1344" s="451"/>
      <c r="AN1344" s="451"/>
      <c r="AO1344" s="451"/>
      <c r="AP1344" s="451"/>
      <c r="AQ1344" s="451"/>
      <c r="AR1344" s="451"/>
      <c r="AS1344" s="451"/>
      <c r="AT1344" s="451"/>
      <c r="AU1344" s="451"/>
      <c r="AV1344" s="451"/>
    </row>
    <row r="1345" spans="1:48">
      <c r="A1345" s="451"/>
      <c r="B1345" s="451"/>
      <c r="C1345" s="451"/>
      <c r="D1345" s="451"/>
      <c r="E1345" s="451"/>
      <c r="F1345" s="451"/>
      <c r="G1345" s="451"/>
      <c r="H1345" s="451"/>
      <c r="I1345" s="451"/>
      <c r="J1345" s="451"/>
      <c r="K1345" s="451"/>
      <c r="L1345" s="451"/>
      <c r="M1345" s="451"/>
      <c r="N1345" s="451"/>
      <c r="O1345" s="451"/>
      <c r="P1345" s="451"/>
      <c r="Q1345" s="451"/>
      <c r="R1345" s="451"/>
      <c r="S1345" s="451"/>
      <c r="T1345" s="451"/>
      <c r="U1345" s="451"/>
      <c r="V1345" s="451"/>
      <c r="W1345" s="451"/>
      <c r="X1345" s="451"/>
      <c r="Y1345" s="451"/>
      <c r="Z1345" s="451"/>
      <c r="AA1345" s="451"/>
      <c r="AB1345" s="451"/>
      <c r="AC1345" s="451"/>
      <c r="AD1345" s="451"/>
      <c r="AE1345" s="451"/>
      <c r="AF1345" s="451"/>
      <c r="AG1345" s="451"/>
      <c r="AH1345" s="451"/>
      <c r="AI1345" s="451"/>
      <c r="AJ1345" s="451"/>
      <c r="AK1345" s="451"/>
      <c r="AL1345" s="451"/>
      <c r="AM1345" s="451"/>
      <c r="AN1345" s="451"/>
      <c r="AO1345" s="451"/>
      <c r="AP1345" s="451"/>
      <c r="AQ1345" s="451"/>
      <c r="AR1345" s="451"/>
      <c r="AS1345" s="451"/>
      <c r="AT1345" s="451"/>
      <c r="AU1345" s="451"/>
      <c r="AV1345" s="451"/>
    </row>
    <row r="1346" spans="1:48">
      <c r="A1346" s="451"/>
      <c r="B1346" s="451"/>
      <c r="C1346" s="451"/>
      <c r="D1346" s="451"/>
      <c r="E1346" s="451"/>
      <c r="F1346" s="451"/>
      <c r="G1346" s="451"/>
      <c r="H1346" s="451"/>
      <c r="I1346" s="451"/>
      <c r="J1346" s="451"/>
      <c r="K1346" s="451"/>
      <c r="L1346" s="451"/>
      <c r="M1346" s="451"/>
      <c r="N1346" s="451"/>
      <c r="O1346" s="451"/>
      <c r="P1346" s="451"/>
      <c r="Q1346" s="451"/>
      <c r="R1346" s="451"/>
      <c r="S1346" s="451"/>
      <c r="T1346" s="451"/>
      <c r="U1346" s="451"/>
      <c r="V1346" s="451"/>
      <c r="W1346" s="451"/>
      <c r="X1346" s="451"/>
      <c r="Y1346" s="451"/>
      <c r="Z1346" s="451"/>
      <c r="AA1346" s="451"/>
      <c r="AB1346" s="451"/>
      <c r="AC1346" s="451"/>
      <c r="AD1346" s="451"/>
      <c r="AE1346" s="451"/>
      <c r="AF1346" s="451"/>
      <c r="AG1346" s="451"/>
      <c r="AH1346" s="451"/>
      <c r="AI1346" s="451"/>
      <c r="AJ1346" s="451"/>
      <c r="AK1346" s="451"/>
      <c r="AL1346" s="451"/>
      <c r="AM1346" s="451"/>
      <c r="AN1346" s="451"/>
      <c r="AO1346" s="451"/>
      <c r="AP1346" s="451"/>
      <c r="AQ1346" s="451"/>
      <c r="AR1346" s="451"/>
      <c r="AS1346" s="451"/>
      <c r="AT1346" s="451"/>
      <c r="AU1346" s="451"/>
      <c r="AV1346" s="451"/>
    </row>
    <row r="1347" spans="1:48">
      <c r="A1347" s="451"/>
      <c r="B1347" s="451"/>
      <c r="C1347" s="451"/>
      <c r="D1347" s="451"/>
      <c r="E1347" s="451"/>
      <c r="F1347" s="451"/>
      <c r="G1347" s="451"/>
      <c r="H1347" s="451"/>
      <c r="I1347" s="451"/>
      <c r="J1347" s="451"/>
      <c r="K1347" s="451"/>
      <c r="L1347" s="451"/>
      <c r="M1347" s="451"/>
      <c r="N1347" s="451"/>
      <c r="O1347" s="451"/>
      <c r="P1347" s="451"/>
      <c r="Q1347" s="451"/>
      <c r="R1347" s="451"/>
      <c r="S1347" s="451"/>
      <c r="T1347" s="451"/>
      <c r="U1347" s="451"/>
      <c r="V1347" s="451"/>
      <c r="W1347" s="451"/>
      <c r="X1347" s="451"/>
      <c r="Y1347" s="451"/>
      <c r="Z1347" s="451"/>
      <c r="AA1347" s="451"/>
      <c r="AB1347" s="451"/>
      <c r="AC1347" s="451"/>
      <c r="AD1347" s="451"/>
      <c r="AE1347" s="451"/>
      <c r="AF1347" s="451"/>
      <c r="AG1347" s="451"/>
      <c r="AH1347" s="451"/>
      <c r="AI1347" s="451"/>
      <c r="AJ1347" s="451"/>
      <c r="AK1347" s="451"/>
      <c r="AL1347" s="451"/>
      <c r="AM1347" s="451"/>
      <c r="AN1347" s="451"/>
      <c r="AO1347" s="451"/>
      <c r="AP1347" s="451"/>
      <c r="AQ1347" s="451"/>
      <c r="AR1347" s="451"/>
      <c r="AS1347" s="451"/>
      <c r="AT1347" s="451"/>
      <c r="AU1347" s="451"/>
      <c r="AV1347" s="451"/>
    </row>
    <row r="1348" spans="1:48">
      <c r="A1348" s="451"/>
      <c r="B1348" s="451"/>
      <c r="C1348" s="451"/>
      <c r="D1348" s="451"/>
      <c r="E1348" s="451"/>
      <c r="F1348" s="451"/>
      <c r="G1348" s="451"/>
      <c r="H1348" s="451"/>
      <c r="I1348" s="451"/>
      <c r="J1348" s="451"/>
      <c r="K1348" s="451"/>
      <c r="L1348" s="451"/>
      <c r="M1348" s="451"/>
      <c r="N1348" s="451"/>
      <c r="O1348" s="451"/>
      <c r="P1348" s="451"/>
      <c r="Q1348" s="451"/>
      <c r="R1348" s="451"/>
      <c r="S1348" s="451"/>
      <c r="T1348" s="451"/>
      <c r="U1348" s="451"/>
      <c r="V1348" s="451"/>
      <c r="W1348" s="451"/>
      <c r="X1348" s="451"/>
      <c r="Y1348" s="451"/>
      <c r="Z1348" s="451"/>
      <c r="AA1348" s="451"/>
      <c r="AB1348" s="451"/>
      <c r="AC1348" s="451"/>
      <c r="AD1348" s="451"/>
      <c r="AE1348" s="451"/>
      <c r="AF1348" s="451"/>
      <c r="AG1348" s="451"/>
      <c r="AH1348" s="451"/>
      <c r="AI1348" s="451"/>
      <c r="AJ1348" s="451"/>
      <c r="AK1348" s="451"/>
      <c r="AL1348" s="451"/>
      <c r="AM1348" s="451"/>
      <c r="AN1348" s="451"/>
      <c r="AO1348" s="451"/>
      <c r="AP1348" s="451"/>
      <c r="AQ1348" s="451"/>
      <c r="AR1348" s="451"/>
      <c r="AS1348" s="451"/>
      <c r="AT1348" s="451"/>
      <c r="AU1348" s="451"/>
      <c r="AV1348" s="451"/>
    </row>
    <row r="1349" spans="1:48">
      <c r="A1349" s="451"/>
      <c r="B1349" s="451"/>
      <c r="C1349" s="451"/>
      <c r="D1349" s="451"/>
      <c r="E1349" s="451"/>
      <c r="F1349" s="451"/>
      <c r="G1349" s="451"/>
      <c r="H1349" s="451"/>
      <c r="I1349" s="451"/>
      <c r="J1349" s="451"/>
      <c r="K1349" s="451"/>
      <c r="L1349" s="451"/>
      <c r="M1349" s="451"/>
      <c r="N1349" s="451"/>
      <c r="O1349" s="451"/>
      <c r="P1349" s="451"/>
      <c r="Q1349" s="451"/>
      <c r="R1349" s="451"/>
      <c r="S1349" s="451"/>
      <c r="T1349" s="451"/>
      <c r="U1349" s="451"/>
      <c r="V1349" s="451"/>
      <c r="W1349" s="451"/>
      <c r="X1349" s="451"/>
      <c r="Y1349" s="451"/>
      <c r="Z1349" s="451"/>
      <c r="AA1349" s="451"/>
      <c r="AB1349" s="451"/>
      <c r="AC1349" s="451"/>
      <c r="AD1349" s="451"/>
      <c r="AE1349" s="451"/>
      <c r="AF1349" s="451"/>
      <c r="AG1349" s="451"/>
      <c r="AH1349" s="451"/>
      <c r="AI1349" s="451"/>
      <c r="AJ1349" s="451"/>
      <c r="AK1349" s="451"/>
      <c r="AL1349" s="451"/>
      <c r="AM1349" s="451"/>
      <c r="AN1349" s="451"/>
      <c r="AO1349" s="451"/>
      <c r="AP1349" s="451"/>
      <c r="AQ1349" s="451"/>
      <c r="AR1349" s="451"/>
      <c r="AS1349" s="451"/>
      <c r="AT1349" s="451"/>
      <c r="AU1349" s="451"/>
      <c r="AV1349" s="451"/>
    </row>
    <row r="1350" spans="1:48">
      <c r="A1350" s="451"/>
      <c r="B1350" s="451"/>
      <c r="C1350" s="451"/>
      <c r="D1350" s="451"/>
      <c r="E1350" s="451"/>
      <c r="F1350" s="451"/>
      <c r="G1350" s="451"/>
      <c r="H1350" s="451"/>
      <c r="I1350" s="451"/>
      <c r="J1350" s="451"/>
      <c r="K1350" s="451"/>
      <c r="L1350" s="451"/>
      <c r="M1350" s="451"/>
      <c r="N1350" s="451"/>
      <c r="O1350" s="451"/>
      <c r="P1350" s="451"/>
      <c r="Q1350" s="451"/>
      <c r="R1350" s="451"/>
      <c r="S1350" s="451"/>
      <c r="T1350" s="451"/>
      <c r="U1350" s="451"/>
      <c r="V1350" s="451"/>
      <c r="W1350" s="451"/>
      <c r="X1350" s="451"/>
      <c r="Y1350" s="451"/>
      <c r="Z1350" s="451"/>
      <c r="AA1350" s="451"/>
      <c r="AB1350" s="451"/>
      <c r="AC1350" s="451"/>
      <c r="AD1350" s="451"/>
      <c r="AE1350" s="451"/>
      <c r="AF1350" s="451"/>
      <c r="AG1350" s="451"/>
      <c r="AH1350" s="451"/>
      <c r="AI1350" s="451"/>
      <c r="AJ1350" s="451"/>
      <c r="AK1350" s="451"/>
      <c r="AL1350" s="451"/>
      <c r="AM1350" s="451"/>
      <c r="AN1350" s="451"/>
      <c r="AO1350" s="451"/>
      <c r="AP1350" s="451"/>
      <c r="AQ1350" s="451"/>
      <c r="AR1350" s="451"/>
      <c r="AS1350" s="451"/>
      <c r="AT1350" s="451"/>
      <c r="AU1350" s="451"/>
      <c r="AV1350" s="451"/>
    </row>
    <row r="1351" spans="1:48">
      <c r="A1351" s="451"/>
      <c r="B1351" s="451"/>
      <c r="C1351" s="451"/>
      <c r="D1351" s="451"/>
      <c r="E1351" s="451"/>
      <c r="F1351" s="451"/>
      <c r="G1351" s="451"/>
      <c r="H1351" s="451"/>
      <c r="I1351" s="451"/>
      <c r="J1351" s="451"/>
      <c r="K1351" s="451"/>
      <c r="L1351" s="451"/>
      <c r="M1351" s="451"/>
      <c r="N1351" s="451"/>
      <c r="O1351" s="451"/>
      <c r="P1351" s="451"/>
      <c r="Q1351" s="451"/>
      <c r="R1351" s="451"/>
      <c r="S1351" s="451"/>
      <c r="T1351" s="451"/>
      <c r="U1351" s="451"/>
      <c r="V1351" s="451"/>
      <c r="W1351" s="451"/>
      <c r="X1351" s="451"/>
      <c r="Y1351" s="451"/>
      <c r="Z1351" s="451"/>
      <c r="AA1351" s="451"/>
      <c r="AB1351" s="451"/>
      <c r="AC1351" s="451"/>
      <c r="AD1351" s="451"/>
      <c r="AE1351" s="451"/>
      <c r="AF1351" s="451"/>
      <c r="AG1351" s="451"/>
      <c r="AH1351" s="451"/>
      <c r="AI1351" s="451"/>
      <c r="AJ1351" s="451"/>
      <c r="AK1351" s="451"/>
      <c r="AL1351" s="451"/>
      <c r="AM1351" s="451"/>
      <c r="AN1351" s="451"/>
      <c r="AO1351" s="451"/>
      <c r="AP1351" s="451"/>
      <c r="AQ1351" s="451"/>
      <c r="AR1351" s="451"/>
      <c r="AS1351" s="451"/>
      <c r="AT1351" s="451"/>
      <c r="AU1351" s="451"/>
      <c r="AV1351" s="451"/>
    </row>
    <row r="1352" spans="1:48">
      <c r="A1352" s="451"/>
      <c r="B1352" s="451"/>
      <c r="C1352" s="451"/>
      <c r="D1352" s="451"/>
      <c r="E1352" s="451"/>
      <c r="F1352" s="451"/>
      <c r="G1352" s="451"/>
      <c r="H1352" s="451"/>
      <c r="I1352" s="451"/>
      <c r="J1352" s="451"/>
      <c r="K1352" s="451"/>
      <c r="L1352" s="451"/>
      <c r="M1352" s="451"/>
      <c r="N1352" s="451"/>
      <c r="O1352" s="451"/>
      <c r="P1352" s="451"/>
      <c r="Q1352" s="451"/>
      <c r="R1352" s="451"/>
      <c r="S1352" s="451"/>
      <c r="T1352" s="451"/>
      <c r="U1352" s="451"/>
      <c r="V1352" s="451"/>
      <c r="W1352" s="451"/>
      <c r="X1352" s="451"/>
      <c r="Y1352" s="451"/>
      <c r="Z1352" s="451"/>
      <c r="AA1352" s="451"/>
      <c r="AB1352" s="451"/>
      <c r="AC1352" s="451"/>
      <c r="AD1352" s="451"/>
      <c r="AE1352" s="451"/>
      <c r="AF1352" s="451"/>
      <c r="AG1352" s="451"/>
      <c r="AH1352" s="451"/>
      <c r="AI1352" s="451"/>
      <c r="AJ1352" s="451"/>
      <c r="AK1352" s="451"/>
      <c r="AL1352" s="451"/>
      <c r="AM1352" s="451"/>
      <c r="AN1352" s="451"/>
      <c r="AO1352" s="451"/>
      <c r="AP1352" s="451"/>
      <c r="AQ1352" s="451"/>
      <c r="AR1352" s="451"/>
      <c r="AS1352" s="451"/>
      <c r="AT1352" s="451"/>
      <c r="AU1352" s="451"/>
      <c r="AV1352" s="451"/>
    </row>
    <row r="1353" spans="1:48">
      <c r="A1353" s="451"/>
      <c r="B1353" s="451"/>
      <c r="C1353" s="451"/>
      <c r="D1353" s="451"/>
      <c r="E1353" s="451"/>
      <c r="F1353" s="451"/>
      <c r="G1353" s="451"/>
      <c r="H1353" s="451"/>
      <c r="I1353" s="451"/>
      <c r="J1353" s="451"/>
      <c r="K1353" s="451"/>
      <c r="L1353" s="451"/>
      <c r="M1353" s="451"/>
      <c r="N1353" s="451"/>
      <c r="O1353" s="451"/>
      <c r="P1353" s="451"/>
      <c r="Q1353" s="451"/>
      <c r="R1353" s="451"/>
      <c r="S1353" s="451"/>
      <c r="T1353" s="451"/>
      <c r="U1353" s="451"/>
      <c r="V1353" s="451"/>
      <c r="W1353" s="451"/>
      <c r="X1353" s="451"/>
      <c r="Y1353" s="451"/>
      <c r="Z1353" s="451"/>
      <c r="AA1353" s="451"/>
      <c r="AB1353" s="451"/>
      <c r="AC1353" s="451"/>
      <c r="AD1353" s="451"/>
      <c r="AE1353" s="451"/>
      <c r="AF1353" s="451"/>
      <c r="AG1353" s="451"/>
      <c r="AH1353" s="451"/>
      <c r="AI1353" s="451"/>
      <c r="AJ1353" s="451"/>
      <c r="AK1353" s="451"/>
      <c r="AL1353" s="451"/>
      <c r="AM1353" s="451"/>
      <c r="AN1353" s="451"/>
      <c r="AO1353" s="451"/>
      <c r="AP1353" s="451"/>
      <c r="AQ1353" s="451"/>
      <c r="AR1353" s="451"/>
      <c r="AS1353" s="451"/>
      <c r="AT1353" s="451"/>
      <c r="AU1353" s="451"/>
      <c r="AV1353" s="451"/>
    </row>
    <row r="1354" spans="1:48">
      <c r="A1354" s="451"/>
      <c r="B1354" s="451"/>
      <c r="C1354" s="451"/>
      <c r="D1354" s="451"/>
      <c r="E1354" s="451"/>
      <c r="F1354" s="451"/>
      <c r="G1354" s="451"/>
      <c r="H1354" s="451"/>
      <c r="I1354" s="451"/>
      <c r="J1354" s="451"/>
      <c r="K1354" s="451"/>
      <c r="L1354" s="451"/>
      <c r="M1354" s="451"/>
      <c r="N1354" s="451"/>
      <c r="O1354" s="451"/>
      <c r="P1354" s="451"/>
      <c r="Q1354" s="451"/>
      <c r="R1354" s="451"/>
      <c r="S1354" s="451"/>
      <c r="T1354" s="451"/>
      <c r="U1354" s="451"/>
      <c r="V1354" s="451"/>
      <c r="W1354" s="451"/>
      <c r="X1354" s="451"/>
      <c r="Y1354" s="451"/>
      <c r="Z1354" s="451"/>
      <c r="AA1354" s="451"/>
      <c r="AB1354" s="451"/>
      <c r="AC1354" s="451"/>
      <c r="AD1354" s="451"/>
      <c r="AE1354" s="451"/>
      <c r="AF1354" s="451"/>
      <c r="AG1354" s="451"/>
      <c r="AH1354" s="451"/>
      <c r="AI1354" s="451"/>
      <c r="AJ1354" s="451"/>
      <c r="AK1354" s="451"/>
      <c r="AL1354" s="451"/>
      <c r="AM1354" s="451"/>
      <c r="AN1354" s="451"/>
      <c r="AO1354" s="451"/>
      <c r="AP1354" s="451"/>
      <c r="AQ1354" s="451"/>
      <c r="AR1354" s="451"/>
      <c r="AS1354" s="451"/>
      <c r="AT1354" s="451"/>
      <c r="AU1354" s="451"/>
      <c r="AV1354" s="451"/>
    </row>
    <row r="1355" spans="1:48">
      <c r="A1355" s="451"/>
      <c r="B1355" s="451"/>
      <c r="C1355" s="451"/>
      <c r="D1355" s="451"/>
      <c r="E1355" s="451"/>
      <c r="F1355" s="451"/>
      <c r="G1355" s="451"/>
      <c r="H1355" s="451"/>
      <c r="I1355" s="451"/>
      <c r="J1355" s="451"/>
      <c r="K1355" s="451"/>
      <c r="L1355" s="451"/>
      <c r="M1355" s="451"/>
      <c r="N1355" s="451"/>
      <c r="O1355" s="451"/>
      <c r="P1355" s="451"/>
      <c r="Q1355" s="451"/>
      <c r="R1355" s="451"/>
      <c r="S1355" s="451"/>
      <c r="T1355" s="451"/>
      <c r="U1355" s="451"/>
      <c r="V1355" s="451"/>
      <c r="W1355" s="451"/>
      <c r="X1355" s="451"/>
      <c r="Y1355" s="451"/>
      <c r="Z1355" s="451"/>
      <c r="AA1355" s="451"/>
      <c r="AB1355" s="451"/>
      <c r="AC1355" s="451"/>
      <c r="AD1355" s="451"/>
      <c r="AE1355" s="451"/>
      <c r="AF1355" s="451"/>
      <c r="AG1355" s="451"/>
      <c r="AH1355" s="451"/>
      <c r="AI1355" s="451"/>
      <c r="AJ1355" s="451"/>
      <c r="AK1355" s="451"/>
      <c r="AL1355" s="451"/>
      <c r="AM1355" s="451"/>
      <c r="AN1355" s="451"/>
      <c r="AO1355" s="451"/>
      <c r="AP1355" s="451"/>
      <c r="AQ1355" s="451"/>
      <c r="AR1355" s="451"/>
      <c r="AS1355" s="451"/>
      <c r="AT1355" s="451"/>
      <c r="AU1355" s="451"/>
      <c r="AV1355" s="451"/>
    </row>
    <row r="1356" spans="1:48">
      <c r="A1356" s="451"/>
      <c r="B1356" s="451"/>
      <c r="C1356" s="451"/>
      <c r="D1356" s="451"/>
      <c r="E1356" s="451"/>
      <c r="F1356" s="451"/>
      <c r="G1356" s="451"/>
      <c r="H1356" s="451"/>
      <c r="I1356" s="451"/>
      <c r="J1356" s="451"/>
      <c r="K1356" s="451"/>
      <c r="L1356" s="451"/>
      <c r="M1356" s="451"/>
      <c r="N1356" s="451"/>
      <c r="O1356" s="451"/>
      <c r="P1356" s="451"/>
      <c r="Q1356" s="451"/>
      <c r="R1356" s="451"/>
      <c r="S1356" s="451"/>
      <c r="T1356" s="451"/>
      <c r="U1356" s="451"/>
      <c r="V1356" s="451"/>
      <c r="W1356" s="451"/>
      <c r="X1356" s="451"/>
      <c r="Y1356" s="451"/>
      <c r="Z1356" s="451"/>
      <c r="AA1356" s="451"/>
      <c r="AB1356" s="451"/>
      <c r="AC1356" s="451"/>
      <c r="AD1356" s="451"/>
      <c r="AE1356" s="451"/>
      <c r="AF1356" s="451"/>
      <c r="AG1356" s="451"/>
      <c r="AH1356" s="451"/>
      <c r="AI1356" s="451"/>
      <c r="AJ1356" s="451"/>
      <c r="AK1356" s="451"/>
      <c r="AL1356" s="451"/>
      <c r="AM1356" s="451"/>
      <c r="AN1356" s="451"/>
      <c r="AO1356" s="451"/>
      <c r="AP1356" s="451"/>
      <c r="AQ1356" s="451"/>
      <c r="AR1356" s="451"/>
      <c r="AS1356" s="451"/>
      <c r="AT1356" s="451"/>
      <c r="AU1356" s="451"/>
      <c r="AV1356" s="451"/>
    </row>
    <row r="1357" spans="1:48">
      <c r="A1357" s="451"/>
      <c r="B1357" s="451"/>
      <c r="C1357" s="451"/>
      <c r="D1357" s="451"/>
      <c r="E1357" s="451"/>
      <c r="F1357" s="451"/>
      <c r="G1357" s="451"/>
      <c r="H1357" s="451"/>
      <c r="I1357" s="451"/>
      <c r="J1357" s="451"/>
      <c r="K1357" s="451"/>
      <c r="L1357" s="451"/>
      <c r="M1357" s="451"/>
      <c r="N1357" s="451"/>
      <c r="O1357" s="451"/>
      <c r="P1357" s="451"/>
      <c r="Q1357" s="451"/>
      <c r="R1357" s="451"/>
      <c r="S1357" s="451"/>
      <c r="T1357" s="451"/>
      <c r="U1357" s="451"/>
      <c r="V1357" s="451"/>
      <c r="W1357" s="451"/>
      <c r="X1357" s="451"/>
      <c r="Y1357" s="451"/>
      <c r="Z1357" s="451"/>
      <c r="AA1357" s="451"/>
      <c r="AB1357" s="451"/>
      <c r="AC1357" s="451"/>
      <c r="AD1357" s="451"/>
      <c r="AE1357" s="451"/>
      <c r="AF1357" s="451"/>
      <c r="AG1357" s="451"/>
      <c r="AH1357" s="451"/>
      <c r="AI1357" s="451"/>
      <c r="AJ1357" s="451"/>
      <c r="AK1357" s="451"/>
      <c r="AL1357" s="451"/>
      <c r="AM1357" s="451"/>
      <c r="AN1357" s="451"/>
      <c r="AO1357" s="451"/>
      <c r="AP1357" s="451"/>
      <c r="AQ1357" s="451"/>
      <c r="AR1357" s="451"/>
      <c r="AS1357" s="451"/>
      <c r="AT1357" s="451"/>
      <c r="AU1357" s="451"/>
      <c r="AV1357" s="451"/>
    </row>
    <row r="1358" spans="1:48">
      <c r="A1358" s="451"/>
      <c r="B1358" s="451"/>
      <c r="C1358" s="451"/>
      <c r="D1358" s="451"/>
      <c r="E1358" s="451"/>
      <c r="F1358" s="451"/>
      <c r="G1358" s="451"/>
      <c r="H1358" s="451"/>
      <c r="I1358" s="451"/>
      <c r="J1358" s="451"/>
      <c r="K1358" s="451"/>
      <c r="L1358" s="451"/>
      <c r="M1358" s="451"/>
      <c r="N1358" s="451"/>
      <c r="O1358" s="451"/>
      <c r="P1358" s="451"/>
      <c r="Q1358" s="451"/>
      <c r="R1358" s="451"/>
      <c r="S1358" s="451"/>
      <c r="T1358" s="451"/>
      <c r="U1358" s="451"/>
      <c r="V1358" s="451"/>
      <c r="W1358" s="451"/>
      <c r="X1358" s="451"/>
      <c r="Y1358" s="451"/>
      <c r="Z1358" s="451"/>
      <c r="AA1358" s="451"/>
      <c r="AB1358" s="451"/>
      <c r="AC1358" s="451"/>
      <c r="AD1358" s="451"/>
      <c r="AE1358" s="451"/>
      <c r="AF1358" s="451"/>
      <c r="AG1358" s="451"/>
      <c r="AH1358" s="451"/>
      <c r="AI1358" s="451"/>
      <c r="AJ1358" s="451"/>
      <c r="AK1358" s="451"/>
      <c r="AL1358" s="451"/>
      <c r="AM1358" s="451"/>
      <c r="AN1358" s="451"/>
      <c r="AO1358" s="451"/>
      <c r="AP1358" s="451"/>
      <c r="AQ1358" s="451"/>
      <c r="AR1358" s="451"/>
      <c r="AS1358" s="451"/>
      <c r="AT1358" s="451"/>
      <c r="AU1358" s="451"/>
      <c r="AV1358" s="451"/>
    </row>
    <row r="1359" spans="1:48">
      <c r="A1359" s="451"/>
      <c r="B1359" s="451"/>
      <c r="C1359" s="451"/>
      <c r="D1359" s="451"/>
      <c r="E1359" s="451"/>
      <c r="F1359" s="451"/>
      <c r="G1359" s="451"/>
      <c r="H1359" s="451"/>
      <c r="I1359" s="451"/>
      <c r="J1359" s="451"/>
      <c r="K1359" s="451"/>
      <c r="L1359" s="451"/>
      <c r="M1359" s="451"/>
      <c r="N1359" s="451"/>
      <c r="O1359" s="451"/>
      <c r="P1359" s="451"/>
      <c r="Q1359" s="451"/>
      <c r="R1359" s="451"/>
      <c r="S1359" s="451"/>
      <c r="T1359" s="451"/>
      <c r="U1359" s="451"/>
      <c r="V1359" s="451"/>
      <c r="W1359" s="451"/>
      <c r="X1359" s="451"/>
      <c r="Y1359" s="451"/>
      <c r="Z1359" s="451"/>
      <c r="AA1359" s="451"/>
      <c r="AB1359" s="451"/>
      <c r="AC1359" s="451"/>
      <c r="AD1359" s="451"/>
      <c r="AE1359" s="451"/>
      <c r="AF1359" s="451"/>
      <c r="AG1359" s="451"/>
      <c r="AH1359" s="451"/>
      <c r="AI1359" s="451"/>
      <c r="AJ1359" s="451"/>
      <c r="AK1359" s="451"/>
      <c r="AL1359" s="451"/>
      <c r="AM1359" s="451"/>
      <c r="AN1359" s="451"/>
      <c r="AO1359" s="451"/>
      <c r="AP1359" s="451"/>
      <c r="AQ1359" s="451"/>
      <c r="AR1359" s="451"/>
      <c r="AS1359" s="451"/>
      <c r="AT1359" s="451"/>
      <c r="AU1359" s="451"/>
      <c r="AV1359" s="451"/>
    </row>
    <row r="1360" spans="1:48">
      <c r="A1360" s="451"/>
      <c r="B1360" s="451"/>
      <c r="C1360" s="451"/>
      <c r="D1360" s="451"/>
      <c r="E1360" s="451"/>
      <c r="F1360" s="451"/>
      <c r="G1360" s="451"/>
      <c r="H1360" s="451"/>
      <c r="I1360" s="451"/>
      <c r="J1360" s="451"/>
      <c r="K1360" s="451"/>
      <c r="L1360" s="451"/>
      <c r="M1360" s="451"/>
      <c r="N1360" s="451"/>
      <c r="O1360" s="451"/>
      <c r="P1360" s="451"/>
      <c r="Q1360" s="451"/>
      <c r="R1360" s="451"/>
      <c r="S1360" s="451"/>
      <c r="T1360" s="451"/>
      <c r="U1360" s="451"/>
      <c r="V1360" s="451"/>
      <c r="W1360" s="451"/>
      <c r="X1360" s="451"/>
      <c r="Y1360" s="451"/>
      <c r="Z1360" s="451"/>
      <c r="AA1360" s="451"/>
      <c r="AB1360" s="451"/>
      <c r="AC1360" s="451"/>
      <c r="AD1360" s="451"/>
      <c r="AE1360" s="451"/>
      <c r="AF1360" s="451"/>
      <c r="AG1360" s="451"/>
      <c r="AH1360" s="451"/>
      <c r="AI1360" s="451"/>
      <c r="AJ1360" s="451"/>
      <c r="AK1360" s="451"/>
      <c r="AL1360" s="451"/>
      <c r="AM1360" s="451"/>
      <c r="AN1360" s="451"/>
      <c r="AO1360" s="451"/>
      <c r="AP1360" s="451"/>
      <c r="AQ1360" s="451"/>
      <c r="AR1360" s="451"/>
      <c r="AS1360" s="451"/>
      <c r="AT1360" s="451"/>
      <c r="AU1360" s="451"/>
      <c r="AV1360" s="451"/>
    </row>
    <row r="1361" spans="1:48">
      <c r="A1361" s="451"/>
      <c r="B1361" s="451"/>
      <c r="C1361" s="451"/>
      <c r="D1361" s="451"/>
      <c r="E1361" s="451"/>
      <c r="F1361" s="451"/>
      <c r="G1361" s="451"/>
      <c r="H1361" s="451"/>
      <c r="I1361" s="451"/>
      <c r="J1361" s="451"/>
      <c r="K1361" s="451"/>
      <c r="L1361" s="451"/>
      <c r="M1361" s="451"/>
      <c r="N1361" s="451"/>
      <c r="O1361" s="451"/>
      <c r="P1361" s="451"/>
      <c r="Q1361" s="451"/>
      <c r="R1361" s="451"/>
      <c r="S1361" s="451"/>
      <c r="T1361" s="451"/>
      <c r="U1361" s="451"/>
      <c r="V1361" s="451"/>
      <c r="W1361" s="451"/>
      <c r="X1361" s="451"/>
      <c r="Y1361" s="451"/>
      <c r="Z1361" s="451"/>
      <c r="AA1361" s="451"/>
      <c r="AB1361" s="451"/>
      <c r="AC1361" s="451"/>
      <c r="AD1361" s="451"/>
      <c r="AE1361" s="451"/>
      <c r="AF1361" s="451"/>
      <c r="AG1361" s="451"/>
      <c r="AH1361" s="451"/>
      <c r="AI1361" s="451"/>
      <c r="AJ1361" s="451"/>
      <c r="AK1361" s="451"/>
      <c r="AL1361" s="451"/>
      <c r="AM1361" s="451"/>
      <c r="AN1361" s="451"/>
      <c r="AO1361" s="451"/>
      <c r="AP1361" s="451"/>
      <c r="AQ1361" s="451"/>
      <c r="AR1361" s="451"/>
      <c r="AS1361" s="451"/>
      <c r="AT1361" s="451"/>
      <c r="AU1361" s="451"/>
      <c r="AV1361" s="451"/>
    </row>
    <row r="1362" spans="1:48">
      <c r="A1362" s="451"/>
      <c r="B1362" s="451"/>
      <c r="C1362" s="451"/>
      <c r="D1362" s="451"/>
      <c r="E1362" s="451"/>
      <c r="F1362" s="451"/>
      <c r="G1362" s="451"/>
      <c r="H1362" s="451"/>
      <c r="I1362" s="451"/>
      <c r="J1362" s="451"/>
      <c r="K1362" s="451"/>
      <c r="L1362" s="451"/>
      <c r="M1362" s="451"/>
      <c r="N1362" s="451"/>
      <c r="O1362" s="451"/>
      <c r="P1362" s="451"/>
      <c r="Q1362" s="451"/>
      <c r="R1362" s="451"/>
      <c r="S1362" s="451"/>
      <c r="T1362" s="451"/>
      <c r="U1362" s="451"/>
      <c r="V1362" s="451"/>
      <c r="W1362" s="451"/>
      <c r="X1362" s="451"/>
      <c r="Y1362" s="451"/>
      <c r="Z1362" s="451"/>
      <c r="AA1362" s="451"/>
      <c r="AB1362" s="451"/>
      <c r="AC1362" s="451"/>
      <c r="AD1362" s="451"/>
      <c r="AE1362" s="451"/>
      <c r="AF1362" s="451"/>
      <c r="AG1362" s="451"/>
      <c r="AH1362" s="451"/>
      <c r="AI1362" s="451"/>
      <c r="AJ1362" s="451"/>
      <c r="AK1362" s="451"/>
      <c r="AL1362" s="451"/>
      <c r="AM1362" s="451"/>
      <c r="AN1362" s="451"/>
      <c r="AO1362" s="451"/>
      <c r="AP1362" s="451"/>
      <c r="AQ1362" s="451"/>
      <c r="AR1362" s="451"/>
      <c r="AS1362" s="451"/>
      <c r="AT1362" s="451"/>
      <c r="AU1362" s="451"/>
      <c r="AV1362" s="451"/>
    </row>
    <row r="1363" spans="1:48">
      <c r="A1363" s="451"/>
      <c r="B1363" s="451"/>
      <c r="C1363" s="451"/>
      <c r="D1363" s="451"/>
      <c r="E1363" s="451"/>
      <c r="F1363" s="451"/>
      <c r="G1363" s="451"/>
      <c r="H1363" s="451"/>
      <c r="I1363" s="451"/>
      <c r="J1363" s="451"/>
      <c r="K1363" s="451"/>
      <c r="L1363" s="451"/>
      <c r="M1363" s="451"/>
      <c r="N1363" s="451"/>
      <c r="O1363" s="451"/>
      <c r="P1363" s="451"/>
      <c r="Q1363" s="451"/>
      <c r="R1363" s="451"/>
      <c r="S1363" s="451"/>
      <c r="T1363" s="451"/>
      <c r="U1363" s="451"/>
      <c r="V1363" s="451"/>
      <c r="W1363" s="451"/>
      <c r="X1363" s="451"/>
      <c r="Y1363" s="451"/>
      <c r="Z1363" s="451"/>
      <c r="AA1363" s="451"/>
      <c r="AB1363" s="451"/>
      <c r="AC1363" s="451"/>
      <c r="AD1363" s="451"/>
      <c r="AE1363" s="451"/>
      <c r="AF1363" s="451"/>
      <c r="AG1363" s="451"/>
      <c r="AH1363" s="451"/>
      <c r="AI1363" s="451"/>
      <c r="AJ1363" s="451"/>
      <c r="AK1363" s="451"/>
      <c r="AL1363" s="451"/>
      <c r="AM1363" s="451"/>
      <c r="AN1363" s="451"/>
      <c r="AO1363" s="451"/>
      <c r="AP1363" s="451"/>
      <c r="AQ1363" s="451"/>
      <c r="AR1363" s="451"/>
      <c r="AS1363" s="451"/>
      <c r="AT1363" s="451"/>
      <c r="AU1363" s="451"/>
      <c r="AV1363" s="451"/>
    </row>
    <row r="1364" spans="1:48">
      <c r="A1364" s="451"/>
      <c r="B1364" s="451"/>
      <c r="C1364" s="451"/>
      <c r="D1364" s="451"/>
      <c r="E1364" s="451"/>
      <c r="F1364" s="451"/>
      <c r="G1364" s="451"/>
      <c r="H1364" s="451"/>
      <c r="I1364" s="451"/>
      <c r="J1364" s="451"/>
      <c r="K1364" s="451"/>
      <c r="L1364" s="451"/>
      <c r="M1364" s="451"/>
      <c r="N1364" s="451"/>
      <c r="O1364" s="451"/>
      <c r="P1364" s="451"/>
      <c r="Q1364" s="451"/>
      <c r="R1364" s="451"/>
      <c r="S1364" s="451"/>
      <c r="T1364" s="451"/>
      <c r="U1364" s="451"/>
      <c r="V1364" s="451"/>
      <c r="W1364" s="451"/>
      <c r="X1364" s="451"/>
      <c r="Y1364" s="451"/>
      <c r="Z1364" s="451"/>
      <c r="AA1364" s="451"/>
      <c r="AB1364" s="451"/>
      <c r="AC1364" s="451"/>
      <c r="AD1364" s="451"/>
      <c r="AE1364" s="451"/>
      <c r="AF1364" s="451"/>
      <c r="AG1364" s="451"/>
      <c r="AH1364" s="451"/>
      <c r="AI1364" s="451"/>
      <c r="AJ1364" s="451"/>
      <c r="AK1364" s="451"/>
      <c r="AL1364" s="451"/>
      <c r="AM1364" s="451"/>
      <c r="AN1364" s="451"/>
      <c r="AO1364" s="451"/>
      <c r="AP1364" s="451"/>
      <c r="AQ1364" s="451"/>
      <c r="AR1364" s="451"/>
      <c r="AS1364" s="451"/>
      <c r="AT1364" s="451"/>
      <c r="AU1364" s="451"/>
      <c r="AV1364" s="451"/>
    </row>
    <row r="1365" spans="1:48">
      <c r="A1365" s="451"/>
      <c r="B1365" s="451"/>
      <c r="C1365" s="451"/>
      <c r="D1365" s="451"/>
      <c r="E1365" s="451"/>
      <c r="F1365" s="451"/>
      <c r="G1365" s="451"/>
      <c r="H1365" s="451"/>
      <c r="I1365" s="451"/>
      <c r="J1365" s="451"/>
      <c r="K1365" s="451"/>
      <c r="L1365" s="451"/>
      <c r="M1365" s="451"/>
      <c r="N1365" s="451"/>
      <c r="O1365" s="451"/>
      <c r="P1365" s="451"/>
      <c r="Q1365" s="451"/>
      <c r="R1365" s="451"/>
      <c r="S1365" s="451"/>
      <c r="T1365" s="451"/>
      <c r="U1365" s="451"/>
      <c r="V1365" s="451"/>
      <c r="W1365" s="451"/>
      <c r="X1365" s="451"/>
      <c r="Y1365" s="451"/>
      <c r="Z1365" s="451"/>
      <c r="AA1365" s="451"/>
      <c r="AB1365" s="451"/>
      <c r="AC1365" s="451"/>
      <c r="AD1365" s="451"/>
      <c r="AE1365" s="451"/>
      <c r="AF1365" s="451"/>
      <c r="AG1365" s="451"/>
      <c r="AH1365" s="451"/>
      <c r="AI1365" s="451"/>
      <c r="AJ1365" s="451"/>
      <c r="AK1365" s="451"/>
      <c r="AL1365" s="451"/>
      <c r="AM1365" s="451"/>
      <c r="AN1365" s="451"/>
      <c r="AO1365" s="451"/>
      <c r="AP1365" s="451"/>
      <c r="AQ1365" s="451"/>
      <c r="AR1365" s="451"/>
      <c r="AS1365" s="451"/>
      <c r="AT1365" s="451"/>
      <c r="AU1365" s="451"/>
      <c r="AV1365" s="451"/>
    </row>
    <row r="1366" spans="1:48">
      <c r="A1366" s="451"/>
      <c r="B1366" s="451"/>
      <c r="C1366" s="451"/>
      <c r="D1366" s="451"/>
      <c r="E1366" s="451"/>
      <c r="F1366" s="451"/>
      <c r="G1366" s="451"/>
      <c r="H1366" s="451"/>
      <c r="I1366" s="451"/>
      <c r="J1366" s="451"/>
      <c r="K1366" s="451"/>
      <c r="L1366" s="451"/>
      <c r="M1366" s="451"/>
      <c r="N1366" s="451"/>
      <c r="O1366" s="451"/>
      <c r="P1366" s="451"/>
      <c r="Q1366" s="451"/>
      <c r="R1366" s="451"/>
      <c r="S1366" s="451"/>
      <c r="T1366" s="451"/>
      <c r="U1366" s="451"/>
      <c r="V1366" s="451"/>
      <c r="W1366" s="451"/>
      <c r="X1366" s="451"/>
      <c r="Y1366" s="451"/>
      <c r="Z1366" s="451"/>
      <c r="AA1366" s="451"/>
      <c r="AB1366" s="451"/>
      <c r="AC1366" s="451"/>
      <c r="AD1366" s="451"/>
      <c r="AE1366" s="451"/>
      <c r="AF1366" s="451"/>
      <c r="AG1366" s="451"/>
      <c r="AH1366" s="451"/>
      <c r="AI1366" s="451"/>
      <c r="AJ1366" s="451"/>
      <c r="AK1366" s="451"/>
      <c r="AL1366" s="451"/>
      <c r="AM1366" s="451"/>
      <c r="AN1366" s="451"/>
      <c r="AO1366" s="451"/>
      <c r="AP1366" s="451"/>
      <c r="AQ1366" s="451"/>
      <c r="AR1366" s="451"/>
      <c r="AS1366" s="451"/>
      <c r="AT1366" s="451"/>
      <c r="AU1366" s="451"/>
      <c r="AV1366" s="451"/>
    </row>
    <row r="1367" spans="1:48">
      <c r="A1367" s="451"/>
      <c r="B1367" s="451"/>
      <c r="C1367" s="451"/>
      <c r="D1367" s="451"/>
      <c r="E1367" s="451"/>
      <c r="F1367" s="451"/>
      <c r="G1367" s="451"/>
      <c r="H1367" s="451"/>
      <c r="I1367" s="451"/>
      <c r="J1367" s="451"/>
      <c r="K1367" s="451"/>
      <c r="L1367" s="451"/>
      <c r="M1367" s="451"/>
      <c r="N1367" s="451"/>
      <c r="O1367" s="451"/>
      <c r="P1367" s="451"/>
      <c r="Q1367" s="451"/>
      <c r="R1367" s="451"/>
      <c r="S1367" s="451"/>
      <c r="T1367" s="451"/>
      <c r="U1367" s="451"/>
      <c r="V1367" s="451"/>
      <c r="W1367" s="451"/>
      <c r="X1367" s="451"/>
      <c r="Y1367" s="451"/>
      <c r="Z1367" s="451"/>
      <c r="AA1367" s="451"/>
      <c r="AB1367" s="451"/>
      <c r="AC1367" s="451"/>
      <c r="AD1367" s="451"/>
      <c r="AE1367" s="451"/>
      <c r="AF1367" s="451"/>
      <c r="AG1367" s="451"/>
      <c r="AH1367" s="451"/>
      <c r="AI1367" s="451"/>
      <c r="AJ1367" s="451"/>
      <c r="AK1367" s="451"/>
      <c r="AL1367" s="451"/>
      <c r="AM1367" s="451"/>
      <c r="AN1367" s="451"/>
      <c r="AO1367" s="451"/>
      <c r="AP1367" s="451"/>
      <c r="AQ1367" s="451"/>
      <c r="AR1367" s="451"/>
      <c r="AS1367" s="451"/>
      <c r="AT1367" s="451"/>
      <c r="AU1367" s="451"/>
      <c r="AV1367" s="451"/>
    </row>
    <row r="1368" spans="1:48">
      <c r="A1368" s="451"/>
      <c r="B1368" s="451"/>
      <c r="C1368" s="451"/>
      <c r="D1368" s="451"/>
      <c r="E1368" s="451"/>
      <c r="F1368" s="451"/>
      <c r="G1368" s="451"/>
      <c r="H1368" s="451"/>
      <c r="I1368" s="451"/>
      <c r="J1368" s="451"/>
      <c r="K1368" s="451"/>
      <c r="L1368" s="451"/>
      <c r="M1368" s="451"/>
      <c r="N1368" s="451"/>
      <c r="O1368" s="451"/>
      <c r="P1368" s="451"/>
      <c r="Q1368" s="451"/>
      <c r="R1368" s="451"/>
      <c r="S1368" s="451"/>
      <c r="T1368" s="451"/>
      <c r="U1368" s="451"/>
      <c r="V1368" s="451"/>
      <c r="W1368" s="451"/>
      <c r="X1368" s="451"/>
      <c r="Y1368" s="451"/>
      <c r="Z1368" s="451"/>
      <c r="AA1368" s="451"/>
      <c r="AB1368" s="451"/>
      <c r="AC1368" s="451"/>
      <c r="AD1368" s="451"/>
      <c r="AE1368" s="451"/>
      <c r="AF1368" s="451"/>
      <c r="AG1368" s="451"/>
      <c r="AH1368" s="451"/>
      <c r="AI1368" s="451"/>
      <c r="AJ1368" s="451"/>
      <c r="AK1368" s="451"/>
      <c r="AL1368" s="451"/>
      <c r="AM1368" s="451"/>
      <c r="AN1368" s="451"/>
      <c r="AO1368" s="451"/>
      <c r="AP1368" s="451"/>
      <c r="AQ1368" s="451"/>
      <c r="AR1368" s="451"/>
      <c r="AS1368" s="451"/>
      <c r="AT1368" s="451"/>
      <c r="AU1368" s="451"/>
      <c r="AV1368" s="451"/>
    </row>
    <row r="1369" spans="1:48">
      <c r="A1369" s="451"/>
      <c r="B1369" s="451"/>
      <c r="C1369" s="451"/>
      <c r="D1369" s="451"/>
      <c r="E1369" s="451"/>
      <c r="F1369" s="451"/>
      <c r="G1369" s="451"/>
      <c r="H1369" s="451"/>
      <c r="I1369" s="451"/>
      <c r="J1369" s="451"/>
      <c r="K1369" s="451"/>
      <c r="L1369" s="451"/>
      <c r="M1369" s="451"/>
      <c r="N1369" s="451"/>
      <c r="O1369" s="451"/>
      <c r="P1369" s="451"/>
      <c r="Q1369" s="451"/>
      <c r="R1369" s="451"/>
      <c r="S1369" s="451"/>
      <c r="T1369" s="451"/>
      <c r="U1369" s="451"/>
      <c r="V1369" s="451"/>
      <c r="W1369" s="451"/>
      <c r="X1369" s="451"/>
      <c r="Y1369" s="451"/>
      <c r="Z1369" s="451"/>
      <c r="AA1369" s="451"/>
      <c r="AB1369" s="451"/>
      <c r="AC1369" s="451"/>
      <c r="AD1369" s="451"/>
      <c r="AE1369" s="451"/>
      <c r="AF1369" s="451"/>
      <c r="AG1369" s="451"/>
      <c r="AH1369" s="451"/>
      <c r="AI1369" s="451"/>
      <c r="AJ1369" s="451"/>
      <c r="AK1369" s="451"/>
      <c r="AL1369" s="451"/>
      <c r="AM1369" s="451"/>
      <c r="AN1369" s="451"/>
      <c r="AO1369" s="451"/>
      <c r="AP1369" s="451"/>
      <c r="AQ1369" s="451"/>
      <c r="AR1369" s="451"/>
      <c r="AS1369" s="451"/>
      <c r="AT1369" s="451"/>
      <c r="AU1369" s="451"/>
      <c r="AV1369" s="451"/>
    </row>
    <row r="1370" spans="1:48">
      <c r="A1370" s="451"/>
      <c r="B1370" s="451"/>
      <c r="C1370" s="451"/>
      <c r="D1370" s="451"/>
      <c r="E1370" s="451"/>
      <c r="F1370" s="451"/>
      <c r="G1370" s="451"/>
      <c r="H1370" s="451"/>
      <c r="I1370" s="451"/>
      <c r="J1370" s="451"/>
      <c r="K1370" s="451"/>
      <c r="L1370" s="451"/>
      <c r="M1370" s="451"/>
      <c r="N1370" s="451"/>
      <c r="O1370" s="451"/>
      <c r="P1370" s="451"/>
      <c r="Q1370" s="451"/>
      <c r="R1370" s="451"/>
      <c r="S1370" s="451"/>
      <c r="T1370" s="451"/>
      <c r="U1370" s="451"/>
      <c r="V1370" s="451"/>
      <c r="W1370" s="451"/>
      <c r="X1370" s="451"/>
      <c r="Y1370" s="451"/>
      <c r="Z1370" s="451"/>
      <c r="AA1370" s="451"/>
      <c r="AB1370" s="451"/>
      <c r="AC1370" s="451"/>
      <c r="AD1370" s="451"/>
      <c r="AE1370" s="451"/>
      <c r="AF1370" s="451"/>
      <c r="AG1370" s="451"/>
      <c r="AH1370" s="451"/>
      <c r="AI1370" s="451"/>
      <c r="AJ1370" s="451"/>
      <c r="AK1370" s="451"/>
      <c r="AL1370" s="451"/>
      <c r="AM1370" s="451"/>
      <c r="AN1370" s="451"/>
      <c r="AO1370" s="451"/>
      <c r="AP1370" s="451"/>
      <c r="AQ1370" s="451"/>
      <c r="AR1370" s="451"/>
      <c r="AS1370" s="451"/>
      <c r="AT1370" s="451"/>
      <c r="AU1370" s="451"/>
      <c r="AV1370" s="451"/>
    </row>
    <row r="1371" spans="1:48">
      <c r="A1371" s="451"/>
      <c r="B1371" s="451"/>
      <c r="C1371" s="451"/>
      <c r="D1371" s="451"/>
      <c r="E1371" s="451"/>
      <c r="F1371" s="451"/>
      <c r="G1371" s="451"/>
      <c r="H1371" s="451"/>
      <c r="I1371" s="451"/>
      <c r="J1371" s="451"/>
      <c r="K1371" s="451"/>
      <c r="L1371" s="451"/>
      <c r="M1371" s="451"/>
      <c r="N1371" s="451"/>
      <c r="O1371" s="451"/>
      <c r="P1371" s="451"/>
      <c r="Q1371" s="451"/>
      <c r="R1371" s="451"/>
      <c r="S1371" s="451"/>
      <c r="T1371" s="451"/>
      <c r="U1371" s="451"/>
      <c r="V1371" s="451"/>
      <c r="W1371" s="451"/>
      <c r="X1371" s="451"/>
      <c r="Y1371" s="451"/>
      <c r="Z1371" s="451"/>
      <c r="AA1371" s="451"/>
      <c r="AB1371" s="451"/>
      <c r="AC1371" s="451"/>
      <c r="AD1371" s="451"/>
      <c r="AE1371" s="451"/>
      <c r="AF1371" s="451"/>
      <c r="AG1371" s="451"/>
      <c r="AH1371" s="451"/>
      <c r="AI1371" s="451"/>
      <c r="AJ1371" s="451"/>
      <c r="AK1371" s="451"/>
      <c r="AL1371" s="451"/>
      <c r="AM1371" s="451"/>
      <c r="AN1371" s="451"/>
      <c r="AO1371" s="451"/>
      <c r="AP1371" s="451"/>
      <c r="AQ1371" s="451"/>
      <c r="AR1371" s="451"/>
      <c r="AS1371" s="451"/>
      <c r="AT1371" s="451"/>
      <c r="AU1371" s="451"/>
      <c r="AV1371" s="451"/>
    </row>
    <row r="1372" spans="1:48">
      <c r="A1372" s="451"/>
      <c r="B1372" s="451"/>
      <c r="C1372" s="451"/>
      <c r="D1372" s="451"/>
      <c r="E1372" s="451"/>
      <c r="F1372" s="451"/>
      <c r="G1372" s="451"/>
      <c r="H1372" s="451"/>
      <c r="I1372" s="451"/>
      <c r="J1372" s="451"/>
      <c r="K1372" s="451"/>
      <c r="L1372" s="451"/>
      <c r="M1372" s="451"/>
      <c r="N1372" s="451"/>
      <c r="O1372" s="451"/>
      <c r="P1372" s="451"/>
      <c r="Q1372" s="451"/>
      <c r="R1372" s="451"/>
      <c r="S1372" s="451"/>
      <c r="T1372" s="451"/>
      <c r="U1372" s="451"/>
      <c r="V1372" s="451"/>
      <c r="W1372" s="451"/>
      <c r="X1372" s="451"/>
      <c r="Y1372" s="451"/>
      <c r="Z1372" s="451"/>
      <c r="AA1372" s="451"/>
      <c r="AB1372" s="451"/>
      <c r="AC1372" s="451"/>
      <c r="AD1372" s="451"/>
      <c r="AE1372" s="451"/>
      <c r="AF1372" s="451"/>
      <c r="AG1372" s="451"/>
      <c r="AH1372" s="451"/>
      <c r="AI1372" s="451"/>
      <c r="AJ1372" s="451"/>
      <c r="AK1372" s="451"/>
      <c r="AL1372" s="451"/>
      <c r="AM1372" s="451"/>
      <c r="AN1372" s="451"/>
      <c r="AO1372" s="451"/>
      <c r="AP1372" s="451"/>
      <c r="AQ1372" s="451"/>
      <c r="AR1372" s="451"/>
      <c r="AS1372" s="451"/>
      <c r="AT1372" s="451"/>
      <c r="AU1372" s="451"/>
      <c r="AV1372" s="451"/>
    </row>
    <row r="1373" spans="1:48">
      <c r="A1373" s="451"/>
      <c r="B1373" s="451"/>
      <c r="C1373" s="451"/>
      <c r="D1373" s="451"/>
      <c r="E1373" s="451"/>
      <c r="F1373" s="451"/>
      <c r="G1373" s="451"/>
      <c r="H1373" s="451"/>
      <c r="I1373" s="451"/>
      <c r="J1373" s="451"/>
      <c r="K1373" s="451"/>
      <c r="L1373" s="451"/>
      <c r="M1373" s="451"/>
      <c r="N1373" s="451"/>
      <c r="O1373" s="451"/>
      <c r="P1373" s="451"/>
      <c r="Q1373" s="451"/>
      <c r="R1373" s="451"/>
      <c r="S1373" s="451"/>
      <c r="T1373" s="451"/>
      <c r="U1373" s="451"/>
      <c r="V1373" s="451"/>
      <c r="W1373" s="451"/>
      <c r="X1373" s="451"/>
      <c r="Y1373" s="451"/>
      <c r="Z1373" s="451"/>
      <c r="AA1373" s="451"/>
      <c r="AB1373" s="451"/>
      <c r="AC1373" s="451"/>
      <c r="AD1373" s="451"/>
      <c r="AE1373" s="451"/>
      <c r="AF1373" s="451"/>
      <c r="AG1373" s="451"/>
      <c r="AH1373" s="451"/>
      <c r="AI1373" s="451"/>
      <c r="AJ1373" s="451"/>
      <c r="AK1373" s="451"/>
      <c r="AL1373" s="451"/>
      <c r="AM1373" s="451"/>
      <c r="AN1373" s="451"/>
      <c r="AO1373" s="451"/>
      <c r="AP1373" s="451"/>
      <c r="AQ1373" s="451"/>
      <c r="AR1373" s="451"/>
      <c r="AS1373" s="451"/>
      <c r="AT1373" s="451"/>
      <c r="AU1373" s="451"/>
      <c r="AV1373" s="451"/>
    </row>
    <row r="1374" spans="1:48">
      <c r="A1374" s="451"/>
      <c r="B1374" s="451"/>
      <c r="C1374" s="451"/>
      <c r="D1374" s="451"/>
      <c r="E1374" s="451"/>
      <c r="F1374" s="451"/>
      <c r="G1374" s="451"/>
      <c r="H1374" s="451"/>
      <c r="I1374" s="451"/>
      <c r="J1374" s="451"/>
      <c r="K1374" s="451"/>
      <c r="L1374" s="451"/>
      <c r="M1374" s="451"/>
      <c r="N1374" s="451"/>
      <c r="O1374" s="451"/>
      <c r="P1374" s="451"/>
      <c r="Q1374" s="451"/>
      <c r="R1374" s="451"/>
      <c r="S1374" s="451"/>
      <c r="T1374" s="451"/>
      <c r="U1374" s="451"/>
      <c r="V1374" s="451"/>
      <c r="W1374" s="451"/>
      <c r="X1374" s="451"/>
      <c r="Y1374" s="451"/>
      <c r="Z1374" s="451"/>
      <c r="AA1374" s="451"/>
      <c r="AB1374" s="451"/>
      <c r="AC1374" s="451"/>
      <c r="AD1374" s="451"/>
      <c r="AE1374" s="451"/>
      <c r="AF1374" s="451"/>
      <c r="AG1374" s="451"/>
      <c r="AH1374" s="451"/>
      <c r="AI1374" s="451"/>
      <c r="AJ1374" s="451"/>
      <c r="AK1374" s="451"/>
      <c r="AL1374" s="451"/>
      <c r="AM1374" s="451"/>
      <c r="AN1374" s="451"/>
      <c r="AO1374" s="451"/>
      <c r="AP1374" s="451"/>
      <c r="AQ1374" s="451"/>
      <c r="AR1374" s="451"/>
      <c r="AS1374" s="451"/>
      <c r="AT1374" s="451"/>
      <c r="AU1374" s="451"/>
      <c r="AV1374" s="451"/>
    </row>
    <row r="1375" spans="1:48">
      <c r="A1375" s="451"/>
      <c r="B1375" s="451"/>
      <c r="C1375" s="451"/>
      <c r="D1375" s="451"/>
      <c r="E1375" s="451"/>
      <c r="F1375" s="451"/>
      <c r="G1375" s="451"/>
      <c r="H1375" s="451"/>
      <c r="I1375" s="451"/>
      <c r="J1375" s="451"/>
      <c r="K1375" s="451"/>
      <c r="L1375" s="451"/>
      <c r="M1375" s="451"/>
      <c r="N1375" s="451"/>
      <c r="O1375" s="451"/>
      <c r="P1375" s="451"/>
      <c r="Q1375" s="451"/>
      <c r="R1375" s="451"/>
      <c r="S1375" s="451"/>
      <c r="T1375" s="451"/>
      <c r="U1375" s="451"/>
      <c r="V1375" s="451"/>
      <c r="W1375" s="451"/>
      <c r="X1375" s="451"/>
      <c r="Y1375" s="451"/>
      <c r="Z1375" s="451"/>
      <c r="AA1375" s="451"/>
      <c r="AB1375" s="451"/>
      <c r="AC1375" s="451"/>
      <c r="AD1375" s="451"/>
      <c r="AE1375" s="451"/>
      <c r="AF1375" s="451"/>
      <c r="AG1375" s="451"/>
      <c r="AH1375" s="451"/>
      <c r="AI1375" s="451"/>
      <c r="AJ1375" s="451"/>
      <c r="AK1375" s="451"/>
      <c r="AL1375" s="451"/>
      <c r="AM1375" s="451"/>
      <c r="AN1375" s="451"/>
      <c r="AO1375" s="451"/>
      <c r="AP1375" s="451"/>
      <c r="AQ1375" s="451"/>
      <c r="AR1375" s="451"/>
      <c r="AS1375" s="451"/>
      <c r="AT1375" s="451"/>
      <c r="AU1375" s="451"/>
      <c r="AV1375" s="451"/>
    </row>
    <row r="1376" spans="1:48">
      <c r="A1376" s="451"/>
      <c r="B1376" s="451"/>
      <c r="C1376" s="451"/>
      <c r="D1376" s="451"/>
      <c r="E1376" s="451"/>
      <c r="F1376" s="451"/>
      <c r="G1376" s="451"/>
      <c r="H1376" s="451"/>
      <c r="I1376" s="451"/>
      <c r="J1376" s="451"/>
      <c r="K1376" s="451"/>
      <c r="L1376" s="451"/>
      <c r="M1376" s="451"/>
      <c r="N1376" s="451"/>
      <c r="O1376" s="451"/>
      <c r="P1376" s="451"/>
      <c r="Q1376" s="451"/>
      <c r="R1376" s="451"/>
      <c r="S1376" s="451"/>
      <c r="T1376" s="451"/>
      <c r="U1376" s="451"/>
      <c r="V1376" s="451"/>
      <c r="W1376" s="451"/>
      <c r="X1376" s="451"/>
      <c r="Y1376" s="451"/>
      <c r="Z1376" s="451"/>
      <c r="AA1376" s="451"/>
      <c r="AB1376" s="451"/>
      <c r="AC1376" s="451"/>
      <c r="AD1376" s="451"/>
      <c r="AE1376" s="451"/>
      <c r="AF1376" s="451"/>
      <c r="AG1376" s="451"/>
      <c r="AH1376" s="451"/>
      <c r="AI1376" s="451"/>
      <c r="AJ1376" s="451"/>
      <c r="AK1376" s="451"/>
      <c r="AL1376" s="451"/>
      <c r="AM1376" s="451"/>
      <c r="AN1376" s="451"/>
      <c r="AO1376" s="451"/>
      <c r="AP1376" s="451"/>
      <c r="AQ1376" s="451"/>
      <c r="AR1376" s="451"/>
      <c r="AS1376" s="451"/>
      <c r="AT1376" s="451"/>
      <c r="AU1376" s="451"/>
      <c r="AV1376" s="451"/>
    </row>
    <row r="1377" spans="1:48">
      <c r="A1377" s="451"/>
      <c r="B1377" s="451"/>
      <c r="C1377" s="451"/>
      <c r="D1377" s="451"/>
      <c r="E1377" s="451"/>
      <c r="F1377" s="451"/>
      <c r="G1377" s="451"/>
      <c r="H1377" s="451"/>
      <c r="I1377" s="451"/>
      <c r="J1377" s="451"/>
      <c r="K1377" s="451"/>
      <c r="L1377" s="451"/>
      <c r="M1377" s="451"/>
      <c r="N1377" s="451"/>
      <c r="O1377" s="451"/>
      <c r="P1377" s="451"/>
      <c r="Q1377" s="451"/>
      <c r="R1377" s="451"/>
      <c r="S1377" s="451"/>
      <c r="T1377" s="451"/>
      <c r="U1377" s="451"/>
      <c r="V1377" s="451"/>
      <c r="W1377" s="451"/>
      <c r="X1377" s="451"/>
      <c r="Y1377" s="451"/>
      <c r="Z1377" s="451"/>
      <c r="AA1377" s="451"/>
      <c r="AB1377" s="451"/>
      <c r="AC1377" s="451"/>
      <c r="AD1377" s="451"/>
      <c r="AE1377" s="451"/>
      <c r="AF1377" s="451"/>
      <c r="AG1377" s="451"/>
      <c r="AH1377" s="451"/>
      <c r="AI1377" s="451"/>
      <c r="AJ1377" s="451"/>
      <c r="AK1377" s="451"/>
      <c r="AL1377" s="451"/>
      <c r="AM1377" s="451"/>
      <c r="AN1377" s="451"/>
      <c r="AO1377" s="451"/>
      <c r="AP1377" s="451"/>
      <c r="AQ1377" s="451"/>
      <c r="AR1377" s="451"/>
      <c r="AS1377" s="451"/>
      <c r="AT1377" s="451"/>
      <c r="AU1377" s="451"/>
      <c r="AV1377" s="451"/>
    </row>
    <row r="1378" spans="1:48">
      <c r="A1378" s="451"/>
      <c r="B1378" s="451"/>
      <c r="C1378" s="451"/>
      <c r="D1378" s="451"/>
      <c r="E1378" s="451"/>
      <c r="F1378" s="451"/>
      <c r="G1378" s="451"/>
      <c r="H1378" s="451"/>
      <c r="I1378" s="451"/>
      <c r="J1378" s="451"/>
      <c r="K1378" s="451"/>
      <c r="L1378" s="451"/>
      <c r="M1378" s="451"/>
      <c r="N1378" s="451"/>
      <c r="O1378" s="451"/>
      <c r="P1378" s="451"/>
      <c r="Q1378" s="451"/>
      <c r="R1378" s="451"/>
      <c r="S1378" s="451"/>
      <c r="T1378" s="451"/>
      <c r="U1378" s="451"/>
      <c r="V1378" s="451"/>
      <c r="W1378" s="451"/>
      <c r="X1378" s="451"/>
      <c r="Y1378" s="451"/>
      <c r="Z1378" s="451"/>
      <c r="AA1378" s="451"/>
      <c r="AB1378" s="451"/>
      <c r="AC1378" s="451"/>
      <c r="AD1378" s="451"/>
      <c r="AE1378" s="451"/>
      <c r="AF1378" s="451"/>
      <c r="AG1378" s="451"/>
      <c r="AH1378" s="451"/>
      <c r="AI1378" s="451"/>
      <c r="AJ1378" s="451"/>
      <c r="AK1378" s="451"/>
      <c r="AL1378" s="451"/>
      <c r="AM1378" s="451"/>
      <c r="AN1378" s="451"/>
      <c r="AO1378" s="451"/>
      <c r="AP1378" s="451"/>
      <c r="AQ1378" s="451"/>
      <c r="AR1378" s="451"/>
      <c r="AS1378" s="451"/>
      <c r="AT1378" s="451"/>
      <c r="AU1378" s="451"/>
      <c r="AV1378" s="451"/>
    </row>
    <row r="1379" spans="1:48">
      <c r="A1379" s="451"/>
      <c r="B1379" s="451"/>
      <c r="C1379" s="451"/>
      <c r="D1379" s="451"/>
      <c r="E1379" s="451"/>
      <c r="F1379" s="451"/>
      <c r="G1379" s="451"/>
      <c r="H1379" s="451"/>
      <c r="I1379" s="451"/>
      <c r="J1379" s="451"/>
      <c r="K1379" s="451"/>
      <c r="L1379" s="451"/>
      <c r="M1379" s="451"/>
      <c r="N1379" s="451"/>
      <c r="O1379" s="451"/>
      <c r="P1379" s="451"/>
      <c r="Q1379" s="451"/>
      <c r="R1379" s="451"/>
      <c r="S1379" s="451"/>
      <c r="T1379" s="451"/>
      <c r="U1379" s="451"/>
      <c r="V1379" s="451"/>
      <c r="W1379" s="451"/>
      <c r="X1379" s="451"/>
      <c r="Y1379" s="451"/>
      <c r="Z1379" s="451"/>
      <c r="AA1379" s="451"/>
      <c r="AB1379" s="451"/>
      <c r="AC1379" s="451"/>
      <c r="AD1379" s="451"/>
      <c r="AE1379" s="451"/>
      <c r="AF1379" s="451"/>
      <c r="AG1379" s="451"/>
      <c r="AH1379" s="451"/>
      <c r="AI1379" s="451"/>
      <c r="AJ1379" s="451"/>
      <c r="AK1379" s="451"/>
      <c r="AL1379" s="451"/>
      <c r="AM1379" s="451"/>
      <c r="AN1379" s="451"/>
      <c r="AO1379" s="451"/>
      <c r="AP1379" s="451"/>
      <c r="AQ1379" s="451"/>
      <c r="AR1379" s="451"/>
      <c r="AS1379" s="451"/>
      <c r="AT1379" s="451"/>
      <c r="AU1379" s="451"/>
      <c r="AV1379" s="451"/>
    </row>
    <row r="1380" spans="1:48">
      <c r="A1380" s="451"/>
      <c r="B1380" s="451"/>
      <c r="C1380" s="451"/>
      <c r="D1380" s="451"/>
      <c r="E1380" s="451"/>
      <c r="F1380" s="451"/>
      <c r="G1380" s="451"/>
      <c r="H1380" s="451"/>
      <c r="I1380" s="451"/>
      <c r="J1380" s="451"/>
      <c r="K1380" s="451"/>
      <c r="L1380" s="451"/>
      <c r="M1380" s="451"/>
      <c r="N1380" s="451"/>
      <c r="O1380" s="451"/>
      <c r="P1380" s="451"/>
      <c r="Q1380" s="451"/>
      <c r="R1380" s="451"/>
      <c r="S1380" s="451"/>
      <c r="T1380" s="451"/>
      <c r="U1380" s="451"/>
      <c r="V1380" s="451"/>
      <c r="W1380" s="451"/>
      <c r="X1380" s="451"/>
      <c r="Y1380" s="451"/>
      <c r="Z1380" s="451"/>
      <c r="AA1380" s="451"/>
      <c r="AB1380" s="451"/>
      <c r="AC1380" s="451"/>
      <c r="AD1380" s="451"/>
      <c r="AE1380" s="451"/>
      <c r="AF1380" s="451"/>
      <c r="AG1380" s="451"/>
      <c r="AH1380" s="451"/>
      <c r="AI1380" s="451"/>
      <c r="AJ1380" s="451"/>
      <c r="AK1380" s="451"/>
      <c r="AL1380" s="451"/>
      <c r="AM1380" s="451"/>
      <c r="AN1380" s="451"/>
      <c r="AO1380" s="451"/>
      <c r="AP1380" s="451"/>
      <c r="AQ1380" s="451"/>
      <c r="AR1380" s="451"/>
      <c r="AS1380" s="451"/>
      <c r="AT1380" s="451"/>
      <c r="AU1380" s="451"/>
      <c r="AV1380" s="451"/>
    </row>
    <row r="1381" spans="1:48">
      <c r="A1381" s="451"/>
      <c r="B1381" s="451"/>
      <c r="C1381" s="451"/>
      <c r="D1381" s="451"/>
      <c r="E1381" s="451"/>
      <c r="F1381" s="451"/>
      <c r="G1381" s="451"/>
      <c r="H1381" s="451"/>
      <c r="I1381" s="451"/>
      <c r="J1381" s="451"/>
      <c r="K1381" s="451"/>
      <c r="L1381" s="451"/>
      <c r="M1381" s="451"/>
      <c r="N1381" s="451"/>
      <c r="O1381" s="451"/>
      <c r="P1381" s="451"/>
      <c r="Q1381" s="451"/>
      <c r="R1381" s="451"/>
      <c r="S1381" s="451"/>
      <c r="T1381" s="451"/>
      <c r="U1381" s="451"/>
      <c r="V1381" s="451"/>
      <c r="W1381" s="451"/>
      <c r="X1381" s="451"/>
      <c r="Y1381" s="451"/>
      <c r="Z1381" s="451"/>
      <c r="AA1381" s="451"/>
      <c r="AB1381" s="451"/>
      <c r="AC1381" s="451"/>
      <c r="AD1381" s="451"/>
      <c r="AE1381" s="451"/>
      <c r="AF1381" s="451"/>
      <c r="AG1381" s="451"/>
      <c r="AH1381" s="451"/>
      <c r="AI1381" s="451"/>
      <c r="AJ1381" s="451"/>
      <c r="AK1381" s="451"/>
      <c r="AL1381" s="451"/>
      <c r="AM1381" s="451"/>
      <c r="AN1381" s="451"/>
      <c r="AO1381" s="451"/>
      <c r="AP1381" s="451"/>
      <c r="AQ1381" s="451"/>
      <c r="AR1381" s="451"/>
      <c r="AS1381" s="451"/>
      <c r="AT1381" s="451"/>
      <c r="AU1381" s="451"/>
      <c r="AV1381" s="451"/>
    </row>
    <row r="1382" spans="1:48">
      <c r="A1382" s="451"/>
      <c r="B1382" s="451"/>
      <c r="C1382" s="451"/>
      <c r="D1382" s="451"/>
      <c r="E1382" s="451"/>
      <c r="F1382" s="451"/>
      <c r="G1382" s="451"/>
      <c r="H1382" s="451"/>
      <c r="I1382" s="451"/>
      <c r="J1382" s="451"/>
      <c r="K1382" s="451"/>
      <c r="L1382" s="451"/>
      <c r="M1382" s="451"/>
      <c r="N1382" s="451"/>
      <c r="O1382" s="451"/>
      <c r="P1382" s="451"/>
      <c r="Q1382" s="451"/>
      <c r="R1382" s="451"/>
      <c r="S1382" s="451"/>
      <c r="T1382" s="451"/>
      <c r="U1382" s="451"/>
      <c r="V1382" s="451"/>
      <c r="W1382" s="451"/>
      <c r="X1382" s="451"/>
      <c r="Y1382" s="451"/>
      <c r="Z1382" s="451"/>
      <c r="AA1382" s="451"/>
      <c r="AB1382" s="451"/>
      <c r="AC1382" s="451"/>
      <c r="AD1382" s="451"/>
      <c r="AE1382" s="451"/>
      <c r="AF1382" s="451"/>
      <c r="AG1382" s="451"/>
      <c r="AH1382" s="451"/>
      <c r="AI1382" s="451"/>
      <c r="AJ1382" s="451"/>
      <c r="AK1382" s="451"/>
      <c r="AL1382" s="451"/>
      <c r="AM1382" s="451"/>
      <c r="AN1382" s="451"/>
      <c r="AO1382" s="451"/>
      <c r="AP1382" s="451"/>
      <c r="AQ1382" s="451"/>
      <c r="AR1382" s="451"/>
      <c r="AS1382" s="451"/>
      <c r="AT1382" s="451"/>
      <c r="AU1382" s="451"/>
      <c r="AV1382" s="451"/>
    </row>
    <row r="1383" spans="1:48">
      <c r="A1383" s="451"/>
      <c r="B1383" s="451"/>
      <c r="C1383" s="451"/>
      <c r="D1383" s="451"/>
      <c r="E1383" s="451"/>
      <c r="F1383" s="451"/>
      <c r="G1383" s="451"/>
      <c r="H1383" s="451"/>
      <c r="I1383" s="451"/>
      <c r="J1383" s="451"/>
      <c r="K1383" s="451"/>
      <c r="L1383" s="451"/>
      <c r="M1383" s="451"/>
      <c r="N1383" s="451"/>
      <c r="O1383" s="451"/>
      <c r="P1383" s="451"/>
      <c r="Q1383" s="451"/>
      <c r="R1383" s="451"/>
      <c r="S1383" s="451"/>
      <c r="T1383" s="451"/>
      <c r="U1383" s="451"/>
      <c r="V1383" s="451"/>
      <c r="W1383" s="451"/>
      <c r="X1383" s="451"/>
      <c r="Y1383" s="451"/>
      <c r="Z1383" s="451"/>
      <c r="AA1383" s="451"/>
      <c r="AB1383" s="451"/>
      <c r="AC1383" s="451"/>
      <c r="AD1383" s="451"/>
      <c r="AE1383" s="451"/>
      <c r="AF1383" s="451"/>
      <c r="AG1383" s="451"/>
      <c r="AH1383" s="451"/>
      <c r="AI1383" s="451"/>
      <c r="AJ1383" s="451"/>
      <c r="AK1383" s="451"/>
      <c r="AL1383" s="451"/>
      <c r="AM1383" s="451"/>
      <c r="AN1383" s="451"/>
      <c r="AO1383" s="451"/>
      <c r="AP1383" s="451"/>
      <c r="AQ1383" s="451"/>
      <c r="AR1383" s="451"/>
      <c r="AS1383" s="451"/>
      <c r="AT1383" s="451"/>
      <c r="AU1383" s="451"/>
      <c r="AV1383" s="451"/>
    </row>
    <row r="1384" spans="1:48">
      <c r="A1384" s="451"/>
      <c r="B1384" s="451"/>
      <c r="C1384" s="451"/>
      <c r="D1384" s="451"/>
      <c r="E1384" s="451"/>
      <c r="F1384" s="451"/>
      <c r="G1384" s="451"/>
      <c r="H1384" s="451"/>
      <c r="I1384" s="451"/>
      <c r="J1384" s="451"/>
      <c r="K1384" s="451"/>
      <c r="L1384" s="451"/>
      <c r="M1384" s="451"/>
      <c r="N1384" s="451"/>
      <c r="O1384" s="451"/>
      <c r="P1384" s="451"/>
      <c r="Q1384" s="451"/>
      <c r="R1384" s="451"/>
      <c r="S1384" s="451"/>
      <c r="T1384" s="451"/>
      <c r="U1384" s="451"/>
      <c r="V1384" s="451"/>
      <c r="W1384" s="451"/>
      <c r="X1384" s="451"/>
      <c r="Y1384" s="451"/>
      <c r="Z1384" s="451"/>
      <c r="AA1384" s="451"/>
      <c r="AB1384" s="451"/>
      <c r="AC1384" s="451"/>
      <c r="AD1384" s="451"/>
      <c r="AE1384" s="451"/>
      <c r="AF1384" s="451"/>
      <c r="AG1384" s="451"/>
      <c r="AH1384" s="451"/>
      <c r="AI1384" s="451"/>
      <c r="AJ1384" s="451"/>
      <c r="AK1384" s="451"/>
      <c r="AL1384" s="451"/>
      <c r="AM1384" s="451"/>
      <c r="AN1384" s="451"/>
      <c r="AO1384" s="451"/>
      <c r="AP1384" s="451"/>
      <c r="AQ1384" s="451"/>
      <c r="AR1384" s="451"/>
      <c r="AS1384" s="451"/>
      <c r="AT1384" s="451"/>
      <c r="AU1384" s="451"/>
      <c r="AV1384" s="451"/>
    </row>
    <row r="1385" spans="1:48">
      <c r="A1385" s="451"/>
      <c r="B1385" s="451"/>
      <c r="C1385" s="451"/>
      <c r="D1385" s="451"/>
      <c r="E1385" s="451"/>
      <c r="F1385" s="451"/>
      <c r="G1385" s="451"/>
      <c r="H1385" s="451"/>
      <c r="I1385" s="451"/>
      <c r="J1385" s="451"/>
      <c r="K1385" s="451"/>
      <c r="L1385" s="451"/>
      <c r="M1385" s="451"/>
      <c r="N1385" s="451"/>
      <c r="O1385" s="451"/>
      <c r="P1385" s="451"/>
      <c r="Q1385" s="451"/>
      <c r="R1385" s="451"/>
      <c r="S1385" s="451"/>
      <c r="T1385" s="451"/>
      <c r="U1385" s="451"/>
      <c r="V1385" s="451"/>
      <c r="W1385" s="451"/>
      <c r="X1385" s="451"/>
      <c r="Y1385" s="451"/>
      <c r="Z1385" s="451"/>
      <c r="AA1385" s="451"/>
      <c r="AB1385" s="451"/>
      <c r="AC1385" s="451"/>
      <c r="AD1385" s="451"/>
      <c r="AE1385" s="451"/>
      <c r="AF1385" s="451"/>
      <c r="AG1385" s="451"/>
      <c r="AH1385" s="451"/>
      <c r="AI1385" s="451"/>
      <c r="AJ1385" s="451"/>
      <c r="AK1385" s="451"/>
      <c r="AL1385" s="451"/>
      <c r="AM1385" s="451"/>
      <c r="AN1385" s="451"/>
      <c r="AO1385" s="451"/>
      <c r="AP1385" s="451"/>
      <c r="AQ1385" s="451"/>
      <c r="AR1385" s="451"/>
      <c r="AS1385" s="451"/>
      <c r="AT1385" s="451"/>
      <c r="AU1385" s="451"/>
      <c r="AV1385" s="451"/>
    </row>
    <row r="1386" spans="1:48">
      <c r="A1386" s="451"/>
      <c r="B1386" s="451"/>
      <c r="C1386" s="451"/>
      <c r="D1386" s="451"/>
      <c r="E1386" s="451"/>
      <c r="F1386" s="451"/>
      <c r="G1386" s="451"/>
      <c r="H1386" s="451"/>
      <c r="I1386" s="451"/>
      <c r="J1386" s="451"/>
      <c r="K1386" s="451"/>
      <c r="L1386" s="451"/>
      <c r="M1386" s="451"/>
      <c r="N1386" s="451"/>
      <c r="O1386" s="451"/>
      <c r="P1386" s="451"/>
      <c r="Q1386" s="451"/>
      <c r="R1386" s="451"/>
      <c r="S1386" s="451"/>
      <c r="T1386" s="451"/>
      <c r="U1386" s="451"/>
      <c r="V1386" s="451"/>
      <c r="W1386" s="451"/>
      <c r="X1386" s="451"/>
      <c r="Y1386" s="451"/>
      <c r="Z1386" s="451"/>
      <c r="AA1386" s="451"/>
      <c r="AB1386" s="451"/>
      <c r="AC1386" s="451"/>
      <c r="AD1386" s="451"/>
      <c r="AE1386" s="451"/>
      <c r="AF1386" s="451"/>
      <c r="AG1386" s="451"/>
      <c r="AH1386" s="451"/>
      <c r="AI1386" s="451"/>
      <c r="AJ1386" s="451"/>
      <c r="AK1386" s="451"/>
      <c r="AL1386" s="451"/>
      <c r="AM1386" s="451"/>
      <c r="AN1386" s="451"/>
      <c r="AO1386" s="451"/>
      <c r="AP1386" s="451"/>
      <c r="AQ1386" s="451"/>
      <c r="AR1386" s="451"/>
      <c r="AS1386" s="451"/>
      <c r="AT1386" s="451"/>
      <c r="AU1386" s="451"/>
      <c r="AV1386" s="451"/>
    </row>
    <row r="1387" spans="1:48">
      <c r="A1387" s="451"/>
      <c r="B1387" s="451"/>
      <c r="C1387" s="451"/>
      <c r="D1387" s="451"/>
      <c r="E1387" s="451"/>
      <c r="F1387" s="451"/>
      <c r="G1387" s="451"/>
      <c r="H1387" s="451"/>
      <c r="I1387" s="451"/>
      <c r="J1387" s="451"/>
      <c r="K1387" s="451"/>
      <c r="L1387" s="451"/>
      <c r="M1387" s="451"/>
      <c r="N1387" s="451"/>
      <c r="O1387" s="451"/>
      <c r="P1387" s="451"/>
      <c r="Q1387" s="451"/>
      <c r="R1387" s="451"/>
      <c r="S1387" s="451"/>
      <c r="T1387" s="451"/>
      <c r="U1387" s="451"/>
      <c r="V1387" s="451"/>
      <c r="W1387" s="451"/>
      <c r="X1387" s="451"/>
      <c r="Y1387" s="451"/>
      <c r="Z1387" s="451"/>
      <c r="AA1387" s="451"/>
      <c r="AB1387" s="451"/>
      <c r="AC1387" s="451"/>
      <c r="AD1387" s="451"/>
      <c r="AE1387" s="451"/>
      <c r="AF1387" s="451"/>
      <c r="AG1387" s="451"/>
      <c r="AH1387" s="451"/>
      <c r="AI1387" s="451"/>
      <c r="AJ1387" s="451"/>
      <c r="AK1387" s="451"/>
      <c r="AL1387" s="451"/>
      <c r="AM1387" s="451"/>
      <c r="AN1387" s="451"/>
      <c r="AO1387" s="451"/>
      <c r="AP1387" s="451"/>
      <c r="AQ1387" s="451"/>
      <c r="AR1387" s="451"/>
      <c r="AS1387" s="451"/>
      <c r="AT1387" s="451"/>
      <c r="AU1387" s="451"/>
      <c r="AV1387" s="451"/>
    </row>
    <row r="1388" spans="1:48">
      <c r="A1388" s="451"/>
      <c r="B1388" s="451"/>
      <c r="C1388" s="451"/>
      <c r="D1388" s="451"/>
      <c r="E1388" s="451"/>
      <c r="F1388" s="451"/>
      <c r="G1388" s="451"/>
      <c r="H1388" s="451"/>
      <c r="I1388" s="451"/>
      <c r="J1388" s="451"/>
      <c r="K1388" s="451"/>
      <c r="L1388" s="451"/>
      <c r="M1388" s="451"/>
      <c r="N1388" s="451"/>
      <c r="O1388" s="451"/>
      <c r="P1388" s="451"/>
      <c r="Q1388" s="451"/>
      <c r="R1388" s="451"/>
      <c r="S1388" s="451"/>
      <c r="T1388" s="451"/>
      <c r="U1388" s="451"/>
      <c r="V1388" s="451"/>
      <c r="W1388" s="451"/>
      <c r="X1388" s="451"/>
      <c r="Y1388" s="451"/>
      <c r="Z1388" s="451"/>
      <c r="AA1388" s="451"/>
      <c r="AB1388" s="451"/>
      <c r="AC1388" s="451"/>
      <c r="AD1388" s="451"/>
      <c r="AE1388" s="451"/>
      <c r="AF1388" s="451"/>
      <c r="AG1388" s="451"/>
      <c r="AH1388" s="451"/>
      <c r="AI1388" s="451"/>
      <c r="AJ1388" s="451"/>
      <c r="AK1388" s="451"/>
      <c r="AL1388" s="451"/>
      <c r="AM1388" s="451"/>
      <c r="AN1388" s="451"/>
      <c r="AO1388" s="451"/>
      <c r="AP1388" s="451"/>
      <c r="AQ1388" s="451"/>
      <c r="AR1388" s="451"/>
      <c r="AS1388" s="451"/>
      <c r="AT1388" s="451"/>
      <c r="AU1388" s="451"/>
      <c r="AV1388" s="451"/>
    </row>
    <row r="1389" spans="1:48">
      <c r="A1389" s="451"/>
      <c r="B1389" s="451"/>
      <c r="C1389" s="451"/>
      <c r="D1389" s="451"/>
      <c r="E1389" s="451"/>
      <c r="F1389" s="451"/>
      <c r="G1389" s="451"/>
      <c r="H1389" s="451"/>
      <c r="I1389" s="451"/>
      <c r="J1389" s="451"/>
      <c r="K1389" s="451"/>
      <c r="L1389" s="451"/>
      <c r="M1389" s="451"/>
      <c r="N1389" s="451"/>
      <c r="O1389" s="451"/>
      <c r="P1389" s="451"/>
      <c r="Q1389" s="451"/>
      <c r="R1389" s="451"/>
      <c r="S1389" s="451"/>
      <c r="T1389" s="451"/>
      <c r="U1389" s="451"/>
      <c r="V1389" s="451"/>
      <c r="W1389" s="451"/>
      <c r="X1389" s="451"/>
      <c r="Y1389" s="451"/>
      <c r="Z1389" s="451"/>
      <c r="AA1389" s="451"/>
      <c r="AB1389" s="451"/>
      <c r="AC1389" s="451"/>
      <c r="AD1389" s="451"/>
      <c r="AE1389" s="451"/>
      <c r="AF1389" s="451"/>
      <c r="AG1389" s="451"/>
      <c r="AH1389" s="451"/>
      <c r="AI1389" s="451"/>
      <c r="AJ1389" s="451"/>
      <c r="AK1389" s="451"/>
      <c r="AL1389" s="451"/>
      <c r="AM1389" s="451"/>
      <c r="AN1389" s="451"/>
      <c r="AO1389" s="451"/>
      <c r="AP1389" s="451"/>
      <c r="AQ1389" s="451"/>
      <c r="AR1389" s="451"/>
      <c r="AS1389" s="451"/>
      <c r="AT1389" s="451"/>
      <c r="AU1389" s="451"/>
      <c r="AV1389" s="451"/>
    </row>
    <row r="1390" spans="1:48">
      <c r="A1390" s="451"/>
      <c r="B1390" s="451"/>
      <c r="C1390" s="451"/>
      <c r="D1390" s="451"/>
      <c r="E1390" s="451"/>
      <c r="F1390" s="451"/>
      <c r="G1390" s="451"/>
      <c r="H1390" s="451"/>
      <c r="I1390" s="451"/>
      <c r="J1390" s="451"/>
      <c r="K1390" s="451"/>
      <c r="L1390" s="451"/>
      <c r="M1390" s="451"/>
      <c r="N1390" s="451"/>
      <c r="O1390" s="451"/>
      <c r="P1390" s="451"/>
      <c r="Q1390" s="451"/>
      <c r="R1390" s="451"/>
      <c r="S1390" s="451"/>
      <c r="T1390" s="451"/>
      <c r="U1390" s="451"/>
      <c r="V1390" s="451"/>
      <c r="W1390" s="451"/>
      <c r="X1390" s="451"/>
      <c r="Y1390" s="451"/>
      <c r="Z1390" s="451"/>
      <c r="AA1390" s="451"/>
      <c r="AB1390" s="451"/>
      <c r="AC1390" s="451"/>
      <c r="AD1390" s="451"/>
      <c r="AE1390" s="451"/>
      <c r="AF1390" s="451"/>
      <c r="AG1390" s="451"/>
      <c r="AH1390" s="451"/>
      <c r="AI1390" s="451"/>
      <c r="AJ1390" s="451"/>
      <c r="AK1390" s="451"/>
      <c r="AL1390" s="451"/>
      <c r="AM1390" s="451"/>
      <c r="AN1390" s="451"/>
      <c r="AO1390" s="451"/>
      <c r="AP1390" s="451"/>
      <c r="AQ1390" s="451"/>
      <c r="AR1390" s="451"/>
      <c r="AS1390" s="451"/>
      <c r="AT1390" s="451"/>
      <c r="AU1390" s="451"/>
      <c r="AV1390" s="451"/>
    </row>
    <row r="1391" spans="1:48">
      <c r="A1391" s="451"/>
      <c r="B1391" s="451"/>
      <c r="C1391" s="451"/>
      <c r="D1391" s="451"/>
      <c r="E1391" s="451"/>
      <c r="F1391" s="451"/>
      <c r="G1391" s="451"/>
      <c r="H1391" s="451"/>
      <c r="I1391" s="451"/>
      <c r="J1391" s="451"/>
      <c r="K1391" s="451"/>
      <c r="L1391" s="451"/>
      <c r="M1391" s="451"/>
      <c r="N1391" s="451"/>
      <c r="O1391" s="451"/>
      <c r="P1391" s="451"/>
      <c r="Q1391" s="451"/>
      <c r="R1391" s="451"/>
      <c r="S1391" s="451"/>
      <c r="T1391" s="451"/>
      <c r="U1391" s="451"/>
      <c r="V1391" s="451"/>
      <c r="W1391" s="451"/>
      <c r="X1391" s="451"/>
      <c r="Y1391" s="451"/>
      <c r="Z1391" s="451"/>
      <c r="AA1391" s="451"/>
      <c r="AB1391" s="451"/>
      <c r="AC1391" s="451"/>
      <c r="AD1391" s="451"/>
      <c r="AE1391" s="451"/>
      <c r="AF1391" s="451"/>
      <c r="AG1391" s="451"/>
      <c r="AH1391" s="451"/>
      <c r="AI1391" s="451"/>
      <c r="AJ1391" s="451"/>
      <c r="AK1391" s="451"/>
      <c r="AL1391" s="451"/>
      <c r="AM1391" s="451"/>
      <c r="AN1391" s="451"/>
      <c r="AO1391" s="451"/>
      <c r="AP1391" s="451"/>
      <c r="AQ1391" s="451"/>
      <c r="AR1391" s="451"/>
      <c r="AS1391" s="451"/>
      <c r="AT1391" s="451"/>
      <c r="AU1391" s="451"/>
      <c r="AV1391" s="451"/>
    </row>
    <row r="1392" spans="1:48">
      <c r="A1392" s="451"/>
      <c r="B1392" s="451"/>
      <c r="C1392" s="451"/>
      <c r="D1392" s="451"/>
      <c r="E1392" s="451"/>
      <c r="F1392" s="451"/>
      <c r="G1392" s="451"/>
      <c r="H1392" s="451"/>
      <c r="I1392" s="451"/>
      <c r="J1392" s="451"/>
      <c r="K1392" s="451"/>
      <c r="L1392" s="451"/>
      <c r="M1392" s="451"/>
      <c r="N1392" s="451"/>
      <c r="O1392" s="451"/>
      <c r="P1392" s="451"/>
      <c r="Q1392" s="451"/>
      <c r="R1392" s="451"/>
      <c r="S1392" s="451"/>
      <c r="T1392" s="451"/>
      <c r="U1392" s="451"/>
      <c r="V1392" s="451"/>
      <c r="W1392" s="451"/>
      <c r="X1392" s="451"/>
      <c r="Y1392" s="451"/>
      <c r="Z1392" s="451"/>
      <c r="AA1392" s="451"/>
      <c r="AB1392" s="451"/>
      <c r="AC1392" s="451"/>
      <c r="AD1392" s="451"/>
      <c r="AE1392" s="451"/>
      <c r="AF1392" s="451"/>
      <c r="AG1392" s="451"/>
      <c r="AH1392" s="451"/>
      <c r="AI1392" s="451"/>
      <c r="AJ1392" s="451"/>
      <c r="AK1392" s="451"/>
      <c r="AL1392" s="451"/>
      <c r="AM1392" s="451"/>
      <c r="AN1392" s="451"/>
      <c r="AO1392" s="451"/>
      <c r="AP1392" s="451"/>
      <c r="AQ1392" s="451"/>
      <c r="AR1392" s="451"/>
      <c r="AS1392" s="451"/>
      <c r="AT1392" s="451"/>
      <c r="AU1392" s="451"/>
      <c r="AV1392" s="451"/>
    </row>
    <row r="1393" spans="1:48">
      <c r="A1393" s="451"/>
      <c r="B1393" s="451"/>
      <c r="C1393" s="451"/>
      <c r="D1393" s="451"/>
      <c r="E1393" s="451"/>
      <c r="F1393" s="451"/>
      <c r="G1393" s="451"/>
      <c r="H1393" s="451"/>
      <c r="I1393" s="451"/>
      <c r="J1393" s="451"/>
      <c r="K1393" s="451"/>
      <c r="L1393" s="451"/>
      <c r="M1393" s="451"/>
      <c r="N1393" s="451"/>
      <c r="O1393" s="451"/>
      <c r="P1393" s="451"/>
      <c r="Q1393" s="451"/>
      <c r="R1393" s="451"/>
      <c r="S1393" s="451"/>
      <c r="T1393" s="451"/>
      <c r="U1393" s="451"/>
      <c r="V1393" s="451"/>
      <c r="W1393" s="451"/>
      <c r="X1393" s="451"/>
      <c r="Y1393" s="451"/>
      <c r="Z1393" s="451"/>
      <c r="AA1393" s="451"/>
      <c r="AB1393" s="451"/>
      <c r="AC1393" s="451"/>
      <c r="AD1393" s="451"/>
      <c r="AE1393" s="451"/>
      <c r="AF1393" s="451"/>
      <c r="AG1393" s="451"/>
      <c r="AH1393" s="451"/>
      <c r="AI1393" s="451"/>
      <c r="AJ1393" s="451"/>
      <c r="AK1393" s="451"/>
      <c r="AL1393" s="451"/>
      <c r="AM1393" s="451"/>
      <c r="AN1393" s="451"/>
      <c r="AO1393" s="451"/>
      <c r="AP1393" s="451"/>
      <c r="AQ1393" s="451"/>
      <c r="AR1393" s="451"/>
      <c r="AS1393" s="451"/>
      <c r="AT1393" s="451"/>
      <c r="AU1393" s="451"/>
      <c r="AV1393" s="451"/>
    </row>
    <row r="1394" spans="1:48">
      <c r="A1394" s="451"/>
      <c r="B1394" s="451"/>
      <c r="C1394" s="451"/>
      <c r="D1394" s="451"/>
      <c r="E1394" s="451"/>
      <c r="F1394" s="451"/>
      <c r="G1394" s="451"/>
      <c r="H1394" s="451"/>
      <c r="I1394" s="451"/>
      <c r="J1394" s="451"/>
      <c r="K1394" s="451"/>
      <c r="L1394" s="451"/>
      <c r="M1394" s="451"/>
      <c r="N1394" s="451"/>
      <c r="O1394" s="451"/>
      <c r="P1394" s="451"/>
      <c r="Q1394" s="451"/>
      <c r="R1394" s="451"/>
      <c r="S1394" s="451"/>
      <c r="T1394" s="451"/>
      <c r="U1394" s="451"/>
      <c r="V1394" s="451"/>
      <c r="W1394" s="451"/>
      <c r="X1394" s="451"/>
      <c r="Y1394" s="451"/>
      <c r="Z1394" s="451"/>
      <c r="AA1394" s="451"/>
      <c r="AB1394" s="451"/>
      <c r="AC1394" s="451"/>
      <c r="AD1394" s="451"/>
      <c r="AE1394" s="451"/>
      <c r="AF1394" s="451"/>
      <c r="AG1394" s="451"/>
      <c r="AH1394" s="451"/>
      <c r="AI1394" s="451"/>
      <c r="AJ1394" s="451"/>
      <c r="AK1394" s="451"/>
      <c r="AL1394" s="451"/>
      <c r="AM1394" s="451"/>
      <c r="AN1394" s="451"/>
      <c r="AO1394" s="451"/>
      <c r="AP1394" s="451"/>
      <c r="AQ1394" s="451"/>
      <c r="AR1394" s="451"/>
      <c r="AS1394" s="451"/>
      <c r="AT1394" s="451"/>
      <c r="AU1394" s="451"/>
      <c r="AV1394" s="451"/>
    </row>
    <row r="1395" spans="1:48">
      <c r="A1395" s="451"/>
      <c r="B1395" s="451"/>
      <c r="C1395" s="451"/>
      <c r="D1395" s="451"/>
      <c r="E1395" s="451"/>
      <c r="F1395" s="451"/>
      <c r="G1395" s="451"/>
      <c r="H1395" s="451"/>
      <c r="I1395" s="451"/>
      <c r="J1395" s="451"/>
      <c r="K1395" s="451"/>
      <c r="L1395" s="451"/>
      <c r="M1395" s="451"/>
      <c r="N1395" s="451"/>
      <c r="O1395" s="451"/>
      <c r="P1395" s="451"/>
      <c r="Q1395" s="451"/>
      <c r="R1395" s="451"/>
      <c r="S1395" s="451"/>
      <c r="T1395" s="451"/>
      <c r="U1395" s="451"/>
      <c r="V1395" s="451"/>
      <c r="W1395" s="451"/>
      <c r="X1395" s="451"/>
      <c r="Y1395" s="451"/>
      <c r="Z1395" s="451"/>
      <c r="AA1395" s="451"/>
      <c r="AB1395" s="451"/>
      <c r="AC1395" s="451"/>
      <c r="AD1395" s="451"/>
      <c r="AE1395" s="451"/>
      <c r="AF1395" s="451"/>
      <c r="AG1395" s="451"/>
      <c r="AH1395" s="451"/>
      <c r="AI1395" s="451"/>
      <c r="AJ1395" s="451"/>
      <c r="AK1395" s="451"/>
      <c r="AL1395" s="451"/>
      <c r="AM1395" s="451"/>
      <c r="AN1395" s="451"/>
      <c r="AO1395" s="451"/>
      <c r="AP1395" s="451"/>
      <c r="AQ1395" s="451"/>
      <c r="AR1395" s="451"/>
      <c r="AS1395" s="451"/>
      <c r="AT1395" s="451"/>
      <c r="AU1395" s="451"/>
      <c r="AV1395" s="451"/>
    </row>
    <row r="1396" spans="1:48">
      <c r="A1396" s="451"/>
      <c r="B1396" s="451"/>
      <c r="C1396" s="451"/>
      <c r="D1396" s="451"/>
      <c r="E1396" s="451"/>
      <c r="F1396" s="451"/>
      <c r="G1396" s="451"/>
      <c r="H1396" s="451"/>
      <c r="I1396" s="451"/>
      <c r="J1396" s="451"/>
      <c r="K1396" s="451"/>
      <c r="L1396" s="451"/>
      <c r="M1396" s="451"/>
      <c r="N1396" s="451"/>
      <c r="O1396" s="451"/>
      <c r="P1396" s="451"/>
      <c r="Q1396" s="451"/>
      <c r="R1396" s="451"/>
      <c r="S1396" s="451"/>
      <c r="T1396" s="451"/>
      <c r="U1396" s="451"/>
      <c r="V1396" s="451"/>
      <c r="W1396" s="451"/>
      <c r="X1396" s="451"/>
      <c r="Y1396" s="451"/>
      <c r="Z1396" s="451"/>
      <c r="AA1396" s="451"/>
      <c r="AB1396" s="451"/>
      <c r="AC1396" s="451"/>
      <c r="AD1396" s="451"/>
      <c r="AE1396" s="451"/>
      <c r="AF1396" s="451"/>
      <c r="AG1396" s="451"/>
      <c r="AH1396" s="451"/>
      <c r="AI1396" s="451"/>
      <c r="AJ1396" s="451"/>
      <c r="AK1396" s="451"/>
      <c r="AL1396" s="451"/>
      <c r="AM1396" s="451"/>
      <c r="AN1396" s="451"/>
      <c r="AO1396" s="451"/>
      <c r="AP1396" s="451"/>
      <c r="AQ1396" s="451"/>
      <c r="AR1396" s="451"/>
      <c r="AS1396" s="451"/>
      <c r="AT1396" s="451"/>
      <c r="AU1396" s="451"/>
      <c r="AV1396" s="451"/>
    </row>
    <row r="1397" spans="1:48">
      <c r="A1397" s="451"/>
      <c r="B1397" s="451"/>
      <c r="C1397" s="451"/>
      <c r="D1397" s="451"/>
      <c r="E1397" s="451"/>
      <c r="F1397" s="451"/>
      <c r="G1397" s="451"/>
      <c r="H1397" s="451"/>
      <c r="I1397" s="451"/>
      <c r="J1397" s="451"/>
      <c r="K1397" s="451"/>
      <c r="L1397" s="451"/>
      <c r="M1397" s="451"/>
      <c r="N1397" s="451"/>
      <c r="O1397" s="451"/>
      <c r="P1397" s="451"/>
      <c r="Q1397" s="451"/>
      <c r="R1397" s="451"/>
      <c r="S1397" s="451"/>
      <c r="T1397" s="451"/>
      <c r="U1397" s="451"/>
      <c r="V1397" s="451"/>
      <c r="W1397" s="451"/>
      <c r="X1397" s="451"/>
      <c r="Y1397" s="451"/>
      <c r="Z1397" s="451"/>
      <c r="AA1397" s="451"/>
      <c r="AB1397" s="451"/>
      <c r="AC1397" s="451"/>
      <c r="AD1397" s="451"/>
      <c r="AE1397" s="451"/>
      <c r="AF1397" s="451"/>
      <c r="AG1397" s="451"/>
      <c r="AH1397" s="451"/>
      <c r="AI1397" s="451"/>
      <c r="AJ1397" s="451"/>
      <c r="AK1397" s="451"/>
      <c r="AL1397" s="451"/>
      <c r="AM1397" s="451"/>
      <c r="AN1397" s="451"/>
      <c r="AO1397" s="451"/>
      <c r="AP1397" s="451"/>
      <c r="AQ1397" s="451"/>
      <c r="AR1397" s="451"/>
      <c r="AS1397" s="451"/>
      <c r="AT1397" s="451"/>
      <c r="AU1397" s="451"/>
      <c r="AV1397" s="451"/>
    </row>
    <row r="1398" spans="1:48">
      <c r="A1398" s="451"/>
      <c r="B1398" s="451"/>
      <c r="C1398" s="451"/>
      <c r="D1398" s="451"/>
      <c r="E1398" s="451"/>
      <c r="F1398" s="451"/>
      <c r="G1398" s="451"/>
      <c r="H1398" s="451"/>
      <c r="I1398" s="451"/>
      <c r="J1398" s="451"/>
      <c r="K1398" s="451"/>
      <c r="L1398" s="451"/>
      <c r="M1398" s="451"/>
      <c r="N1398" s="451"/>
      <c r="O1398" s="451"/>
      <c r="P1398" s="451"/>
      <c r="Q1398" s="451"/>
      <c r="R1398" s="451"/>
      <c r="S1398" s="451"/>
      <c r="T1398" s="451"/>
      <c r="U1398" s="451"/>
      <c r="V1398" s="451"/>
      <c r="W1398" s="451"/>
      <c r="X1398" s="451"/>
      <c r="Y1398" s="451"/>
      <c r="Z1398" s="451"/>
      <c r="AA1398" s="451"/>
      <c r="AB1398" s="451"/>
      <c r="AC1398" s="451"/>
      <c r="AD1398" s="451"/>
      <c r="AE1398" s="451"/>
      <c r="AF1398" s="451"/>
      <c r="AG1398" s="451"/>
      <c r="AH1398" s="451"/>
      <c r="AI1398" s="451"/>
      <c r="AJ1398" s="451"/>
      <c r="AK1398" s="451"/>
      <c r="AL1398" s="451"/>
      <c r="AM1398" s="451"/>
      <c r="AN1398" s="451"/>
      <c r="AO1398" s="451"/>
      <c r="AP1398" s="451"/>
      <c r="AQ1398" s="451"/>
      <c r="AR1398" s="451"/>
      <c r="AS1398" s="451"/>
      <c r="AT1398" s="451"/>
      <c r="AU1398" s="451"/>
      <c r="AV1398" s="451"/>
    </row>
    <row r="1399" spans="1:48">
      <c r="A1399" s="451"/>
      <c r="B1399" s="451"/>
      <c r="C1399" s="451"/>
      <c r="D1399" s="451"/>
      <c r="E1399" s="451"/>
      <c r="F1399" s="451"/>
      <c r="G1399" s="451"/>
      <c r="H1399" s="451"/>
      <c r="I1399" s="451"/>
      <c r="J1399" s="451"/>
      <c r="K1399" s="451"/>
      <c r="L1399" s="451"/>
      <c r="M1399" s="451"/>
      <c r="N1399" s="451"/>
      <c r="O1399" s="451"/>
      <c r="P1399" s="451"/>
      <c r="Q1399" s="451"/>
      <c r="R1399" s="451"/>
      <c r="S1399" s="451"/>
      <c r="T1399" s="451"/>
      <c r="U1399" s="451"/>
      <c r="V1399" s="451"/>
      <c r="W1399" s="451"/>
      <c r="X1399" s="451"/>
      <c r="Y1399" s="451"/>
      <c r="Z1399" s="451"/>
      <c r="AA1399" s="451"/>
      <c r="AB1399" s="451"/>
      <c r="AC1399" s="451"/>
      <c r="AD1399" s="451"/>
      <c r="AE1399" s="451"/>
      <c r="AF1399" s="451"/>
      <c r="AG1399" s="451"/>
      <c r="AH1399" s="451"/>
      <c r="AI1399" s="451"/>
      <c r="AJ1399" s="451"/>
      <c r="AK1399" s="451"/>
      <c r="AL1399" s="451"/>
      <c r="AM1399" s="451"/>
      <c r="AN1399" s="451"/>
      <c r="AO1399" s="451"/>
      <c r="AP1399" s="451"/>
      <c r="AQ1399" s="451"/>
      <c r="AR1399" s="451"/>
      <c r="AS1399" s="451"/>
      <c r="AT1399" s="451"/>
      <c r="AU1399" s="451"/>
      <c r="AV1399" s="451"/>
    </row>
    <row r="1400" spans="1:48">
      <c r="A1400" s="451"/>
      <c r="B1400" s="451"/>
      <c r="C1400" s="451"/>
      <c r="D1400" s="451"/>
      <c r="E1400" s="451"/>
      <c r="F1400" s="451"/>
      <c r="G1400" s="451"/>
      <c r="H1400" s="451"/>
      <c r="I1400" s="451"/>
      <c r="J1400" s="451"/>
      <c r="K1400" s="451"/>
      <c r="L1400" s="451"/>
      <c r="M1400" s="451"/>
      <c r="N1400" s="451"/>
      <c r="O1400" s="451"/>
      <c r="P1400" s="451"/>
      <c r="Q1400" s="451"/>
      <c r="R1400" s="451"/>
      <c r="S1400" s="451"/>
      <c r="T1400" s="451"/>
      <c r="U1400" s="451"/>
      <c r="V1400" s="451"/>
      <c r="W1400" s="451"/>
      <c r="X1400" s="451"/>
      <c r="Y1400" s="451"/>
      <c r="Z1400" s="451"/>
      <c r="AA1400" s="451"/>
      <c r="AB1400" s="451"/>
      <c r="AC1400" s="451"/>
      <c r="AD1400" s="451"/>
      <c r="AE1400" s="451"/>
      <c r="AF1400" s="451"/>
      <c r="AG1400" s="451"/>
      <c r="AH1400" s="451"/>
      <c r="AI1400" s="451"/>
      <c r="AJ1400" s="451"/>
      <c r="AK1400" s="451"/>
      <c r="AL1400" s="451"/>
      <c r="AM1400" s="451"/>
      <c r="AN1400" s="451"/>
      <c r="AO1400" s="451"/>
      <c r="AP1400" s="451"/>
      <c r="AQ1400" s="451"/>
      <c r="AR1400" s="451"/>
      <c r="AS1400" s="451"/>
      <c r="AT1400" s="451"/>
      <c r="AU1400" s="451"/>
      <c r="AV1400" s="451"/>
    </row>
    <row r="1401" spans="1:48">
      <c r="A1401" s="451"/>
      <c r="B1401" s="451"/>
      <c r="C1401" s="451"/>
      <c r="D1401" s="451"/>
      <c r="E1401" s="451"/>
      <c r="F1401" s="451"/>
      <c r="G1401" s="451"/>
      <c r="H1401" s="451"/>
      <c r="I1401" s="451"/>
      <c r="J1401" s="451"/>
      <c r="K1401" s="451"/>
      <c r="L1401" s="451"/>
      <c r="M1401" s="451"/>
      <c r="N1401" s="451"/>
      <c r="O1401" s="451"/>
      <c r="P1401" s="451"/>
      <c r="Q1401" s="451"/>
      <c r="R1401" s="451"/>
      <c r="S1401" s="451"/>
      <c r="T1401" s="451"/>
      <c r="U1401" s="451"/>
      <c r="V1401" s="451"/>
      <c r="W1401" s="451"/>
      <c r="X1401" s="451"/>
      <c r="Y1401" s="451"/>
      <c r="Z1401" s="451"/>
      <c r="AA1401" s="451"/>
      <c r="AB1401" s="451"/>
      <c r="AC1401" s="451"/>
      <c r="AD1401" s="451"/>
      <c r="AE1401" s="451"/>
      <c r="AF1401" s="451"/>
      <c r="AG1401" s="451"/>
      <c r="AH1401" s="451"/>
      <c r="AI1401" s="451"/>
      <c r="AJ1401" s="451"/>
      <c r="AK1401" s="451"/>
      <c r="AL1401" s="451"/>
      <c r="AM1401" s="451"/>
      <c r="AN1401" s="451"/>
      <c r="AO1401" s="451"/>
      <c r="AP1401" s="451"/>
      <c r="AQ1401" s="451"/>
      <c r="AR1401" s="451"/>
      <c r="AS1401" s="451"/>
      <c r="AT1401" s="451"/>
      <c r="AU1401" s="451"/>
      <c r="AV1401" s="451"/>
    </row>
    <row r="1402" spans="1:48">
      <c r="A1402" s="451"/>
      <c r="B1402" s="451"/>
      <c r="C1402" s="451"/>
      <c r="D1402" s="451"/>
      <c r="E1402" s="451"/>
      <c r="F1402" s="451"/>
      <c r="G1402" s="451"/>
      <c r="H1402" s="451"/>
      <c r="I1402" s="451"/>
      <c r="J1402" s="451"/>
      <c r="K1402" s="451"/>
      <c r="L1402" s="451"/>
      <c r="M1402" s="451"/>
      <c r="N1402" s="451"/>
      <c r="O1402" s="451"/>
      <c r="P1402" s="451"/>
      <c r="Q1402" s="451"/>
      <c r="R1402" s="451"/>
      <c r="S1402" s="451"/>
      <c r="T1402" s="451"/>
      <c r="U1402" s="451"/>
      <c r="V1402" s="451"/>
      <c r="W1402" s="451"/>
      <c r="X1402" s="451"/>
      <c r="Y1402" s="451"/>
      <c r="Z1402" s="451"/>
      <c r="AA1402" s="451"/>
      <c r="AB1402" s="451"/>
      <c r="AC1402" s="451"/>
      <c r="AD1402" s="451"/>
      <c r="AE1402" s="451"/>
      <c r="AF1402" s="451"/>
      <c r="AG1402" s="451"/>
      <c r="AH1402" s="451"/>
      <c r="AI1402" s="451"/>
      <c r="AJ1402" s="451"/>
      <c r="AK1402" s="451"/>
      <c r="AL1402" s="451"/>
      <c r="AM1402" s="451"/>
      <c r="AN1402" s="451"/>
      <c r="AO1402" s="451"/>
      <c r="AP1402" s="451"/>
      <c r="AQ1402" s="451"/>
      <c r="AR1402" s="451"/>
      <c r="AS1402" s="451"/>
      <c r="AT1402" s="451"/>
      <c r="AU1402" s="451"/>
      <c r="AV1402" s="451"/>
    </row>
    <row r="1403" spans="1:48">
      <c r="A1403" s="451"/>
      <c r="B1403" s="451"/>
      <c r="C1403" s="451"/>
      <c r="D1403" s="451"/>
      <c r="E1403" s="451"/>
      <c r="F1403" s="451"/>
      <c r="G1403" s="451"/>
      <c r="H1403" s="451"/>
      <c r="I1403" s="451"/>
      <c r="J1403" s="451"/>
      <c r="K1403" s="451"/>
      <c r="L1403" s="451"/>
      <c r="M1403" s="451"/>
      <c r="N1403" s="451"/>
      <c r="O1403" s="451"/>
      <c r="P1403" s="451"/>
      <c r="Q1403" s="451"/>
      <c r="R1403" s="451"/>
      <c r="S1403" s="451"/>
      <c r="T1403" s="451"/>
      <c r="U1403" s="451"/>
      <c r="V1403" s="451"/>
      <c r="W1403" s="451"/>
      <c r="X1403" s="451"/>
      <c r="Y1403" s="451"/>
      <c r="Z1403" s="451"/>
      <c r="AA1403" s="451"/>
      <c r="AB1403" s="451"/>
      <c r="AC1403" s="451"/>
      <c r="AD1403" s="451"/>
      <c r="AE1403" s="451"/>
      <c r="AF1403" s="451"/>
      <c r="AG1403" s="451"/>
      <c r="AH1403" s="451"/>
      <c r="AI1403" s="451"/>
      <c r="AJ1403" s="451"/>
      <c r="AK1403" s="451"/>
      <c r="AL1403" s="451"/>
      <c r="AM1403" s="451"/>
      <c r="AN1403" s="451"/>
      <c r="AO1403" s="451"/>
      <c r="AP1403" s="451"/>
      <c r="AQ1403" s="451"/>
      <c r="AR1403" s="451"/>
      <c r="AS1403" s="451"/>
      <c r="AT1403" s="451"/>
      <c r="AU1403" s="451"/>
      <c r="AV1403" s="451"/>
    </row>
    <row r="1404" spans="1:48">
      <c r="A1404" s="451"/>
      <c r="B1404" s="451"/>
      <c r="C1404" s="451"/>
      <c r="D1404" s="451"/>
      <c r="E1404" s="451"/>
      <c r="F1404" s="451"/>
      <c r="G1404" s="451"/>
      <c r="H1404" s="451"/>
      <c r="I1404" s="451"/>
      <c r="J1404" s="451"/>
      <c r="K1404" s="451"/>
      <c r="L1404" s="451"/>
      <c r="M1404" s="451"/>
      <c r="N1404" s="451"/>
      <c r="O1404" s="451"/>
      <c r="P1404" s="451"/>
      <c r="Q1404" s="451"/>
      <c r="R1404" s="451"/>
      <c r="S1404" s="451"/>
      <c r="T1404" s="451"/>
      <c r="U1404" s="451"/>
      <c r="V1404" s="451"/>
      <c r="W1404" s="451"/>
      <c r="X1404" s="451"/>
      <c r="Y1404" s="451"/>
      <c r="Z1404" s="451"/>
      <c r="AA1404" s="451"/>
      <c r="AB1404" s="451"/>
      <c r="AC1404" s="451"/>
      <c r="AD1404" s="451"/>
      <c r="AE1404" s="451"/>
      <c r="AF1404" s="451"/>
      <c r="AG1404" s="451"/>
      <c r="AH1404" s="451"/>
      <c r="AI1404" s="451"/>
      <c r="AJ1404" s="451"/>
      <c r="AK1404" s="451"/>
      <c r="AL1404" s="451"/>
      <c r="AM1404" s="451"/>
      <c r="AN1404" s="451"/>
      <c r="AO1404" s="451"/>
      <c r="AP1404" s="451"/>
      <c r="AQ1404" s="451"/>
      <c r="AR1404" s="451"/>
      <c r="AS1404" s="451"/>
      <c r="AT1404" s="451"/>
      <c r="AU1404" s="451"/>
      <c r="AV1404" s="451"/>
    </row>
    <row r="1405" spans="1:48">
      <c r="A1405" s="451"/>
      <c r="B1405" s="451"/>
      <c r="C1405" s="451"/>
      <c r="D1405" s="451"/>
      <c r="E1405" s="451"/>
      <c r="F1405" s="451"/>
      <c r="G1405" s="451"/>
      <c r="H1405" s="451"/>
      <c r="I1405" s="451"/>
      <c r="J1405" s="451"/>
      <c r="K1405" s="451"/>
      <c r="L1405" s="451"/>
      <c r="M1405" s="451"/>
      <c r="N1405" s="451"/>
      <c r="O1405" s="451"/>
      <c r="P1405" s="451"/>
      <c r="Q1405" s="451"/>
      <c r="R1405" s="451"/>
      <c r="S1405" s="451"/>
      <c r="T1405" s="451"/>
      <c r="U1405" s="451"/>
      <c r="V1405" s="451"/>
      <c r="W1405" s="451"/>
      <c r="X1405" s="451"/>
      <c r="Y1405" s="451"/>
      <c r="Z1405" s="451"/>
      <c r="AA1405" s="451"/>
      <c r="AB1405" s="451"/>
      <c r="AC1405" s="451"/>
      <c r="AD1405" s="451"/>
      <c r="AE1405" s="451"/>
      <c r="AF1405" s="451"/>
      <c r="AG1405" s="451"/>
      <c r="AH1405" s="451"/>
      <c r="AI1405" s="451"/>
      <c r="AJ1405" s="451"/>
      <c r="AK1405" s="451"/>
      <c r="AL1405" s="451"/>
      <c r="AM1405" s="451"/>
      <c r="AN1405" s="451"/>
      <c r="AO1405" s="451"/>
      <c r="AP1405" s="451"/>
      <c r="AQ1405" s="451"/>
      <c r="AR1405" s="451"/>
      <c r="AS1405" s="451"/>
      <c r="AT1405" s="451"/>
      <c r="AU1405" s="451"/>
      <c r="AV1405" s="451"/>
    </row>
    <row r="1406" spans="1:48">
      <c r="A1406" s="451"/>
      <c r="B1406" s="451"/>
      <c r="C1406" s="451"/>
      <c r="D1406" s="451"/>
      <c r="E1406" s="451"/>
      <c r="F1406" s="451"/>
      <c r="G1406" s="451"/>
      <c r="H1406" s="451"/>
      <c r="I1406" s="451"/>
      <c r="J1406" s="451"/>
      <c r="K1406" s="451"/>
      <c r="L1406" s="451"/>
      <c r="M1406" s="451"/>
      <c r="N1406" s="451"/>
      <c r="O1406" s="451"/>
      <c r="P1406" s="451"/>
      <c r="Q1406" s="451"/>
      <c r="R1406" s="451"/>
      <c r="S1406" s="451"/>
      <c r="T1406" s="451"/>
      <c r="U1406" s="451"/>
      <c r="V1406" s="451"/>
      <c r="W1406" s="451"/>
      <c r="X1406" s="451"/>
      <c r="Y1406" s="451"/>
      <c r="Z1406" s="451"/>
      <c r="AA1406" s="451"/>
      <c r="AB1406" s="451"/>
      <c r="AC1406" s="451"/>
      <c r="AD1406" s="451"/>
      <c r="AE1406" s="451"/>
      <c r="AF1406" s="451"/>
      <c r="AG1406" s="451"/>
      <c r="AH1406" s="451"/>
      <c r="AI1406" s="451"/>
      <c r="AJ1406" s="451"/>
      <c r="AK1406" s="451"/>
      <c r="AL1406" s="451"/>
      <c r="AM1406" s="451"/>
      <c r="AN1406" s="451"/>
      <c r="AO1406" s="451"/>
      <c r="AP1406" s="451"/>
      <c r="AQ1406" s="451"/>
      <c r="AR1406" s="451"/>
      <c r="AS1406" s="451"/>
      <c r="AT1406" s="451"/>
      <c r="AU1406" s="451"/>
      <c r="AV1406" s="451"/>
    </row>
    <row r="1407" spans="1:48">
      <c r="A1407" s="451"/>
      <c r="B1407" s="451"/>
      <c r="C1407" s="451"/>
      <c r="D1407" s="451"/>
      <c r="E1407" s="451"/>
      <c r="F1407" s="451"/>
      <c r="G1407" s="451"/>
      <c r="H1407" s="451"/>
      <c r="I1407" s="451"/>
      <c r="J1407" s="451"/>
      <c r="K1407" s="451"/>
      <c r="L1407" s="451"/>
      <c r="M1407" s="451"/>
      <c r="N1407" s="451"/>
      <c r="O1407" s="451"/>
      <c r="P1407" s="451"/>
      <c r="Q1407" s="451"/>
      <c r="R1407" s="451"/>
      <c r="S1407" s="451"/>
      <c r="T1407" s="451"/>
      <c r="U1407" s="451"/>
      <c r="V1407" s="451"/>
      <c r="W1407" s="451"/>
      <c r="X1407" s="451"/>
      <c r="Y1407" s="451"/>
      <c r="Z1407" s="451"/>
      <c r="AA1407" s="451"/>
      <c r="AB1407" s="451"/>
      <c r="AC1407" s="451"/>
      <c r="AD1407" s="451"/>
      <c r="AE1407" s="451"/>
      <c r="AF1407" s="451"/>
      <c r="AG1407" s="451"/>
      <c r="AH1407" s="451"/>
      <c r="AI1407" s="451"/>
      <c r="AJ1407" s="451"/>
      <c r="AK1407" s="451"/>
      <c r="AL1407" s="451"/>
      <c r="AM1407" s="451"/>
      <c r="AN1407" s="451"/>
      <c r="AO1407" s="451"/>
      <c r="AP1407" s="451"/>
      <c r="AQ1407" s="451"/>
      <c r="AR1407" s="451"/>
      <c r="AS1407" s="451"/>
      <c r="AT1407" s="451"/>
      <c r="AU1407" s="451"/>
      <c r="AV1407" s="451"/>
    </row>
    <row r="1408" spans="1:48">
      <c r="A1408" s="451"/>
      <c r="B1408" s="451"/>
      <c r="C1408" s="451"/>
      <c r="D1408" s="451"/>
      <c r="E1408" s="451"/>
      <c r="F1408" s="451"/>
      <c r="G1408" s="451"/>
      <c r="H1408" s="451"/>
      <c r="I1408" s="451"/>
      <c r="J1408" s="451"/>
      <c r="K1408" s="451"/>
      <c r="L1408" s="451"/>
      <c r="M1408" s="451"/>
      <c r="N1408" s="451"/>
      <c r="O1408" s="451"/>
      <c r="P1408" s="451"/>
      <c r="Q1408" s="451"/>
      <c r="R1408" s="451"/>
      <c r="S1408" s="451"/>
      <c r="T1408" s="451"/>
      <c r="U1408" s="451"/>
      <c r="V1408" s="451"/>
      <c r="W1408" s="451"/>
      <c r="X1408" s="451"/>
      <c r="Y1408" s="451"/>
      <c r="Z1408" s="451"/>
      <c r="AA1408" s="451"/>
      <c r="AB1408" s="451"/>
      <c r="AC1408" s="451"/>
      <c r="AD1408" s="451"/>
      <c r="AE1408" s="451"/>
      <c r="AF1408" s="451"/>
      <c r="AG1408" s="451"/>
      <c r="AH1408" s="451"/>
      <c r="AI1408" s="451"/>
      <c r="AJ1408" s="451"/>
      <c r="AK1408" s="451"/>
      <c r="AL1408" s="451"/>
      <c r="AM1408" s="451"/>
      <c r="AN1408" s="451"/>
      <c r="AO1408" s="451"/>
      <c r="AP1408" s="451"/>
      <c r="AQ1408" s="451"/>
      <c r="AR1408" s="451"/>
      <c r="AS1408" s="451"/>
      <c r="AT1408" s="451"/>
      <c r="AU1408" s="451"/>
      <c r="AV1408" s="451"/>
    </row>
    <row r="1409" spans="1:48">
      <c r="A1409" s="451"/>
      <c r="B1409" s="451"/>
      <c r="C1409" s="451"/>
      <c r="D1409" s="451"/>
      <c r="E1409" s="451"/>
      <c r="F1409" s="451"/>
      <c r="G1409" s="451"/>
      <c r="H1409" s="451"/>
      <c r="I1409" s="451"/>
      <c r="J1409" s="451"/>
      <c r="K1409" s="451"/>
      <c r="L1409" s="451"/>
      <c r="M1409" s="451"/>
      <c r="N1409" s="451"/>
      <c r="O1409" s="451"/>
      <c r="P1409" s="451"/>
      <c r="Q1409" s="451"/>
      <c r="R1409" s="451"/>
      <c r="S1409" s="451"/>
      <c r="T1409" s="451"/>
      <c r="U1409" s="451"/>
      <c r="V1409" s="451"/>
      <c r="W1409" s="451"/>
      <c r="X1409" s="451"/>
      <c r="Y1409" s="451"/>
      <c r="Z1409" s="451"/>
      <c r="AA1409" s="451"/>
      <c r="AB1409" s="451"/>
      <c r="AC1409" s="451"/>
      <c r="AD1409" s="451"/>
      <c r="AE1409" s="451"/>
      <c r="AF1409" s="451"/>
      <c r="AG1409" s="451"/>
      <c r="AH1409" s="451"/>
      <c r="AI1409" s="451"/>
      <c r="AJ1409" s="451"/>
      <c r="AK1409" s="451"/>
      <c r="AL1409" s="451"/>
      <c r="AM1409" s="451"/>
      <c r="AN1409" s="451"/>
      <c r="AO1409" s="451"/>
      <c r="AP1409" s="451"/>
      <c r="AQ1409" s="451"/>
      <c r="AR1409" s="451"/>
      <c r="AS1409" s="451"/>
      <c r="AT1409" s="451"/>
      <c r="AU1409" s="451"/>
      <c r="AV1409" s="451"/>
    </row>
    <row r="1410" spans="1:48">
      <c r="A1410" s="451"/>
      <c r="B1410" s="451"/>
      <c r="C1410" s="451"/>
      <c r="D1410" s="451"/>
      <c r="E1410" s="451"/>
      <c r="F1410" s="451"/>
      <c r="G1410" s="451"/>
      <c r="H1410" s="451"/>
      <c r="I1410" s="451"/>
      <c r="J1410" s="451"/>
      <c r="K1410" s="451"/>
      <c r="L1410" s="451"/>
      <c r="M1410" s="451"/>
      <c r="N1410" s="451"/>
      <c r="O1410" s="451"/>
      <c r="P1410" s="451"/>
      <c r="Q1410" s="451"/>
      <c r="R1410" s="451"/>
      <c r="S1410" s="451"/>
      <c r="T1410" s="451"/>
      <c r="U1410" s="451"/>
      <c r="V1410" s="451"/>
      <c r="W1410" s="451"/>
      <c r="X1410" s="451"/>
      <c r="Y1410" s="451"/>
      <c r="Z1410" s="451"/>
      <c r="AA1410" s="451"/>
      <c r="AB1410" s="451"/>
      <c r="AC1410" s="451"/>
      <c r="AD1410" s="451"/>
      <c r="AE1410" s="451"/>
      <c r="AF1410" s="451"/>
      <c r="AG1410" s="451"/>
      <c r="AH1410" s="451"/>
      <c r="AI1410" s="451"/>
      <c r="AJ1410" s="451"/>
      <c r="AK1410" s="451"/>
      <c r="AL1410" s="451"/>
      <c r="AM1410" s="451"/>
      <c r="AN1410" s="451"/>
      <c r="AO1410" s="451"/>
      <c r="AP1410" s="451"/>
      <c r="AQ1410" s="451"/>
      <c r="AR1410" s="451"/>
      <c r="AS1410" s="451"/>
      <c r="AT1410" s="451"/>
      <c r="AU1410" s="451"/>
      <c r="AV1410" s="451"/>
    </row>
    <row r="1411" spans="1:48">
      <c r="A1411" s="451"/>
      <c r="B1411" s="451"/>
      <c r="C1411" s="451"/>
      <c r="D1411" s="451"/>
      <c r="E1411" s="451"/>
      <c r="F1411" s="451"/>
      <c r="G1411" s="451"/>
      <c r="H1411" s="451"/>
      <c r="I1411" s="451"/>
      <c r="J1411" s="451"/>
      <c r="K1411" s="451"/>
      <c r="L1411" s="451"/>
      <c r="M1411" s="451"/>
      <c r="N1411" s="451"/>
      <c r="O1411" s="451"/>
      <c r="P1411" s="451"/>
      <c r="Q1411" s="451"/>
      <c r="R1411" s="451"/>
      <c r="S1411" s="451"/>
      <c r="T1411" s="451"/>
      <c r="U1411" s="451"/>
      <c r="V1411" s="451"/>
      <c r="W1411" s="451"/>
      <c r="X1411" s="451"/>
      <c r="Y1411" s="451"/>
      <c r="Z1411" s="451"/>
      <c r="AA1411" s="451"/>
      <c r="AB1411" s="451"/>
      <c r="AC1411" s="451"/>
      <c r="AD1411" s="451"/>
      <c r="AE1411" s="451"/>
      <c r="AF1411" s="451"/>
      <c r="AG1411" s="451"/>
      <c r="AH1411" s="451"/>
      <c r="AI1411" s="451"/>
      <c r="AJ1411" s="451"/>
      <c r="AK1411" s="451"/>
      <c r="AL1411" s="451"/>
      <c r="AM1411" s="451"/>
      <c r="AN1411" s="451"/>
      <c r="AO1411" s="451"/>
      <c r="AP1411" s="451"/>
      <c r="AQ1411" s="451"/>
      <c r="AR1411" s="451"/>
      <c r="AS1411" s="451"/>
      <c r="AT1411" s="451"/>
      <c r="AU1411" s="451"/>
      <c r="AV1411" s="451"/>
    </row>
    <row r="1412" spans="1:48">
      <c r="A1412" s="451"/>
      <c r="B1412" s="451"/>
      <c r="C1412" s="451"/>
      <c r="D1412" s="451"/>
      <c r="E1412" s="451"/>
      <c r="F1412" s="451"/>
      <c r="G1412" s="451"/>
      <c r="H1412" s="451"/>
      <c r="I1412" s="451"/>
      <c r="J1412" s="451"/>
      <c r="K1412" s="451"/>
      <c r="L1412" s="451"/>
      <c r="M1412" s="451"/>
      <c r="N1412" s="451"/>
      <c r="O1412" s="451"/>
      <c r="P1412" s="451"/>
      <c r="Q1412" s="451"/>
      <c r="R1412" s="451"/>
      <c r="S1412" s="451"/>
      <c r="T1412" s="451"/>
      <c r="U1412" s="451"/>
      <c r="V1412" s="451"/>
      <c r="W1412" s="451"/>
      <c r="X1412" s="451"/>
      <c r="Y1412" s="451"/>
      <c r="Z1412" s="451"/>
      <c r="AA1412" s="451"/>
      <c r="AB1412" s="451"/>
      <c r="AC1412" s="451"/>
      <c r="AD1412" s="451"/>
      <c r="AE1412" s="451"/>
      <c r="AF1412" s="451"/>
      <c r="AG1412" s="451"/>
      <c r="AH1412" s="451"/>
      <c r="AI1412" s="451"/>
      <c r="AJ1412" s="451"/>
      <c r="AK1412" s="451"/>
      <c r="AL1412" s="451"/>
      <c r="AM1412" s="451"/>
      <c r="AN1412" s="451"/>
      <c r="AO1412" s="451"/>
      <c r="AP1412" s="451"/>
      <c r="AQ1412" s="451"/>
      <c r="AR1412" s="451"/>
      <c r="AS1412" s="451"/>
      <c r="AT1412" s="451"/>
      <c r="AU1412" s="451"/>
      <c r="AV1412" s="451"/>
    </row>
    <row r="1413" spans="1:48">
      <c r="A1413" s="451"/>
      <c r="B1413" s="451"/>
      <c r="C1413" s="451"/>
      <c r="D1413" s="451"/>
      <c r="E1413" s="451"/>
      <c r="F1413" s="451"/>
      <c r="G1413" s="451"/>
      <c r="H1413" s="451"/>
      <c r="I1413" s="451"/>
      <c r="J1413" s="451"/>
      <c r="K1413" s="451"/>
      <c r="L1413" s="451"/>
      <c r="M1413" s="451"/>
      <c r="N1413" s="451"/>
      <c r="O1413" s="451"/>
      <c r="P1413" s="451"/>
      <c r="Q1413" s="451"/>
      <c r="R1413" s="451"/>
      <c r="S1413" s="451"/>
      <c r="T1413" s="451"/>
      <c r="U1413" s="451"/>
      <c r="V1413" s="451"/>
      <c r="W1413" s="451"/>
      <c r="X1413" s="451"/>
      <c r="Y1413" s="451"/>
      <c r="Z1413" s="451"/>
      <c r="AA1413" s="451"/>
      <c r="AB1413" s="451"/>
      <c r="AC1413" s="451"/>
      <c r="AD1413" s="451"/>
      <c r="AE1413" s="451"/>
      <c r="AF1413" s="451"/>
      <c r="AG1413" s="451"/>
      <c r="AH1413" s="451"/>
      <c r="AI1413" s="451"/>
      <c r="AJ1413" s="451"/>
      <c r="AK1413" s="451"/>
      <c r="AL1413" s="451"/>
      <c r="AM1413" s="451"/>
      <c r="AN1413" s="451"/>
      <c r="AO1413" s="451"/>
      <c r="AP1413" s="451"/>
      <c r="AQ1413" s="451"/>
      <c r="AR1413" s="451"/>
      <c r="AS1413" s="451"/>
      <c r="AT1413" s="451"/>
      <c r="AU1413" s="451"/>
      <c r="AV1413" s="451"/>
    </row>
    <row r="1414" spans="1:48">
      <c r="A1414" s="451"/>
      <c r="B1414" s="451"/>
      <c r="C1414" s="451"/>
      <c r="D1414" s="451"/>
      <c r="E1414" s="451"/>
      <c r="F1414" s="451"/>
      <c r="G1414" s="451"/>
      <c r="H1414" s="451"/>
      <c r="I1414" s="451"/>
      <c r="J1414" s="451"/>
      <c r="K1414" s="451"/>
      <c r="L1414" s="451"/>
      <c r="M1414" s="451"/>
      <c r="N1414" s="451"/>
      <c r="O1414" s="451"/>
      <c r="P1414" s="451"/>
      <c r="Q1414" s="451"/>
      <c r="R1414" s="451"/>
      <c r="S1414" s="451"/>
      <c r="T1414" s="451"/>
      <c r="U1414" s="451"/>
      <c r="V1414" s="451"/>
      <c r="W1414" s="451"/>
      <c r="X1414" s="451"/>
      <c r="Y1414" s="451"/>
      <c r="Z1414" s="451"/>
      <c r="AA1414" s="451"/>
      <c r="AB1414" s="451"/>
      <c r="AC1414" s="451"/>
      <c r="AD1414" s="451"/>
      <c r="AE1414" s="451"/>
      <c r="AF1414" s="451"/>
      <c r="AG1414" s="451"/>
      <c r="AH1414" s="451"/>
      <c r="AI1414" s="451"/>
      <c r="AJ1414" s="451"/>
      <c r="AK1414" s="451"/>
      <c r="AL1414" s="451"/>
      <c r="AM1414" s="451"/>
      <c r="AN1414" s="451"/>
      <c r="AO1414" s="451"/>
      <c r="AP1414" s="451"/>
      <c r="AQ1414" s="451"/>
      <c r="AR1414" s="451"/>
      <c r="AS1414" s="451"/>
      <c r="AT1414" s="451"/>
      <c r="AU1414" s="451"/>
      <c r="AV1414" s="451"/>
    </row>
    <row r="1415" spans="1:48">
      <c r="A1415" s="451"/>
      <c r="B1415" s="451"/>
      <c r="C1415" s="451"/>
      <c r="D1415" s="451"/>
      <c r="E1415" s="451"/>
      <c r="F1415" s="451"/>
      <c r="G1415" s="451"/>
      <c r="H1415" s="451"/>
      <c r="I1415" s="451"/>
      <c r="J1415" s="451"/>
      <c r="K1415" s="451"/>
      <c r="L1415" s="451"/>
      <c r="M1415" s="451"/>
      <c r="N1415" s="451"/>
      <c r="O1415" s="451"/>
      <c r="P1415" s="451"/>
      <c r="Q1415" s="451"/>
      <c r="R1415" s="451"/>
      <c r="S1415" s="451"/>
      <c r="T1415" s="451"/>
      <c r="U1415" s="451"/>
      <c r="V1415" s="451"/>
      <c r="W1415" s="451"/>
      <c r="X1415" s="451"/>
      <c r="Y1415" s="451"/>
      <c r="Z1415" s="451"/>
      <c r="AA1415" s="451"/>
      <c r="AB1415" s="451"/>
      <c r="AC1415" s="451"/>
      <c r="AD1415" s="451"/>
      <c r="AE1415" s="451"/>
      <c r="AF1415" s="451"/>
      <c r="AG1415" s="451"/>
      <c r="AH1415" s="451"/>
      <c r="AI1415" s="451"/>
      <c r="AJ1415" s="451"/>
      <c r="AK1415" s="451"/>
      <c r="AL1415" s="451"/>
      <c r="AM1415" s="451"/>
      <c r="AN1415" s="451"/>
      <c r="AO1415" s="451"/>
      <c r="AP1415" s="451"/>
      <c r="AQ1415" s="451"/>
      <c r="AR1415" s="451"/>
      <c r="AS1415" s="451"/>
      <c r="AT1415" s="451"/>
      <c r="AU1415" s="451"/>
      <c r="AV1415" s="451"/>
    </row>
    <row r="1416" spans="1:48">
      <c r="A1416" s="451"/>
      <c r="B1416" s="451"/>
      <c r="C1416" s="451"/>
      <c r="D1416" s="451"/>
      <c r="E1416" s="451"/>
      <c r="F1416" s="451"/>
      <c r="G1416" s="451"/>
      <c r="H1416" s="451"/>
      <c r="I1416" s="451"/>
      <c r="J1416" s="451"/>
      <c r="K1416" s="451"/>
      <c r="L1416" s="451"/>
      <c r="M1416" s="451"/>
      <c r="N1416" s="451"/>
      <c r="O1416" s="451"/>
      <c r="P1416" s="451"/>
      <c r="Q1416" s="451"/>
      <c r="R1416" s="451"/>
      <c r="S1416" s="451"/>
      <c r="T1416" s="451"/>
      <c r="U1416" s="451"/>
      <c r="V1416" s="451"/>
      <c r="W1416" s="451"/>
      <c r="X1416" s="451"/>
      <c r="Y1416" s="451"/>
      <c r="Z1416" s="451"/>
      <c r="AA1416" s="451"/>
      <c r="AB1416" s="451"/>
      <c r="AC1416" s="451"/>
      <c r="AD1416" s="451"/>
      <c r="AE1416" s="451"/>
      <c r="AF1416" s="451"/>
      <c r="AG1416" s="451"/>
      <c r="AH1416" s="451"/>
      <c r="AI1416" s="451"/>
      <c r="AJ1416" s="451"/>
      <c r="AK1416" s="451"/>
      <c r="AL1416" s="451"/>
      <c r="AM1416" s="451"/>
      <c r="AN1416" s="451"/>
      <c r="AO1416" s="451"/>
      <c r="AP1416" s="451"/>
      <c r="AQ1416" s="451"/>
      <c r="AR1416" s="451"/>
      <c r="AS1416" s="451"/>
      <c r="AT1416" s="451"/>
      <c r="AU1416" s="451"/>
      <c r="AV1416" s="451"/>
    </row>
    <row r="1417" spans="1:48">
      <c r="A1417" s="451"/>
      <c r="B1417" s="451"/>
      <c r="C1417" s="451"/>
      <c r="D1417" s="451"/>
      <c r="E1417" s="451"/>
      <c r="F1417" s="451"/>
      <c r="G1417" s="451"/>
      <c r="H1417" s="451"/>
      <c r="I1417" s="451"/>
      <c r="J1417" s="451"/>
      <c r="K1417" s="451"/>
      <c r="L1417" s="451"/>
      <c r="M1417" s="451"/>
      <c r="N1417" s="451"/>
      <c r="O1417" s="451"/>
      <c r="P1417" s="451"/>
      <c r="Q1417" s="451"/>
      <c r="R1417" s="451"/>
      <c r="S1417" s="451"/>
      <c r="T1417" s="451"/>
      <c r="U1417" s="451"/>
      <c r="V1417" s="451"/>
      <c r="W1417" s="451"/>
      <c r="X1417" s="451"/>
      <c r="Y1417" s="451"/>
      <c r="Z1417" s="451"/>
      <c r="AA1417" s="451"/>
      <c r="AB1417" s="451"/>
      <c r="AC1417" s="451"/>
      <c r="AD1417" s="451"/>
      <c r="AE1417" s="451"/>
      <c r="AF1417" s="451"/>
      <c r="AG1417" s="451"/>
      <c r="AH1417" s="451"/>
      <c r="AI1417" s="451"/>
      <c r="AJ1417" s="451"/>
      <c r="AK1417" s="451"/>
      <c r="AL1417" s="451"/>
      <c r="AM1417" s="451"/>
      <c r="AN1417" s="451"/>
      <c r="AO1417" s="451"/>
      <c r="AP1417" s="451"/>
      <c r="AQ1417" s="451"/>
      <c r="AR1417" s="451"/>
      <c r="AS1417" s="451"/>
      <c r="AT1417" s="451"/>
      <c r="AU1417" s="451"/>
      <c r="AV1417" s="451"/>
    </row>
    <row r="1418" spans="1:48">
      <c r="A1418" s="451"/>
      <c r="B1418" s="451"/>
      <c r="C1418" s="451"/>
      <c r="D1418" s="451"/>
      <c r="E1418" s="451"/>
      <c r="F1418" s="451"/>
      <c r="G1418" s="451"/>
      <c r="H1418" s="451"/>
      <c r="I1418" s="451"/>
      <c r="J1418" s="451"/>
      <c r="K1418" s="451"/>
      <c r="L1418" s="451"/>
      <c r="M1418" s="451"/>
      <c r="N1418" s="451"/>
      <c r="O1418" s="451"/>
      <c r="P1418" s="451"/>
      <c r="Q1418" s="451"/>
      <c r="R1418" s="451"/>
      <c r="S1418" s="451"/>
      <c r="T1418" s="451"/>
      <c r="U1418" s="451"/>
      <c r="V1418" s="451"/>
      <c r="W1418" s="451"/>
      <c r="X1418" s="451"/>
      <c r="Y1418" s="451"/>
      <c r="Z1418" s="451"/>
      <c r="AA1418" s="451"/>
      <c r="AB1418" s="451"/>
      <c r="AC1418" s="451"/>
      <c r="AD1418" s="451"/>
      <c r="AE1418" s="451"/>
      <c r="AF1418" s="451"/>
      <c r="AG1418" s="451"/>
      <c r="AH1418" s="451"/>
      <c r="AI1418" s="451"/>
      <c r="AJ1418" s="451"/>
      <c r="AK1418" s="451"/>
      <c r="AL1418" s="451"/>
      <c r="AM1418" s="451"/>
      <c r="AN1418" s="451"/>
      <c r="AO1418" s="451"/>
      <c r="AP1418" s="451"/>
      <c r="AQ1418" s="451"/>
      <c r="AR1418" s="451"/>
      <c r="AS1418" s="451"/>
      <c r="AT1418" s="451"/>
      <c r="AU1418" s="451"/>
      <c r="AV1418" s="451"/>
    </row>
    <row r="1419" spans="1:48">
      <c r="A1419" s="451"/>
      <c r="B1419" s="451"/>
      <c r="C1419" s="451"/>
      <c r="D1419" s="451"/>
      <c r="E1419" s="451"/>
      <c r="F1419" s="451"/>
      <c r="G1419" s="451"/>
      <c r="H1419" s="451"/>
      <c r="I1419" s="451"/>
      <c r="J1419" s="451"/>
      <c r="K1419" s="451"/>
      <c r="L1419" s="451"/>
      <c r="M1419" s="451"/>
      <c r="N1419" s="451"/>
      <c r="O1419" s="451"/>
      <c r="P1419" s="451"/>
      <c r="Q1419" s="451"/>
      <c r="R1419" s="451"/>
      <c r="S1419" s="451"/>
      <c r="T1419" s="451"/>
      <c r="U1419" s="451"/>
      <c r="V1419" s="451"/>
      <c r="W1419" s="451"/>
      <c r="X1419" s="451"/>
      <c r="Y1419" s="451"/>
      <c r="Z1419" s="451"/>
      <c r="AA1419" s="451"/>
      <c r="AB1419" s="451"/>
      <c r="AC1419" s="451"/>
      <c r="AD1419" s="451"/>
      <c r="AE1419" s="451"/>
      <c r="AF1419" s="451"/>
      <c r="AG1419" s="451"/>
      <c r="AH1419" s="451"/>
      <c r="AI1419" s="451"/>
      <c r="AJ1419" s="451"/>
      <c r="AK1419" s="451"/>
      <c r="AL1419" s="451"/>
      <c r="AM1419" s="451"/>
      <c r="AN1419" s="451"/>
      <c r="AO1419" s="451"/>
      <c r="AP1419" s="451"/>
      <c r="AQ1419" s="451"/>
      <c r="AR1419" s="451"/>
      <c r="AS1419" s="451"/>
      <c r="AT1419" s="451"/>
      <c r="AU1419" s="451"/>
      <c r="AV1419" s="451"/>
    </row>
    <row r="1420" spans="1:48">
      <c r="A1420" s="451"/>
      <c r="B1420" s="451"/>
      <c r="C1420" s="451"/>
      <c r="D1420" s="451"/>
      <c r="E1420" s="451"/>
      <c r="F1420" s="451"/>
      <c r="G1420" s="451"/>
      <c r="H1420" s="451"/>
      <c r="I1420" s="451"/>
      <c r="J1420" s="451"/>
      <c r="K1420" s="451"/>
      <c r="L1420" s="451"/>
      <c r="M1420" s="451"/>
      <c r="N1420" s="451"/>
      <c r="O1420" s="451"/>
      <c r="P1420" s="451"/>
      <c r="Q1420" s="451"/>
      <c r="R1420" s="451"/>
      <c r="S1420" s="451"/>
      <c r="T1420" s="451"/>
      <c r="U1420" s="451"/>
      <c r="V1420" s="451"/>
      <c r="W1420" s="451"/>
      <c r="X1420" s="451"/>
      <c r="Y1420" s="451"/>
      <c r="Z1420" s="451"/>
      <c r="AA1420" s="451"/>
      <c r="AB1420" s="451"/>
      <c r="AC1420" s="451"/>
      <c r="AD1420" s="451"/>
      <c r="AE1420" s="451"/>
      <c r="AF1420" s="451"/>
      <c r="AG1420" s="451"/>
      <c r="AH1420" s="451"/>
      <c r="AI1420" s="451"/>
      <c r="AJ1420" s="451"/>
      <c r="AK1420" s="451"/>
      <c r="AL1420" s="451"/>
      <c r="AM1420" s="451"/>
      <c r="AN1420" s="451"/>
      <c r="AO1420" s="451"/>
      <c r="AP1420" s="451"/>
      <c r="AQ1420" s="451"/>
      <c r="AR1420" s="451"/>
      <c r="AS1420" s="451"/>
      <c r="AT1420" s="451"/>
      <c r="AU1420" s="451"/>
      <c r="AV1420" s="451"/>
    </row>
    <row r="1421" spans="1:48">
      <c r="A1421" s="451"/>
      <c r="B1421" s="451"/>
      <c r="C1421" s="451"/>
      <c r="D1421" s="451"/>
      <c r="E1421" s="451"/>
      <c r="F1421" s="451"/>
      <c r="G1421" s="451"/>
      <c r="H1421" s="451"/>
      <c r="I1421" s="451"/>
      <c r="J1421" s="451"/>
      <c r="K1421" s="451"/>
      <c r="L1421" s="451"/>
      <c r="M1421" s="451"/>
      <c r="N1421" s="451"/>
      <c r="O1421" s="451"/>
      <c r="P1421" s="451"/>
      <c r="Q1421" s="451"/>
      <c r="R1421" s="451"/>
      <c r="S1421" s="451"/>
      <c r="T1421" s="451"/>
      <c r="U1421" s="451"/>
      <c r="V1421" s="451"/>
      <c r="W1421" s="451"/>
      <c r="X1421" s="451"/>
      <c r="Y1421" s="451"/>
      <c r="Z1421" s="451"/>
      <c r="AA1421" s="451"/>
      <c r="AB1421" s="451"/>
      <c r="AC1421" s="451"/>
      <c r="AD1421" s="451"/>
      <c r="AE1421" s="451"/>
      <c r="AF1421" s="451"/>
      <c r="AG1421" s="451"/>
      <c r="AH1421" s="451"/>
      <c r="AI1421" s="451"/>
      <c r="AJ1421" s="451"/>
      <c r="AK1421" s="451"/>
      <c r="AL1421" s="451"/>
      <c r="AM1421" s="451"/>
      <c r="AN1421" s="451"/>
      <c r="AO1421" s="451"/>
      <c r="AP1421" s="451"/>
      <c r="AQ1421" s="451"/>
      <c r="AR1421" s="451"/>
      <c r="AS1421" s="451"/>
      <c r="AT1421" s="451"/>
      <c r="AU1421" s="451"/>
      <c r="AV1421" s="451"/>
    </row>
    <row r="1422" spans="1:48">
      <c r="A1422" s="451"/>
      <c r="B1422" s="451"/>
      <c r="C1422" s="451"/>
      <c r="D1422" s="451"/>
      <c r="E1422" s="451"/>
      <c r="F1422" s="451"/>
      <c r="G1422" s="451"/>
      <c r="H1422" s="451"/>
      <c r="I1422" s="451"/>
      <c r="J1422" s="451"/>
      <c r="K1422" s="451"/>
      <c r="L1422" s="451"/>
      <c r="M1422" s="451"/>
      <c r="N1422" s="451"/>
      <c r="O1422" s="451"/>
      <c r="P1422" s="451"/>
      <c r="Q1422" s="451"/>
      <c r="R1422" s="451"/>
      <c r="S1422" s="451"/>
      <c r="T1422" s="451"/>
      <c r="U1422" s="451"/>
      <c r="V1422" s="451"/>
      <c r="W1422" s="451"/>
      <c r="X1422" s="451"/>
      <c r="Y1422" s="451"/>
      <c r="Z1422" s="451"/>
      <c r="AA1422" s="451"/>
      <c r="AB1422" s="451"/>
      <c r="AC1422" s="451"/>
      <c r="AD1422" s="451"/>
      <c r="AE1422" s="451"/>
      <c r="AF1422" s="451"/>
      <c r="AG1422" s="451"/>
      <c r="AH1422" s="451"/>
      <c r="AI1422" s="451"/>
      <c r="AJ1422" s="451"/>
      <c r="AK1422" s="451"/>
      <c r="AL1422" s="451"/>
      <c r="AM1422" s="451"/>
      <c r="AN1422" s="451"/>
      <c r="AO1422" s="451"/>
      <c r="AP1422" s="451"/>
      <c r="AQ1422" s="451"/>
      <c r="AR1422" s="451"/>
      <c r="AS1422" s="451"/>
      <c r="AT1422" s="451"/>
      <c r="AU1422" s="451"/>
      <c r="AV1422" s="451"/>
    </row>
    <row r="1423" spans="1:48">
      <c r="A1423" s="451"/>
      <c r="B1423" s="451"/>
      <c r="C1423" s="451"/>
      <c r="D1423" s="451"/>
      <c r="E1423" s="451"/>
      <c r="F1423" s="451"/>
      <c r="G1423" s="451"/>
      <c r="H1423" s="451"/>
      <c r="I1423" s="451"/>
      <c r="J1423" s="451"/>
      <c r="K1423" s="451"/>
      <c r="L1423" s="451"/>
      <c r="M1423" s="451"/>
      <c r="N1423" s="451"/>
      <c r="O1423" s="451"/>
      <c r="P1423" s="451"/>
      <c r="Q1423" s="451"/>
      <c r="R1423" s="451"/>
      <c r="S1423" s="451"/>
      <c r="T1423" s="451"/>
      <c r="U1423" s="451"/>
      <c r="V1423" s="451"/>
      <c r="W1423" s="451"/>
      <c r="X1423" s="451"/>
      <c r="Y1423" s="451"/>
      <c r="Z1423" s="451"/>
      <c r="AA1423" s="451"/>
      <c r="AB1423" s="451"/>
      <c r="AC1423" s="451"/>
      <c r="AD1423" s="451"/>
      <c r="AE1423" s="451"/>
      <c r="AF1423" s="451"/>
      <c r="AG1423" s="451"/>
      <c r="AH1423" s="451"/>
      <c r="AI1423" s="451"/>
      <c r="AJ1423" s="451"/>
      <c r="AK1423" s="451"/>
      <c r="AL1423" s="451"/>
      <c r="AM1423" s="451"/>
      <c r="AN1423" s="451"/>
      <c r="AO1423" s="451"/>
      <c r="AP1423" s="451"/>
      <c r="AQ1423" s="451"/>
      <c r="AR1423" s="451"/>
      <c r="AS1423" s="451"/>
      <c r="AT1423" s="451"/>
      <c r="AU1423" s="451"/>
      <c r="AV1423" s="451"/>
    </row>
    <row r="1424" spans="1:48">
      <c r="A1424" s="451"/>
      <c r="B1424" s="451"/>
      <c r="C1424" s="451"/>
      <c r="D1424" s="451"/>
      <c r="E1424" s="451"/>
      <c r="F1424" s="451"/>
      <c r="G1424" s="451"/>
      <c r="H1424" s="451"/>
      <c r="I1424" s="451"/>
      <c r="J1424" s="451"/>
      <c r="K1424" s="451"/>
      <c r="L1424" s="451"/>
      <c r="M1424" s="451"/>
      <c r="N1424" s="451"/>
      <c r="O1424" s="451"/>
      <c r="P1424" s="451"/>
      <c r="Q1424" s="451"/>
      <c r="R1424" s="451"/>
      <c r="S1424" s="451"/>
      <c r="T1424" s="451"/>
      <c r="U1424" s="451"/>
      <c r="V1424" s="451"/>
      <c r="W1424" s="451"/>
      <c r="X1424" s="451"/>
      <c r="Y1424" s="451"/>
      <c r="Z1424" s="451"/>
      <c r="AA1424" s="451"/>
      <c r="AB1424" s="451"/>
      <c r="AC1424" s="451"/>
      <c r="AD1424" s="451"/>
      <c r="AE1424" s="451"/>
      <c r="AF1424" s="451"/>
      <c r="AG1424" s="451"/>
      <c r="AH1424" s="451"/>
      <c r="AI1424" s="451"/>
      <c r="AJ1424" s="451"/>
      <c r="AK1424" s="451"/>
      <c r="AL1424" s="451"/>
      <c r="AM1424" s="451"/>
      <c r="AN1424" s="451"/>
      <c r="AO1424" s="451"/>
      <c r="AP1424" s="451"/>
      <c r="AQ1424" s="451"/>
      <c r="AR1424" s="451"/>
      <c r="AS1424" s="451"/>
      <c r="AT1424" s="451"/>
      <c r="AU1424" s="451"/>
      <c r="AV1424" s="451"/>
    </row>
    <row r="1425" spans="1:48">
      <c r="A1425" s="451"/>
      <c r="B1425" s="451"/>
      <c r="C1425" s="451"/>
      <c r="D1425" s="451"/>
      <c r="E1425" s="451"/>
      <c r="F1425" s="451"/>
      <c r="G1425" s="451"/>
      <c r="H1425" s="451"/>
      <c r="I1425" s="451"/>
      <c r="J1425" s="451"/>
      <c r="K1425" s="451"/>
      <c r="L1425" s="451"/>
      <c r="M1425" s="451"/>
      <c r="N1425" s="451"/>
      <c r="O1425" s="451"/>
      <c r="P1425" s="451"/>
      <c r="Q1425" s="451"/>
      <c r="R1425" s="451"/>
      <c r="S1425" s="451"/>
      <c r="T1425" s="451"/>
      <c r="U1425" s="451"/>
      <c r="V1425" s="451"/>
      <c r="W1425" s="451"/>
      <c r="X1425" s="451"/>
      <c r="Y1425" s="451"/>
      <c r="Z1425" s="451"/>
      <c r="AA1425" s="451"/>
      <c r="AB1425" s="451"/>
      <c r="AC1425" s="451"/>
      <c r="AD1425" s="451"/>
      <c r="AE1425" s="451"/>
      <c r="AF1425" s="451"/>
      <c r="AG1425" s="451"/>
      <c r="AH1425" s="451"/>
      <c r="AI1425" s="451"/>
      <c r="AJ1425" s="451"/>
      <c r="AK1425" s="451"/>
      <c r="AL1425" s="451"/>
      <c r="AM1425" s="451"/>
      <c r="AN1425" s="451"/>
      <c r="AO1425" s="451"/>
      <c r="AP1425" s="451"/>
      <c r="AQ1425" s="451"/>
      <c r="AR1425" s="451"/>
      <c r="AS1425" s="451"/>
      <c r="AT1425" s="451"/>
      <c r="AU1425" s="451"/>
      <c r="AV1425" s="451"/>
    </row>
    <row r="1426" spans="1:48">
      <c r="A1426" s="451"/>
      <c r="B1426" s="451"/>
      <c r="C1426" s="451"/>
      <c r="D1426" s="451"/>
      <c r="E1426" s="451"/>
      <c r="F1426" s="451"/>
      <c r="G1426" s="451"/>
      <c r="H1426" s="451"/>
      <c r="I1426" s="451"/>
      <c r="J1426" s="451"/>
      <c r="K1426" s="451"/>
      <c r="L1426" s="451"/>
      <c r="M1426" s="451"/>
      <c r="N1426" s="451"/>
      <c r="O1426" s="451"/>
      <c r="P1426" s="451"/>
      <c r="Q1426" s="451"/>
      <c r="R1426" s="451"/>
      <c r="S1426" s="451"/>
      <c r="T1426" s="451"/>
      <c r="U1426" s="451"/>
      <c r="V1426" s="451"/>
      <c r="W1426" s="451"/>
      <c r="X1426" s="451"/>
      <c r="Y1426" s="451"/>
      <c r="Z1426" s="451"/>
      <c r="AA1426" s="451"/>
      <c r="AB1426" s="451"/>
      <c r="AC1426" s="451"/>
      <c r="AD1426" s="451"/>
      <c r="AE1426" s="451"/>
      <c r="AF1426" s="451"/>
      <c r="AG1426" s="451"/>
      <c r="AH1426" s="451"/>
      <c r="AI1426" s="451"/>
      <c r="AJ1426" s="451"/>
      <c r="AK1426" s="451"/>
      <c r="AL1426" s="451"/>
      <c r="AM1426" s="451"/>
      <c r="AN1426" s="451"/>
      <c r="AO1426" s="451"/>
      <c r="AP1426" s="451"/>
      <c r="AQ1426" s="451"/>
      <c r="AR1426" s="451"/>
      <c r="AS1426" s="451"/>
      <c r="AT1426" s="451"/>
      <c r="AU1426" s="451"/>
      <c r="AV1426" s="451"/>
    </row>
    <row r="1427" spans="1:48">
      <c r="A1427" s="451"/>
      <c r="B1427" s="451"/>
      <c r="C1427" s="451"/>
      <c r="D1427" s="451"/>
      <c r="E1427" s="451"/>
      <c r="F1427" s="451"/>
      <c r="G1427" s="451"/>
      <c r="H1427" s="451"/>
      <c r="I1427" s="451"/>
      <c r="J1427" s="451"/>
      <c r="K1427" s="451"/>
      <c r="L1427" s="451"/>
      <c r="M1427" s="451"/>
      <c r="N1427" s="451"/>
      <c r="O1427" s="451"/>
      <c r="P1427" s="451"/>
      <c r="Q1427" s="451"/>
      <c r="R1427" s="451"/>
      <c r="S1427" s="451"/>
      <c r="T1427" s="451"/>
      <c r="U1427" s="451"/>
      <c r="V1427" s="451"/>
      <c r="W1427" s="451"/>
      <c r="X1427" s="451"/>
      <c r="Y1427" s="451"/>
      <c r="Z1427" s="451"/>
      <c r="AA1427" s="451"/>
      <c r="AB1427" s="451"/>
      <c r="AC1427" s="451"/>
      <c r="AD1427" s="451"/>
      <c r="AE1427" s="451"/>
      <c r="AF1427" s="451"/>
      <c r="AG1427" s="451"/>
      <c r="AH1427" s="451"/>
      <c r="AI1427" s="451"/>
      <c r="AJ1427" s="451"/>
      <c r="AK1427" s="451"/>
      <c r="AL1427" s="451"/>
      <c r="AM1427" s="451"/>
      <c r="AN1427" s="451"/>
      <c r="AO1427" s="451"/>
      <c r="AP1427" s="451"/>
      <c r="AQ1427" s="451"/>
      <c r="AR1427" s="451"/>
      <c r="AS1427" s="451"/>
      <c r="AT1427" s="451"/>
      <c r="AU1427" s="451"/>
      <c r="AV1427" s="451"/>
    </row>
    <row r="1428" spans="1:48">
      <c r="A1428" s="451"/>
      <c r="B1428" s="451"/>
      <c r="C1428" s="451"/>
      <c r="D1428" s="451"/>
      <c r="E1428" s="451"/>
      <c r="F1428" s="451"/>
      <c r="G1428" s="451"/>
      <c r="H1428" s="451"/>
      <c r="I1428" s="451"/>
      <c r="J1428" s="451"/>
      <c r="K1428" s="451"/>
      <c r="L1428" s="451"/>
      <c r="M1428" s="451"/>
      <c r="N1428" s="451"/>
      <c r="O1428" s="451"/>
      <c r="P1428" s="451"/>
      <c r="Q1428" s="451"/>
      <c r="R1428" s="451"/>
      <c r="S1428" s="451"/>
      <c r="T1428" s="451"/>
      <c r="U1428" s="451"/>
      <c r="V1428" s="451"/>
      <c r="W1428" s="451"/>
      <c r="X1428" s="451"/>
      <c r="Y1428" s="451"/>
      <c r="Z1428" s="451"/>
      <c r="AA1428" s="451"/>
      <c r="AB1428" s="451"/>
      <c r="AC1428" s="451"/>
      <c r="AD1428" s="451"/>
      <c r="AE1428" s="451"/>
      <c r="AF1428" s="451"/>
      <c r="AG1428" s="451"/>
      <c r="AH1428" s="451"/>
      <c r="AI1428" s="451"/>
      <c r="AJ1428" s="451"/>
      <c r="AK1428" s="451"/>
      <c r="AL1428" s="451"/>
      <c r="AM1428" s="451"/>
      <c r="AN1428" s="451"/>
      <c r="AO1428" s="451"/>
      <c r="AP1428" s="451"/>
      <c r="AQ1428" s="451"/>
      <c r="AR1428" s="451"/>
      <c r="AS1428" s="451"/>
      <c r="AT1428" s="451"/>
      <c r="AU1428" s="451"/>
      <c r="AV1428" s="451"/>
    </row>
    <row r="1429" spans="1:48">
      <c r="A1429" s="451"/>
      <c r="B1429" s="451"/>
      <c r="C1429" s="451"/>
      <c r="D1429" s="451"/>
      <c r="E1429" s="451"/>
      <c r="F1429" s="451"/>
      <c r="G1429" s="451"/>
      <c r="H1429" s="451"/>
      <c r="I1429" s="451"/>
      <c r="J1429" s="451"/>
      <c r="K1429" s="451"/>
      <c r="L1429" s="451"/>
      <c r="M1429" s="451"/>
      <c r="N1429" s="451"/>
      <c r="O1429" s="451"/>
      <c r="P1429" s="451"/>
      <c r="Q1429" s="451"/>
      <c r="R1429" s="451"/>
      <c r="S1429" s="451"/>
      <c r="T1429" s="451"/>
      <c r="U1429" s="451"/>
      <c r="V1429" s="451"/>
      <c r="W1429" s="451"/>
      <c r="X1429" s="451"/>
      <c r="Y1429" s="451"/>
      <c r="Z1429" s="451"/>
      <c r="AA1429" s="451"/>
      <c r="AB1429" s="451"/>
      <c r="AC1429" s="451"/>
      <c r="AD1429" s="451"/>
      <c r="AE1429" s="451"/>
      <c r="AF1429" s="451"/>
      <c r="AG1429" s="451"/>
      <c r="AH1429" s="451"/>
      <c r="AI1429" s="451"/>
      <c r="AJ1429" s="451"/>
      <c r="AK1429" s="451"/>
      <c r="AL1429" s="451"/>
      <c r="AM1429" s="451"/>
      <c r="AN1429" s="451"/>
      <c r="AO1429" s="451"/>
      <c r="AP1429" s="451"/>
      <c r="AQ1429" s="451"/>
      <c r="AR1429" s="451"/>
      <c r="AS1429" s="451"/>
      <c r="AT1429" s="451"/>
      <c r="AU1429" s="451"/>
      <c r="AV1429" s="451"/>
    </row>
    <row r="1430" spans="1:48">
      <c r="A1430" s="451"/>
      <c r="B1430" s="451"/>
      <c r="C1430" s="451"/>
      <c r="D1430" s="451"/>
      <c r="E1430" s="451"/>
      <c r="F1430" s="451"/>
      <c r="G1430" s="451"/>
      <c r="H1430" s="451"/>
      <c r="I1430" s="451"/>
      <c r="J1430" s="451"/>
      <c r="K1430" s="451"/>
      <c r="L1430" s="451"/>
      <c r="M1430" s="451"/>
      <c r="N1430" s="451"/>
      <c r="O1430" s="451"/>
      <c r="P1430" s="451"/>
      <c r="Q1430" s="451"/>
      <c r="R1430" s="451"/>
      <c r="S1430" s="451"/>
      <c r="T1430" s="451"/>
      <c r="U1430" s="451"/>
      <c r="V1430" s="451"/>
      <c r="W1430" s="451"/>
      <c r="X1430" s="451"/>
      <c r="Y1430" s="451"/>
      <c r="Z1430" s="451"/>
      <c r="AA1430" s="451"/>
      <c r="AB1430" s="451"/>
      <c r="AC1430" s="451"/>
      <c r="AD1430" s="451"/>
      <c r="AE1430" s="451"/>
      <c r="AF1430" s="451"/>
      <c r="AG1430" s="451"/>
      <c r="AH1430" s="451"/>
      <c r="AI1430" s="451"/>
      <c r="AJ1430" s="451"/>
      <c r="AK1430" s="451"/>
      <c r="AL1430" s="451"/>
      <c r="AM1430" s="451"/>
      <c r="AN1430" s="451"/>
      <c r="AO1430" s="451"/>
      <c r="AP1430" s="451"/>
      <c r="AQ1430" s="451"/>
      <c r="AR1430" s="451"/>
      <c r="AS1430" s="451"/>
      <c r="AT1430" s="451"/>
      <c r="AU1430" s="451"/>
      <c r="AV1430" s="451"/>
    </row>
    <row r="1431" spans="1:48">
      <c r="A1431" s="451"/>
      <c r="B1431" s="451"/>
      <c r="C1431" s="451"/>
      <c r="D1431" s="451"/>
      <c r="E1431" s="451"/>
      <c r="F1431" s="451"/>
      <c r="G1431" s="451"/>
      <c r="H1431" s="451"/>
      <c r="I1431" s="451"/>
      <c r="J1431" s="451"/>
      <c r="K1431" s="451"/>
      <c r="L1431" s="451"/>
      <c r="M1431" s="451"/>
      <c r="N1431" s="451"/>
      <c r="O1431" s="451"/>
      <c r="P1431" s="451"/>
      <c r="Q1431" s="451"/>
      <c r="R1431" s="451"/>
      <c r="S1431" s="451"/>
      <c r="T1431" s="451"/>
      <c r="U1431" s="451"/>
      <c r="V1431" s="451"/>
      <c r="W1431" s="451"/>
      <c r="X1431" s="451"/>
      <c r="Y1431" s="451"/>
      <c r="Z1431" s="451"/>
      <c r="AA1431" s="451"/>
      <c r="AB1431" s="451"/>
      <c r="AC1431" s="451"/>
      <c r="AD1431" s="451"/>
      <c r="AE1431" s="451"/>
      <c r="AF1431" s="451"/>
      <c r="AG1431" s="451"/>
      <c r="AH1431" s="451"/>
      <c r="AI1431" s="451"/>
      <c r="AJ1431" s="451"/>
      <c r="AK1431" s="451"/>
      <c r="AL1431" s="451"/>
      <c r="AM1431" s="451"/>
      <c r="AN1431" s="451"/>
      <c r="AO1431" s="451"/>
      <c r="AP1431" s="451"/>
      <c r="AQ1431" s="451"/>
      <c r="AR1431" s="451"/>
      <c r="AS1431" s="451"/>
      <c r="AT1431" s="451"/>
      <c r="AU1431" s="451"/>
      <c r="AV1431" s="451"/>
    </row>
    <row r="1432" spans="1:48">
      <c r="A1432" s="451"/>
      <c r="B1432" s="451"/>
      <c r="C1432" s="451"/>
      <c r="D1432" s="451"/>
      <c r="E1432" s="451"/>
      <c r="F1432" s="451"/>
      <c r="G1432" s="451"/>
      <c r="H1432" s="451"/>
      <c r="I1432" s="451"/>
      <c r="J1432" s="451"/>
      <c r="K1432" s="451"/>
      <c r="L1432" s="451"/>
      <c r="M1432" s="451"/>
      <c r="N1432" s="451"/>
      <c r="O1432" s="451"/>
      <c r="P1432" s="451"/>
      <c r="Q1432" s="451"/>
      <c r="R1432" s="451"/>
      <c r="S1432" s="451"/>
      <c r="T1432" s="451"/>
      <c r="U1432" s="451"/>
      <c r="V1432" s="451"/>
      <c r="W1432" s="451"/>
      <c r="X1432" s="451"/>
      <c r="Y1432" s="451"/>
      <c r="Z1432" s="451"/>
      <c r="AA1432" s="451"/>
      <c r="AB1432" s="451"/>
      <c r="AC1432" s="451"/>
      <c r="AD1432" s="451"/>
      <c r="AE1432" s="451"/>
      <c r="AF1432" s="451"/>
      <c r="AG1432" s="451"/>
      <c r="AH1432" s="451"/>
      <c r="AI1432" s="451"/>
      <c r="AJ1432" s="451"/>
      <c r="AK1432" s="451"/>
      <c r="AL1432" s="451"/>
      <c r="AM1432" s="451"/>
      <c r="AN1432" s="451"/>
      <c r="AO1432" s="451"/>
      <c r="AP1432" s="451"/>
      <c r="AQ1432" s="451"/>
      <c r="AR1432" s="451"/>
      <c r="AS1432" s="451"/>
      <c r="AT1432" s="451"/>
      <c r="AU1432" s="451"/>
      <c r="AV1432" s="451"/>
    </row>
    <row r="1433" spans="1:48">
      <c r="A1433" s="451"/>
      <c r="B1433" s="451"/>
      <c r="C1433" s="451"/>
      <c r="D1433" s="451"/>
      <c r="E1433" s="451"/>
      <c r="F1433" s="451"/>
      <c r="G1433" s="451"/>
      <c r="H1433" s="451"/>
      <c r="I1433" s="451"/>
      <c r="J1433" s="451"/>
      <c r="K1433" s="451"/>
      <c r="L1433" s="451"/>
      <c r="M1433" s="451"/>
      <c r="N1433" s="451"/>
      <c r="O1433" s="451"/>
      <c r="P1433" s="451"/>
      <c r="Q1433" s="451"/>
      <c r="R1433" s="451"/>
      <c r="S1433" s="451"/>
      <c r="T1433" s="451"/>
      <c r="U1433" s="451"/>
      <c r="V1433" s="451"/>
      <c r="W1433" s="451"/>
      <c r="X1433" s="451"/>
      <c r="Y1433" s="451"/>
      <c r="Z1433" s="451"/>
      <c r="AA1433" s="451"/>
      <c r="AB1433" s="451"/>
      <c r="AC1433" s="451"/>
      <c r="AD1433" s="451"/>
      <c r="AE1433" s="451"/>
      <c r="AF1433" s="451"/>
      <c r="AG1433" s="451"/>
      <c r="AH1433" s="451"/>
      <c r="AI1433" s="451"/>
      <c r="AJ1433" s="451"/>
      <c r="AK1433" s="451"/>
      <c r="AL1433" s="451"/>
      <c r="AM1433" s="451"/>
      <c r="AN1433" s="451"/>
      <c r="AO1433" s="451"/>
      <c r="AP1433" s="451"/>
      <c r="AQ1433" s="451"/>
      <c r="AR1433" s="451"/>
      <c r="AS1433" s="451"/>
      <c r="AT1433" s="451"/>
      <c r="AU1433" s="451"/>
      <c r="AV1433" s="451"/>
    </row>
    <row r="1434" spans="1:48">
      <c r="A1434" s="451"/>
      <c r="B1434" s="451"/>
      <c r="C1434" s="451"/>
      <c r="D1434" s="451"/>
      <c r="E1434" s="451"/>
      <c r="F1434" s="451"/>
      <c r="G1434" s="451"/>
      <c r="H1434" s="451"/>
      <c r="I1434" s="451"/>
      <c r="J1434" s="451"/>
      <c r="K1434" s="451"/>
      <c r="L1434" s="451"/>
      <c r="M1434" s="451"/>
      <c r="N1434" s="451"/>
      <c r="O1434" s="451"/>
      <c r="P1434" s="451"/>
      <c r="Q1434" s="451"/>
      <c r="R1434" s="451"/>
      <c r="S1434" s="451"/>
      <c r="T1434" s="451"/>
      <c r="U1434" s="451"/>
      <c r="V1434" s="451"/>
      <c r="W1434" s="451"/>
      <c r="X1434" s="451"/>
      <c r="Y1434" s="451"/>
      <c r="Z1434" s="451"/>
      <c r="AA1434" s="451"/>
      <c r="AB1434" s="451"/>
      <c r="AC1434" s="451"/>
      <c r="AD1434" s="451"/>
      <c r="AE1434" s="451"/>
      <c r="AF1434" s="451"/>
      <c r="AG1434" s="451"/>
      <c r="AH1434" s="451"/>
      <c r="AI1434" s="451"/>
      <c r="AJ1434" s="451"/>
      <c r="AK1434" s="451"/>
      <c r="AL1434" s="451"/>
      <c r="AM1434" s="451"/>
      <c r="AN1434" s="451"/>
      <c r="AO1434" s="451"/>
      <c r="AP1434" s="451"/>
      <c r="AQ1434" s="451"/>
      <c r="AR1434" s="451"/>
      <c r="AS1434" s="451"/>
      <c r="AT1434" s="451"/>
      <c r="AU1434" s="451"/>
      <c r="AV1434" s="451"/>
    </row>
    <row r="1435" spans="1:48">
      <c r="A1435" s="451"/>
      <c r="B1435" s="451"/>
      <c r="C1435" s="451"/>
      <c r="D1435" s="451"/>
      <c r="E1435" s="451"/>
      <c r="F1435" s="451"/>
      <c r="G1435" s="451"/>
      <c r="H1435" s="451"/>
      <c r="I1435" s="451"/>
      <c r="J1435" s="451"/>
      <c r="K1435" s="451"/>
      <c r="L1435" s="451"/>
      <c r="M1435" s="451"/>
      <c r="N1435" s="451"/>
      <c r="O1435" s="451"/>
      <c r="P1435" s="451"/>
      <c r="Q1435" s="451"/>
      <c r="R1435" s="451"/>
      <c r="S1435" s="451"/>
      <c r="T1435" s="451"/>
      <c r="U1435" s="451"/>
      <c r="V1435" s="451"/>
      <c r="W1435" s="451"/>
      <c r="X1435" s="451"/>
      <c r="Y1435" s="451"/>
      <c r="Z1435" s="451"/>
      <c r="AA1435" s="451"/>
      <c r="AB1435" s="451"/>
      <c r="AC1435" s="451"/>
      <c r="AD1435" s="451"/>
      <c r="AE1435" s="451"/>
      <c r="AF1435" s="451"/>
      <c r="AG1435" s="451"/>
      <c r="AH1435" s="451"/>
      <c r="AI1435" s="451"/>
      <c r="AJ1435" s="451"/>
      <c r="AK1435" s="451"/>
      <c r="AL1435" s="451"/>
      <c r="AM1435" s="451"/>
      <c r="AN1435" s="451"/>
      <c r="AO1435" s="451"/>
      <c r="AP1435" s="451"/>
      <c r="AQ1435" s="451"/>
      <c r="AR1435" s="451"/>
      <c r="AS1435" s="451"/>
      <c r="AT1435" s="451"/>
      <c r="AU1435" s="451"/>
      <c r="AV1435" s="451"/>
    </row>
    <row r="1436" spans="1:48">
      <c r="A1436" s="451"/>
      <c r="B1436" s="451"/>
      <c r="C1436" s="451"/>
      <c r="D1436" s="451"/>
      <c r="E1436" s="451"/>
      <c r="F1436" s="451"/>
      <c r="G1436" s="451"/>
      <c r="H1436" s="451"/>
      <c r="I1436" s="451"/>
      <c r="J1436" s="451"/>
      <c r="K1436" s="451"/>
      <c r="L1436" s="451"/>
      <c r="M1436" s="451"/>
      <c r="N1436" s="451"/>
      <c r="O1436" s="451"/>
      <c r="P1436" s="451"/>
      <c r="Q1436" s="451"/>
      <c r="R1436" s="451"/>
      <c r="S1436" s="451"/>
      <c r="T1436" s="451"/>
      <c r="U1436" s="451"/>
      <c r="V1436" s="451"/>
      <c r="W1436" s="451"/>
      <c r="X1436" s="451"/>
      <c r="Y1436" s="451"/>
      <c r="Z1436" s="451"/>
      <c r="AA1436" s="451"/>
      <c r="AB1436" s="451"/>
      <c r="AC1436" s="451"/>
      <c r="AD1436" s="451"/>
      <c r="AE1436" s="451"/>
      <c r="AF1436" s="451"/>
      <c r="AG1436" s="451"/>
      <c r="AH1436" s="451"/>
      <c r="AI1436" s="451"/>
      <c r="AJ1436" s="451"/>
      <c r="AK1436" s="451"/>
      <c r="AL1436" s="451"/>
      <c r="AM1436" s="451"/>
      <c r="AN1436" s="451"/>
      <c r="AO1436" s="451"/>
      <c r="AP1436" s="451"/>
      <c r="AQ1436" s="451"/>
      <c r="AR1436" s="451"/>
      <c r="AS1436" s="451"/>
      <c r="AT1436" s="451"/>
      <c r="AU1436" s="451"/>
      <c r="AV1436" s="451"/>
    </row>
    <row r="1437" spans="1:48">
      <c r="A1437" s="451"/>
      <c r="B1437" s="451"/>
      <c r="C1437" s="451"/>
      <c r="D1437" s="451"/>
      <c r="E1437" s="451"/>
      <c r="F1437" s="451"/>
      <c r="G1437" s="451"/>
      <c r="H1437" s="451"/>
      <c r="I1437" s="451"/>
      <c r="J1437" s="451"/>
      <c r="K1437" s="451"/>
      <c r="L1437" s="451"/>
      <c r="M1437" s="451"/>
      <c r="N1437" s="451"/>
      <c r="O1437" s="451"/>
      <c r="P1437" s="451"/>
      <c r="Q1437" s="451"/>
      <c r="R1437" s="451"/>
      <c r="S1437" s="451"/>
      <c r="T1437" s="451"/>
      <c r="U1437" s="451"/>
      <c r="V1437" s="451"/>
      <c r="W1437" s="451"/>
      <c r="X1437" s="451"/>
      <c r="Y1437" s="451"/>
      <c r="Z1437" s="451"/>
      <c r="AA1437" s="451"/>
      <c r="AB1437" s="451"/>
      <c r="AC1437" s="451"/>
      <c r="AD1437" s="451"/>
      <c r="AE1437" s="451"/>
      <c r="AF1437" s="451"/>
      <c r="AG1437" s="451"/>
      <c r="AH1437" s="451"/>
      <c r="AI1437" s="451"/>
      <c r="AJ1437" s="451"/>
      <c r="AK1437" s="451"/>
      <c r="AL1437" s="451"/>
      <c r="AM1437" s="451"/>
      <c r="AN1437" s="451"/>
      <c r="AO1437" s="451"/>
      <c r="AP1437" s="451"/>
      <c r="AQ1437" s="451"/>
      <c r="AR1437" s="451"/>
      <c r="AS1437" s="451"/>
      <c r="AT1437" s="451"/>
      <c r="AU1437" s="451"/>
      <c r="AV1437" s="451"/>
    </row>
    <row r="1438" spans="1:48">
      <c r="A1438" s="451"/>
      <c r="B1438" s="451"/>
      <c r="C1438" s="451"/>
      <c r="D1438" s="451"/>
      <c r="E1438" s="451"/>
      <c r="F1438" s="451"/>
      <c r="G1438" s="451"/>
      <c r="H1438" s="451"/>
      <c r="I1438" s="451"/>
      <c r="J1438" s="451"/>
      <c r="K1438" s="451"/>
      <c r="L1438" s="451"/>
      <c r="M1438" s="451"/>
      <c r="N1438" s="451"/>
      <c r="O1438" s="451"/>
      <c r="P1438" s="451"/>
      <c r="Q1438" s="451"/>
      <c r="R1438" s="451"/>
      <c r="S1438" s="451"/>
      <c r="T1438" s="451"/>
      <c r="U1438" s="451"/>
      <c r="V1438" s="451"/>
      <c r="W1438" s="451"/>
      <c r="X1438" s="451"/>
      <c r="Y1438" s="451"/>
      <c r="Z1438" s="451"/>
      <c r="AA1438" s="451"/>
      <c r="AB1438" s="451"/>
      <c r="AC1438" s="451"/>
      <c r="AD1438" s="451"/>
      <c r="AE1438" s="451"/>
      <c r="AF1438" s="451"/>
      <c r="AG1438" s="451"/>
      <c r="AH1438" s="451"/>
      <c r="AI1438" s="451"/>
      <c r="AJ1438" s="451"/>
      <c r="AK1438" s="451"/>
      <c r="AL1438" s="451"/>
      <c r="AM1438" s="451"/>
      <c r="AN1438" s="451"/>
      <c r="AO1438" s="451"/>
      <c r="AP1438" s="451"/>
      <c r="AQ1438" s="451"/>
      <c r="AR1438" s="451"/>
      <c r="AS1438" s="451"/>
      <c r="AT1438" s="451"/>
      <c r="AU1438" s="451"/>
      <c r="AV1438" s="451"/>
    </row>
    <row r="1439" spans="1:48">
      <c r="A1439" s="451"/>
      <c r="B1439" s="451"/>
      <c r="C1439" s="451"/>
      <c r="D1439" s="451"/>
      <c r="E1439" s="451"/>
      <c r="F1439" s="451"/>
      <c r="G1439" s="451"/>
      <c r="H1439" s="451"/>
      <c r="I1439" s="451"/>
      <c r="J1439" s="451"/>
      <c r="K1439" s="451"/>
      <c r="L1439" s="451"/>
      <c r="M1439" s="451"/>
      <c r="N1439" s="451"/>
      <c r="O1439" s="451"/>
      <c r="P1439" s="451"/>
      <c r="Q1439" s="451"/>
      <c r="R1439" s="451"/>
      <c r="S1439" s="451"/>
      <c r="T1439" s="451"/>
      <c r="U1439" s="451"/>
      <c r="V1439" s="451"/>
      <c r="W1439" s="451"/>
      <c r="X1439" s="451"/>
      <c r="Y1439" s="451"/>
      <c r="Z1439" s="451"/>
      <c r="AA1439" s="451"/>
      <c r="AB1439" s="451"/>
      <c r="AC1439" s="451"/>
      <c r="AD1439" s="451"/>
      <c r="AE1439" s="451"/>
      <c r="AF1439" s="451"/>
      <c r="AG1439" s="451"/>
      <c r="AH1439" s="451"/>
      <c r="AI1439" s="451"/>
      <c r="AJ1439" s="451"/>
      <c r="AK1439" s="451"/>
      <c r="AL1439" s="451"/>
      <c r="AM1439" s="451"/>
      <c r="AN1439" s="451"/>
      <c r="AO1439" s="451"/>
      <c r="AP1439" s="451"/>
      <c r="AQ1439" s="451"/>
      <c r="AR1439" s="451"/>
      <c r="AS1439" s="451"/>
      <c r="AT1439" s="451"/>
      <c r="AU1439" s="451"/>
      <c r="AV1439" s="451"/>
    </row>
    <row r="1440" spans="1:48">
      <c r="A1440" s="451"/>
      <c r="B1440" s="451"/>
      <c r="C1440" s="451"/>
      <c r="D1440" s="451"/>
      <c r="E1440" s="451"/>
      <c r="F1440" s="451"/>
      <c r="G1440" s="451"/>
      <c r="H1440" s="451"/>
      <c r="I1440" s="451"/>
      <c r="J1440" s="451"/>
      <c r="K1440" s="451"/>
      <c r="L1440" s="451"/>
      <c r="M1440" s="451"/>
      <c r="N1440" s="451"/>
      <c r="O1440" s="451"/>
      <c r="P1440" s="451"/>
      <c r="Q1440" s="451"/>
      <c r="R1440" s="451"/>
      <c r="S1440" s="451"/>
      <c r="T1440" s="451"/>
      <c r="U1440" s="451"/>
      <c r="V1440" s="451"/>
      <c r="W1440" s="451"/>
      <c r="X1440" s="451"/>
      <c r="Y1440" s="451"/>
      <c r="Z1440" s="451"/>
      <c r="AA1440" s="451"/>
      <c r="AB1440" s="451"/>
      <c r="AC1440" s="451"/>
      <c r="AD1440" s="451"/>
      <c r="AE1440" s="451"/>
      <c r="AF1440" s="451"/>
      <c r="AG1440" s="451"/>
      <c r="AH1440" s="451"/>
      <c r="AI1440" s="451"/>
      <c r="AJ1440" s="451"/>
      <c r="AK1440" s="451"/>
      <c r="AL1440" s="451"/>
      <c r="AM1440" s="451"/>
      <c r="AN1440" s="451"/>
      <c r="AO1440" s="451"/>
      <c r="AP1440" s="451"/>
      <c r="AQ1440" s="451"/>
      <c r="AR1440" s="451"/>
      <c r="AS1440" s="451"/>
      <c r="AT1440" s="451"/>
      <c r="AU1440" s="451"/>
      <c r="AV1440" s="451"/>
    </row>
    <row r="1441" spans="1:48">
      <c r="A1441" s="451"/>
      <c r="B1441" s="451"/>
      <c r="C1441" s="451"/>
      <c r="D1441" s="451"/>
      <c r="E1441" s="451"/>
      <c r="F1441" s="451"/>
      <c r="G1441" s="451"/>
      <c r="H1441" s="451"/>
      <c r="I1441" s="451"/>
      <c r="J1441" s="451"/>
      <c r="K1441" s="451"/>
      <c r="L1441" s="451"/>
      <c r="M1441" s="451"/>
      <c r="N1441" s="451"/>
      <c r="O1441" s="451"/>
      <c r="P1441" s="451"/>
      <c r="Q1441" s="451"/>
      <c r="R1441" s="451"/>
      <c r="S1441" s="451"/>
      <c r="T1441" s="451"/>
      <c r="U1441" s="451"/>
      <c r="V1441" s="451"/>
      <c r="W1441" s="451"/>
      <c r="X1441" s="451"/>
      <c r="Y1441" s="451"/>
      <c r="Z1441" s="451"/>
      <c r="AA1441" s="451"/>
      <c r="AB1441" s="451"/>
      <c r="AC1441" s="451"/>
      <c r="AD1441" s="451"/>
      <c r="AE1441" s="451"/>
      <c r="AF1441" s="451"/>
      <c r="AG1441" s="451"/>
      <c r="AH1441" s="451"/>
      <c r="AI1441" s="451"/>
      <c r="AJ1441" s="451"/>
      <c r="AK1441" s="451"/>
      <c r="AL1441" s="451"/>
      <c r="AM1441" s="451"/>
      <c r="AN1441" s="451"/>
      <c r="AO1441" s="451"/>
      <c r="AP1441" s="451"/>
      <c r="AQ1441" s="451"/>
      <c r="AR1441" s="451"/>
      <c r="AS1441" s="451"/>
      <c r="AT1441" s="451"/>
      <c r="AU1441" s="451"/>
      <c r="AV1441" s="451"/>
    </row>
    <row r="1442" spans="1:48">
      <c r="A1442" s="451"/>
      <c r="B1442" s="451"/>
      <c r="C1442" s="451"/>
      <c r="D1442" s="451"/>
      <c r="E1442" s="451"/>
      <c r="F1442" s="451"/>
      <c r="G1442" s="451"/>
      <c r="H1442" s="451"/>
      <c r="I1442" s="451"/>
      <c r="J1442" s="451"/>
      <c r="K1442" s="451"/>
      <c r="L1442" s="451"/>
      <c r="M1442" s="451"/>
      <c r="N1442" s="451"/>
      <c r="O1442" s="451"/>
      <c r="P1442" s="451"/>
      <c r="Q1442" s="451"/>
      <c r="R1442" s="451"/>
      <c r="S1442" s="451"/>
      <c r="T1442" s="451"/>
      <c r="U1442" s="451"/>
      <c r="V1442" s="451"/>
      <c r="W1442" s="451"/>
      <c r="X1442" s="451"/>
      <c r="Y1442" s="451"/>
      <c r="Z1442" s="451"/>
      <c r="AA1442" s="451"/>
      <c r="AB1442" s="451"/>
      <c r="AC1442" s="451"/>
      <c r="AD1442" s="451"/>
      <c r="AE1442" s="451"/>
      <c r="AF1442" s="451"/>
      <c r="AG1442" s="451"/>
      <c r="AH1442" s="451"/>
      <c r="AI1442" s="451"/>
      <c r="AJ1442" s="451"/>
      <c r="AK1442" s="451"/>
      <c r="AL1442" s="451"/>
      <c r="AM1442" s="451"/>
      <c r="AN1442" s="451"/>
      <c r="AO1442" s="451"/>
      <c r="AP1442" s="451"/>
      <c r="AQ1442" s="451"/>
      <c r="AR1442" s="451"/>
      <c r="AS1442" s="451"/>
      <c r="AT1442" s="451"/>
      <c r="AU1442" s="451"/>
      <c r="AV1442" s="451"/>
    </row>
    <row r="1443" spans="1:48">
      <c r="A1443" s="451"/>
      <c r="B1443" s="451"/>
      <c r="C1443" s="451"/>
      <c r="D1443" s="451"/>
      <c r="E1443" s="451"/>
      <c r="F1443" s="451"/>
      <c r="G1443" s="451"/>
      <c r="H1443" s="451"/>
      <c r="I1443" s="451"/>
      <c r="J1443" s="451"/>
      <c r="K1443" s="451"/>
      <c r="L1443" s="451"/>
      <c r="M1443" s="451"/>
      <c r="N1443" s="451"/>
      <c r="O1443" s="451"/>
      <c r="P1443" s="451"/>
      <c r="Q1443" s="451"/>
      <c r="R1443" s="451"/>
      <c r="S1443" s="451"/>
      <c r="T1443" s="451"/>
      <c r="U1443" s="451"/>
      <c r="V1443" s="451"/>
      <c r="W1443" s="451"/>
      <c r="X1443" s="451"/>
      <c r="Y1443" s="451"/>
      <c r="Z1443" s="451"/>
      <c r="AA1443" s="451"/>
      <c r="AB1443" s="451"/>
      <c r="AC1443" s="451"/>
      <c r="AD1443" s="451"/>
      <c r="AE1443" s="451"/>
      <c r="AF1443" s="451"/>
      <c r="AG1443" s="451"/>
      <c r="AH1443" s="451"/>
      <c r="AI1443" s="451"/>
      <c r="AJ1443" s="451"/>
      <c r="AK1443" s="451"/>
      <c r="AL1443" s="451"/>
      <c r="AM1443" s="451"/>
      <c r="AN1443" s="451"/>
      <c r="AO1443" s="451"/>
      <c r="AP1443" s="451"/>
      <c r="AQ1443" s="451"/>
      <c r="AR1443" s="451"/>
      <c r="AS1443" s="451"/>
      <c r="AT1443" s="451"/>
      <c r="AU1443" s="451"/>
      <c r="AV1443" s="451"/>
    </row>
    <row r="1444" spans="1:48">
      <c r="A1444" s="451"/>
      <c r="B1444" s="451"/>
      <c r="C1444" s="451"/>
      <c r="D1444" s="451"/>
      <c r="E1444" s="451"/>
      <c r="F1444" s="451"/>
      <c r="G1444" s="451"/>
      <c r="H1444" s="451"/>
      <c r="I1444" s="451"/>
      <c r="J1444" s="451"/>
      <c r="K1444" s="451"/>
      <c r="L1444" s="451"/>
      <c r="M1444" s="451"/>
      <c r="N1444" s="451"/>
      <c r="O1444" s="451"/>
      <c r="P1444" s="451"/>
      <c r="Q1444" s="451"/>
      <c r="R1444" s="451"/>
      <c r="S1444" s="451"/>
      <c r="T1444" s="451"/>
      <c r="U1444" s="451"/>
      <c r="V1444" s="451"/>
      <c r="W1444" s="451"/>
      <c r="X1444" s="451"/>
      <c r="Y1444" s="451"/>
      <c r="Z1444" s="451"/>
      <c r="AA1444" s="451"/>
      <c r="AB1444" s="451"/>
      <c r="AC1444" s="451"/>
      <c r="AD1444" s="451"/>
      <c r="AE1444" s="451"/>
      <c r="AF1444" s="451"/>
      <c r="AG1444" s="451"/>
      <c r="AH1444" s="451"/>
      <c r="AI1444" s="451"/>
      <c r="AJ1444" s="451"/>
      <c r="AK1444" s="451"/>
      <c r="AL1444" s="451"/>
      <c r="AM1444" s="451"/>
      <c r="AN1444" s="451"/>
      <c r="AO1444" s="451"/>
      <c r="AP1444" s="451"/>
      <c r="AQ1444" s="451"/>
      <c r="AR1444" s="451"/>
      <c r="AS1444" s="451"/>
      <c r="AT1444" s="451"/>
      <c r="AU1444" s="451"/>
      <c r="AV1444" s="451"/>
    </row>
    <row r="1445" spans="1:48">
      <c r="A1445" s="451"/>
      <c r="B1445" s="451"/>
      <c r="C1445" s="451"/>
      <c r="D1445" s="451"/>
      <c r="E1445" s="451"/>
      <c r="F1445" s="451"/>
      <c r="G1445" s="451"/>
      <c r="H1445" s="451"/>
      <c r="I1445" s="451"/>
      <c r="J1445" s="451"/>
      <c r="K1445" s="451"/>
      <c r="L1445" s="451"/>
      <c r="M1445" s="451"/>
      <c r="N1445" s="451"/>
      <c r="O1445" s="451"/>
      <c r="P1445" s="451"/>
      <c r="Q1445" s="451"/>
      <c r="R1445" s="451"/>
      <c r="S1445" s="451"/>
      <c r="T1445" s="451"/>
      <c r="U1445" s="451"/>
      <c r="V1445" s="451"/>
      <c r="W1445" s="451"/>
      <c r="X1445" s="451"/>
      <c r="Y1445" s="451"/>
      <c r="Z1445" s="451"/>
      <c r="AA1445" s="451"/>
      <c r="AB1445" s="451"/>
      <c r="AC1445" s="451"/>
      <c r="AD1445" s="451"/>
      <c r="AE1445" s="451"/>
      <c r="AF1445" s="451"/>
      <c r="AG1445" s="451"/>
      <c r="AH1445" s="451"/>
      <c r="AI1445" s="451"/>
      <c r="AJ1445" s="451"/>
      <c r="AK1445" s="451"/>
      <c r="AL1445" s="451"/>
      <c r="AM1445" s="451"/>
      <c r="AN1445" s="451"/>
      <c r="AO1445" s="451"/>
      <c r="AP1445" s="451"/>
      <c r="AQ1445" s="451"/>
      <c r="AR1445" s="451"/>
      <c r="AS1445" s="451"/>
      <c r="AT1445" s="451"/>
      <c r="AU1445" s="451"/>
      <c r="AV1445" s="451"/>
    </row>
    <row r="1446" spans="1:48">
      <c r="A1446" s="451"/>
      <c r="B1446" s="451"/>
      <c r="C1446" s="451"/>
      <c r="D1446" s="451"/>
      <c r="E1446" s="451"/>
      <c r="F1446" s="451"/>
      <c r="G1446" s="451"/>
      <c r="H1446" s="451"/>
      <c r="I1446" s="451"/>
      <c r="J1446" s="451"/>
      <c r="K1446" s="451"/>
      <c r="L1446" s="451"/>
      <c r="M1446" s="451"/>
      <c r="N1446" s="451"/>
      <c r="O1446" s="451"/>
      <c r="P1446" s="451"/>
      <c r="Q1446" s="451"/>
      <c r="R1446" s="451"/>
      <c r="S1446" s="451"/>
      <c r="T1446" s="451"/>
      <c r="U1446" s="451"/>
      <c r="V1446" s="451"/>
      <c r="W1446" s="451"/>
      <c r="X1446" s="451"/>
      <c r="Y1446" s="451"/>
      <c r="Z1446" s="451"/>
      <c r="AA1446" s="451"/>
      <c r="AB1446" s="451"/>
      <c r="AC1446" s="451"/>
      <c r="AD1446" s="451"/>
      <c r="AE1446" s="451"/>
      <c r="AF1446" s="451"/>
      <c r="AG1446" s="451"/>
      <c r="AH1446" s="451"/>
      <c r="AI1446" s="451"/>
      <c r="AJ1446" s="451"/>
      <c r="AK1446" s="451"/>
      <c r="AL1446" s="451"/>
      <c r="AM1446" s="451"/>
      <c r="AN1446" s="451"/>
      <c r="AO1446" s="451"/>
      <c r="AP1446" s="451"/>
      <c r="AQ1446" s="451"/>
      <c r="AR1446" s="451"/>
      <c r="AS1446" s="451"/>
      <c r="AT1446" s="451"/>
      <c r="AU1446" s="451"/>
      <c r="AV1446" s="451"/>
    </row>
    <row r="1447" spans="1:48">
      <c r="A1447" s="451"/>
      <c r="B1447" s="451"/>
      <c r="C1447" s="451"/>
      <c r="D1447" s="451"/>
      <c r="E1447" s="451"/>
      <c r="F1447" s="451"/>
      <c r="G1447" s="451"/>
      <c r="H1447" s="451"/>
      <c r="I1447" s="451"/>
      <c r="J1447" s="451"/>
      <c r="K1447" s="451"/>
      <c r="L1447" s="451"/>
      <c r="M1447" s="451"/>
      <c r="N1447" s="451"/>
      <c r="O1447" s="451"/>
      <c r="P1447" s="451"/>
      <c r="Q1447" s="451"/>
      <c r="R1447" s="451"/>
      <c r="S1447" s="451"/>
      <c r="T1447" s="451"/>
      <c r="U1447" s="451"/>
      <c r="V1447" s="451"/>
      <c r="W1447" s="451"/>
      <c r="X1447" s="451"/>
      <c r="Y1447" s="451"/>
      <c r="Z1447" s="451"/>
      <c r="AA1447" s="451"/>
      <c r="AB1447" s="451"/>
      <c r="AC1447" s="451"/>
      <c r="AD1447" s="451"/>
      <c r="AE1447" s="451"/>
      <c r="AF1447" s="451"/>
      <c r="AG1447" s="451"/>
      <c r="AH1447" s="451"/>
      <c r="AI1447" s="451"/>
      <c r="AJ1447" s="451"/>
      <c r="AK1447" s="451"/>
      <c r="AL1447" s="451"/>
      <c r="AM1447" s="451"/>
      <c r="AN1447" s="451"/>
      <c r="AO1447" s="451"/>
      <c r="AP1447" s="451"/>
      <c r="AQ1447" s="451"/>
      <c r="AR1447" s="451"/>
      <c r="AS1447" s="451"/>
      <c r="AT1447" s="451"/>
      <c r="AU1447" s="451"/>
      <c r="AV1447" s="451"/>
    </row>
    <row r="1448" spans="1:48">
      <c r="A1448" s="451"/>
      <c r="B1448" s="451"/>
      <c r="C1448" s="451"/>
      <c r="D1448" s="451"/>
      <c r="E1448" s="451"/>
      <c r="F1448" s="451"/>
      <c r="G1448" s="451"/>
      <c r="H1448" s="451"/>
      <c r="I1448" s="451"/>
      <c r="J1448" s="451"/>
      <c r="K1448" s="451"/>
      <c r="L1448" s="451"/>
      <c r="M1448" s="451"/>
      <c r="N1448" s="451"/>
      <c r="O1448" s="451"/>
      <c r="P1448" s="451"/>
      <c r="Q1448" s="451"/>
      <c r="R1448" s="451"/>
      <c r="S1448" s="451"/>
      <c r="T1448" s="451"/>
      <c r="U1448" s="451"/>
      <c r="V1448" s="451"/>
      <c r="W1448" s="451"/>
      <c r="X1448" s="451"/>
      <c r="Y1448" s="451"/>
      <c r="Z1448" s="451"/>
      <c r="AA1448" s="451"/>
      <c r="AB1448" s="451"/>
      <c r="AC1448" s="451"/>
      <c r="AD1448" s="451"/>
      <c r="AE1448" s="451"/>
      <c r="AF1448" s="451"/>
      <c r="AG1448" s="451"/>
      <c r="AH1448" s="451"/>
      <c r="AI1448" s="451"/>
      <c r="AJ1448" s="451"/>
      <c r="AK1448" s="451"/>
      <c r="AL1448" s="451"/>
      <c r="AM1448" s="451"/>
      <c r="AN1448" s="451"/>
      <c r="AO1448" s="451"/>
      <c r="AP1448" s="451"/>
      <c r="AQ1448" s="451"/>
      <c r="AR1448" s="451"/>
      <c r="AS1448" s="451"/>
      <c r="AT1448" s="451"/>
      <c r="AU1448" s="451"/>
      <c r="AV1448" s="451"/>
    </row>
    <row r="1449" spans="1:48">
      <c r="A1449" s="451"/>
      <c r="B1449" s="451"/>
      <c r="C1449" s="451"/>
      <c r="D1449" s="451"/>
      <c r="E1449" s="451"/>
      <c r="F1449" s="451"/>
      <c r="G1449" s="451"/>
      <c r="H1449" s="451"/>
      <c r="I1449" s="451"/>
      <c r="J1449" s="451"/>
      <c r="K1449" s="451"/>
      <c r="L1449" s="451"/>
      <c r="M1449" s="451"/>
      <c r="N1449" s="451"/>
      <c r="O1449" s="451"/>
      <c r="P1449" s="451"/>
      <c r="Q1449" s="451"/>
      <c r="R1449" s="451"/>
      <c r="S1449" s="451"/>
      <c r="T1449" s="451"/>
      <c r="U1449" s="451"/>
      <c r="V1449" s="451"/>
      <c r="W1449" s="451"/>
      <c r="X1449" s="451"/>
      <c r="Y1449" s="451"/>
      <c r="Z1449" s="451"/>
      <c r="AA1449" s="451"/>
      <c r="AB1449" s="451"/>
      <c r="AC1449" s="451"/>
      <c r="AD1449" s="451"/>
      <c r="AE1449" s="451"/>
      <c r="AF1449" s="451"/>
      <c r="AG1449" s="451"/>
      <c r="AH1449" s="451"/>
      <c r="AI1449" s="451"/>
      <c r="AJ1449" s="451"/>
      <c r="AK1449" s="451"/>
      <c r="AL1449" s="451"/>
      <c r="AM1449" s="451"/>
      <c r="AN1449" s="451"/>
      <c r="AO1449" s="451"/>
      <c r="AP1449" s="451"/>
      <c r="AQ1449" s="451"/>
      <c r="AR1449" s="451"/>
      <c r="AS1449" s="451"/>
      <c r="AT1449" s="451"/>
      <c r="AU1449" s="451"/>
      <c r="AV1449" s="451"/>
    </row>
    <row r="1450" spans="1:48">
      <c r="A1450" s="451"/>
      <c r="B1450" s="451"/>
      <c r="C1450" s="451"/>
      <c r="D1450" s="451"/>
      <c r="E1450" s="451"/>
      <c r="F1450" s="451"/>
      <c r="G1450" s="451"/>
      <c r="H1450" s="451"/>
      <c r="I1450" s="451"/>
      <c r="J1450" s="451"/>
      <c r="K1450" s="451"/>
      <c r="L1450" s="451"/>
      <c r="M1450" s="451"/>
      <c r="N1450" s="451"/>
      <c r="O1450" s="451"/>
      <c r="P1450" s="451"/>
      <c r="Q1450" s="451"/>
      <c r="R1450" s="451"/>
      <c r="S1450" s="451"/>
      <c r="T1450" s="451"/>
      <c r="U1450" s="451"/>
      <c r="V1450" s="451"/>
      <c r="W1450" s="451"/>
      <c r="X1450" s="451"/>
      <c r="Y1450" s="451"/>
      <c r="Z1450" s="451"/>
      <c r="AA1450" s="451"/>
      <c r="AB1450" s="451"/>
      <c r="AC1450" s="451"/>
      <c r="AD1450" s="451"/>
      <c r="AE1450" s="451"/>
      <c r="AF1450" s="451"/>
      <c r="AG1450" s="451"/>
      <c r="AH1450" s="451"/>
      <c r="AI1450" s="451"/>
      <c r="AJ1450" s="451"/>
      <c r="AK1450" s="451"/>
      <c r="AL1450" s="451"/>
      <c r="AM1450" s="451"/>
      <c r="AN1450" s="451"/>
      <c r="AO1450" s="451"/>
      <c r="AP1450" s="451"/>
      <c r="AQ1450" s="451"/>
      <c r="AR1450" s="451"/>
      <c r="AS1450" s="451"/>
      <c r="AT1450" s="451"/>
      <c r="AU1450" s="451"/>
      <c r="AV1450" s="451"/>
    </row>
    <row r="1451" spans="1:48">
      <c r="A1451" s="451"/>
      <c r="B1451" s="451"/>
      <c r="C1451" s="451"/>
      <c r="D1451" s="451"/>
      <c r="E1451" s="451"/>
      <c r="F1451" s="451"/>
      <c r="G1451" s="451"/>
      <c r="H1451" s="451"/>
      <c r="I1451" s="451"/>
      <c r="J1451" s="451"/>
      <c r="K1451" s="451"/>
      <c r="L1451" s="451"/>
      <c r="M1451" s="451"/>
      <c r="N1451" s="451"/>
      <c r="O1451" s="451"/>
      <c r="P1451" s="451"/>
      <c r="Q1451" s="451"/>
      <c r="R1451" s="451"/>
      <c r="S1451" s="451"/>
      <c r="T1451" s="451"/>
      <c r="U1451" s="451"/>
      <c r="V1451" s="451"/>
      <c r="W1451" s="451"/>
      <c r="X1451" s="451"/>
      <c r="Y1451" s="451"/>
      <c r="Z1451" s="451"/>
      <c r="AA1451" s="451"/>
      <c r="AB1451" s="451"/>
      <c r="AC1451" s="451"/>
      <c r="AD1451" s="451"/>
      <c r="AE1451" s="451"/>
      <c r="AF1451" s="451"/>
      <c r="AG1451" s="451"/>
      <c r="AH1451" s="451"/>
      <c r="AI1451" s="451"/>
      <c r="AJ1451" s="451"/>
      <c r="AK1451" s="451"/>
      <c r="AL1451" s="451"/>
      <c r="AM1451" s="451"/>
      <c r="AN1451" s="451"/>
      <c r="AO1451" s="451"/>
      <c r="AP1451" s="451"/>
      <c r="AQ1451" s="451"/>
      <c r="AR1451" s="451"/>
      <c r="AS1451" s="451"/>
      <c r="AT1451" s="451"/>
      <c r="AU1451" s="451"/>
      <c r="AV1451" s="451"/>
    </row>
    <row r="1452" spans="1:48">
      <c r="A1452" s="451"/>
      <c r="B1452" s="451"/>
      <c r="C1452" s="451"/>
      <c r="D1452" s="451"/>
      <c r="E1452" s="451"/>
      <c r="F1452" s="451"/>
      <c r="G1452" s="451"/>
      <c r="H1452" s="451"/>
      <c r="I1452" s="451"/>
      <c r="J1452" s="451"/>
      <c r="K1452" s="451"/>
      <c r="L1452" s="451"/>
      <c r="M1452" s="451"/>
      <c r="N1452" s="451"/>
      <c r="O1452" s="451"/>
      <c r="P1452" s="451"/>
      <c r="Q1452" s="451"/>
      <c r="R1452" s="451"/>
      <c r="S1452" s="451"/>
      <c r="T1452" s="451"/>
      <c r="U1452" s="451"/>
      <c r="V1452" s="451"/>
      <c r="W1452" s="451"/>
      <c r="X1452" s="451"/>
      <c r="Y1452" s="451"/>
      <c r="Z1452" s="451"/>
      <c r="AA1452" s="451"/>
      <c r="AB1452" s="451"/>
      <c r="AC1452" s="451"/>
      <c r="AD1452" s="451"/>
      <c r="AE1452" s="451"/>
      <c r="AF1452" s="451"/>
      <c r="AG1452" s="451"/>
      <c r="AH1452" s="451"/>
      <c r="AI1452" s="451"/>
      <c r="AJ1452" s="451"/>
      <c r="AK1452" s="451"/>
      <c r="AL1452" s="451"/>
      <c r="AM1452" s="451"/>
      <c r="AN1452" s="451"/>
      <c r="AO1452" s="451"/>
      <c r="AP1452" s="451"/>
      <c r="AQ1452" s="451"/>
      <c r="AR1452" s="451"/>
      <c r="AS1452" s="451"/>
      <c r="AT1452" s="451"/>
      <c r="AU1452" s="451"/>
      <c r="AV1452" s="451"/>
    </row>
    <row r="1453" spans="1:48">
      <c r="A1453" s="451"/>
      <c r="B1453" s="451"/>
      <c r="C1453" s="451"/>
      <c r="D1453" s="451"/>
      <c r="E1453" s="451"/>
      <c r="F1453" s="451"/>
      <c r="G1453" s="451"/>
      <c r="H1453" s="451"/>
      <c r="I1453" s="451"/>
      <c r="J1453" s="451"/>
      <c r="K1453" s="451"/>
      <c r="L1453" s="451"/>
      <c r="M1453" s="451"/>
      <c r="N1453" s="451"/>
      <c r="O1453" s="451"/>
      <c r="P1453" s="451"/>
      <c r="Q1453" s="451"/>
      <c r="R1453" s="451"/>
      <c r="S1453" s="451"/>
      <c r="T1453" s="451"/>
      <c r="U1453" s="451"/>
      <c r="V1453" s="451"/>
      <c r="W1453" s="451"/>
      <c r="X1453" s="451"/>
      <c r="Y1453" s="451"/>
      <c r="Z1453" s="451"/>
      <c r="AA1453" s="451"/>
      <c r="AB1453" s="451"/>
      <c r="AC1453" s="451"/>
      <c r="AD1453" s="451"/>
      <c r="AE1453" s="451"/>
      <c r="AF1453" s="451"/>
      <c r="AG1453" s="451"/>
      <c r="AH1453" s="451"/>
      <c r="AI1453" s="451"/>
      <c r="AJ1453" s="451"/>
      <c r="AK1453" s="451"/>
      <c r="AL1453" s="451"/>
      <c r="AM1453" s="451"/>
      <c r="AN1453" s="451"/>
      <c r="AO1453" s="451"/>
      <c r="AP1453" s="451"/>
      <c r="AQ1453" s="451"/>
      <c r="AR1453" s="451"/>
      <c r="AS1453" s="451"/>
      <c r="AT1453" s="451"/>
      <c r="AU1453" s="451"/>
      <c r="AV1453" s="451"/>
    </row>
    <row r="1454" spans="1:48">
      <c r="A1454" s="451"/>
      <c r="B1454" s="451"/>
      <c r="C1454" s="451"/>
      <c r="D1454" s="451"/>
      <c r="E1454" s="451"/>
      <c r="F1454" s="451"/>
      <c r="G1454" s="451"/>
      <c r="H1454" s="451"/>
      <c r="I1454" s="451"/>
      <c r="J1454" s="451"/>
      <c r="K1454" s="451"/>
      <c r="L1454" s="451"/>
      <c r="M1454" s="451"/>
      <c r="N1454" s="451"/>
      <c r="O1454" s="451"/>
      <c r="P1454" s="451"/>
      <c r="Q1454" s="451"/>
      <c r="R1454" s="451"/>
      <c r="S1454" s="451"/>
      <c r="T1454" s="451"/>
      <c r="U1454" s="451"/>
      <c r="V1454" s="451"/>
      <c r="W1454" s="451"/>
      <c r="X1454" s="451"/>
      <c r="Y1454" s="451"/>
      <c r="Z1454" s="451"/>
      <c r="AA1454" s="451"/>
      <c r="AB1454" s="451"/>
      <c r="AC1454" s="451"/>
      <c r="AD1454" s="451"/>
      <c r="AE1454" s="451"/>
      <c r="AF1454" s="451"/>
      <c r="AG1454" s="451"/>
      <c r="AH1454" s="451"/>
      <c r="AI1454" s="451"/>
      <c r="AJ1454" s="451"/>
      <c r="AK1454" s="451"/>
      <c r="AL1454" s="451"/>
      <c r="AM1454" s="451"/>
      <c r="AN1454" s="451"/>
      <c r="AO1454" s="451"/>
      <c r="AP1454" s="451"/>
      <c r="AQ1454" s="451"/>
      <c r="AR1454" s="451"/>
      <c r="AS1454" s="451"/>
      <c r="AT1454" s="451"/>
      <c r="AU1454" s="451"/>
      <c r="AV1454" s="451"/>
    </row>
    <row r="1455" spans="1:48">
      <c r="A1455" s="451"/>
      <c r="B1455" s="451"/>
      <c r="C1455" s="451"/>
      <c r="D1455" s="451"/>
      <c r="E1455" s="451"/>
      <c r="F1455" s="451"/>
      <c r="G1455" s="451"/>
      <c r="H1455" s="451"/>
      <c r="I1455" s="451"/>
      <c r="J1455" s="451"/>
      <c r="K1455" s="451"/>
      <c r="L1455" s="451"/>
      <c r="M1455" s="451"/>
      <c r="N1455" s="451"/>
      <c r="O1455" s="451"/>
      <c r="P1455" s="451"/>
      <c r="Q1455" s="451"/>
      <c r="R1455" s="451"/>
      <c r="S1455" s="451"/>
      <c r="T1455" s="451"/>
      <c r="U1455" s="451"/>
      <c r="V1455" s="451"/>
      <c r="W1455" s="451"/>
      <c r="X1455" s="451"/>
      <c r="Y1455" s="451"/>
      <c r="Z1455" s="451"/>
      <c r="AA1455" s="451"/>
      <c r="AB1455" s="451"/>
      <c r="AC1455" s="451"/>
      <c r="AD1455" s="451"/>
      <c r="AE1455" s="451"/>
      <c r="AF1455" s="451"/>
      <c r="AG1455" s="451"/>
      <c r="AH1455" s="451"/>
      <c r="AI1455" s="451"/>
      <c r="AJ1455" s="451"/>
      <c r="AK1455" s="451"/>
      <c r="AL1455" s="451"/>
      <c r="AM1455" s="451"/>
      <c r="AN1455" s="451"/>
      <c r="AO1455" s="451"/>
      <c r="AP1455" s="451"/>
      <c r="AQ1455" s="451"/>
      <c r="AR1455" s="451"/>
      <c r="AS1455" s="451"/>
      <c r="AT1455" s="451"/>
      <c r="AU1455" s="451"/>
      <c r="AV1455" s="451"/>
    </row>
    <row r="1456" spans="1:48">
      <c r="A1456" s="451"/>
      <c r="B1456" s="451"/>
      <c r="C1456" s="451"/>
      <c r="D1456" s="451"/>
      <c r="E1456" s="451"/>
      <c r="F1456" s="451"/>
      <c r="G1456" s="451"/>
      <c r="H1456" s="451"/>
      <c r="I1456" s="451"/>
      <c r="J1456" s="451"/>
      <c r="K1456" s="451"/>
      <c r="L1456" s="451"/>
      <c r="M1456" s="451"/>
      <c r="N1456" s="451"/>
      <c r="O1456" s="451"/>
      <c r="P1456" s="451"/>
      <c r="Q1456" s="451"/>
      <c r="R1456" s="451"/>
      <c r="S1456" s="451"/>
      <c r="T1456" s="451"/>
      <c r="U1456" s="451"/>
      <c r="V1456" s="451"/>
      <c r="W1456" s="451"/>
      <c r="X1456" s="451"/>
      <c r="Y1456" s="451"/>
      <c r="Z1456" s="451"/>
      <c r="AA1456" s="451"/>
      <c r="AB1456" s="451"/>
      <c r="AC1456" s="451"/>
      <c r="AD1456" s="451"/>
      <c r="AE1456" s="451"/>
      <c r="AF1456" s="451"/>
      <c r="AG1456" s="451"/>
      <c r="AH1456" s="451"/>
      <c r="AI1456" s="451"/>
      <c r="AJ1456" s="451"/>
      <c r="AK1456" s="451"/>
      <c r="AL1456" s="451"/>
      <c r="AM1456" s="451"/>
      <c r="AN1456" s="451"/>
      <c r="AO1456" s="451"/>
      <c r="AP1456" s="451"/>
      <c r="AQ1456" s="451"/>
      <c r="AR1456" s="451"/>
      <c r="AS1456" s="451"/>
      <c r="AT1456" s="451"/>
      <c r="AU1456" s="451"/>
      <c r="AV1456" s="451"/>
    </row>
    <row r="1457" spans="1:48">
      <c r="A1457" s="451"/>
      <c r="B1457" s="451"/>
      <c r="C1457" s="451"/>
      <c r="D1457" s="451"/>
      <c r="E1457" s="451"/>
      <c r="F1457" s="451"/>
      <c r="G1457" s="451"/>
      <c r="H1457" s="451"/>
      <c r="I1457" s="451"/>
      <c r="J1457" s="451"/>
      <c r="K1457" s="451"/>
      <c r="L1457" s="451"/>
      <c r="M1457" s="451"/>
      <c r="N1457" s="451"/>
      <c r="O1457" s="451"/>
      <c r="P1457" s="451"/>
      <c r="Q1457" s="451"/>
      <c r="R1457" s="451"/>
      <c r="S1457" s="451"/>
      <c r="T1457" s="451"/>
      <c r="U1457" s="451"/>
      <c r="V1457" s="451"/>
      <c r="W1457" s="451"/>
      <c r="X1457" s="451"/>
      <c r="Y1457" s="451"/>
      <c r="Z1457" s="451"/>
      <c r="AA1457" s="451"/>
      <c r="AB1457" s="451"/>
      <c r="AC1457" s="451"/>
      <c r="AD1457" s="451"/>
      <c r="AE1457" s="451"/>
      <c r="AF1457" s="451"/>
      <c r="AG1457" s="451"/>
      <c r="AH1457" s="451"/>
      <c r="AI1457" s="451"/>
      <c r="AJ1457" s="451"/>
      <c r="AK1457" s="451"/>
      <c r="AL1457" s="451"/>
      <c r="AM1457" s="451"/>
      <c r="AN1457" s="451"/>
      <c r="AO1457" s="451"/>
      <c r="AP1457" s="451"/>
      <c r="AQ1457" s="451"/>
      <c r="AR1457" s="451"/>
      <c r="AS1457" s="451"/>
      <c r="AT1457" s="451"/>
      <c r="AU1457" s="451"/>
      <c r="AV1457" s="451"/>
    </row>
    <row r="1458" spans="1:48">
      <c r="A1458" s="451"/>
      <c r="B1458" s="451"/>
      <c r="C1458" s="451"/>
      <c r="D1458" s="451"/>
      <c r="E1458" s="451"/>
      <c r="F1458" s="451"/>
      <c r="G1458" s="451"/>
      <c r="H1458" s="451"/>
      <c r="I1458" s="451"/>
      <c r="J1458" s="451"/>
      <c r="K1458" s="451"/>
      <c r="L1458" s="451"/>
      <c r="M1458" s="451"/>
      <c r="N1458" s="451"/>
      <c r="O1458" s="451"/>
      <c r="P1458" s="451"/>
      <c r="Q1458" s="451"/>
      <c r="R1458" s="451"/>
      <c r="S1458" s="451"/>
      <c r="T1458" s="451"/>
      <c r="U1458" s="451"/>
      <c r="V1458" s="451"/>
      <c r="W1458" s="451"/>
      <c r="X1458" s="451"/>
      <c r="Y1458" s="451"/>
      <c r="Z1458" s="451"/>
      <c r="AA1458" s="451"/>
      <c r="AB1458" s="451"/>
      <c r="AC1458" s="451"/>
      <c r="AD1458" s="451"/>
      <c r="AE1458" s="451"/>
      <c r="AF1458" s="451"/>
      <c r="AG1458" s="451"/>
      <c r="AH1458" s="451"/>
      <c r="AI1458" s="451"/>
      <c r="AJ1458" s="451"/>
      <c r="AK1458" s="451"/>
      <c r="AL1458" s="451"/>
      <c r="AM1458" s="451"/>
      <c r="AN1458" s="451"/>
      <c r="AO1458" s="451"/>
      <c r="AP1458" s="451"/>
      <c r="AQ1458" s="451"/>
      <c r="AR1458" s="451"/>
      <c r="AS1458" s="451"/>
      <c r="AT1458" s="451"/>
      <c r="AU1458" s="451"/>
      <c r="AV1458" s="451"/>
    </row>
    <row r="1459" spans="1:48">
      <c r="A1459" s="451"/>
      <c r="B1459" s="451"/>
      <c r="C1459" s="451"/>
      <c r="D1459" s="451"/>
      <c r="E1459" s="451"/>
      <c r="F1459" s="451"/>
      <c r="G1459" s="451"/>
      <c r="H1459" s="451"/>
      <c r="I1459" s="451"/>
      <c r="J1459" s="451"/>
      <c r="K1459" s="451"/>
      <c r="L1459" s="451"/>
      <c r="M1459" s="451"/>
      <c r="N1459" s="451"/>
      <c r="O1459" s="451"/>
      <c r="P1459" s="451"/>
      <c r="Q1459" s="451"/>
      <c r="R1459" s="451"/>
      <c r="S1459" s="451"/>
      <c r="T1459" s="451"/>
      <c r="U1459" s="451"/>
      <c r="V1459" s="451"/>
      <c r="W1459" s="451"/>
      <c r="X1459" s="451"/>
      <c r="Y1459" s="451"/>
      <c r="Z1459" s="451"/>
      <c r="AA1459" s="451"/>
      <c r="AB1459" s="451"/>
      <c r="AC1459" s="451"/>
      <c r="AD1459" s="451"/>
      <c r="AE1459" s="451"/>
      <c r="AF1459" s="451"/>
      <c r="AG1459" s="451"/>
      <c r="AH1459" s="451"/>
      <c r="AI1459" s="451"/>
      <c r="AJ1459" s="451"/>
      <c r="AK1459" s="451"/>
      <c r="AL1459" s="451"/>
      <c r="AM1459" s="451"/>
      <c r="AN1459" s="451"/>
      <c r="AO1459" s="451"/>
      <c r="AP1459" s="451"/>
      <c r="AQ1459" s="451"/>
      <c r="AR1459" s="451"/>
      <c r="AS1459" s="451"/>
      <c r="AT1459" s="451"/>
      <c r="AU1459" s="451"/>
      <c r="AV1459" s="451"/>
    </row>
    <row r="1460" spans="1:48">
      <c r="A1460" s="451"/>
      <c r="B1460" s="451"/>
      <c r="C1460" s="451"/>
      <c r="D1460" s="451"/>
      <c r="E1460" s="451"/>
      <c r="F1460" s="451"/>
      <c r="G1460" s="451"/>
      <c r="H1460" s="451"/>
      <c r="I1460" s="451"/>
      <c r="J1460" s="451"/>
      <c r="K1460" s="451"/>
      <c r="L1460" s="451"/>
      <c r="M1460" s="451"/>
      <c r="N1460" s="451"/>
      <c r="O1460" s="451"/>
      <c r="P1460" s="451"/>
      <c r="Q1460" s="451"/>
      <c r="R1460" s="451"/>
      <c r="S1460" s="451"/>
      <c r="T1460" s="451"/>
      <c r="U1460" s="451"/>
      <c r="V1460" s="451"/>
      <c r="W1460" s="451"/>
      <c r="X1460" s="451"/>
      <c r="Y1460" s="451"/>
      <c r="Z1460" s="451"/>
      <c r="AA1460" s="451"/>
      <c r="AB1460" s="451"/>
      <c r="AC1460" s="451"/>
      <c r="AD1460" s="451"/>
      <c r="AE1460" s="451"/>
      <c r="AF1460" s="451"/>
      <c r="AG1460" s="451"/>
      <c r="AH1460" s="451"/>
      <c r="AI1460" s="451"/>
      <c r="AJ1460" s="451"/>
      <c r="AK1460" s="451"/>
      <c r="AL1460" s="451"/>
      <c r="AM1460" s="451"/>
      <c r="AN1460" s="451"/>
      <c r="AO1460" s="451"/>
      <c r="AP1460" s="451"/>
      <c r="AQ1460" s="451"/>
      <c r="AR1460" s="451"/>
      <c r="AS1460" s="451"/>
      <c r="AT1460" s="451"/>
      <c r="AU1460" s="451"/>
      <c r="AV1460" s="451"/>
    </row>
    <row r="1461" spans="1:48">
      <c r="A1461" s="451"/>
      <c r="B1461" s="451"/>
      <c r="C1461" s="451"/>
      <c r="D1461" s="451"/>
      <c r="E1461" s="451"/>
      <c r="F1461" s="451"/>
      <c r="G1461" s="451"/>
      <c r="H1461" s="451"/>
      <c r="I1461" s="451"/>
      <c r="J1461" s="451"/>
      <c r="K1461" s="451"/>
      <c r="L1461" s="451"/>
      <c r="M1461" s="451"/>
      <c r="N1461" s="451"/>
      <c r="O1461" s="451"/>
      <c r="P1461" s="451"/>
      <c r="Q1461" s="451"/>
      <c r="R1461" s="451"/>
      <c r="S1461" s="451"/>
      <c r="T1461" s="451"/>
      <c r="U1461" s="451"/>
      <c r="V1461" s="451"/>
      <c r="W1461" s="451"/>
      <c r="X1461" s="451"/>
      <c r="Y1461" s="451"/>
      <c r="Z1461" s="451"/>
      <c r="AA1461" s="451"/>
      <c r="AB1461" s="451"/>
      <c r="AC1461" s="451"/>
      <c r="AD1461" s="451"/>
      <c r="AE1461" s="451"/>
      <c r="AF1461" s="451"/>
      <c r="AG1461" s="451"/>
      <c r="AH1461" s="451"/>
      <c r="AI1461" s="451"/>
      <c r="AJ1461" s="451"/>
      <c r="AK1461" s="451"/>
      <c r="AL1461" s="451"/>
      <c r="AM1461" s="451"/>
      <c r="AN1461" s="451"/>
      <c r="AO1461" s="451"/>
      <c r="AP1461" s="451"/>
      <c r="AQ1461" s="451"/>
      <c r="AR1461" s="451"/>
      <c r="AS1461" s="451"/>
      <c r="AT1461" s="451"/>
      <c r="AU1461" s="451"/>
      <c r="AV1461" s="451"/>
    </row>
    <row r="1462" spans="1:48">
      <c r="A1462" s="451"/>
      <c r="B1462" s="451"/>
      <c r="C1462" s="451"/>
      <c r="D1462" s="451"/>
      <c r="E1462" s="451"/>
      <c r="F1462" s="451"/>
      <c r="G1462" s="451"/>
      <c r="H1462" s="451"/>
      <c r="I1462" s="451"/>
      <c r="J1462" s="451"/>
      <c r="K1462" s="451"/>
      <c r="L1462" s="451"/>
      <c r="M1462" s="451"/>
      <c r="N1462" s="451"/>
      <c r="O1462" s="451"/>
      <c r="P1462" s="451"/>
      <c r="Q1462" s="451"/>
      <c r="R1462" s="451"/>
      <c r="S1462" s="451"/>
      <c r="T1462" s="451"/>
      <c r="U1462" s="451"/>
      <c r="V1462" s="451"/>
      <c r="W1462" s="451"/>
      <c r="X1462" s="451"/>
      <c r="Y1462" s="451"/>
      <c r="Z1462" s="451"/>
      <c r="AA1462" s="451"/>
      <c r="AB1462" s="451"/>
      <c r="AC1462" s="451"/>
      <c r="AD1462" s="451"/>
      <c r="AE1462" s="451"/>
      <c r="AF1462" s="451"/>
      <c r="AG1462" s="451"/>
      <c r="AH1462" s="451"/>
      <c r="AI1462" s="451"/>
      <c r="AJ1462" s="451"/>
      <c r="AK1462" s="451"/>
      <c r="AL1462" s="451"/>
      <c r="AM1462" s="451"/>
      <c r="AN1462" s="451"/>
      <c r="AO1462" s="451"/>
      <c r="AP1462" s="451"/>
      <c r="AQ1462" s="451"/>
      <c r="AR1462" s="451"/>
      <c r="AS1462" s="451"/>
      <c r="AT1462" s="451"/>
      <c r="AU1462" s="451"/>
      <c r="AV1462" s="451"/>
    </row>
    <row r="1463" spans="1:48">
      <c r="A1463" s="451"/>
      <c r="B1463" s="451"/>
      <c r="C1463" s="451"/>
      <c r="D1463" s="451"/>
      <c r="E1463" s="451"/>
      <c r="F1463" s="451"/>
      <c r="G1463" s="451"/>
      <c r="H1463" s="451"/>
      <c r="I1463" s="451"/>
      <c r="J1463" s="451"/>
      <c r="K1463" s="451"/>
      <c r="L1463" s="451"/>
      <c r="M1463" s="451"/>
      <c r="N1463" s="451"/>
      <c r="O1463" s="451"/>
      <c r="P1463" s="451"/>
      <c r="Q1463" s="451"/>
      <c r="R1463" s="451"/>
      <c r="S1463" s="451"/>
      <c r="T1463" s="451"/>
      <c r="U1463" s="451"/>
      <c r="V1463" s="451"/>
      <c r="W1463" s="451"/>
      <c r="X1463" s="451"/>
      <c r="Y1463" s="451"/>
      <c r="Z1463" s="451"/>
      <c r="AA1463" s="451"/>
      <c r="AB1463" s="451"/>
      <c r="AC1463" s="451"/>
      <c r="AD1463" s="451"/>
      <c r="AE1463" s="451"/>
      <c r="AF1463" s="451"/>
      <c r="AG1463" s="451"/>
      <c r="AH1463" s="451"/>
      <c r="AI1463" s="451"/>
      <c r="AJ1463" s="451"/>
      <c r="AK1463" s="451"/>
      <c r="AL1463" s="451"/>
      <c r="AM1463" s="451"/>
      <c r="AN1463" s="451"/>
      <c r="AO1463" s="451"/>
      <c r="AP1463" s="451"/>
      <c r="AQ1463" s="451"/>
      <c r="AR1463" s="451"/>
      <c r="AS1463" s="451"/>
      <c r="AT1463" s="451"/>
      <c r="AU1463" s="451"/>
      <c r="AV1463" s="451"/>
    </row>
    <row r="1464" spans="1:48">
      <c r="A1464" s="451"/>
      <c r="B1464" s="451"/>
      <c r="C1464" s="451"/>
      <c r="D1464" s="451"/>
      <c r="E1464" s="451"/>
      <c r="F1464" s="451"/>
      <c r="G1464" s="451"/>
      <c r="H1464" s="451"/>
      <c r="I1464" s="451"/>
      <c r="J1464" s="451"/>
      <c r="K1464" s="451"/>
      <c r="L1464" s="451"/>
      <c r="M1464" s="451"/>
      <c r="N1464" s="451"/>
      <c r="O1464" s="451"/>
      <c r="P1464" s="451"/>
      <c r="Q1464" s="451"/>
      <c r="R1464" s="451"/>
      <c r="S1464" s="451"/>
      <c r="T1464" s="451"/>
      <c r="U1464" s="451"/>
      <c r="V1464" s="451"/>
      <c r="W1464" s="451"/>
      <c r="X1464" s="451"/>
      <c r="Y1464" s="451"/>
      <c r="Z1464" s="451"/>
      <c r="AA1464" s="451"/>
      <c r="AB1464" s="451"/>
      <c r="AC1464" s="451"/>
      <c r="AD1464" s="451"/>
      <c r="AE1464" s="451"/>
      <c r="AF1464" s="451"/>
      <c r="AG1464" s="451"/>
      <c r="AH1464" s="451"/>
      <c r="AI1464" s="451"/>
      <c r="AJ1464" s="451"/>
      <c r="AK1464" s="451"/>
      <c r="AL1464" s="451"/>
      <c r="AM1464" s="451"/>
      <c r="AN1464" s="451"/>
      <c r="AO1464" s="451"/>
      <c r="AP1464" s="451"/>
      <c r="AQ1464" s="451"/>
      <c r="AR1464" s="451"/>
      <c r="AS1464" s="451"/>
      <c r="AT1464" s="451"/>
      <c r="AU1464" s="451"/>
      <c r="AV1464" s="451"/>
    </row>
    <row r="1465" spans="1:48">
      <c r="A1465" s="451"/>
      <c r="B1465" s="451"/>
      <c r="C1465" s="451"/>
      <c r="D1465" s="451"/>
      <c r="E1465" s="451"/>
      <c r="F1465" s="451"/>
      <c r="G1465" s="451"/>
      <c r="H1465" s="451"/>
      <c r="I1465" s="451"/>
      <c r="J1465" s="451"/>
      <c r="K1465" s="451"/>
      <c r="L1465" s="451"/>
      <c r="M1465" s="451"/>
      <c r="N1465" s="451"/>
      <c r="O1465" s="451"/>
      <c r="P1465" s="451"/>
      <c r="Q1465" s="451"/>
      <c r="R1465" s="451"/>
      <c r="S1465" s="451"/>
      <c r="T1465" s="451"/>
      <c r="U1465" s="451"/>
      <c r="V1465" s="451"/>
      <c r="W1465" s="451"/>
      <c r="X1465" s="451"/>
      <c r="Y1465" s="451"/>
      <c r="Z1465" s="451"/>
      <c r="AA1465" s="451"/>
      <c r="AB1465" s="451"/>
      <c r="AC1465" s="451"/>
      <c r="AD1465" s="451"/>
      <c r="AE1465" s="451"/>
      <c r="AF1465" s="451"/>
      <c r="AG1465" s="451"/>
      <c r="AH1465" s="451"/>
      <c r="AI1465" s="451"/>
      <c r="AJ1465" s="451"/>
      <c r="AK1465" s="451"/>
      <c r="AL1465" s="451"/>
      <c r="AM1465" s="451"/>
      <c r="AN1465" s="451"/>
      <c r="AO1465" s="451"/>
      <c r="AP1465" s="451"/>
      <c r="AQ1465" s="451"/>
      <c r="AR1465" s="451"/>
      <c r="AS1465" s="451"/>
      <c r="AT1465" s="451"/>
      <c r="AU1465" s="451"/>
      <c r="AV1465" s="451"/>
    </row>
    <row r="1466" spans="1:48">
      <c r="A1466" s="451"/>
      <c r="B1466" s="451"/>
      <c r="C1466" s="451"/>
      <c r="D1466" s="451"/>
      <c r="E1466" s="451"/>
      <c r="F1466" s="451"/>
      <c r="G1466" s="451"/>
      <c r="H1466" s="451"/>
      <c r="I1466" s="451"/>
      <c r="J1466" s="451"/>
      <c r="K1466" s="451"/>
      <c r="L1466" s="451"/>
      <c r="M1466" s="451"/>
      <c r="N1466" s="451"/>
      <c r="O1466" s="451"/>
      <c r="P1466" s="451"/>
      <c r="Q1466" s="451"/>
      <c r="R1466" s="451"/>
      <c r="S1466" s="451"/>
      <c r="T1466" s="451"/>
      <c r="U1466" s="451"/>
      <c r="V1466" s="451"/>
      <c r="W1466" s="451"/>
      <c r="X1466" s="451"/>
      <c r="Y1466" s="451"/>
      <c r="Z1466" s="451"/>
      <c r="AA1466" s="451"/>
      <c r="AB1466" s="451"/>
      <c r="AC1466" s="451"/>
      <c r="AD1466" s="451"/>
      <c r="AE1466" s="451"/>
      <c r="AF1466" s="451"/>
      <c r="AG1466" s="451"/>
      <c r="AH1466" s="451"/>
      <c r="AI1466" s="451"/>
      <c r="AJ1466" s="451"/>
      <c r="AK1466" s="451"/>
      <c r="AL1466" s="451"/>
      <c r="AM1466" s="451"/>
      <c r="AN1466" s="451"/>
      <c r="AO1466" s="451"/>
      <c r="AP1466" s="451"/>
      <c r="AQ1466" s="451"/>
      <c r="AR1466" s="451"/>
      <c r="AS1466" s="451"/>
      <c r="AT1466" s="451"/>
      <c r="AU1466" s="451"/>
      <c r="AV1466" s="451"/>
    </row>
    <row r="1467" spans="1:48">
      <c r="A1467" s="451"/>
      <c r="B1467" s="451"/>
      <c r="C1467" s="451"/>
      <c r="D1467" s="451"/>
      <c r="E1467" s="451"/>
      <c r="F1467" s="451"/>
      <c r="G1467" s="451"/>
      <c r="H1467" s="451"/>
      <c r="I1467" s="451"/>
      <c r="J1467" s="451"/>
      <c r="K1467" s="451"/>
      <c r="L1467" s="451"/>
      <c r="M1467" s="451"/>
      <c r="N1467" s="451"/>
      <c r="O1467" s="451"/>
      <c r="P1467" s="451"/>
      <c r="Q1467" s="451"/>
      <c r="R1467" s="451"/>
      <c r="S1467" s="451"/>
      <c r="T1467" s="451"/>
      <c r="U1467" s="451"/>
      <c r="V1467" s="451"/>
      <c r="W1467" s="451"/>
      <c r="X1467" s="451"/>
      <c r="Y1467" s="451"/>
      <c r="Z1467" s="451"/>
      <c r="AA1467" s="451"/>
      <c r="AB1467" s="451"/>
      <c r="AC1467" s="451"/>
      <c r="AD1467" s="451"/>
      <c r="AE1467" s="451"/>
      <c r="AF1467" s="451"/>
      <c r="AG1467" s="451"/>
      <c r="AH1467" s="451"/>
      <c r="AI1467" s="451"/>
      <c r="AJ1467" s="451"/>
      <c r="AK1467" s="451"/>
      <c r="AL1467" s="451"/>
      <c r="AM1467" s="451"/>
      <c r="AN1467" s="451"/>
      <c r="AO1467" s="451"/>
      <c r="AP1467" s="451"/>
      <c r="AQ1467" s="451"/>
      <c r="AR1467" s="451"/>
      <c r="AS1467" s="451"/>
      <c r="AT1467" s="451"/>
      <c r="AU1467" s="451"/>
      <c r="AV1467" s="451"/>
    </row>
    <row r="1468" spans="1:48">
      <c r="A1468" s="451"/>
      <c r="B1468" s="451"/>
      <c r="C1468" s="451"/>
      <c r="D1468" s="451"/>
      <c r="E1468" s="451"/>
      <c r="F1468" s="451"/>
      <c r="G1468" s="451"/>
      <c r="H1468" s="451"/>
      <c r="I1468" s="451"/>
      <c r="J1468" s="451"/>
      <c r="K1468" s="451"/>
      <c r="L1468" s="451"/>
      <c r="M1468" s="451"/>
      <c r="N1468" s="451"/>
      <c r="O1468" s="451"/>
      <c r="P1468" s="451"/>
      <c r="Q1468" s="451"/>
      <c r="R1468" s="451"/>
      <c r="S1468" s="451"/>
      <c r="T1468" s="451"/>
      <c r="U1468" s="451"/>
      <c r="V1468" s="451"/>
      <c r="W1468" s="451"/>
      <c r="X1468" s="451"/>
      <c r="Y1468" s="451"/>
      <c r="Z1468" s="451"/>
      <c r="AA1468" s="451"/>
      <c r="AB1468" s="451"/>
      <c r="AC1468" s="451"/>
      <c r="AD1468" s="451"/>
      <c r="AE1468" s="451"/>
      <c r="AF1468" s="451"/>
      <c r="AG1468" s="451"/>
      <c r="AH1468" s="451"/>
      <c r="AI1468" s="451"/>
      <c r="AJ1468" s="451"/>
      <c r="AK1468" s="451"/>
      <c r="AL1468" s="451"/>
      <c r="AM1468" s="451"/>
      <c r="AN1468" s="451"/>
      <c r="AO1468" s="451"/>
      <c r="AP1468" s="451"/>
      <c r="AQ1468" s="451"/>
      <c r="AR1468" s="451"/>
      <c r="AS1468" s="451"/>
      <c r="AT1468" s="451"/>
      <c r="AU1468" s="451"/>
      <c r="AV1468" s="451"/>
    </row>
    <row r="1469" spans="1:48">
      <c r="A1469" s="451"/>
      <c r="B1469" s="451"/>
      <c r="C1469" s="451"/>
      <c r="D1469" s="451"/>
      <c r="E1469" s="451"/>
      <c r="F1469" s="451"/>
      <c r="G1469" s="451"/>
      <c r="H1469" s="451"/>
      <c r="I1469" s="451"/>
      <c r="J1469" s="451"/>
      <c r="K1469" s="451"/>
      <c r="L1469" s="451"/>
      <c r="M1469" s="451"/>
      <c r="N1469" s="451"/>
      <c r="O1469" s="451"/>
      <c r="P1469" s="451"/>
      <c r="Q1469" s="451"/>
      <c r="R1469" s="451"/>
      <c r="S1469" s="451"/>
      <c r="T1469" s="451"/>
      <c r="U1469" s="451"/>
      <c r="V1469" s="451"/>
      <c r="W1469" s="451"/>
      <c r="X1469" s="451"/>
      <c r="Y1469" s="451"/>
      <c r="Z1469" s="451"/>
      <c r="AA1469" s="451"/>
      <c r="AB1469" s="451"/>
      <c r="AC1469" s="451"/>
      <c r="AD1469" s="451"/>
      <c r="AE1469" s="451"/>
      <c r="AF1469" s="451"/>
      <c r="AG1469" s="451"/>
      <c r="AH1469" s="451"/>
      <c r="AI1469" s="451"/>
      <c r="AJ1469" s="451"/>
      <c r="AK1469" s="451"/>
      <c r="AL1469" s="451"/>
      <c r="AM1469" s="451"/>
      <c r="AN1469" s="451"/>
      <c r="AO1469" s="451"/>
      <c r="AP1469" s="451"/>
      <c r="AQ1469" s="451"/>
      <c r="AR1469" s="451"/>
      <c r="AS1469" s="451"/>
      <c r="AT1469" s="451"/>
      <c r="AU1469" s="451"/>
      <c r="AV1469" s="451"/>
    </row>
    <row r="1470" spans="1:48">
      <c r="A1470" s="451"/>
      <c r="B1470" s="451"/>
      <c r="C1470" s="451"/>
      <c r="D1470" s="451"/>
      <c r="E1470" s="451"/>
      <c r="F1470" s="451"/>
      <c r="G1470" s="451"/>
      <c r="H1470" s="451"/>
      <c r="I1470" s="451"/>
      <c r="J1470" s="451"/>
      <c r="K1470" s="451"/>
      <c r="L1470" s="451"/>
      <c r="M1470" s="451"/>
      <c r="N1470" s="451"/>
      <c r="O1470" s="451"/>
      <c r="P1470" s="451"/>
      <c r="Q1470" s="451"/>
      <c r="R1470" s="451"/>
      <c r="S1470" s="451"/>
      <c r="T1470" s="451"/>
      <c r="U1470" s="451"/>
      <c r="V1470" s="451"/>
      <c r="W1470" s="451"/>
      <c r="X1470" s="451"/>
      <c r="Y1470" s="451"/>
      <c r="Z1470" s="451"/>
      <c r="AA1470" s="451"/>
      <c r="AB1470" s="451"/>
      <c r="AC1470" s="451"/>
      <c r="AD1470" s="451"/>
      <c r="AE1470" s="451"/>
      <c r="AF1470" s="451"/>
      <c r="AG1470" s="451"/>
      <c r="AH1470" s="451"/>
      <c r="AI1470" s="451"/>
      <c r="AJ1470" s="451"/>
      <c r="AK1470" s="451"/>
      <c r="AL1470" s="451"/>
      <c r="AM1470" s="451"/>
      <c r="AN1470" s="451"/>
      <c r="AO1470" s="451"/>
      <c r="AP1470" s="451"/>
      <c r="AQ1470" s="451"/>
      <c r="AR1470" s="451"/>
      <c r="AS1470" s="451"/>
      <c r="AT1470" s="451"/>
      <c r="AU1470" s="451"/>
      <c r="AV1470" s="451"/>
    </row>
    <row r="1471" spans="1:48">
      <c r="A1471" s="451"/>
      <c r="B1471" s="451"/>
      <c r="C1471" s="451"/>
      <c r="D1471" s="451"/>
      <c r="E1471" s="451"/>
      <c r="F1471" s="451"/>
      <c r="G1471" s="451"/>
      <c r="H1471" s="451"/>
      <c r="I1471" s="451"/>
      <c r="J1471" s="451"/>
      <c r="K1471" s="451"/>
      <c r="L1471" s="451"/>
      <c r="M1471" s="451"/>
      <c r="N1471" s="451"/>
      <c r="O1471" s="451"/>
      <c r="P1471" s="451"/>
      <c r="Q1471" s="451"/>
      <c r="R1471" s="451"/>
      <c r="S1471" s="451"/>
      <c r="T1471" s="451"/>
      <c r="U1471" s="451"/>
      <c r="V1471" s="451"/>
      <c r="W1471" s="451"/>
      <c r="X1471" s="451"/>
      <c r="Y1471" s="451"/>
      <c r="Z1471" s="451"/>
      <c r="AA1471" s="451"/>
      <c r="AB1471" s="451"/>
      <c r="AC1471" s="451"/>
      <c r="AD1471" s="451"/>
      <c r="AE1471" s="451"/>
      <c r="AF1471" s="451"/>
      <c r="AG1471" s="451"/>
      <c r="AH1471" s="451"/>
      <c r="AI1471" s="451"/>
      <c r="AJ1471" s="451"/>
      <c r="AK1471" s="451"/>
      <c r="AL1471" s="451"/>
      <c r="AM1471" s="451"/>
      <c r="AN1471" s="451"/>
      <c r="AO1471" s="451"/>
      <c r="AP1471" s="451"/>
      <c r="AQ1471" s="451"/>
      <c r="AR1471" s="451"/>
      <c r="AS1471" s="451"/>
      <c r="AT1471" s="451"/>
      <c r="AU1471" s="451"/>
      <c r="AV1471" s="451"/>
    </row>
    <row r="1472" spans="1:48">
      <c r="A1472" s="451"/>
      <c r="B1472" s="451"/>
      <c r="C1472" s="451"/>
      <c r="D1472" s="451"/>
      <c r="E1472" s="451"/>
      <c r="F1472" s="451"/>
      <c r="G1472" s="451"/>
      <c r="H1472" s="451"/>
      <c r="I1472" s="451"/>
      <c r="J1472" s="451"/>
      <c r="K1472" s="451"/>
      <c r="L1472" s="451"/>
      <c r="M1472" s="451"/>
      <c r="N1472" s="451"/>
      <c r="O1472" s="451"/>
      <c r="P1472" s="451"/>
      <c r="Q1472" s="451"/>
      <c r="R1472" s="451"/>
      <c r="S1472" s="451"/>
      <c r="T1472" s="451"/>
      <c r="U1472" s="451"/>
      <c r="V1472" s="451"/>
      <c r="W1472" s="451"/>
      <c r="X1472" s="451"/>
      <c r="Y1472" s="451"/>
      <c r="Z1472" s="451"/>
      <c r="AA1472" s="451"/>
      <c r="AB1472" s="451"/>
      <c r="AC1472" s="451"/>
      <c r="AD1472" s="451"/>
      <c r="AE1472" s="451"/>
      <c r="AF1472" s="451"/>
      <c r="AG1472" s="451"/>
      <c r="AH1472" s="451"/>
      <c r="AI1472" s="451"/>
      <c r="AJ1472" s="451"/>
      <c r="AK1472" s="451"/>
      <c r="AL1472" s="451"/>
      <c r="AM1472" s="451"/>
      <c r="AN1472" s="451"/>
      <c r="AO1472" s="451"/>
      <c r="AP1472" s="451"/>
      <c r="AQ1472" s="451"/>
      <c r="AR1472" s="451"/>
      <c r="AS1472" s="451"/>
      <c r="AT1472" s="451"/>
      <c r="AU1472" s="451"/>
      <c r="AV1472" s="451"/>
    </row>
    <row r="1473" spans="1:48">
      <c r="A1473" s="451"/>
      <c r="B1473" s="451"/>
      <c r="C1473" s="451"/>
      <c r="D1473" s="451"/>
      <c r="E1473" s="451"/>
      <c r="F1473" s="451"/>
      <c r="G1473" s="451"/>
      <c r="H1473" s="451"/>
      <c r="I1473" s="451"/>
      <c r="J1473" s="451"/>
      <c r="K1473" s="451"/>
      <c r="L1473" s="451"/>
      <c r="M1473" s="451"/>
      <c r="N1473" s="451"/>
      <c r="O1473" s="451"/>
      <c r="P1473" s="451"/>
      <c r="Q1473" s="451"/>
      <c r="R1473" s="451"/>
      <c r="S1473" s="451"/>
      <c r="T1473" s="451"/>
      <c r="U1473" s="451"/>
      <c r="V1473" s="451"/>
      <c r="W1473" s="451"/>
      <c r="X1473" s="451"/>
      <c r="Y1473" s="451"/>
      <c r="Z1473" s="451"/>
      <c r="AA1473" s="451"/>
      <c r="AB1473" s="451"/>
      <c r="AC1473" s="451"/>
      <c r="AD1473" s="451"/>
      <c r="AE1473" s="451"/>
      <c r="AF1473" s="451"/>
      <c r="AG1473" s="451"/>
      <c r="AH1473" s="451"/>
      <c r="AI1473" s="451"/>
      <c r="AJ1473" s="451"/>
      <c r="AK1473" s="451"/>
      <c r="AL1473" s="451"/>
      <c r="AM1473" s="451"/>
      <c r="AN1473" s="451"/>
      <c r="AO1473" s="451"/>
      <c r="AP1473" s="451"/>
      <c r="AQ1473" s="451"/>
      <c r="AR1473" s="451"/>
      <c r="AS1473" s="451"/>
      <c r="AT1473" s="451"/>
      <c r="AU1473" s="451"/>
      <c r="AV1473" s="451"/>
    </row>
    <row r="1474" spans="1:48">
      <c r="A1474" s="451"/>
      <c r="B1474" s="451"/>
      <c r="C1474" s="451"/>
      <c r="D1474" s="451"/>
      <c r="E1474" s="451"/>
      <c r="F1474" s="451"/>
      <c r="G1474" s="451"/>
      <c r="H1474" s="451"/>
      <c r="I1474" s="451"/>
      <c r="J1474" s="451"/>
      <c r="K1474" s="451"/>
      <c r="L1474" s="451"/>
      <c r="M1474" s="451"/>
      <c r="N1474" s="451"/>
      <c r="O1474" s="451"/>
      <c r="P1474" s="451"/>
      <c r="Q1474" s="451"/>
      <c r="R1474" s="451"/>
      <c r="S1474" s="451"/>
      <c r="T1474" s="451"/>
      <c r="U1474" s="451"/>
      <c r="V1474" s="451"/>
      <c r="W1474" s="451"/>
      <c r="X1474" s="451"/>
      <c r="Y1474" s="451"/>
      <c r="Z1474" s="451"/>
      <c r="AA1474" s="451"/>
      <c r="AB1474" s="451"/>
      <c r="AC1474" s="451"/>
      <c r="AD1474" s="451"/>
      <c r="AE1474" s="451"/>
      <c r="AF1474" s="451"/>
      <c r="AG1474" s="451"/>
      <c r="AH1474" s="451"/>
      <c r="AI1474" s="451"/>
      <c r="AJ1474" s="451"/>
      <c r="AK1474" s="451"/>
      <c r="AL1474" s="451"/>
      <c r="AM1474" s="451"/>
      <c r="AN1474" s="451"/>
      <c r="AO1474" s="451"/>
      <c r="AP1474" s="451"/>
      <c r="AQ1474" s="451"/>
      <c r="AR1474" s="451"/>
      <c r="AS1474" s="451"/>
      <c r="AT1474" s="451"/>
      <c r="AU1474" s="451"/>
      <c r="AV1474" s="451"/>
    </row>
    <row r="1475" spans="1:48">
      <c r="A1475" s="451"/>
      <c r="B1475" s="451"/>
      <c r="C1475" s="451"/>
      <c r="D1475" s="451"/>
      <c r="E1475" s="451"/>
      <c r="F1475" s="451"/>
      <c r="G1475" s="451"/>
      <c r="H1475" s="451"/>
      <c r="I1475" s="451"/>
      <c r="J1475" s="451"/>
      <c r="K1475" s="451"/>
      <c r="L1475" s="451"/>
      <c r="M1475" s="451"/>
      <c r="N1475" s="451"/>
      <c r="O1475" s="451"/>
      <c r="P1475" s="451"/>
      <c r="Q1475" s="451"/>
      <c r="R1475" s="451"/>
      <c r="S1475" s="451"/>
      <c r="T1475" s="451"/>
      <c r="U1475" s="451"/>
      <c r="V1475" s="451"/>
      <c r="W1475" s="451"/>
      <c r="X1475" s="451"/>
      <c r="Y1475" s="451"/>
      <c r="Z1475" s="451"/>
      <c r="AA1475" s="451"/>
      <c r="AB1475" s="451"/>
      <c r="AC1475" s="451"/>
      <c r="AD1475" s="451"/>
      <c r="AE1475" s="451"/>
      <c r="AF1475" s="451"/>
      <c r="AG1475" s="451"/>
      <c r="AH1475" s="451"/>
      <c r="AI1475" s="451"/>
      <c r="AJ1475" s="451"/>
      <c r="AK1475" s="451"/>
      <c r="AL1475" s="451"/>
      <c r="AM1475" s="451"/>
      <c r="AN1475" s="451"/>
      <c r="AO1475" s="451"/>
      <c r="AP1475" s="451"/>
      <c r="AQ1475" s="451"/>
      <c r="AR1475" s="451"/>
      <c r="AS1475" s="451"/>
      <c r="AT1475" s="451"/>
      <c r="AU1475" s="451"/>
      <c r="AV1475" s="451"/>
    </row>
    <row r="1476" spans="1:48">
      <c r="A1476" s="451"/>
      <c r="B1476" s="451"/>
      <c r="C1476" s="451"/>
      <c r="D1476" s="451"/>
      <c r="E1476" s="451"/>
      <c r="F1476" s="451"/>
      <c r="G1476" s="451"/>
      <c r="H1476" s="451"/>
      <c r="I1476" s="451"/>
      <c r="J1476" s="451"/>
      <c r="K1476" s="451"/>
      <c r="L1476" s="451"/>
      <c r="M1476" s="451"/>
      <c r="N1476" s="451"/>
      <c r="O1476" s="451"/>
      <c r="P1476" s="451"/>
      <c r="Q1476" s="451"/>
      <c r="R1476" s="451"/>
      <c r="S1476" s="451"/>
      <c r="T1476" s="451"/>
      <c r="U1476" s="451"/>
      <c r="V1476" s="451"/>
      <c r="W1476" s="451"/>
      <c r="X1476" s="451"/>
      <c r="Y1476" s="451"/>
      <c r="Z1476" s="451"/>
      <c r="AA1476" s="451"/>
      <c r="AB1476" s="451"/>
      <c r="AC1476" s="451"/>
      <c r="AD1476" s="451"/>
      <c r="AE1476" s="451"/>
      <c r="AF1476" s="451"/>
      <c r="AG1476" s="451"/>
      <c r="AH1476" s="451"/>
      <c r="AI1476" s="451"/>
      <c r="AJ1476" s="451"/>
      <c r="AK1476" s="451"/>
      <c r="AL1476" s="451"/>
      <c r="AM1476" s="451"/>
      <c r="AN1476" s="451"/>
      <c r="AO1476" s="451"/>
      <c r="AP1476" s="451"/>
      <c r="AQ1476" s="451"/>
      <c r="AR1476" s="451"/>
      <c r="AS1476" s="451"/>
      <c r="AT1476" s="451"/>
      <c r="AU1476" s="451"/>
      <c r="AV1476" s="451"/>
    </row>
    <row r="1477" spans="1:48">
      <c r="A1477" s="451"/>
      <c r="B1477" s="451"/>
      <c r="C1477" s="451"/>
      <c r="D1477" s="451"/>
      <c r="E1477" s="451"/>
      <c r="F1477" s="451"/>
      <c r="G1477" s="451"/>
      <c r="H1477" s="451"/>
      <c r="I1477" s="451"/>
      <c r="J1477" s="451"/>
      <c r="K1477" s="451"/>
      <c r="L1477" s="451"/>
      <c r="M1477" s="451"/>
      <c r="N1477" s="451"/>
      <c r="O1477" s="451"/>
      <c r="P1477" s="451"/>
      <c r="Q1477" s="451"/>
      <c r="R1477" s="451"/>
      <c r="S1477" s="451"/>
      <c r="T1477" s="451"/>
      <c r="U1477" s="451"/>
      <c r="V1477" s="451"/>
      <c r="W1477" s="451"/>
      <c r="X1477" s="451"/>
      <c r="Y1477" s="451"/>
      <c r="Z1477" s="451"/>
      <c r="AA1477" s="451"/>
      <c r="AB1477" s="451"/>
      <c r="AC1477" s="451"/>
      <c r="AD1477" s="451"/>
      <c r="AE1477" s="451"/>
      <c r="AF1477" s="451"/>
      <c r="AG1477" s="451"/>
      <c r="AH1477" s="451"/>
      <c r="AI1477" s="451"/>
      <c r="AJ1477" s="451"/>
      <c r="AK1477" s="451"/>
      <c r="AL1477" s="451"/>
      <c r="AM1477" s="451"/>
      <c r="AN1477" s="451"/>
      <c r="AO1477" s="451"/>
      <c r="AP1477" s="451"/>
      <c r="AQ1477" s="451"/>
      <c r="AR1477" s="451"/>
      <c r="AS1477" s="451"/>
      <c r="AT1477" s="451"/>
      <c r="AU1477" s="451"/>
      <c r="AV1477" s="451"/>
    </row>
    <row r="1478" spans="1:48">
      <c r="A1478" s="451"/>
      <c r="B1478" s="451"/>
      <c r="C1478" s="451"/>
      <c r="D1478" s="451"/>
      <c r="E1478" s="451"/>
      <c r="F1478" s="451"/>
      <c r="G1478" s="451"/>
      <c r="H1478" s="451"/>
      <c r="I1478" s="451"/>
      <c r="J1478" s="451"/>
      <c r="K1478" s="451"/>
      <c r="L1478" s="451"/>
      <c r="M1478" s="451"/>
      <c r="N1478" s="451"/>
      <c r="O1478" s="451"/>
      <c r="P1478" s="451"/>
      <c r="Q1478" s="451"/>
      <c r="R1478" s="451"/>
      <c r="S1478" s="451"/>
      <c r="T1478" s="451"/>
      <c r="U1478" s="451"/>
      <c r="V1478" s="451"/>
      <c r="W1478" s="451"/>
      <c r="X1478" s="451"/>
      <c r="Y1478" s="451"/>
      <c r="Z1478" s="451"/>
      <c r="AA1478" s="451"/>
      <c r="AB1478" s="451"/>
      <c r="AC1478" s="451"/>
      <c r="AD1478" s="451"/>
      <c r="AE1478" s="451"/>
      <c r="AF1478" s="451"/>
      <c r="AG1478" s="451"/>
      <c r="AH1478" s="451"/>
      <c r="AI1478" s="451"/>
      <c r="AJ1478" s="451"/>
      <c r="AK1478" s="451"/>
      <c r="AL1478" s="451"/>
      <c r="AM1478" s="451"/>
      <c r="AN1478" s="451"/>
      <c r="AO1478" s="451"/>
      <c r="AP1478" s="451"/>
      <c r="AQ1478" s="451"/>
      <c r="AR1478" s="451"/>
      <c r="AS1478" s="451"/>
      <c r="AT1478" s="451"/>
      <c r="AU1478" s="451"/>
      <c r="AV1478" s="451"/>
    </row>
    <row r="1479" spans="1:48">
      <c r="A1479" s="451"/>
      <c r="B1479" s="451"/>
      <c r="C1479" s="451"/>
      <c r="D1479" s="451"/>
      <c r="E1479" s="451"/>
      <c r="F1479" s="451"/>
      <c r="G1479" s="451"/>
      <c r="H1479" s="451"/>
      <c r="I1479" s="451"/>
      <c r="J1479" s="451"/>
      <c r="K1479" s="451"/>
      <c r="L1479" s="451"/>
      <c r="M1479" s="451"/>
      <c r="N1479" s="451"/>
      <c r="O1479" s="451"/>
      <c r="P1479" s="451"/>
      <c r="Q1479" s="451"/>
      <c r="R1479" s="451"/>
      <c r="S1479" s="451"/>
      <c r="T1479" s="451"/>
      <c r="U1479" s="451"/>
      <c r="V1479" s="451"/>
      <c r="W1479" s="451"/>
      <c r="X1479" s="451"/>
      <c r="Y1479" s="451"/>
      <c r="Z1479" s="451"/>
      <c r="AA1479" s="451"/>
      <c r="AB1479" s="451"/>
      <c r="AC1479" s="451"/>
      <c r="AD1479" s="451"/>
      <c r="AE1479" s="451"/>
      <c r="AF1479" s="451"/>
      <c r="AG1479" s="451"/>
      <c r="AH1479" s="451"/>
      <c r="AI1479" s="451"/>
      <c r="AJ1479" s="451"/>
      <c r="AK1479" s="451"/>
      <c r="AL1479" s="451"/>
      <c r="AM1479" s="451"/>
      <c r="AN1479" s="451"/>
      <c r="AO1479" s="451"/>
      <c r="AP1479" s="451"/>
      <c r="AQ1479" s="451"/>
      <c r="AR1479" s="451"/>
      <c r="AS1479" s="451"/>
      <c r="AT1479" s="451"/>
      <c r="AU1479" s="451"/>
      <c r="AV1479" s="451"/>
    </row>
    <row r="1480" spans="1:48">
      <c r="A1480" s="451"/>
      <c r="B1480" s="451"/>
      <c r="C1480" s="451"/>
      <c r="D1480" s="451"/>
      <c r="E1480" s="451"/>
      <c r="F1480" s="451"/>
      <c r="G1480" s="451"/>
      <c r="H1480" s="451"/>
      <c r="I1480" s="451"/>
      <c r="J1480" s="451"/>
      <c r="K1480" s="451"/>
      <c r="L1480" s="451"/>
      <c r="M1480" s="451"/>
      <c r="N1480" s="451"/>
      <c r="O1480" s="451"/>
      <c r="P1480" s="451"/>
      <c r="Q1480" s="451"/>
      <c r="R1480" s="451"/>
      <c r="S1480" s="451"/>
      <c r="T1480" s="451"/>
      <c r="U1480" s="451"/>
      <c r="V1480" s="451"/>
      <c r="W1480" s="451"/>
      <c r="X1480" s="451"/>
      <c r="Y1480" s="451"/>
      <c r="Z1480" s="451"/>
      <c r="AA1480" s="451"/>
      <c r="AB1480" s="451"/>
      <c r="AC1480" s="451"/>
      <c r="AD1480" s="451"/>
      <c r="AE1480" s="451"/>
      <c r="AF1480" s="451"/>
      <c r="AG1480" s="451"/>
      <c r="AH1480" s="451"/>
      <c r="AI1480" s="451"/>
      <c r="AJ1480" s="451"/>
      <c r="AK1480" s="451"/>
      <c r="AL1480" s="451"/>
      <c r="AM1480" s="451"/>
      <c r="AN1480" s="451"/>
      <c r="AO1480" s="451"/>
      <c r="AP1480" s="451"/>
      <c r="AQ1480" s="451"/>
      <c r="AR1480" s="451"/>
      <c r="AS1480" s="451"/>
      <c r="AT1480" s="451"/>
      <c r="AU1480" s="451"/>
      <c r="AV1480" s="451"/>
    </row>
    <row r="1481" spans="1:48">
      <c r="A1481" s="451"/>
      <c r="B1481" s="451"/>
      <c r="C1481" s="451"/>
      <c r="D1481" s="451"/>
      <c r="E1481" s="451"/>
      <c r="F1481" s="451"/>
      <c r="G1481" s="451"/>
      <c r="H1481" s="451"/>
      <c r="I1481" s="451"/>
      <c r="J1481" s="451"/>
      <c r="K1481" s="451"/>
      <c r="L1481" s="451"/>
      <c r="M1481" s="451"/>
      <c r="N1481" s="451"/>
      <c r="O1481" s="451"/>
      <c r="P1481" s="451"/>
      <c r="Q1481" s="451"/>
      <c r="R1481" s="451"/>
      <c r="S1481" s="451"/>
      <c r="T1481" s="451"/>
      <c r="U1481" s="451"/>
      <c r="V1481" s="451"/>
      <c r="W1481" s="451"/>
      <c r="X1481" s="451"/>
      <c r="Y1481" s="451"/>
      <c r="Z1481" s="451"/>
      <c r="AA1481" s="451"/>
      <c r="AB1481" s="451"/>
      <c r="AC1481" s="451"/>
      <c r="AD1481" s="451"/>
      <c r="AE1481" s="451"/>
      <c r="AF1481" s="451"/>
      <c r="AG1481" s="451"/>
      <c r="AH1481" s="451"/>
      <c r="AI1481" s="451"/>
      <c r="AJ1481" s="451"/>
      <c r="AK1481" s="451"/>
      <c r="AL1481" s="451"/>
      <c r="AM1481" s="451"/>
      <c r="AN1481" s="451"/>
      <c r="AO1481" s="451"/>
      <c r="AP1481" s="451"/>
      <c r="AQ1481" s="451"/>
      <c r="AR1481" s="451"/>
      <c r="AS1481" s="451"/>
      <c r="AT1481" s="451"/>
      <c r="AU1481" s="451"/>
      <c r="AV1481" s="451"/>
    </row>
    <row r="1482" spans="1:48">
      <c r="A1482" s="451"/>
      <c r="B1482" s="451"/>
      <c r="C1482" s="451"/>
      <c r="D1482" s="451"/>
      <c r="E1482" s="451"/>
      <c r="F1482" s="451"/>
      <c r="G1482" s="451"/>
      <c r="H1482" s="451"/>
      <c r="I1482" s="451"/>
      <c r="J1482" s="451"/>
      <c r="K1482" s="451"/>
      <c r="L1482" s="451"/>
      <c r="M1482" s="451"/>
      <c r="N1482" s="451"/>
      <c r="O1482" s="451"/>
      <c r="P1482" s="451"/>
      <c r="Q1482" s="451"/>
      <c r="R1482" s="451"/>
      <c r="S1482" s="451"/>
      <c r="T1482" s="451"/>
      <c r="U1482" s="451"/>
      <c r="V1482" s="451"/>
      <c r="W1482" s="451"/>
      <c r="X1482" s="451"/>
      <c r="Y1482" s="451"/>
      <c r="Z1482" s="451"/>
      <c r="AA1482" s="451"/>
      <c r="AB1482" s="451"/>
      <c r="AC1482" s="451"/>
      <c r="AD1482" s="451"/>
      <c r="AE1482" s="451"/>
      <c r="AF1482" s="451"/>
      <c r="AG1482" s="451"/>
      <c r="AH1482" s="451"/>
      <c r="AI1482" s="451"/>
      <c r="AJ1482" s="451"/>
      <c r="AK1482" s="451"/>
      <c r="AL1482" s="451"/>
      <c r="AM1482" s="451"/>
      <c r="AN1482" s="451"/>
      <c r="AO1482" s="451"/>
      <c r="AP1482" s="451"/>
      <c r="AQ1482" s="451"/>
      <c r="AR1482" s="451"/>
      <c r="AS1482" s="451"/>
      <c r="AT1482" s="451"/>
      <c r="AU1482" s="451"/>
      <c r="AV1482" s="451"/>
    </row>
    <row r="1483" spans="1:48">
      <c r="A1483" s="451"/>
      <c r="B1483" s="451"/>
      <c r="C1483" s="451"/>
      <c r="D1483" s="451"/>
      <c r="E1483" s="451"/>
      <c r="F1483" s="451"/>
      <c r="G1483" s="451"/>
      <c r="H1483" s="451"/>
      <c r="I1483" s="451"/>
      <c r="J1483" s="451"/>
      <c r="K1483" s="451"/>
      <c r="L1483" s="451"/>
      <c r="M1483" s="451"/>
      <c r="N1483" s="451"/>
      <c r="O1483" s="451"/>
      <c r="P1483" s="451"/>
      <c r="Q1483" s="451"/>
      <c r="R1483" s="451"/>
      <c r="S1483" s="451"/>
      <c r="T1483" s="451"/>
      <c r="U1483" s="451"/>
      <c r="V1483" s="451"/>
      <c r="W1483" s="451"/>
      <c r="X1483" s="451"/>
      <c r="Y1483" s="451"/>
      <c r="Z1483" s="451"/>
      <c r="AA1483" s="451"/>
      <c r="AB1483" s="451"/>
      <c r="AC1483" s="451"/>
      <c r="AD1483" s="451"/>
      <c r="AE1483" s="451"/>
      <c r="AF1483" s="451"/>
      <c r="AG1483" s="451"/>
      <c r="AH1483" s="451"/>
      <c r="AI1483" s="451"/>
      <c r="AJ1483" s="451"/>
      <c r="AK1483" s="451"/>
      <c r="AL1483" s="451"/>
      <c r="AM1483" s="451"/>
      <c r="AN1483" s="451"/>
      <c r="AO1483" s="451"/>
      <c r="AP1483" s="451"/>
      <c r="AQ1483" s="451"/>
      <c r="AR1483" s="451"/>
      <c r="AS1483" s="451"/>
      <c r="AT1483" s="451"/>
      <c r="AU1483" s="451"/>
      <c r="AV1483" s="451"/>
    </row>
    <row r="1484" spans="1:48">
      <c r="A1484" s="451"/>
      <c r="B1484" s="451"/>
      <c r="C1484" s="451"/>
      <c r="D1484" s="451"/>
      <c r="E1484" s="451"/>
      <c r="F1484" s="451"/>
      <c r="G1484" s="451"/>
      <c r="H1484" s="451"/>
      <c r="I1484" s="451"/>
      <c r="J1484" s="451"/>
      <c r="K1484" s="451"/>
      <c r="L1484" s="451"/>
      <c r="M1484" s="451"/>
      <c r="N1484" s="451"/>
      <c r="O1484" s="451"/>
      <c r="P1484" s="451"/>
      <c r="Q1484" s="451"/>
      <c r="R1484" s="451"/>
      <c r="S1484" s="451"/>
      <c r="T1484" s="451"/>
      <c r="U1484" s="451"/>
      <c r="V1484" s="451"/>
      <c r="W1484" s="451"/>
      <c r="X1484" s="451"/>
      <c r="Y1484" s="451"/>
      <c r="Z1484" s="451"/>
      <c r="AA1484" s="451"/>
      <c r="AB1484" s="451"/>
      <c r="AC1484" s="451"/>
      <c r="AD1484" s="451"/>
      <c r="AE1484" s="451"/>
      <c r="AF1484" s="451"/>
      <c r="AG1484" s="451"/>
      <c r="AH1484" s="451"/>
      <c r="AI1484" s="451"/>
      <c r="AJ1484" s="451"/>
      <c r="AK1484" s="451"/>
      <c r="AL1484" s="451"/>
      <c r="AM1484" s="451"/>
      <c r="AN1484" s="451"/>
      <c r="AO1484" s="451"/>
      <c r="AP1484" s="451"/>
      <c r="AQ1484" s="451"/>
      <c r="AR1484" s="451"/>
      <c r="AS1484" s="451"/>
      <c r="AT1484" s="451"/>
      <c r="AU1484" s="451"/>
      <c r="AV1484" s="451"/>
    </row>
    <row r="1485" spans="1:48">
      <c r="A1485" s="451"/>
      <c r="B1485" s="451"/>
      <c r="C1485" s="451"/>
      <c r="D1485" s="451"/>
      <c r="E1485" s="451"/>
      <c r="F1485" s="451"/>
      <c r="G1485" s="451"/>
      <c r="H1485" s="451"/>
      <c r="I1485" s="451"/>
      <c r="J1485" s="451"/>
      <c r="K1485" s="451"/>
      <c r="L1485" s="451"/>
      <c r="M1485" s="451"/>
      <c r="N1485" s="451"/>
      <c r="O1485" s="451"/>
      <c r="P1485" s="451"/>
      <c r="Q1485" s="451"/>
      <c r="R1485" s="451"/>
      <c r="S1485" s="451"/>
      <c r="T1485" s="451"/>
      <c r="U1485" s="451"/>
      <c r="V1485" s="451"/>
      <c r="W1485" s="451"/>
      <c r="X1485" s="451"/>
      <c r="Y1485" s="451"/>
      <c r="Z1485" s="451"/>
      <c r="AA1485" s="451"/>
      <c r="AB1485" s="451"/>
      <c r="AC1485" s="451"/>
      <c r="AD1485" s="451"/>
      <c r="AE1485" s="451"/>
      <c r="AF1485" s="451"/>
      <c r="AG1485" s="451"/>
      <c r="AH1485" s="451"/>
      <c r="AI1485" s="451"/>
      <c r="AJ1485" s="451"/>
      <c r="AK1485" s="451"/>
      <c r="AL1485" s="451"/>
      <c r="AM1485" s="451"/>
      <c r="AN1485" s="451"/>
      <c r="AO1485" s="451"/>
      <c r="AP1485" s="451"/>
      <c r="AQ1485" s="451"/>
      <c r="AR1485" s="451"/>
      <c r="AS1485" s="451"/>
      <c r="AT1485" s="451"/>
      <c r="AU1485" s="451"/>
      <c r="AV1485" s="451"/>
    </row>
    <row r="1486" spans="1:48">
      <c r="A1486" s="451"/>
      <c r="B1486" s="451"/>
      <c r="C1486" s="451"/>
      <c r="D1486" s="451"/>
      <c r="E1486" s="451"/>
      <c r="F1486" s="451"/>
      <c r="G1486" s="451"/>
      <c r="H1486" s="451"/>
      <c r="I1486" s="451"/>
      <c r="J1486" s="451"/>
      <c r="K1486" s="451"/>
      <c r="L1486" s="451"/>
      <c r="M1486" s="451"/>
      <c r="N1486" s="451"/>
      <c r="O1486" s="451"/>
      <c r="P1486" s="451"/>
      <c r="Q1486" s="451"/>
      <c r="R1486" s="451"/>
      <c r="S1486" s="451"/>
      <c r="T1486" s="451"/>
      <c r="U1486" s="451"/>
      <c r="V1486" s="451"/>
      <c r="W1486" s="451"/>
      <c r="X1486" s="451"/>
      <c r="Y1486" s="451"/>
      <c r="Z1486" s="451"/>
      <c r="AA1486" s="451"/>
      <c r="AB1486" s="451"/>
      <c r="AC1486" s="451"/>
      <c r="AD1486" s="451"/>
      <c r="AE1486" s="451"/>
      <c r="AF1486" s="451"/>
      <c r="AG1486" s="451"/>
      <c r="AH1486" s="451"/>
      <c r="AI1486" s="451"/>
      <c r="AJ1486" s="451"/>
      <c r="AK1486" s="451"/>
      <c r="AL1486" s="451"/>
      <c r="AM1486" s="451"/>
      <c r="AN1486" s="451"/>
      <c r="AO1486" s="451"/>
      <c r="AP1486" s="451"/>
      <c r="AQ1486" s="451"/>
      <c r="AR1486" s="451"/>
      <c r="AS1486" s="451"/>
      <c r="AT1486" s="451"/>
      <c r="AU1486" s="451"/>
      <c r="AV1486" s="451"/>
    </row>
    <row r="1487" spans="1:48">
      <c r="A1487" s="451"/>
      <c r="B1487" s="451"/>
      <c r="C1487" s="451"/>
      <c r="D1487" s="451"/>
      <c r="E1487" s="451"/>
      <c r="F1487" s="451"/>
      <c r="G1487" s="451"/>
      <c r="H1487" s="451"/>
      <c r="I1487" s="451"/>
      <c r="J1487" s="451"/>
      <c r="K1487" s="451"/>
      <c r="L1487" s="451"/>
      <c r="M1487" s="451"/>
      <c r="N1487" s="451"/>
      <c r="O1487" s="451"/>
      <c r="P1487" s="451"/>
      <c r="Q1487" s="451"/>
      <c r="R1487" s="451"/>
      <c r="S1487" s="451"/>
      <c r="T1487" s="451"/>
      <c r="U1487" s="451"/>
      <c r="V1487" s="451"/>
      <c r="W1487" s="451"/>
      <c r="X1487" s="451"/>
      <c r="Y1487" s="451"/>
      <c r="Z1487" s="451"/>
      <c r="AA1487" s="451"/>
      <c r="AB1487" s="451"/>
      <c r="AC1487" s="451"/>
      <c r="AD1487" s="451"/>
      <c r="AE1487" s="451"/>
      <c r="AF1487" s="451"/>
      <c r="AG1487" s="451"/>
      <c r="AH1487" s="451"/>
      <c r="AI1487" s="451"/>
      <c r="AJ1487" s="451"/>
      <c r="AK1487" s="451"/>
      <c r="AL1487" s="451"/>
      <c r="AM1487" s="451"/>
      <c r="AN1487" s="451"/>
      <c r="AO1487" s="451"/>
      <c r="AP1487" s="451"/>
      <c r="AQ1487" s="451"/>
      <c r="AR1487" s="451"/>
      <c r="AS1487" s="451"/>
      <c r="AT1487" s="451"/>
      <c r="AU1487" s="451"/>
      <c r="AV1487" s="451"/>
    </row>
    <row r="1488" spans="1:48">
      <c r="A1488" s="451"/>
      <c r="B1488" s="451"/>
      <c r="C1488" s="451"/>
      <c r="D1488" s="451"/>
      <c r="E1488" s="451"/>
      <c r="F1488" s="451"/>
      <c r="G1488" s="451"/>
      <c r="H1488" s="451"/>
      <c r="I1488" s="451"/>
      <c r="J1488" s="451"/>
      <c r="K1488" s="451"/>
      <c r="L1488" s="451"/>
      <c r="M1488" s="451"/>
      <c r="N1488" s="451"/>
      <c r="O1488" s="451"/>
      <c r="P1488" s="451"/>
      <c r="Q1488" s="451"/>
      <c r="R1488" s="451"/>
      <c r="S1488" s="451"/>
      <c r="T1488" s="451"/>
      <c r="U1488" s="451"/>
      <c r="V1488" s="451"/>
      <c r="W1488" s="451"/>
      <c r="X1488" s="451"/>
      <c r="Y1488" s="451"/>
      <c r="Z1488" s="451"/>
      <c r="AA1488" s="451"/>
      <c r="AB1488" s="451"/>
      <c r="AC1488" s="451"/>
      <c r="AD1488" s="451"/>
      <c r="AE1488" s="451"/>
      <c r="AF1488" s="451"/>
      <c r="AG1488" s="451"/>
      <c r="AH1488" s="451"/>
      <c r="AI1488" s="451"/>
      <c r="AJ1488" s="451"/>
      <c r="AK1488" s="451"/>
      <c r="AL1488" s="451"/>
      <c r="AM1488" s="451"/>
      <c r="AN1488" s="451"/>
      <c r="AO1488" s="451"/>
      <c r="AP1488" s="451"/>
      <c r="AQ1488" s="451"/>
      <c r="AR1488" s="451"/>
      <c r="AS1488" s="451"/>
      <c r="AT1488" s="451"/>
      <c r="AU1488" s="451"/>
      <c r="AV1488" s="451"/>
    </row>
    <row r="1489" spans="1:48">
      <c r="A1489" s="451"/>
      <c r="B1489" s="451"/>
      <c r="C1489" s="451"/>
      <c r="D1489" s="451"/>
      <c r="E1489" s="451"/>
      <c r="F1489" s="451"/>
      <c r="G1489" s="451"/>
      <c r="H1489" s="451"/>
      <c r="I1489" s="451"/>
      <c r="J1489" s="451"/>
      <c r="K1489" s="451"/>
      <c r="L1489" s="451"/>
      <c r="M1489" s="451"/>
      <c r="N1489" s="451"/>
      <c r="O1489" s="451"/>
      <c r="P1489" s="451"/>
      <c r="Q1489" s="451"/>
      <c r="R1489" s="451"/>
      <c r="S1489" s="451"/>
      <c r="T1489" s="451"/>
      <c r="U1489" s="451"/>
      <c r="V1489" s="451"/>
      <c r="W1489" s="451"/>
      <c r="X1489" s="451"/>
      <c r="Y1489" s="451"/>
      <c r="Z1489" s="451"/>
      <c r="AA1489" s="451"/>
      <c r="AB1489" s="451"/>
      <c r="AC1489" s="451"/>
      <c r="AD1489" s="451"/>
      <c r="AE1489" s="451"/>
      <c r="AF1489" s="451"/>
      <c r="AG1489" s="451"/>
      <c r="AH1489" s="451"/>
      <c r="AI1489" s="451"/>
      <c r="AJ1489" s="451"/>
      <c r="AK1489" s="451"/>
      <c r="AL1489" s="451"/>
      <c r="AM1489" s="451"/>
      <c r="AN1489" s="451"/>
      <c r="AO1489" s="451"/>
      <c r="AP1489" s="451"/>
      <c r="AQ1489" s="451"/>
      <c r="AR1489" s="451"/>
      <c r="AS1489" s="451"/>
      <c r="AT1489" s="451"/>
      <c r="AU1489" s="451"/>
      <c r="AV1489" s="451"/>
    </row>
    <row r="1490" spans="1:48">
      <c r="A1490" s="451"/>
      <c r="B1490" s="451"/>
      <c r="C1490" s="451"/>
      <c r="D1490" s="451"/>
      <c r="E1490" s="451"/>
      <c r="F1490" s="451"/>
      <c r="G1490" s="451"/>
      <c r="H1490" s="451"/>
      <c r="I1490" s="451"/>
      <c r="J1490" s="451"/>
      <c r="K1490" s="451"/>
      <c r="L1490" s="451"/>
      <c r="M1490" s="451"/>
      <c r="N1490" s="451"/>
      <c r="O1490" s="451"/>
      <c r="P1490" s="451"/>
      <c r="Q1490" s="451"/>
      <c r="R1490" s="451"/>
      <c r="S1490" s="451"/>
      <c r="T1490" s="451"/>
      <c r="U1490" s="451"/>
      <c r="V1490" s="451"/>
      <c r="W1490" s="451"/>
      <c r="X1490" s="451"/>
      <c r="Y1490" s="451"/>
      <c r="Z1490" s="451"/>
      <c r="AA1490" s="451"/>
      <c r="AB1490" s="451"/>
      <c r="AC1490" s="451"/>
      <c r="AD1490" s="451"/>
      <c r="AE1490" s="451"/>
      <c r="AF1490" s="451"/>
      <c r="AG1490" s="451"/>
      <c r="AH1490" s="451"/>
      <c r="AI1490" s="451"/>
      <c r="AJ1490" s="451"/>
      <c r="AK1490" s="451"/>
      <c r="AL1490" s="451"/>
      <c r="AM1490" s="451"/>
      <c r="AN1490" s="451"/>
      <c r="AO1490" s="451"/>
      <c r="AP1490" s="451"/>
      <c r="AQ1490" s="451"/>
      <c r="AR1490" s="451"/>
      <c r="AS1490" s="451"/>
      <c r="AT1490" s="451"/>
      <c r="AU1490" s="451"/>
      <c r="AV1490" s="451"/>
    </row>
    <row r="1491" spans="1:48">
      <c r="A1491" s="451"/>
      <c r="B1491" s="451"/>
      <c r="C1491" s="451"/>
      <c r="D1491" s="451"/>
      <c r="E1491" s="451"/>
      <c r="F1491" s="451"/>
      <c r="G1491" s="451"/>
      <c r="H1491" s="451"/>
      <c r="I1491" s="451"/>
      <c r="J1491" s="451"/>
      <c r="K1491" s="451"/>
      <c r="L1491" s="451"/>
      <c r="M1491" s="451"/>
      <c r="N1491" s="451"/>
      <c r="O1491" s="451"/>
      <c r="P1491" s="451"/>
      <c r="Q1491" s="451"/>
      <c r="R1491" s="451"/>
      <c r="S1491" s="451"/>
      <c r="T1491" s="451"/>
      <c r="U1491" s="451"/>
      <c r="V1491" s="451"/>
      <c r="W1491" s="451"/>
      <c r="X1491" s="451"/>
      <c r="Y1491" s="451"/>
      <c r="Z1491" s="451"/>
      <c r="AA1491" s="451"/>
      <c r="AB1491" s="451"/>
      <c r="AC1491" s="451"/>
      <c r="AD1491" s="451"/>
      <c r="AE1491" s="451"/>
      <c r="AF1491" s="451"/>
      <c r="AG1491" s="451"/>
      <c r="AH1491" s="451"/>
      <c r="AI1491" s="451"/>
      <c r="AJ1491" s="451"/>
      <c r="AK1491" s="451"/>
      <c r="AL1491" s="451"/>
      <c r="AM1491" s="451"/>
      <c r="AN1491" s="451"/>
      <c r="AO1491" s="451"/>
      <c r="AP1491" s="451"/>
      <c r="AQ1491" s="451"/>
      <c r="AR1491" s="451"/>
      <c r="AS1491" s="451"/>
      <c r="AT1491" s="451"/>
      <c r="AU1491" s="451"/>
      <c r="AV1491" s="451"/>
    </row>
    <row r="1492" spans="1:48">
      <c r="A1492" s="451"/>
      <c r="B1492" s="451"/>
      <c r="C1492" s="451"/>
      <c r="D1492" s="451"/>
      <c r="E1492" s="451"/>
      <c r="F1492" s="451"/>
      <c r="G1492" s="451"/>
      <c r="H1492" s="451"/>
      <c r="I1492" s="451"/>
      <c r="J1492" s="451"/>
      <c r="K1492" s="451"/>
      <c r="L1492" s="451"/>
      <c r="M1492" s="451"/>
      <c r="N1492" s="451"/>
      <c r="O1492" s="451"/>
      <c r="P1492" s="451"/>
      <c r="Q1492" s="451"/>
      <c r="R1492" s="451"/>
      <c r="S1492" s="451"/>
      <c r="T1492" s="451"/>
      <c r="U1492" s="451"/>
      <c r="V1492" s="451"/>
      <c r="W1492" s="451"/>
      <c r="X1492" s="451"/>
      <c r="Y1492" s="451"/>
      <c r="Z1492" s="451"/>
      <c r="AA1492" s="451"/>
      <c r="AB1492" s="451"/>
      <c r="AC1492" s="451"/>
      <c r="AD1492" s="451"/>
      <c r="AE1492" s="451"/>
      <c r="AF1492" s="451"/>
      <c r="AG1492" s="451"/>
      <c r="AH1492" s="451"/>
      <c r="AI1492" s="451"/>
      <c r="AJ1492" s="451"/>
      <c r="AK1492" s="451"/>
      <c r="AL1492" s="451"/>
      <c r="AM1492" s="451"/>
      <c r="AN1492" s="451"/>
      <c r="AO1492" s="451"/>
      <c r="AP1492" s="451"/>
      <c r="AQ1492" s="451"/>
      <c r="AR1492" s="451"/>
      <c r="AS1492" s="451"/>
      <c r="AT1492" s="451"/>
      <c r="AU1492" s="451"/>
      <c r="AV1492" s="451"/>
    </row>
    <row r="1493" spans="1:48">
      <c r="A1493" s="451"/>
      <c r="B1493" s="451"/>
      <c r="C1493" s="451"/>
      <c r="D1493" s="451"/>
      <c r="E1493" s="451"/>
      <c r="F1493" s="451"/>
      <c r="G1493" s="451"/>
      <c r="H1493" s="451"/>
      <c r="I1493" s="451"/>
      <c r="J1493" s="451"/>
      <c r="K1493" s="451"/>
      <c r="L1493" s="451"/>
      <c r="M1493" s="451"/>
      <c r="N1493" s="451"/>
      <c r="O1493" s="451"/>
      <c r="P1493" s="451"/>
      <c r="Q1493" s="451"/>
      <c r="R1493" s="451"/>
      <c r="S1493" s="451"/>
      <c r="T1493" s="451"/>
      <c r="U1493" s="451"/>
      <c r="V1493" s="451"/>
      <c r="W1493" s="451"/>
      <c r="X1493" s="451"/>
      <c r="Y1493" s="451"/>
      <c r="Z1493" s="451"/>
      <c r="AA1493" s="451"/>
      <c r="AB1493" s="451"/>
      <c r="AC1493" s="451"/>
      <c r="AD1493" s="451"/>
      <c r="AE1493" s="451"/>
      <c r="AF1493" s="451"/>
      <c r="AG1493" s="451"/>
      <c r="AH1493" s="451"/>
      <c r="AI1493" s="451"/>
      <c r="AJ1493" s="451"/>
      <c r="AK1493" s="451"/>
      <c r="AL1493" s="451"/>
      <c r="AM1493" s="451"/>
      <c r="AN1493" s="451"/>
      <c r="AO1493" s="451"/>
      <c r="AP1493" s="451"/>
      <c r="AQ1493" s="451"/>
      <c r="AR1493" s="451"/>
      <c r="AS1493" s="451"/>
      <c r="AT1493" s="451"/>
      <c r="AU1493" s="451"/>
      <c r="AV1493" s="451"/>
    </row>
    <row r="1494" spans="1:48">
      <c r="A1494" s="451"/>
      <c r="B1494" s="451"/>
      <c r="C1494" s="451"/>
      <c r="D1494" s="451"/>
      <c r="E1494" s="451"/>
      <c r="F1494" s="451"/>
      <c r="G1494" s="451"/>
      <c r="H1494" s="451"/>
      <c r="I1494" s="451"/>
      <c r="J1494" s="451"/>
      <c r="K1494" s="451"/>
      <c r="L1494" s="451"/>
      <c r="M1494" s="451"/>
      <c r="N1494" s="451"/>
      <c r="O1494" s="451"/>
      <c r="P1494" s="451"/>
      <c r="Q1494" s="451"/>
      <c r="R1494" s="451"/>
      <c r="S1494" s="451"/>
      <c r="T1494" s="451"/>
      <c r="U1494" s="451"/>
      <c r="V1494" s="451"/>
      <c r="W1494" s="451"/>
      <c r="X1494" s="451"/>
      <c r="Y1494" s="451"/>
      <c r="Z1494" s="451"/>
      <c r="AA1494" s="451"/>
      <c r="AB1494" s="451"/>
      <c r="AC1494" s="451"/>
      <c r="AD1494" s="451"/>
      <c r="AE1494" s="451"/>
      <c r="AF1494" s="451"/>
      <c r="AG1494" s="451"/>
      <c r="AH1494" s="451"/>
      <c r="AI1494" s="451"/>
      <c r="AJ1494" s="451"/>
      <c r="AK1494" s="451"/>
      <c r="AL1494" s="451"/>
      <c r="AM1494" s="451"/>
      <c r="AN1494" s="451"/>
      <c r="AO1494" s="451"/>
      <c r="AP1494" s="451"/>
      <c r="AQ1494" s="451"/>
      <c r="AR1494" s="451"/>
      <c r="AS1494" s="451"/>
      <c r="AT1494" s="451"/>
      <c r="AU1494" s="451"/>
      <c r="AV1494" s="451"/>
    </row>
    <row r="1495" spans="1:48">
      <c r="A1495" s="451"/>
      <c r="B1495" s="451"/>
      <c r="C1495" s="451"/>
      <c r="D1495" s="451"/>
      <c r="E1495" s="451"/>
      <c r="F1495" s="451"/>
      <c r="G1495" s="451"/>
      <c r="H1495" s="451"/>
      <c r="I1495" s="451"/>
      <c r="J1495" s="451"/>
      <c r="K1495" s="451"/>
      <c r="L1495" s="451"/>
      <c r="M1495" s="451"/>
      <c r="N1495" s="451"/>
      <c r="O1495" s="451"/>
      <c r="P1495" s="451"/>
      <c r="Q1495" s="451"/>
      <c r="R1495" s="451"/>
      <c r="S1495" s="451"/>
      <c r="T1495" s="451"/>
      <c r="U1495" s="451"/>
      <c r="V1495" s="451"/>
      <c r="W1495" s="451"/>
      <c r="X1495" s="451"/>
      <c r="Y1495" s="451"/>
      <c r="Z1495" s="451"/>
      <c r="AA1495" s="451"/>
      <c r="AB1495" s="451"/>
      <c r="AC1495" s="451"/>
      <c r="AD1495" s="451"/>
      <c r="AE1495" s="451"/>
      <c r="AF1495" s="451"/>
      <c r="AG1495" s="451"/>
      <c r="AH1495" s="451"/>
      <c r="AI1495" s="451"/>
      <c r="AJ1495" s="451"/>
      <c r="AK1495" s="451"/>
      <c r="AL1495" s="451"/>
      <c r="AM1495" s="451"/>
      <c r="AN1495" s="451"/>
      <c r="AO1495" s="451"/>
      <c r="AP1495" s="451"/>
      <c r="AQ1495" s="451"/>
      <c r="AR1495" s="451"/>
      <c r="AS1495" s="451"/>
      <c r="AT1495" s="451"/>
      <c r="AU1495" s="451"/>
      <c r="AV1495" s="451"/>
    </row>
    <row r="1496" spans="1:48">
      <c r="A1496" s="451"/>
      <c r="B1496" s="451"/>
      <c r="C1496" s="451"/>
      <c r="D1496" s="451"/>
      <c r="E1496" s="451"/>
      <c r="F1496" s="451"/>
      <c r="G1496" s="451"/>
      <c r="H1496" s="451"/>
      <c r="I1496" s="451"/>
      <c r="J1496" s="451"/>
      <c r="K1496" s="451"/>
      <c r="L1496" s="451"/>
      <c r="M1496" s="451"/>
      <c r="N1496" s="451"/>
      <c r="O1496" s="451"/>
      <c r="P1496" s="451"/>
      <c r="Q1496" s="451"/>
      <c r="R1496" s="451"/>
      <c r="S1496" s="451"/>
      <c r="T1496" s="451"/>
      <c r="U1496" s="451"/>
      <c r="V1496" s="451"/>
      <c r="W1496" s="451"/>
      <c r="X1496" s="451"/>
      <c r="Y1496" s="451"/>
      <c r="Z1496" s="451"/>
      <c r="AA1496" s="451"/>
      <c r="AB1496" s="451"/>
      <c r="AC1496" s="451"/>
      <c r="AD1496" s="451"/>
      <c r="AE1496" s="451"/>
      <c r="AF1496" s="451"/>
      <c r="AG1496" s="451"/>
      <c r="AH1496" s="451"/>
      <c r="AI1496" s="451"/>
      <c r="AJ1496" s="451"/>
      <c r="AK1496" s="451"/>
      <c r="AL1496" s="451"/>
      <c r="AM1496" s="451"/>
      <c r="AN1496" s="451"/>
      <c r="AO1496" s="451"/>
      <c r="AP1496" s="451"/>
      <c r="AQ1496" s="451"/>
      <c r="AR1496" s="451"/>
      <c r="AS1496" s="451"/>
      <c r="AT1496" s="451"/>
      <c r="AU1496" s="451"/>
      <c r="AV1496" s="451"/>
    </row>
    <row r="1497" spans="1:48">
      <c r="A1497" s="451"/>
      <c r="B1497" s="451"/>
      <c r="C1497" s="451"/>
      <c r="D1497" s="451"/>
      <c r="E1497" s="451"/>
      <c r="F1497" s="451"/>
      <c r="G1497" s="451"/>
      <c r="H1497" s="451"/>
      <c r="I1497" s="451"/>
      <c r="J1497" s="451"/>
      <c r="K1497" s="451"/>
      <c r="L1497" s="451"/>
      <c r="M1497" s="451"/>
      <c r="N1497" s="451"/>
      <c r="O1497" s="451"/>
      <c r="P1497" s="451"/>
      <c r="Q1497" s="451"/>
      <c r="R1497" s="451"/>
      <c r="S1497" s="451"/>
      <c r="T1497" s="451"/>
      <c r="U1497" s="451"/>
      <c r="V1497" s="451"/>
      <c r="W1497" s="451"/>
      <c r="X1497" s="451"/>
      <c r="Y1497" s="451"/>
      <c r="Z1497" s="451"/>
      <c r="AA1497" s="451"/>
      <c r="AB1497" s="451"/>
      <c r="AC1497" s="451"/>
      <c r="AD1497" s="451"/>
      <c r="AE1497" s="451"/>
      <c r="AF1497" s="451"/>
      <c r="AG1497" s="451"/>
      <c r="AH1497" s="451"/>
      <c r="AI1497" s="451"/>
      <c r="AJ1497" s="451"/>
      <c r="AK1497" s="451"/>
      <c r="AL1497" s="451"/>
      <c r="AM1497" s="451"/>
      <c r="AN1497" s="451"/>
      <c r="AO1497" s="451"/>
      <c r="AP1497" s="451"/>
      <c r="AQ1497" s="451"/>
      <c r="AR1497" s="451"/>
      <c r="AS1497" s="451"/>
      <c r="AT1497" s="451"/>
      <c r="AU1497" s="451"/>
      <c r="AV1497" s="451"/>
    </row>
    <row r="1498" spans="1:48">
      <c r="A1498" s="451"/>
      <c r="B1498" s="451"/>
      <c r="C1498" s="451"/>
      <c r="D1498" s="451"/>
      <c r="E1498" s="451"/>
      <c r="F1498" s="451"/>
      <c r="G1498" s="451"/>
      <c r="H1498" s="451"/>
      <c r="I1498" s="451"/>
      <c r="J1498" s="451"/>
      <c r="K1498" s="451"/>
      <c r="L1498" s="451"/>
      <c r="M1498" s="451"/>
      <c r="N1498" s="451"/>
      <c r="O1498" s="451"/>
      <c r="P1498" s="451"/>
      <c r="Q1498" s="451"/>
      <c r="R1498" s="451"/>
      <c r="S1498" s="451"/>
      <c r="T1498" s="451"/>
      <c r="U1498" s="451"/>
      <c r="V1498" s="451"/>
      <c r="W1498" s="451"/>
      <c r="X1498" s="451"/>
      <c r="Y1498" s="451"/>
      <c r="Z1498" s="451"/>
      <c r="AA1498" s="451"/>
      <c r="AB1498" s="451"/>
      <c r="AC1498" s="451"/>
      <c r="AD1498" s="451"/>
      <c r="AE1498" s="451"/>
      <c r="AF1498" s="451"/>
      <c r="AG1498" s="451"/>
      <c r="AH1498" s="451"/>
      <c r="AI1498" s="451"/>
      <c r="AJ1498" s="451"/>
      <c r="AK1498" s="451"/>
      <c r="AL1498" s="451"/>
      <c r="AM1498" s="451"/>
      <c r="AN1498" s="451"/>
      <c r="AO1498" s="451"/>
      <c r="AP1498" s="451"/>
      <c r="AQ1498" s="451"/>
      <c r="AR1498" s="451"/>
      <c r="AS1498" s="451"/>
      <c r="AT1498" s="451"/>
      <c r="AU1498" s="451"/>
      <c r="AV1498" s="451"/>
    </row>
    <row r="1499" spans="1:48">
      <c r="A1499" s="451"/>
      <c r="B1499" s="451"/>
      <c r="C1499" s="451"/>
      <c r="D1499" s="451"/>
      <c r="E1499" s="451"/>
      <c r="F1499" s="451"/>
      <c r="G1499" s="451"/>
      <c r="H1499" s="451"/>
      <c r="I1499" s="451"/>
      <c r="J1499" s="451"/>
      <c r="K1499" s="451"/>
      <c r="L1499" s="451"/>
      <c r="M1499" s="451"/>
      <c r="N1499" s="451"/>
      <c r="O1499" s="451"/>
      <c r="P1499" s="451"/>
      <c r="Q1499" s="451"/>
      <c r="R1499" s="451"/>
      <c r="S1499" s="451"/>
      <c r="T1499" s="451"/>
      <c r="U1499" s="451"/>
      <c r="V1499" s="451"/>
      <c r="W1499" s="451"/>
      <c r="X1499" s="451"/>
      <c r="Y1499" s="451"/>
      <c r="Z1499" s="451"/>
      <c r="AA1499" s="451"/>
      <c r="AB1499" s="451"/>
      <c r="AC1499" s="451"/>
      <c r="AD1499" s="451"/>
      <c r="AE1499" s="451"/>
      <c r="AF1499" s="451"/>
      <c r="AG1499" s="451"/>
      <c r="AH1499" s="451"/>
      <c r="AI1499" s="451"/>
      <c r="AJ1499" s="451"/>
      <c r="AK1499" s="451"/>
      <c r="AL1499" s="451"/>
      <c r="AM1499" s="451"/>
      <c r="AN1499" s="451"/>
      <c r="AO1499" s="451"/>
      <c r="AP1499" s="451"/>
      <c r="AQ1499" s="451"/>
      <c r="AR1499" s="451"/>
      <c r="AS1499" s="451"/>
      <c r="AT1499" s="451"/>
      <c r="AU1499" s="451"/>
      <c r="AV1499" s="451"/>
    </row>
    <row r="1500" spans="1:48">
      <c r="A1500" s="451"/>
      <c r="B1500" s="451"/>
      <c r="C1500" s="451"/>
      <c r="D1500" s="451"/>
      <c r="E1500" s="451"/>
      <c r="F1500" s="451"/>
      <c r="G1500" s="451"/>
      <c r="H1500" s="451"/>
      <c r="I1500" s="451"/>
      <c r="J1500" s="451"/>
      <c r="K1500" s="451"/>
      <c r="L1500" s="451"/>
      <c r="M1500" s="451"/>
      <c r="N1500" s="451"/>
      <c r="O1500" s="451"/>
      <c r="P1500" s="451"/>
      <c r="Q1500" s="451"/>
      <c r="R1500" s="451"/>
      <c r="S1500" s="451"/>
      <c r="T1500" s="451"/>
      <c r="U1500" s="451"/>
      <c r="V1500" s="451"/>
      <c r="W1500" s="451"/>
      <c r="X1500" s="451"/>
      <c r="Y1500" s="451"/>
      <c r="Z1500" s="451"/>
      <c r="AA1500" s="451"/>
      <c r="AB1500" s="451"/>
      <c r="AC1500" s="451"/>
      <c r="AD1500" s="451"/>
      <c r="AE1500" s="451"/>
      <c r="AF1500" s="451"/>
      <c r="AG1500" s="451"/>
      <c r="AH1500" s="451"/>
      <c r="AI1500" s="451"/>
      <c r="AJ1500" s="451"/>
      <c r="AK1500" s="451"/>
      <c r="AL1500" s="451"/>
      <c r="AM1500" s="451"/>
      <c r="AN1500" s="451"/>
      <c r="AO1500" s="451"/>
      <c r="AP1500" s="451"/>
      <c r="AQ1500" s="451"/>
      <c r="AR1500" s="451"/>
      <c r="AS1500" s="451"/>
      <c r="AT1500" s="451"/>
      <c r="AU1500" s="451"/>
      <c r="AV1500" s="451"/>
    </row>
    <row r="1501" spans="1:48">
      <c r="A1501" s="451"/>
      <c r="B1501" s="451"/>
      <c r="C1501" s="451"/>
      <c r="D1501" s="451"/>
      <c r="E1501" s="451"/>
      <c r="F1501" s="451"/>
      <c r="G1501" s="451"/>
      <c r="H1501" s="451"/>
      <c r="I1501" s="451"/>
      <c r="J1501" s="451"/>
      <c r="K1501" s="451"/>
      <c r="L1501" s="451"/>
      <c r="M1501" s="451"/>
      <c r="N1501" s="451"/>
      <c r="O1501" s="451"/>
      <c r="P1501" s="451"/>
      <c r="Q1501" s="451"/>
      <c r="R1501" s="451"/>
      <c r="S1501" s="451"/>
      <c r="T1501" s="451"/>
      <c r="U1501" s="451"/>
      <c r="V1501" s="451"/>
      <c r="W1501" s="451"/>
      <c r="X1501" s="451"/>
      <c r="Y1501" s="451"/>
      <c r="Z1501" s="451"/>
      <c r="AA1501" s="451"/>
      <c r="AB1501" s="451"/>
      <c r="AC1501" s="451"/>
      <c r="AD1501" s="451"/>
      <c r="AE1501" s="451"/>
      <c r="AF1501" s="451"/>
      <c r="AG1501" s="451"/>
      <c r="AH1501" s="451"/>
      <c r="AI1501" s="451"/>
      <c r="AJ1501" s="451"/>
      <c r="AK1501" s="451"/>
      <c r="AL1501" s="451"/>
      <c r="AM1501" s="451"/>
      <c r="AN1501" s="451"/>
      <c r="AO1501" s="451"/>
      <c r="AP1501" s="451"/>
      <c r="AQ1501" s="451"/>
      <c r="AR1501" s="451"/>
      <c r="AS1501" s="451"/>
      <c r="AT1501" s="451"/>
      <c r="AU1501" s="451"/>
      <c r="AV1501" s="451"/>
    </row>
    <row r="1502" spans="1:48">
      <c r="A1502" s="451"/>
      <c r="B1502" s="451"/>
      <c r="C1502" s="451"/>
      <c r="D1502" s="451"/>
      <c r="E1502" s="451"/>
      <c r="F1502" s="451"/>
      <c r="G1502" s="451"/>
      <c r="H1502" s="451"/>
      <c r="I1502" s="451"/>
      <c r="J1502" s="451"/>
      <c r="K1502" s="451"/>
      <c r="L1502" s="451"/>
      <c r="M1502" s="451"/>
      <c r="N1502" s="451"/>
      <c r="O1502" s="451"/>
      <c r="P1502" s="451"/>
      <c r="Q1502" s="451"/>
      <c r="R1502" s="451"/>
      <c r="S1502" s="451"/>
      <c r="T1502" s="451"/>
      <c r="U1502" s="451"/>
      <c r="V1502" s="451"/>
      <c r="W1502" s="451"/>
      <c r="X1502" s="451"/>
      <c r="Y1502" s="451"/>
      <c r="Z1502" s="451"/>
      <c r="AA1502" s="451"/>
      <c r="AB1502" s="451"/>
      <c r="AC1502" s="451"/>
      <c r="AD1502" s="451"/>
      <c r="AE1502" s="451"/>
      <c r="AF1502" s="451"/>
      <c r="AG1502" s="451"/>
      <c r="AH1502" s="451"/>
      <c r="AI1502" s="451"/>
      <c r="AJ1502" s="451"/>
      <c r="AK1502" s="451"/>
      <c r="AL1502" s="451"/>
      <c r="AM1502" s="451"/>
      <c r="AN1502" s="451"/>
      <c r="AO1502" s="451"/>
      <c r="AP1502" s="451"/>
      <c r="AQ1502" s="451"/>
      <c r="AR1502" s="451"/>
      <c r="AS1502" s="451"/>
      <c r="AT1502" s="451"/>
      <c r="AU1502" s="451"/>
      <c r="AV1502" s="451"/>
    </row>
    <row r="1503" spans="1:48">
      <c r="A1503" s="451"/>
      <c r="B1503" s="451"/>
      <c r="C1503" s="451"/>
      <c r="D1503" s="451"/>
      <c r="E1503" s="451"/>
      <c r="F1503" s="451"/>
      <c r="G1503" s="451"/>
      <c r="H1503" s="451"/>
      <c r="I1503" s="451"/>
      <c r="J1503" s="451"/>
      <c r="K1503" s="451"/>
      <c r="L1503" s="451"/>
      <c r="M1503" s="451"/>
      <c r="N1503" s="451"/>
      <c r="O1503" s="451"/>
      <c r="P1503" s="451"/>
      <c r="Q1503" s="451"/>
      <c r="R1503" s="451"/>
      <c r="S1503" s="451"/>
      <c r="T1503" s="451"/>
      <c r="U1503" s="451"/>
      <c r="V1503" s="451"/>
      <c r="W1503" s="451"/>
      <c r="X1503" s="451"/>
      <c r="Y1503" s="451"/>
      <c r="Z1503" s="451"/>
      <c r="AA1503" s="451"/>
      <c r="AB1503" s="451"/>
      <c r="AC1503" s="451"/>
      <c r="AD1503" s="451"/>
      <c r="AE1503" s="451"/>
      <c r="AF1503" s="451"/>
      <c r="AG1503" s="451"/>
      <c r="AH1503" s="451"/>
      <c r="AI1503" s="451"/>
      <c r="AJ1503" s="451"/>
      <c r="AK1503" s="451"/>
      <c r="AL1503" s="451"/>
      <c r="AM1503" s="451"/>
      <c r="AN1503" s="451"/>
      <c r="AO1503" s="451"/>
      <c r="AP1503" s="451"/>
      <c r="AQ1503" s="451"/>
      <c r="AR1503" s="451"/>
      <c r="AS1503" s="451"/>
      <c r="AT1503" s="451"/>
      <c r="AU1503" s="451"/>
      <c r="AV1503" s="451"/>
    </row>
    <row r="1504" spans="1:48">
      <c r="A1504" s="451"/>
      <c r="B1504" s="451"/>
      <c r="C1504" s="451"/>
      <c r="D1504" s="451"/>
      <c r="E1504" s="451"/>
      <c r="F1504" s="451"/>
      <c r="G1504" s="451"/>
      <c r="H1504" s="451"/>
      <c r="I1504" s="451"/>
      <c r="J1504" s="451"/>
      <c r="K1504" s="451"/>
      <c r="L1504" s="451"/>
      <c r="M1504" s="451"/>
      <c r="N1504" s="451"/>
      <c r="O1504" s="451"/>
      <c r="P1504" s="451"/>
      <c r="Q1504" s="451"/>
      <c r="R1504" s="451"/>
      <c r="S1504" s="451"/>
      <c r="T1504" s="451"/>
      <c r="U1504" s="451"/>
      <c r="V1504" s="451"/>
      <c r="W1504" s="451"/>
      <c r="X1504" s="451"/>
      <c r="Y1504" s="451"/>
      <c r="Z1504" s="451"/>
      <c r="AA1504" s="451"/>
      <c r="AB1504" s="451"/>
      <c r="AC1504" s="451"/>
      <c r="AD1504" s="451"/>
      <c r="AE1504" s="451"/>
      <c r="AF1504" s="451"/>
      <c r="AG1504" s="451"/>
      <c r="AH1504" s="451"/>
      <c r="AI1504" s="451"/>
      <c r="AJ1504" s="451"/>
      <c r="AK1504" s="451"/>
      <c r="AL1504" s="451"/>
      <c r="AM1504" s="451"/>
      <c r="AN1504" s="451"/>
      <c r="AO1504" s="451"/>
      <c r="AP1504" s="451"/>
      <c r="AQ1504" s="451"/>
      <c r="AR1504" s="451"/>
      <c r="AS1504" s="451"/>
      <c r="AT1504" s="451"/>
      <c r="AU1504" s="451"/>
      <c r="AV1504" s="451"/>
    </row>
    <row r="1505" spans="1:48">
      <c r="A1505" s="451"/>
      <c r="B1505" s="451"/>
      <c r="C1505" s="451"/>
      <c r="D1505" s="451"/>
      <c r="E1505" s="451"/>
      <c r="F1505" s="451"/>
      <c r="G1505" s="451"/>
      <c r="H1505" s="451"/>
      <c r="I1505" s="451"/>
      <c r="J1505" s="451"/>
      <c r="K1505" s="451"/>
      <c r="L1505" s="451"/>
      <c r="M1505" s="451"/>
      <c r="N1505" s="451"/>
      <c r="O1505" s="451"/>
      <c r="P1505" s="451"/>
      <c r="Q1505" s="451"/>
      <c r="R1505" s="451"/>
      <c r="S1505" s="451"/>
      <c r="T1505" s="451"/>
      <c r="U1505" s="451"/>
      <c r="V1505" s="451"/>
      <c r="W1505" s="451"/>
      <c r="X1505" s="451"/>
      <c r="Y1505" s="451"/>
      <c r="Z1505" s="451"/>
      <c r="AA1505" s="451"/>
      <c r="AB1505" s="451"/>
      <c r="AC1505" s="451"/>
      <c r="AD1505" s="451"/>
      <c r="AE1505" s="451"/>
      <c r="AF1505" s="451"/>
      <c r="AG1505" s="451"/>
      <c r="AH1505" s="451"/>
      <c r="AI1505" s="451"/>
      <c r="AJ1505" s="451"/>
      <c r="AK1505" s="451"/>
      <c r="AL1505" s="451"/>
      <c r="AM1505" s="451"/>
      <c r="AN1505" s="451"/>
      <c r="AO1505" s="451"/>
      <c r="AP1505" s="451"/>
      <c r="AQ1505" s="451"/>
      <c r="AR1505" s="451"/>
      <c r="AS1505" s="451"/>
      <c r="AT1505" s="451"/>
      <c r="AU1505" s="451"/>
      <c r="AV1505" s="451"/>
    </row>
    <row r="1506" spans="1:48">
      <c r="A1506" s="451"/>
      <c r="B1506" s="451"/>
      <c r="C1506" s="451"/>
      <c r="D1506" s="451"/>
      <c r="E1506" s="451"/>
      <c r="F1506" s="451"/>
      <c r="G1506" s="451"/>
      <c r="H1506" s="451"/>
      <c r="I1506" s="451"/>
      <c r="J1506" s="451"/>
      <c r="K1506" s="451"/>
      <c r="L1506" s="451"/>
      <c r="M1506" s="451"/>
      <c r="N1506" s="451"/>
      <c r="O1506" s="451"/>
      <c r="P1506" s="451"/>
      <c r="Q1506" s="451"/>
      <c r="R1506" s="451"/>
      <c r="S1506" s="451"/>
      <c r="T1506" s="451"/>
      <c r="U1506" s="451"/>
      <c r="V1506" s="451"/>
      <c r="W1506" s="451"/>
      <c r="X1506" s="451"/>
      <c r="Y1506" s="451"/>
      <c r="Z1506" s="451"/>
      <c r="AA1506" s="451"/>
      <c r="AB1506" s="451"/>
      <c r="AC1506" s="451"/>
      <c r="AD1506" s="451"/>
      <c r="AE1506" s="451"/>
      <c r="AF1506" s="451"/>
      <c r="AG1506" s="451"/>
      <c r="AH1506" s="451"/>
      <c r="AI1506" s="451"/>
      <c r="AJ1506" s="451"/>
      <c r="AK1506" s="451"/>
      <c r="AL1506" s="451"/>
      <c r="AM1506" s="451"/>
      <c r="AN1506" s="451"/>
      <c r="AO1506" s="451"/>
      <c r="AP1506" s="451"/>
      <c r="AQ1506" s="451"/>
      <c r="AR1506" s="451"/>
      <c r="AS1506" s="451"/>
      <c r="AT1506" s="451"/>
      <c r="AU1506" s="451"/>
      <c r="AV1506" s="451"/>
    </row>
    <row r="1507" spans="1:48">
      <c r="A1507" s="451"/>
      <c r="B1507" s="451"/>
      <c r="C1507" s="451"/>
      <c r="D1507" s="451"/>
      <c r="E1507" s="451"/>
      <c r="F1507" s="451"/>
      <c r="G1507" s="451"/>
      <c r="H1507" s="451"/>
      <c r="I1507" s="451"/>
      <c r="J1507" s="451"/>
      <c r="K1507" s="451"/>
      <c r="L1507" s="451"/>
      <c r="M1507" s="451"/>
      <c r="N1507" s="451"/>
      <c r="O1507" s="451"/>
      <c r="P1507" s="451"/>
      <c r="Q1507" s="451"/>
      <c r="R1507" s="451"/>
      <c r="S1507" s="451"/>
      <c r="T1507" s="451"/>
      <c r="U1507" s="451"/>
      <c r="V1507" s="451"/>
      <c r="W1507" s="451"/>
      <c r="X1507" s="451"/>
      <c r="Y1507" s="451"/>
      <c r="Z1507" s="451"/>
      <c r="AA1507" s="451"/>
      <c r="AB1507" s="451"/>
      <c r="AC1507" s="451"/>
      <c r="AD1507" s="451"/>
      <c r="AE1507" s="451"/>
      <c r="AF1507" s="451"/>
      <c r="AG1507" s="451"/>
      <c r="AH1507" s="451"/>
      <c r="AI1507" s="451"/>
      <c r="AJ1507" s="451"/>
      <c r="AK1507" s="451"/>
      <c r="AL1507" s="451"/>
      <c r="AM1507" s="451"/>
      <c r="AN1507" s="451"/>
      <c r="AO1507" s="451"/>
      <c r="AP1507" s="451"/>
      <c r="AQ1507" s="451"/>
      <c r="AR1507" s="451"/>
      <c r="AS1507" s="451"/>
      <c r="AT1507" s="451"/>
      <c r="AU1507" s="451"/>
      <c r="AV1507" s="451"/>
    </row>
    <row r="1508" spans="1:48">
      <c r="A1508" s="451"/>
      <c r="B1508" s="451"/>
      <c r="C1508" s="451"/>
      <c r="D1508" s="451"/>
      <c r="E1508" s="451"/>
      <c r="F1508" s="451"/>
      <c r="G1508" s="451"/>
      <c r="H1508" s="451"/>
      <c r="I1508" s="451"/>
      <c r="J1508" s="451"/>
      <c r="K1508" s="451"/>
      <c r="L1508" s="451"/>
      <c r="M1508" s="451"/>
      <c r="N1508" s="451"/>
      <c r="O1508" s="451"/>
      <c r="P1508" s="451"/>
      <c r="Q1508" s="451"/>
      <c r="R1508" s="451"/>
      <c r="S1508" s="451"/>
      <c r="T1508" s="451"/>
      <c r="U1508" s="451"/>
      <c r="V1508" s="451"/>
      <c r="W1508" s="451"/>
      <c r="X1508" s="451"/>
      <c r="Y1508" s="451"/>
      <c r="Z1508" s="451"/>
      <c r="AA1508" s="451"/>
      <c r="AB1508" s="451"/>
      <c r="AC1508" s="451"/>
      <c r="AD1508" s="451"/>
      <c r="AE1508" s="451"/>
      <c r="AF1508" s="451"/>
      <c r="AG1508" s="451"/>
      <c r="AH1508" s="451"/>
      <c r="AI1508" s="451"/>
      <c r="AJ1508" s="451"/>
      <c r="AK1508" s="451"/>
      <c r="AL1508" s="451"/>
      <c r="AM1508" s="451"/>
      <c r="AN1508" s="451"/>
      <c r="AO1508" s="451"/>
      <c r="AP1508" s="451"/>
      <c r="AQ1508" s="451"/>
      <c r="AR1508" s="451"/>
      <c r="AS1508" s="451"/>
      <c r="AT1508" s="451"/>
      <c r="AU1508" s="451"/>
      <c r="AV1508" s="451"/>
    </row>
    <row r="1509" spans="1:48">
      <c r="A1509" s="451"/>
      <c r="B1509" s="451"/>
      <c r="C1509" s="451"/>
      <c r="D1509" s="451"/>
      <c r="E1509" s="451"/>
      <c r="F1509" s="451"/>
      <c r="G1509" s="451"/>
      <c r="H1509" s="451"/>
      <c r="I1509" s="451"/>
      <c r="J1509" s="451"/>
      <c r="K1509" s="451"/>
      <c r="L1509" s="451"/>
      <c r="M1509" s="451"/>
      <c r="N1509" s="451"/>
      <c r="O1509" s="451"/>
      <c r="P1509" s="451"/>
      <c r="Q1509" s="451"/>
      <c r="R1509" s="451"/>
      <c r="S1509" s="451"/>
      <c r="T1509" s="451"/>
      <c r="U1509" s="451"/>
      <c r="V1509" s="451"/>
      <c r="W1509" s="451"/>
      <c r="X1509" s="451"/>
      <c r="Y1509" s="451"/>
      <c r="Z1509" s="451"/>
      <c r="AA1509" s="451"/>
      <c r="AB1509" s="451"/>
      <c r="AC1509" s="451"/>
      <c r="AD1509" s="451"/>
      <c r="AE1509" s="451"/>
      <c r="AF1509" s="451"/>
      <c r="AG1509" s="451"/>
      <c r="AH1509" s="451"/>
      <c r="AI1509" s="451"/>
      <c r="AJ1509" s="451"/>
      <c r="AK1509" s="451"/>
      <c r="AL1509" s="451"/>
      <c r="AM1509" s="451"/>
      <c r="AN1509" s="451"/>
      <c r="AO1509" s="451"/>
      <c r="AP1509" s="451"/>
      <c r="AQ1509" s="451"/>
      <c r="AR1509" s="451"/>
      <c r="AS1509" s="451"/>
      <c r="AT1509" s="451"/>
      <c r="AU1509" s="451"/>
      <c r="AV1509" s="451"/>
    </row>
    <row r="1510" spans="1:48">
      <c r="A1510" s="451"/>
      <c r="B1510" s="451"/>
      <c r="C1510" s="451"/>
      <c r="D1510" s="451"/>
      <c r="E1510" s="451"/>
      <c r="F1510" s="451"/>
      <c r="G1510" s="451"/>
      <c r="H1510" s="451"/>
      <c r="I1510" s="451"/>
      <c r="J1510" s="451"/>
      <c r="K1510" s="451"/>
      <c r="L1510" s="451"/>
      <c r="M1510" s="451"/>
      <c r="N1510" s="451"/>
      <c r="O1510" s="451"/>
      <c r="P1510" s="451"/>
      <c r="Q1510" s="451"/>
      <c r="R1510" s="451"/>
      <c r="S1510" s="451"/>
      <c r="T1510" s="451"/>
      <c r="U1510" s="451"/>
      <c r="V1510" s="451"/>
      <c r="W1510" s="451"/>
      <c r="X1510" s="451"/>
      <c r="Y1510" s="451"/>
      <c r="Z1510" s="451"/>
      <c r="AA1510" s="451"/>
      <c r="AB1510" s="451"/>
      <c r="AC1510" s="451"/>
      <c r="AD1510" s="451"/>
      <c r="AE1510" s="451"/>
      <c r="AF1510" s="451"/>
      <c r="AG1510" s="451"/>
      <c r="AH1510" s="451"/>
      <c r="AI1510" s="451"/>
      <c r="AJ1510" s="451"/>
      <c r="AK1510" s="451"/>
      <c r="AL1510" s="451"/>
      <c r="AM1510" s="451"/>
      <c r="AN1510" s="451"/>
      <c r="AO1510" s="451"/>
      <c r="AP1510" s="451"/>
      <c r="AQ1510" s="451"/>
      <c r="AR1510" s="451"/>
      <c r="AS1510" s="451"/>
      <c r="AT1510" s="451"/>
      <c r="AU1510" s="451"/>
      <c r="AV1510" s="451"/>
    </row>
    <row r="1511" spans="1:48">
      <c r="A1511" s="451"/>
      <c r="B1511" s="451"/>
      <c r="C1511" s="451"/>
      <c r="D1511" s="451"/>
      <c r="E1511" s="451"/>
      <c r="F1511" s="451"/>
      <c r="G1511" s="451"/>
      <c r="H1511" s="451"/>
      <c r="I1511" s="451"/>
      <c r="J1511" s="451"/>
      <c r="K1511" s="451"/>
      <c r="L1511" s="451"/>
      <c r="M1511" s="451"/>
      <c r="N1511" s="451"/>
      <c r="O1511" s="451"/>
      <c r="P1511" s="451"/>
      <c r="Q1511" s="451"/>
      <c r="R1511" s="451"/>
      <c r="S1511" s="451"/>
      <c r="T1511" s="451"/>
      <c r="U1511" s="451"/>
      <c r="V1511" s="451"/>
      <c r="W1511" s="451"/>
      <c r="X1511" s="451"/>
      <c r="Y1511" s="451"/>
      <c r="Z1511" s="451"/>
      <c r="AA1511" s="451"/>
      <c r="AB1511" s="451"/>
      <c r="AC1511" s="451"/>
      <c r="AD1511" s="451"/>
      <c r="AE1511" s="451"/>
      <c r="AF1511" s="451"/>
      <c r="AG1511" s="451"/>
      <c r="AH1511" s="451"/>
      <c r="AI1511" s="451"/>
      <c r="AJ1511" s="451"/>
      <c r="AK1511" s="451"/>
      <c r="AL1511" s="451"/>
      <c r="AM1511" s="451"/>
      <c r="AN1511" s="451"/>
      <c r="AO1511" s="451"/>
      <c r="AP1511" s="451"/>
      <c r="AQ1511" s="451"/>
      <c r="AR1511" s="451"/>
      <c r="AS1511" s="451"/>
      <c r="AT1511" s="451"/>
      <c r="AU1511" s="451"/>
      <c r="AV1511" s="451"/>
    </row>
    <row r="1512" spans="1:48">
      <c r="A1512" s="451"/>
      <c r="B1512" s="451"/>
      <c r="C1512" s="451"/>
      <c r="D1512" s="451"/>
      <c r="E1512" s="451"/>
      <c r="F1512" s="451"/>
      <c r="G1512" s="451"/>
      <c r="H1512" s="451"/>
      <c r="I1512" s="451"/>
      <c r="J1512" s="451"/>
      <c r="K1512" s="451"/>
      <c r="L1512" s="451"/>
      <c r="M1512" s="451"/>
      <c r="N1512" s="451"/>
      <c r="O1512" s="451"/>
      <c r="P1512" s="451"/>
      <c r="Q1512" s="451"/>
      <c r="R1512" s="451"/>
      <c r="S1512" s="451"/>
      <c r="T1512" s="451"/>
      <c r="U1512" s="451"/>
      <c r="V1512" s="451"/>
      <c r="W1512" s="451"/>
      <c r="X1512" s="451"/>
      <c r="Y1512" s="451"/>
      <c r="Z1512" s="451"/>
      <c r="AA1512" s="451"/>
      <c r="AB1512" s="451"/>
      <c r="AC1512" s="451"/>
      <c r="AD1512" s="451"/>
      <c r="AE1512" s="451"/>
      <c r="AF1512" s="451"/>
      <c r="AG1512" s="451"/>
      <c r="AH1512" s="451"/>
      <c r="AI1512" s="451"/>
      <c r="AJ1512" s="451"/>
      <c r="AK1512" s="451"/>
      <c r="AL1512" s="451"/>
      <c r="AM1512" s="451"/>
      <c r="AN1512" s="451"/>
      <c r="AO1512" s="451"/>
      <c r="AP1512" s="451"/>
      <c r="AQ1512" s="451"/>
      <c r="AR1512" s="451"/>
      <c r="AS1512" s="451"/>
      <c r="AT1512" s="451"/>
      <c r="AU1512" s="451"/>
      <c r="AV1512" s="451"/>
    </row>
    <row r="1513" spans="1:48">
      <c r="A1513" s="451"/>
      <c r="B1513" s="451"/>
      <c r="C1513" s="451"/>
      <c r="D1513" s="451"/>
      <c r="E1513" s="451"/>
      <c r="F1513" s="451"/>
      <c r="G1513" s="451"/>
      <c r="H1513" s="451"/>
      <c r="I1513" s="451"/>
      <c r="J1513" s="451"/>
      <c r="K1513" s="451"/>
      <c r="L1513" s="451"/>
      <c r="M1513" s="451"/>
      <c r="N1513" s="451"/>
      <c r="O1513" s="451"/>
      <c r="P1513" s="451"/>
      <c r="Q1513" s="451"/>
      <c r="R1513" s="451"/>
      <c r="S1513" s="451"/>
      <c r="T1513" s="451"/>
      <c r="U1513" s="451"/>
      <c r="V1513" s="451"/>
      <c r="W1513" s="451"/>
      <c r="X1513" s="451"/>
      <c r="Y1513" s="451"/>
      <c r="Z1513" s="451"/>
      <c r="AA1513" s="451"/>
      <c r="AB1513" s="451"/>
      <c r="AC1513" s="451"/>
      <c r="AD1513" s="451"/>
      <c r="AE1513" s="451"/>
      <c r="AF1513" s="451"/>
      <c r="AG1513" s="451"/>
      <c r="AH1513" s="451"/>
      <c r="AI1513" s="451"/>
      <c r="AJ1513" s="451"/>
      <c r="AK1513" s="451"/>
      <c r="AL1513" s="451"/>
      <c r="AM1513" s="451"/>
      <c r="AN1513" s="451"/>
      <c r="AO1513" s="451"/>
      <c r="AP1513" s="451"/>
      <c r="AQ1513" s="451"/>
      <c r="AR1513" s="451"/>
      <c r="AS1513" s="451"/>
      <c r="AT1513" s="451"/>
      <c r="AU1513" s="451"/>
      <c r="AV1513" s="451"/>
    </row>
    <row r="1514" spans="1:48">
      <c r="A1514" s="451"/>
      <c r="B1514" s="451"/>
      <c r="C1514" s="451"/>
      <c r="D1514" s="451"/>
      <c r="E1514" s="451"/>
      <c r="F1514" s="451"/>
      <c r="G1514" s="451"/>
      <c r="H1514" s="451"/>
      <c r="I1514" s="451"/>
      <c r="J1514" s="451"/>
      <c r="K1514" s="451"/>
      <c r="L1514" s="451"/>
      <c r="M1514" s="451"/>
      <c r="N1514" s="451"/>
      <c r="O1514" s="451"/>
      <c r="P1514" s="451"/>
      <c r="Q1514" s="451"/>
      <c r="R1514" s="451"/>
      <c r="S1514" s="451"/>
      <c r="T1514" s="451"/>
      <c r="U1514" s="451"/>
      <c r="V1514" s="451"/>
      <c r="W1514" s="451"/>
      <c r="X1514" s="451"/>
      <c r="Y1514" s="451"/>
      <c r="Z1514" s="451"/>
      <c r="AA1514" s="451"/>
      <c r="AB1514" s="451"/>
      <c r="AC1514" s="451"/>
      <c r="AD1514" s="451"/>
      <c r="AE1514" s="451"/>
      <c r="AF1514" s="451"/>
      <c r="AG1514" s="451"/>
      <c r="AH1514" s="451"/>
      <c r="AI1514" s="451"/>
      <c r="AJ1514" s="451"/>
      <c r="AK1514" s="451"/>
      <c r="AL1514" s="451"/>
      <c r="AM1514" s="451"/>
      <c r="AN1514" s="451"/>
      <c r="AO1514" s="451"/>
      <c r="AP1514" s="451"/>
      <c r="AQ1514" s="451"/>
      <c r="AR1514" s="451"/>
      <c r="AS1514" s="451"/>
      <c r="AT1514" s="451"/>
      <c r="AU1514" s="451"/>
      <c r="AV1514" s="451"/>
    </row>
    <row r="1515" spans="1:48">
      <c r="A1515" s="451"/>
      <c r="B1515" s="451"/>
      <c r="C1515" s="451"/>
      <c r="D1515" s="451"/>
      <c r="E1515" s="451"/>
      <c r="F1515" s="451"/>
      <c r="G1515" s="451"/>
      <c r="H1515" s="451"/>
      <c r="I1515" s="451"/>
      <c r="J1515" s="451"/>
      <c r="K1515" s="451"/>
      <c r="L1515" s="451"/>
      <c r="M1515" s="451"/>
      <c r="N1515" s="451"/>
      <c r="O1515" s="451"/>
      <c r="P1515" s="451"/>
      <c r="Q1515" s="451"/>
      <c r="R1515" s="451"/>
      <c r="S1515" s="451"/>
      <c r="T1515" s="451"/>
      <c r="U1515" s="451"/>
      <c r="V1515" s="451"/>
      <c r="W1515" s="451"/>
      <c r="X1515" s="451"/>
      <c r="Y1515" s="451"/>
      <c r="Z1515" s="451"/>
      <c r="AA1515" s="451"/>
      <c r="AB1515" s="451"/>
      <c r="AC1515" s="451"/>
      <c r="AD1515" s="451"/>
      <c r="AE1515" s="451"/>
      <c r="AF1515" s="451"/>
      <c r="AG1515" s="451"/>
      <c r="AH1515" s="451"/>
      <c r="AI1515" s="451"/>
      <c r="AJ1515" s="451"/>
      <c r="AK1515" s="451"/>
      <c r="AL1515" s="451"/>
      <c r="AM1515" s="451"/>
      <c r="AN1515" s="451"/>
      <c r="AO1515" s="451"/>
      <c r="AP1515" s="451"/>
      <c r="AQ1515" s="451"/>
      <c r="AR1515" s="451"/>
      <c r="AS1515" s="451"/>
      <c r="AT1515" s="451"/>
      <c r="AU1515" s="451"/>
      <c r="AV1515" s="451"/>
    </row>
    <row r="1516" spans="1:48">
      <c r="A1516" s="451"/>
      <c r="B1516" s="451"/>
      <c r="C1516" s="451"/>
      <c r="D1516" s="451"/>
      <c r="E1516" s="451"/>
      <c r="F1516" s="451"/>
      <c r="G1516" s="451"/>
      <c r="H1516" s="451"/>
      <c r="I1516" s="451"/>
      <c r="J1516" s="451"/>
      <c r="K1516" s="451"/>
      <c r="L1516" s="451"/>
      <c r="M1516" s="451"/>
      <c r="N1516" s="451"/>
      <c r="O1516" s="451"/>
      <c r="P1516" s="451"/>
      <c r="Q1516" s="451"/>
      <c r="R1516" s="451"/>
      <c r="S1516" s="451"/>
      <c r="T1516" s="451"/>
      <c r="U1516" s="451"/>
      <c r="V1516" s="451"/>
      <c r="W1516" s="451"/>
      <c r="X1516" s="451"/>
      <c r="Y1516" s="451"/>
      <c r="Z1516" s="451"/>
      <c r="AA1516" s="451"/>
      <c r="AB1516" s="451"/>
      <c r="AC1516" s="451"/>
      <c r="AD1516" s="451"/>
      <c r="AE1516" s="451"/>
      <c r="AF1516" s="451"/>
      <c r="AG1516" s="451"/>
      <c r="AH1516" s="451"/>
      <c r="AI1516" s="451"/>
      <c r="AJ1516" s="451"/>
      <c r="AK1516" s="451"/>
      <c r="AL1516" s="451"/>
      <c r="AM1516" s="451"/>
      <c r="AN1516" s="451"/>
      <c r="AO1516" s="451"/>
      <c r="AP1516" s="451"/>
      <c r="AQ1516" s="451"/>
      <c r="AR1516" s="451"/>
      <c r="AS1516" s="451"/>
      <c r="AT1516" s="451"/>
      <c r="AU1516" s="451"/>
      <c r="AV1516" s="451"/>
    </row>
    <row r="1517" spans="1:48">
      <c r="A1517" s="451"/>
      <c r="B1517" s="451"/>
      <c r="C1517" s="451"/>
      <c r="D1517" s="451"/>
      <c r="E1517" s="451"/>
      <c r="F1517" s="451"/>
      <c r="G1517" s="451"/>
      <c r="H1517" s="451"/>
      <c r="I1517" s="451"/>
      <c r="J1517" s="451"/>
      <c r="K1517" s="451"/>
      <c r="L1517" s="451"/>
      <c r="M1517" s="451"/>
      <c r="N1517" s="451"/>
      <c r="O1517" s="451"/>
      <c r="P1517" s="451"/>
      <c r="Q1517" s="451"/>
      <c r="R1517" s="451"/>
      <c r="S1517" s="451"/>
      <c r="T1517" s="451"/>
      <c r="U1517" s="451"/>
      <c r="V1517" s="451"/>
      <c r="W1517" s="451"/>
      <c r="X1517" s="451"/>
      <c r="Y1517" s="451"/>
      <c r="Z1517" s="451"/>
      <c r="AA1517" s="451"/>
      <c r="AB1517" s="451"/>
      <c r="AC1517" s="451"/>
      <c r="AD1517" s="451"/>
      <c r="AE1517" s="451"/>
      <c r="AF1517" s="451"/>
      <c r="AG1517" s="451"/>
      <c r="AH1517" s="451"/>
      <c r="AI1517" s="451"/>
      <c r="AJ1517" s="451"/>
      <c r="AK1517" s="451"/>
      <c r="AL1517" s="451"/>
      <c r="AM1517" s="451"/>
      <c r="AN1517" s="451"/>
      <c r="AO1517" s="451"/>
      <c r="AP1517" s="451"/>
      <c r="AQ1517" s="451"/>
      <c r="AR1517" s="451"/>
      <c r="AS1517" s="451"/>
      <c r="AT1517" s="451"/>
      <c r="AU1517" s="451"/>
      <c r="AV1517" s="451"/>
    </row>
    <row r="1518" spans="1:48">
      <c r="A1518" s="451"/>
      <c r="B1518" s="451"/>
      <c r="C1518" s="451"/>
      <c r="D1518" s="451"/>
      <c r="E1518" s="451"/>
      <c r="F1518" s="451"/>
      <c r="G1518" s="451"/>
      <c r="H1518" s="451"/>
      <c r="I1518" s="451"/>
      <c r="J1518" s="451"/>
      <c r="K1518" s="451"/>
      <c r="L1518" s="451"/>
      <c r="M1518" s="451"/>
      <c r="N1518" s="451"/>
      <c r="O1518" s="451"/>
      <c r="P1518" s="451"/>
      <c r="Q1518" s="451"/>
      <c r="R1518" s="451"/>
      <c r="S1518" s="451"/>
      <c r="T1518" s="451"/>
      <c r="U1518" s="451"/>
      <c r="V1518" s="451"/>
      <c r="W1518" s="451"/>
      <c r="X1518" s="451"/>
      <c r="Y1518" s="451"/>
      <c r="Z1518" s="451"/>
      <c r="AA1518" s="451"/>
      <c r="AB1518" s="451"/>
      <c r="AC1518" s="451"/>
      <c r="AD1518" s="451"/>
      <c r="AE1518" s="451"/>
      <c r="AF1518" s="451"/>
      <c r="AG1518" s="451"/>
      <c r="AH1518" s="451"/>
      <c r="AI1518" s="451"/>
      <c r="AJ1518" s="451"/>
      <c r="AK1518" s="451"/>
      <c r="AL1518" s="451"/>
      <c r="AM1518" s="451"/>
      <c r="AN1518" s="451"/>
      <c r="AO1518" s="451"/>
      <c r="AP1518" s="451"/>
      <c r="AQ1518" s="451"/>
      <c r="AR1518" s="451"/>
      <c r="AS1518" s="451"/>
      <c r="AT1518" s="451"/>
      <c r="AU1518" s="451"/>
      <c r="AV1518" s="451"/>
    </row>
    <row r="1519" spans="1:48">
      <c r="A1519" s="451"/>
      <c r="B1519" s="451"/>
      <c r="C1519" s="451"/>
      <c r="D1519" s="451"/>
      <c r="E1519" s="451"/>
      <c r="F1519" s="451"/>
      <c r="G1519" s="451"/>
      <c r="H1519" s="451"/>
      <c r="I1519" s="451"/>
      <c r="J1519" s="451"/>
      <c r="K1519" s="451"/>
      <c r="L1519" s="451"/>
      <c r="M1519" s="451"/>
      <c r="N1519" s="451"/>
      <c r="O1519" s="451"/>
      <c r="P1519" s="451"/>
      <c r="Q1519" s="451"/>
      <c r="R1519" s="451"/>
      <c r="S1519" s="451"/>
      <c r="T1519" s="451"/>
      <c r="U1519" s="451"/>
      <c r="V1519" s="451"/>
      <c r="W1519" s="451"/>
      <c r="X1519" s="451"/>
      <c r="Y1519" s="451"/>
      <c r="Z1519" s="451"/>
      <c r="AA1519" s="451"/>
      <c r="AB1519" s="451"/>
      <c r="AC1519" s="451"/>
      <c r="AD1519" s="451"/>
      <c r="AE1519" s="451"/>
      <c r="AF1519" s="451"/>
      <c r="AG1519" s="451"/>
      <c r="AH1519" s="451"/>
      <c r="AI1519" s="451"/>
      <c r="AJ1519" s="451"/>
      <c r="AK1519" s="451"/>
      <c r="AL1519" s="451"/>
      <c r="AM1519" s="451"/>
      <c r="AN1519" s="451"/>
      <c r="AO1519" s="451"/>
      <c r="AP1519" s="451"/>
      <c r="AQ1519" s="451"/>
      <c r="AR1519" s="451"/>
      <c r="AS1519" s="451"/>
      <c r="AT1519" s="451"/>
      <c r="AU1519" s="451"/>
      <c r="AV1519" s="451"/>
    </row>
    <row r="1520" spans="1:48">
      <c r="A1520" s="451"/>
      <c r="B1520" s="451"/>
      <c r="C1520" s="451"/>
      <c r="D1520" s="451"/>
      <c r="E1520" s="451"/>
      <c r="F1520" s="451"/>
      <c r="G1520" s="451"/>
      <c r="H1520" s="451"/>
      <c r="I1520" s="451"/>
      <c r="J1520" s="451"/>
      <c r="K1520" s="451"/>
      <c r="L1520" s="451"/>
      <c r="M1520" s="451"/>
      <c r="N1520" s="451"/>
      <c r="O1520" s="451"/>
      <c r="P1520" s="451"/>
      <c r="Q1520" s="451"/>
      <c r="R1520" s="451"/>
      <c r="S1520" s="451"/>
      <c r="T1520" s="451"/>
      <c r="U1520" s="451"/>
      <c r="V1520" s="451"/>
      <c r="W1520" s="451"/>
      <c r="X1520" s="451"/>
      <c r="Y1520" s="451"/>
      <c r="Z1520" s="451"/>
      <c r="AA1520" s="451"/>
      <c r="AB1520" s="451"/>
      <c r="AC1520" s="451"/>
      <c r="AD1520" s="451"/>
      <c r="AE1520" s="451"/>
      <c r="AF1520" s="451"/>
      <c r="AG1520" s="451"/>
      <c r="AH1520" s="451"/>
      <c r="AI1520" s="451"/>
      <c r="AJ1520" s="451"/>
      <c r="AK1520" s="451"/>
      <c r="AL1520" s="451"/>
      <c r="AM1520" s="451"/>
      <c r="AN1520" s="451"/>
      <c r="AO1520" s="451"/>
      <c r="AP1520" s="451"/>
      <c r="AQ1520" s="451"/>
      <c r="AR1520" s="451"/>
      <c r="AS1520" s="451"/>
      <c r="AT1520" s="451"/>
      <c r="AU1520" s="451"/>
      <c r="AV1520" s="451"/>
    </row>
    <row r="1521" spans="1:48">
      <c r="A1521" s="451"/>
      <c r="B1521" s="451"/>
      <c r="C1521" s="451"/>
      <c r="D1521" s="451"/>
      <c r="E1521" s="451"/>
      <c r="F1521" s="451"/>
      <c r="G1521" s="451"/>
      <c r="H1521" s="451"/>
      <c r="I1521" s="451"/>
      <c r="J1521" s="451"/>
      <c r="K1521" s="451"/>
      <c r="L1521" s="451"/>
      <c r="M1521" s="451"/>
      <c r="N1521" s="451"/>
      <c r="O1521" s="451"/>
      <c r="P1521" s="451"/>
      <c r="Q1521" s="451"/>
      <c r="R1521" s="451"/>
      <c r="S1521" s="451"/>
      <c r="T1521" s="451"/>
      <c r="U1521" s="451"/>
      <c r="V1521" s="451"/>
      <c r="W1521" s="451"/>
      <c r="X1521" s="451"/>
      <c r="Y1521" s="451"/>
      <c r="Z1521" s="451"/>
      <c r="AA1521" s="451"/>
      <c r="AB1521" s="451"/>
      <c r="AC1521" s="451"/>
      <c r="AD1521" s="451"/>
      <c r="AE1521" s="451"/>
      <c r="AF1521" s="451"/>
      <c r="AG1521" s="451"/>
      <c r="AH1521" s="451"/>
      <c r="AI1521" s="451"/>
      <c r="AJ1521" s="451"/>
      <c r="AK1521" s="451"/>
      <c r="AL1521" s="451"/>
      <c r="AM1521" s="451"/>
      <c r="AN1521" s="451"/>
      <c r="AO1521" s="451"/>
      <c r="AP1521" s="451"/>
      <c r="AQ1521" s="451"/>
      <c r="AR1521" s="451"/>
      <c r="AS1521" s="451"/>
      <c r="AT1521" s="451"/>
      <c r="AU1521" s="451"/>
      <c r="AV1521" s="451"/>
    </row>
    <row r="1522" spans="1:48">
      <c r="A1522" s="451"/>
      <c r="B1522" s="451"/>
      <c r="C1522" s="451"/>
      <c r="D1522" s="451"/>
      <c r="E1522" s="451"/>
      <c r="F1522" s="451"/>
      <c r="G1522" s="451"/>
      <c r="H1522" s="451"/>
      <c r="I1522" s="451"/>
      <c r="J1522" s="451"/>
      <c r="K1522" s="451"/>
      <c r="L1522" s="451"/>
      <c r="M1522" s="451"/>
      <c r="N1522" s="451"/>
      <c r="O1522" s="451"/>
      <c r="P1522" s="451"/>
      <c r="Q1522" s="451"/>
      <c r="R1522" s="451"/>
      <c r="S1522" s="451"/>
      <c r="T1522" s="451"/>
      <c r="U1522" s="451"/>
      <c r="V1522" s="451"/>
      <c r="W1522" s="451"/>
      <c r="X1522" s="451"/>
      <c r="Y1522" s="451"/>
      <c r="Z1522" s="451"/>
      <c r="AA1522" s="451"/>
      <c r="AB1522" s="451"/>
      <c r="AC1522" s="451"/>
      <c r="AD1522" s="451"/>
      <c r="AE1522" s="451"/>
      <c r="AF1522" s="451"/>
      <c r="AG1522" s="451"/>
      <c r="AH1522" s="451"/>
      <c r="AI1522" s="451"/>
      <c r="AJ1522" s="451"/>
      <c r="AK1522" s="451"/>
      <c r="AL1522" s="451"/>
      <c r="AM1522" s="451"/>
      <c r="AN1522" s="451"/>
      <c r="AO1522" s="451"/>
      <c r="AP1522" s="451"/>
      <c r="AQ1522" s="451"/>
      <c r="AR1522" s="451"/>
      <c r="AS1522" s="451"/>
      <c r="AT1522" s="451"/>
      <c r="AU1522" s="451"/>
      <c r="AV1522" s="451"/>
    </row>
    <row r="1523" spans="1:48">
      <c r="A1523" s="451"/>
      <c r="B1523" s="451"/>
      <c r="C1523" s="451"/>
      <c r="D1523" s="451"/>
      <c r="E1523" s="451"/>
      <c r="F1523" s="451"/>
      <c r="G1523" s="451"/>
      <c r="H1523" s="451"/>
      <c r="I1523" s="451"/>
      <c r="J1523" s="451"/>
      <c r="K1523" s="451"/>
      <c r="L1523" s="451"/>
      <c r="M1523" s="451"/>
      <c r="N1523" s="451"/>
      <c r="O1523" s="451"/>
      <c r="P1523" s="451"/>
      <c r="Q1523" s="451"/>
      <c r="R1523" s="451"/>
      <c r="S1523" s="451"/>
      <c r="T1523" s="451"/>
      <c r="U1523" s="451"/>
      <c r="V1523" s="451"/>
      <c r="W1523" s="451"/>
      <c r="X1523" s="451"/>
      <c r="Y1523" s="451"/>
      <c r="Z1523" s="451"/>
      <c r="AA1523" s="451"/>
      <c r="AB1523" s="451"/>
      <c r="AC1523" s="451"/>
      <c r="AD1523" s="451"/>
      <c r="AE1523" s="451"/>
      <c r="AF1523" s="451"/>
      <c r="AG1523" s="451"/>
      <c r="AH1523" s="451"/>
      <c r="AI1523" s="451"/>
      <c r="AJ1523" s="451"/>
      <c r="AK1523" s="451"/>
      <c r="AL1523" s="451"/>
      <c r="AM1523" s="451"/>
      <c r="AN1523" s="451"/>
      <c r="AO1523" s="451"/>
      <c r="AP1523" s="451"/>
      <c r="AQ1523" s="451"/>
      <c r="AR1523" s="451"/>
      <c r="AS1523" s="451"/>
      <c r="AT1523" s="451"/>
      <c r="AU1523" s="451"/>
      <c r="AV1523" s="451"/>
    </row>
    <row r="1524" spans="1:48">
      <c r="A1524" s="451"/>
      <c r="B1524" s="451"/>
      <c r="C1524" s="451"/>
      <c r="D1524" s="451"/>
      <c r="E1524" s="451"/>
      <c r="F1524" s="451"/>
      <c r="G1524" s="451"/>
      <c r="H1524" s="451"/>
      <c r="I1524" s="451"/>
      <c r="J1524" s="451"/>
      <c r="K1524" s="451"/>
      <c r="L1524" s="451"/>
      <c r="M1524" s="451"/>
      <c r="N1524" s="451"/>
      <c r="O1524" s="451"/>
      <c r="P1524" s="451"/>
      <c r="Q1524" s="451"/>
      <c r="R1524" s="451"/>
      <c r="S1524" s="451"/>
      <c r="T1524" s="451"/>
      <c r="U1524" s="451"/>
      <c r="V1524" s="451"/>
      <c r="W1524" s="451"/>
      <c r="X1524" s="451"/>
      <c r="Y1524" s="451"/>
      <c r="Z1524" s="451"/>
      <c r="AA1524" s="451"/>
      <c r="AB1524" s="451"/>
      <c r="AC1524" s="451"/>
      <c r="AD1524" s="451"/>
      <c r="AE1524" s="451"/>
      <c r="AF1524" s="451"/>
      <c r="AG1524" s="451"/>
      <c r="AH1524" s="451"/>
      <c r="AI1524" s="451"/>
      <c r="AJ1524" s="451"/>
      <c r="AK1524" s="451"/>
      <c r="AL1524" s="451"/>
      <c r="AM1524" s="451"/>
      <c r="AN1524" s="451"/>
      <c r="AO1524" s="451"/>
      <c r="AP1524" s="451"/>
      <c r="AQ1524" s="451"/>
      <c r="AR1524" s="451"/>
      <c r="AS1524" s="451"/>
      <c r="AT1524" s="451"/>
      <c r="AU1524" s="451"/>
      <c r="AV1524" s="451"/>
    </row>
    <row r="1525" spans="1:48">
      <c r="A1525" s="451"/>
      <c r="B1525" s="451"/>
      <c r="C1525" s="451"/>
      <c r="D1525" s="451"/>
      <c r="E1525" s="451"/>
      <c r="F1525" s="451"/>
      <c r="G1525" s="451"/>
      <c r="H1525" s="451"/>
      <c r="I1525" s="451"/>
      <c r="J1525" s="451"/>
      <c r="K1525" s="451"/>
      <c r="L1525" s="451"/>
      <c r="M1525" s="451"/>
      <c r="N1525" s="451"/>
      <c r="O1525" s="451"/>
      <c r="P1525" s="451"/>
      <c r="Q1525" s="451"/>
      <c r="R1525" s="451"/>
      <c r="S1525" s="451"/>
      <c r="T1525" s="451"/>
      <c r="U1525" s="451"/>
      <c r="V1525" s="451"/>
      <c r="W1525" s="451"/>
      <c r="X1525" s="451"/>
      <c r="Y1525" s="451"/>
      <c r="Z1525" s="451"/>
      <c r="AA1525" s="451"/>
      <c r="AB1525" s="451"/>
      <c r="AC1525" s="451"/>
      <c r="AD1525" s="451"/>
      <c r="AE1525" s="451"/>
      <c r="AF1525" s="451"/>
      <c r="AG1525" s="451"/>
      <c r="AH1525" s="451"/>
      <c r="AI1525" s="451"/>
      <c r="AJ1525" s="451"/>
      <c r="AK1525" s="451"/>
      <c r="AL1525" s="451"/>
      <c r="AM1525" s="451"/>
      <c r="AN1525" s="451"/>
      <c r="AO1525" s="451"/>
      <c r="AP1525" s="451"/>
      <c r="AQ1525" s="451"/>
      <c r="AR1525" s="451"/>
      <c r="AS1525" s="451"/>
      <c r="AT1525" s="451"/>
      <c r="AU1525" s="451"/>
      <c r="AV1525" s="451"/>
    </row>
    <row r="1526" spans="1:48">
      <c r="A1526" s="451"/>
      <c r="B1526" s="451"/>
      <c r="C1526" s="451"/>
      <c r="D1526" s="451"/>
      <c r="E1526" s="451"/>
      <c r="F1526" s="451"/>
      <c r="G1526" s="451"/>
      <c r="H1526" s="451"/>
      <c r="I1526" s="451"/>
      <c r="J1526" s="451"/>
      <c r="K1526" s="451"/>
      <c r="L1526" s="451"/>
      <c r="M1526" s="451"/>
      <c r="N1526" s="451"/>
      <c r="O1526" s="451"/>
      <c r="P1526" s="451"/>
      <c r="Q1526" s="451"/>
      <c r="R1526" s="451"/>
      <c r="S1526" s="451"/>
      <c r="T1526" s="451"/>
      <c r="U1526" s="451"/>
      <c r="V1526" s="451"/>
      <c r="W1526" s="451"/>
      <c r="X1526" s="451"/>
      <c r="Y1526" s="451"/>
      <c r="Z1526" s="451"/>
      <c r="AA1526" s="451"/>
      <c r="AB1526" s="451"/>
      <c r="AC1526" s="451"/>
      <c r="AD1526" s="451"/>
      <c r="AE1526" s="451"/>
      <c r="AF1526" s="451"/>
      <c r="AG1526" s="451"/>
      <c r="AH1526" s="451"/>
      <c r="AI1526" s="451"/>
      <c r="AJ1526" s="451"/>
      <c r="AK1526" s="451"/>
      <c r="AL1526" s="451"/>
      <c r="AM1526" s="451"/>
      <c r="AN1526" s="451"/>
      <c r="AO1526" s="451"/>
      <c r="AP1526" s="451"/>
      <c r="AQ1526" s="451"/>
      <c r="AR1526" s="451"/>
      <c r="AS1526" s="451"/>
      <c r="AT1526" s="451"/>
      <c r="AU1526" s="451"/>
      <c r="AV1526" s="451"/>
    </row>
    <row r="1527" spans="1:48">
      <c r="A1527" s="451"/>
      <c r="B1527" s="451"/>
      <c r="C1527" s="451"/>
      <c r="D1527" s="451"/>
      <c r="E1527" s="451"/>
      <c r="F1527" s="451"/>
      <c r="G1527" s="451"/>
      <c r="H1527" s="451"/>
      <c r="I1527" s="451"/>
      <c r="J1527" s="451"/>
      <c r="K1527" s="451"/>
      <c r="L1527" s="451"/>
      <c r="M1527" s="451"/>
      <c r="N1527" s="451"/>
      <c r="O1527" s="451"/>
      <c r="P1527" s="451"/>
      <c r="Q1527" s="451"/>
      <c r="R1527" s="451"/>
      <c r="S1527" s="451"/>
      <c r="T1527" s="451"/>
      <c r="U1527" s="451"/>
      <c r="V1527" s="451"/>
      <c r="W1527" s="451"/>
      <c r="X1527" s="451"/>
      <c r="Y1527" s="451"/>
      <c r="Z1527" s="451"/>
      <c r="AA1527" s="451"/>
      <c r="AB1527" s="451"/>
      <c r="AC1527" s="451"/>
      <c r="AD1527" s="451"/>
      <c r="AE1527" s="451"/>
      <c r="AF1527" s="451"/>
      <c r="AG1527" s="451"/>
      <c r="AH1527" s="451"/>
      <c r="AI1527" s="451"/>
      <c r="AJ1527" s="451"/>
      <c r="AK1527" s="451"/>
      <c r="AL1527" s="451"/>
      <c r="AM1527" s="451"/>
      <c r="AN1527" s="451"/>
      <c r="AO1527" s="451"/>
      <c r="AP1527" s="451"/>
      <c r="AQ1527" s="451"/>
      <c r="AR1527" s="451"/>
      <c r="AS1527" s="451"/>
      <c r="AT1527" s="451"/>
      <c r="AU1527" s="451"/>
      <c r="AV1527" s="451"/>
    </row>
    <row r="1528" spans="1:48">
      <c r="A1528" s="451"/>
      <c r="B1528" s="451"/>
      <c r="C1528" s="451"/>
      <c r="D1528" s="451"/>
      <c r="E1528" s="451"/>
      <c r="F1528" s="451"/>
      <c r="G1528" s="451"/>
      <c r="H1528" s="451"/>
      <c r="I1528" s="451"/>
      <c r="J1528" s="451"/>
      <c r="K1528" s="451"/>
      <c r="L1528" s="451"/>
      <c r="M1528" s="451"/>
      <c r="N1528" s="451"/>
      <c r="O1528" s="451"/>
      <c r="P1528" s="451"/>
      <c r="Q1528" s="451"/>
      <c r="R1528" s="451"/>
      <c r="S1528" s="451"/>
      <c r="T1528" s="451"/>
      <c r="U1528" s="451"/>
      <c r="V1528" s="451"/>
      <c r="W1528" s="451"/>
      <c r="X1528" s="451"/>
      <c r="Y1528" s="451"/>
      <c r="Z1528" s="451"/>
      <c r="AA1528" s="451"/>
      <c r="AB1528" s="451"/>
      <c r="AC1528" s="451"/>
      <c r="AD1528" s="451"/>
      <c r="AE1528" s="451"/>
      <c r="AF1528" s="451"/>
      <c r="AG1528" s="451"/>
      <c r="AH1528" s="451"/>
      <c r="AI1528" s="451"/>
      <c r="AJ1528" s="451"/>
      <c r="AK1528" s="451"/>
      <c r="AL1528" s="451"/>
      <c r="AM1528" s="451"/>
      <c r="AN1528" s="451"/>
      <c r="AO1528" s="451"/>
      <c r="AP1528" s="451"/>
      <c r="AQ1528" s="451"/>
      <c r="AR1528" s="451"/>
      <c r="AS1528" s="451"/>
      <c r="AT1528" s="451"/>
      <c r="AU1528" s="451"/>
      <c r="AV1528" s="451"/>
    </row>
    <row r="1529" spans="1:48">
      <c r="A1529" s="451"/>
      <c r="B1529" s="451"/>
      <c r="C1529" s="451"/>
      <c r="D1529" s="451"/>
      <c r="E1529" s="451"/>
      <c r="F1529" s="451"/>
      <c r="G1529" s="451"/>
      <c r="H1529" s="451"/>
      <c r="I1529" s="451"/>
      <c r="J1529" s="451"/>
      <c r="K1529" s="451"/>
      <c r="L1529" s="451"/>
      <c r="M1529" s="451"/>
      <c r="N1529" s="451"/>
      <c r="O1529" s="451"/>
      <c r="P1529" s="451"/>
      <c r="Q1529" s="451"/>
      <c r="R1529" s="451"/>
      <c r="S1529" s="451"/>
      <c r="T1529" s="451"/>
      <c r="U1529" s="451"/>
      <c r="V1529" s="451"/>
      <c r="W1529" s="451"/>
      <c r="X1529" s="451"/>
      <c r="Y1529" s="451"/>
      <c r="Z1529" s="451"/>
      <c r="AA1529" s="451"/>
      <c r="AB1529" s="451"/>
      <c r="AC1529" s="451"/>
      <c r="AD1529" s="451"/>
      <c r="AE1529" s="451"/>
      <c r="AF1529" s="451"/>
      <c r="AG1529" s="451"/>
      <c r="AH1529" s="451"/>
      <c r="AI1529" s="451"/>
      <c r="AJ1529" s="451"/>
      <c r="AK1529" s="451"/>
      <c r="AL1529" s="451"/>
      <c r="AM1529" s="451"/>
      <c r="AN1529" s="451"/>
      <c r="AO1529" s="451"/>
      <c r="AP1529" s="451"/>
      <c r="AQ1529" s="451"/>
      <c r="AR1529" s="451"/>
      <c r="AS1529" s="451"/>
      <c r="AT1529" s="451"/>
      <c r="AU1529" s="451"/>
      <c r="AV1529" s="451"/>
    </row>
    <row r="1530" spans="1:48">
      <c r="A1530" s="451"/>
      <c r="B1530" s="451"/>
      <c r="C1530" s="451"/>
      <c r="D1530" s="451"/>
      <c r="E1530" s="451"/>
      <c r="F1530" s="451"/>
      <c r="G1530" s="451"/>
      <c r="H1530" s="451"/>
      <c r="I1530" s="451"/>
      <c r="J1530" s="451"/>
      <c r="K1530" s="451"/>
      <c r="L1530" s="451"/>
      <c r="M1530" s="451"/>
      <c r="N1530" s="451"/>
      <c r="O1530" s="451"/>
      <c r="P1530" s="451"/>
      <c r="Q1530" s="451"/>
      <c r="R1530" s="451"/>
      <c r="S1530" s="451"/>
      <c r="T1530" s="451"/>
      <c r="U1530" s="451"/>
      <c r="V1530" s="451"/>
      <c r="W1530" s="451"/>
      <c r="X1530" s="451"/>
      <c r="Y1530" s="451"/>
      <c r="Z1530" s="451"/>
      <c r="AA1530" s="451"/>
      <c r="AB1530" s="451"/>
      <c r="AC1530" s="451"/>
      <c r="AD1530" s="451"/>
      <c r="AE1530" s="451"/>
      <c r="AF1530" s="451"/>
      <c r="AG1530" s="451"/>
      <c r="AH1530" s="451"/>
      <c r="AI1530" s="451"/>
      <c r="AJ1530" s="451"/>
      <c r="AK1530" s="451"/>
      <c r="AL1530" s="451"/>
      <c r="AM1530" s="451"/>
      <c r="AN1530" s="451"/>
      <c r="AO1530" s="451"/>
      <c r="AP1530" s="451"/>
      <c r="AQ1530" s="451"/>
      <c r="AR1530" s="451"/>
      <c r="AS1530" s="451"/>
      <c r="AT1530" s="451"/>
      <c r="AU1530" s="451"/>
      <c r="AV1530" s="451"/>
    </row>
    <row r="1531" spans="1:48">
      <c r="A1531" s="451"/>
      <c r="B1531" s="451"/>
      <c r="C1531" s="451"/>
      <c r="D1531" s="451"/>
      <c r="E1531" s="451"/>
      <c r="F1531" s="451"/>
      <c r="G1531" s="451"/>
      <c r="H1531" s="451"/>
      <c r="I1531" s="451"/>
      <c r="J1531" s="451"/>
      <c r="K1531" s="451"/>
      <c r="L1531" s="451"/>
      <c r="M1531" s="451"/>
      <c r="N1531" s="451"/>
      <c r="O1531" s="451"/>
      <c r="P1531" s="451"/>
      <c r="Q1531" s="451"/>
      <c r="R1531" s="451"/>
      <c r="S1531" s="451"/>
      <c r="T1531" s="451"/>
      <c r="U1531" s="451"/>
      <c r="V1531" s="451"/>
      <c r="W1531" s="451"/>
      <c r="X1531" s="451"/>
      <c r="Y1531" s="451"/>
      <c r="Z1531" s="451"/>
      <c r="AA1531" s="451"/>
      <c r="AB1531" s="451"/>
      <c r="AC1531" s="451"/>
      <c r="AD1531" s="451"/>
      <c r="AE1531" s="451"/>
      <c r="AF1531" s="451"/>
      <c r="AG1531" s="451"/>
      <c r="AH1531" s="451"/>
      <c r="AI1531" s="451"/>
      <c r="AJ1531" s="451"/>
      <c r="AK1531" s="451"/>
      <c r="AL1531" s="451"/>
      <c r="AM1531" s="451"/>
      <c r="AN1531" s="451"/>
      <c r="AO1531" s="451"/>
      <c r="AP1531" s="451"/>
      <c r="AQ1531" s="451"/>
      <c r="AR1531" s="451"/>
      <c r="AS1531" s="451"/>
      <c r="AT1531" s="451"/>
      <c r="AU1531" s="451"/>
      <c r="AV1531" s="451"/>
    </row>
    <row r="1532" spans="1:48">
      <c r="A1532" s="451"/>
      <c r="B1532" s="451"/>
      <c r="C1532" s="451"/>
      <c r="D1532" s="451"/>
      <c r="E1532" s="451"/>
      <c r="F1532" s="451"/>
      <c r="G1532" s="451"/>
      <c r="H1532" s="451"/>
      <c r="I1532" s="451"/>
      <c r="J1532" s="451"/>
      <c r="K1532" s="451"/>
      <c r="L1532" s="451"/>
      <c r="M1532" s="451"/>
      <c r="N1532" s="451"/>
      <c r="O1532" s="451"/>
      <c r="P1532" s="451"/>
      <c r="Q1532" s="451"/>
      <c r="R1532" s="451"/>
      <c r="S1532" s="451"/>
      <c r="T1532" s="451"/>
      <c r="U1532" s="451"/>
      <c r="V1532" s="451"/>
      <c r="W1532" s="451"/>
      <c r="X1532" s="451"/>
      <c r="Y1532" s="451"/>
      <c r="Z1532" s="451"/>
      <c r="AA1532" s="451"/>
      <c r="AB1532" s="451"/>
      <c r="AC1532" s="451"/>
      <c r="AD1532" s="451"/>
      <c r="AE1532" s="451"/>
      <c r="AF1532" s="451"/>
      <c r="AG1532" s="451"/>
      <c r="AH1532" s="451"/>
      <c r="AI1532" s="451"/>
      <c r="AJ1532" s="451"/>
      <c r="AK1532" s="451"/>
      <c r="AL1532" s="451"/>
      <c r="AM1532" s="451"/>
      <c r="AN1532" s="451"/>
      <c r="AO1532" s="451"/>
      <c r="AP1532" s="451"/>
      <c r="AQ1532" s="451"/>
      <c r="AR1532" s="451"/>
      <c r="AS1532" s="451"/>
      <c r="AT1532" s="451"/>
      <c r="AU1532" s="451"/>
      <c r="AV1532" s="451"/>
    </row>
    <row r="1533" spans="1:48">
      <c r="A1533" s="451"/>
      <c r="B1533" s="451"/>
      <c r="C1533" s="451"/>
      <c r="D1533" s="451"/>
      <c r="E1533" s="451"/>
      <c r="F1533" s="451"/>
      <c r="G1533" s="451"/>
      <c r="H1533" s="451"/>
      <c r="I1533" s="451"/>
      <c r="J1533" s="451"/>
      <c r="K1533" s="451"/>
      <c r="L1533" s="451"/>
      <c r="M1533" s="451"/>
      <c r="N1533" s="451"/>
      <c r="O1533" s="451"/>
      <c r="P1533" s="451"/>
      <c r="Q1533" s="451"/>
      <c r="R1533" s="451"/>
      <c r="S1533" s="451"/>
      <c r="T1533" s="451"/>
      <c r="U1533" s="451"/>
      <c r="V1533" s="451"/>
      <c r="W1533" s="451"/>
      <c r="X1533" s="451"/>
      <c r="Y1533" s="451"/>
      <c r="Z1533" s="451"/>
      <c r="AA1533" s="451"/>
      <c r="AB1533" s="451"/>
      <c r="AC1533" s="451"/>
      <c r="AD1533" s="451"/>
      <c r="AE1533" s="451"/>
      <c r="AF1533" s="451"/>
      <c r="AG1533" s="451"/>
      <c r="AH1533" s="451"/>
      <c r="AI1533" s="451"/>
      <c r="AJ1533" s="451"/>
      <c r="AK1533" s="451"/>
      <c r="AL1533" s="451"/>
      <c r="AM1533" s="451"/>
      <c r="AN1533" s="451"/>
      <c r="AO1533" s="451"/>
      <c r="AP1533" s="451"/>
      <c r="AQ1533" s="451"/>
      <c r="AR1533" s="451"/>
      <c r="AS1533" s="451"/>
      <c r="AT1533" s="451"/>
      <c r="AU1533" s="451"/>
      <c r="AV1533" s="451"/>
    </row>
    <row r="1534" spans="1:48">
      <c r="A1534" s="451"/>
      <c r="B1534" s="451"/>
      <c r="C1534" s="451"/>
      <c r="D1534" s="451"/>
      <c r="E1534" s="451"/>
      <c r="F1534" s="451"/>
      <c r="G1534" s="451"/>
      <c r="H1534" s="451"/>
      <c r="I1534" s="451"/>
      <c r="J1534" s="451"/>
      <c r="K1534" s="451"/>
      <c r="L1534" s="451"/>
      <c r="M1534" s="451"/>
      <c r="N1534" s="451"/>
      <c r="O1534" s="451"/>
      <c r="P1534" s="451"/>
      <c r="Q1534" s="451"/>
      <c r="R1534" s="451"/>
      <c r="S1534" s="451"/>
      <c r="T1534" s="451"/>
      <c r="U1534" s="451"/>
      <c r="V1534" s="451"/>
      <c r="W1534" s="451"/>
      <c r="X1534" s="451"/>
      <c r="Y1534" s="451"/>
      <c r="Z1534" s="451"/>
      <c r="AA1534" s="451"/>
      <c r="AB1534" s="451"/>
      <c r="AC1534" s="451"/>
      <c r="AD1534" s="451"/>
      <c r="AE1534" s="451"/>
      <c r="AF1534" s="451"/>
      <c r="AG1534" s="451"/>
      <c r="AH1534" s="451"/>
      <c r="AI1534" s="451"/>
      <c r="AJ1534" s="451"/>
      <c r="AK1534" s="451"/>
      <c r="AL1534" s="451"/>
      <c r="AM1534" s="451"/>
      <c r="AN1534" s="451"/>
      <c r="AO1534" s="451"/>
      <c r="AP1534" s="451"/>
      <c r="AQ1534" s="451"/>
      <c r="AR1534" s="451"/>
      <c r="AS1534" s="451"/>
      <c r="AT1534" s="451"/>
      <c r="AU1534" s="451"/>
      <c r="AV1534" s="451"/>
    </row>
    <row r="1535" spans="1:48">
      <c r="A1535" s="451"/>
      <c r="B1535" s="451"/>
      <c r="C1535" s="451"/>
      <c r="D1535" s="451"/>
      <c r="E1535" s="451"/>
      <c r="F1535" s="451"/>
      <c r="G1535" s="451"/>
      <c r="H1535" s="451"/>
      <c r="I1535" s="451"/>
      <c r="J1535" s="451"/>
      <c r="K1535" s="451"/>
      <c r="L1535" s="451"/>
      <c r="M1535" s="451"/>
      <c r="N1535" s="451"/>
      <c r="O1535" s="451"/>
      <c r="P1535" s="451"/>
      <c r="Q1535" s="451"/>
      <c r="R1535" s="451"/>
      <c r="S1535" s="451"/>
      <c r="T1535" s="451"/>
      <c r="U1535" s="451"/>
      <c r="V1535" s="451"/>
      <c r="W1535" s="451"/>
      <c r="X1535" s="451"/>
      <c r="Y1535" s="451"/>
      <c r="Z1535" s="451"/>
      <c r="AA1535" s="451"/>
      <c r="AB1535" s="451"/>
      <c r="AC1535" s="451"/>
      <c r="AD1535" s="451"/>
      <c r="AE1535" s="451"/>
      <c r="AF1535" s="451"/>
      <c r="AG1535" s="451"/>
      <c r="AH1535" s="451"/>
      <c r="AI1535" s="451"/>
      <c r="AJ1535" s="451"/>
      <c r="AK1535" s="451"/>
      <c r="AL1535" s="451"/>
      <c r="AM1535" s="451"/>
      <c r="AN1535" s="451"/>
      <c r="AO1535" s="451"/>
      <c r="AP1535" s="451"/>
      <c r="AQ1535" s="451"/>
      <c r="AR1535" s="451"/>
      <c r="AS1535" s="451"/>
      <c r="AT1535" s="451"/>
      <c r="AU1535" s="451"/>
      <c r="AV1535" s="451"/>
    </row>
    <row r="1536" spans="1:48">
      <c r="A1536" s="451"/>
      <c r="B1536" s="451"/>
      <c r="C1536" s="451"/>
      <c r="D1536" s="451"/>
      <c r="E1536" s="451"/>
      <c r="F1536" s="451"/>
      <c r="G1536" s="451"/>
      <c r="H1536" s="451"/>
      <c r="I1536" s="451"/>
      <c r="J1536" s="451"/>
      <c r="K1536" s="451"/>
      <c r="L1536" s="451"/>
      <c r="M1536" s="451"/>
      <c r="N1536" s="451"/>
      <c r="O1536" s="451"/>
      <c r="P1536" s="451"/>
      <c r="Q1536" s="451"/>
      <c r="R1536" s="451"/>
      <c r="S1536" s="451"/>
      <c r="T1536" s="451"/>
      <c r="U1536" s="451"/>
      <c r="V1536" s="451"/>
      <c r="W1536" s="451"/>
      <c r="X1536" s="451"/>
      <c r="Y1536" s="451"/>
      <c r="Z1536" s="451"/>
      <c r="AA1536" s="451"/>
      <c r="AB1536" s="451"/>
      <c r="AC1536" s="451"/>
      <c r="AD1536" s="451"/>
      <c r="AE1536" s="451"/>
      <c r="AF1536" s="451"/>
      <c r="AG1536" s="451"/>
      <c r="AH1536" s="451"/>
      <c r="AI1536" s="451"/>
      <c r="AJ1536" s="451"/>
      <c r="AK1536" s="451"/>
      <c r="AL1536" s="451"/>
      <c r="AM1536" s="451"/>
      <c r="AN1536" s="451"/>
      <c r="AO1536" s="451"/>
      <c r="AP1536" s="451"/>
      <c r="AQ1536" s="451"/>
      <c r="AR1536" s="451"/>
      <c r="AS1536" s="451"/>
      <c r="AT1536" s="451"/>
      <c r="AU1536" s="451"/>
      <c r="AV1536" s="451"/>
    </row>
    <row r="1537" spans="1:48">
      <c r="A1537" s="451"/>
      <c r="B1537" s="451"/>
      <c r="C1537" s="451"/>
      <c r="D1537" s="451"/>
      <c r="E1537" s="451"/>
      <c r="F1537" s="451"/>
      <c r="G1537" s="451"/>
      <c r="H1537" s="451"/>
      <c r="I1537" s="451"/>
      <c r="J1537" s="451"/>
      <c r="K1537" s="451"/>
      <c r="L1537" s="451"/>
      <c r="M1537" s="451"/>
      <c r="N1537" s="451"/>
      <c r="O1537" s="451"/>
      <c r="P1537" s="451"/>
      <c r="Q1537" s="451"/>
      <c r="R1537" s="451"/>
      <c r="S1537" s="451"/>
      <c r="T1537" s="451"/>
      <c r="U1537" s="451"/>
      <c r="V1537" s="451"/>
      <c r="W1537" s="451"/>
      <c r="X1537" s="451"/>
      <c r="Y1537" s="451"/>
      <c r="Z1537" s="451"/>
      <c r="AA1537" s="451"/>
      <c r="AB1537" s="451"/>
      <c r="AC1537" s="451"/>
      <c r="AD1537" s="451"/>
      <c r="AE1537" s="451"/>
      <c r="AF1537" s="451"/>
      <c r="AG1537" s="451"/>
      <c r="AH1537" s="451"/>
      <c r="AI1537" s="451"/>
      <c r="AJ1537" s="451"/>
      <c r="AK1537" s="451"/>
      <c r="AL1537" s="451"/>
      <c r="AM1537" s="451"/>
      <c r="AN1537" s="451"/>
      <c r="AO1537" s="451"/>
      <c r="AP1537" s="451"/>
      <c r="AQ1537" s="451"/>
      <c r="AR1537" s="451"/>
      <c r="AS1537" s="451"/>
      <c r="AT1537" s="451"/>
      <c r="AU1537" s="451"/>
      <c r="AV1537" s="451"/>
    </row>
    <row r="1538" spans="1:48">
      <c r="A1538" s="451"/>
      <c r="B1538" s="451"/>
      <c r="C1538" s="451"/>
      <c r="D1538" s="451"/>
      <c r="E1538" s="451"/>
      <c r="F1538" s="451"/>
      <c r="G1538" s="451"/>
      <c r="H1538" s="451"/>
      <c r="I1538" s="451"/>
      <c r="J1538" s="451"/>
      <c r="K1538" s="451"/>
      <c r="L1538" s="451"/>
      <c r="M1538" s="451"/>
      <c r="N1538" s="451"/>
      <c r="O1538" s="451"/>
      <c r="P1538" s="451"/>
      <c r="Q1538" s="451"/>
      <c r="R1538" s="451"/>
      <c r="S1538" s="451"/>
      <c r="T1538" s="451"/>
      <c r="U1538" s="451"/>
      <c r="V1538" s="451"/>
      <c r="W1538" s="451"/>
      <c r="X1538" s="451"/>
      <c r="Y1538" s="451"/>
      <c r="Z1538" s="451"/>
      <c r="AA1538" s="451"/>
      <c r="AB1538" s="451"/>
      <c r="AC1538" s="451"/>
      <c r="AD1538" s="451"/>
      <c r="AE1538" s="451"/>
      <c r="AF1538" s="451"/>
      <c r="AG1538" s="451"/>
      <c r="AH1538" s="451"/>
      <c r="AI1538" s="451"/>
      <c r="AJ1538" s="451"/>
      <c r="AK1538" s="451"/>
      <c r="AL1538" s="451"/>
      <c r="AM1538" s="451"/>
      <c r="AN1538" s="451"/>
      <c r="AO1538" s="451"/>
      <c r="AP1538" s="451"/>
      <c r="AQ1538" s="451"/>
      <c r="AR1538" s="451"/>
      <c r="AS1538" s="451"/>
      <c r="AT1538" s="451"/>
      <c r="AU1538" s="451"/>
      <c r="AV1538" s="451"/>
    </row>
    <row r="1539" spans="1:48">
      <c r="A1539" s="451"/>
      <c r="B1539" s="451"/>
      <c r="C1539" s="451"/>
      <c r="D1539" s="451"/>
      <c r="E1539" s="451"/>
      <c r="F1539" s="451"/>
      <c r="G1539" s="451"/>
      <c r="H1539" s="451"/>
      <c r="I1539" s="451"/>
      <c r="J1539" s="451"/>
      <c r="K1539" s="451"/>
      <c r="L1539" s="451"/>
      <c r="M1539" s="451"/>
      <c r="N1539" s="451"/>
      <c r="O1539" s="451"/>
      <c r="P1539" s="451"/>
      <c r="Q1539" s="451"/>
      <c r="R1539" s="451"/>
      <c r="S1539" s="451"/>
      <c r="T1539" s="451"/>
      <c r="U1539" s="451"/>
      <c r="V1539" s="451"/>
      <c r="W1539" s="451"/>
      <c r="X1539" s="451"/>
      <c r="Y1539" s="451"/>
      <c r="Z1539" s="451"/>
      <c r="AA1539" s="451"/>
      <c r="AB1539" s="451"/>
      <c r="AC1539" s="451"/>
      <c r="AD1539" s="451"/>
      <c r="AE1539" s="451"/>
      <c r="AF1539" s="451"/>
      <c r="AG1539" s="451"/>
      <c r="AH1539" s="451"/>
      <c r="AI1539" s="451"/>
      <c r="AJ1539" s="451"/>
      <c r="AK1539" s="451"/>
      <c r="AL1539" s="451"/>
      <c r="AM1539" s="451"/>
      <c r="AN1539" s="451"/>
      <c r="AO1539" s="451"/>
      <c r="AP1539" s="451"/>
      <c r="AQ1539" s="451"/>
      <c r="AR1539" s="451"/>
      <c r="AS1539" s="451"/>
      <c r="AT1539" s="451"/>
      <c r="AU1539" s="451"/>
      <c r="AV1539" s="451"/>
    </row>
    <row r="1540" spans="1:48">
      <c r="A1540" s="451"/>
      <c r="B1540" s="451"/>
      <c r="C1540" s="451"/>
      <c r="D1540" s="451"/>
      <c r="E1540" s="451"/>
      <c r="F1540" s="451"/>
      <c r="G1540" s="451"/>
      <c r="H1540" s="451"/>
      <c r="I1540" s="451"/>
      <c r="J1540" s="451"/>
      <c r="K1540" s="451"/>
      <c r="L1540" s="451"/>
      <c r="M1540" s="451"/>
      <c r="N1540" s="451"/>
      <c r="O1540" s="451"/>
      <c r="P1540" s="451"/>
      <c r="Q1540" s="451"/>
      <c r="R1540" s="451"/>
      <c r="S1540" s="451"/>
      <c r="T1540" s="451"/>
      <c r="U1540" s="451"/>
      <c r="V1540" s="451"/>
      <c r="W1540" s="451"/>
      <c r="X1540" s="451"/>
      <c r="Y1540" s="451"/>
      <c r="Z1540" s="451"/>
      <c r="AA1540" s="451"/>
      <c r="AB1540" s="451"/>
      <c r="AC1540" s="451"/>
      <c r="AD1540" s="451"/>
      <c r="AE1540" s="451"/>
      <c r="AF1540" s="451"/>
      <c r="AG1540" s="451"/>
      <c r="AH1540" s="451"/>
      <c r="AI1540" s="451"/>
      <c r="AJ1540" s="451"/>
      <c r="AK1540" s="451"/>
      <c r="AL1540" s="451"/>
      <c r="AM1540" s="451"/>
      <c r="AN1540" s="451"/>
      <c r="AO1540" s="451"/>
      <c r="AP1540" s="451"/>
      <c r="AQ1540" s="451"/>
      <c r="AR1540" s="451"/>
      <c r="AS1540" s="451"/>
      <c r="AT1540" s="451"/>
      <c r="AU1540" s="451"/>
      <c r="AV1540" s="451"/>
    </row>
    <row r="1541" spans="1:48">
      <c r="A1541" s="451"/>
      <c r="B1541" s="451"/>
      <c r="C1541" s="451"/>
      <c r="D1541" s="451"/>
      <c r="E1541" s="451"/>
      <c r="F1541" s="451"/>
      <c r="G1541" s="451"/>
      <c r="H1541" s="451"/>
      <c r="I1541" s="451"/>
      <c r="J1541" s="451"/>
      <c r="K1541" s="451"/>
      <c r="L1541" s="451"/>
      <c r="M1541" s="451"/>
      <c r="N1541" s="451"/>
      <c r="O1541" s="451"/>
      <c r="P1541" s="451"/>
      <c r="Q1541" s="451"/>
      <c r="R1541" s="451"/>
      <c r="S1541" s="451"/>
      <c r="T1541" s="451"/>
      <c r="U1541" s="451"/>
      <c r="V1541" s="451"/>
      <c r="W1541" s="451"/>
      <c r="X1541" s="451"/>
      <c r="Y1541" s="451"/>
      <c r="Z1541" s="451"/>
      <c r="AA1541" s="451"/>
      <c r="AB1541" s="451"/>
      <c r="AC1541" s="451"/>
      <c r="AD1541" s="451"/>
      <c r="AE1541" s="451"/>
      <c r="AF1541" s="451"/>
      <c r="AG1541" s="451"/>
      <c r="AH1541" s="451"/>
      <c r="AI1541" s="451"/>
      <c r="AJ1541" s="451"/>
      <c r="AK1541" s="451"/>
      <c r="AL1541" s="451"/>
      <c r="AM1541" s="451"/>
      <c r="AN1541" s="451"/>
      <c r="AO1541" s="451"/>
      <c r="AP1541" s="451"/>
      <c r="AQ1541" s="451"/>
      <c r="AR1541" s="451"/>
      <c r="AS1541" s="451"/>
      <c r="AT1541" s="451"/>
      <c r="AU1541" s="451"/>
      <c r="AV1541" s="451"/>
    </row>
    <row r="1542" spans="1:48">
      <c r="A1542" s="451"/>
      <c r="B1542" s="451"/>
      <c r="C1542" s="451"/>
      <c r="D1542" s="451"/>
      <c r="E1542" s="451"/>
      <c r="F1542" s="451"/>
      <c r="G1542" s="451"/>
      <c r="H1542" s="451"/>
      <c r="I1542" s="451"/>
      <c r="J1542" s="451"/>
      <c r="K1542" s="451"/>
      <c r="L1542" s="451"/>
      <c r="M1542" s="451"/>
      <c r="N1542" s="451"/>
      <c r="O1542" s="451"/>
      <c r="P1542" s="451"/>
      <c r="Q1542" s="451"/>
      <c r="R1542" s="451"/>
      <c r="S1542" s="451"/>
      <c r="T1542" s="451"/>
      <c r="U1542" s="451"/>
      <c r="V1542" s="451"/>
      <c r="W1542" s="451"/>
      <c r="X1542" s="451"/>
      <c r="Y1542" s="451"/>
      <c r="Z1542" s="451"/>
      <c r="AA1542" s="451"/>
      <c r="AB1542" s="451"/>
      <c r="AC1542" s="451"/>
      <c r="AD1542" s="451"/>
      <c r="AE1542" s="451"/>
      <c r="AF1542" s="451"/>
      <c r="AG1542" s="451"/>
      <c r="AH1542" s="451"/>
      <c r="AI1542" s="451"/>
      <c r="AJ1542" s="451"/>
      <c r="AK1542" s="451"/>
      <c r="AL1542" s="451"/>
      <c r="AM1542" s="451"/>
      <c r="AN1542" s="451"/>
      <c r="AO1542" s="451"/>
      <c r="AP1542" s="451"/>
      <c r="AQ1542" s="451"/>
      <c r="AR1542" s="451"/>
      <c r="AS1542" s="451"/>
      <c r="AT1542" s="451"/>
      <c r="AU1542" s="451"/>
      <c r="AV1542" s="451"/>
    </row>
    <row r="1543" spans="1:48">
      <c r="A1543" s="451"/>
      <c r="B1543" s="451"/>
      <c r="C1543" s="451"/>
      <c r="D1543" s="451"/>
      <c r="E1543" s="451"/>
      <c r="F1543" s="451"/>
      <c r="G1543" s="451"/>
      <c r="H1543" s="451"/>
      <c r="I1543" s="451"/>
      <c r="J1543" s="451"/>
      <c r="K1543" s="451"/>
      <c r="L1543" s="451"/>
      <c r="M1543" s="451"/>
      <c r="N1543" s="451"/>
      <c r="O1543" s="451"/>
      <c r="P1543" s="451"/>
      <c r="Q1543" s="451"/>
      <c r="R1543" s="451"/>
      <c r="S1543" s="451"/>
      <c r="T1543" s="451"/>
      <c r="U1543" s="451"/>
      <c r="V1543" s="451"/>
      <c r="W1543" s="451"/>
      <c r="X1543" s="451"/>
      <c r="Y1543" s="451"/>
      <c r="Z1543" s="451"/>
      <c r="AA1543" s="451"/>
      <c r="AB1543" s="451"/>
      <c r="AC1543" s="451"/>
      <c r="AD1543" s="451"/>
      <c r="AE1543" s="451"/>
      <c r="AF1543" s="451"/>
      <c r="AG1543" s="451"/>
      <c r="AH1543" s="451"/>
      <c r="AI1543" s="451"/>
      <c r="AJ1543" s="451"/>
      <c r="AK1543" s="451"/>
      <c r="AL1543" s="451"/>
      <c r="AM1543" s="451"/>
      <c r="AN1543" s="451"/>
      <c r="AO1543" s="451"/>
      <c r="AP1543" s="451"/>
      <c r="AQ1543" s="451"/>
      <c r="AR1543" s="451"/>
      <c r="AS1543" s="451"/>
      <c r="AT1543" s="451"/>
      <c r="AU1543" s="451"/>
      <c r="AV1543" s="451"/>
    </row>
    <row r="1544" spans="1:48">
      <c r="A1544" s="451"/>
      <c r="B1544" s="451"/>
      <c r="C1544" s="451"/>
      <c r="D1544" s="451"/>
      <c r="E1544" s="451"/>
      <c r="F1544" s="451"/>
      <c r="G1544" s="451"/>
      <c r="H1544" s="451"/>
      <c r="I1544" s="451"/>
      <c r="J1544" s="451"/>
      <c r="K1544" s="451"/>
      <c r="L1544" s="451"/>
      <c r="M1544" s="451"/>
      <c r="N1544" s="451"/>
      <c r="O1544" s="451"/>
      <c r="P1544" s="451"/>
      <c r="Q1544" s="451"/>
      <c r="R1544" s="451"/>
      <c r="S1544" s="451"/>
      <c r="T1544" s="451"/>
      <c r="U1544" s="451"/>
      <c r="V1544" s="451"/>
      <c r="W1544" s="451"/>
      <c r="X1544" s="451"/>
      <c r="Y1544" s="451"/>
      <c r="Z1544" s="451"/>
      <c r="AA1544" s="451"/>
      <c r="AB1544" s="451"/>
      <c r="AC1544" s="451"/>
      <c r="AD1544" s="451"/>
      <c r="AE1544" s="451"/>
      <c r="AF1544" s="451"/>
      <c r="AG1544" s="451"/>
      <c r="AH1544" s="451"/>
      <c r="AI1544" s="451"/>
      <c r="AJ1544" s="451"/>
      <c r="AK1544" s="451"/>
      <c r="AL1544" s="451"/>
      <c r="AM1544" s="451"/>
      <c r="AN1544" s="451"/>
      <c r="AO1544" s="451"/>
      <c r="AP1544" s="451"/>
      <c r="AQ1544" s="451"/>
      <c r="AR1544" s="451"/>
      <c r="AS1544" s="451"/>
      <c r="AT1544" s="451"/>
      <c r="AU1544" s="451"/>
      <c r="AV1544" s="451"/>
    </row>
    <row r="1545" spans="1:48">
      <c r="A1545" s="451"/>
      <c r="B1545" s="451"/>
      <c r="C1545" s="451"/>
      <c r="D1545" s="451"/>
      <c r="E1545" s="451"/>
      <c r="F1545" s="451"/>
      <c r="G1545" s="451"/>
      <c r="H1545" s="451"/>
      <c r="I1545" s="451"/>
      <c r="J1545" s="451"/>
      <c r="K1545" s="451"/>
      <c r="L1545" s="451"/>
      <c r="M1545" s="451"/>
      <c r="N1545" s="451"/>
      <c r="O1545" s="451"/>
      <c r="P1545" s="451"/>
      <c r="Q1545" s="451"/>
      <c r="R1545" s="451"/>
      <c r="S1545" s="451"/>
      <c r="T1545" s="451"/>
      <c r="U1545" s="451"/>
      <c r="V1545" s="451"/>
      <c r="W1545" s="451"/>
      <c r="X1545" s="451"/>
      <c r="Y1545" s="451"/>
      <c r="Z1545" s="451"/>
      <c r="AA1545" s="451"/>
      <c r="AB1545" s="451"/>
      <c r="AC1545" s="451"/>
      <c r="AD1545" s="451"/>
      <c r="AE1545" s="451"/>
      <c r="AF1545" s="451"/>
      <c r="AG1545" s="451"/>
      <c r="AH1545" s="451"/>
      <c r="AI1545" s="451"/>
      <c r="AJ1545" s="451"/>
      <c r="AK1545" s="451"/>
      <c r="AL1545" s="451"/>
      <c r="AM1545" s="451"/>
      <c r="AN1545" s="451"/>
      <c r="AO1545" s="451"/>
      <c r="AP1545" s="451"/>
      <c r="AQ1545" s="451"/>
      <c r="AR1545" s="451"/>
      <c r="AS1545" s="451"/>
      <c r="AT1545" s="451"/>
      <c r="AU1545" s="451"/>
      <c r="AV1545" s="451"/>
    </row>
    <row r="1546" spans="1:48">
      <c r="A1546" s="451"/>
      <c r="B1546" s="451"/>
      <c r="C1546" s="451"/>
      <c r="D1546" s="451"/>
      <c r="E1546" s="451"/>
      <c r="F1546" s="451"/>
      <c r="G1546" s="451"/>
      <c r="H1546" s="451"/>
      <c r="I1546" s="451"/>
      <c r="J1546" s="451"/>
      <c r="K1546" s="451"/>
      <c r="L1546" s="451"/>
      <c r="M1546" s="451"/>
      <c r="N1546" s="451"/>
      <c r="O1546" s="451"/>
      <c r="P1546" s="451"/>
      <c r="Q1546" s="451"/>
      <c r="R1546" s="451"/>
      <c r="S1546" s="451"/>
      <c r="T1546" s="451"/>
      <c r="U1546" s="451"/>
      <c r="V1546" s="451"/>
      <c r="W1546" s="451"/>
      <c r="X1546" s="451"/>
      <c r="Y1546" s="451"/>
      <c r="Z1546" s="451"/>
      <c r="AA1546" s="451"/>
      <c r="AB1546" s="451"/>
      <c r="AC1546" s="451"/>
      <c r="AD1546" s="451"/>
      <c r="AE1546" s="451"/>
      <c r="AF1546" s="451"/>
      <c r="AG1546" s="451"/>
      <c r="AH1546" s="451"/>
      <c r="AI1546" s="451"/>
      <c r="AJ1546" s="451"/>
      <c r="AK1546" s="451"/>
      <c r="AL1546" s="451"/>
      <c r="AM1546" s="451"/>
      <c r="AN1546" s="451"/>
      <c r="AO1546" s="451"/>
      <c r="AP1546" s="451"/>
      <c r="AQ1546" s="451"/>
      <c r="AR1546" s="451"/>
      <c r="AS1546" s="451"/>
      <c r="AT1546" s="451"/>
      <c r="AU1546" s="451"/>
      <c r="AV1546" s="451"/>
    </row>
    <row r="1547" spans="1:48">
      <c r="A1547" s="451"/>
      <c r="B1547" s="451"/>
      <c r="C1547" s="451"/>
      <c r="D1547" s="451"/>
      <c r="E1547" s="451"/>
      <c r="F1547" s="451"/>
      <c r="G1547" s="451"/>
      <c r="H1547" s="451"/>
      <c r="I1547" s="451"/>
      <c r="J1547" s="451"/>
      <c r="K1547" s="451"/>
      <c r="L1547" s="451"/>
      <c r="M1547" s="451"/>
      <c r="N1547" s="451"/>
      <c r="O1547" s="451"/>
      <c r="P1547" s="451"/>
      <c r="Q1547" s="451"/>
      <c r="R1547" s="451"/>
      <c r="S1547" s="451"/>
      <c r="T1547" s="451"/>
      <c r="U1547" s="451"/>
      <c r="V1547" s="451"/>
      <c r="W1547" s="451"/>
      <c r="X1547" s="451"/>
      <c r="Y1547" s="451"/>
      <c r="Z1547" s="451"/>
      <c r="AA1547" s="451"/>
      <c r="AB1547" s="451"/>
      <c r="AC1547" s="451"/>
      <c r="AD1547" s="451"/>
      <c r="AE1547" s="451"/>
      <c r="AF1547" s="451"/>
      <c r="AG1547" s="451"/>
      <c r="AH1547" s="451"/>
      <c r="AI1547" s="451"/>
      <c r="AJ1547" s="451"/>
      <c r="AK1547" s="451"/>
      <c r="AL1547" s="451"/>
      <c r="AM1547" s="451"/>
      <c r="AN1547" s="451"/>
      <c r="AO1547" s="451"/>
      <c r="AP1547" s="451"/>
      <c r="AQ1547" s="451"/>
      <c r="AR1547" s="451"/>
      <c r="AS1547" s="451"/>
      <c r="AT1547" s="451"/>
      <c r="AU1547" s="451"/>
      <c r="AV1547" s="451"/>
    </row>
    <row r="1548" spans="1:48">
      <c r="A1548" s="451"/>
      <c r="B1548" s="451"/>
      <c r="C1548" s="451"/>
      <c r="D1548" s="451"/>
      <c r="E1548" s="451"/>
      <c r="F1548" s="451"/>
      <c r="G1548" s="451"/>
      <c r="H1548" s="451"/>
      <c r="I1548" s="451"/>
      <c r="J1548" s="451"/>
      <c r="K1548" s="451"/>
      <c r="L1548" s="451"/>
      <c r="M1548" s="451"/>
      <c r="N1548" s="451"/>
      <c r="O1548" s="451"/>
      <c r="P1548" s="451"/>
      <c r="Q1548" s="451"/>
      <c r="R1548" s="451"/>
      <c r="S1548" s="451"/>
      <c r="T1548" s="451"/>
      <c r="U1548" s="451"/>
      <c r="V1548" s="451"/>
      <c r="W1548" s="451"/>
      <c r="X1548" s="451"/>
      <c r="Y1548" s="451"/>
      <c r="Z1548" s="451"/>
      <c r="AA1548" s="451"/>
      <c r="AB1548" s="451"/>
      <c r="AC1548" s="451"/>
      <c r="AD1548" s="451"/>
      <c r="AE1548" s="451"/>
      <c r="AF1548" s="451"/>
      <c r="AG1548" s="451"/>
      <c r="AH1548" s="451"/>
      <c r="AI1548" s="451"/>
      <c r="AJ1548" s="451"/>
      <c r="AK1548" s="451"/>
      <c r="AL1548" s="451"/>
      <c r="AM1548" s="451"/>
      <c r="AN1548" s="451"/>
      <c r="AO1548" s="451"/>
      <c r="AP1548" s="451"/>
      <c r="AQ1548" s="451"/>
      <c r="AR1548" s="451"/>
      <c r="AS1548" s="451"/>
      <c r="AT1548" s="451"/>
      <c r="AU1548" s="451"/>
      <c r="AV1548" s="451"/>
    </row>
    <row r="1549" spans="1:48">
      <c r="A1549" s="451"/>
      <c r="B1549" s="451"/>
      <c r="C1549" s="451"/>
      <c r="D1549" s="451"/>
      <c r="E1549" s="451"/>
      <c r="F1549" s="451"/>
      <c r="G1549" s="451"/>
      <c r="H1549" s="451"/>
      <c r="I1549" s="451"/>
      <c r="J1549" s="451"/>
      <c r="K1549" s="451"/>
      <c r="L1549" s="451"/>
      <c r="M1549" s="451"/>
      <c r="N1549" s="451"/>
      <c r="O1549" s="451"/>
      <c r="P1549" s="451"/>
      <c r="Q1549" s="451"/>
      <c r="R1549" s="451"/>
      <c r="S1549" s="451"/>
      <c r="T1549" s="451"/>
      <c r="U1549" s="451"/>
      <c r="V1549" s="451"/>
      <c r="W1549" s="451"/>
      <c r="X1549" s="451"/>
      <c r="Y1549" s="451"/>
      <c r="Z1549" s="451"/>
      <c r="AA1549" s="451"/>
      <c r="AB1549" s="451"/>
      <c r="AC1549" s="451"/>
      <c r="AD1549" s="451"/>
      <c r="AE1549" s="451"/>
      <c r="AF1549" s="451"/>
      <c r="AG1549" s="451"/>
      <c r="AH1549" s="451"/>
      <c r="AI1549" s="451"/>
      <c r="AJ1549" s="451"/>
      <c r="AK1549" s="451"/>
      <c r="AL1549" s="451"/>
      <c r="AM1549" s="451"/>
      <c r="AN1549" s="451"/>
      <c r="AO1549" s="451"/>
      <c r="AP1549" s="451"/>
      <c r="AQ1549" s="451"/>
      <c r="AR1549" s="451"/>
      <c r="AS1549" s="451"/>
      <c r="AT1549" s="451"/>
      <c r="AU1549" s="451"/>
      <c r="AV1549" s="451"/>
    </row>
    <row r="1550" spans="1:48">
      <c r="A1550" s="451"/>
      <c r="B1550" s="451"/>
      <c r="C1550" s="451"/>
      <c r="D1550" s="451"/>
      <c r="E1550" s="451"/>
      <c r="F1550" s="451"/>
      <c r="G1550" s="451"/>
      <c r="H1550" s="451"/>
      <c r="I1550" s="451"/>
      <c r="J1550" s="451"/>
      <c r="K1550" s="451"/>
      <c r="L1550" s="451"/>
      <c r="M1550" s="451"/>
      <c r="N1550" s="451"/>
      <c r="O1550" s="451"/>
      <c r="P1550" s="451"/>
      <c r="Q1550" s="451"/>
      <c r="R1550" s="451"/>
      <c r="S1550" s="451"/>
      <c r="T1550" s="451"/>
      <c r="U1550" s="451"/>
      <c r="V1550" s="451"/>
      <c r="W1550" s="451"/>
      <c r="X1550" s="451"/>
      <c r="Y1550" s="451"/>
      <c r="Z1550" s="451"/>
      <c r="AA1550" s="451"/>
      <c r="AB1550" s="451"/>
      <c r="AC1550" s="451"/>
      <c r="AD1550" s="451"/>
      <c r="AE1550" s="451"/>
      <c r="AF1550" s="451"/>
      <c r="AG1550" s="451"/>
      <c r="AH1550" s="451"/>
      <c r="AI1550" s="451"/>
      <c r="AJ1550" s="451"/>
      <c r="AK1550" s="451"/>
      <c r="AL1550" s="451"/>
      <c r="AM1550" s="451"/>
      <c r="AN1550" s="451"/>
      <c r="AO1550" s="451"/>
      <c r="AP1550" s="451"/>
      <c r="AQ1550" s="451"/>
      <c r="AR1550" s="451"/>
      <c r="AS1550" s="451"/>
      <c r="AT1550" s="451"/>
      <c r="AU1550" s="451"/>
      <c r="AV1550" s="451"/>
    </row>
    <row r="1551" spans="1:48">
      <c r="A1551" s="451"/>
      <c r="B1551" s="451"/>
      <c r="C1551" s="451"/>
      <c r="D1551" s="451"/>
      <c r="E1551" s="451"/>
      <c r="F1551" s="451"/>
      <c r="G1551" s="451"/>
      <c r="H1551" s="451"/>
      <c r="I1551" s="451"/>
      <c r="J1551" s="451"/>
      <c r="K1551" s="451"/>
      <c r="L1551" s="451"/>
      <c r="M1551" s="451"/>
      <c r="N1551" s="451"/>
      <c r="O1551" s="451"/>
      <c r="P1551" s="451"/>
      <c r="Q1551" s="451"/>
      <c r="R1551" s="451"/>
      <c r="S1551" s="451"/>
      <c r="T1551" s="451"/>
      <c r="U1551" s="451"/>
      <c r="V1551" s="451"/>
      <c r="W1551" s="451"/>
      <c r="X1551" s="451"/>
      <c r="Y1551" s="451"/>
      <c r="Z1551" s="451"/>
      <c r="AA1551" s="451"/>
      <c r="AB1551" s="451"/>
      <c r="AC1551" s="451"/>
      <c r="AD1551" s="451"/>
      <c r="AE1551" s="451"/>
      <c r="AF1551" s="451"/>
      <c r="AG1551" s="451"/>
      <c r="AH1551" s="451"/>
      <c r="AI1551" s="451"/>
      <c r="AJ1551" s="451"/>
      <c r="AK1551" s="451"/>
      <c r="AL1551" s="451"/>
      <c r="AM1551" s="451"/>
      <c r="AN1551" s="451"/>
      <c r="AO1551" s="451"/>
      <c r="AP1551" s="451"/>
      <c r="AQ1551" s="451"/>
      <c r="AR1551" s="451"/>
      <c r="AS1551" s="451"/>
      <c r="AT1551" s="451"/>
      <c r="AU1551" s="451"/>
      <c r="AV1551" s="451"/>
    </row>
    <row r="1552" spans="1:48">
      <c r="A1552" s="451"/>
      <c r="B1552" s="451"/>
      <c r="C1552" s="451"/>
      <c r="D1552" s="451"/>
      <c r="E1552" s="451"/>
      <c r="F1552" s="451"/>
      <c r="G1552" s="451"/>
      <c r="H1552" s="451"/>
      <c r="I1552" s="451"/>
      <c r="J1552" s="451"/>
      <c r="K1552" s="451"/>
      <c r="L1552" s="451"/>
      <c r="M1552" s="451"/>
      <c r="N1552" s="451"/>
      <c r="O1552" s="451"/>
      <c r="P1552" s="451"/>
      <c r="Q1552" s="451"/>
      <c r="R1552" s="451"/>
      <c r="S1552" s="451"/>
      <c r="T1552" s="451"/>
      <c r="U1552" s="451"/>
      <c r="V1552" s="451"/>
      <c r="W1552" s="451"/>
      <c r="X1552" s="451"/>
      <c r="Y1552" s="451"/>
      <c r="Z1552" s="451"/>
      <c r="AA1552" s="451"/>
      <c r="AB1552" s="451"/>
      <c r="AC1552" s="451"/>
      <c r="AD1552" s="451"/>
      <c r="AE1552" s="451"/>
      <c r="AF1552" s="451"/>
      <c r="AG1552" s="451"/>
      <c r="AH1552" s="451"/>
      <c r="AI1552" s="451"/>
      <c r="AJ1552" s="451"/>
      <c r="AK1552" s="451"/>
      <c r="AL1552" s="451"/>
      <c r="AM1552" s="451"/>
      <c r="AN1552" s="451"/>
      <c r="AO1552" s="451"/>
      <c r="AP1552" s="451"/>
      <c r="AQ1552" s="451"/>
      <c r="AR1552" s="451"/>
      <c r="AS1552" s="451"/>
      <c r="AT1552" s="451"/>
      <c r="AU1552" s="451"/>
      <c r="AV1552" s="451"/>
    </row>
    <row r="1553" spans="1:48">
      <c r="A1553" s="451"/>
      <c r="B1553" s="451"/>
      <c r="C1553" s="451"/>
      <c r="D1553" s="451"/>
      <c r="E1553" s="451"/>
      <c r="F1553" s="451"/>
      <c r="G1553" s="451"/>
      <c r="H1553" s="451"/>
      <c r="I1553" s="451"/>
      <c r="J1553" s="451"/>
      <c r="K1553" s="451"/>
      <c r="L1553" s="451"/>
      <c r="M1553" s="451"/>
      <c r="N1553" s="451"/>
      <c r="O1553" s="451"/>
      <c r="P1553" s="451"/>
      <c r="Q1553" s="451"/>
      <c r="R1553" s="451"/>
      <c r="S1553" s="451"/>
      <c r="T1553" s="451"/>
      <c r="U1553" s="451"/>
      <c r="V1553" s="451"/>
      <c r="W1553" s="451"/>
      <c r="X1553" s="451"/>
      <c r="Y1553" s="451"/>
      <c r="Z1553" s="451"/>
      <c r="AA1553" s="451"/>
      <c r="AB1553" s="451"/>
      <c r="AC1553" s="451"/>
      <c r="AD1553" s="451"/>
      <c r="AE1553" s="451"/>
      <c r="AF1553" s="451"/>
      <c r="AG1553" s="451"/>
      <c r="AH1553" s="451"/>
      <c r="AI1553" s="451"/>
      <c r="AJ1553" s="451"/>
      <c r="AK1553" s="451"/>
      <c r="AL1553" s="451"/>
      <c r="AM1553" s="451"/>
      <c r="AN1553" s="451"/>
      <c r="AO1553" s="451"/>
      <c r="AP1553" s="451"/>
      <c r="AQ1553" s="451"/>
      <c r="AR1553" s="451"/>
      <c r="AS1553" s="451"/>
      <c r="AT1553" s="451"/>
      <c r="AU1553" s="451"/>
      <c r="AV1553" s="451"/>
    </row>
    <row r="1554" spans="1:48">
      <c r="A1554" s="451"/>
      <c r="B1554" s="451"/>
      <c r="C1554" s="451"/>
      <c r="D1554" s="451"/>
      <c r="E1554" s="451"/>
      <c r="F1554" s="451"/>
      <c r="G1554" s="451"/>
      <c r="H1554" s="451"/>
      <c r="I1554" s="451"/>
      <c r="J1554" s="451"/>
      <c r="K1554" s="451"/>
      <c r="L1554" s="451"/>
      <c r="M1554" s="451"/>
      <c r="N1554" s="451"/>
      <c r="O1554" s="451"/>
      <c r="P1554" s="451"/>
      <c r="Q1554" s="451"/>
      <c r="R1554" s="451"/>
      <c r="S1554" s="451"/>
      <c r="T1554" s="451"/>
      <c r="U1554" s="451"/>
      <c r="V1554" s="451"/>
      <c r="W1554" s="451"/>
      <c r="X1554" s="451"/>
      <c r="Y1554" s="451"/>
      <c r="Z1554" s="451"/>
      <c r="AA1554" s="451"/>
      <c r="AB1554" s="451"/>
      <c r="AC1554" s="451"/>
      <c r="AD1554" s="451"/>
      <c r="AE1554" s="451"/>
      <c r="AF1554" s="451"/>
      <c r="AG1554" s="451"/>
      <c r="AH1554" s="451"/>
      <c r="AI1554" s="451"/>
      <c r="AJ1554" s="451"/>
      <c r="AK1554" s="451"/>
      <c r="AL1554" s="451"/>
      <c r="AM1554" s="451"/>
      <c r="AN1554" s="451"/>
      <c r="AO1554" s="451"/>
      <c r="AP1554" s="451"/>
      <c r="AQ1554" s="451"/>
      <c r="AR1554" s="451"/>
      <c r="AS1554" s="451"/>
      <c r="AT1554" s="451"/>
      <c r="AU1554" s="451"/>
      <c r="AV1554" s="451"/>
    </row>
    <row r="1555" spans="1:48">
      <c r="A1555" s="451"/>
      <c r="B1555" s="451"/>
      <c r="C1555" s="451"/>
      <c r="D1555" s="451"/>
      <c r="E1555" s="451"/>
      <c r="F1555" s="451"/>
      <c r="G1555" s="451"/>
      <c r="H1555" s="451"/>
      <c r="I1555" s="451"/>
      <c r="J1555" s="451"/>
      <c r="K1555" s="451"/>
      <c r="L1555" s="451"/>
      <c r="M1555" s="451"/>
      <c r="N1555" s="451"/>
      <c r="O1555" s="451"/>
      <c r="P1555" s="451"/>
      <c r="Q1555" s="451"/>
      <c r="R1555" s="451"/>
      <c r="S1555" s="451"/>
      <c r="T1555" s="451"/>
      <c r="U1555" s="451"/>
      <c r="V1555" s="451"/>
      <c r="W1555" s="451"/>
      <c r="X1555" s="451"/>
      <c r="Y1555" s="451"/>
      <c r="Z1555" s="451"/>
      <c r="AA1555" s="451"/>
      <c r="AB1555" s="451"/>
      <c r="AC1555" s="451"/>
      <c r="AD1555" s="451"/>
      <c r="AE1555" s="451"/>
      <c r="AF1555" s="451"/>
      <c r="AG1555" s="451"/>
      <c r="AH1555" s="451"/>
      <c r="AI1555" s="451"/>
      <c r="AJ1555" s="451"/>
      <c r="AK1555" s="451"/>
      <c r="AL1555" s="451"/>
      <c r="AM1555" s="451"/>
      <c r="AN1555" s="451"/>
      <c r="AO1555" s="451"/>
      <c r="AP1555" s="451"/>
      <c r="AQ1555" s="451"/>
      <c r="AR1555" s="451"/>
      <c r="AS1555" s="451"/>
      <c r="AT1555" s="451"/>
      <c r="AU1555" s="451"/>
      <c r="AV1555" s="451"/>
    </row>
    <row r="1556" spans="1:48">
      <c r="A1556" s="451"/>
      <c r="B1556" s="451"/>
      <c r="C1556" s="451"/>
      <c r="D1556" s="451"/>
      <c r="E1556" s="451"/>
      <c r="F1556" s="451"/>
      <c r="G1556" s="451"/>
      <c r="H1556" s="451"/>
      <c r="I1556" s="451"/>
      <c r="J1556" s="451"/>
      <c r="K1556" s="451"/>
      <c r="L1556" s="451"/>
      <c r="M1556" s="451"/>
      <c r="N1556" s="451"/>
      <c r="O1556" s="451"/>
      <c r="P1556" s="451"/>
      <c r="Q1556" s="451"/>
      <c r="R1556" s="451"/>
      <c r="S1556" s="451"/>
      <c r="T1556" s="451"/>
      <c r="U1556" s="451"/>
      <c r="V1556" s="451"/>
      <c r="W1556" s="451"/>
      <c r="X1556" s="451"/>
      <c r="Y1556" s="451"/>
      <c r="Z1556" s="451"/>
      <c r="AA1556" s="451"/>
      <c r="AB1556" s="451"/>
      <c r="AC1556" s="451"/>
      <c r="AD1556" s="451"/>
      <c r="AE1556" s="451"/>
      <c r="AF1556" s="451"/>
      <c r="AG1556" s="451"/>
      <c r="AH1556" s="451"/>
      <c r="AI1556" s="451"/>
      <c r="AJ1556" s="451"/>
      <c r="AK1556" s="451"/>
      <c r="AL1556" s="451"/>
      <c r="AM1556" s="451"/>
      <c r="AN1556" s="451"/>
      <c r="AO1556" s="451"/>
      <c r="AP1556" s="451"/>
      <c r="AQ1556" s="451"/>
      <c r="AR1556" s="451"/>
      <c r="AS1556" s="451"/>
      <c r="AT1556" s="451"/>
      <c r="AU1556" s="451"/>
      <c r="AV1556" s="451"/>
    </row>
    <row r="1557" spans="1:48">
      <c r="A1557" s="451"/>
      <c r="B1557" s="451"/>
      <c r="C1557" s="451"/>
      <c r="D1557" s="451"/>
      <c r="E1557" s="451"/>
      <c r="F1557" s="451"/>
      <c r="G1557" s="451"/>
      <c r="H1557" s="451"/>
      <c r="I1557" s="451"/>
      <c r="J1557" s="451"/>
      <c r="K1557" s="451"/>
      <c r="L1557" s="451"/>
      <c r="M1557" s="451"/>
      <c r="N1557" s="451"/>
      <c r="O1557" s="451"/>
      <c r="P1557" s="451"/>
      <c r="Q1557" s="451"/>
      <c r="R1557" s="451"/>
      <c r="S1557" s="451"/>
      <c r="T1557" s="451"/>
      <c r="U1557" s="451"/>
      <c r="V1557" s="451"/>
      <c r="W1557" s="451"/>
      <c r="X1557" s="451"/>
      <c r="Y1557" s="451"/>
      <c r="Z1557" s="451"/>
      <c r="AA1557" s="451"/>
      <c r="AB1557" s="451"/>
      <c r="AC1557" s="451"/>
      <c r="AD1557" s="451"/>
      <c r="AE1557" s="451"/>
      <c r="AF1557" s="451"/>
      <c r="AG1557" s="451"/>
      <c r="AH1557" s="451"/>
      <c r="AI1557" s="451"/>
      <c r="AJ1557" s="451"/>
      <c r="AK1557" s="451"/>
      <c r="AL1557" s="451"/>
      <c r="AM1557" s="451"/>
      <c r="AN1557" s="451"/>
      <c r="AO1557" s="451"/>
      <c r="AP1557" s="451"/>
      <c r="AQ1557" s="451"/>
      <c r="AR1557" s="451"/>
      <c r="AS1557" s="451"/>
      <c r="AT1557" s="451"/>
      <c r="AU1557" s="451"/>
      <c r="AV1557" s="451"/>
    </row>
    <row r="1558" spans="1:48">
      <c r="A1558" s="451"/>
      <c r="B1558" s="451"/>
      <c r="C1558" s="451"/>
      <c r="D1558" s="451"/>
      <c r="E1558" s="451"/>
      <c r="F1558" s="451"/>
      <c r="G1558" s="451"/>
      <c r="H1558" s="451"/>
      <c r="I1558" s="451"/>
      <c r="J1558" s="451"/>
      <c r="K1558" s="451"/>
      <c r="L1558" s="451"/>
      <c r="M1558" s="451"/>
      <c r="N1558" s="451"/>
      <c r="O1558" s="451"/>
      <c r="P1558" s="451"/>
      <c r="Q1558" s="451"/>
      <c r="R1558" s="451"/>
      <c r="S1558" s="451"/>
      <c r="T1558" s="451"/>
      <c r="U1558" s="451"/>
      <c r="V1558" s="451"/>
      <c r="W1558" s="451"/>
      <c r="X1558" s="451"/>
      <c r="Y1558" s="451"/>
      <c r="Z1558" s="451"/>
      <c r="AA1558" s="451"/>
      <c r="AB1558" s="451"/>
      <c r="AC1558" s="451"/>
      <c r="AD1558" s="451"/>
      <c r="AE1558" s="451"/>
      <c r="AF1558" s="451"/>
      <c r="AG1558" s="451"/>
      <c r="AH1558" s="451"/>
      <c r="AI1558" s="451"/>
      <c r="AJ1558" s="451"/>
      <c r="AK1558" s="451"/>
      <c r="AL1558" s="451"/>
      <c r="AM1558" s="451"/>
      <c r="AN1558" s="451"/>
      <c r="AO1558" s="451"/>
      <c r="AP1558" s="451"/>
      <c r="AQ1558" s="451"/>
      <c r="AR1558" s="451"/>
      <c r="AS1558" s="451"/>
      <c r="AT1558" s="451"/>
      <c r="AU1558" s="451"/>
      <c r="AV1558" s="451"/>
    </row>
    <row r="1559" spans="1:48">
      <c r="A1559" s="451"/>
      <c r="B1559" s="451"/>
      <c r="C1559" s="451"/>
      <c r="D1559" s="451"/>
      <c r="E1559" s="451"/>
      <c r="F1559" s="451"/>
      <c r="G1559" s="451"/>
      <c r="H1559" s="451"/>
      <c r="I1559" s="451"/>
      <c r="J1559" s="451"/>
      <c r="K1559" s="451"/>
      <c r="L1559" s="451"/>
      <c r="M1559" s="451"/>
      <c r="N1559" s="451"/>
      <c r="O1559" s="451"/>
      <c r="P1559" s="451"/>
      <c r="Q1559" s="451"/>
      <c r="R1559" s="451"/>
      <c r="S1559" s="451"/>
      <c r="T1559" s="451"/>
      <c r="U1559" s="451"/>
      <c r="V1559" s="451"/>
      <c r="W1559" s="451"/>
      <c r="X1559" s="451"/>
      <c r="Y1559" s="451"/>
      <c r="Z1559" s="451"/>
      <c r="AA1559" s="451"/>
      <c r="AB1559" s="451"/>
      <c r="AC1559" s="451"/>
      <c r="AD1559" s="451"/>
      <c r="AE1559" s="451"/>
      <c r="AF1559" s="451"/>
      <c r="AG1559" s="451"/>
      <c r="AH1559" s="451"/>
      <c r="AI1559" s="451"/>
      <c r="AJ1559" s="451"/>
      <c r="AK1559" s="451"/>
      <c r="AL1559" s="451"/>
      <c r="AM1559" s="451"/>
      <c r="AN1559" s="451"/>
      <c r="AO1559" s="451"/>
      <c r="AP1559" s="451"/>
      <c r="AQ1559" s="451"/>
      <c r="AR1559" s="451"/>
      <c r="AS1559" s="451"/>
      <c r="AT1559" s="451"/>
      <c r="AU1559" s="451"/>
      <c r="AV1559" s="451"/>
    </row>
    <row r="1560" spans="1:48">
      <c r="A1560" s="451"/>
      <c r="B1560" s="451"/>
      <c r="C1560" s="451"/>
      <c r="D1560" s="451"/>
      <c r="E1560" s="451"/>
      <c r="F1560" s="451"/>
      <c r="G1560" s="451"/>
      <c r="H1560" s="451"/>
      <c r="I1560" s="451"/>
      <c r="J1560" s="451"/>
      <c r="K1560" s="451"/>
      <c r="L1560" s="451"/>
      <c r="M1560" s="451"/>
      <c r="N1560" s="451"/>
      <c r="O1560" s="451"/>
      <c r="P1560" s="451"/>
      <c r="Q1560" s="451"/>
      <c r="R1560" s="451"/>
      <c r="S1560" s="451"/>
      <c r="T1560" s="451"/>
      <c r="U1560" s="451"/>
      <c r="V1560" s="451"/>
      <c r="W1560" s="451"/>
      <c r="X1560" s="451"/>
      <c r="Y1560" s="451"/>
      <c r="Z1560" s="451"/>
      <c r="AA1560" s="451"/>
      <c r="AB1560" s="451"/>
      <c r="AC1560" s="451"/>
      <c r="AD1560" s="451"/>
      <c r="AE1560" s="451"/>
      <c r="AF1560" s="451"/>
      <c r="AG1560" s="451"/>
      <c r="AH1560" s="451"/>
      <c r="AI1560" s="451"/>
      <c r="AJ1560" s="451"/>
      <c r="AK1560" s="451"/>
      <c r="AL1560" s="451"/>
      <c r="AM1560" s="451"/>
      <c r="AN1560" s="451"/>
      <c r="AO1560" s="451"/>
      <c r="AP1560" s="451"/>
      <c r="AQ1560" s="451"/>
      <c r="AR1560" s="451"/>
      <c r="AS1560" s="451"/>
      <c r="AT1560" s="451"/>
      <c r="AU1560" s="451"/>
      <c r="AV1560" s="451"/>
    </row>
    <row r="1561" spans="1:48">
      <c r="A1561" s="451"/>
      <c r="B1561" s="451"/>
      <c r="C1561" s="451"/>
      <c r="D1561" s="451"/>
      <c r="E1561" s="451"/>
      <c r="F1561" s="451"/>
      <c r="G1561" s="451"/>
      <c r="H1561" s="451"/>
      <c r="I1561" s="451"/>
      <c r="J1561" s="451"/>
      <c r="K1561" s="451"/>
      <c r="L1561" s="451"/>
      <c r="M1561" s="451"/>
      <c r="N1561" s="451"/>
      <c r="O1561" s="451"/>
      <c r="P1561" s="451"/>
      <c r="Q1561" s="451"/>
      <c r="R1561" s="451"/>
      <c r="S1561" s="451"/>
      <c r="T1561" s="451"/>
      <c r="U1561" s="451"/>
      <c r="V1561" s="451"/>
      <c r="W1561" s="451"/>
      <c r="X1561" s="451"/>
      <c r="Y1561" s="451"/>
      <c r="Z1561" s="451"/>
      <c r="AA1561" s="451"/>
      <c r="AB1561" s="451"/>
      <c r="AC1561" s="451"/>
      <c r="AD1561" s="451"/>
      <c r="AE1561" s="451"/>
      <c r="AF1561" s="451"/>
      <c r="AG1561" s="451"/>
      <c r="AH1561" s="451"/>
      <c r="AI1561" s="451"/>
      <c r="AJ1561" s="451"/>
      <c r="AK1561" s="451"/>
      <c r="AL1561" s="451"/>
      <c r="AM1561" s="451"/>
      <c r="AN1561" s="451"/>
      <c r="AO1561" s="451"/>
      <c r="AP1561" s="451"/>
      <c r="AQ1561" s="451"/>
      <c r="AR1561" s="451"/>
      <c r="AS1561" s="451"/>
      <c r="AT1561" s="451"/>
      <c r="AU1561" s="451"/>
      <c r="AV1561" s="451"/>
    </row>
    <row r="1562" spans="1:48">
      <c r="A1562" s="451"/>
      <c r="B1562" s="451"/>
      <c r="C1562" s="451"/>
      <c r="D1562" s="451"/>
      <c r="E1562" s="451"/>
      <c r="F1562" s="451"/>
      <c r="G1562" s="451"/>
      <c r="H1562" s="451"/>
      <c r="I1562" s="451"/>
      <c r="J1562" s="451"/>
      <c r="K1562" s="451"/>
      <c r="L1562" s="451"/>
      <c r="M1562" s="451"/>
      <c r="N1562" s="451"/>
      <c r="O1562" s="451"/>
      <c r="P1562" s="451"/>
      <c r="Q1562" s="451"/>
      <c r="R1562" s="451"/>
      <c r="S1562" s="451"/>
      <c r="T1562" s="451"/>
      <c r="U1562" s="451"/>
      <c r="V1562" s="451"/>
      <c r="W1562" s="451"/>
      <c r="X1562" s="451"/>
      <c r="Y1562" s="451"/>
      <c r="Z1562" s="451"/>
      <c r="AA1562" s="451"/>
      <c r="AB1562" s="451"/>
      <c r="AC1562" s="451"/>
      <c r="AD1562" s="451"/>
      <c r="AE1562" s="451"/>
      <c r="AF1562" s="451"/>
      <c r="AG1562" s="451"/>
      <c r="AH1562" s="451"/>
      <c r="AI1562" s="451"/>
      <c r="AJ1562" s="451"/>
      <c r="AK1562" s="451"/>
      <c r="AL1562" s="451"/>
      <c r="AM1562" s="451"/>
      <c r="AN1562" s="451"/>
      <c r="AO1562" s="451"/>
      <c r="AP1562" s="451"/>
      <c r="AQ1562" s="451"/>
      <c r="AR1562" s="451"/>
      <c r="AS1562" s="451"/>
      <c r="AT1562" s="451"/>
      <c r="AU1562" s="451"/>
      <c r="AV1562" s="451"/>
    </row>
    <row r="1563" spans="1:48">
      <c r="A1563" s="451"/>
      <c r="B1563" s="451"/>
      <c r="C1563" s="451"/>
      <c r="D1563" s="451"/>
      <c r="E1563" s="451"/>
      <c r="F1563" s="451"/>
      <c r="G1563" s="451"/>
      <c r="H1563" s="451"/>
      <c r="I1563" s="451"/>
      <c r="J1563" s="451"/>
      <c r="K1563" s="451"/>
      <c r="L1563" s="451"/>
      <c r="M1563" s="451"/>
      <c r="N1563" s="451"/>
      <c r="O1563" s="451"/>
      <c r="P1563" s="451"/>
      <c r="Q1563" s="451"/>
      <c r="R1563" s="451"/>
      <c r="S1563" s="451"/>
      <c r="T1563" s="451"/>
      <c r="U1563" s="451"/>
      <c r="V1563" s="451"/>
      <c r="W1563" s="451"/>
      <c r="X1563" s="451"/>
      <c r="Y1563" s="451"/>
      <c r="Z1563" s="451"/>
      <c r="AA1563" s="451"/>
      <c r="AB1563" s="451"/>
      <c r="AC1563" s="451"/>
      <c r="AD1563" s="451"/>
      <c r="AE1563" s="451"/>
      <c r="AF1563" s="451"/>
      <c r="AG1563" s="451"/>
      <c r="AH1563" s="451"/>
      <c r="AI1563" s="451"/>
      <c r="AJ1563" s="451"/>
      <c r="AK1563" s="451"/>
      <c r="AL1563" s="451"/>
      <c r="AM1563" s="451"/>
      <c r="AN1563" s="451"/>
      <c r="AO1563" s="451"/>
      <c r="AP1563" s="451"/>
      <c r="AQ1563" s="451"/>
      <c r="AR1563" s="451"/>
      <c r="AS1563" s="451"/>
      <c r="AT1563" s="451"/>
      <c r="AU1563" s="451"/>
      <c r="AV1563" s="451"/>
    </row>
    <row r="1564" spans="1:48">
      <c r="A1564" s="451"/>
      <c r="B1564" s="451"/>
      <c r="C1564" s="451"/>
      <c r="D1564" s="451"/>
      <c r="E1564" s="451"/>
      <c r="F1564" s="451"/>
      <c r="G1564" s="451"/>
      <c r="H1564" s="451"/>
      <c r="I1564" s="451"/>
      <c r="J1564" s="451"/>
      <c r="K1564" s="451"/>
      <c r="L1564" s="451"/>
      <c r="M1564" s="451"/>
      <c r="N1564" s="451"/>
      <c r="O1564" s="451"/>
      <c r="P1564" s="451"/>
      <c r="Q1564" s="451"/>
      <c r="R1564" s="451"/>
      <c r="S1564" s="451"/>
      <c r="T1564" s="451"/>
      <c r="U1564" s="451"/>
      <c r="V1564" s="451"/>
      <c r="W1564" s="451"/>
      <c r="X1564" s="451"/>
      <c r="Y1564" s="451"/>
      <c r="Z1564" s="451"/>
      <c r="AA1564" s="451"/>
      <c r="AB1564" s="451"/>
      <c r="AC1564" s="451"/>
      <c r="AD1564" s="451"/>
      <c r="AE1564" s="451"/>
      <c r="AF1564" s="451"/>
      <c r="AG1564" s="451"/>
      <c r="AH1564" s="451"/>
      <c r="AI1564" s="451"/>
      <c r="AJ1564" s="451"/>
      <c r="AK1564" s="451"/>
      <c r="AL1564" s="451"/>
      <c r="AM1564" s="451"/>
      <c r="AN1564" s="451"/>
      <c r="AO1564" s="451"/>
      <c r="AP1564" s="451"/>
      <c r="AQ1564" s="451"/>
      <c r="AR1564" s="451"/>
      <c r="AS1564" s="451"/>
      <c r="AT1564" s="451"/>
      <c r="AU1564" s="451"/>
      <c r="AV1564" s="451"/>
    </row>
    <row r="1565" spans="1:48">
      <c r="A1565" s="451"/>
      <c r="B1565" s="451"/>
      <c r="C1565" s="451"/>
      <c r="D1565" s="451"/>
      <c r="E1565" s="451"/>
      <c r="F1565" s="451"/>
      <c r="G1565" s="451"/>
      <c r="H1565" s="451"/>
      <c r="I1565" s="451"/>
      <c r="J1565" s="451"/>
      <c r="K1565" s="451"/>
      <c r="L1565" s="451"/>
      <c r="M1565" s="451"/>
      <c r="N1565" s="451"/>
      <c r="O1565" s="451"/>
      <c r="P1565" s="451"/>
      <c r="Q1565" s="451"/>
      <c r="R1565" s="451"/>
      <c r="S1565" s="451"/>
      <c r="T1565" s="451"/>
      <c r="U1565" s="451"/>
      <c r="V1565" s="451"/>
      <c r="W1565" s="451"/>
      <c r="X1565" s="451"/>
      <c r="Y1565" s="451"/>
      <c r="Z1565" s="451"/>
      <c r="AA1565" s="451"/>
      <c r="AB1565" s="451"/>
      <c r="AC1565" s="451"/>
      <c r="AD1565" s="451"/>
      <c r="AE1565" s="451"/>
      <c r="AF1565" s="451"/>
      <c r="AG1565" s="451"/>
      <c r="AH1565" s="451"/>
      <c r="AI1565" s="451"/>
      <c r="AJ1565" s="451"/>
      <c r="AK1565" s="451"/>
      <c r="AL1565" s="451"/>
      <c r="AM1565" s="451"/>
      <c r="AN1565" s="451"/>
      <c r="AO1565" s="451"/>
      <c r="AP1565" s="451"/>
      <c r="AQ1565" s="451"/>
      <c r="AR1565" s="451"/>
      <c r="AS1565" s="451"/>
      <c r="AT1565" s="451"/>
      <c r="AU1565" s="451"/>
      <c r="AV1565" s="451"/>
    </row>
    <row r="1566" spans="1:48">
      <c r="A1566" s="451"/>
      <c r="B1566" s="451"/>
      <c r="C1566" s="451"/>
      <c r="D1566" s="451"/>
      <c r="E1566" s="451"/>
      <c r="F1566" s="451"/>
      <c r="G1566" s="451"/>
      <c r="H1566" s="451"/>
      <c r="I1566" s="451"/>
      <c r="J1566" s="451"/>
      <c r="K1566" s="451"/>
      <c r="L1566" s="451"/>
      <c r="M1566" s="451"/>
      <c r="N1566" s="451"/>
      <c r="O1566" s="451"/>
      <c r="P1566" s="451"/>
      <c r="Q1566" s="451"/>
      <c r="R1566" s="451"/>
      <c r="S1566" s="451"/>
      <c r="T1566" s="451"/>
      <c r="U1566" s="451"/>
      <c r="V1566" s="451"/>
      <c r="W1566" s="451"/>
      <c r="X1566" s="451"/>
      <c r="Y1566" s="451"/>
      <c r="Z1566" s="451"/>
      <c r="AA1566" s="451"/>
      <c r="AB1566" s="451"/>
      <c r="AC1566" s="451"/>
      <c r="AD1566" s="451"/>
      <c r="AE1566" s="451"/>
      <c r="AF1566" s="451"/>
      <c r="AG1566" s="451"/>
      <c r="AH1566" s="451"/>
      <c r="AI1566" s="451"/>
      <c r="AJ1566" s="451"/>
      <c r="AK1566" s="451"/>
      <c r="AL1566" s="451"/>
      <c r="AM1566" s="451"/>
      <c r="AN1566" s="451"/>
      <c r="AO1566" s="451"/>
      <c r="AP1566" s="451"/>
      <c r="AQ1566" s="451"/>
      <c r="AR1566" s="451"/>
      <c r="AS1566" s="451"/>
      <c r="AT1566" s="451"/>
      <c r="AU1566" s="451"/>
      <c r="AV1566" s="451"/>
    </row>
    <row r="1567" spans="1:48">
      <c r="A1567" s="451"/>
      <c r="B1567" s="451"/>
      <c r="C1567" s="451"/>
      <c r="D1567" s="451"/>
      <c r="E1567" s="451"/>
      <c r="F1567" s="451"/>
      <c r="G1567" s="451"/>
      <c r="H1567" s="451"/>
      <c r="I1567" s="451"/>
      <c r="J1567" s="451"/>
      <c r="K1567" s="451"/>
      <c r="L1567" s="451"/>
      <c r="M1567" s="451"/>
      <c r="N1567" s="451"/>
      <c r="O1567" s="451"/>
      <c r="P1567" s="451"/>
      <c r="Q1567" s="451"/>
      <c r="R1567" s="451"/>
      <c r="S1567" s="451"/>
      <c r="T1567" s="451"/>
      <c r="U1567" s="451"/>
      <c r="V1567" s="451"/>
      <c r="W1567" s="451"/>
      <c r="X1567" s="451"/>
      <c r="Y1567" s="451"/>
      <c r="Z1567" s="451"/>
      <c r="AA1567" s="451"/>
      <c r="AB1567" s="451"/>
      <c r="AC1567" s="451"/>
      <c r="AD1567" s="451"/>
      <c r="AE1567" s="451"/>
      <c r="AF1567" s="451"/>
      <c r="AG1567" s="451"/>
      <c r="AH1567" s="451"/>
      <c r="AI1567" s="451"/>
      <c r="AJ1567" s="451"/>
      <c r="AK1567" s="451"/>
      <c r="AL1567" s="451"/>
      <c r="AM1567" s="451"/>
      <c r="AN1567" s="451"/>
      <c r="AO1567" s="451"/>
      <c r="AP1567" s="451"/>
      <c r="AQ1567" s="451"/>
      <c r="AR1567" s="451"/>
      <c r="AS1567" s="451"/>
      <c r="AT1567" s="451"/>
      <c r="AU1567" s="451"/>
      <c r="AV1567" s="451"/>
    </row>
    <row r="1568" spans="1:48">
      <c r="A1568" s="451"/>
      <c r="B1568" s="451"/>
      <c r="C1568" s="451"/>
      <c r="D1568" s="451"/>
      <c r="E1568" s="451"/>
      <c r="F1568" s="451"/>
      <c r="G1568" s="451"/>
      <c r="H1568" s="451"/>
      <c r="I1568" s="451"/>
      <c r="J1568" s="451"/>
      <c r="K1568" s="451"/>
      <c r="L1568" s="451"/>
      <c r="M1568" s="451"/>
      <c r="N1568" s="451"/>
      <c r="O1568" s="451"/>
      <c r="P1568" s="451"/>
      <c r="Q1568" s="451"/>
      <c r="R1568" s="451"/>
      <c r="S1568" s="451"/>
      <c r="T1568" s="451"/>
      <c r="U1568" s="451"/>
      <c r="V1568" s="451"/>
      <c r="W1568" s="451"/>
      <c r="X1568" s="451"/>
      <c r="Y1568" s="451"/>
      <c r="Z1568" s="451"/>
      <c r="AA1568" s="451"/>
      <c r="AB1568" s="451"/>
      <c r="AC1568" s="451"/>
      <c r="AD1568" s="451"/>
      <c r="AE1568" s="451"/>
      <c r="AF1568" s="451"/>
      <c r="AG1568" s="451"/>
      <c r="AH1568" s="451"/>
      <c r="AI1568" s="451"/>
      <c r="AJ1568" s="451"/>
      <c r="AK1568" s="451"/>
      <c r="AL1568" s="451"/>
      <c r="AM1568" s="451"/>
      <c r="AN1568" s="451"/>
      <c r="AO1568" s="451"/>
      <c r="AP1568" s="451"/>
      <c r="AQ1568" s="451"/>
      <c r="AR1568" s="451"/>
      <c r="AS1568" s="451"/>
      <c r="AT1568" s="451"/>
      <c r="AU1568" s="451"/>
      <c r="AV1568" s="451"/>
    </row>
    <row r="1569" spans="1:48">
      <c r="A1569" s="451"/>
      <c r="B1569" s="451"/>
      <c r="C1569" s="451"/>
      <c r="D1569" s="451"/>
      <c r="E1569" s="451"/>
      <c r="F1569" s="451"/>
      <c r="G1569" s="451"/>
      <c r="H1569" s="451"/>
      <c r="I1569" s="451"/>
      <c r="J1569" s="451"/>
      <c r="K1569" s="451"/>
      <c r="L1569" s="451"/>
      <c r="M1569" s="451"/>
      <c r="N1569" s="451"/>
      <c r="O1569" s="451"/>
      <c r="P1569" s="451"/>
      <c r="Q1569" s="451"/>
      <c r="R1569" s="451"/>
      <c r="S1569" s="451"/>
      <c r="T1569" s="451"/>
      <c r="U1569" s="451"/>
      <c r="V1569" s="451"/>
      <c r="W1569" s="451"/>
      <c r="X1569" s="451"/>
      <c r="Y1569" s="451"/>
      <c r="Z1569" s="451"/>
      <c r="AA1569" s="451"/>
      <c r="AB1569" s="451"/>
      <c r="AC1569" s="451"/>
      <c r="AD1569" s="451"/>
      <c r="AE1569" s="451"/>
      <c r="AF1569" s="451"/>
      <c r="AG1569" s="451"/>
      <c r="AH1569" s="451"/>
      <c r="AI1569" s="451"/>
      <c r="AJ1569" s="451"/>
      <c r="AK1569" s="451"/>
      <c r="AL1569" s="451"/>
      <c r="AM1569" s="451"/>
      <c r="AN1569" s="451"/>
      <c r="AO1569" s="451"/>
      <c r="AP1569" s="451"/>
      <c r="AQ1569" s="451"/>
      <c r="AR1569" s="451"/>
      <c r="AS1569" s="451"/>
      <c r="AT1569" s="451"/>
      <c r="AU1569" s="451"/>
      <c r="AV1569" s="451"/>
    </row>
    <row r="1570" spans="1:48">
      <c r="A1570" s="451"/>
      <c r="B1570" s="451"/>
      <c r="C1570" s="451"/>
      <c r="D1570" s="451"/>
      <c r="E1570" s="451"/>
      <c r="F1570" s="451"/>
      <c r="G1570" s="451"/>
      <c r="H1570" s="451"/>
      <c r="I1570" s="451"/>
      <c r="J1570" s="451"/>
      <c r="K1570" s="451"/>
      <c r="L1570" s="451"/>
      <c r="M1570" s="451"/>
      <c r="N1570" s="451"/>
      <c r="O1570" s="451"/>
      <c r="P1570" s="451"/>
      <c r="Q1570" s="451"/>
      <c r="R1570" s="451"/>
      <c r="S1570" s="451"/>
      <c r="T1570" s="451"/>
      <c r="U1570" s="451"/>
      <c r="V1570" s="451"/>
      <c r="W1570" s="451"/>
      <c r="X1570" s="451"/>
      <c r="Y1570" s="451"/>
      <c r="Z1570" s="451"/>
      <c r="AA1570" s="451"/>
      <c r="AB1570" s="451"/>
      <c r="AC1570" s="451"/>
      <c r="AD1570" s="451"/>
      <c r="AE1570" s="451"/>
      <c r="AF1570" s="451"/>
      <c r="AG1570" s="451"/>
      <c r="AH1570" s="451"/>
      <c r="AI1570" s="451"/>
      <c r="AJ1570" s="451"/>
      <c r="AK1570" s="451"/>
      <c r="AL1570" s="451"/>
      <c r="AM1570" s="451"/>
      <c r="AN1570" s="451"/>
      <c r="AO1570" s="451"/>
      <c r="AP1570" s="451"/>
      <c r="AQ1570" s="451"/>
      <c r="AR1570" s="451"/>
      <c r="AS1570" s="451"/>
      <c r="AT1570" s="451"/>
      <c r="AU1570" s="451"/>
      <c r="AV1570" s="451"/>
    </row>
    <row r="1571" spans="1:48">
      <c r="A1571" s="451"/>
      <c r="B1571" s="451"/>
      <c r="C1571" s="451"/>
      <c r="D1571" s="451"/>
      <c r="E1571" s="451"/>
      <c r="F1571" s="451"/>
      <c r="G1571" s="451"/>
      <c r="H1571" s="451"/>
      <c r="I1571" s="451"/>
      <c r="J1571" s="451"/>
      <c r="K1571" s="451"/>
      <c r="L1571" s="451"/>
      <c r="M1571" s="451"/>
      <c r="N1571" s="451"/>
      <c r="O1571" s="451"/>
      <c r="P1571" s="451"/>
      <c r="Q1571" s="451"/>
      <c r="R1571" s="451"/>
      <c r="S1571" s="451"/>
      <c r="T1571" s="451"/>
      <c r="U1571" s="451"/>
      <c r="V1571" s="451"/>
      <c r="W1571" s="451"/>
      <c r="X1571" s="451"/>
      <c r="Y1571" s="451"/>
      <c r="Z1571" s="451"/>
      <c r="AA1571" s="451"/>
      <c r="AB1571" s="451"/>
      <c r="AC1571" s="451"/>
      <c r="AD1571" s="451"/>
      <c r="AE1571" s="451"/>
      <c r="AF1571" s="451"/>
      <c r="AG1571" s="451"/>
      <c r="AH1571" s="451"/>
      <c r="AI1571" s="451"/>
      <c r="AJ1571" s="451"/>
      <c r="AK1571" s="451"/>
      <c r="AL1571" s="451"/>
      <c r="AM1571" s="451"/>
      <c r="AN1571" s="451"/>
      <c r="AO1571" s="451"/>
      <c r="AP1571" s="451"/>
      <c r="AQ1571" s="451"/>
      <c r="AR1571" s="451"/>
      <c r="AS1571" s="451"/>
      <c r="AT1571" s="451"/>
      <c r="AU1571" s="451"/>
      <c r="AV1571" s="451"/>
    </row>
    <row r="1572" spans="1:48">
      <c r="A1572" s="451"/>
      <c r="B1572" s="451"/>
      <c r="C1572" s="451"/>
      <c r="D1572" s="451"/>
      <c r="E1572" s="451"/>
      <c r="F1572" s="451"/>
      <c r="G1572" s="451"/>
      <c r="H1572" s="451"/>
      <c r="I1572" s="451"/>
      <c r="J1572" s="451"/>
      <c r="K1572" s="451"/>
      <c r="L1572" s="451"/>
      <c r="M1572" s="451"/>
      <c r="N1572" s="451"/>
      <c r="O1572" s="451"/>
      <c r="P1572" s="451"/>
      <c r="Q1572" s="451"/>
      <c r="R1572" s="451"/>
      <c r="S1572" s="451"/>
      <c r="T1572" s="451"/>
      <c r="U1572" s="451"/>
      <c r="V1572" s="451"/>
      <c r="W1572" s="451"/>
      <c r="X1572" s="451"/>
      <c r="Y1572" s="451"/>
      <c r="Z1572" s="451"/>
      <c r="AA1572" s="451"/>
      <c r="AB1572" s="451"/>
      <c r="AC1572" s="451"/>
      <c r="AD1572" s="451"/>
      <c r="AE1572" s="451"/>
      <c r="AF1572" s="451"/>
      <c r="AG1572" s="451"/>
      <c r="AH1572" s="451"/>
      <c r="AI1572" s="451"/>
      <c r="AJ1572" s="451"/>
      <c r="AK1572" s="451"/>
      <c r="AL1572" s="451"/>
      <c r="AM1572" s="451"/>
      <c r="AN1572" s="451"/>
      <c r="AO1572" s="451"/>
      <c r="AP1572" s="451"/>
      <c r="AQ1572" s="451"/>
      <c r="AR1572" s="451"/>
      <c r="AS1572" s="451"/>
      <c r="AT1572" s="451"/>
      <c r="AU1572" s="451"/>
      <c r="AV1572" s="451"/>
    </row>
    <row r="1573" spans="1:48">
      <c r="A1573" s="451"/>
      <c r="B1573" s="451"/>
      <c r="C1573" s="451"/>
      <c r="D1573" s="451"/>
      <c r="E1573" s="451"/>
      <c r="F1573" s="451"/>
      <c r="G1573" s="451"/>
      <c r="H1573" s="451"/>
      <c r="I1573" s="451"/>
      <c r="J1573" s="451"/>
      <c r="K1573" s="451"/>
      <c r="L1573" s="451"/>
      <c r="M1573" s="451"/>
      <c r="N1573" s="451"/>
      <c r="O1573" s="451"/>
      <c r="P1573" s="451"/>
      <c r="Q1573" s="451"/>
      <c r="R1573" s="451"/>
      <c r="S1573" s="451"/>
      <c r="T1573" s="451"/>
      <c r="U1573" s="451"/>
      <c r="V1573" s="451"/>
      <c r="W1573" s="451"/>
      <c r="X1573" s="451"/>
      <c r="Y1573" s="451"/>
      <c r="Z1573" s="451"/>
      <c r="AA1573" s="451"/>
      <c r="AB1573" s="451"/>
      <c r="AC1573" s="451"/>
      <c r="AD1573" s="451"/>
      <c r="AE1573" s="451"/>
      <c r="AF1573" s="451"/>
      <c r="AG1573" s="451"/>
      <c r="AH1573" s="451"/>
      <c r="AI1573" s="451"/>
      <c r="AJ1573" s="451"/>
      <c r="AK1573" s="451"/>
      <c r="AL1573" s="451"/>
      <c r="AM1573" s="451"/>
      <c r="AN1573" s="451"/>
      <c r="AO1573" s="451"/>
      <c r="AP1573" s="451"/>
      <c r="AQ1573" s="451"/>
      <c r="AR1573" s="451"/>
      <c r="AS1573" s="451"/>
      <c r="AT1573" s="451"/>
      <c r="AU1573" s="451"/>
      <c r="AV1573" s="451"/>
    </row>
    <row r="1574" spans="1:48">
      <c r="A1574" s="451"/>
      <c r="B1574" s="451"/>
      <c r="C1574" s="451"/>
      <c r="D1574" s="451"/>
      <c r="E1574" s="451"/>
      <c r="F1574" s="451"/>
      <c r="G1574" s="451"/>
      <c r="H1574" s="451"/>
      <c r="I1574" s="451"/>
      <c r="J1574" s="451"/>
      <c r="K1574" s="451"/>
      <c r="L1574" s="451"/>
      <c r="M1574" s="451"/>
      <c r="N1574" s="451"/>
      <c r="O1574" s="451"/>
      <c r="P1574" s="451"/>
      <c r="Q1574" s="451"/>
      <c r="R1574" s="451"/>
      <c r="S1574" s="451"/>
      <c r="T1574" s="451"/>
      <c r="U1574" s="451"/>
      <c r="V1574" s="451"/>
      <c r="W1574" s="451"/>
      <c r="X1574" s="451"/>
      <c r="Y1574" s="451"/>
      <c r="Z1574" s="451"/>
      <c r="AA1574" s="451"/>
      <c r="AB1574" s="451"/>
      <c r="AC1574" s="451"/>
      <c r="AD1574" s="451"/>
      <c r="AE1574" s="451"/>
      <c r="AF1574" s="451"/>
      <c r="AG1574" s="451"/>
      <c r="AH1574" s="451"/>
      <c r="AI1574" s="451"/>
      <c r="AJ1574" s="451"/>
      <c r="AK1574" s="451"/>
      <c r="AL1574" s="451"/>
      <c r="AM1574" s="451"/>
      <c r="AN1574" s="451"/>
      <c r="AO1574" s="451"/>
      <c r="AP1574" s="451"/>
      <c r="AQ1574" s="451"/>
      <c r="AR1574" s="451"/>
      <c r="AS1574" s="451"/>
      <c r="AT1574" s="451"/>
      <c r="AU1574" s="451"/>
      <c r="AV1574" s="451"/>
    </row>
    <row r="1575" spans="1:48">
      <c r="A1575" s="451"/>
      <c r="B1575" s="451"/>
      <c r="C1575" s="451"/>
      <c r="D1575" s="451"/>
      <c r="E1575" s="451"/>
      <c r="F1575" s="451"/>
      <c r="G1575" s="451"/>
      <c r="H1575" s="451"/>
      <c r="I1575" s="451"/>
      <c r="J1575" s="451"/>
      <c r="K1575" s="451"/>
      <c r="L1575" s="451"/>
      <c r="M1575" s="451"/>
      <c r="N1575" s="451"/>
      <c r="O1575" s="451"/>
      <c r="P1575" s="451"/>
      <c r="Q1575" s="451"/>
      <c r="R1575" s="451"/>
      <c r="S1575" s="451"/>
      <c r="T1575" s="451"/>
      <c r="U1575" s="451"/>
      <c r="V1575" s="451"/>
      <c r="W1575" s="451"/>
      <c r="X1575" s="451"/>
      <c r="Y1575" s="451"/>
      <c r="Z1575" s="451"/>
      <c r="AA1575" s="451"/>
      <c r="AB1575" s="451"/>
      <c r="AC1575" s="451"/>
      <c r="AD1575" s="451"/>
      <c r="AE1575" s="451"/>
      <c r="AF1575" s="451"/>
      <c r="AG1575" s="451"/>
      <c r="AH1575" s="451"/>
      <c r="AI1575" s="451"/>
      <c r="AJ1575" s="451"/>
      <c r="AK1575" s="451"/>
      <c r="AL1575" s="451"/>
      <c r="AM1575" s="451"/>
      <c r="AN1575" s="451"/>
      <c r="AO1575" s="451"/>
      <c r="AP1575" s="451"/>
      <c r="AQ1575" s="451"/>
      <c r="AR1575" s="451"/>
      <c r="AS1575" s="451"/>
      <c r="AT1575" s="451"/>
      <c r="AU1575" s="451"/>
      <c r="AV1575" s="451"/>
    </row>
    <row r="1576" spans="1:48">
      <c r="A1576" s="451"/>
      <c r="B1576" s="451"/>
      <c r="C1576" s="451"/>
      <c r="D1576" s="451"/>
      <c r="E1576" s="451"/>
      <c r="F1576" s="451"/>
      <c r="G1576" s="451"/>
      <c r="H1576" s="451"/>
      <c r="I1576" s="451"/>
      <c r="J1576" s="451"/>
      <c r="K1576" s="451"/>
      <c r="L1576" s="451"/>
      <c r="M1576" s="451"/>
      <c r="N1576" s="451"/>
      <c r="O1576" s="451"/>
      <c r="P1576" s="451"/>
      <c r="Q1576" s="451"/>
      <c r="R1576" s="451"/>
      <c r="S1576" s="451"/>
      <c r="T1576" s="451"/>
      <c r="U1576" s="451"/>
      <c r="V1576" s="451"/>
      <c r="W1576" s="451"/>
      <c r="X1576" s="451"/>
      <c r="Y1576" s="451"/>
      <c r="Z1576" s="451"/>
      <c r="AA1576" s="451"/>
      <c r="AB1576" s="451"/>
      <c r="AC1576" s="451"/>
      <c r="AD1576" s="451"/>
      <c r="AE1576" s="451"/>
      <c r="AF1576" s="451"/>
      <c r="AG1576" s="451"/>
      <c r="AH1576" s="451"/>
      <c r="AI1576" s="451"/>
      <c r="AJ1576" s="451"/>
      <c r="AK1576" s="451"/>
      <c r="AL1576" s="451"/>
      <c r="AM1576" s="451"/>
      <c r="AN1576" s="451"/>
      <c r="AO1576" s="451"/>
      <c r="AP1576" s="451"/>
      <c r="AQ1576" s="451"/>
      <c r="AR1576" s="451"/>
      <c r="AS1576" s="451"/>
      <c r="AT1576" s="451"/>
      <c r="AU1576" s="451"/>
      <c r="AV1576" s="451"/>
    </row>
    <row r="1577" spans="1:48">
      <c r="A1577" s="451"/>
      <c r="B1577" s="451"/>
      <c r="C1577" s="451"/>
      <c r="D1577" s="451"/>
      <c r="E1577" s="451"/>
      <c r="F1577" s="451"/>
      <c r="G1577" s="451"/>
      <c r="H1577" s="451"/>
      <c r="I1577" s="451"/>
      <c r="J1577" s="451"/>
      <c r="K1577" s="451"/>
      <c r="L1577" s="451"/>
      <c r="M1577" s="451"/>
      <c r="N1577" s="451"/>
      <c r="O1577" s="451"/>
      <c r="P1577" s="451"/>
      <c r="Q1577" s="451"/>
      <c r="R1577" s="451"/>
      <c r="S1577" s="451"/>
      <c r="T1577" s="451"/>
      <c r="U1577" s="451"/>
      <c r="V1577" s="451"/>
      <c r="W1577" s="451"/>
      <c r="X1577" s="451"/>
      <c r="Y1577" s="451"/>
      <c r="Z1577" s="451"/>
      <c r="AA1577" s="451"/>
      <c r="AB1577" s="451"/>
      <c r="AC1577" s="451"/>
      <c r="AD1577" s="451"/>
      <c r="AE1577" s="451"/>
      <c r="AF1577" s="451"/>
      <c r="AG1577" s="451"/>
      <c r="AH1577" s="451"/>
      <c r="AI1577" s="451"/>
      <c r="AJ1577" s="451"/>
      <c r="AK1577" s="451"/>
      <c r="AL1577" s="451"/>
      <c r="AM1577" s="451"/>
      <c r="AN1577" s="451"/>
      <c r="AO1577" s="451"/>
      <c r="AP1577" s="451"/>
      <c r="AQ1577" s="451"/>
      <c r="AR1577" s="451"/>
      <c r="AS1577" s="451"/>
      <c r="AT1577" s="451"/>
      <c r="AU1577" s="451"/>
      <c r="AV1577" s="451"/>
    </row>
    <row r="1578" spans="1:48">
      <c r="A1578" s="451"/>
      <c r="B1578" s="451"/>
      <c r="C1578" s="451"/>
      <c r="D1578" s="451"/>
      <c r="E1578" s="451"/>
      <c r="F1578" s="451"/>
      <c r="G1578" s="451"/>
      <c r="H1578" s="451"/>
      <c r="I1578" s="451"/>
      <c r="J1578" s="451"/>
      <c r="K1578" s="451"/>
      <c r="L1578" s="451"/>
      <c r="M1578" s="451"/>
      <c r="N1578" s="451"/>
      <c r="O1578" s="451"/>
      <c r="P1578" s="451"/>
      <c r="Q1578" s="451"/>
      <c r="R1578" s="451"/>
      <c r="S1578" s="451"/>
      <c r="T1578" s="451"/>
      <c r="U1578" s="451"/>
      <c r="V1578" s="451"/>
      <c r="W1578" s="451"/>
      <c r="X1578" s="451"/>
      <c r="Y1578" s="451"/>
      <c r="Z1578" s="451"/>
      <c r="AA1578" s="451"/>
      <c r="AB1578" s="451"/>
      <c r="AC1578" s="451"/>
      <c r="AD1578" s="451"/>
      <c r="AE1578" s="451"/>
      <c r="AF1578" s="451"/>
      <c r="AG1578" s="451"/>
      <c r="AH1578" s="451"/>
      <c r="AI1578" s="451"/>
      <c r="AJ1578" s="451"/>
      <c r="AK1578" s="451"/>
      <c r="AL1578" s="451"/>
      <c r="AM1578" s="451"/>
      <c r="AN1578" s="451"/>
      <c r="AO1578" s="451"/>
      <c r="AP1578" s="451"/>
      <c r="AQ1578" s="451"/>
      <c r="AR1578" s="451"/>
      <c r="AS1578" s="451"/>
      <c r="AT1578" s="451"/>
      <c r="AU1578" s="451"/>
      <c r="AV1578" s="451"/>
    </row>
    <row r="1579" spans="1:48">
      <c r="A1579" s="451"/>
      <c r="B1579" s="451"/>
      <c r="C1579" s="451"/>
      <c r="D1579" s="451"/>
      <c r="E1579" s="451"/>
      <c r="F1579" s="451"/>
      <c r="G1579" s="451"/>
      <c r="H1579" s="451"/>
      <c r="I1579" s="451"/>
      <c r="J1579" s="451"/>
      <c r="K1579" s="451"/>
      <c r="L1579" s="451"/>
      <c r="M1579" s="451"/>
      <c r="N1579" s="451"/>
      <c r="O1579" s="451"/>
      <c r="P1579" s="451"/>
      <c r="Q1579" s="451"/>
      <c r="R1579" s="451"/>
      <c r="S1579" s="451"/>
      <c r="T1579" s="451"/>
      <c r="U1579" s="451"/>
      <c r="V1579" s="451"/>
      <c r="W1579" s="451"/>
      <c r="X1579" s="451"/>
      <c r="Y1579" s="451"/>
      <c r="Z1579" s="451"/>
      <c r="AA1579" s="451"/>
      <c r="AB1579" s="451"/>
      <c r="AC1579" s="451"/>
      <c r="AD1579" s="451"/>
      <c r="AE1579" s="451"/>
      <c r="AF1579" s="451"/>
      <c r="AG1579" s="451"/>
      <c r="AH1579" s="451"/>
      <c r="AI1579" s="451"/>
      <c r="AJ1579" s="451"/>
      <c r="AK1579" s="451"/>
      <c r="AL1579" s="451"/>
      <c r="AM1579" s="451"/>
      <c r="AN1579" s="451"/>
      <c r="AO1579" s="451"/>
      <c r="AP1579" s="451"/>
      <c r="AQ1579" s="451"/>
      <c r="AR1579" s="451"/>
      <c r="AS1579" s="451"/>
      <c r="AT1579" s="451"/>
      <c r="AU1579" s="451"/>
      <c r="AV1579" s="451"/>
    </row>
    <row r="1580" spans="1:48">
      <c r="A1580" s="451"/>
      <c r="B1580" s="451"/>
      <c r="C1580" s="451"/>
      <c r="D1580" s="451"/>
      <c r="E1580" s="451"/>
      <c r="F1580" s="451"/>
      <c r="G1580" s="451"/>
      <c r="H1580" s="451"/>
      <c r="I1580" s="451"/>
      <c r="J1580" s="451"/>
      <c r="K1580" s="451"/>
      <c r="L1580" s="451"/>
      <c r="M1580" s="451"/>
      <c r="N1580" s="451"/>
      <c r="O1580" s="451"/>
      <c r="P1580" s="451"/>
      <c r="Q1580" s="451"/>
      <c r="R1580" s="451"/>
      <c r="S1580" s="451"/>
      <c r="T1580" s="451"/>
      <c r="U1580" s="451"/>
      <c r="V1580" s="451"/>
      <c r="W1580" s="451"/>
      <c r="X1580" s="451"/>
      <c r="Y1580" s="451"/>
      <c r="Z1580" s="451"/>
      <c r="AA1580" s="451"/>
      <c r="AB1580" s="451"/>
      <c r="AC1580" s="451"/>
      <c r="AD1580" s="451"/>
      <c r="AE1580" s="451"/>
      <c r="AF1580" s="451"/>
      <c r="AG1580" s="451"/>
      <c r="AH1580" s="451"/>
      <c r="AI1580" s="451"/>
      <c r="AJ1580" s="451"/>
      <c r="AK1580" s="451"/>
      <c r="AL1580" s="451"/>
      <c r="AM1580" s="451"/>
      <c r="AN1580" s="451"/>
      <c r="AO1580" s="451"/>
      <c r="AP1580" s="451"/>
      <c r="AQ1580" s="451"/>
      <c r="AR1580" s="451"/>
      <c r="AS1580" s="451"/>
      <c r="AT1580" s="451"/>
      <c r="AU1580" s="451"/>
      <c r="AV1580" s="451"/>
    </row>
    <row r="1581" spans="1:48">
      <c r="A1581" s="451"/>
      <c r="B1581" s="451"/>
      <c r="C1581" s="451"/>
      <c r="D1581" s="451"/>
      <c r="E1581" s="451"/>
      <c r="F1581" s="451"/>
      <c r="G1581" s="451"/>
      <c r="H1581" s="451"/>
      <c r="I1581" s="451"/>
      <c r="J1581" s="451"/>
      <c r="K1581" s="451"/>
      <c r="L1581" s="451"/>
      <c r="M1581" s="451"/>
      <c r="N1581" s="451"/>
      <c r="O1581" s="451"/>
      <c r="P1581" s="451"/>
      <c r="Q1581" s="451"/>
      <c r="R1581" s="451"/>
      <c r="S1581" s="451"/>
      <c r="T1581" s="451"/>
      <c r="U1581" s="451"/>
      <c r="V1581" s="451"/>
      <c r="W1581" s="451"/>
      <c r="X1581" s="451"/>
      <c r="Y1581" s="451"/>
      <c r="Z1581" s="451"/>
      <c r="AA1581" s="451"/>
      <c r="AB1581" s="451"/>
      <c r="AC1581" s="451"/>
      <c r="AD1581" s="451"/>
      <c r="AE1581" s="451"/>
      <c r="AF1581" s="451"/>
      <c r="AG1581" s="451"/>
      <c r="AH1581" s="451"/>
      <c r="AI1581" s="451"/>
      <c r="AJ1581" s="451"/>
      <c r="AK1581" s="451"/>
      <c r="AL1581" s="451"/>
      <c r="AM1581" s="451"/>
      <c r="AN1581" s="451"/>
      <c r="AO1581" s="451"/>
      <c r="AP1581" s="451"/>
      <c r="AQ1581" s="451"/>
      <c r="AR1581" s="451"/>
      <c r="AS1581" s="451"/>
      <c r="AT1581" s="451"/>
      <c r="AU1581" s="451"/>
      <c r="AV1581" s="451"/>
    </row>
    <row r="1582" spans="1:48">
      <c r="A1582" s="451"/>
      <c r="B1582" s="451"/>
      <c r="C1582" s="451"/>
      <c r="D1582" s="451"/>
      <c r="E1582" s="451"/>
      <c r="F1582" s="451"/>
      <c r="G1582" s="451"/>
      <c r="H1582" s="451"/>
      <c r="I1582" s="451"/>
      <c r="J1582" s="451"/>
      <c r="K1582" s="451"/>
      <c r="L1582" s="451"/>
      <c r="M1582" s="451"/>
      <c r="N1582" s="451"/>
      <c r="O1582" s="451"/>
      <c r="P1582" s="451"/>
      <c r="Q1582" s="451"/>
      <c r="R1582" s="451"/>
      <c r="S1582" s="451"/>
      <c r="T1582" s="451"/>
      <c r="U1582" s="451"/>
      <c r="V1582" s="451"/>
      <c r="W1582" s="451"/>
      <c r="X1582" s="451"/>
      <c r="Y1582" s="451"/>
      <c r="Z1582" s="451"/>
      <c r="AA1582" s="451"/>
      <c r="AB1582" s="451"/>
      <c r="AC1582" s="451"/>
      <c r="AD1582" s="451"/>
      <c r="AE1582" s="451"/>
      <c r="AF1582" s="451"/>
      <c r="AG1582" s="451"/>
      <c r="AH1582" s="451"/>
      <c r="AI1582" s="451"/>
      <c r="AJ1582" s="451"/>
      <c r="AK1582" s="451"/>
      <c r="AL1582" s="451"/>
      <c r="AM1582" s="451"/>
      <c r="AN1582" s="451"/>
      <c r="AO1582" s="451"/>
      <c r="AP1582" s="451"/>
      <c r="AQ1582" s="451"/>
      <c r="AR1582" s="451"/>
      <c r="AS1582" s="451"/>
      <c r="AT1582" s="451"/>
      <c r="AU1582" s="451"/>
      <c r="AV1582" s="451"/>
    </row>
    <row r="1583" spans="1:48">
      <c r="A1583" s="451"/>
      <c r="B1583" s="451"/>
      <c r="C1583" s="451"/>
      <c r="D1583" s="451"/>
      <c r="E1583" s="451"/>
      <c r="F1583" s="451"/>
      <c r="G1583" s="451"/>
      <c r="H1583" s="451"/>
      <c r="I1583" s="451"/>
      <c r="J1583" s="451"/>
      <c r="K1583" s="451"/>
      <c r="L1583" s="451"/>
      <c r="M1583" s="451"/>
      <c r="N1583" s="451"/>
      <c r="O1583" s="451"/>
      <c r="P1583" s="451"/>
      <c r="Q1583" s="451"/>
      <c r="R1583" s="451"/>
      <c r="S1583" s="451"/>
      <c r="T1583" s="451"/>
      <c r="U1583" s="451"/>
      <c r="V1583" s="451"/>
      <c r="W1583" s="451"/>
      <c r="X1583" s="451"/>
      <c r="Y1583" s="451"/>
      <c r="Z1583" s="451"/>
      <c r="AA1583" s="451"/>
      <c r="AB1583" s="451"/>
      <c r="AC1583" s="451"/>
      <c r="AD1583" s="451"/>
      <c r="AE1583" s="451"/>
      <c r="AF1583" s="451"/>
      <c r="AG1583" s="451"/>
      <c r="AH1583" s="451"/>
      <c r="AI1583" s="451"/>
      <c r="AJ1583" s="451"/>
      <c r="AK1583" s="451"/>
      <c r="AL1583" s="451"/>
      <c r="AM1583" s="451"/>
      <c r="AN1583" s="451"/>
      <c r="AO1583" s="451"/>
      <c r="AP1583" s="451"/>
      <c r="AQ1583" s="451"/>
      <c r="AR1583" s="451"/>
      <c r="AS1583" s="451"/>
      <c r="AT1583" s="451"/>
      <c r="AU1583" s="451"/>
      <c r="AV1583" s="451"/>
    </row>
    <row r="1584" spans="1:48">
      <c r="A1584" s="451"/>
      <c r="B1584" s="451"/>
      <c r="C1584" s="451"/>
      <c r="D1584" s="451"/>
      <c r="E1584" s="451"/>
      <c r="F1584" s="451"/>
      <c r="G1584" s="451"/>
      <c r="H1584" s="451"/>
      <c r="I1584" s="451"/>
      <c r="J1584" s="451"/>
      <c r="K1584" s="451"/>
      <c r="L1584" s="451"/>
      <c r="M1584" s="451"/>
      <c r="N1584" s="451"/>
      <c r="O1584" s="451"/>
      <c r="P1584" s="451"/>
      <c r="Q1584" s="451"/>
      <c r="R1584" s="451"/>
      <c r="S1584" s="451"/>
      <c r="T1584" s="451"/>
      <c r="U1584" s="451"/>
      <c r="V1584" s="451"/>
      <c r="W1584" s="451"/>
      <c r="X1584" s="451"/>
      <c r="Y1584" s="451"/>
      <c r="Z1584" s="451"/>
      <c r="AA1584" s="451"/>
      <c r="AB1584" s="451"/>
      <c r="AC1584" s="451"/>
      <c r="AD1584" s="451"/>
      <c r="AE1584" s="451"/>
      <c r="AF1584" s="451"/>
      <c r="AG1584" s="451"/>
      <c r="AH1584" s="451"/>
      <c r="AI1584" s="451"/>
      <c r="AJ1584" s="451"/>
      <c r="AK1584" s="451"/>
      <c r="AL1584" s="451"/>
      <c r="AM1584" s="451"/>
      <c r="AN1584" s="451"/>
      <c r="AO1584" s="451"/>
      <c r="AP1584" s="451"/>
      <c r="AQ1584" s="451"/>
      <c r="AR1584" s="451"/>
      <c r="AS1584" s="451"/>
      <c r="AT1584" s="451"/>
      <c r="AU1584" s="451"/>
      <c r="AV1584" s="451"/>
    </row>
    <row r="1585" spans="1:48">
      <c r="A1585" s="451"/>
      <c r="B1585" s="451"/>
      <c r="C1585" s="451"/>
      <c r="D1585" s="451"/>
      <c r="E1585" s="451"/>
      <c r="F1585" s="451"/>
      <c r="G1585" s="451"/>
      <c r="H1585" s="451"/>
      <c r="I1585" s="451"/>
      <c r="J1585" s="451"/>
      <c r="K1585" s="451"/>
      <c r="L1585" s="451"/>
      <c r="M1585" s="451"/>
      <c r="N1585" s="451"/>
      <c r="O1585" s="451"/>
      <c r="P1585" s="451"/>
      <c r="Q1585" s="451"/>
      <c r="R1585" s="451"/>
      <c r="S1585" s="451"/>
      <c r="T1585" s="451"/>
      <c r="U1585" s="451"/>
      <c r="V1585" s="451"/>
      <c r="W1585" s="451"/>
      <c r="X1585" s="451"/>
      <c r="Y1585" s="451"/>
      <c r="Z1585" s="451"/>
      <c r="AA1585" s="451"/>
      <c r="AB1585" s="451"/>
      <c r="AC1585" s="451"/>
      <c r="AD1585" s="451"/>
      <c r="AE1585" s="451"/>
      <c r="AF1585" s="451"/>
      <c r="AG1585" s="451"/>
      <c r="AH1585" s="451"/>
      <c r="AI1585" s="451"/>
      <c r="AJ1585" s="451"/>
      <c r="AK1585" s="451"/>
      <c r="AL1585" s="451"/>
      <c r="AM1585" s="451"/>
      <c r="AN1585" s="451"/>
      <c r="AO1585" s="451"/>
      <c r="AP1585" s="451"/>
      <c r="AQ1585" s="451"/>
      <c r="AR1585" s="451"/>
      <c r="AS1585" s="451"/>
      <c r="AT1585" s="451"/>
      <c r="AU1585" s="451"/>
      <c r="AV1585" s="451"/>
    </row>
    <row r="1586" spans="1:48">
      <c r="A1586" s="451"/>
      <c r="B1586" s="451"/>
      <c r="C1586" s="451"/>
      <c r="D1586" s="451"/>
      <c r="E1586" s="451"/>
      <c r="F1586" s="451"/>
      <c r="G1586" s="451"/>
      <c r="H1586" s="451"/>
      <c r="I1586" s="451"/>
      <c r="J1586" s="451"/>
      <c r="K1586" s="451"/>
      <c r="L1586" s="451"/>
      <c r="M1586" s="451"/>
      <c r="N1586" s="451"/>
      <c r="O1586" s="451"/>
      <c r="P1586" s="451"/>
      <c r="Q1586" s="451"/>
      <c r="R1586" s="451"/>
      <c r="S1586" s="451"/>
      <c r="T1586" s="451"/>
      <c r="U1586" s="451"/>
      <c r="V1586" s="451"/>
      <c r="W1586" s="451"/>
      <c r="X1586" s="451"/>
      <c r="Y1586" s="451"/>
      <c r="Z1586" s="451"/>
      <c r="AA1586" s="451"/>
      <c r="AB1586" s="451"/>
      <c r="AC1586" s="451"/>
      <c r="AD1586" s="451"/>
      <c r="AE1586" s="451"/>
      <c r="AF1586" s="451"/>
      <c r="AG1586" s="451"/>
      <c r="AH1586" s="451"/>
      <c r="AI1586" s="451"/>
      <c r="AJ1586" s="451"/>
      <c r="AK1586" s="451"/>
      <c r="AL1586" s="451"/>
      <c r="AM1586" s="451"/>
      <c r="AN1586" s="451"/>
      <c r="AO1586" s="451"/>
      <c r="AP1586" s="451"/>
      <c r="AQ1586" s="451"/>
      <c r="AR1586" s="451"/>
      <c r="AS1586" s="451"/>
      <c r="AT1586" s="451"/>
      <c r="AU1586" s="451"/>
      <c r="AV1586" s="451"/>
    </row>
    <row r="1587" spans="1:48">
      <c r="A1587" s="451"/>
      <c r="B1587" s="451"/>
      <c r="C1587" s="451"/>
      <c r="D1587" s="451"/>
      <c r="E1587" s="451"/>
      <c r="F1587" s="451"/>
      <c r="G1587" s="451"/>
      <c r="H1587" s="451"/>
      <c r="I1587" s="451"/>
      <c r="J1587" s="451"/>
      <c r="K1587" s="451"/>
      <c r="L1587" s="451"/>
      <c r="M1587" s="451"/>
      <c r="N1587" s="451"/>
      <c r="O1587" s="451"/>
      <c r="P1587" s="451"/>
      <c r="Q1587" s="451"/>
      <c r="R1587" s="451"/>
      <c r="S1587" s="451"/>
      <c r="T1587" s="451"/>
      <c r="U1587" s="451"/>
      <c r="V1587" s="451"/>
      <c r="W1587" s="451"/>
      <c r="X1587" s="451"/>
      <c r="Y1587" s="451"/>
      <c r="Z1587" s="451"/>
      <c r="AA1587" s="451"/>
      <c r="AB1587" s="451"/>
      <c r="AC1587" s="451"/>
      <c r="AD1587" s="451"/>
      <c r="AE1587" s="451"/>
      <c r="AF1587" s="451"/>
      <c r="AG1587" s="451"/>
      <c r="AH1587" s="451"/>
      <c r="AI1587" s="451"/>
      <c r="AJ1587" s="451"/>
      <c r="AK1587" s="451"/>
      <c r="AL1587" s="451"/>
      <c r="AM1587" s="451"/>
      <c r="AN1587" s="451"/>
      <c r="AO1587" s="451"/>
      <c r="AP1587" s="451"/>
      <c r="AQ1587" s="451"/>
      <c r="AR1587" s="451"/>
      <c r="AS1587" s="451"/>
      <c r="AT1587" s="451"/>
      <c r="AU1587" s="451"/>
      <c r="AV1587" s="451"/>
    </row>
    <row r="1588" spans="1:48">
      <c r="A1588" s="451"/>
      <c r="B1588" s="451"/>
      <c r="C1588" s="451"/>
      <c r="D1588" s="451"/>
      <c r="E1588" s="451"/>
      <c r="F1588" s="451"/>
      <c r="G1588" s="451"/>
      <c r="H1588" s="451"/>
      <c r="I1588" s="451"/>
      <c r="J1588" s="451"/>
      <c r="K1588" s="451"/>
      <c r="L1588" s="451"/>
      <c r="M1588" s="451"/>
      <c r="N1588" s="451"/>
      <c r="O1588" s="451"/>
      <c r="P1588" s="451"/>
      <c r="Q1588" s="451"/>
      <c r="R1588" s="451"/>
      <c r="S1588" s="451"/>
      <c r="T1588" s="451"/>
      <c r="U1588" s="451"/>
      <c r="V1588" s="451"/>
      <c r="W1588" s="451"/>
      <c r="X1588" s="451"/>
      <c r="Y1588" s="451"/>
      <c r="Z1588" s="451"/>
      <c r="AA1588" s="451"/>
      <c r="AB1588" s="451"/>
      <c r="AC1588" s="451"/>
      <c r="AD1588" s="451"/>
      <c r="AE1588" s="451"/>
      <c r="AF1588" s="451"/>
      <c r="AG1588" s="451"/>
      <c r="AH1588" s="451"/>
      <c r="AI1588" s="451"/>
      <c r="AJ1588" s="451"/>
      <c r="AK1588" s="451"/>
      <c r="AL1588" s="451"/>
      <c r="AM1588" s="451"/>
      <c r="AN1588" s="451"/>
      <c r="AO1588" s="451"/>
      <c r="AP1588" s="451"/>
      <c r="AQ1588" s="451"/>
      <c r="AR1588" s="451"/>
      <c r="AS1588" s="451"/>
      <c r="AT1588" s="451"/>
      <c r="AU1588" s="451"/>
      <c r="AV1588" s="451"/>
    </row>
    <row r="1589" spans="1:48">
      <c r="A1589" s="451"/>
      <c r="B1589" s="451"/>
      <c r="C1589" s="451"/>
      <c r="D1589" s="451"/>
      <c r="E1589" s="451"/>
      <c r="F1589" s="451"/>
      <c r="G1589" s="451"/>
      <c r="H1589" s="451"/>
      <c r="I1589" s="451"/>
      <c r="J1589" s="451"/>
      <c r="K1589" s="451"/>
      <c r="L1589" s="451"/>
      <c r="M1589" s="451"/>
      <c r="N1589" s="451"/>
      <c r="O1589" s="451"/>
      <c r="P1589" s="451"/>
      <c r="Q1589" s="451"/>
      <c r="R1589" s="451"/>
      <c r="S1589" s="451"/>
      <c r="T1589" s="451"/>
      <c r="U1589" s="451"/>
      <c r="V1589" s="451"/>
      <c r="W1589" s="451"/>
      <c r="X1589" s="451"/>
      <c r="Y1589" s="451"/>
      <c r="Z1589" s="451"/>
      <c r="AA1589" s="451"/>
      <c r="AB1589" s="451"/>
      <c r="AC1589" s="451"/>
      <c r="AD1589" s="451"/>
      <c r="AE1589" s="451"/>
      <c r="AF1589" s="451"/>
      <c r="AG1589" s="451"/>
      <c r="AH1589" s="451"/>
      <c r="AI1589" s="451"/>
      <c r="AJ1589" s="451"/>
      <c r="AK1589" s="451"/>
      <c r="AL1589" s="451"/>
      <c r="AM1589" s="451"/>
      <c r="AN1589" s="451"/>
      <c r="AO1589" s="451"/>
      <c r="AP1589" s="451"/>
      <c r="AQ1589" s="451"/>
      <c r="AR1589" s="451"/>
      <c r="AS1589" s="451"/>
      <c r="AT1589" s="451"/>
      <c r="AU1589" s="451"/>
      <c r="AV1589" s="451"/>
    </row>
    <row r="1590" spans="1:48">
      <c r="A1590" s="451"/>
      <c r="B1590" s="451"/>
      <c r="C1590" s="451"/>
      <c r="D1590" s="451"/>
      <c r="E1590" s="451"/>
      <c r="F1590" s="451"/>
      <c r="G1590" s="451"/>
      <c r="H1590" s="451"/>
      <c r="I1590" s="451"/>
      <c r="J1590" s="451"/>
      <c r="K1590" s="451"/>
      <c r="L1590" s="451"/>
      <c r="M1590" s="451"/>
      <c r="N1590" s="451"/>
      <c r="O1590" s="451"/>
      <c r="P1590" s="451"/>
      <c r="Q1590" s="451"/>
      <c r="R1590" s="451"/>
      <c r="S1590" s="451"/>
      <c r="T1590" s="451"/>
      <c r="U1590" s="451"/>
      <c r="V1590" s="451"/>
      <c r="W1590" s="451"/>
      <c r="X1590" s="451"/>
      <c r="Y1590" s="451"/>
      <c r="Z1590" s="451"/>
      <c r="AA1590" s="451"/>
      <c r="AB1590" s="451"/>
      <c r="AC1590" s="451"/>
      <c r="AD1590" s="451"/>
      <c r="AE1590" s="451"/>
      <c r="AF1590" s="451"/>
      <c r="AG1590" s="451"/>
      <c r="AH1590" s="451"/>
      <c r="AI1590" s="451"/>
      <c r="AJ1590" s="451"/>
      <c r="AK1590" s="451"/>
      <c r="AL1590" s="451"/>
      <c r="AM1590" s="451"/>
      <c r="AN1590" s="451"/>
      <c r="AO1590" s="451"/>
      <c r="AP1590" s="451"/>
      <c r="AQ1590" s="451"/>
      <c r="AR1590" s="451"/>
      <c r="AS1590" s="451"/>
      <c r="AT1590" s="451"/>
      <c r="AU1590" s="451"/>
      <c r="AV1590" s="451"/>
    </row>
    <row r="1591" spans="1:48">
      <c r="A1591" s="451"/>
      <c r="B1591" s="451"/>
      <c r="C1591" s="451"/>
      <c r="D1591" s="451"/>
      <c r="E1591" s="451"/>
      <c r="F1591" s="451"/>
      <c r="G1591" s="451"/>
      <c r="H1591" s="451"/>
      <c r="I1591" s="451"/>
      <c r="J1591" s="451"/>
      <c r="K1591" s="451"/>
      <c r="L1591" s="451"/>
      <c r="M1591" s="451"/>
      <c r="N1591" s="451"/>
      <c r="O1591" s="451"/>
      <c r="P1591" s="451"/>
      <c r="Q1591" s="451"/>
      <c r="R1591" s="451"/>
      <c r="S1591" s="451"/>
      <c r="T1591" s="451"/>
      <c r="U1591" s="451"/>
      <c r="V1591" s="451"/>
      <c r="W1591" s="451"/>
      <c r="X1591" s="451"/>
      <c r="Y1591" s="451"/>
      <c r="Z1591" s="451"/>
      <c r="AA1591" s="451"/>
      <c r="AB1591" s="451"/>
      <c r="AC1591" s="451"/>
      <c r="AD1591" s="451"/>
      <c r="AE1591" s="451"/>
      <c r="AF1591" s="451"/>
      <c r="AG1591" s="451"/>
      <c r="AH1591" s="451"/>
      <c r="AI1591" s="451"/>
      <c r="AJ1591" s="451"/>
      <c r="AK1591" s="451"/>
      <c r="AL1591" s="451"/>
      <c r="AM1591" s="451"/>
      <c r="AN1591" s="451"/>
      <c r="AO1591" s="451"/>
      <c r="AP1591" s="451"/>
      <c r="AQ1591" s="451"/>
      <c r="AR1591" s="451"/>
      <c r="AS1591" s="451"/>
      <c r="AT1591" s="451"/>
      <c r="AU1591" s="451"/>
      <c r="AV1591" s="451"/>
    </row>
    <row r="1592" spans="1:48">
      <c r="A1592" s="451"/>
      <c r="B1592" s="451"/>
      <c r="C1592" s="451"/>
      <c r="D1592" s="451"/>
      <c r="E1592" s="451"/>
      <c r="F1592" s="451"/>
      <c r="G1592" s="451"/>
      <c r="H1592" s="451"/>
      <c r="I1592" s="451"/>
      <c r="J1592" s="451"/>
      <c r="K1592" s="451"/>
      <c r="L1592" s="451"/>
      <c r="M1592" s="451"/>
      <c r="N1592" s="451"/>
      <c r="O1592" s="451"/>
      <c r="P1592" s="451"/>
      <c r="Q1592" s="451"/>
      <c r="R1592" s="451"/>
      <c r="S1592" s="451"/>
      <c r="T1592" s="451"/>
      <c r="U1592" s="451"/>
      <c r="V1592" s="451"/>
      <c r="W1592" s="451"/>
      <c r="X1592" s="451"/>
      <c r="Y1592" s="451"/>
      <c r="Z1592" s="451"/>
      <c r="AA1592" s="451"/>
      <c r="AB1592" s="451"/>
      <c r="AC1592" s="451"/>
      <c r="AD1592" s="451"/>
      <c r="AE1592" s="451"/>
      <c r="AF1592" s="451"/>
      <c r="AG1592" s="451"/>
      <c r="AH1592" s="451"/>
      <c r="AI1592" s="451"/>
      <c r="AJ1592" s="451"/>
      <c r="AK1592" s="451"/>
      <c r="AL1592" s="451"/>
      <c r="AM1592" s="451"/>
      <c r="AN1592" s="451"/>
      <c r="AO1592" s="451"/>
      <c r="AP1592" s="451"/>
      <c r="AQ1592" s="451"/>
      <c r="AR1592" s="451"/>
      <c r="AS1592" s="451"/>
      <c r="AT1592" s="451"/>
      <c r="AU1592" s="451"/>
      <c r="AV1592" s="451"/>
    </row>
    <row r="1593" spans="1:48">
      <c r="A1593" s="451"/>
      <c r="B1593" s="451"/>
      <c r="C1593" s="451"/>
      <c r="D1593" s="451"/>
      <c r="E1593" s="451"/>
      <c r="F1593" s="451"/>
      <c r="G1593" s="451"/>
      <c r="H1593" s="451"/>
      <c r="I1593" s="451"/>
      <c r="J1593" s="451"/>
      <c r="K1593" s="451"/>
      <c r="L1593" s="451"/>
      <c r="M1593" s="451"/>
      <c r="N1593" s="451"/>
      <c r="O1593" s="451"/>
      <c r="P1593" s="451"/>
      <c r="Q1593" s="451"/>
      <c r="R1593" s="451"/>
      <c r="S1593" s="451"/>
      <c r="T1593" s="451"/>
      <c r="U1593" s="451"/>
      <c r="V1593" s="451"/>
      <c r="W1593" s="451"/>
      <c r="X1593" s="451"/>
      <c r="Y1593" s="451"/>
      <c r="Z1593" s="451"/>
      <c r="AA1593" s="451"/>
      <c r="AB1593" s="451"/>
      <c r="AC1593" s="451"/>
      <c r="AD1593" s="451"/>
      <c r="AE1593" s="451"/>
      <c r="AF1593" s="451"/>
      <c r="AG1593" s="451"/>
      <c r="AH1593" s="451"/>
      <c r="AI1593" s="451"/>
      <c r="AJ1593" s="451"/>
      <c r="AK1593" s="451"/>
      <c r="AL1593" s="451"/>
      <c r="AM1593" s="451"/>
      <c r="AN1593" s="451"/>
      <c r="AO1593" s="451"/>
      <c r="AP1593" s="451"/>
      <c r="AQ1593" s="451"/>
      <c r="AR1593" s="451"/>
      <c r="AS1593" s="451"/>
      <c r="AT1593" s="451"/>
      <c r="AU1593" s="451"/>
      <c r="AV1593" s="451"/>
    </row>
    <row r="1594" spans="1:48">
      <c r="A1594" s="451"/>
      <c r="B1594" s="451"/>
      <c r="C1594" s="451"/>
      <c r="D1594" s="451"/>
      <c r="E1594" s="451"/>
      <c r="F1594" s="451"/>
      <c r="G1594" s="451"/>
      <c r="H1594" s="451"/>
      <c r="I1594" s="451"/>
      <c r="J1594" s="451"/>
      <c r="K1594" s="451"/>
      <c r="L1594" s="451"/>
      <c r="M1594" s="451"/>
      <c r="N1594" s="451"/>
      <c r="O1594" s="451"/>
      <c r="P1594" s="451"/>
      <c r="Q1594" s="451"/>
      <c r="R1594" s="451"/>
      <c r="S1594" s="451"/>
      <c r="T1594" s="451"/>
      <c r="U1594" s="451"/>
      <c r="V1594" s="451"/>
      <c r="W1594" s="451"/>
      <c r="X1594" s="451"/>
      <c r="Y1594" s="451"/>
      <c r="Z1594" s="451"/>
      <c r="AA1594" s="451"/>
      <c r="AB1594" s="451"/>
      <c r="AC1594" s="451"/>
      <c r="AD1594" s="451"/>
      <c r="AE1594" s="451"/>
      <c r="AF1594" s="451"/>
      <c r="AG1594" s="451"/>
      <c r="AH1594" s="451"/>
      <c r="AI1594" s="451"/>
      <c r="AJ1594" s="451"/>
      <c r="AK1594" s="451"/>
      <c r="AL1594" s="451"/>
      <c r="AM1594" s="451"/>
      <c r="AN1594" s="451"/>
      <c r="AO1594" s="451"/>
      <c r="AP1594" s="451"/>
      <c r="AQ1594" s="451"/>
      <c r="AR1594" s="451"/>
      <c r="AS1594" s="451"/>
      <c r="AT1594" s="451"/>
      <c r="AU1594" s="451"/>
      <c r="AV1594" s="451"/>
    </row>
    <row r="1595" spans="1:48">
      <c r="A1595" s="451"/>
      <c r="B1595" s="451"/>
      <c r="C1595" s="451"/>
      <c r="D1595" s="451"/>
      <c r="E1595" s="451"/>
      <c r="F1595" s="451"/>
      <c r="G1595" s="451"/>
      <c r="H1595" s="451"/>
      <c r="I1595" s="451"/>
      <c r="J1595" s="451"/>
      <c r="K1595" s="451"/>
      <c r="L1595" s="451"/>
      <c r="M1595" s="451"/>
      <c r="N1595" s="451"/>
      <c r="O1595" s="451"/>
      <c r="P1595" s="451"/>
      <c r="Q1595" s="451"/>
      <c r="R1595" s="451"/>
      <c r="S1595" s="451"/>
      <c r="T1595" s="451"/>
      <c r="U1595" s="451"/>
      <c r="V1595" s="451"/>
      <c r="W1595" s="451"/>
      <c r="X1595" s="451"/>
      <c r="Y1595" s="451"/>
      <c r="Z1595" s="451"/>
      <c r="AA1595" s="451"/>
      <c r="AB1595" s="451"/>
      <c r="AC1595" s="451"/>
      <c r="AD1595" s="451"/>
      <c r="AE1595" s="451"/>
      <c r="AF1595" s="451"/>
      <c r="AG1595" s="451"/>
      <c r="AH1595" s="451"/>
      <c r="AI1595" s="451"/>
      <c r="AJ1595" s="451"/>
      <c r="AK1595" s="451"/>
      <c r="AL1595" s="451"/>
      <c r="AM1595" s="451"/>
      <c r="AN1595" s="451"/>
      <c r="AO1595" s="451"/>
      <c r="AP1595" s="451"/>
      <c r="AQ1595" s="451"/>
      <c r="AR1595" s="451"/>
      <c r="AS1595" s="451"/>
      <c r="AT1595" s="451"/>
      <c r="AU1595" s="451"/>
      <c r="AV1595" s="451"/>
    </row>
    <row r="1596" spans="1:48">
      <c r="A1596" s="451"/>
      <c r="B1596" s="451"/>
      <c r="C1596" s="451"/>
      <c r="D1596" s="451"/>
      <c r="E1596" s="451"/>
      <c r="F1596" s="451"/>
      <c r="G1596" s="451"/>
      <c r="H1596" s="451"/>
      <c r="I1596" s="451"/>
      <c r="J1596" s="451"/>
      <c r="K1596" s="451"/>
      <c r="L1596" s="451"/>
      <c r="M1596" s="451"/>
      <c r="N1596" s="451"/>
      <c r="O1596" s="451"/>
      <c r="P1596" s="451"/>
      <c r="Q1596" s="451"/>
      <c r="R1596" s="451"/>
      <c r="S1596" s="451"/>
      <c r="T1596" s="451"/>
      <c r="U1596" s="451"/>
      <c r="V1596" s="451"/>
      <c r="W1596" s="451"/>
      <c r="X1596" s="451"/>
      <c r="Y1596" s="451"/>
      <c r="Z1596" s="451"/>
      <c r="AA1596" s="451"/>
      <c r="AB1596" s="451"/>
      <c r="AC1596" s="451"/>
      <c r="AD1596" s="451"/>
      <c r="AE1596" s="451"/>
      <c r="AF1596" s="451"/>
      <c r="AG1596" s="451"/>
      <c r="AH1596" s="451"/>
      <c r="AI1596" s="451"/>
      <c r="AJ1596" s="451"/>
      <c r="AK1596" s="451"/>
      <c r="AL1596" s="451"/>
      <c r="AM1596" s="451"/>
      <c r="AN1596" s="451"/>
      <c r="AO1596" s="451"/>
      <c r="AP1596" s="451"/>
      <c r="AQ1596" s="451"/>
      <c r="AR1596" s="451"/>
      <c r="AS1596" s="451"/>
      <c r="AT1596" s="451"/>
      <c r="AU1596" s="451"/>
      <c r="AV1596" s="451"/>
    </row>
    <row r="1597" spans="1:48">
      <c r="A1597" s="451"/>
      <c r="B1597" s="451"/>
      <c r="C1597" s="451"/>
      <c r="D1597" s="451"/>
      <c r="E1597" s="451"/>
      <c r="F1597" s="451"/>
      <c r="G1597" s="451"/>
      <c r="H1597" s="451"/>
      <c r="I1597" s="451"/>
      <c r="J1597" s="451"/>
      <c r="K1597" s="451"/>
      <c r="L1597" s="451"/>
      <c r="M1597" s="451"/>
      <c r="N1597" s="451"/>
      <c r="O1597" s="451"/>
      <c r="P1597" s="451"/>
      <c r="Q1597" s="451"/>
      <c r="R1597" s="451"/>
      <c r="S1597" s="451"/>
      <c r="T1597" s="451"/>
      <c r="U1597" s="451"/>
      <c r="V1597" s="451"/>
      <c r="W1597" s="451"/>
      <c r="X1597" s="451"/>
      <c r="Y1597" s="451"/>
      <c r="Z1597" s="451"/>
      <c r="AA1597" s="451"/>
      <c r="AB1597" s="451"/>
      <c r="AC1597" s="451"/>
      <c r="AD1597" s="451"/>
      <c r="AE1597" s="451"/>
      <c r="AF1597" s="451"/>
      <c r="AG1597" s="451"/>
      <c r="AH1597" s="451"/>
      <c r="AI1597" s="451"/>
      <c r="AJ1597" s="451"/>
      <c r="AK1597" s="451"/>
      <c r="AL1597" s="451"/>
      <c r="AM1597" s="451"/>
      <c r="AN1597" s="451"/>
      <c r="AO1597" s="451"/>
      <c r="AP1597" s="451"/>
      <c r="AQ1597" s="451"/>
      <c r="AR1597" s="451"/>
      <c r="AS1597" s="451"/>
      <c r="AT1597" s="451"/>
      <c r="AU1597" s="451"/>
      <c r="AV1597" s="451"/>
    </row>
    <row r="1598" spans="1:48">
      <c r="A1598" s="451"/>
      <c r="B1598" s="451"/>
      <c r="C1598" s="451"/>
      <c r="D1598" s="451"/>
      <c r="E1598" s="451"/>
      <c r="F1598" s="451"/>
      <c r="G1598" s="451"/>
      <c r="H1598" s="451"/>
      <c r="I1598" s="451"/>
      <c r="J1598" s="451"/>
      <c r="K1598" s="451"/>
      <c r="L1598" s="451"/>
      <c r="M1598" s="451"/>
      <c r="N1598" s="451"/>
      <c r="O1598" s="451"/>
      <c r="P1598" s="451"/>
      <c r="Q1598" s="451"/>
      <c r="R1598" s="451"/>
      <c r="S1598" s="451"/>
      <c r="T1598" s="451"/>
      <c r="U1598" s="451"/>
      <c r="V1598" s="451"/>
      <c r="W1598" s="451"/>
      <c r="X1598" s="451"/>
      <c r="Y1598" s="451"/>
      <c r="Z1598" s="451"/>
      <c r="AA1598" s="451"/>
      <c r="AB1598" s="451"/>
      <c r="AC1598" s="451"/>
      <c r="AD1598" s="451"/>
      <c r="AE1598" s="451"/>
      <c r="AF1598" s="451"/>
      <c r="AG1598" s="451"/>
      <c r="AH1598" s="451"/>
      <c r="AI1598" s="451"/>
      <c r="AJ1598" s="451"/>
      <c r="AK1598" s="451"/>
      <c r="AL1598" s="451"/>
      <c r="AM1598" s="451"/>
      <c r="AN1598" s="451"/>
      <c r="AO1598" s="451"/>
      <c r="AP1598" s="451"/>
      <c r="AQ1598" s="451"/>
      <c r="AR1598" s="451"/>
      <c r="AS1598" s="451"/>
      <c r="AT1598" s="451"/>
      <c r="AU1598" s="451"/>
      <c r="AV1598" s="451"/>
    </row>
    <row r="1599" spans="1:48">
      <c r="A1599" s="451"/>
      <c r="B1599" s="451"/>
      <c r="C1599" s="451"/>
      <c r="D1599" s="451"/>
      <c r="E1599" s="451"/>
      <c r="F1599" s="451"/>
      <c r="G1599" s="451"/>
      <c r="H1599" s="451"/>
      <c r="I1599" s="451"/>
      <c r="J1599" s="451"/>
      <c r="K1599" s="451"/>
      <c r="L1599" s="451"/>
      <c r="M1599" s="451"/>
      <c r="N1599" s="451"/>
      <c r="O1599" s="451"/>
      <c r="P1599" s="451"/>
      <c r="Q1599" s="451"/>
      <c r="R1599" s="451"/>
      <c r="S1599" s="451"/>
      <c r="T1599" s="451"/>
      <c r="U1599" s="451"/>
      <c r="V1599" s="451"/>
      <c r="W1599" s="451"/>
      <c r="X1599" s="451"/>
      <c r="Y1599" s="451"/>
      <c r="Z1599" s="451"/>
      <c r="AA1599" s="451"/>
      <c r="AB1599" s="451"/>
      <c r="AC1599" s="451"/>
      <c r="AD1599" s="451"/>
      <c r="AE1599" s="451"/>
      <c r="AF1599" s="451"/>
      <c r="AG1599" s="451"/>
      <c r="AH1599" s="451"/>
      <c r="AI1599" s="451"/>
      <c r="AJ1599" s="451"/>
      <c r="AK1599" s="451"/>
      <c r="AL1599" s="451"/>
      <c r="AM1599" s="451"/>
      <c r="AN1599" s="451"/>
      <c r="AO1599" s="451"/>
      <c r="AP1599" s="451"/>
      <c r="AQ1599" s="451"/>
      <c r="AR1599" s="451"/>
      <c r="AS1599" s="451"/>
      <c r="AT1599" s="451"/>
      <c r="AU1599" s="451"/>
      <c r="AV1599" s="451"/>
    </row>
    <row r="1600" spans="1:48">
      <c r="A1600" s="451"/>
      <c r="B1600" s="451"/>
      <c r="C1600" s="451"/>
      <c r="D1600" s="451"/>
      <c r="E1600" s="451"/>
      <c r="F1600" s="451"/>
      <c r="G1600" s="451"/>
      <c r="H1600" s="451"/>
      <c r="I1600" s="451"/>
      <c r="J1600" s="451"/>
      <c r="K1600" s="451"/>
      <c r="L1600" s="451"/>
      <c r="M1600" s="451"/>
      <c r="N1600" s="451"/>
      <c r="O1600" s="451"/>
      <c r="P1600" s="451"/>
      <c r="Q1600" s="451"/>
      <c r="R1600" s="451"/>
      <c r="S1600" s="451"/>
      <c r="T1600" s="451"/>
      <c r="U1600" s="451"/>
      <c r="V1600" s="451"/>
      <c r="W1600" s="451"/>
      <c r="X1600" s="451"/>
      <c r="Y1600" s="451"/>
      <c r="Z1600" s="451"/>
      <c r="AA1600" s="451"/>
      <c r="AB1600" s="451"/>
      <c r="AC1600" s="451"/>
      <c r="AD1600" s="451"/>
      <c r="AE1600" s="451"/>
      <c r="AF1600" s="451"/>
      <c r="AG1600" s="451"/>
      <c r="AH1600" s="451"/>
      <c r="AI1600" s="451"/>
      <c r="AJ1600" s="451"/>
      <c r="AK1600" s="451"/>
      <c r="AL1600" s="451"/>
      <c r="AM1600" s="451"/>
      <c r="AN1600" s="451"/>
      <c r="AO1600" s="451"/>
      <c r="AP1600" s="451"/>
      <c r="AQ1600" s="451"/>
      <c r="AR1600" s="451"/>
      <c r="AS1600" s="451"/>
      <c r="AT1600" s="451"/>
      <c r="AU1600" s="451"/>
      <c r="AV1600" s="451"/>
    </row>
    <row r="1601" spans="1:48">
      <c r="A1601" s="451"/>
      <c r="B1601" s="451"/>
      <c r="C1601" s="451"/>
      <c r="D1601" s="451"/>
      <c r="E1601" s="451"/>
      <c r="F1601" s="451"/>
      <c r="G1601" s="451"/>
      <c r="H1601" s="451"/>
      <c r="I1601" s="451"/>
      <c r="J1601" s="451"/>
      <c r="K1601" s="451"/>
      <c r="L1601" s="451"/>
      <c r="M1601" s="451"/>
      <c r="N1601" s="451"/>
      <c r="O1601" s="451"/>
      <c r="P1601" s="451"/>
      <c r="Q1601" s="451"/>
      <c r="R1601" s="451"/>
      <c r="S1601" s="451"/>
      <c r="T1601" s="451"/>
      <c r="U1601" s="451"/>
      <c r="V1601" s="451"/>
      <c r="W1601" s="451"/>
      <c r="X1601" s="451"/>
      <c r="Y1601" s="451"/>
      <c r="Z1601" s="451"/>
      <c r="AA1601" s="451"/>
      <c r="AB1601" s="451"/>
      <c r="AC1601" s="451"/>
      <c r="AD1601" s="451"/>
      <c r="AE1601" s="451"/>
      <c r="AF1601" s="451"/>
      <c r="AG1601" s="451"/>
      <c r="AH1601" s="451"/>
      <c r="AI1601" s="451"/>
      <c r="AJ1601" s="451"/>
      <c r="AK1601" s="451"/>
      <c r="AL1601" s="451"/>
      <c r="AM1601" s="451"/>
      <c r="AN1601" s="451"/>
      <c r="AO1601" s="451"/>
      <c r="AP1601" s="451"/>
      <c r="AQ1601" s="451"/>
      <c r="AR1601" s="451"/>
      <c r="AS1601" s="451"/>
      <c r="AT1601" s="451"/>
      <c r="AU1601" s="451"/>
      <c r="AV1601" s="451"/>
    </row>
    <row r="1602" spans="1:48">
      <c r="A1602" s="451"/>
      <c r="B1602" s="451"/>
      <c r="C1602" s="451"/>
      <c r="D1602" s="451"/>
      <c r="E1602" s="451"/>
      <c r="F1602" s="451"/>
      <c r="G1602" s="451"/>
      <c r="H1602" s="451"/>
      <c r="I1602" s="451"/>
      <c r="J1602" s="451"/>
      <c r="K1602" s="451"/>
      <c r="L1602" s="451"/>
      <c r="M1602" s="451"/>
      <c r="N1602" s="451"/>
      <c r="O1602" s="451"/>
      <c r="P1602" s="451"/>
      <c r="Q1602" s="451"/>
      <c r="R1602" s="451"/>
      <c r="S1602" s="451"/>
      <c r="T1602" s="451"/>
      <c r="U1602" s="451"/>
      <c r="V1602" s="451"/>
      <c r="W1602" s="451"/>
      <c r="X1602" s="451"/>
      <c r="Y1602" s="451"/>
      <c r="Z1602" s="451"/>
      <c r="AA1602" s="451"/>
      <c r="AB1602" s="451"/>
      <c r="AC1602" s="451"/>
      <c r="AD1602" s="451"/>
      <c r="AE1602" s="451"/>
      <c r="AF1602" s="451"/>
      <c r="AG1602" s="451"/>
      <c r="AH1602" s="451"/>
      <c r="AI1602" s="451"/>
      <c r="AJ1602" s="451"/>
      <c r="AK1602" s="451"/>
      <c r="AL1602" s="451"/>
      <c r="AM1602" s="451"/>
      <c r="AN1602" s="451"/>
      <c r="AO1602" s="451"/>
      <c r="AP1602" s="451"/>
      <c r="AQ1602" s="451"/>
      <c r="AR1602" s="451"/>
      <c r="AS1602" s="451"/>
      <c r="AT1602" s="451"/>
      <c r="AU1602" s="451"/>
      <c r="AV1602" s="451"/>
    </row>
    <row r="1603" spans="1:48">
      <c r="A1603" s="451"/>
      <c r="B1603" s="451"/>
      <c r="C1603" s="451"/>
      <c r="D1603" s="451"/>
      <c r="E1603" s="451"/>
      <c r="F1603" s="451"/>
      <c r="G1603" s="451"/>
      <c r="H1603" s="451"/>
      <c r="I1603" s="451"/>
      <c r="J1603" s="451"/>
      <c r="K1603" s="451"/>
      <c r="L1603" s="451"/>
      <c r="M1603" s="451"/>
      <c r="N1603" s="451"/>
      <c r="O1603" s="451"/>
      <c r="P1603" s="451"/>
      <c r="Q1603" s="451"/>
      <c r="R1603" s="451"/>
      <c r="S1603" s="451"/>
      <c r="T1603" s="451"/>
      <c r="U1603" s="451"/>
      <c r="V1603" s="451"/>
      <c r="W1603" s="451"/>
      <c r="X1603" s="451"/>
      <c r="Y1603" s="451"/>
      <c r="Z1603" s="451"/>
      <c r="AA1603" s="451"/>
      <c r="AB1603" s="451"/>
      <c r="AC1603" s="451"/>
      <c r="AD1603" s="451"/>
      <c r="AE1603" s="451"/>
      <c r="AF1603" s="451"/>
      <c r="AG1603" s="451"/>
      <c r="AH1603" s="451"/>
      <c r="AI1603" s="451"/>
      <c r="AJ1603" s="451"/>
      <c r="AK1603" s="451"/>
      <c r="AL1603" s="451"/>
      <c r="AM1603" s="451"/>
      <c r="AN1603" s="451"/>
      <c r="AO1603" s="451"/>
      <c r="AP1603" s="451"/>
      <c r="AQ1603" s="451"/>
      <c r="AR1603" s="451"/>
      <c r="AS1603" s="451"/>
      <c r="AT1603" s="451"/>
      <c r="AU1603" s="451"/>
      <c r="AV1603" s="451"/>
    </row>
    <row r="1604" spans="1:48">
      <c r="A1604" s="451"/>
      <c r="B1604" s="451"/>
      <c r="C1604" s="451"/>
      <c r="D1604" s="451"/>
      <c r="E1604" s="451"/>
      <c r="F1604" s="451"/>
      <c r="G1604" s="451"/>
      <c r="H1604" s="451"/>
      <c r="I1604" s="451"/>
      <c r="J1604" s="451"/>
      <c r="K1604" s="451"/>
      <c r="L1604" s="451"/>
      <c r="M1604" s="451"/>
      <c r="N1604" s="451"/>
      <c r="O1604" s="451"/>
      <c r="P1604" s="451"/>
      <c r="Q1604" s="451"/>
      <c r="R1604" s="451"/>
      <c r="S1604" s="451"/>
      <c r="T1604" s="451"/>
      <c r="U1604" s="451"/>
      <c r="V1604" s="451"/>
      <c r="W1604" s="451"/>
      <c r="X1604" s="451"/>
      <c r="Y1604" s="451"/>
      <c r="Z1604" s="451"/>
      <c r="AA1604" s="451"/>
      <c r="AB1604" s="451"/>
      <c r="AC1604" s="451"/>
      <c r="AD1604" s="451"/>
      <c r="AE1604" s="451"/>
      <c r="AF1604" s="451"/>
      <c r="AG1604" s="451"/>
      <c r="AH1604" s="451"/>
      <c r="AI1604" s="451"/>
      <c r="AJ1604" s="451"/>
      <c r="AK1604" s="451"/>
      <c r="AL1604" s="451"/>
      <c r="AM1604" s="451"/>
      <c r="AN1604" s="451"/>
      <c r="AO1604" s="451"/>
      <c r="AP1604" s="451"/>
      <c r="AQ1604" s="451"/>
      <c r="AR1604" s="451"/>
      <c r="AS1604" s="451"/>
      <c r="AT1604" s="451"/>
      <c r="AU1604" s="451"/>
      <c r="AV1604" s="451"/>
    </row>
    <row r="1605" spans="1:48">
      <c r="A1605" s="451"/>
      <c r="B1605" s="451"/>
      <c r="C1605" s="451"/>
      <c r="D1605" s="451"/>
      <c r="E1605" s="451"/>
      <c r="F1605" s="451"/>
      <c r="G1605" s="451"/>
      <c r="H1605" s="451"/>
      <c r="I1605" s="451"/>
      <c r="J1605" s="451"/>
      <c r="K1605" s="451"/>
      <c r="L1605" s="451"/>
      <c r="M1605" s="451"/>
      <c r="N1605" s="451"/>
      <c r="O1605" s="451"/>
      <c r="P1605" s="451"/>
      <c r="Q1605" s="451"/>
      <c r="R1605" s="451"/>
      <c r="S1605" s="451"/>
      <c r="T1605" s="451"/>
      <c r="U1605" s="451"/>
      <c r="V1605" s="451"/>
      <c r="W1605" s="451"/>
      <c r="X1605" s="451"/>
      <c r="Y1605" s="451"/>
      <c r="Z1605" s="451"/>
      <c r="AA1605" s="451"/>
      <c r="AB1605" s="451"/>
      <c r="AC1605" s="451"/>
      <c r="AD1605" s="451"/>
      <c r="AE1605" s="451"/>
      <c r="AF1605" s="451"/>
      <c r="AG1605" s="451"/>
      <c r="AH1605" s="451"/>
      <c r="AI1605" s="451"/>
      <c r="AJ1605" s="451"/>
      <c r="AK1605" s="451"/>
      <c r="AL1605" s="451"/>
      <c r="AM1605" s="451"/>
      <c r="AN1605" s="451"/>
      <c r="AO1605" s="451"/>
      <c r="AP1605" s="451"/>
      <c r="AQ1605" s="451"/>
      <c r="AR1605" s="451"/>
      <c r="AS1605" s="451"/>
      <c r="AT1605" s="451"/>
      <c r="AU1605" s="451"/>
      <c r="AV1605" s="451"/>
    </row>
    <row r="1606" spans="1:48">
      <c r="A1606" s="451"/>
      <c r="B1606" s="451"/>
      <c r="C1606" s="451"/>
      <c r="D1606" s="451"/>
      <c r="E1606" s="451"/>
      <c r="F1606" s="451"/>
      <c r="G1606" s="451"/>
      <c r="H1606" s="451"/>
      <c r="I1606" s="451"/>
      <c r="J1606" s="451"/>
      <c r="K1606" s="451"/>
      <c r="L1606" s="451"/>
      <c r="M1606" s="451"/>
      <c r="N1606" s="451"/>
      <c r="O1606" s="451"/>
      <c r="P1606" s="451"/>
      <c r="Q1606" s="451"/>
      <c r="R1606" s="451"/>
      <c r="S1606" s="451"/>
      <c r="T1606" s="451"/>
      <c r="U1606" s="451"/>
      <c r="V1606" s="451"/>
      <c r="W1606" s="451"/>
      <c r="X1606" s="451"/>
      <c r="Y1606" s="451"/>
      <c r="Z1606" s="451"/>
      <c r="AA1606" s="451"/>
      <c r="AB1606" s="451"/>
      <c r="AC1606" s="451"/>
      <c r="AD1606" s="451"/>
      <c r="AE1606" s="451"/>
      <c r="AF1606" s="451"/>
      <c r="AG1606" s="451"/>
      <c r="AH1606" s="451"/>
      <c r="AI1606" s="451"/>
      <c r="AJ1606" s="451"/>
      <c r="AK1606" s="451"/>
      <c r="AL1606" s="451"/>
      <c r="AM1606" s="451"/>
      <c r="AN1606" s="451"/>
      <c r="AO1606" s="451"/>
      <c r="AP1606" s="451"/>
      <c r="AQ1606" s="451"/>
      <c r="AR1606" s="451"/>
      <c r="AS1606" s="451"/>
      <c r="AT1606" s="451"/>
      <c r="AU1606" s="451"/>
      <c r="AV1606" s="451"/>
    </row>
    <row r="1607" spans="1:48">
      <c r="A1607" s="451"/>
      <c r="B1607" s="451"/>
      <c r="C1607" s="451"/>
      <c r="D1607" s="451"/>
      <c r="E1607" s="451"/>
      <c r="F1607" s="451"/>
      <c r="G1607" s="451"/>
      <c r="H1607" s="451"/>
      <c r="I1607" s="451"/>
      <c r="J1607" s="451"/>
      <c r="K1607" s="451"/>
      <c r="L1607" s="451"/>
      <c r="M1607" s="451"/>
      <c r="N1607" s="451"/>
      <c r="O1607" s="451"/>
      <c r="P1607" s="451"/>
      <c r="Q1607" s="451"/>
      <c r="R1607" s="451"/>
      <c r="S1607" s="451"/>
      <c r="T1607" s="451"/>
      <c r="U1607" s="451"/>
      <c r="V1607" s="451"/>
      <c r="W1607" s="451"/>
      <c r="X1607" s="451"/>
      <c r="Y1607" s="451"/>
      <c r="Z1607" s="451"/>
      <c r="AA1607" s="451"/>
      <c r="AB1607" s="451"/>
      <c r="AC1607" s="451"/>
      <c r="AD1607" s="451"/>
      <c r="AE1607" s="451"/>
      <c r="AF1607" s="451"/>
      <c r="AG1607" s="451"/>
      <c r="AH1607" s="451"/>
      <c r="AI1607" s="451"/>
      <c r="AJ1607" s="451"/>
      <c r="AK1607" s="451"/>
      <c r="AL1607" s="451"/>
      <c r="AM1607" s="451"/>
      <c r="AN1607" s="451"/>
      <c r="AO1607" s="451"/>
      <c r="AP1607" s="451"/>
      <c r="AQ1607" s="451"/>
      <c r="AR1607" s="451"/>
      <c r="AS1607" s="451"/>
      <c r="AT1607" s="451"/>
      <c r="AU1607" s="451"/>
      <c r="AV1607" s="451"/>
    </row>
    <row r="1608" spans="1:48">
      <c r="A1608" s="451"/>
      <c r="B1608" s="451"/>
      <c r="C1608" s="451"/>
      <c r="D1608" s="451"/>
      <c r="E1608" s="451"/>
      <c r="F1608" s="451"/>
      <c r="G1608" s="451"/>
      <c r="H1608" s="451"/>
      <c r="I1608" s="451"/>
      <c r="J1608" s="451"/>
      <c r="K1608" s="451"/>
      <c r="L1608" s="451"/>
      <c r="M1608" s="451"/>
      <c r="N1608" s="451"/>
      <c r="O1608" s="451"/>
      <c r="P1608" s="451"/>
      <c r="Q1608" s="451"/>
      <c r="R1608" s="451"/>
      <c r="S1608" s="451"/>
      <c r="T1608" s="451"/>
      <c r="U1608" s="451"/>
      <c r="V1608" s="451"/>
      <c r="W1608" s="451"/>
      <c r="X1608" s="451"/>
      <c r="Y1608" s="451"/>
      <c r="Z1608" s="451"/>
      <c r="AA1608" s="451"/>
      <c r="AB1608" s="451"/>
      <c r="AC1608" s="451"/>
      <c r="AD1608" s="451"/>
      <c r="AE1608" s="451"/>
      <c r="AF1608" s="451"/>
      <c r="AG1608" s="451"/>
      <c r="AH1608" s="451"/>
      <c r="AI1608" s="451"/>
      <c r="AJ1608" s="451"/>
      <c r="AK1608" s="451"/>
      <c r="AL1608" s="451"/>
      <c r="AM1608" s="451"/>
      <c r="AN1608" s="451"/>
      <c r="AO1608" s="451"/>
      <c r="AP1608" s="451"/>
      <c r="AQ1608" s="451"/>
      <c r="AR1608" s="451"/>
      <c r="AS1608" s="451"/>
      <c r="AT1608" s="451"/>
      <c r="AU1608" s="451"/>
      <c r="AV1608" s="451"/>
    </row>
    <row r="1609" spans="1:48">
      <c r="A1609" s="451"/>
      <c r="B1609" s="451"/>
      <c r="C1609" s="451"/>
      <c r="D1609" s="451"/>
      <c r="E1609" s="451"/>
      <c r="F1609" s="451"/>
      <c r="G1609" s="451"/>
      <c r="H1609" s="451"/>
      <c r="I1609" s="451"/>
      <c r="J1609" s="451"/>
      <c r="K1609" s="451"/>
      <c r="L1609" s="451"/>
      <c r="M1609" s="451"/>
      <c r="N1609" s="451"/>
      <c r="O1609" s="451"/>
      <c r="P1609" s="451"/>
      <c r="Q1609" s="451"/>
      <c r="R1609" s="451"/>
      <c r="S1609" s="451"/>
      <c r="T1609" s="451"/>
      <c r="U1609" s="451"/>
      <c r="V1609" s="451"/>
      <c r="W1609" s="451"/>
      <c r="X1609" s="451"/>
      <c r="Y1609" s="451"/>
      <c r="Z1609" s="451"/>
      <c r="AA1609" s="451"/>
      <c r="AB1609" s="451"/>
      <c r="AC1609" s="451"/>
      <c r="AD1609" s="451"/>
      <c r="AE1609" s="451"/>
      <c r="AF1609" s="451"/>
      <c r="AG1609" s="451"/>
      <c r="AH1609" s="451"/>
      <c r="AI1609" s="451"/>
      <c r="AJ1609" s="451"/>
      <c r="AK1609" s="451"/>
      <c r="AL1609" s="451"/>
      <c r="AM1609" s="451"/>
      <c r="AN1609" s="451"/>
      <c r="AO1609" s="451"/>
      <c r="AP1609" s="451"/>
      <c r="AQ1609" s="451"/>
      <c r="AR1609" s="451"/>
      <c r="AS1609" s="451"/>
      <c r="AT1609" s="451"/>
      <c r="AU1609" s="451"/>
      <c r="AV1609" s="451"/>
    </row>
    <row r="1610" spans="1:48">
      <c r="A1610" s="451"/>
      <c r="B1610" s="451"/>
      <c r="C1610" s="451"/>
      <c r="D1610" s="451"/>
      <c r="E1610" s="451"/>
      <c r="F1610" s="451"/>
      <c r="G1610" s="451"/>
      <c r="H1610" s="451"/>
      <c r="I1610" s="451"/>
      <c r="J1610" s="451"/>
      <c r="K1610" s="451"/>
      <c r="L1610" s="451"/>
      <c r="M1610" s="451"/>
      <c r="N1610" s="451"/>
      <c r="O1610" s="451"/>
      <c r="P1610" s="451"/>
      <c r="Q1610" s="451"/>
      <c r="R1610" s="451"/>
      <c r="S1610" s="451"/>
      <c r="T1610" s="451"/>
      <c r="U1610" s="451"/>
      <c r="V1610" s="451"/>
      <c r="W1610" s="451"/>
      <c r="X1610" s="451"/>
      <c r="Y1610" s="451"/>
      <c r="Z1610" s="451"/>
      <c r="AA1610" s="451"/>
      <c r="AB1610" s="451"/>
      <c r="AC1610" s="451"/>
      <c r="AD1610" s="451"/>
      <c r="AE1610" s="451"/>
      <c r="AF1610" s="451"/>
      <c r="AG1610" s="451"/>
      <c r="AH1610" s="451"/>
      <c r="AI1610" s="451"/>
      <c r="AJ1610" s="451"/>
      <c r="AK1610" s="451"/>
      <c r="AL1610" s="451"/>
      <c r="AM1610" s="451"/>
      <c r="AN1610" s="451"/>
      <c r="AO1610" s="451"/>
      <c r="AP1610" s="451"/>
      <c r="AQ1610" s="451"/>
      <c r="AR1610" s="451"/>
      <c r="AS1610" s="451"/>
      <c r="AT1610" s="451"/>
      <c r="AU1610" s="451"/>
      <c r="AV1610" s="451"/>
    </row>
    <row r="1611" spans="1:48">
      <c r="A1611" s="451"/>
      <c r="B1611" s="451"/>
      <c r="C1611" s="451"/>
      <c r="D1611" s="451"/>
      <c r="E1611" s="451"/>
      <c r="F1611" s="451"/>
      <c r="G1611" s="451"/>
      <c r="H1611" s="451"/>
      <c r="I1611" s="451"/>
      <c r="J1611" s="451"/>
      <c r="K1611" s="451"/>
      <c r="L1611" s="451"/>
      <c r="M1611" s="451"/>
      <c r="N1611" s="451"/>
      <c r="O1611" s="451"/>
      <c r="P1611" s="451"/>
      <c r="Q1611" s="451"/>
      <c r="R1611" s="451"/>
      <c r="S1611" s="451"/>
      <c r="T1611" s="451"/>
      <c r="U1611" s="451"/>
      <c r="V1611" s="451"/>
      <c r="W1611" s="451"/>
      <c r="X1611" s="451"/>
      <c r="Y1611" s="451"/>
      <c r="Z1611" s="451"/>
      <c r="AA1611" s="451"/>
      <c r="AB1611" s="451"/>
      <c r="AC1611" s="451"/>
      <c r="AD1611" s="451"/>
      <c r="AE1611" s="451"/>
      <c r="AF1611" s="451"/>
      <c r="AG1611" s="451"/>
      <c r="AH1611" s="451"/>
      <c r="AI1611" s="451"/>
      <c r="AJ1611" s="451"/>
      <c r="AK1611" s="451"/>
      <c r="AL1611" s="451"/>
      <c r="AM1611" s="451"/>
      <c r="AN1611" s="451"/>
      <c r="AO1611" s="451"/>
      <c r="AP1611" s="451"/>
      <c r="AQ1611" s="451"/>
      <c r="AR1611" s="451"/>
      <c r="AS1611" s="451"/>
      <c r="AT1611" s="451"/>
      <c r="AU1611" s="451"/>
      <c r="AV1611" s="451"/>
    </row>
    <row r="1612" spans="1:48">
      <c r="A1612" s="451"/>
      <c r="B1612" s="451"/>
      <c r="C1612" s="451"/>
      <c r="D1612" s="451"/>
      <c r="E1612" s="451"/>
      <c r="F1612" s="451"/>
      <c r="G1612" s="451"/>
      <c r="H1612" s="451"/>
      <c r="I1612" s="451"/>
      <c r="J1612" s="451"/>
      <c r="K1612" s="451"/>
      <c r="L1612" s="451"/>
      <c r="M1612" s="451"/>
      <c r="N1612" s="451"/>
      <c r="O1612" s="451"/>
      <c r="P1612" s="451"/>
      <c r="Q1612" s="451"/>
      <c r="R1612" s="451"/>
      <c r="S1612" s="451"/>
      <c r="T1612" s="451"/>
      <c r="U1612" s="451"/>
      <c r="V1612" s="451"/>
      <c r="W1612" s="451"/>
      <c r="X1612" s="451"/>
      <c r="Y1612" s="451"/>
      <c r="Z1612" s="451"/>
      <c r="AA1612" s="451"/>
      <c r="AB1612" s="451"/>
      <c r="AC1612" s="451"/>
      <c r="AD1612" s="451"/>
      <c r="AE1612" s="451"/>
      <c r="AF1612" s="451"/>
      <c r="AG1612" s="451"/>
      <c r="AH1612" s="451"/>
      <c r="AI1612" s="451"/>
      <c r="AJ1612" s="451"/>
      <c r="AK1612" s="451"/>
      <c r="AL1612" s="451"/>
      <c r="AM1612" s="451"/>
      <c r="AN1612" s="451"/>
      <c r="AO1612" s="451"/>
      <c r="AP1612" s="451"/>
      <c r="AQ1612" s="451"/>
      <c r="AR1612" s="451"/>
      <c r="AS1612" s="451"/>
      <c r="AT1612" s="451"/>
      <c r="AU1612" s="451"/>
      <c r="AV1612" s="451"/>
    </row>
    <row r="1613" spans="1:48">
      <c r="A1613" s="451"/>
      <c r="B1613" s="451"/>
      <c r="C1613" s="451"/>
      <c r="D1613" s="451"/>
      <c r="E1613" s="451"/>
      <c r="F1613" s="451"/>
      <c r="G1613" s="451"/>
      <c r="H1613" s="451"/>
      <c r="I1613" s="451"/>
      <c r="J1613" s="451"/>
      <c r="K1613" s="451"/>
      <c r="L1613" s="451"/>
      <c r="M1613" s="451"/>
      <c r="N1613" s="451"/>
      <c r="O1613" s="451"/>
      <c r="P1613" s="451"/>
      <c r="Q1613" s="451"/>
      <c r="R1613" s="451"/>
      <c r="S1613" s="451"/>
      <c r="T1613" s="451"/>
      <c r="U1613" s="451"/>
      <c r="V1613" s="451"/>
      <c r="W1613" s="451"/>
      <c r="X1613" s="451"/>
      <c r="Y1613" s="451"/>
      <c r="Z1613" s="451"/>
      <c r="AA1613" s="451"/>
      <c r="AB1613" s="451"/>
      <c r="AC1613" s="451"/>
      <c r="AD1613" s="451"/>
      <c r="AE1613" s="451"/>
      <c r="AF1613" s="451"/>
      <c r="AG1613" s="451"/>
      <c r="AH1613" s="451"/>
      <c r="AI1613" s="451"/>
      <c r="AJ1613" s="451"/>
      <c r="AK1613" s="451"/>
      <c r="AL1613" s="451"/>
      <c r="AM1613" s="451"/>
      <c r="AN1613" s="451"/>
      <c r="AO1613" s="451"/>
      <c r="AP1613" s="451"/>
      <c r="AQ1613" s="451"/>
      <c r="AR1613" s="451"/>
      <c r="AS1613" s="451"/>
      <c r="AT1613" s="451"/>
      <c r="AU1613" s="451"/>
      <c r="AV1613" s="451"/>
    </row>
    <row r="1614" spans="1:48">
      <c r="A1614" s="451"/>
      <c r="B1614" s="451"/>
      <c r="C1614" s="451"/>
      <c r="D1614" s="451"/>
      <c r="E1614" s="451"/>
      <c r="F1614" s="451"/>
      <c r="G1614" s="451"/>
      <c r="H1614" s="451"/>
      <c r="I1614" s="451"/>
      <c r="J1614" s="451"/>
      <c r="K1614" s="451"/>
      <c r="L1614" s="451"/>
      <c r="M1614" s="451"/>
      <c r="N1614" s="451"/>
      <c r="O1614" s="451"/>
      <c r="P1614" s="451"/>
      <c r="Q1614" s="451"/>
      <c r="R1614" s="451"/>
      <c r="S1614" s="451"/>
      <c r="T1614" s="451"/>
      <c r="U1614" s="451"/>
      <c r="V1614" s="451"/>
      <c r="W1614" s="451"/>
      <c r="X1614" s="451"/>
      <c r="Y1614" s="451"/>
      <c r="Z1614" s="451"/>
      <c r="AA1614" s="451"/>
      <c r="AB1614" s="451"/>
      <c r="AC1614" s="451"/>
      <c r="AD1614" s="451"/>
      <c r="AE1614" s="451"/>
      <c r="AF1614" s="451"/>
      <c r="AG1614" s="451"/>
      <c r="AH1614" s="451"/>
      <c r="AI1614" s="451"/>
      <c r="AJ1614" s="451"/>
      <c r="AK1614" s="451"/>
      <c r="AL1614" s="451"/>
      <c r="AM1614" s="451"/>
      <c r="AN1614" s="451"/>
      <c r="AO1614" s="451"/>
      <c r="AP1614" s="451"/>
      <c r="AQ1614" s="451"/>
      <c r="AR1614" s="451"/>
      <c r="AS1614" s="451"/>
      <c r="AT1614" s="451"/>
      <c r="AU1614" s="451"/>
      <c r="AV1614" s="451"/>
    </row>
    <row r="1615" spans="1:48">
      <c r="A1615" s="451"/>
      <c r="B1615" s="451"/>
      <c r="C1615" s="451"/>
      <c r="D1615" s="451"/>
      <c r="E1615" s="451"/>
      <c r="F1615" s="451"/>
      <c r="G1615" s="451"/>
      <c r="H1615" s="451"/>
      <c r="I1615" s="451"/>
      <c r="J1615" s="451"/>
      <c r="K1615" s="451"/>
      <c r="L1615" s="451"/>
      <c r="M1615" s="451"/>
      <c r="N1615" s="451"/>
      <c r="O1615" s="451"/>
      <c r="P1615" s="451"/>
      <c r="Q1615" s="451"/>
      <c r="R1615" s="451"/>
      <c r="S1615" s="451"/>
      <c r="T1615" s="451"/>
      <c r="U1615" s="451"/>
      <c r="V1615" s="451"/>
      <c r="W1615" s="451"/>
      <c r="X1615" s="451"/>
      <c r="Y1615" s="451"/>
      <c r="Z1615" s="451"/>
      <c r="AA1615" s="451"/>
      <c r="AB1615" s="451"/>
      <c r="AC1615" s="451"/>
      <c r="AD1615" s="451"/>
      <c r="AE1615" s="451"/>
      <c r="AF1615" s="451"/>
      <c r="AG1615" s="451"/>
      <c r="AH1615" s="451"/>
      <c r="AI1615" s="451"/>
      <c r="AJ1615" s="451"/>
      <c r="AK1615" s="451"/>
      <c r="AL1615" s="451"/>
      <c r="AM1615" s="451"/>
      <c r="AN1615" s="451"/>
      <c r="AO1615" s="451"/>
      <c r="AP1615" s="451"/>
      <c r="AQ1615" s="451"/>
      <c r="AR1615" s="451"/>
      <c r="AS1615" s="451"/>
      <c r="AT1615" s="451"/>
      <c r="AU1615" s="451"/>
      <c r="AV1615" s="451"/>
    </row>
    <row r="1616" spans="1:48">
      <c r="A1616" s="451"/>
      <c r="B1616" s="451"/>
      <c r="C1616" s="451"/>
      <c r="D1616" s="451"/>
      <c r="E1616" s="451"/>
      <c r="F1616" s="451"/>
      <c r="G1616" s="451"/>
      <c r="H1616" s="451"/>
      <c r="I1616" s="451"/>
      <c r="J1616" s="451"/>
      <c r="K1616" s="451"/>
      <c r="L1616" s="451"/>
      <c r="M1616" s="451"/>
      <c r="N1616" s="451"/>
      <c r="O1616" s="451"/>
      <c r="P1616" s="451"/>
      <c r="Q1616" s="451"/>
      <c r="R1616" s="451"/>
      <c r="S1616" s="451"/>
      <c r="T1616" s="451"/>
      <c r="U1616" s="451"/>
      <c r="V1616" s="451"/>
      <c r="W1616" s="451"/>
      <c r="X1616" s="451"/>
      <c r="Y1616" s="451"/>
      <c r="Z1616" s="451"/>
      <c r="AA1616" s="451"/>
      <c r="AB1616" s="451"/>
      <c r="AC1616" s="451"/>
      <c r="AD1616" s="451"/>
      <c r="AE1616" s="451"/>
      <c r="AF1616" s="451"/>
      <c r="AG1616" s="451"/>
      <c r="AH1616" s="451"/>
      <c r="AI1616" s="451"/>
      <c r="AJ1616" s="451"/>
      <c r="AK1616" s="451"/>
      <c r="AL1616" s="451"/>
      <c r="AM1616" s="451"/>
      <c r="AN1616" s="451"/>
      <c r="AO1616" s="451"/>
      <c r="AP1616" s="451"/>
      <c r="AQ1616" s="451"/>
      <c r="AR1616" s="451"/>
      <c r="AS1616" s="451"/>
      <c r="AT1616" s="451"/>
      <c r="AU1616" s="451"/>
      <c r="AV1616" s="451"/>
    </row>
    <row r="1617" spans="1:48">
      <c r="A1617" s="451"/>
      <c r="B1617" s="451"/>
      <c r="C1617" s="451"/>
      <c r="D1617" s="451"/>
      <c r="E1617" s="451"/>
      <c r="F1617" s="451"/>
      <c r="G1617" s="451"/>
      <c r="H1617" s="451"/>
      <c r="I1617" s="451"/>
      <c r="J1617" s="451"/>
      <c r="K1617" s="451"/>
      <c r="L1617" s="451"/>
      <c r="M1617" s="451"/>
      <c r="N1617" s="451"/>
      <c r="O1617" s="451"/>
      <c r="P1617" s="451"/>
      <c r="Q1617" s="451"/>
      <c r="R1617" s="451"/>
      <c r="S1617" s="451"/>
      <c r="T1617" s="451"/>
      <c r="U1617" s="451"/>
      <c r="V1617" s="451"/>
      <c r="W1617" s="451"/>
      <c r="X1617" s="451"/>
      <c r="Y1617" s="451"/>
      <c r="Z1617" s="451"/>
      <c r="AA1617" s="451"/>
      <c r="AB1617" s="451"/>
      <c r="AC1617" s="451"/>
      <c r="AD1617" s="451"/>
      <c r="AE1617" s="451"/>
      <c r="AF1617" s="451"/>
      <c r="AG1617" s="451"/>
      <c r="AH1617" s="451"/>
      <c r="AI1617" s="451"/>
      <c r="AJ1617" s="451"/>
      <c r="AK1617" s="451"/>
      <c r="AL1617" s="451"/>
      <c r="AM1617" s="451"/>
      <c r="AN1617" s="451"/>
      <c r="AO1617" s="451"/>
      <c r="AP1617" s="451"/>
      <c r="AQ1617" s="451"/>
      <c r="AR1617" s="451"/>
      <c r="AS1617" s="451"/>
      <c r="AT1617" s="451"/>
      <c r="AU1617" s="451"/>
      <c r="AV1617" s="451"/>
    </row>
    <row r="1618" spans="1:48">
      <c r="A1618" s="451"/>
      <c r="B1618" s="451"/>
      <c r="C1618" s="451"/>
      <c r="D1618" s="451"/>
      <c r="E1618" s="451"/>
      <c r="F1618" s="451"/>
      <c r="G1618" s="451"/>
      <c r="H1618" s="451"/>
      <c r="I1618" s="451"/>
      <c r="J1618" s="451"/>
      <c r="K1618" s="451"/>
      <c r="L1618" s="451"/>
      <c r="M1618" s="451"/>
      <c r="N1618" s="451"/>
      <c r="O1618" s="451"/>
      <c r="P1618" s="451"/>
      <c r="Q1618" s="451"/>
      <c r="R1618" s="451"/>
      <c r="S1618" s="451"/>
      <c r="T1618" s="451"/>
      <c r="U1618" s="451"/>
      <c r="V1618" s="451"/>
      <c r="W1618" s="451"/>
      <c r="X1618" s="451"/>
      <c r="Y1618" s="451"/>
      <c r="Z1618" s="451"/>
      <c r="AA1618" s="451"/>
      <c r="AB1618" s="451"/>
      <c r="AC1618" s="451"/>
      <c r="AD1618" s="451"/>
      <c r="AE1618" s="451"/>
      <c r="AF1618" s="451"/>
      <c r="AG1618" s="451"/>
      <c r="AH1618" s="451"/>
      <c r="AI1618" s="451"/>
      <c r="AJ1618" s="451"/>
      <c r="AK1618" s="451"/>
      <c r="AL1618" s="451"/>
      <c r="AM1618" s="451"/>
      <c r="AN1618" s="451"/>
      <c r="AO1618" s="451"/>
      <c r="AP1618" s="451"/>
      <c r="AQ1618" s="451"/>
      <c r="AR1618" s="451"/>
      <c r="AS1618" s="451"/>
      <c r="AT1618" s="451"/>
      <c r="AU1618" s="451"/>
      <c r="AV1618" s="451"/>
    </row>
    <row r="1619" spans="1:48">
      <c r="A1619" s="451"/>
      <c r="B1619" s="451"/>
      <c r="C1619" s="451"/>
      <c r="D1619" s="451"/>
      <c r="E1619" s="451"/>
      <c r="F1619" s="451"/>
      <c r="G1619" s="451"/>
      <c r="H1619" s="451"/>
      <c r="I1619" s="451"/>
      <c r="J1619" s="451"/>
      <c r="K1619" s="451"/>
      <c r="L1619" s="451"/>
      <c r="M1619" s="451"/>
      <c r="N1619" s="451"/>
      <c r="O1619" s="451"/>
      <c r="P1619" s="451"/>
      <c r="Q1619" s="451"/>
      <c r="R1619" s="451"/>
      <c r="S1619" s="451"/>
      <c r="T1619" s="451"/>
      <c r="U1619" s="451"/>
      <c r="V1619" s="451"/>
      <c r="W1619" s="451"/>
      <c r="X1619" s="451"/>
      <c r="Y1619" s="451"/>
      <c r="Z1619" s="451"/>
      <c r="AA1619" s="451"/>
      <c r="AB1619" s="451"/>
      <c r="AC1619" s="451"/>
      <c r="AD1619" s="451"/>
      <c r="AE1619" s="451"/>
      <c r="AF1619" s="451"/>
      <c r="AG1619" s="451"/>
      <c r="AH1619" s="451"/>
      <c r="AI1619" s="451"/>
      <c r="AJ1619" s="451"/>
      <c r="AK1619" s="451"/>
      <c r="AL1619" s="451"/>
      <c r="AM1619" s="451"/>
      <c r="AN1619" s="451"/>
      <c r="AO1619" s="451"/>
      <c r="AP1619" s="451"/>
      <c r="AQ1619" s="451"/>
      <c r="AR1619" s="451"/>
      <c r="AS1619" s="451"/>
      <c r="AT1619" s="451"/>
      <c r="AU1619" s="451"/>
      <c r="AV1619" s="451"/>
    </row>
    <row r="1620" spans="1:48">
      <c r="A1620" s="451"/>
      <c r="B1620" s="451"/>
      <c r="C1620" s="451"/>
      <c r="D1620" s="451"/>
      <c r="E1620" s="451"/>
      <c r="F1620" s="451"/>
      <c r="G1620" s="451"/>
      <c r="H1620" s="451"/>
      <c r="I1620" s="451"/>
      <c r="J1620" s="451"/>
      <c r="K1620" s="451"/>
      <c r="L1620" s="451"/>
      <c r="M1620" s="451"/>
      <c r="N1620" s="451"/>
      <c r="O1620" s="451"/>
      <c r="P1620" s="451"/>
      <c r="Q1620" s="451"/>
      <c r="R1620" s="451"/>
      <c r="S1620" s="451"/>
      <c r="T1620" s="451"/>
      <c r="U1620" s="451"/>
      <c r="V1620" s="451"/>
      <c r="W1620" s="451"/>
      <c r="X1620" s="451"/>
      <c r="Y1620" s="451"/>
      <c r="Z1620" s="451"/>
      <c r="AA1620" s="451"/>
      <c r="AB1620" s="451"/>
      <c r="AC1620" s="451"/>
      <c r="AD1620" s="451"/>
      <c r="AE1620" s="451"/>
      <c r="AF1620" s="451"/>
      <c r="AG1620" s="451"/>
      <c r="AH1620" s="451"/>
      <c r="AI1620" s="451"/>
      <c r="AJ1620" s="451"/>
      <c r="AK1620" s="451"/>
      <c r="AL1620" s="451"/>
      <c r="AM1620" s="451"/>
      <c r="AN1620" s="451"/>
      <c r="AO1620" s="451"/>
      <c r="AP1620" s="451"/>
      <c r="AQ1620" s="451"/>
      <c r="AR1620" s="451"/>
      <c r="AS1620" s="451"/>
      <c r="AT1620" s="451"/>
      <c r="AU1620" s="451"/>
      <c r="AV1620" s="451"/>
    </row>
    <row r="1621" spans="1:48">
      <c r="A1621" s="451"/>
      <c r="B1621" s="451"/>
      <c r="C1621" s="451"/>
      <c r="D1621" s="451"/>
      <c r="E1621" s="451"/>
      <c r="F1621" s="451"/>
      <c r="G1621" s="451"/>
      <c r="H1621" s="451"/>
      <c r="I1621" s="451"/>
      <c r="J1621" s="451"/>
      <c r="K1621" s="451"/>
      <c r="L1621" s="451"/>
      <c r="M1621" s="451"/>
      <c r="N1621" s="451"/>
      <c r="O1621" s="451"/>
      <c r="P1621" s="451"/>
      <c r="Q1621" s="451"/>
      <c r="R1621" s="451"/>
      <c r="S1621" s="451"/>
      <c r="T1621" s="451"/>
      <c r="U1621" s="451"/>
      <c r="V1621" s="451"/>
      <c r="W1621" s="451"/>
      <c r="X1621" s="451"/>
      <c r="Y1621" s="451"/>
      <c r="Z1621" s="451"/>
      <c r="AA1621" s="451"/>
      <c r="AB1621" s="451"/>
      <c r="AC1621" s="451"/>
      <c r="AD1621" s="451"/>
      <c r="AE1621" s="451"/>
      <c r="AF1621" s="451"/>
      <c r="AG1621" s="451"/>
      <c r="AH1621" s="451"/>
      <c r="AI1621" s="451"/>
      <c r="AJ1621" s="451"/>
      <c r="AK1621" s="451"/>
      <c r="AL1621" s="451"/>
      <c r="AM1621" s="451"/>
      <c r="AN1621" s="451"/>
      <c r="AO1621" s="451"/>
      <c r="AP1621" s="451"/>
      <c r="AQ1621" s="451"/>
      <c r="AR1621" s="451"/>
      <c r="AS1621" s="451"/>
      <c r="AT1621" s="451"/>
      <c r="AU1621" s="451"/>
      <c r="AV1621" s="451"/>
    </row>
    <row r="1622" spans="1:48">
      <c r="A1622" s="451"/>
      <c r="B1622" s="451"/>
      <c r="C1622" s="451"/>
      <c r="D1622" s="451"/>
      <c r="E1622" s="451"/>
      <c r="F1622" s="451"/>
      <c r="G1622" s="451"/>
      <c r="H1622" s="451"/>
      <c r="I1622" s="451"/>
      <c r="J1622" s="451"/>
      <c r="K1622" s="451"/>
      <c r="L1622" s="451"/>
      <c r="M1622" s="451"/>
      <c r="N1622" s="451"/>
      <c r="O1622" s="451"/>
      <c r="P1622" s="451"/>
      <c r="Q1622" s="451"/>
      <c r="R1622" s="451"/>
      <c r="S1622" s="451"/>
      <c r="T1622" s="451"/>
      <c r="U1622" s="451"/>
      <c r="V1622" s="451"/>
      <c r="W1622" s="451"/>
      <c r="X1622" s="451"/>
      <c r="Y1622" s="451"/>
      <c r="Z1622" s="451"/>
      <c r="AA1622" s="451"/>
      <c r="AB1622" s="451"/>
      <c r="AC1622" s="451"/>
      <c r="AD1622" s="451"/>
      <c r="AE1622" s="451"/>
      <c r="AF1622" s="451"/>
      <c r="AG1622" s="451"/>
      <c r="AH1622" s="451"/>
      <c r="AI1622" s="451"/>
      <c r="AJ1622" s="451"/>
      <c r="AK1622" s="451"/>
      <c r="AL1622" s="451"/>
      <c r="AM1622" s="451"/>
      <c r="AN1622" s="451"/>
      <c r="AO1622" s="451"/>
      <c r="AP1622" s="451"/>
      <c r="AQ1622" s="451"/>
      <c r="AR1622" s="451"/>
      <c r="AS1622" s="451"/>
      <c r="AT1622" s="451"/>
      <c r="AU1622" s="451"/>
      <c r="AV1622" s="451"/>
    </row>
    <row r="1623" spans="1:48">
      <c r="A1623" s="451"/>
      <c r="B1623" s="451"/>
      <c r="C1623" s="451"/>
      <c r="D1623" s="451"/>
      <c r="E1623" s="451"/>
      <c r="F1623" s="451"/>
      <c r="G1623" s="451"/>
      <c r="H1623" s="451"/>
      <c r="I1623" s="451"/>
      <c r="J1623" s="451"/>
      <c r="K1623" s="451"/>
      <c r="L1623" s="451"/>
      <c r="M1623" s="451"/>
      <c r="N1623" s="451"/>
      <c r="O1623" s="451"/>
      <c r="P1623" s="451"/>
      <c r="Q1623" s="451"/>
      <c r="R1623" s="451"/>
      <c r="S1623" s="451"/>
      <c r="T1623" s="451"/>
      <c r="U1623" s="451"/>
      <c r="V1623" s="451"/>
      <c r="W1623" s="451"/>
      <c r="X1623" s="451"/>
      <c r="Y1623" s="451"/>
      <c r="Z1623" s="451"/>
      <c r="AA1623" s="451"/>
      <c r="AB1623" s="451"/>
      <c r="AC1623" s="451"/>
      <c r="AD1623" s="451"/>
      <c r="AE1623" s="451"/>
      <c r="AF1623" s="451"/>
      <c r="AG1623" s="451"/>
      <c r="AH1623" s="451"/>
      <c r="AI1623" s="451"/>
      <c r="AJ1623" s="451"/>
      <c r="AK1623" s="451"/>
      <c r="AL1623" s="451"/>
      <c r="AM1623" s="451"/>
      <c r="AN1623" s="451"/>
      <c r="AO1623" s="451"/>
      <c r="AP1623" s="451"/>
      <c r="AQ1623" s="451"/>
      <c r="AR1623" s="451"/>
      <c r="AS1623" s="451"/>
      <c r="AT1623" s="451"/>
      <c r="AU1623" s="451"/>
      <c r="AV1623" s="451"/>
    </row>
    <row r="1624" spans="1:48">
      <c r="A1624" s="451"/>
      <c r="B1624" s="451"/>
      <c r="C1624" s="451"/>
      <c r="D1624" s="451"/>
      <c r="E1624" s="451"/>
      <c r="F1624" s="451"/>
      <c r="G1624" s="451"/>
      <c r="H1624" s="451"/>
      <c r="I1624" s="451"/>
      <c r="J1624" s="451"/>
      <c r="K1624" s="451"/>
      <c r="L1624" s="451"/>
      <c r="M1624" s="451"/>
      <c r="N1624" s="451"/>
      <c r="O1624" s="451"/>
      <c r="P1624" s="451"/>
      <c r="Q1624" s="451"/>
      <c r="R1624" s="451"/>
      <c r="S1624" s="451"/>
      <c r="T1624" s="451"/>
      <c r="U1624" s="451"/>
      <c r="V1624" s="451"/>
      <c r="W1624" s="451"/>
      <c r="X1624" s="451"/>
      <c r="Y1624" s="451"/>
      <c r="Z1624" s="451"/>
      <c r="AA1624" s="451"/>
      <c r="AB1624" s="451"/>
      <c r="AC1624" s="451"/>
      <c r="AD1624" s="451"/>
      <c r="AE1624" s="451"/>
      <c r="AF1624" s="451"/>
      <c r="AG1624" s="451"/>
      <c r="AH1624" s="451"/>
      <c r="AI1624" s="451"/>
      <c r="AJ1624" s="451"/>
      <c r="AK1624" s="451"/>
      <c r="AL1624" s="451"/>
      <c r="AM1624" s="451"/>
      <c r="AN1624" s="451"/>
      <c r="AO1624" s="451"/>
      <c r="AP1624" s="451"/>
      <c r="AQ1624" s="451"/>
      <c r="AR1624" s="451"/>
      <c r="AS1624" s="451"/>
      <c r="AT1624" s="451"/>
      <c r="AU1624" s="451"/>
      <c r="AV1624" s="451"/>
    </row>
    <row r="1625" spans="1:48">
      <c r="A1625" s="451"/>
      <c r="B1625" s="451"/>
      <c r="C1625" s="451"/>
      <c r="D1625" s="451"/>
      <c r="E1625" s="451"/>
      <c r="F1625" s="451"/>
      <c r="G1625" s="451"/>
      <c r="H1625" s="451"/>
      <c r="I1625" s="451"/>
      <c r="J1625" s="451"/>
      <c r="K1625" s="451"/>
      <c r="L1625" s="451"/>
      <c r="M1625" s="451"/>
      <c r="N1625" s="451"/>
      <c r="O1625" s="451"/>
      <c r="P1625" s="451"/>
      <c r="Q1625" s="451"/>
      <c r="R1625" s="451"/>
      <c r="S1625" s="451"/>
      <c r="T1625" s="451"/>
      <c r="U1625" s="451"/>
      <c r="V1625" s="451"/>
      <c r="W1625" s="451"/>
      <c r="X1625" s="451"/>
      <c r="Y1625" s="451"/>
      <c r="Z1625" s="451"/>
      <c r="AA1625" s="451"/>
      <c r="AB1625" s="451"/>
      <c r="AC1625" s="451"/>
      <c r="AD1625" s="451"/>
      <c r="AE1625" s="451"/>
      <c r="AF1625" s="451"/>
      <c r="AG1625" s="451"/>
      <c r="AH1625" s="451"/>
      <c r="AI1625" s="451"/>
      <c r="AJ1625" s="451"/>
      <c r="AK1625" s="451"/>
      <c r="AL1625" s="451"/>
      <c r="AM1625" s="451"/>
      <c r="AN1625" s="451"/>
      <c r="AO1625" s="451"/>
      <c r="AP1625" s="451"/>
      <c r="AQ1625" s="451"/>
      <c r="AR1625" s="451"/>
      <c r="AS1625" s="451"/>
      <c r="AT1625" s="451"/>
      <c r="AU1625" s="451"/>
      <c r="AV1625" s="451"/>
    </row>
    <row r="1626" spans="1:48">
      <c r="A1626" s="451"/>
      <c r="B1626" s="451"/>
      <c r="C1626" s="451"/>
      <c r="D1626" s="451"/>
      <c r="E1626" s="451"/>
      <c r="F1626" s="451"/>
      <c r="G1626" s="451"/>
      <c r="H1626" s="451"/>
      <c r="I1626" s="451"/>
      <c r="J1626" s="451"/>
      <c r="K1626" s="451"/>
      <c r="L1626" s="451"/>
      <c r="M1626" s="451"/>
      <c r="N1626" s="451"/>
      <c r="O1626" s="451"/>
      <c r="P1626" s="451"/>
      <c r="Q1626" s="451"/>
      <c r="R1626" s="451"/>
      <c r="S1626" s="451"/>
      <c r="T1626" s="451"/>
      <c r="U1626" s="451"/>
      <c r="V1626" s="451"/>
      <c r="W1626" s="451"/>
      <c r="X1626" s="451"/>
      <c r="Y1626" s="451"/>
      <c r="Z1626" s="451"/>
      <c r="AA1626" s="451"/>
      <c r="AB1626" s="451"/>
      <c r="AC1626" s="451"/>
      <c r="AD1626" s="451"/>
      <c r="AE1626" s="451"/>
      <c r="AF1626" s="451"/>
      <c r="AG1626" s="451"/>
      <c r="AH1626" s="451"/>
      <c r="AI1626" s="451"/>
      <c r="AJ1626" s="451"/>
      <c r="AK1626" s="451"/>
      <c r="AL1626" s="451"/>
      <c r="AM1626" s="451"/>
      <c r="AN1626" s="451"/>
      <c r="AO1626" s="451"/>
      <c r="AP1626" s="451"/>
      <c r="AQ1626" s="451"/>
      <c r="AR1626" s="451"/>
      <c r="AS1626" s="451"/>
      <c r="AT1626" s="451"/>
      <c r="AU1626" s="451"/>
      <c r="AV1626" s="451"/>
    </row>
    <row r="1627" spans="1:48">
      <c r="A1627" s="451"/>
      <c r="B1627" s="451"/>
      <c r="C1627" s="451"/>
      <c r="D1627" s="451"/>
      <c r="E1627" s="451"/>
      <c r="F1627" s="451"/>
      <c r="G1627" s="451"/>
      <c r="H1627" s="451"/>
      <c r="I1627" s="451"/>
      <c r="J1627" s="451"/>
      <c r="K1627" s="451"/>
      <c r="L1627" s="451"/>
      <c r="M1627" s="451"/>
      <c r="N1627" s="451"/>
      <c r="O1627" s="451"/>
      <c r="P1627" s="451"/>
      <c r="Q1627" s="451"/>
      <c r="R1627" s="451"/>
      <c r="S1627" s="451"/>
      <c r="T1627" s="451"/>
      <c r="U1627" s="451"/>
      <c r="V1627" s="451"/>
      <c r="W1627" s="451"/>
      <c r="X1627" s="451"/>
      <c r="Y1627" s="451"/>
      <c r="Z1627" s="451"/>
      <c r="AA1627" s="451"/>
      <c r="AB1627" s="451"/>
      <c r="AC1627" s="451"/>
      <c r="AD1627" s="451"/>
      <c r="AE1627" s="451"/>
      <c r="AF1627" s="451"/>
      <c r="AG1627" s="451"/>
      <c r="AH1627" s="451"/>
      <c r="AI1627" s="451"/>
      <c r="AJ1627" s="451"/>
      <c r="AK1627" s="451"/>
      <c r="AL1627" s="451"/>
      <c r="AM1627" s="451"/>
      <c r="AN1627" s="451"/>
      <c r="AO1627" s="451"/>
      <c r="AP1627" s="451"/>
      <c r="AQ1627" s="451"/>
      <c r="AR1627" s="451"/>
      <c r="AS1627" s="451"/>
      <c r="AT1627" s="451"/>
      <c r="AU1627" s="451"/>
      <c r="AV1627" s="451"/>
    </row>
    <row r="1628" spans="1:48">
      <c r="A1628" s="451"/>
      <c r="B1628" s="451"/>
      <c r="C1628" s="451"/>
      <c r="D1628" s="451"/>
      <c r="E1628" s="451"/>
      <c r="F1628" s="451"/>
      <c r="G1628" s="451"/>
      <c r="H1628" s="451"/>
      <c r="I1628" s="451"/>
      <c r="J1628" s="451"/>
      <c r="K1628" s="451"/>
      <c r="L1628" s="451"/>
      <c r="M1628" s="451"/>
      <c r="N1628" s="451"/>
      <c r="O1628" s="451"/>
      <c r="P1628" s="451"/>
      <c r="Q1628" s="451"/>
      <c r="R1628" s="451"/>
      <c r="S1628" s="451"/>
      <c r="T1628" s="451"/>
      <c r="U1628" s="451"/>
      <c r="V1628" s="451"/>
      <c r="W1628" s="451"/>
      <c r="X1628" s="451"/>
      <c r="Y1628" s="451"/>
      <c r="Z1628" s="451"/>
      <c r="AA1628" s="451"/>
      <c r="AB1628" s="451"/>
      <c r="AC1628" s="451"/>
      <c r="AD1628" s="451"/>
      <c r="AE1628" s="451"/>
      <c r="AF1628" s="451"/>
      <c r="AG1628" s="451"/>
      <c r="AH1628" s="451"/>
      <c r="AI1628" s="451"/>
      <c r="AJ1628" s="451"/>
      <c r="AK1628" s="451"/>
      <c r="AL1628" s="451"/>
      <c r="AM1628" s="451"/>
      <c r="AN1628" s="451"/>
      <c r="AO1628" s="451"/>
      <c r="AP1628" s="451"/>
      <c r="AQ1628" s="451"/>
      <c r="AR1628" s="451"/>
      <c r="AS1628" s="451"/>
      <c r="AT1628" s="451"/>
      <c r="AU1628" s="451"/>
      <c r="AV1628" s="451"/>
    </row>
    <row r="1629" spans="1:48">
      <c r="A1629" s="451"/>
      <c r="B1629" s="451"/>
      <c r="C1629" s="451"/>
      <c r="D1629" s="451"/>
      <c r="E1629" s="451"/>
      <c r="F1629" s="451"/>
      <c r="G1629" s="451"/>
      <c r="H1629" s="451"/>
      <c r="I1629" s="451"/>
      <c r="J1629" s="451"/>
      <c r="K1629" s="451"/>
      <c r="L1629" s="451"/>
      <c r="M1629" s="451"/>
      <c r="N1629" s="451"/>
      <c r="O1629" s="451"/>
      <c r="P1629" s="451"/>
      <c r="Q1629" s="451"/>
      <c r="R1629" s="451"/>
      <c r="S1629" s="451"/>
      <c r="T1629" s="451"/>
      <c r="U1629" s="451"/>
      <c r="V1629" s="451"/>
      <c r="W1629" s="451"/>
      <c r="X1629" s="451"/>
      <c r="Y1629" s="451"/>
      <c r="Z1629" s="451"/>
      <c r="AA1629" s="451"/>
      <c r="AB1629" s="451"/>
      <c r="AC1629" s="451"/>
      <c r="AD1629" s="451"/>
      <c r="AE1629" s="451"/>
      <c r="AF1629" s="451"/>
      <c r="AG1629" s="451"/>
      <c r="AH1629" s="451"/>
      <c r="AI1629" s="451"/>
      <c r="AJ1629" s="451"/>
      <c r="AK1629" s="451"/>
      <c r="AL1629" s="451"/>
      <c r="AM1629" s="451"/>
      <c r="AN1629" s="451"/>
      <c r="AO1629" s="451"/>
      <c r="AP1629" s="451"/>
      <c r="AQ1629" s="451"/>
      <c r="AR1629" s="451"/>
      <c r="AS1629" s="451"/>
      <c r="AT1629" s="451"/>
      <c r="AU1629" s="451"/>
      <c r="AV1629" s="451"/>
    </row>
    <row r="1630" spans="1:48">
      <c r="A1630" s="451"/>
      <c r="B1630" s="451"/>
      <c r="C1630" s="451"/>
      <c r="D1630" s="451"/>
      <c r="E1630" s="451"/>
      <c r="F1630" s="451"/>
      <c r="G1630" s="451"/>
      <c r="H1630" s="451"/>
      <c r="I1630" s="451"/>
      <c r="J1630" s="451"/>
      <c r="K1630" s="451"/>
      <c r="L1630" s="451"/>
      <c r="M1630" s="451"/>
      <c r="N1630" s="451"/>
      <c r="O1630" s="451"/>
      <c r="P1630" s="451"/>
      <c r="Q1630" s="451"/>
      <c r="R1630" s="451"/>
      <c r="S1630" s="451"/>
      <c r="T1630" s="451"/>
      <c r="U1630" s="451"/>
      <c r="V1630" s="451"/>
      <c r="W1630" s="451"/>
      <c r="X1630" s="451"/>
      <c r="Y1630" s="451"/>
      <c r="Z1630" s="451"/>
      <c r="AA1630" s="451"/>
      <c r="AB1630" s="451"/>
      <c r="AC1630" s="451"/>
      <c r="AD1630" s="451"/>
      <c r="AE1630" s="451"/>
      <c r="AF1630" s="451"/>
      <c r="AG1630" s="451"/>
      <c r="AH1630" s="451"/>
      <c r="AI1630" s="451"/>
      <c r="AJ1630" s="451"/>
      <c r="AK1630" s="451"/>
      <c r="AL1630" s="451"/>
      <c r="AM1630" s="451"/>
      <c r="AN1630" s="451"/>
      <c r="AO1630" s="451"/>
      <c r="AP1630" s="451"/>
      <c r="AQ1630" s="451"/>
      <c r="AR1630" s="451"/>
      <c r="AS1630" s="451"/>
      <c r="AT1630" s="451"/>
      <c r="AU1630" s="451"/>
      <c r="AV1630" s="451"/>
    </row>
    <row r="1631" spans="1:48">
      <c r="A1631" s="451"/>
      <c r="B1631" s="451"/>
      <c r="C1631" s="451"/>
      <c r="D1631" s="451"/>
      <c r="E1631" s="451"/>
      <c r="F1631" s="451"/>
      <c r="G1631" s="451"/>
      <c r="H1631" s="451"/>
      <c r="I1631" s="451"/>
      <c r="J1631" s="451"/>
      <c r="K1631" s="451"/>
      <c r="L1631" s="451"/>
      <c r="M1631" s="451"/>
      <c r="N1631" s="451"/>
      <c r="O1631" s="451"/>
      <c r="P1631" s="451"/>
      <c r="Q1631" s="451"/>
      <c r="R1631" s="451"/>
      <c r="S1631" s="451"/>
      <c r="T1631" s="451"/>
      <c r="U1631" s="451"/>
      <c r="V1631" s="451"/>
      <c r="W1631" s="451"/>
      <c r="X1631" s="451"/>
      <c r="Y1631" s="451"/>
      <c r="Z1631" s="451"/>
      <c r="AA1631" s="451"/>
      <c r="AB1631" s="451"/>
      <c r="AC1631" s="451"/>
      <c r="AD1631" s="451"/>
      <c r="AE1631" s="451"/>
      <c r="AF1631" s="451"/>
      <c r="AG1631" s="451"/>
      <c r="AH1631" s="451"/>
      <c r="AI1631" s="451"/>
      <c r="AJ1631" s="451"/>
      <c r="AK1631" s="451"/>
      <c r="AL1631" s="451"/>
      <c r="AM1631" s="451"/>
      <c r="AN1631" s="451"/>
      <c r="AO1631" s="451"/>
      <c r="AP1631" s="451"/>
      <c r="AQ1631" s="451"/>
      <c r="AR1631" s="451"/>
      <c r="AS1631" s="451"/>
      <c r="AT1631" s="451"/>
      <c r="AU1631" s="451"/>
      <c r="AV1631" s="451"/>
    </row>
    <row r="1632" spans="1:48">
      <c r="A1632" s="451"/>
      <c r="B1632" s="451"/>
      <c r="C1632" s="451"/>
      <c r="D1632" s="451"/>
      <c r="E1632" s="451"/>
      <c r="F1632" s="451"/>
      <c r="G1632" s="451"/>
      <c r="H1632" s="451"/>
      <c r="I1632" s="451"/>
      <c r="J1632" s="451"/>
      <c r="K1632" s="451"/>
      <c r="L1632" s="451"/>
      <c r="M1632" s="451"/>
      <c r="N1632" s="451"/>
      <c r="O1632" s="451"/>
      <c r="P1632" s="451"/>
      <c r="Q1632" s="451"/>
      <c r="R1632" s="451"/>
      <c r="S1632" s="451"/>
      <c r="T1632" s="451"/>
      <c r="U1632" s="451"/>
      <c r="V1632" s="451"/>
      <c r="W1632" s="451"/>
      <c r="X1632" s="451"/>
      <c r="Y1632" s="451"/>
      <c r="Z1632" s="451"/>
      <c r="AA1632" s="451"/>
      <c r="AB1632" s="451"/>
      <c r="AC1632" s="451"/>
      <c r="AD1632" s="451"/>
      <c r="AE1632" s="451"/>
      <c r="AF1632" s="451"/>
      <c r="AG1632" s="451"/>
      <c r="AH1632" s="451"/>
      <c r="AI1632" s="451"/>
      <c r="AJ1632" s="451"/>
      <c r="AK1632" s="451"/>
      <c r="AL1632" s="451"/>
      <c r="AM1632" s="451"/>
      <c r="AN1632" s="451"/>
      <c r="AO1632" s="451"/>
      <c r="AP1632" s="451"/>
      <c r="AQ1632" s="451"/>
      <c r="AR1632" s="451"/>
      <c r="AS1632" s="451"/>
      <c r="AT1632" s="451"/>
      <c r="AU1632" s="451"/>
      <c r="AV1632" s="451"/>
    </row>
    <row r="1633" spans="1:48">
      <c r="A1633" s="451"/>
      <c r="B1633" s="451"/>
      <c r="C1633" s="451"/>
      <c r="D1633" s="451"/>
      <c r="E1633" s="451"/>
      <c r="F1633" s="451"/>
      <c r="G1633" s="451"/>
      <c r="H1633" s="451"/>
      <c r="I1633" s="451"/>
      <c r="J1633" s="451"/>
      <c r="K1633" s="451"/>
      <c r="L1633" s="451"/>
      <c r="M1633" s="451"/>
      <c r="N1633" s="451"/>
      <c r="O1633" s="451"/>
      <c r="P1633" s="451"/>
      <c r="Q1633" s="451"/>
      <c r="R1633" s="451"/>
      <c r="S1633" s="451"/>
      <c r="T1633" s="451"/>
      <c r="U1633" s="451"/>
      <c r="V1633" s="451"/>
      <c r="W1633" s="451"/>
      <c r="X1633" s="451"/>
      <c r="Y1633" s="451"/>
      <c r="Z1633" s="451"/>
      <c r="AA1633" s="451"/>
      <c r="AB1633" s="451"/>
      <c r="AC1633" s="451"/>
      <c r="AD1633" s="451"/>
      <c r="AE1633" s="451"/>
      <c r="AF1633" s="451"/>
      <c r="AG1633" s="451"/>
      <c r="AH1633" s="451"/>
      <c r="AI1633" s="451"/>
      <c r="AJ1633" s="451"/>
      <c r="AK1633" s="451"/>
      <c r="AL1633" s="451"/>
      <c r="AM1633" s="451"/>
      <c r="AN1633" s="451"/>
      <c r="AO1633" s="451"/>
      <c r="AP1633" s="451"/>
      <c r="AQ1633" s="451"/>
      <c r="AR1633" s="451"/>
      <c r="AS1633" s="451"/>
      <c r="AT1633" s="451"/>
      <c r="AU1633" s="451"/>
      <c r="AV1633" s="451"/>
    </row>
    <row r="1634" spans="1:48">
      <c r="A1634" s="451"/>
      <c r="B1634" s="451"/>
      <c r="C1634" s="451"/>
      <c r="D1634" s="451"/>
      <c r="E1634" s="451"/>
      <c r="F1634" s="451"/>
      <c r="G1634" s="451"/>
      <c r="H1634" s="451"/>
      <c r="I1634" s="451"/>
      <c r="J1634" s="451"/>
      <c r="K1634" s="451"/>
      <c r="L1634" s="451"/>
      <c r="M1634" s="451"/>
      <c r="N1634" s="451"/>
      <c r="O1634" s="451"/>
      <c r="P1634" s="451"/>
      <c r="Q1634" s="451"/>
      <c r="R1634" s="451"/>
      <c r="S1634" s="451"/>
      <c r="T1634" s="451"/>
      <c r="U1634" s="451"/>
      <c r="V1634" s="451"/>
      <c r="W1634" s="451"/>
      <c r="X1634" s="451"/>
      <c r="Y1634" s="451"/>
      <c r="Z1634" s="451"/>
      <c r="AA1634" s="451"/>
      <c r="AB1634" s="451"/>
      <c r="AC1634" s="451"/>
      <c r="AD1634" s="451"/>
      <c r="AE1634" s="451"/>
      <c r="AF1634" s="451"/>
      <c r="AG1634" s="451"/>
      <c r="AH1634" s="451"/>
      <c r="AI1634" s="451"/>
      <c r="AJ1634" s="451"/>
      <c r="AK1634" s="451"/>
      <c r="AL1634" s="451"/>
      <c r="AM1634" s="451"/>
      <c r="AN1634" s="451"/>
      <c r="AO1634" s="451"/>
      <c r="AP1634" s="451"/>
      <c r="AQ1634" s="451"/>
      <c r="AR1634" s="451"/>
      <c r="AS1634" s="451"/>
      <c r="AT1634" s="451"/>
      <c r="AU1634" s="451"/>
      <c r="AV1634" s="451"/>
    </row>
    <row r="1635" spans="1:48">
      <c r="A1635" s="451"/>
      <c r="B1635" s="451"/>
      <c r="C1635" s="451"/>
      <c r="D1635" s="451"/>
      <c r="E1635" s="451"/>
      <c r="F1635" s="451"/>
      <c r="G1635" s="451"/>
      <c r="H1635" s="451"/>
      <c r="I1635" s="451"/>
      <c r="J1635" s="451"/>
      <c r="K1635" s="451"/>
      <c r="L1635" s="451"/>
      <c r="M1635" s="451"/>
      <c r="N1635" s="451"/>
      <c r="O1635" s="451"/>
      <c r="P1635" s="451"/>
      <c r="Q1635" s="451"/>
      <c r="R1635" s="451"/>
      <c r="S1635" s="451"/>
      <c r="T1635" s="451"/>
      <c r="U1635" s="451"/>
      <c r="V1635" s="451"/>
      <c r="W1635" s="451"/>
      <c r="X1635" s="451"/>
      <c r="Y1635" s="451"/>
      <c r="Z1635" s="451"/>
      <c r="AA1635" s="451"/>
      <c r="AB1635" s="451"/>
      <c r="AC1635" s="451"/>
      <c r="AD1635" s="451"/>
      <c r="AE1635" s="451"/>
      <c r="AF1635" s="451"/>
      <c r="AG1635" s="451"/>
      <c r="AH1635" s="451"/>
      <c r="AI1635" s="451"/>
      <c r="AJ1635" s="451"/>
      <c r="AK1635" s="451"/>
      <c r="AL1635" s="451"/>
      <c r="AM1635" s="451"/>
      <c r="AN1635" s="451"/>
      <c r="AO1635" s="451"/>
      <c r="AP1635" s="451"/>
      <c r="AQ1635" s="451"/>
      <c r="AR1635" s="451"/>
      <c r="AS1635" s="451"/>
      <c r="AT1635" s="451"/>
      <c r="AU1635" s="451"/>
      <c r="AV1635" s="451"/>
    </row>
    <row r="1636" spans="1:48">
      <c r="A1636" s="451"/>
      <c r="B1636" s="451"/>
      <c r="C1636" s="451"/>
      <c r="D1636" s="451"/>
      <c r="E1636" s="451"/>
      <c r="F1636" s="451"/>
      <c r="G1636" s="451"/>
      <c r="H1636" s="451"/>
      <c r="I1636" s="451"/>
      <c r="J1636" s="451"/>
      <c r="K1636" s="451"/>
      <c r="L1636" s="451"/>
      <c r="M1636" s="451"/>
      <c r="N1636" s="451"/>
      <c r="O1636" s="451"/>
      <c r="P1636" s="451"/>
      <c r="Q1636" s="451"/>
      <c r="R1636" s="451"/>
      <c r="S1636" s="451"/>
      <c r="T1636" s="451"/>
      <c r="U1636" s="451"/>
      <c r="V1636" s="451"/>
      <c r="W1636" s="451"/>
      <c r="X1636" s="451"/>
      <c r="Y1636" s="451"/>
      <c r="Z1636" s="451"/>
      <c r="AA1636" s="451"/>
      <c r="AB1636" s="451"/>
      <c r="AC1636" s="451"/>
      <c r="AD1636" s="451"/>
      <c r="AE1636" s="451"/>
      <c r="AF1636" s="451"/>
      <c r="AG1636" s="451"/>
      <c r="AH1636" s="451"/>
      <c r="AI1636" s="451"/>
      <c r="AJ1636" s="451"/>
      <c r="AK1636" s="451"/>
      <c r="AL1636" s="451"/>
      <c r="AM1636" s="451"/>
      <c r="AN1636" s="451"/>
      <c r="AO1636" s="451"/>
      <c r="AP1636" s="451"/>
      <c r="AQ1636" s="451"/>
      <c r="AR1636" s="451"/>
      <c r="AS1636" s="451"/>
      <c r="AT1636" s="451"/>
      <c r="AU1636" s="451"/>
      <c r="AV1636" s="451"/>
    </row>
    <row r="1637" spans="1:48">
      <c r="A1637" s="451"/>
      <c r="B1637" s="451"/>
      <c r="C1637" s="451"/>
      <c r="D1637" s="451"/>
      <c r="E1637" s="451"/>
      <c r="F1637" s="451"/>
      <c r="G1637" s="451"/>
      <c r="H1637" s="451"/>
      <c r="I1637" s="451"/>
      <c r="J1637" s="451"/>
      <c r="K1637" s="451"/>
      <c r="L1637" s="451"/>
      <c r="M1637" s="451"/>
      <c r="N1637" s="451"/>
      <c r="O1637" s="451"/>
      <c r="P1637" s="451"/>
      <c r="Q1637" s="451"/>
      <c r="R1637" s="451"/>
      <c r="S1637" s="451"/>
      <c r="T1637" s="451"/>
      <c r="U1637" s="451"/>
      <c r="V1637" s="451"/>
      <c r="W1637" s="451"/>
      <c r="X1637" s="451"/>
      <c r="Y1637" s="451"/>
      <c r="Z1637" s="451"/>
      <c r="AA1637" s="451"/>
      <c r="AB1637" s="451"/>
      <c r="AC1637" s="451"/>
      <c r="AD1637" s="451"/>
      <c r="AE1637" s="451"/>
      <c r="AF1637" s="451"/>
      <c r="AG1637" s="451"/>
      <c r="AH1637" s="451"/>
      <c r="AI1637" s="451"/>
      <c r="AJ1637" s="451"/>
      <c r="AK1637" s="451"/>
      <c r="AL1637" s="451"/>
      <c r="AM1637" s="451"/>
      <c r="AN1637" s="451"/>
      <c r="AO1637" s="451"/>
      <c r="AP1637" s="451"/>
      <c r="AQ1637" s="451"/>
      <c r="AR1637" s="451"/>
      <c r="AS1637" s="451"/>
      <c r="AT1637" s="451"/>
      <c r="AU1637" s="451"/>
      <c r="AV1637" s="451"/>
    </row>
    <row r="1638" spans="1:48">
      <c r="A1638" s="451"/>
      <c r="B1638" s="451"/>
      <c r="C1638" s="451"/>
      <c r="D1638" s="451"/>
      <c r="E1638" s="451"/>
      <c r="F1638" s="451"/>
      <c r="G1638" s="451"/>
      <c r="H1638" s="451"/>
      <c r="I1638" s="451"/>
      <c r="J1638" s="451"/>
      <c r="K1638" s="451"/>
      <c r="L1638" s="451"/>
      <c r="M1638" s="451"/>
      <c r="N1638" s="451"/>
      <c r="O1638" s="451"/>
      <c r="P1638" s="451"/>
      <c r="Q1638" s="451"/>
      <c r="R1638" s="451"/>
      <c r="S1638" s="451"/>
      <c r="T1638" s="451"/>
      <c r="U1638" s="451"/>
      <c r="V1638" s="451"/>
      <c r="W1638" s="451"/>
      <c r="X1638" s="451"/>
      <c r="Y1638" s="451"/>
      <c r="Z1638" s="451"/>
      <c r="AA1638" s="451"/>
      <c r="AB1638" s="451"/>
      <c r="AC1638" s="451"/>
      <c r="AD1638" s="451"/>
      <c r="AE1638" s="451"/>
      <c r="AF1638" s="451"/>
      <c r="AG1638" s="451"/>
      <c r="AH1638" s="451"/>
      <c r="AI1638" s="451"/>
      <c r="AJ1638" s="451"/>
      <c r="AK1638" s="451"/>
      <c r="AL1638" s="451"/>
      <c r="AM1638" s="451"/>
      <c r="AN1638" s="451"/>
      <c r="AO1638" s="451"/>
      <c r="AP1638" s="451"/>
      <c r="AQ1638" s="451"/>
      <c r="AR1638" s="451"/>
      <c r="AS1638" s="451"/>
      <c r="AT1638" s="451"/>
      <c r="AU1638" s="451"/>
      <c r="AV1638" s="451"/>
    </row>
    <row r="1639" spans="1:48">
      <c r="A1639" s="451"/>
      <c r="B1639" s="451"/>
      <c r="C1639" s="451"/>
      <c r="D1639" s="451"/>
      <c r="E1639" s="451"/>
      <c r="F1639" s="451"/>
      <c r="G1639" s="451"/>
      <c r="H1639" s="451"/>
      <c r="I1639" s="451"/>
      <c r="J1639" s="451"/>
      <c r="K1639" s="451"/>
      <c r="L1639" s="451"/>
      <c r="M1639" s="451"/>
      <c r="N1639" s="451"/>
      <c r="O1639" s="451"/>
      <c r="P1639" s="451"/>
      <c r="Q1639" s="451"/>
      <c r="R1639" s="451"/>
      <c r="S1639" s="451"/>
      <c r="T1639" s="451"/>
      <c r="U1639" s="451"/>
      <c r="V1639" s="451"/>
      <c r="W1639" s="451"/>
      <c r="X1639" s="451"/>
      <c r="Y1639" s="451"/>
      <c r="Z1639" s="451"/>
      <c r="AA1639" s="451"/>
      <c r="AB1639" s="451"/>
      <c r="AC1639" s="451"/>
      <c r="AD1639" s="451"/>
      <c r="AE1639" s="451"/>
      <c r="AF1639" s="451"/>
      <c r="AG1639" s="451"/>
      <c r="AH1639" s="451"/>
      <c r="AI1639" s="451"/>
      <c r="AJ1639" s="451"/>
      <c r="AK1639" s="451"/>
      <c r="AL1639" s="451"/>
      <c r="AM1639" s="451"/>
      <c r="AN1639" s="451"/>
      <c r="AO1639" s="451"/>
      <c r="AP1639" s="451"/>
      <c r="AQ1639" s="451"/>
      <c r="AR1639" s="451"/>
      <c r="AS1639" s="451"/>
      <c r="AT1639" s="451"/>
      <c r="AU1639" s="451"/>
      <c r="AV1639" s="451"/>
    </row>
    <row r="1640" spans="1:48">
      <c r="A1640" s="451"/>
      <c r="B1640" s="451"/>
      <c r="C1640" s="451"/>
      <c r="D1640" s="451"/>
      <c r="E1640" s="451"/>
      <c r="F1640" s="451"/>
      <c r="G1640" s="451"/>
      <c r="H1640" s="451"/>
      <c r="I1640" s="451"/>
      <c r="J1640" s="451"/>
      <c r="K1640" s="451"/>
      <c r="L1640" s="451"/>
      <c r="M1640" s="451"/>
      <c r="N1640" s="451"/>
      <c r="O1640" s="451"/>
      <c r="P1640" s="451"/>
      <c r="Q1640" s="451"/>
      <c r="R1640" s="451"/>
      <c r="S1640" s="451"/>
      <c r="T1640" s="451"/>
      <c r="U1640" s="451"/>
      <c r="V1640" s="451"/>
      <c r="W1640" s="451"/>
      <c r="X1640" s="451"/>
      <c r="Y1640" s="451"/>
      <c r="Z1640" s="451"/>
      <c r="AA1640" s="451"/>
      <c r="AB1640" s="451"/>
      <c r="AC1640" s="451"/>
      <c r="AD1640" s="451"/>
      <c r="AE1640" s="451"/>
      <c r="AF1640" s="451"/>
      <c r="AG1640" s="451"/>
      <c r="AH1640" s="451"/>
      <c r="AI1640" s="451"/>
      <c r="AJ1640" s="451"/>
      <c r="AK1640" s="451"/>
      <c r="AL1640" s="451"/>
      <c r="AM1640" s="451"/>
      <c r="AN1640" s="451"/>
      <c r="AO1640" s="451"/>
      <c r="AP1640" s="451"/>
      <c r="AQ1640" s="451"/>
      <c r="AR1640" s="451"/>
      <c r="AS1640" s="451"/>
      <c r="AT1640" s="451"/>
      <c r="AU1640" s="451"/>
      <c r="AV1640" s="451"/>
    </row>
    <row r="1641" spans="1:48">
      <c r="A1641" s="451"/>
      <c r="B1641" s="451"/>
      <c r="C1641" s="451"/>
      <c r="D1641" s="451"/>
      <c r="E1641" s="451"/>
      <c r="F1641" s="451"/>
      <c r="G1641" s="451"/>
      <c r="H1641" s="451"/>
      <c r="I1641" s="451"/>
      <c r="J1641" s="451"/>
      <c r="K1641" s="451"/>
      <c r="L1641" s="451"/>
      <c r="M1641" s="451"/>
      <c r="N1641" s="451"/>
      <c r="O1641" s="451"/>
      <c r="P1641" s="451"/>
      <c r="Q1641" s="451"/>
      <c r="R1641" s="451"/>
      <c r="S1641" s="451"/>
      <c r="T1641" s="451"/>
      <c r="U1641" s="451"/>
      <c r="V1641" s="451"/>
      <c r="W1641" s="451"/>
      <c r="X1641" s="451"/>
      <c r="Y1641" s="451"/>
      <c r="Z1641" s="451"/>
      <c r="AA1641" s="451"/>
      <c r="AB1641" s="451"/>
      <c r="AC1641" s="451"/>
      <c r="AD1641" s="451"/>
      <c r="AE1641" s="451"/>
      <c r="AF1641" s="451"/>
      <c r="AG1641" s="451"/>
      <c r="AH1641" s="451"/>
      <c r="AI1641" s="451"/>
      <c r="AJ1641" s="451"/>
      <c r="AK1641" s="451"/>
      <c r="AL1641" s="451"/>
      <c r="AM1641" s="451"/>
      <c r="AN1641" s="451"/>
      <c r="AO1641" s="451"/>
      <c r="AP1641" s="451"/>
      <c r="AQ1641" s="451"/>
      <c r="AR1641" s="451"/>
      <c r="AS1641" s="451"/>
      <c r="AT1641" s="451"/>
      <c r="AU1641" s="451"/>
      <c r="AV1641" s="451"/>
    </row>
    <row r="1642" spans="1:48">
      <c r="A1642" s="451"/>
      <c r="B1642" s="451"/>
      <c r="C1642" s="451"/>
      <c r="D1642" s="451"/>
      <c r="E1642" s="451"/>
      <c r="F1642" s="451"/>
      <c r="G1642" s="451"/>
      <c r="H1642" s="451"/>
      <c r="I1642" s="451"/>
      <c r="J1642" s="451"/>
      <c r="K1642" s="451"/>
      <c r="L1642" s="451"/>
      <c r="M1642" s="451"/>
      <c r="N1642" s="451"/>
      <c r="O1642" s="451"/>
      <c r="P1642" s="451"/>
      <c r="Q1642" s="451"/>
      <c r="R1642" s="451"/>
      <c r="S1642" s="451"/>
      <c r="T1642" s="451"/>
      <c r="U1642" s="451"/>
      <c r="V1642" s="451"/>
      <c r="W1642" s="451"/>
      <c r="X1642" s="451"/>
      <c r="Y1642" s="451"/>
      <c r="Z1642" s="451"/>
      <c r="AA1642" s="451"/>
      <c r="AB1642" s="451"/>
      <c r="AC1642" s="451"/>
      <c r="AD1642" s="451"/>
      <c r="AE1642" s="451"/>
      <c r="AF1642" s="451"/>
      <c r="AG1642" s="451"/>
      <c r="AH1642" s="451"/>
      <c r="AI1642" s="451"/>
      <c r="AJ1642" s="451"/>
      <c r="AK1642" s="451"/>
      <c r="AL1642" s="451"/>
      <c r="AM1642" s="451"/>
      <c r="AN1642" s="451"/>
      <c r="AO1642" s="451"/>
      <c r="AP1642" s="451"/>
      <c r="AQ1642" s="451"/>
      <c r="AR1642" s="451"/>
      <c r="AS1642" s="451"/>
      <c r="AT1642" s="451"/>
      <c r="AU1642" s="451"/>
      <c r="AV1642" s="451"/>
    </row>
    <row r="1643" spans="1:48">
      <c r="A1643" s="451"/>
      <c r="B1643" s="451"/>
      <c r="C1643" s="451"/>
      <c r="D1643" s="451"/>
      <c r="E1643" s="451"/>
      <c r="F1643" s="451"/>
      <c r="G1643" s="451"/>
      <c r="H1643" s="451"/>
      <c r="I1643" s="451"/>
      <c r="J1643" s="451"/>
      <c r="K1643" s="451"/>
      <c r="L1643" s="451"/>
      <c r="M1643" s="451"/>
      <c r="N1643" s="451"/>
      <c r="O1643" s="451"/>
      <c r="P1643" s="451"/>
      <c r="Q1643" s="451"/>
      <c r="R1643" s="451"/>
      <c r="S1643" s="451"/>
      <c r="T1643" s="451"/>
      <c r="U1643" s="451"/>
      <c r="V1643" s="451"/>
      <c r="W1643" s="451"/>
      <c r="X1643" s="451"/>
      <c r="Y1643" s="451"/>
      <c r="Z1643" s="451"/>
      <c r="AA1643" s="451"/>
      <c r="AB1643" s="451"/>
      <c r="AC1643" s="451"/>
      <c r="AD1643" s="451"/>
      <c r="AE1643" s="451"/>
      <c r="AF1643" s="451"/>
      <c r="AG1643" s="451"/>
      <c r="AH1643" s="451"/>
      <c r="AI1643" s="451"/>
      <c r="AJ1643" s="451"/>
      <c r="AK1643" s="451"/>
      <c r="AL1643" s="451"/>
      <c r="AM1643" s="451"/>
      <c r="AN1643" s="451"/>
      <c r="AO1643" s="451"/>
      <c r="AP1643" s="451"/>
      <c r="AQ1643" s="451"/>
      <c r="AR1643" s="451"/>
      <c r="AS1643" s="451"/>
      <c r="AT1643" s="451"/>
      <c r="AU1643" s="451"/>
      <c r="AV1643" s="451"/>
    </row>
    <row r="1644" spans="1:48">
      <c r="A1644" s="451"/>
      <c r="B1644" s="451"/>
      <c r="C1644" s="451"/>
      <c r="D1644" s="451"/>
      <c r="E1644" s="451"/>
      <c r="F1644" s="451"/>
      <c r="G1644" s="451"/>
      <c r="H1644" s="451"/>
      <c r="I1644" s="451"/>
      <c r="J1644" s="451"/>
      <c r="K1644" s="451"/>
      <c r="L1644" s="451"/>
      <c r="M1644" s="451"/>
      <c r="N1644" s="451"/>
      <c r="O1644" s="451"/>
      <c r="P1644" s="451"/>
      <c r="Q1644" s="451"/>
      <c r="R1644" s="451"/>
      <c r="S1644" s="451"/>
      <c r="T1644" s="451"/>
      <c r="U1644" s="451"/>
      <c r="V1644" s="451"/>
      <c r="W1644" s="451"/>
      <c r="X1644" s="451"/>
      <c r="Y1644" s="451"/>
      <c r="Z1644" s="451"/>
      <c r="AA1644" s="451"/>
      <c r="AB1644" s="451"/>
      <c r="AC1644" s="451"/>
      <c r="AD1644" s="451"/>
      <c r="AE1644" s="451"/>
      <c r="AF1644" s="451"/>
      <c r="AG1644" s="451"/>
      <c r="AH1644" s="451"/>
      <c r="AI1644" s="451"/>
      <c r="AJ1644" s="451"/>
      <c r="AK1644" s="451"/>
      <c r="AL1644" s="451"/>
      <c r="AM1644" s="451"/>
      <c r="AN1644" s="451"/>
      <c r="AO1644" s="451"/>
      <c r="AP1644" s="451"/>
      <c r="AQ1644" s="451"/>
      <c r="AR1644" s="451"/>
      <c r="AS1644" s="451"/>
      <c r="AT1644" s="451"/>
      <c r="AU1644" s="451"/>
      <c r="AV1644" s="451"/>
    </row>
    <row r="1645" spans="1:48">
      <c r="A1645" s="451"/>
      <c r="B1645" s="451"/>
      <c r="C1645" s="451"/>
      <c r="D1645" s="451"/>
      <c r="E1645" s="451"/>
      <c r="F1645" s="451"/>
      <c r="G1645" s="451"/>
      <c r="H1645" s="451"/>
      <c r="I1645" s="451"/>
      <c r="J1645" s="451"/>
      <c r="K1645" s="451"/>
      <c r="L1645" s="451"/>
      <c r="M1645" s="451"/>
      <c r="N1645" s="451"/>
      <c r="O1645" s="451"/>
      <c r="P1645" s="451"/>
      <c r="Q1645" s="451"/>
      <c r="R1645" s="451"/>
      <c r="S1645" s="451"/>
      <c r="T1645" s="451"/>
      <c r="U1645" s="451"/>
      <c r="V1645" s="451"/>
      <c r="W1645" s="451"/>
      <c r="X1645" s="451"/>
      <c r="Y1645" s="451"/>
      <c r="Z1645" s="451"/>
      <c r="AA1645" s="451"/>
      <c r="AB1645" s="451"/>
      <c r="AC1645" s="451"/>
      <c r="AD1645" s="451"/>
      <c r="AE1645" s="451"/>
      <c r="AF1645" s="451"/>
      <c r="AG1645" s="451"/>
      <c r="AH1645" s="451"/>
      <c r="AI1645" s="451"/>
      <c r="AJ1645" s="451"/>
      <c r="AK1645" s="451"/>
      <c r="AL1645" s="451"/>
      <c r="AM1645" s="451"/>
      <c r="AN1645" s="451"/>
      <c r="AO1645" s="451"/>
      <c r="AP1645" s="451"/>
      <c r="AQ1645" s="451"/>
      <c r="AR1645" s="451"/>
      <c r="AS1645" s="451"/>
      <c r="AT1645" s="451"/>
      <c r="AU1645" s="451"/>
      <c r="AV1645" s="451"/>
    </row>
    <row r="1646" spans="1:48">
      <c r="A1646" s="451"/>
      <c r="B1646" s="451"/>
      <c r="C1646" s="451"/>
      <c r="D1646" s="451"/>
      <c r="E1646" s="451"/>
      <c r="F1646" s="451"/>
      <c r="G1646" s="451"/>
      <c r="H1646" s="451"/>
      <c r="I1646" s="451"/>
      <c r="J1646" s="451"/>
      <c r="K1646" s="451"/>
      <c r="L1646" s="451"/>
      <c r="M1646" s="451"/>
      <c r="N1646" s="451"/>
      <c r="O1646" s="451"/>
      <c r="P1646" s="451"/>
      <c r="Q1646" s="451"/>
      <c r="R1646" s="451"/>
      <c r="S1646" s="451"/>
      <c r="T1646" s="451"/>
      <c r="U1646" s="451"/>
      <c r="V1646" s="451"/>
      <c r="W1646" s="451"/>
      <c r="X1646" s="451"/>
      <c r="Y1646" s="451"/>
      <c r="Z1646" s="451"/>
      <c r="AA1646" s="451"/>
      <c r="AB1646" s="451"/>
      <c r="AC1646" s="451"/>
      <c r="AD1646" s="451"/>
      <c r="AE1646" s="451"/>
      <c r="AF1646" s="451"/>
      <c r="AG1646" s="451"/>
      <c r="AH1646" s="451"/>
      <c r="AI1646" s="451"/>
      <c r="AJ1646" s="451"/>
      <c r="AK1646" s="451"/>
      <c r="AL1646" s="451"/>
      <c r="AM1646" s="451"/>
      <c r="AN1646" s="451"/>
      <c r="AO1646" s="451"/>
      <c r="AP1646" s="451"/>
      <c r="AQ1646" s="451"/>
      <c r="AR1646" s="451"/>
      <c r="AS1646" s="451"/>
      <c r="AT1646" s="451"/>
      <c r="AU1646" s="451"/>
      <c r="AV1646" s="451"/>
    </row>
    <row r="1647" spans="1:48">
      <c r="A1647" s="451"/>
      <c r="B1647" s="451"/>
      <c r="C1647" s="451"/>
      <c r="D1647" s="451"/>
      <c r="E1647" s="451"/>
      <c r="F1647" s="451"/>
      <c r="G1647" s="451"/>
      <c r="H1647" s="451"/>
      <c r="I1647" s="451"/>
      <c r="J1647" s="451"/>
      <c r="K1647" s="451"/>
      <c r="L1647" s="451"/>
      <c r="M1647" s="451"/>
      <c r="N1647" s="451"/>
      <c r="O1647" s="451"/>
      <c r="P1647" s="451"/>
      <c r="Q1647" s="451"/>
      <c r="R1647" s="451"/>
      <c r="S1647" s="451"/>
      <c r="T1647" s="451"/>
      <c r="U1647" s="451"/>
      <c r="V1647" s="451"/>
      <c r="W1647" s="451"/>
      <c r="X1647" s="451"/>
      <c r="Y1647" s="451"/>
      <c r="Z1647" s="451"/>
      <c r="AA1647" s="451"/>
      <c r="AB1647" s="451"/>
      <c r="AC1647" s="451"/>
      <c r="AD1647" s="451"/>
      <c r="AE1647" s="451"/>
      <c r="AF1647" s="451"/>
      <c r="AG1647" s="451"/>
      <c r="AH1647" s="451"/>
      <c r="AI1647" s="451"/>
      <c r="AJ1647" s="451"/>
      <c r="AK1647" s="451"/>
      <c r="AL1647" s="451"/>
      <c r="AM1647" s="451"/>
      <c r="AN1647" s="451"/>
      <c r="AO1647" s="451"/>
      <c r="AP1647" s="451"/>
      <c r="AQ1647" s="451"/>
      <c r="AR1647" s="451"/>
      <c r="AS1647" s="451"/>
      <c r="AT1647" s="451"/>
      <c r="AU1647" s="451"/>
      <c r="AV1647" s="451"/>
    </row>
    <row r="1648" spans="1:48">
      <c r="A1648" s="451"/>
      <c r="B1648" s="451"/>
      <c r="C1648" s="451"/>
      <c r="D1648" s="451"/>
      <c r="E1648" s="451"/>
      <c r="F1648" s="451"/>
      <c r="G1648" s="451"/>
      <c r="H1648" s="451"/>
      <c r="I1648" s="451"/>
      <c r="J1648" s="451"/>
      <c r="K1648" s="451"/>
      <c r="L1648" s="451"/>
      <c r="M1648" s="451"/>
      <c r="N1648" s="451"/>
      <c r="O1648" s="451"/>
      <c r="P1648" s="451"/>
      <c r="Q1648" s="451"/>
      <c r="R1648" s="451"/>
      <c r="S1648" s="451"/>
      <c r="T1648" s="451"/>
      <c r="U1648" s="451"/>
      <c r="V1648" s="451"/>
      <c r="W1648" s="451"/>
      <c r="X1648" s="451"/>
      <c r="Y1648" s="451"/>
      <c r="Z1648" s="451"/>
      <c r="AA1648" s="451"/>
      <c r="AB1648" s="451"/>
      <c r="AC1648" s="451"/>
      <c r="AD1648" s="451"/>
      <c r="AE1648" s="451"/>
      <c r="AF1648" s="451"/>
      <c r="AG1648" s="451"/>
      <c r="AH1648" s="451"/>
      <c r="AI1648" s="451"/>
      <c r="AJ1648" s="451"/>
      <c r="AK1648" s="451"/>
      <c r="AL1648" s="451"/>
      <c r="AM1648" s="451"/>
      <c r="AN1648" s="451"/>
      <c r="AO1648" s="451"/>
      <c r="AP1648" s="451"/>
      <c r="AQ1648" s="451"/>
      <c r="AR1648" s="451"/>
      <c r="AS1648" s="451"/>
      <c r="AT1648" s="451"/>
      <c r="AU1648" s="451"/>
      <c r="AV1648" s="451"/>
    </row>
    <row r="1649" spans="1:48">
      <c r="A1649" s="451"/>
      <c r="B1649" s="451"/>
      <c r="C1649" s="451"/>
      <c r="D1649" s="451"/>
      <c r="E1649" s="451"/>
      <c r="F1649" s="451"/>
      <c r="G1649" s="451"/>
      <c r="H1649" s="451"/>
      <c r="I1649" s="451"/>
      <c r="J1649" s="451"/>
      <c r="K1649" s="451"/>
      <c r="L1649" s="451"/>
      <c r="M1649" s="451"/>
      <c r="N1649" s="451"/>
      <c r="O1649" s="451"/>
      <c r="P1649" s="451"/>
      <c r="Q1649" s="451"/>
      <c r="R1649" s="451"/>
      <c r="S1649" s="451"/>
      <c r="T1649" s="451"/>
      <c r="U1649" s="451"/>
      <c r="V1649" s="451"/>
      <c r="W1649" s="451"/>
      <c r="X1649" s="451"/>
      <c r="Y1649" s="451"/>
      <c r="Z1649" s="451"/>
      <c r="AA1649" s="451"/>
      <c r="AB1649" s="451"/>
      <c r="AC1649" s="451"/>
      <c r="AD1649" s="451"/>
      <c r="AE1649" s="451"/>
      <c r="AF1649" s="451"/>
      <c r="AG1649" s="451"/>
      <c r="AH1649" s="451"/>
      <c r="AI1649" s="451"/>
      <c r="AJ1649" s="451"/>
      <c r="AK1649" s="451"/>
      <c r="AL1649" s="451"/>
      <c r="AM1649" s="451"/>
      <c r="AN1649" s="451"/>
      <c r="AO1649" s="451"/>
      <c r="AP1649" s="451"/>
      <c r="AQ1649" s="451"/>
      <c r="AR1649" s="451"/>
      <c r="AS1649" s="451"/>
      <c r="AT1649" s="451"/>
      <c r="AU1649" s="451"/>
      <c r="AV1649" s="451"/>
    </row>
    <row r="1650" spans="1:48">
      <c r="A1650" s="451"/>
      <c r="B1650" s="451"/>
      <c r="C1650" s="451"/>
      <c r="D1650" s="451"/>
      <c r="E1650" s="451"/>
      <c r="F1650" s="451"/>
      <c r="G1650" s="451"/>
      <c r="H1650" s="451"/>
      <c r="I1650" s="451"/>
      <c r="J1650" s="451"/>
      <c r="K1650" s="451"/>
      <c r="L1650" s="451"/>
      <c r="M1650" s="451"/>
      <c r="N1650" s="451"/>
      <c r="O1650" s="451"/>
      <c r="P1650" s="451"/>
      <c r="Q1650" s="451"/>
      <c r="R1650" s="451"/>
      <c r="S1650" s="451"/>
      <c r="T1650" s="451"/>
      <c r="U1650" s="451"/>
      <c r="V1650" s="451"/>
      <c r="W1650" s="451"/>
      <c r="X1650" s="451"/>
      <c r="Y1650" s="451"/>
      <c r="Z1650" s="451"/>
      <c r="AA1650" s="451"/>
      <c r="AB1650" s="451"/>
      <c r="AC1650" s="451"/>
      <c r="AD1650" s="451"/>
      <c r="AE1650" s="451"/>
      <c r="AF1650" s="451"/>
      <c r="AG1650" s="451"/>
      <c r="AH1650" s="451"/>
      <c r="AI1650" s="451"/>
      <c r="AJ1650" s="451"/>
      <c r="AK1650" s="451"/>
      <c r="AL1650" s="451"/>
      <c r="AM1650" s="451"/>
      <c r="AN1650" s="451"/>
      <c r="AO1650" s="451"/>
      <c r="AP1650" s="451"/>
      <c r="AQ1650" s="451"/>
      <c r="AR1650" s="451"/>
      <c r="AS1650" s="451"/>
      <c r="AT1650" s="451"/>
      <c r="AU1650" s="451"/>
      <c r="AV1650" s="451"/>
    </row>
    <row r="1651" spans="1:48">
      <c r="A1651" s="451"/>
      <c r="B1651" s="451"/>
      <c r="C1651" s="451"/>
      <c r="D1651" s="451"/>
      <c r="E1651" s="451"/>
      <c r="F1651" s="451"/>
      <c r="G1651" s="451"/>
      <c r="H1651" s="451"/>
      <c r="I1651" s="451"/>
      <c r="J1651" s="451"/>
      <c r="K1651" s="451"/>
      <c r="L1651" s="451"/>
      <c r="M1651" s="451"/>
      <c r="N1651" s="451"/>
      <c r="O1651" s="451"/>
      <c r="P1651" s="451"/>
      <c r="Q1651" s="451"/>
      <c r="R1651" s="451"/>
      <c r="S1651" s="451"/>
      <c r="T1651" s="451"/>
      <c r="U1651" s="451"/>
      <c r="V1651" s="451"/>
      <c r="W1651" s="451"/>
      <c r="X1651" s="451"/>
      <c r="Y1651" s="451"/>
      <c r="Z1651" s="451"/>
      <c r="AA1651" s="451"/>
      <c r="AB1651" s="451"/>
      <c r="AC1651" s="451"/>
      <c r="AD1651" s="451"/>
      <c r="AE1651" s="451"/>
      <c r="AF1651" s="451"/>
      <c r="AG1651" s="451"/>
      <c r="AH1651" s="451"/>
      <c r="AI1651" s="451"/>
      <c r="AJ1651" s="451"/>
      <c r="AK1651" s="451"/>
      <c r="AL1651" s="451"/>
      <c r="AM1651" s="451"/>
      <c r="AN1651" s="451"/>
      <c r="AO1651" s="451"/>
      <c r="AP1651" s="451"/>
      <c r="AQ1651" s="451"/>
      <c r="AR1651" s="451"/>
      <c r="AS1651" s="451"/>
      <c r="AT1651" s="451"/>
      <c r="AU1651" s="451"/>
      <c r="AV1651" s="451"/>
    </row>
    <row r="1652" spans="1:48">
      <c r="A1652" s="451"/>
      <c r="B1652" s="451"/>
      <c r="C1652" s="451"/>
      <c r="D1652" s="451"/>
      <c r="E1652" s="451"/>
      <c r="F1652" s="451"/>
      <c r="G1652" s="451"/>
      <c r="H1652" s="451"/>
      <c r="I1652" s="451"/>
      <c r="J1652" s="451"/>
      <c r="K1652" s="451"/>
      <c r="L1652" s="451"/>
      <c r="M1652" s="451"/>
      <c r="N1652" s="451"/>
      <c r="O1652" s="451"/>
      <c r="P1652" s="451"/>
      <c r="Q1652" s="451"/>
      <c r="R1652" s="451"/>
      <c r="S1652" s="451"/>
      <c r="T1652" s="451"/>
      <c r="U1652" s="451"/>
      <c r="V1652" s="451"/>
      <c r="W1652" s="451"/>
      <c r="X1652" s="451"/>
      <c r="Y1652" s="451"/>
      <c r="Z1652" s="451"/>
      <c r="AA1652" s="451"/>
      <c r="AB1652" s="451"/>
      <c r="AC1652" s="451"/>
      <c r="AD1652" s="451"/>
      <c r="AE1652" s="451"/>
      <c r="AF1652" s="451"/>
      <c r="AG1652" s="451"/>
      <c r="AH1652" s="451"/>
      <c r="AI1652" s="451"/>
      <c r="AJ1652" s="451"/>
      <c r="AK1652" s="451"/>
      <c r="AL1652" s="451"/>
      <c r="AM1652" s="451"/>
      <c r="AN1652" s="451"/>
      <c r="AO1652" s="451"/>
      <c r="AP1652" s="451"/>
      <c r="AQ1652" s="451"/>
      <c r="AR1652" s="451"/>
      <c r="AS1652" s="451"/>
      <c r="AT1652" s="451"/>
      <c r="AU1652" s="451"/>
      <c r="AV1652" s="451"/>
    </row>
    <row r="1653" spans="1:48">
      <c r="A1653" s="451"/>
      <c r="B1653" s="451"/>
      <c r="C1653" s="451"/>
      <c r="D1653" s="451"/>
      <c r="E1653" s="451"/>
      <c r="F1653" s="451"/>
      <c r="G1653" s="451"/>
      <c r="H1653" s="451"/>
      <c r="I1653" s="451"/>
      <c r="J1653" s="451"/>
      <c r="K1653" s="451"/>
      <c r="L1653" s="451"/>
      <c r="M1653" s="451"/>
      <c r="N1653" s="451"/>
      <c r="O1653" s="451"/>
      <c r="P1653" s="451"/>
      <c r="Q1653" s="451"/>
      <c r="R1653" s="451"/>
      <c r="S1653" s="451"/>
      <c r="T1653" s="451"/>
      <c r="U1653" s="451"/>
      <c r="V1653" s="451"/>
      <c r="W1653" s="451"/>
      <c r="X1653" s="451"/>
      <c r="Y1653" s="451"/>
      <c r="Z1653" s="451"/>
      <c r="AA1653" s="451"/>
      <c r="AB1653" s="451"/>
      <c r="AC1653" s="451"/>
      <c r="AD1653" s="451"/>
      <c r="AE1653" s="451"/>
      <c r="AF1653" s="451"/>
      <c r="AG1653" s="451"/>
      <c r="AH1653" s="451"/>
      <c r="AI1653" s="451"/>
      <c r="AJ1653" s="451"/>
      <c r="AK1653" s="451"/>
      <c r="AL1653" s="451"/>
      <c r="AM1653" s="451"/>
      <c r="AN1653" s="451"/>
      <c r="AO1653" s="451"/>
      <c r="AP1653" s="451"/>
      <c r="AQ1653" s="451"/>
      <c r="AR1653" s="451"/>
      <c r="AS1653" s="451"/>
      <c r="AT1653" s="451"/>
      <c r="AU1653" s="451"/>
      <c r="AV1653" s="451"/>
    </row>
    <row r="1654" spans="1:48">
      <c r="A1654" s="451"/>
      <c r="B1654" s="451"/>
      <c r="C1654" s="451"/>
      <c r="D1654" s="451"/>
      <c r="E1654" s="451"/>
      <c r="F1654" s="451"/>
      <c r="G1654" s="451"/>
      <c r="H1654" s="451"/>
      <c r="I1654" s="451"/>
      <c r="J1654" s="451"/>
      <c r="K1654" s="451"/>
      <c r="L1654" s="451"/>
      <c r="M1654" s="451"/>
      <c r="N1654" s="451"/>
      <c r="O1654" s="451"/>
      <c r="P1654" s="451"/>
      <c r="Q1654" s="451"/>
      <c r="R1654" s="451"/>
      <c r="S1654" s="451"/>
      <c r="T1654" s="451"/>
      <c r="U1654" s="451"/>
      <c r="V1654" s="451"/>
      <c r="W1654" s="451"/>
      <c r="X1654" s="451"/>
      <c r="Y1654" s="451"/>
      <c r="Z1654" s="451"/>
      <c r="AA1654" s="451"/>
      <c r="AB1654" s="451"/>
      <c r="AC1654" s="451"/>
      <c r="AD1654" s="451"/>
      <c r="AE1654" s="451"/>
      <c r="AF1654" s="451"/>
      <c r="AG1654" s="451"/>
      <c r="AH1654" s="451"/>
      <c r="AI1654" s="451"/>
      <c r="AJ1654" s="451"/>
      <c r="AK1654" s="451"/>
      <c r="AL1654" s="451"/>
      <c r="AM1654" s="451"/>
      <c r="AN1654" s="451"/>
      <c r="AO1654" s="451"/>
      <c r="AP1654" s="451"/>
      <c r="AQ1654" s="451"/>
      <c r="AR1654" s="451"/>
      <c r="AS1654" s="451"/>
      <c r="AT1654" s="451"/>
      <c r="AU1654" s="451"/>
      <c r="AV1654" s="451"/>
    </row>
    <row r="1655" spans="1:48">
      <c r="A1655" s="451"/>
      <c r="B1655" s="451"/>
      <c r="C1655" s="451"/>
      <c r="D1655" s="451"/>
      <c r="E1655" s="451"/>
      <c r="F1655" s="451"/>
      <c r="G1655" s="451"/>
      <c r="H1655" s="451"/>
      <c r="I1655" s="451"/>
      <c r="J1655" s="451"/>
      <c r="K1655" s="451"/>
      <c r="L1655" s="451"/>
      <c r="M1655" s="451"/>
      <c r="N1655" s="451"/>
      <c r="O1655" s="451"/>
      <c r="P1655" s="451"/>
      <c r="Q1655" s="451"/>
      <c r="R1655" s="451"/>
      <c r="S1655" s="451"/>
      <c r="T1655" s="451"/>
      <c r="U1655" s="451"/>
      <c r="V1655" s="451"/>
      <c r="W1655" s="451"/>
      <c r="X1655" s="451"/>
      <c r="Y1655" s="451"/>
      <c r="Z1655" s="451"/>
      <c r="AA1655" s="451"/>
      <c r="AB1655" s="451"/>
      <c r="AC1655" s="451"/>
      <c r="AD1655" s="451"/>
      <c r="AE1655" s="451"/>
      <c r="AF1655" s="451"/>
      <c r="AG1655" s="451"/>
      <c r="AH1655" s="451"/>
      <c r="AI1655" s="451"/>
      <c r="AJ1655" s="451"/>
      <c r="AK1655" s="451"/>
      <c r="AL1655" s="451"/>
      <c r="AM1655" s="451"/>
      <c r="AN1655" s="451"/>
      <c r="AO1655" s="451"/>
      <c r="AP1655" s="451"/>
      <c r="AQ1655" s="451"/>
      <c r="AR1655" s="451"/>
      <c r="AS1655" s="451"/>
      <c r="AT1655" s="451"/>
      <c r="AU1655" s="451"/>
      <c r="AV1655" s="451"/>
    </row>
    <row r="1656" spans="1:48">
      <c r="A1656" s="451"/>
      <c r="B1656" s="451"/>
      <c r="C1656" s="451"/>
      <c r="D1656" s="451"/>
      <c r="E1656" s="451"/>
      <c r="F1656" s="451"/>
      <c r="G1656" s="451"/>
      <c r="H1656" s="451"/>
      <c r="I1656" s="451"/>
      <c r="J1656" s="451"/>
      <c r="K1656" s="451"/>
      <c r="L1656" s="451"/>
      <c r="M1656" s="451"/>
      <c r="N1656" s="451"/>
      <c r="O1656" s="451"/>
      <c r="P1656" s="451"/>
      <c r="Q1656" s="451"/>
      <c r="R1656" s="451"/>
      <c r="S1656" s="451"/>
      <c r="T1656" s="451"/>
      <c r="U1656" s="451"/>
      <c r="V1656" s="451"/>
      <c r="W1656" s="451"/>
      <c r="X1656" s="451"/>
      <c r="Y1656" s="451"/>
      <c r="Z1656" s="451"/>
      <c r="AA1656" s="451"/>
      <c r="AB1656" s="451"/>
      <c r="AC1656" s="451"/>
      <c r="AD1656" s="451"/>
      <c r="AE1656" s="451"/>
      <c r="AF1656" s="451"/>
      <c r="AG1656" s="451"/>
      <c r="AH1656" s="451"/>
      <c r="AI1656" s="451"/>
      <c r="AJ1656" s="451"/>
      <c r="AK1656" s="451"/>
      <c r="AL1656" s="451"/>
      <c r="AM1656" s="451"/>
      <c r="AN1656" s="451"/>
      <c r="AO1656" s="451"/>
      <c r="AP1656" s="451"/>
      <c r="AQ1656" s="451"/>
      <c r="AR1656" s="451"/>
      <c r="AS1656" s="451"/>
      <c r="AT1656" s="451"/>
      <c r="AU1656" s="451"/>
      <c r="AV1656" s="451"/>
    </row>
    <row r="1657" spans="1:48">
      <c r="A1657" s="451"/>
      <c r="B1657" s="451"/>
      <c r="C1657" s="451"/>
      <c r="D1657" s="451"/>
      <c r="E1657" s="451"/>
      <c r="F1657" s="451"/>
      <c r="G1657" s="451"/>
      <c r="H1657" s="451"/>
      <c r="I1657" s="451"/>
      <c r="J1657" s="451"/>
      <c r="K1657" s="451"/>
      <c r="L1657" s="451"/>
      <c r="M1657" s="451"/>
      <c r="N1657" s="451"/>
      <c r="O1657" s="451"/>
      <c r="P1657" s="451"/>
      <c r="Q1657" s="451"/>
      <c r="R1657" s="451"/>
      <c r="S1657" s="451"/>
      <c r="T1657" s="451"/>
      <c r="U1657" s="451"/>
      <c r="V1657" s="451"/>
      <c r="W1657" s="451"/>
      <c r="X1657" s="451"/>
      <c r="Y1657" s="451"/>
      <c r="Z1657" s="451"/>
      <c r="AA1657" s="451"/>
      <c r="AB1657" s="451"/>
      <c r="AC1657" s="451"/>
      <c r="AD1657" s="451"/>
      <c r="AE1657" s="451"/>
      <c r="AF1657" s="451"/>
      <c r="AG1657" s="451"/>
      <c r="AH1657" s="451"/>
      <c r="AI1657" s="451"/>
      <c r="AJ1657" s="451"/>
      <c r="AK1657" s="451"/>
      <c r="AL1657" s="451"/>
      <c r="AM1657" s="451"/>
      <c r="AN1657" s="451"/>
      <c r="AO1657" s="451"/>
      <c r="AP1657" s="451"/>
      <c r="AQ1657" s="451"/>
      <c r="AR1657" s="451"/>
      <c r="AS1657" s="451"/>
      <c r="AT1657" s="451"/>
      <c r="AU1657" s="451"/>
      <c r="AV1657" s="451"/>
    </row>
    <row r="1658" spans="1:48">
      <c r="A1658" s="451"/>
      <c r="B1658" s="451"/>
      <c r="C1658" s="451"/>
      <c r="D1658" s="451"/>
      <c r="E1658" s="451"/>
      <c r="F1658" s="451"/>
      <c r="G1658" s="451"/>
      <c r="H1658" s="451"/>
      <c r="I1658" s="451"/>
      <c r="J1658" s="451"/>
      <c r="K1658" s="451"/>
      <c r="L1658" s="451"/>
      <c r="M1658" s="451"/>
      <c r="N1658" s="451"/>
      <c r="O1658" s="451"/>
      <c r="P1658" s="451"/>
      <c r="Q1658" s="451"/>
      <c r="R1658" s="451"/>
      <c r="S1658" s="451"/>
      <c r="T1658" s="451"/>
      <c r="U1658" s="451"/>
      <c r="V1658" s="451"/>
      <c r="W1658" s="451"/>
      <c r="X1658" s="451"/>
      <c r="Y1658" s="451"/>
      <c r="Z1658" s="451"/>
      <c r="AA1658" s="451"/>
      <c r="AB1658" s="451"/>
      <c r="AC1658" s="451"/>
      <c r="AD1658" s="451"/>
      <c r="AE1658" s="451"/>
      <c r="AF1658" s="451"/>
      <c r="AG1658" s="451"/>
      <c r="AH1658" s="451"/>
      <c r="AI1658" s="451"/>
      <c r="AJ1658" s="451"/>
      <c r="AK1658" s="451"/>
      <c r="AL1658" s="451"/>
      <c r="AM1658" s="451"/>
      <c r="AN1658" s="451"/>
      <c r="AO1658" s="451"/>
      <c r="AP1658" s="451"/>
      <c r="AQ1658" s="451"/>
      <c r="AR1658" s="451"/>
      <c r="AS1658" s="451"/>
      <c r="AT1658" s="451"/>
      <c r="AU1658" s="451"/>
      <c r="AV1658" s="451"/>
    </row>
    <row r="1659" spans="1:48">
      <c r="A1659" s="451"/>
      <c r="B1659" s="451"/>
      <c r="C1659" s="451"/>
      <c r="D1659" s="451"/>
      <c r="E1659" s="451"/>
      <c r="F1659" s="451"/>
      <c r="G1659" s="451"/>
      <c r="H1659" s="451"/>
      <c r="I1659" s="451"/>
      <c r="J1659" s="451"/>
      <c r="K1659" s="451"/>
      <c r="L1659" s="451"/>
      <c r="M1659" s="451"/>
      <c r="N1659" s="451"/>
      <c r="O1659" s="451"/>
      <c r="P1659" s="451"/>
      <c r="Q1659" s="451"/>
      <c r="R1659" s="451"/>
      <c r="S1659" s="451"/>
      <c r="T1659" s="451"/>
      <c r="U1659" s="451"/>
      <c r="V1659" s="451"/>
      <c r="W1659" s="451"/>
      <c r="X1659" s="451"/>
      <c r="Y1659" s="451"/>
      <c r="Z1659" s="451"/>
      <c r="AA1659" s="451"/>
      <c r="AB1659" s="451"/>
      <c r="AC1659" s="451"/>
      <c r="AD1659" s="451"/>
      <c r="AE1659" s="451"/>
      <c r="AF1659" s="451"/>
      <c r="AG1659" s="451"/>
      <c r="AH1659" s="451"/>
      <c r="AI1659" s="451"/>
      <c r="AJ1659" s="451"/>
      <c r="AK1659" s="451"/>
      <c r="AL1659" s="451"/>
      <c r="AM1659" s="451"/>
      <c r="AN1659" s="451"/>
      <c r="AO1659" s="451"/>
      <c r="AP1659" s="451"/>
      <c r="AQ1659" s="451"/>
      <c r="AR1659" s="451"/>
      <c r="AS1659" s="451"/>
      <c r="AT1659" s="451"/>
      <c r="AU1659" s="451"/>
      <c r="AV1659" s="451"/>
    </row>
    <row r="1660" spans="1:48">
      <c r="A1660" s="451"/>
      <c r="B1660" s="451"/>
      <c r="C1660" s="451"/>
      <c r="D1660" s="451"/>
      <c r="E1660" s="451"/>
      <c r="F1660" s="451"/>
      <c r="G1660" s="451"/>
      <c r="H1660" s="451"/>
      <c r="I1660" s="451"/>
      <c r="J1660" s="451"/>
      <c r="K1660" s="451"/>
      <c r="L1660" s="451"/>
      <c r="M1660" s="451"/>
      <c r="N1660" s="451"/>
      <c r="O1660" s="451"/>
      <c r="P1660" s="451"/>
      <c r="Q1660" s="451"/>
      <c r="R1660" s="451"/>
      <c r="S1660" s="451"/>
      <c r="T1660" s="451"/>
      <c r="U1660" s="451"/>
      <c r="V1660" s="451"/>
      <c r="W1660" s="451"/>
      <c r="X1660" s="451"/>
      <c r="Y1660" s="451"/>
      <c r="Z1660" s="451"/>
      <c r="AA1660" s="451"/>
      <c r="AB1660" s="451"/>
      <c r="AC1660" s="451"/>
      <c r="AD1660" s="451"/>
      <c r="AE1660" s="451"/>
      <c r="AF1660" s="451"/>
      <c r="AG1660" s="451"/>
      <c r="AH1660" s="451"/>
      <c r="AI1660" s="451"/>
      <c r="AJ1660" s="451"/>
      <c r="AK1660" s="451"/>
      <c r="AL1660" s="451"/>
      <c r="AM1660" s="451"/>
      <c r="AN1660" s="451"/>
      <c r="AO1660" s="451"/>
      <c r="AP1660" s="451"/>
      <c r="AQ1660" s="451"/>
      <c r="AR1660" s="451"/>
      <c r="AS1660" s="451"/>
      <c r="AT1660" s="451"/>
      <c r="AU1660" s="451"/>
      <c r="AV1660" s="451"/>
    </row>
    <row r="1661" spans="1:48">
      <c r="A1661" s="451"/>
      <c r="B1661" s="451"/>
      <c r="C1661" s="451"/>
      <c r="D1661" s="451"/>
      <c r="E1661" s="451"/>
      <c r="F1661" s="451"/>
      <c r="G1661" s="451"/>
      <c r="H1661" s="451"/>
      <c r="I1661" s="451"/>
      <c r="J1661" s="451"/>
      <c r="K1661" s="451"/>
      <c r="L1661" s="451"/>
      <c r="M1661" s="451"/>
      <c r="N1661" s="451"/>
      <c r="O1661" s="451"/>
      <c r="P1661" s="451"/>
      <c r="Q1661" s="451"/>
      <c r="R1661" s="451"/>
      <c r="S1661" s="451"/>
      <c r="T1661" s="451"/>
      <c r="U1661" s="451"/>
      <c r="V1661" s="451"/>
      <c r="W1661" s="451"/>
      <c r="X1661" s="451"/>
      <c r="Y1661" s="451"/>
      <c r="Z1661" s="451"/>
      <c r="AA1661" s="451"/>
      <c r="AB1661" s="451"/>
      <c r="AC1661" s="451"/>
      <c r="AD1661" s="451"/>
      <c r="AE1661" s="451"/>
      <c r="AF1661" s="451"/>
      <c r="AG1661" s="451"/>
      <c r="AH1661" s="451"/>
      <c r="AI1661" s="451"/>
      <c r="AJ1661" s="451"/>
      <c r="AK1661" s="451"/>
      <c r="AL1661" s="451"/>
      <c r="AM1661" s="451"/>
      <c r="AN1661" s="451"/>
      <c r="AO1661" s="451"/>
      <c r="AP1661" s="451"/>
      <c r="AQ1661" s="451"/>
      <c r="AR1661" s="451"/>
      <c r="AS1661" s="451"/>
      <c r="AT1661" s="451"/>
      <c r="AU1661" s="451"/>
      <c r="AV1661" s="451"/>
    </row>
    <row r="1662" spans="1:48">
      <c r="A1662" s="451"/>
      <c r="B1662" s="451"/>
      <c r="C1662" s="451"/>
      <c r="D1662" s="451"/>
      <c r="E1662" s="451"/>
      <c r="F1662" s="451"/>
      <c r="G1662" s="451"/>
      <c r="H1662" s="451"/>
      <c r="I1662" s="451"/>
      <c r="J1662" s="451"/>
      <c r="K1662" s="451"/>
      <c r="L1662" s="451"/>
      <c r="M1662" s="451"/>
      <c r="N1662" s="451"/>
      <c r="O1662" s="451"/>
      <c r="P1662" s="451"/>
      <c r="Q1662" s="451"/>
      <c r="R1662" s="451"/>
      <c r="S1662" s="451"/>
      <c r="T1662" s="451"/>
      <c r="U1662" s="451"/>
      <c r="V1662" s="451"/>
      <c r="W1662" s="451"/>
      <c r="X1662" s="451"/>
      <c r="Y1662" s="451"/>
      <c r="Z1662" s="451"/>
      <c r="AA1662" s="451"/>
      <c r="AB1662" s="451"/>
      <c r="AC1662" s="451"/>
      <c r="AD1662" s="451"/>
      <c r="AE1662" s="451"/>
      <c r="AF1662" s="451"/>
      <c r="AG1662" s="451"/>
      <c r="AH1662" s="451"/>
      <c r="AI1662" s="451"/>
      <c r="AJ1662" s="451"/>
      <c r="AK1662" s="451"/>
      <c r="AL1662" s="451"/>
      <c r="AM1662" s="451"/>
      <c r="AN1662" s="451"/>
      <c r="AO1662" s="451"/>
      <c r="AP1662" s="451"/>
      <c r="AQ1662" s="451"/>
      <c r="AR1662" s="451"/>
      <c r="AS1662" s="451"/>
      <c r="AT1662" s="451"/>
      <c r="AU1662" s="451"/>
      <c r="AV1662" s="451"/>
    </row>
    <row r="1663" spans="1:48">
      <c r="A1663" s="451"/>
      <c r="B1663" s="451"/>
      <c r="C1663" s="451"/>
      <c r="D1663" s="451"/>
      <c r="E1663" s="451"/>
      <c r="F1663" s="451"/>
      <c r="G1663" s="451"/>
      <c r="H1663" s="451"/>
      <c r="I1663" s="451"/>
      <c r="J1663" s="451"/>
      <c r="K1663" s="451"/>
      <c r="L1663" s="451"/>
      <c r="M1663" s="451"/>
      <c r="N1663" s="451"/>
      <c r="O1663" s="451"/>
      <c r="P1663" s="451"/>
      <c r="Q1663" s="451"/>
      <c r="R1663" s="451"/>
      <c r="S1663" s="451"/>
      <c r="T1663" s="451"/>
      <c r="U1663" s="451"/>
      <c r="V1663" s="451"/>
      <c r="W1663" s="451"/>
      <c r="X1663" s="451"/>
      <c r="Y1663" s="451"/>
      <c r="Z1663" s="451"/>
      <c r="AA1663" s="451"/>
      <c r="AB1663" s="451"/>
      <c r="AC1663" s="451"/>
      <c r="AD1663" s="451"/>
      <c r="AE1663" s="451"/>
      <c r="AF1663" s="451"/>
      <c r="AG1663" s="451"/>
      <c r="AH1663" s="451"/>
      <c r="AI1663" s="451"/>
      <c r="AJ1663" s="451"/>
      <c r="AK1663" s="451"/>
      <c r="AL1663" s="451"/>
      <c r="AM1663" s="451"/>
      <c r="AN1663" s="451"/>
      <c r="AO1663" s="451"/>
      <c r="AP1663" s="451"/>
      <c r="AQ1663" s="451"/>
      <c r="AR1663" s="451"/>
      <c r="AS1663" s="451"/>
      <c r="AT1663" s="451"/>
      <c r="AU1663" s="451"/>
      <c r="AV1663" s="451"/>
    </row>
    <row r="1664" spans="1:48">
      <c r="A1664" s="451"/>
      <c r="B1664" s="451"/>
      <c r="C1664" s="451"/>
      <c r="D1664" s="451"/>
      <c r="E1664" s="451"/>
      <c r="F1664" s="451"/>
      <c r="G1664" s="451"/>
      <c r="H1664" s="451"/>
      <c r="I1664" s="451"/>
      <c r="J1664" s="451"/>
      <c r="K1664" s="451"/>
      <c r="L1664" s="451"/>
      <c r="M1664" s="451"/>
      <c r="N1664" s="451"/>
      <c r="O1664" s="451"/>
      <c r="P1664" s="451"/>
      <c r="Q1664" s="451"/>
      <c r="R1664" s="451"/>
      <c r="S1664" s="451"/>
      <c r="T1664" s="451"/>
      <c r="U1664" s="451"/>
      <c r="V1664" s="451"/>
      <c r="W1664" s="451"/>
      <c r="X1664" s="451"/>
      <c r="Y1664" s="451"/>
      <c r="Z1664" s="451"/>
      <c r="AA1664" s="451"/>
      <c r="AB1664" s="451"/>
      <c r="AC1664" s="451"/>
      <c r="AD1664" s="451"/>
      <c r="AE1664" s="451"/>
      <c r="AF1664" s="451"/>
      <c r="AG1664" s="451"/>
      <c r="AH1664" s="451"/>
      <c r="AI1664" s="451"/>
      <c r="AJ1664" s="451"/>
      <c r="AK1664" s="451"/>
      <c r="AL1664" s="451"/>
      <c r="AM1664" s="451"/>
      <c r="AN1664" s="451"/>
      <c r="AO1664" s="451"/>
      <c r="AP1664" s="451"/>
      <c r="AQ1664" s="451"/>
      <c r="AR1664" s="451"/>
      <c r="AS1664" s="451"/>
      <c r="AT1664" s="451"/>
      <c r="AU1664" s="451"/>
      <c r="AV1664" s="451"/>
    </row>
    <row r="1665" spans="1:48">
      <c r="A1665" s="451"/>
      <c r="B1665" s="451"/>
      <c r="C1665" s="451"/>
      <c r="D1665" s="451"/>
      <c r="E1665" s="451"/>
      <c r="F1665" s="451"/>
      <c r="G1665" s="451"/>
      <c r="H1665" s="451"/>
      <c r="I1665" s="451"/>
      <c r="J1665" s="451"/>
      <c r="K1665" s="451"/>
      <c r="L1665" s="451"/>
      <c r="M1665" s="451"/>
      <c r="N1665" s="451"/>
      <c r="O1665" s="451"/>
      <c r="P1665" s="451"/>
      <c r="Q1665" s="451"/>
      <c r="R1665" s="451"/>
      <c r="S1665" s="451"/>
      <c r="T1665" s="451"/>
      <c r="U1665" s="451"/>
      <c r="V1665" s="451"/>
      <c r="W1665" s="451"/>
      <c r="X1665" s="451"/>
      <c r="Y1665" s="451"/>
      <c r="Z1665" s="451"/>
      <c r="AA1665" s="451"/>
      <c r="AB1665" s="451"/>
      <c r="AC1665" s="451"/>
      <c r="AD1665" s="451"/>
      <c r="AE1665" s="451"/>
      <c r="AF1665" s="451"/>
      <c r="AG1665" s="451"/>
      <c r="AH1665" s="451"/>
      <c r="AI1665" s="451"/>
      <c r="AJ1665" s="451"/>
      <c r="AK1665" s="451"/>
      <c r="AL1665" s="451"/>
      <c r="AM1665" s="451"/>
      <c r="AN1665" s="451"/>
      <c r="AO1665" s="451"/>
      <c r="AP1665" s="451"/>
      <c r="AQ1665" s="451"/>
      <c r="AR1665" s="451"/>
      <c r="AS1665" s="451"/>
      <c r="AT1665" s="451"/>
      <c r="AU1665" s="451"/>
      <c r="AV1665" s="451"/>
    </row>
    <row r="1666" spans="1:48">
      <c r="A1666" s="451"/>
      <c r="B1666" s="451"/>
      <c r="C1666" s="451"/>
      <c r="D1666" s="451"/>
      <c r="E1666" s="451"/>
      <c r="F1666" s="451"/>
      <c r="G1666" s="451"/>
      <c r="H1666" s="451"/>
      <c r="I1666" s="451"/>
      <c r="J1666" s="451"/>
      <c r="K1666" s="451"/>
      <c r="L1666" s="451"/>
      <c r="M1666" s="451"/>
      <c r="N1666" s="451"/>
      <c r="O1666" s="451"/>
      <c r="P1666" s="451"/>
      <c r="Q1666" s="451"/>
      <c r="R1666" s="451"/>
      <c r="S1666" s="451"/>
      <c r="T1666" s="451"/>
      <c r="U1666" s="451"/>
      <c r="V1666" s="451"/>
      <c r="W1666" s="451"/>
      <c r="X1666" s="451"/>
      <c r="Y1666" s="451"/>
      <c r="Z1666" s="451"/>
      <c r="AA1666" s="451"/>
      <c r="AB1666" s="451"/>
      <c r="AC1666" s="451"/>
      <c r="AD1666" s="451"/>
      <c r="AE1666" s="451"/>
      <c r="AF1666" s="451"/>
      <c r="AG1666" s="451"/>
      <c r="AH1666" s="451"/>
      <c r="AI1666" s="451"/>
      <c r="AJ1666" s="451"/>
      <c r="AK1666" s="451"/>
      <c r="AL1666" s="451"/>
      <c r="AM1666" s="451"/>
      <c r="AN1666" s="451"/>
      <c r="AO1666" s="451"/>
      <c r="AP1666" s="451"/>
      <c r="AQ1666" s="451"/>
      <c r="AR1666" s="451"/>
      <c r="AS1666" s="451"/>
      <c r="AT1666" s="451"/>
      <c r="AU1666" s="451"/>
      <c r="AV1666" s="451"/>
    </row>
    <row r="1667" spans="1:48">
      <c r="A1667" s="451"/>
      <c r="B1667" s="451"/>
      <c r="C1667" s="451"/>
      <c r="D1667" s="451"/>
      <c r="E1667" s="451"/>
      <c r="F1667" s="451"/>
      <c r="G1667" s="451"/>
      <c r="H1667" s="451"/>
      <c r="I1667" s="451"/>
      <c r="J1667" s="451"/>
      <c r="K1667" s="451"/>
      <c r="L1667" s="451"/>
      <c r="M1667" s="451"/>
      <c r="N1667" s="451"/>
      <c r="O1667" s="451"/>
      <c r="P1667" s="451"/>
      <c r="Q1667" s="451"/>
      <c r="R1667" s="451"/>
      <c r="S1667" s="451"/>
      <c r="T1667" s="451"/>
      <c r="U1667" s="451"/>
      <c r="V1667" s="451"/>
      <c r="W1667" s="451"/>
      <c r="X1667" s="451"/>
      <c r="Y1667" s="451"/>
      <c r="Z1667" s="451"/>
      <c r="AA1667" s="451"/>
      <c r="AB1667" s="451"/>
      <c r="AC1667" s="451"/>
      <c r="AD1667" s="451"/>
      <c r="AE1667" s="451"/>
      <c r="AF1667" s="451"/>
      <c r="AG1667" s="451"/>
      <c r="AH1667" s="451"/>
      <c r="AI1667" s="451"/>
      <c r="AJ1667" s="451"/>
      <c r="AK1667" s="451"/>
      <c r="AL1667" s="451"/>
      <c r="AM1667" s="451"/>
      <c r="AN1667" s="451"/>
      <c r="AO1667" s="451"/>
      <c r="AP1667" s="451"/>
      <c r="AQ1667" s="451"/>
      <c r="AR1667" s="451"/>
      <c r="AS1667" s="451"/>
      <c r="AT1667" s="451"/>
      <c r="AU1667" s="451"/>
      <c r="AV1667" s="451"/>
    </row>
    <row r="1668" spans="1:48">
      <c r="A1668" s="451"/>
      <c r="B1668" s="451"/>
      <c r="C1668" s="451"/>
      <c r="D1668" s="451"/>
      <c r="E1668" s="451"/>
      <c r="F1668" s="451"/>
      <c r="G1668" s="451"/>
      <c r="H1668" s="451"/>
      <c r="I1668" s="451"/>
      <c r="J1668" s="451"/>
      <c r="K1668" s="451"/>
      <c r="L1668" s="451"/>
      <c r="M1668" s="451"/>
      <c r="N1668" s="451"/>
      <c r="O1668" s="451"/>
      <c r="P1668" s="451"/>
      <c r="Q1668" s="451"/>
      <c r="R1668" s="451"/>
      <c r="S1668" s="451"/>
      <c r="T1668" s="451"/>
      <c r="U1668" s="451"/>
      <c r="V1668" s="451"/>
      <c r="W1668" s="451"/>
      <c r="X1668" s="451"/>
      <c r="Y1668" s="451"/>
      <c r="Z1668" s="451"/>
      <c r="AA1668" s="451"/>
      <c r="AB1668" s="451"/>
      <c r="AC1668" s="451"/>
      <c r="AD1668" s="451"/>
      <c r="AE1668" s="451"/>
      <c r="AF1668" s="451"/>
      <c r="AG1668" s="451"/>
      <c r="AH1668" s="451"/>
      <c r="AI1668" s="451"/>
      <c r="AJ1668" s="451"/>
      <c r="AK1668" s="451"/>
      <c r="AL1668" s="451"/>
      <c r="AM1668" s="451"/>
      <c r="AN1668" s="451"/>
      <c r="AO1668" s="451"/>
      <c r="AP1668" s="451"/>
      <c r="AQ1668" s="451"/>
      <c r="AR1668" s="451"/>
      <c r="AS1668" s="451"/>
      <c r="AT1668" s="451"/>
      <c r="AU1668" s="451"/>
      <c r="AV1668" s="451"/>
    </row>
    <row r="1669" spans="1:48">
      <c r="A1669" s="451"/>
      <c r="B1669" s="451"/>
      <c r="C1669" s="451"/>
      <c r="D1669" s="451"/>
      <c r="E1669" s="451"/>
      <c r="F1669" s="451"/>
      <c r="G1669" s="451"/>
      <c r="H1669" s="451"/>
      <c r="I1669" s="451"/>
      <c r="J1669" s="451"/>
      <c r="K1669" s="451"/>
      <c r="L1669" s="451"/>
      <c r="M1669" s="451"/>
      <c r="N1669" s="451"/>
      <c r="O1669" s="451"/>
      <c r="P1669" s="451"/>
      <c r="Q1669" s="451"/>
      <c r="R1669" s="451"/>
      <c r="S1669" s="451"/>
      <c r="T1669" s="451"/>
      <c r="U1669" s="451"/>
      <c r="V1669" s="451"/>
      <c r="W1669" s="451"/>
      <c r="X1669" s="451"/>
      <c r="Y1669" s="451"/>
      <c r="Z1669" s="451"/>
      <c r="AA1669" s="451"/>
      <c r="AB1669" s="451"/>
      <c r="AC1669" s="451"/>
      <c r="AD1669" s="451"/>
      <c r="AE1669" s="451"/>
      <c r="AF1669" s="451"/>
      <c r="AG1669" s="451"/>
      <c r="AH1669" s="451"/>
      <c r="AI1669" s="451"/>
      <c r="AJ1669" s="451"/>
      <c r="AK1669" s="451"/>
      <c r="AL1669" s="451"/>
      <c r="AM1669" s="451"/>
      <c r="AN1669" s="451"/>
      <c r="AO1669" s="451"/>
      <c r="AP1669" s="451"/>
      <c r="AQ1669" s="451"/>
      <c r="AR1669" s="451"/>
      <c r="AS1669" s="451"/>
      <c r="AT1669" s="451"/>
      <c r="AU1669" s="451"/>
      <c r="AV1669" s="451"/>
    </row>
    <row r="1670" spans="1:48">
      <c r="A1670" s="451"/>
      <c r="B1670" s="451"/>
      <c r="C1670" s="451"/>
      <c r="D1670" s="451"/>
      <c r="E1670" s="451"/>
      <c r="F1670" s="451"/>
      <c r="G1670" s="451"/>
      <c r="H1670" s="451"/>
      <c r="I1670" s="451"/>
      <c r="J1670" s="451"/>
      <c r="K1670" s="451"/>
      <c r="L1670" s="451"/>
      <c r="M1670" s="451"/>
      <c r="N1670" s="451"/>
      <c r="O1670" s="451"/>
      <c r="P1670" s="451"/>
      <c r="Q1670" s="451"/>
      <c r="R1670" s="451"/>
      <c r="S1670" s="451"/>
      <c r="T1670" s="451"/>
      <c r="U1670" s="451"/>
      <c r="V1670" s="451"/>
      <c r="W1670" s="451"/>
      <c r="X1670" s="451"/>
      <c r="Y1670" s="451"/>
      <c r="Z1670" s="451"/>
      <c r="AA1670" s="451"/>
      <c r="AB1670" s="451"/>
      <c r="AC1670" s="451"/>
      <c r="AD1670" s="451"/>
      <c r="AE1670" s="451"/>
      <c r="AF1670" s="451"/>
      <c r="AG1670" s="451"/>
      <c r="AH1670" s="451"/>
      <c r="AI1670" s="451"/>
      <c r="AJ1670" s="451"/>
      <c r="AK1670" s="451"/>
      <c r="AL1670" s="451"/>
      <c r="AM1670" s="451"/>
      <c r="AN1670" s="451"/>
      <c r="AO1670" s="451"/>
      <c r="AP1670" s="451"/>
      <c r="AQ1670" s="451"/>
      <c r="AR1670" s="451"/>
      <c r="AS1670" s="451"/>
      <c r="AT1670" s="451"/>
      <c r="AU1670" s="451"/>
      <c r="AV1670" s="451"/>
    </row>
    <row r="1671" spans="1:48">
      <c r="A1671" s="451"/>
      <c r="B1671" s="451"/>
      <c r="C1671" s="451"/>
      <c r="D1671" s="451"/>
      <c r="E1671" s="451"/>
      <c r="F1671" s="451"/>
      <c r="G1671" s="451"/>
      <c r="H1671" s="451"/>
      <c r="I1671" s="451"/>
      <c r="J1671" s="451"/>
      <c r="K1671" s="451"/>
      <c r="L1671" s="451"/>
      <c r="M1671" s="451"/>
      <c r="N1671" s="451"/>
      <c r="O1671" s="451"/>
      <c r="P1671" s="451"/>
      <c r="Q1671" s="451"/>
      <c r="R1671" s="451"/>
      <c r="S1671" s="451"/>
      <c r="T1671" s="451"/>
      <c r="U1671" s="451"/>
      <c r="V1671" s="451"/>
      <c r="W1671" s="451"/>
      <c r="X1671" s="451"/>
      <c r="Y1671" s="451"/>
      <c r="Z1671" s="451"/>
      <c r="AA1671" s="451"/>
      <c r="AB1671" s="451"/>
      <c r="AC1671" s="451"/>
      <c r="AD1671" s="451"/>
      <c r="AE1671" s="451"/>
      <c r="AF1671" s="451"/>
      <c r="AG1671" s="451"/>
      <c r="AH1671" s="451"/>
      <c r="AI1671" s="451"/>
      <c r="AJ1671" s="451"/>
      <c r="AK1671" s="451"/>
      <c r="AL1671" s="451"/>
      <c r="AM1671" s="451"/>
      <c r="AN1671" s="451"/>
      <c r="AO1671" s="451"/>
      <c r="AP1671" s="451"/>
      <c r="AQ1671" s="451"/>
      <c r="AR1671" s="451"/>
      <c r="AS1671" s="451"/>
      <c r="AT1671" s="451"/>
      <c r="AU1671" s="451"/>
      <c r="AV1671" s="451"/>
    </row>
    <row r="1672" spans="1:48">
      <c r="A1672" s="451"/>
      <c r="B1672" s="451"/>
      <c r="C1672" s="451"/>
      <c r="D1672" s="451"/>
      <c r="E1672" s="451"/>
      <c r="F1672" s="451"/>
      <c r="G1672" s="451"/>
      <c r="H1672" s="451"/>
      <c r="I1672" s="451"/>
      <c r="J1672" s="451"/>
      <c r="K1672" s="451"/>
      <c r="L1672" s="451"/>
      <c r="M1672" s="451"/>
      <c r="N1672" s="451"/>
      <c r="O1672" s="451"/>
      <c r="P1672" s="451"/>
      <c r="Q1672" s="451"/>
      <c r="R1672" s="451"/>
      <c r="S1672" s="451"/>
      <c r="T1672" s="451"/>
      <c r="U1672" s="451"/>
      <c r="V1672" s="451"/>
      <c r="W1672" s="451"/>
      <c r="X1672" s="451"/>
      <c r="Y1672" s="451"/>
      <c r="Z1672" s="451"/>
      <c r="AA1672" s="451"/>
      <c r="AB1672" s="451"/>
      <c r="AC1672" s="451"/>
      <c r="AD1672" s="451"/>
      <c r="AE1672" s="451"/>
      <c r="AF1672" s="451"/>
      <c r="AG1672" s="451"/>
      <c r="AH1672" s="451"/>
      <c r="AI1672" s="451"/>
      <c r="AJ1672" s="451"/>
      <c r="AK1672" s="451"/>
      <c r="AL1672" s="451"/>
      <c r="AM1672" s="451"/>
      <c r="AN1672" s="451"/>
      <c r="AO1672" s="451"/>
      <c r="AP1672" s="451"/>
      <c r="AQ1672" s="451"/>
      <c r="AR1672" s="451"/>
      <c r="AS1672" s="451"/>
      <c r="AT1672" s="451"/>
      <c r="AU1672" s="451"/>
      <c r="AV1672" s="451"/>
    </row>
    <row r="1673" spans="1:48">
      <c r="A1673" s="451"/>
      <c r="B1673" s="451"/>
      <c r="C1673" s="451"/>
      <c r="D1673" s="451"/>
      <c r="E1673" s="451"/>
      <c r="F1673" s="451"/>
      <c r="G1673" s="451"/>
      <c r="H1673" s="451"/>
      <c r="I1673" s="451"/>
      <c r="J1673" s="451"/>
      <c r="K1673" s="451"/>
      <c r="L1673" s="451"/>
      <c r="M1673" s="451"/>
      <c r="N1673" s="451"/>
      <c r="O1673" s="451"/>
      <c r="P1673" s="451"/>
      <c r="Q1673" s="451"/>
      <c r="R1673" s="451"/>
      <c r="S1673" s="451"/>
      <c r="T1673" s="451"/>
      <c r="U1673" s="451"/>
      <c r="V1673" s="451"/>
      <c r="W1673" s="451"/>
      <c r="X1673" s="451"/>
      <c r="Y1673" s="451"/>
      <c r="Z1673" s="451"/>
      <c r="AA1673" s="451"/>
      <c r="AB1673" s="451"/>
      <c r="AC1673" s="451"/>
      <c r="AD1673" s="451"/>
      <c r="AE1673" s="451"/>
      <c r="AF1673" s="451"/>
      <c r="AG1673" s="451"/>
      <c r="AH1673" s="451"/>
      <c r="AI1673" s="451"/>
      <c r="AJ1673" s="451"/>
      <c r="AK1673" s="451"/>
      <c r="AL1673" s="451"/>
      <c r="AM1673" s="451"/>
      <c r="AN1673" s="451"/>
      <c r="AO1673" s="451"/>
      <c r="AP1673" s="451"/>
      <c r="AQ1673" s="451"/>
      <c r="AR1673" s="451"/>
      <c r="AS1673" s="451"/>
      <c r="AT1673" s="451"/>
      <c r="AU1673" s="451"/>
      <c r="AV1673" s="451"/>
    </row>
    <row r="1674" spans="1:48">
      <c r="A1674" s="451"/>
      <c r="B1674" s="451"/>
      <c r="C1674" s="451"/>
      <c r="D1674" s="451"/>
      <c r="E1674" s="451"/>
      <c r="F1674" s="451"/>
      <c r="G1674" s="451"/>
      <c r="H1674" s="451"/>
      <c r="I1674" s="451"/>
      <c r="J1674" s="451"/>
      <c r="K1674" s="451"/>
      <c r="L1674" s="451"/>
      <c r="M1674" s="451"/>
      <c r="N1674" s="451"/>
      <c r="O1674" s="451"/>
      <c r="P1674" s="451"/>
      <c r="Q1674" s="451"/>
      <c r="R1674" s="451"/>
      <c r="S1674" s="451"/>
      <c r="T1674" s="451"/>
      <c r="U1674" s="451"/>
      <c r="V1674" s="451"/>
      <c r="W1674" s="451"/>
      <c r="X1674" s="451"/>
      <c r="Y1674" s="451"/>
      <c r="Z1674" s="451"/>
      <c r="AA1674" s="451"/>
      <c r="AB1674" s="451"/>
      <c r="AC1674" s="451"/>
      <c r="AD1674" s="451"/>
      <c r="AE1674" s="451"/>
      <c r="AF1674" s="451"/>
      <c r="AG1674" s="451"/>
      <c r="AH1674" s="451"/>
      <c r="AI1674" s="451"/>
      <c r="AJ1674" s="451"/>
      <c r="AK1674" s="451"/>
      <c r="AL1674" s="451"/>
      <c r="AM1674" s="451"/>
      <c r="AN1674" s="451"/>
      <c r="AO1674" s="451"/>
      <c r="AP1674" s="451"/>
      <c r="AQ1674" s="451"/>
      <c r="AR1674" s="451"/>
      <c r="AS1674" s="451"/>
      <c r="AT1674" s="451"/>
      <c r="AU1674" s="451"/>
      <c r="AV1674" s="451"/>
    </row>
    <row r="1675" spans="1:48">
      <c r="A1675" s="451"/>
      <c r="B1675" s="451"/>
      <c r="C1675" s="451"/>
      <c r="D1675" s="451"/>
      <c r="E1675" s="451"/>
      <c r="F1675" s="451"/>
      <c r="G1675" s="451"/>
      <c r="H1675" s="451"/>
      <c r="I1675" s="451"/>
      <c r="J1675" s="451"/>
      <c r="K1675" s="451"/>
      <c r="L1675" s="451"/>
      <c r="M1675" s="451"/>
      <c r="N1675" s="451"/>
      <c r="O1675" s="451"/>
      <c r="P1675" s="451"/>
      <c r="Q1675" s="451"/>
      <c r="R1675" s="451"/>
      <c r="S1675" s="451"/>
      <c r="T1675" s="451"/>
      <c r="U1675" s="451"/>
      <c r="V1675" s="451"/>
      <c r="W1675" s="451"/>
      <c r="X1675" s="451"/>
      <c r="Y1675" s="451"/>
      <c r="Z1675" s="451"/>
      <c r="AA1675" s="451"/>
      <c r="AB1675" s="451"/>
      <c r="AC1675" s="451"/>
      <c r="AD1675" s="451"/>
      <c r="AE1675" s="451"/>
      <c r="AF1675" s="451"/>
      <c r="AG1675" s="451"/>
      <c r="AH1675" s="451"/>
      <c r="AI1675" s="451"/>
      <c r="AJ1675" s="451"/>
      <c r="AK1675" s="451"/>
      <c r="AL1675" s="451"/>
      <c r="AM1675" s="451"/>
      <c r="AN1675" s="451"/>
      <c r="AO1675" s="451"/>
      <c r="AP1675" s="451"/>
      <c r="AQ1675" s="451"/>
      <c r="AR1675" s="451"/>
      <c r="AS1675" s="451"/>
      <c r="AT1675" s="451"/>
      <c r="AU1675" s="451"/>
      <c r="AV1675" s="451"/>
    </row>
    <row r="1676" spans="1:48">
      <c r="A1676" s="451"/>
      <c r="B1676" s="451"/>
      <c r="C1676" s="451"/>
      <c r="D1676" s="451"/>
      <c r="E1676" s="451"/>
      <c r="F1676" s="451"/>
      <c r="G1676" s="451"/>
      <c r="H1676" s="451"/>
      <c r="I1676" s="451"/>
      <c r="J1676" s="451"/>
      <c r="K1676" s="451"/>
      <c r="L1676" s="451"/>
      <c r="M1676" s="451"/>
      <c r="N1676" s="451"/>
      <c r="O1676" s="451"/>
      <c r="P1676" s="451"/>
      <c r="Q1676" s="451"/>
      <c r="R1676" s="451"/>
      <c r="S1676" s="451"/>
      <c r="T1676" s="451"/>
      <c r="U1676" s="451"/>
      <c r="V1676" s="451"/>
      <c r="W1676" s="451"/>
      <c r="X1676" s="451"/>
      <c r="Y1676" s="451"/>
      <c r="Z1676" s="451"/>
      <c r="AA1676" s="451"/>
      <c r="AB1676" s="451"/>
      <c r="AC1676" s="451"/>
      <c r="AD1676" s="451"/>
      <c r="AE1676" s="451"/>
      <c r="AF1676" s="451"/>
      <c r="AG1676" s="451"/>
      <c r="AH1676" s="451"/>
      <c r="AI1676" s="451"/>
      <c r="AJ1676" s="451"/>
      <c r="AK1676" s="451"/>
      <c r="AL1676" s="451"/>
      <c r="AM1676" s="451"/>
      <c r="AN1676" s="451"/>
      <c r="AO1676" s="451"/>
      <c r="AP1676" s="451"/>
      <c r="AQ1676" s="451"/>
      <c r="AR1676" s="451"/>
      <c r="AS1676" s="451"/>
      <c r="AT1676" s="451"/>
      <c r="AU1676" s="451"/>
      <c r="AV1676" s="451"/>
    </row>
    <row r="1677" spans="1:48">
      <c r="A1677" s="451"/>
      <c r="B1677" s="451"/>
      <c r="C1677" s="451"/>
      <c r="D1677" s="451"/>
      <c r="E1677" s="451"/>
      <c r="F1677" s="451"/>
      <c r="G1677" s="451"/>
      <c r="H1677" s="451"/>
      <c r="I1677" s="451"/>
      <c r="J1677" s="451"/>
      <c r="K1677" s="451"/>
      <c r="L1677" s="451"/>
      <c r="M1677" s="451"/>
      <c r="N1677" s="451"/>
      <c r="O1677" s="451"/>
      <c r="P1677" s="451"/>
      <c r="Q1677" s="451"/>
      <c r="R1677" s="451"/>
      <c r="S1677" s="451"/>
      <c r="T1677" s="451"/>
      <c r="U1677" s="451"/>
      <c r="V1677" s="451"/>
      <c r="W1677" s="451"/>
      <c r="X1677" s="451"/>
      <c r="Y1677" s="451"/>
      <c r="Z1677" s="451"/>
      <c r="AA1677" s="451"/>
      <c r="AB1677" s="451"/>
      <c r="AC1677" s="451"/>
      <c r="AD1677" s="451"/>
      <c r="AE1677" s="451"/>
      <c r="AF1677" s="451"/>
      <c r="AG1677" s="451"/>
      <c r="AH1677" s="451"/>
      <c r="AI1677" s="451"/>
      <c r="AJ1677" s="451"/>
      <c r="AK1677" s="451"/>
      <c r="AL1677" s="451"/>
      <c r="AM1677" s="451"/>
      <c r="AN1677" s="451"/>
      <c r="AO1677" s="451"/>
      <c r="AP1677" s="451"/>
      <c r="AQ1677" s="451"/>
      <c r="AR1677" s="451"/>
      <c r="AS1677" s="451"/>
      <c r="AT1677" s="451"/>
      <c r="AU1677" s="451"/>
      <c r="AV1677" s="451"/>
    </row>
    <row r="1678" spans="1:48">
      <c r="A1678" s="451"/>
      <c r="B1678" s="451"/>
      <c r="C1678" s="451"/>
      <c r="D1678" s="451"/>
      <c r="E1678" s="451"/>
      <c r="F1678" s="451"/>
      <c r="G1678" s="451"/>
      <c r="H1678" s="451"/>
      <c r="I1678" s="451"/>
      <c r="J1678" s="451"/>
      <c r="K1678" s="451"/>
      <c r="L1678" s="451"/>
      <c r="M1678" s="451"/>
      <c r="N1678" s="451"/>
      <c r="O1678" s="451"/>
      <c r="P1678" s="451"/>
      <c r="Q1678" s="451"/>
      <c r="R1678" s="451"/>
      <c r="S1678" s="451"/>
      <c r="T1678" s="451"/>
      <c r="U1678" s="451"/>
      <c r="V1678" s="451"/>
      <c r="W1678" s="451"/>
      <c r="X1678" s="451"/>
      <c r="Y1678" s="451"/>
      <c r="Z1678" s="451"/>
      <c r="AA1678" s="451"/>
      <c r="AB1678" s="451"/>
      <c r="AC1678" s="451"/>
      <c r="AD1678" s="451"/>
      <c r="AE1678" s="451"/>
      <c r="AF1678" s="451"/>
      <c r="AG1678" s="451"/>
      <c r="AH1678" s="451"/>
      <c r="AI1678" s="451"/>
      <c r="AJ1678" s="451"/>
      <c r="AK1678" s="451"/>
      <c r="AL1678" s="451"/>
      <c r="AM1678" s="451"/>
      <c r="AN1678" s="451"/>
      <c r="AO1678" s="451"/>
      <c r="AP1678" s="451"/>
      <c r="AQ1678" s="451"/>
      <c r="AR1678" s="451"/>
      <c r="AS1678" s="451"/>
      <c r="AT1678" s="451"/>
      <c r="AU1678" s="451"/>
      <c r="AV1678" s="451"/>
    </row>
    <row r="1679" spans="1:48">
      <c r="A1679" s="451"/>
      <c r="B1679" s="451"/>
      <c r="C1679" s="451"/>
      <c r="D1679" s="451"/>
      <c r="E1679" s="451"/>
      <c r="F1679" s="451"/>
      <c r="G1679" s="451"/>
      <c r="H1679" s="451"/>
      <c r="I1679" s="451"/>
      <c r="J1679" s="451"/>
      <c r="K1679" s="451"/>
      <c r="L1679" s="451"/>
      <c r="M1679" s="451"/>
      <c r="N1679" s="451"/>
      <c r="O1679" s="451"/>
      <c r="P1679" s="451"/>
      <c r="Q1679" s="451"/>
      <c r="R1679" s="451"/>
      <c r="S1679" s="451"/>
      <c r="T1679" s="451"/>
      <c r="U1679" s="451"/>
      <c r="V1679" s="451"/>
      <c r="W1679" s="451"/>
      <c r="X1679" s="451"/>
      <c r="Y1679" s="451"/>
      <c r="Z1679" s="451"/>
      <c r="AA1679" s="451"/>
      <c r="AB1679" s="451"/>
      <c r="AC1679" s="451"/>
      <c r="AD1679" s="451"/>
      <c r="AE1679" s="451"/>
      <c r="AF1679" s="451"/>
      <c r="AG1679" s="451"/>
      <c r="AH1679" s="451"/>
      <c r="AI1679" s="451"/>
      <c r="AJ1679" s="451"/>
      <c r="AK1679" s="451"/>
      <c r="AL1679" s="451"/>
      <c r="AM1679" s="451"/>
      <c r="AN1679" s="451"/>
      <c r="AO1679" s="451"/>
      <c r="AP1679" s="451"/>
      <c r="AQ1679" s="451"/>
      <c r="AR1679" s="451"/>
      <c r="AS1679" s="451"/>
      <c r="AT1679" s="451"/>
      <c r="AU1679" s="451"/>
      <c r="AV1679" s="451"/>
    </row>
    <row r="1680" spans="1:48">
      <c r="A1680" s="451"/>
      <c r="B1680" s="451"/>
      <c r="C1680" s="451"/>
      <c r="D1680" s="451"/>
      <c r="E1680" s="451"/>
      <c r="F1680" s="451"/>
      <c r="G1680" s="451"/>
      <c r="H1680" s="451"/>
      <c r="I1680" s="451"/>
      <c r="J1680" s="451"/>
      <c r="K1680" s="451"/>
      <c r="L1680" s="451"/>
      <c r="M1680" s="451"/>
      <c r="N1680" s="451"/>
      <c r="O1680" s="451"/>
      <c r="P1680" s="451"/>
      <c r="Q1680" s="451"/>
      <c r="R1680" s="451"/>
      <c r="S1680" s="451"/>
      <c r="T1680" s="451"/>
      <c r="U1680" s="451"/>
      <c r="V1680" s="451"/>
      <c r="W1680" s="451"/>
      <c r="X1680" s="451"/>
      <c r="Y1680" s="451"/>
      <c r="Z1680" s="451"/>
      <c r="AA1680" s="451"/>
      <c r="AB1680" s="451"/>
      <c r="AC1680" s="451"/>
      <c r="AD1680" s="451"/>
      <c r="AE1680" s="451"/>
      <c r="AF1680" s="451"/>
      <c r="AG1680" s="451"/>
      <c r="AH1680" s="451"/>
      <c r="AI1680" s="451"/>
      <c r="AJ1680" s="451"/>
      <c r="AK1680" s="451"/>
      <c r="AL1680" s="451"/>
      <c r="AM1680" s="451"/>
      <c r="AN1680" s="451"/>
      <c r="AO1680" s="451"/>
      <c r="AP1680" s="451"/>
      <c r="AQ1680" s="451"/>
      <c r="AR1680" s="451"/>
      <c r="AS1680" s="451"/>
      <c r="AT1680" s="451"/>
      <c r="AU1680" s="451"/>
      <c r="AV1680" s="451"/>
    </row>
    <row r="1681" spans="1:48">
      <c r="A1681" s="451"/>
      <c r="B1681" s="451"/>
      <c r="C1681" s="451"/>
      <c r="D1681" s="451"/>
      <c r="E1681" s="451"/>
      <c r="F1681" s="451"/>
      <c r="G1681" s="451"/>
      <c r="H1681" s="451"/>
      <c r="I1681" s="451"/>
      <c r="J1681" s="451"/>
      <c r="K1681" s="451"/>
      <c r="L1681" s="451"/>
      <c r="M1681" s="451"/>
      <c r="N1681" s="451"/>
      <c r="O1681" s="451"/>
      <c r="P1681" s="451"/>
      <c r="Q1681" s="451"/>
      <c r="R1681" s="451"/>
      <c r="S1681" s="451"/>
      <c r="T1681" s="451"/>
      <c r="U1681" s="451"/>
      <c r="V1681" s="451"/>
      <c r="W1681" s="451"/>
      <c r="X1681" s="451"/>
      <c r="Y1681" s="451"/>
      <c r="Z1681" s="451"/>
      <c r="AA1681" s="451"/>
      <c r="AB1681" s="451"/>
      <c r="AC1681" s="451"/>
      <c r="AD1681" s="451"/>
      <c r="AE1681" s="451"/>
      <c r="AF1681" s="451"/>
      <c r="AG1681" s="451"/>
      <c r="AH1681" s="451"/>
      <c r="AI1681" s="451"/>
      <c r="AJ1681" s="451"/>
      <c r="AK1681" s="451"/>
      <c r="AL1681" s="451"/>
      <c r="AM1681" s="451"/>
      <c r="AN1681" s="451"/>
      <c r="AO1681" s="451"/>
      <c r="AP1681" s="451"/>
      <c r="AQ1681" s="451"/>
      <c r="AR1681" s="451"/>
      <c r="AS1681" s="451"/>
      <c r="AT1681" s="451"/>
      <c r="AU1681" s="451"/>
      <c r="AV1681" s="451"/>
    </row>
    <row r="1682" spans="1:48">
      <c r="A1682" s="451"/>
      <c r="B1682" s="451"/>
      <c r="C1682" s="451"/>
      <c r="D1682" s="451"/>
      <c r="E1682" s="451"/>
      <c r="F1682" s="451"/>
      <c r="G1682" s="451"/>
      <c r="H1682" s="451"/>
      <c r="I1682" s="451"/>
      <c r="J1682" s="451"/>
      <c r="K1682" s="451"/>
      <c r="L1682" s="451"/>
      <c r="M1682" s="451"/>
      <c r="N1682" s="451"/>
      <c r="O1682" s="451"/>
      <c r="P1682" s="451"/>
      <c r="Q1682" s="451"/>
      <c r="R1682" s="451"/>
      <c r="S1682" s="451"/>
      <c r="T1682" s="451"/>
      <c r="U1682" s="451"/>
      <c r="V1682" s="451"/>
      <c r="W1682" s="451"/>
      <c r="X1682" s="451"/>
      <c r="Y1682" s="451"/>
      <c r="Z1682" s="451"/>
      <c r="AA1682" s="451"/>
      <c r="AB1682" s="451"/>
      <c r="AC1682" s="451"/>
      <c r="AD1682" s="451"/>
      <c r="AE1682" s="451"/>
      <c r="AF1682" s="451"/>
      <c r="AG1682" s="451"/>
      <c r="AH1682" s="451"/>
      <c r="AI1682" s="451"/>
      <c r="AJ1682" s="451"/>
      <c r="AK1682" s="451"/>
      <c r="AL1682" s="451"/>
      <c r="AM1682" s="451"/>
      <c r="AN1682" s="451"/>
      <c r="AO1682" s="451"/>
      <c r="AP1682" s="451"/>
      <c r="AQ1682" s="451"/>
      <c r="AR1682" s="451"/>
      <c r="AS1682" s="451"/>
      <c r="AT1682" s="451"/>
      <c r="AU1682" s="451"/>
      <c r="AV1682" s="451"/>
    </row>
    <row r="1683" spans="1:48">
      <c r="A1683" s="451"/>
      <c r="B1683" s="451"/>
      <c r="C1683" s="451"/>
      <c r="D1683" s="451"/>
      <c r="E1683" s="451"/>
      <c r="F1683" s="451"/>
      <c r="G1683" s="451"/>
      <c r="H1683" s="451"/>
      <c r="I1683" s="451"/>
      <c r="J1683" s="451"/>
      <c r="K1683" s="451"/>
      <c r="L1683" s="451"/>
      <c r="M1683" s="451"/>
      <c r="N1683" s="451"/>
      <c r="O1683" s="451"/>
      <c r="P1683" s="451"/>
      <c r="Q1683" s="451"/>
      <c r="R1683" s="451"/>
      <c r="S1683" s="451"/>
      <c r="T1683" s="451"/>
      <c r="U1683" s="451"/>
      <c r="V1683" s="451"/>
      <c r="W1683" s="451"/>
      <c r="X1683" s="451"/>
      <c r="Y1683" s="451"/>
      <c r="Z1683" s="451"/>
      <c r="AA1683" s="451"/>
      <c r="AB1683" s="451"/>
      <c r="AC1683" s="451"/>
      <c r="AD1683" s="451"/>
      <c r="AE1683" s="451"/>
      <c r="AF1683" s="451"/>
      <c r="AG1683" s="451"/>
      <c r="AH1683" s="451"/>
      <c r="AI1683" s="451"/>
      <c r="AJ1683" s="451"/>
      <c r="AK1683" s="451"/>
      <c r="AL1683" s="451"/>
      <c r="AM1683" s="451"/>
      <c r="AN1683" s="451"/>
      <c r="AO1683" s="451"/>
      <c r="AP1683" s="451"/>
      <c r="AQ1683" s="451"/>
      <c r="AR1683" s="451"/>
      <c r="AS1683" s="451"/>
      <c r="AT1683" s="451"/>
      <c r="AU1683" s="451"/>
      <c r="AV1683" s="451"/>
    </row>
    <row r="1684" spans="1:48">
      <c r="A1684" s="451"/>
      <c r="B1684" s="451"/>
      <c r="C1684" s="451"/>
      <c r="D1684" s="451"/>
      <c r="E1684" s="451"/>
      <c r="F1684" s="451"/>
      <c r="G1684" s="451"/>
      <c r="H1684" s="451"/>
      <c r="I1684" s="451"/>
      <c r="J1684" s="451"/>
      <c r="K1684" s="451"/>
      <c r="L1684" s="451"/>
      <c r="M1684" s="451"/>
      <c r="N1684" s="451"/>
      <c r="O1684" s="451"/>
      <c r="P1684" s="451"/>
      <c r="Q1684" s="451"/>
      <c r="R1684" s="451"/>
      <c r="S1684" s="451"/>
      <c r="T1684" s="451"/>
      <c r="U1684" s="451"/>
      <c r="V1684" s="451"/>
      <c r="W1684" s="451"/>
      <c r="X1684" s="451"/>
      <c r="Y1684" s="451"/>
      <c r="Z1684" s="451"/>
      <c r="AA1684" s="451"/>
      <c r="AB1684" s="451"/>
      <c r="AC1684" s="451"/>
      <c r="AD1684" s="451"/>
      <c r="AE1684" s="451"/>
      <c r="AF1684" s="451"/>
      <c r="AG1684" s="451"/>
      <c r="AH1684" s="451"/>
      <c r="AI1684" s="451"/>
      <c r="AJ1684" s="451"/>
      <c r="AK1684" s="451"/>
      <c r="AL1684" s="451"/>
      <c r="AM1684" s="451"/>
      <c r="AN1684" s="451"/>
      <c r="AO1684" s="451"/>
      <c r="AP1684" s="451"/>
      <c r="AQ1684" s="451"/>
      <c r="AR1684" s="451"/>
      <c r="AS1684" s="451"/>
      <c r="AT1684" s="451"/>
      <c r="AU1684" s="451"/>
      <c r="AV1684" s="451"/>
    </row>
    <row r="1685" spans="1:48">
      <c r="A1685" s="451"/>
      <c r="B1685" s="451"/>
      <c r="C1685" s="451"/>
      <c r="D1685" s="451"/>
      <c r="E1685" s="451"/>
      <c r="F1685" s="451"/>
      <c r="G1685" s="451"/>
      <c r="H1685" s="451"/>
      <c r="I1685" s="451"/>
      <c r="J1685" s="451"/>
      <c r="K1685" s="451"/>
      <c r="L1685" s="451"/>
      <c r="M1685" s="451"/>
      <c r="N1685" s="451"/>
      <c r="O1685" s="451"/>
      <c r="P1685" s="451"/>
      <c r="Q1685" s="451"/>
      <c r="R1685" s="451"/>
      <c r="S1685" s="451"/>
      <c r="T1685" s="451"/>
      <c r="U1685" s="451"/>
      <c r="V1685" s="451"/>
      <c r="W1685" s="451"/>
      <c r="X1685" s="451"/>
      <c r="Y1685" s="451"/>
      <c r="Z1685" s="451"/>
      <c r="AA1685" s="451"/>
      <c r="AB1685" s="451"/>
      <c r="AC1685" s="451"/>
      <c r="AD1685" s="451"/>
      <c r="AE1685" s="451"/>
      <c r="AF1685" s="451"/>
      <c r="AG1685" s="451"/>
      <c r="AH1685" s="451"/>
      <c r="AI1685" s="451"/>
      <c r="AJ1685" s="451"/>
      <c r="AK1685" s="451"/>
      <c r="AL1685" s="451"/>
      <c r="AM1685" s="451"/>
      <c r="AN1685" s="451"/>
      <c r="AO1685" s="451"/>
      <c r="AP1685" s="451"/>
      <c r="AQ1685" s="451"/>
      <c r="AR1685" s="451"/>
      <c r="AS1685" s="451"/>
      <c r="AT1685" s="451"/>
      <c r="AU1685" s="451"/>
      <c r="AV1685" s="451"/>
    </row>
    <row r="1686" spans="1:48">
      <c r="A1686" s="451"/>
      <c r="B1686" s="451"/>
      <c r="C1686" s="451"/>
      <c r="D1686" s="451"/>
      <c r="E1686" s="451"/>
      <c r="F1686" s="451"/>
      <c r="G1686" s="451"/>
      <c r="H1686" s="451"/>
      <c r="I1686" s="451"/>
      <c r="J1686" s="451"/>
      <c r="K1686" s="451"/>
      <c r="L1686" s="451"/>
      <c r="M1686" s="451"/>
      <c r="N1686" s="451"/>
      <c r="O1686" s="451"/>
      <c r="P1686" s="451"/>
      <c r="Q1686" s="451"/>
      <c r="R1686" s="451"/>
      <c r="S1686" s="451"/>
      <c r="T1686" s="451"/>
      <c r="U1686" s="451"/>
      <c r="V1686" s="451"/>
      <c r="W1686" s="451"/>
      <c r="X1686" s="451"/>
      <c r="Y1686" s="451"/>
      <c r="Z1686" s="451"/>
      <c r="AA1686" s="451"/>
      <c r="AB1686" s="451"/>
      <c r="AC1686" s="451"/>
      <c r="AD1686" s="451"/>
      <c r="AE1686" s="451"/>
      <c r="AF1686" s="451"/>
      <c r="AG1686" s="451"/>
      <c r="AH1686" s="451"/>
      <c r="AI1686" s="451"/>
      <c r="AJ1686" s="451"/>
      <c r="AK1686" s="451"/>
      <c r="AL1686" s="451"/>
      <c r="AM1686" s="451"/>
      <c r="AN1686" s="451"/>
      <c r="AO1686" s="451"/>
      <c r="AP1686" s="451"/>
      <c r="AQ1686" s="451"/>
      <c r="AR1686" s="451"/>
      <c r="AS1686" s="451"/>
      <c r="AT1686" s="451"/>
      <c r="AU1686" s="451"/>
      <c r="AV1686" s="451"/>
    </row>
    <row r="1687" spans="1:48">
      <c r="A1687" s="451"/>
      <c r="B1687" s="451"/>
      <c r="C1687" s="451"/>
      <c r="D1687" s="451"/>
      <c r="E1687" s="451"/>
      <c r="F1687" s="451"/>
      <c r="G1687" s="451"/>
      <c r="H1687" s="451"/>
      <c r="I1687" s="451"/>
      <c r="J1687" s="451"/>
      <c r="K1687" s="451"/>
      <c r="L1687" s="451"/>
      <c r="M1687" s="451"/>
      <c r="N1687" s="451"/>
      <c r="O1687" s="451"/>
      <c r="P1687" s="451"/>
      <c r="Q1687" s="451"/>
      <c r="R1687" s="451"/>
      <c r="S1687" s="451"/>
      <c r="T1687" s="451"/>
      <c r="U1687" s="451"/>
      <c r="V1687" s="451"/>
      <c r="W1687" s="451"/>
      <c r="X1687" s="451"/>
      <c r="Y1687" s="451"/>
      <c r="Z1687" s="451"/>
      <c r="AA1687" s="451"/>
      <c r="AB1687" s="451"/>
      <c r="AC1687" s="451"/>
      <c r="AD1687" s="451"/>
      <c r="AE1687" s="451"/>
      <c r="AF1687" s="451"/>
      <c r="AG1687" s="451"/>
      <c r="AH1687" s="451"/>
      <c r="AI1687" s="451"/>
      <c r="AJ1687" s="451"/>
      <c r="AK1687" s="451"/>
      <c r="AL1687" s="451"/>
      <c r="AM1687" s="451"/>
      <c r="AN1687" s="451"/>
      <c r="AO1687" s="451"/>
      <c r="AP1687" s="451"/>
      <c r="AQ1687" s="451"/>
      <c r="AR1687" s="451"/>
      <c r="AS1687" s="451"/>
      <c r="AT1687" s="451"/>
      <c r="AU1687" s="451"/>
      <c r="AV1687" s="451"/>
    </row>
    <row r="1688" spans="1:48">
      <c r="A1688" s="451"/>
      <c r="B1688" s="451"/>
      <c r="C1688" s="451"/>
      <c r="D1688" s="451"/>
      <c r="E1688" s="451"/>
      <c r="F1688" s="451"/>
      <c r="G1688" s="451"/>
      <c r="H1688" s="451"/>
      <c r="I1688" s="451"/>
      <c r="J1688" s="451"/>
      <c r="K1688" s="451"/>
      <c r="L1688" s="451"/>
      <c r="M1688" s="451"/>
      <c r="N1688" s="451"/>
      <c r="O1688" s="451"/>
      <c r="P1688" s="451"/>
      <c r="Q1688" s="451"/>
      <c r="R1688" s="451"/>
      <c r="S1688" s="451"/>
      <c r="T1688" s="451"/>
      <c r="U1688" s="451"/>
      <c r="V1688" s="451"/>
      <c r="W1688" s="451"/>
      <c r="X1688" s="451"/>
      <c r="Y1688" s="451"/>
      <c r="Z1688" s="451"/>
      <c r="AA1688" s="451"/>
      <c r="AB1688" s="451"/>
      <c r="AC1688" s="451"/>
      <c r="AD1688" s="451"/>
      <c r="AE1688" s="451"/>
      <c r="AF1688" s="451"/>
      <c r="AG1688" s="451"/>
      <c r="AH1688" s="451"/>
      <c r="AI1688" s="451"/>
      <c r="AJ1688" s="451"/>
      <c r="AK1688" s="451"/>
      <c r="AL1688" s="451"/>
      <c r="AM1688" s="451"/>
      <c r="AN1688" s="451"/>
      <c r="AO1688" s="451"/>
      <c r="AP1688" s="451"/>
      <c r="AQ1688" s="451"/>
      <c r="AR1688" s="451"/>
      <c r="AS1688" s="451"/>
      <c r="AT1688" s="451"/>
      <c r="AU1688" s="451"/>
      <c r="AV1688" s="451"/>
    </row>
    <row r="1689" spans="1:48">
      <c r="A1689" s="451"/>
      <c r="B1689" s="451"/>
      <c r="C1689" s="451"/>
      <c r="D1689" s="451"/>
      <c r="E1689" s="451"/>
      <c r="F1689" s="451"/>
      <c r="G1689" s="451"/>
      <c r="H1689" s="451"/>
      <c r="I1689" s="451"/>
      <c r="J1689" s="451"/>
      <c r="K1689" s="451"/>
      <c r="L1689" s="451"/>
      <c r="M1689" s="451"/>
      <c r="N1689" s="451"/>
      <c r="O1689" s="451"/>
      <c r="P1689" s="451"/>
      <c r="Q1689" s="451"/>
      <c r="R1689" s="451"/>
      <c r="S1689" s="451"/>
      <c r="T1689" s="451"/>
      <c r="U1689" s="451"/>
      <c r="V1689" s="451"/>
      <c r="W1689" s="451"/>
      <c r="X1689" s="451"/>
      <c r="Y1689" s="451"/>
      <c r="Z1689" s="451"/>
      <c r="AA1689" s="451"/>
      <c r="AB1689" s="451"/>
      <c r="AC1689" s="451"/>
      <c r="AD1689" s="451"/>
      <c r="AE1689" s="451"/>
      <c r="AF1689" s="451"/>
      <c r="AG1689" s="451"/>
      <c r="AH1689" s="451"/>
      <c r="AI1689" s="451"/>
      <c r="AJ1689" s="451"/>
      <c r="AK1689" s="451"/>
      <c r="AL1689" s="451"/>
      <c r="AM1689" s="451"/>
      <c r="AN1689" s="451"/>
      <c r="AO1689" s="451"/>
      <c r="AP1689" s="451"/>
      <c r="AQ1689" s="451"/>
      <c r="AR1689" s="451"/>
      <c r="AS1689" s="451"/>
      <c r="AT1689" s="451"/>
      <c r="AU1689" s="451"/>
      <c r="AV1689" s="451"/>
    </row>
    <row r="1690" spans="1:48">
      <c r="A1690" s="451"/>
      <c r="B1690" s="451"/>
      <c r="C1690" s="451"/>
      <c r="D1690" s="451"/>
      <c r="E1690" s="451"/>
      <c r="F1690" s="451"/>
      <c r="G1690" s="451"/>
      <c r="H1690" s="451"/>
      <c r="I1690" s="451"/>
      <c r="J1690" s="451"/>
      <c r="K1690" s="451"/>
      <c r="L1690" s="451"/>
      <c r="M1690" s="451"/>
      <c r="N1690" s="451"/>
      <c r="O1690" s="451"/>
      <c r="P1690" s="451"/>
      <c r="Q1690" s="451"/>
      <c r="R1690" s="451"/>
      <c r="S1690" s="451"/>
      <c r="T1690" s="451"/>
      <c r="U1690" s="451"/>
      <c r="V1690" s="451"/>
      <c r="W1690" s="451"/>
      <c r="X1690" s="451"/>
      <c r="Y1690" s="451"/>
      <c r="Z1690" s="451"/>
      <c r="AA1690" s="451"/>
      <c r="AB1690" s="451"/>
      <c r="AC1690" s="451"/>
      <c r="AD1690" s="451"/>
      <c r="AE1690" s="451"/>
      <c r="AF1690" s="451"/>
      <c r="AG1690" s="451"/>
      <c r="AH1690" s="451"/>
      <c r="AI1690" s="451"/>
      <c r="AJ1690" s="451"/>
      <c r="AK1690" s="451"/>
      <c r="AL1690" s="451"/>
      <c r="AM1690" s="451"/>
      <c r="AN1690" s="451"/>
      <c r="AO1690" s="451"/>
      <c r="AP1690" s="451"/>
      <c r="AQ1690" s="451"/>
      <c r="AR1690" s="451"/>
      <c r="AS1690" s="451"/>
      <c r="AT1690" s="451"/>
      <c r="AU1690" s="451"/>
      <c r="AV1690" s="451"/>
    </row>
    <row r="1691" spans="1:48">
      <c r="A1691" s="451"/>
      <c r="B1691" s="451"/>
      <c r="C1691" s="451"/>
      <c r="D1691" s="451"/>
      <c r="E1691" s="451"/>
      <c r="F1691" s="451"/>
      <c r="G1691" s="451"/>
      <c r="H1691" s="451"/>
      <c r="I1691" s="451"/>
      <c r="J1691" s="451"/>
      <c r="K1691" s="451"/>
      <c r="L1691" s="451"/>
      <c r="M1691" s="451"/>
      <c r="N1691" s="451"/>
      <c r="O1691" s="451"/>
      <c r="P1691" s="451"/>
      <c r="Q1691" s="451"/>
      <c r="R1691" s="451"/>
      <c r="S1691" s="451"/>
      <c r="T1691" s="451"/>
      <c r="U1691" s="451"/>
      <c r="V1691" s="451"/>
      <c r="W1691" s="451"/>
      <c r="X1691" s="451"/>
      <c r="Y1691" s="451"/>
      <c r="Z1691" s="451"/>
      <c r="AA1691" s="451"/>
      <c r="AB1691" s="451"/>
      <c r="AC1691" s="451"/>
      <c r="AD1691" s="451"/>
      <c r="AE1691" s="451"/>
      <c r="AF1691" s="451"/>
      <c r="AG1691" s="451"/>
      <c r="AH1691" s="451"/>
      <c r="AI1691" s="451"/>
      <c r="AJ1691" s="451"/>
      <c r="AK1691" s="451"/>
      <c r="AL1691" s="451"/>
      <c r="AM1691" s="451"/>
      <c r="AN1691" s="451"/>
      <c r="AO1691" s="451"/>
      <c r="AP1691" s="451"/>
      <c r="AQ1691" s="451"/>
      <c r="AR1691" s="451"/>
      <c r="AS1691" s="451"/>
      <c r="AT1691" s="451"/>
      <c r="AU1691" s="451"/>
      <c r="AV1691" s="451"/>
    </row>
    <row r="1692" spans="1:48">
      <c r="A1692" s="451"/>
      <c r="B1692" s="451"/>
      <c r="C1692" s="451"/>
      <c r="D1692" s="451"/>
      <c r="E1692" s="451"/>
      <c r="F1692" s="451"/>
      <c r="G1692" s="451"/>
      <c r="H1692" s="451"/>
      <c r="I1692" s="451"/>
      <c r="J1692" s="451"/>
      <c r="K1692" s="451"/>
      <c r="L1692" s="451"/>
      <c r="M1692" s="451"/>
      <c r="N1692" s="451"/>
      <c r="O1692" s="451"/>
      <c r="P1692" s="451"/>
      <c r="Q1692" s="451"/>
      <c r="R1692" s="451"/>
      <c r="S1692" s="451"/>
      <c r="T1692" s="451"/>
      <c r="U1692" s="451"/>
      <c r="V1692" s="451"/>
      <c r="W1692" s="451"/>
      <c r="X1692" s="451"/>
      <c r="Y1692" s="451"/>
      <c r="Z1692" s="451"/>
      <c r="AA1692" s="451"/>
      <c r="AB1692" s="451"/>
      <c r="AC1692" s="451"/>
      <c r="AD1692" s="451"/>
      <c r="AE1692" s="451"/>
      <c r="AF1692" s="451"/>
      <c r="AG1692" s="451"/>
      <c r="AH1692" s="451"/>
      <c r="AI1692" s="451"/>
      <c r="AJ1692" s="451"/>
      <c r="AK1692" s="451"/>
      <c r="AL1692" s="451"/>
      <c r="AM1692" s="451"/>
      <c r="AN1692" s="451"/>
      <c r="AO1692" s="451"/>
      <c r="AP1692" s="451"/>
      <c r="AQ1692" s="451"/>
      <c r="AR1692" s="451"/>
      <c r="AS1692" s="451"/>
      <c r="AT1692" s="451"/>
      <c r="AU1692" s="451"/>
      <c r="AV1692" s="451"/>
    </row>
    <row r="1693" spans="1:48">
      <c r="A1693" s="451"/>
      <c r="B1693" s="451"/>
      <c r="C1693" s="451"/>
      <c r="D1693" s="451"/>
      <c r="E1693" s="451"/>
      <c r="F1693" s="451"/>
      <c r="G1693" s="451"/>
      <c r="H1693" s="451"/>
      <c r="I1693" s="451"/>
      <c r="J1693" s="451"/>
      <c r="K1693" s="451"/>
      <c r="L1693" s="451"/>
      <c r="M1693" s="451"/>
      <c r="N1693" s="451"/>
      <c r="O1693" s="451"/>
      <c r="P1693" s="451"/>
      <c r="Q1693" s="451"/>
      <c r="R1693" s="451"/>
      <c r="S1693" s="451"/>
      <c r="T1693" s="451"/>
      <c r="U1693" s="451"/>
      <c r="V1693" s="451"/>
      <c r="W1693" s="451"/>
      <c r="X1693" s="451"/>
      <c r="Y1693" s="451"/>
      <c r="Z1693" s="451"/>
      <c r="AA1693" s="451"/>
      <c r="AB1693" s="451"/>
      <c r="AC1693" s="451"/>
      <c r="AD1693" s="451"/>
      <c r="AE1693" s="451"/>
      <c r="AF1693" s="451"/>
      <c r="AG1693" s="451"/>
      <c r="AH1693" s="451"/>
      <c r="AI1693" s="451"/>
      <c r="AJ1693" s="451"/>
      <c r="AK1693" s="451"/>
      <c r="AL1693" s="451"/>
      <c r="AM1693" s="451"/>
      <c r="AN1693" s="451"/>
      <c r="AO1693" s="451"/>
      <c r="AP1693" s="451"/>
      <c r="AQ1693" s="451"/>
      <c r="AR1693" s="451"/>
      <c r="AS1693" s="451"/>
      <c r="AT1693" s="451"/>
      <c r="AU1693" s="451"/>
      <c r="AV1693" s="451"/>
    </row>
    <row r="1694" spans="1:48">
      <c r="A1694" s="451"/>
      <c r="B1694" s="451"/>
      <c r="C1694" s="451"/>
      <c r="D1694" s="451"/>
      <c r="E1694" s="451"/>
      <c r="F1694" s="451"/>
      <c r="G1694" s="451"/>
      <c r="H1694" s="451"/>
      <c r="I1694" s="451"/>
      <c r="J1694" s="451"/>
      <c r="K1694" s="451"/>
      <c r="L1694" s="451"/>
      <c r="M1694" s="451"/>
      <c r="N1694" s="451"/>
      <c r="O1694" s="451"/>
      <c r="P1694" s="451"/>
      <c r="Q1694" s="451"/>
      <c r="R1694" s="451"/>
      <c r="S1694" s="451"/>
      <c r="T1694" s="451"/>
      <c r="U1694" s="451"/>
      <c r="V1694" s="451"/>
      <c r="W1694" s="451"/>
      <c r="X1694" s="451"/>
      <c r="Y1694" s="451"/>
      <c r="Z1694" s="451"/>
      <c r="AA1694" s="451"/>
      <c r="AB1694" s="451"/>
      <c r="AC1694" s="451"/>
      <c r="AD1694" s="451"/>
      <c r="AE1694" s="451"/>
      <c r="AF1694" s="451"/>
      <c r="AG1694" s="451"/>
      <c r="AH1694" s="451"/>
      <c r="AI1694" s="451"/>
      <c r="AJ1694" s="451"/>
      <c r="AK1694" s="451"/>
      <c r="AL1694" s="451"/>
      <c r="AM1694" s="451"/>
      <c r="AN1694" s="451"/>
      <c r="AO1694" s="451"/>
      <c r="AP1694" s="451"/>
      <c r="AQ1694" s="451"/>
      <c r="AR1694" s="451"/>
      <c r="AS1694" s="451"/>
      <c r="AT1694" s="451"/>
      <c r="AU1694" s="451"/>
      <c r="AV1694" s="451"/>
    </row>
    <row r="1695" spans="1:48">
      <c r="A1695" s="451"/>
      <c r="B1695" s="451"/>
      <c r="C1695" s="451"/>
      <c r="D1695" s="451"/>
      <c r="E1695" s="451"/>
      <c r="F1695" s="451"/>
      <c r="G1695" s="451"/>
      <c r="H1695" s="451"/>
      <c r="I1695" s="451"/>
      <c r="J1695" s="451"/>
      <c r="K1695" s="451"/>
      <c r="L1695" s="451"/>
      <c r="M1695" s="451"/>
      <c r="N1695" s="451"/>
      <c r="O1695" s="451"/>
      <c r="P1695" s="451"/>
      <c r="Q1695" s="451"/>
      <c r="R1695" s="451"/>
      <c r="S1695" s="451"/>
      <c r="T1695" s="451"/>
      <c r="U1695" s="451"/>
      <c r="V1695" s="451"/>
      <c r="W1695" s="451"/>
      <c r="X1695" s="451"/>
      <c r="Y1695" s="451"/>
      <c r="Z1695" s="451"/>
      <c r="AA1695" s="451"/>
      <c r="AB1695" s="451"/>
      <c r="AC1695" s="451"/>
      <c r="AD1695" s="451"/>
      <c r="AE1695" s="451"/>
      <c r="AF1695" s="451"/>
      <c r="AG1695" s="451"/>
      <c r="AH1695" s="451"/>
      <c r="AI1695" s="451"/>
      <c r="AJ1695" s="451"/>
      <c r="AK1695" s="451"/>
      <c r="AL1695" s="451"/>
      <c r="AM1695" s="451"/>
      <c r="AN1695" s="451"/>
      <c r="AO1695" s="451"/>
      <c r="AP1695" s="451"/>
      <c r="AQ1695" s="451"/>
      <c r="AR1695" s="451"/>
      <c r="AS1695" s="451"/>
      <c r="AT1695" s="451"/>
      <c r="AU1695" s="451"/>
      <c r="AV1695" s="451"/>
    </row>
    <row r="1696" spans="1:48">
      <c r="A1696" s="451"/>
      <c r="B1696" s="451"/>
      <c r="C1696" s="451"/>
      <c r="D1696" s="451"/>
      <c r="E1696" s="451"/>
      <c r="F1696" s="451"/>
      <c r="G1696" s="451"/>
      <c r="H1696" s="451"/>
      <c r="I1696" s="451"/>
      <c r="J1696" s="451"/>
      <c r="K1696" s="451"/>
      <c r="L1696" s="451"/>
      <c r="M1696" s="451"/>
      <c r="N1696" s="451"/>
      <c r="O1696" s="451"/>
      <c r="P1696" s="451"/>
      <c r="Q1696" s="451"/>
      <c r="R1696" s="451"/>
      <c r="S1696" s="451"/>
      <c r="T1696" s="451"/>
      <c r="U1696" s="451"/>
      <c r="V1696" s="451"/>
      <c r="W1696" s="451"/>
      <c r="X1696" s="451"/>
      <c r="Y1696" s="451"/>
      <c r="Z1696" s="451"/>
      <c r="AA1696" s="451"/>
      <c r="AB1696" s="451"/>
      <c r="AC1696" s="451"/>
      <c r="AD1696" s="451"/>
      <c r="AE1696" s="451"/>
      <c r="AF1696" s="451"/>
      <c r="AG1696" s="451"/>
      <c r="AH1696" s="451"/>
      <c r="AI1696" s="451"/>
      <c r="AJ1696" s="451"/>
      <c r="AK1696" s="451"/>
      <c r="AL1696" s="451"/>
      <c r="AM1696" s="451"/>
      <c r="AN1696" s="451"/>
      <c r="AO1696" s="451"/>
      <c r="AP1696" s="451"/>
      <c r="AQ1696" s="451"/>
      <c r="AR1696" s="451"/>
      <c r="AS1696" s="451"/>
      <c r="AT1696" s="451"/>
      <c r="AU1696" s="451"/>
      <c r="AV1696" s="451"/>
    </row>
    <row r="1697" spans="1:48">
      <c r="A1697" s="451"/>
      <c r="B1697" s="451"/>
      <c r="C1697" s="451"/>
      <c r="D1697" s="451"/>
      <c r="E1697" s="451"/>
      <c r="F1697" s="451"/>
      <c r="G1697" s="451"/>
      <c r="H1697" s="451"/>
      <c r="I1697" s="451"/>
      <c r="J1697" s="451"/>
      <c r="K1697" s="451"/>
      <c r="L1697" s="451"/>
      <c r="M1697" s="451"/>
      <c r="N1697" s="451"/>
      <c r="O1697" s="451"/>
      <c r="P1697" s="451"/>
      <c r="Q1697" s="451"/>
      <c r="R1697" s="451"/>
      <c r="S1697" s="451"/>
      <c r="T1697" s="451"/>
      <c r="U1697" s="451"/>
      <c r="V1697" s="451"/>
      <c r="W1697" s="451"/>
      <c r="X1697" s="451"/>
      <c r="Y1697" s="451"/>
      <c r="Z1697" s="451"/>
      <c r="AA1697" s="451"/>
      <c r="AB1697" s="451"/>
      <c r="AC1697" s="451"/>
      <c r="AD1697" s="451"/>
      <c r="AE1697" s="451"/>
      <c r="AF1697" s="451"/>
      <c r="AG1697" s="451"/>
      <c r="AH1697" s="451"/>
      <c r="AI1697" s="451"/>
      <c r="AJ1697" s="451"/>
      <c r="AK1697" s="451"/>
      <c r="AL1697" s="451"/>
      <c r="AM1697" s="451"/>
      <c r="AN1697" s="451"/>
      <c r="AO1697" s="451"/>
      <c r="AP1697" s="451"/>
      <c r="AQ1697" s="451"/>
      <c r="AR1697" s="451"/>
      <c r="AS1697" s="451"/>
      <c r="AT1697" s="451"/>
      <c r="AU1697" s="451"/>
      <c r="AV1697" s="451"/>
    </row>
    <row r="1698" spans="1:48">
      <c r="A1698" s="451"/>
      <c r="B1698" s="451"/>
      <c r="C1698" s="451"/>
      <c r="D1698" s="451"/>
      <c r="E1698" s="451"/>
      <c r="F1698" s="451"/>
      <c r="G1698" s="451"/>
      <c r="H1698" s="451"/>
      <c r="I1698" s="451"/>
      <c r="J1698" s="451"/>
      <c r="K1698" s="451"/>
      <c r="L1698" s="451"/>
      <c r="M1698" s="451"/>
      <c r="N1698" s="451"/>
      <c r="O1698" s="451"/>
      <c r="P1698" s="451"/>
      <c r="Q1698" s="451"/>
      <c r="R1698" s="451"/>
      <c r="S1698" s="451"/>
      <c r="T1698" s="451"/>
      <c r="U1698" s="451"/>
      <c r="V1698" s="451"/>
      <c r="W1698" s="451"/>
      <c r="X1698" s="451"/>
      <c r="Y1698" s="451"/>
      <c r="Z1698" s="451"/>
      <c r="AA1698" s="451"/>
      <c r="AB1698" s="451"/>
      <c r="AC1698" s="451"/>
      <c r="AD1698" s="451"/>
      <c r="AE1698" s="451"/>
      <c r="AF1698" s="451"/>
      <c r="AG1698" s="451"/>
      <c r="AH1698" s="451"/>
      <c r="AI1698" s="451"/>
      <c r="AJ1698" s="451"/>
      <c r="AK1698" s="451"/>
      <c r="AL1698" s="451"/>
      <c r="AM1698" s="451"/>
      <c r="AN1698" s="451"/>
      <c r="AO1698" s="451"/>
      <c r="AP1698" s="451"/>
      <c r="AQ1698" s="451"/>
      <c r="AR1698" s="451"/>
      <c r="AS1698" s="451"/>
      <c r="AT1698" s="451"/>
      <c r="AU1698" s="451"/>
      <c r="AV1698" s="451"/>
    </row>
    <row r="1699" spans="1:48">
      <c r="A1699" s="451"/>
      <c r="B1699" s="451"/>
      <c r="C1699" s="451"/>
      <c r="D1699" s="451"/>
      <c r="E1699" s="451"/>
      <c r="F1699" s="451"/>
      <c r="G1699" s="451"/>
      <c r="H1699" s="451"/>
      <c r="I1699" s="451"/>
      <c r="J1699" s="451"/>
      <c r="K1699" s="451"/>
      <c r="L1699" s="451"/>
      <c r="M1699" s="451"/>
      <c r="N1699" s="451"/>
      <c r="O1699" s="451"/>
      <c r="P1699" s="451"/>
      <c r="Q1699" s="451"/>
      <c r="R1699" s="451"/>
      <c r="S1699" s="451"/>
      <c r="T1699" s="451"/>
      <c r="U1699" s="451"/>
      <c r="V1699" s="451"/>
      <c r="W1699" s="451"/>
      <c r="X1699" s="451"/>
      <c r="Y1699" s="451"/>
      <c r="Z1699" s="451"/>
      <c r="AA1699" s="451"/>
      <c r="AB1699" s="451"/>
      <c r="AC1699" s="451"/>
      <c r="AD1699" s="451"/>
      <c r="AE1699" s="451"/>
      <c r="AF1699" s="451"/>
      <c r="AG1699" s="451"/>
      <c r="AH1699" s="451"/>
      <c r="AI1699" s="451"/>
      <c r="AJ1699" s="451"/>
      <c r="AK1699" s="451"/>
      <c r="AL1699" s="451"/>
      <c r="AM1699" s="451"/>
      <c r="AN1699" s="451"/>
      <c r="AO1699" s="451"/>
      <c r="AP1699" s="451"/>
      <c r="AQ1699" s="451"/>
      <c r="AR1699" s="451"/>
      <c r="AS1699" s="451"/>
      <c r="AT1699" s="451"/>
      <c r="AU1699" s="451"/>
      <c r="AV1699" s="451"/>
    </row>
    <row r="1700" spans="1:48">
      <c r="A1700" s="451"/>
      <c r="B1700" s="451"/>
      <c r="C1700" s="451"/>
      <c r="D1700" s="451"/>
      <c r="E1700" s="451"/>
      <c r="F1700" s="451"/>
      <c r="G1700" s="451"/>
      <c r="H1700" s="451"/>
      <c r="I1700" s="451"/>
      <c r="J1700" s="451"/>
      <c r="K1700" s="451"/>
      <c r="L1700" s="451"/>
      <c r="M1700" s="451"/>
      <c r="N1700" s="451"/>
      <c r="O1700" s="451"/>
      <c r="P1700" s="451"/>
      <c r="Q1700" s="451"/>
      <c r="R1700" s="451"/>
      <c r="S1700" s="451"/>
      <c r="T1700" s="451"/>
      <c r="U1700" s="451"/>
      <c r="V1700" s="451"/>
      <c r="W1700" s="451"/>
      <c r="X1700" s="451"/>
      <c r="Y1700" s="451"/>
      <c r="Z1700" s="451"/>
      <c r="AA1700" s="451"/>
      <c r="AB1700" s="451"/>
      <c r="AC1700" s="451"/>
      <c r="AD1700" s="451"/>
      <c r="AE1700" s="451"/>
      <c r="AF1700" s="451"/>
      <c r="AG1700" s="451"/>
      <c r="AH1700" s="451"/>
      <c r="AI1700" s="451"/>
      <c r="AJ1700" s="451"/>
      <c r="AK1700" s="451"/>
      <c r="AL1700" s="451"/>
      <c r="AM1700" s="451"/>
      <c r="AN1700" s="451"/>
      <c r="AO1700" s="451"/>
      <c r="AP1700" s="451"/>
      <c r="AQ1700" s="451"/>
      <c r="AR1700" s="451"/>
      <c r="AS1700" s="451"/>
      <c r="AT1700" s="451"/>
      <c r="AU1700" s="451"/>
      <c r="AV1700" s="451"/>
    </row>
    <row r="1701" spans="1:48">
      <c r="A1701" s="451"/>
      <c r="B1701" s="451"/>
      <c r="C1701" s="451"/>
      <c r="D1701" s="451"/>
      <c r="E1701" s="451"/>
      <c r="F1701" s="451"/>
      <c r="G1701" s="451"/>
      <c r="H1701" s="451"/>
      <c r="I1701" s="451"/>
      <c r="J1701" s="451"/>
      <c r="K1701" s="451"/>
      <c r="L1701" s="451"/>
      <c r="M1701" s="451"/>
      <c r="N1701" s="451"/>
      <c r="O1701" s="451"/>
      <c r="P1701" s="451"/>
      <c r="Q1701" s="451"/>
      <c r="R1701" s="451"/>
      <c r="S1701" s="451"/>
      <c r="T1701" s="451"/>
      <c r="U1701" s="451"/>
      <c r="V1701" s="451"/>
      <c r="W1701" s="451"/>
      <c r="X1701" s="451"/>
      <c r="Y1701" s="451"/>
      <c r="Z1701" s="451"/>
      <c r="AA1701" s="451"/>
      <c r="AB1701" s="451"/>
      <c r="AC1701" s="451"/>
      <c r="AD1701" s="451"/>
      <c r="AE1701" s="451"/>
      <c r="AF1701" s="451"/>
      <c r="AG1701" s="451"/>
      <c r="AH1701" s="451"/>
      <c r="AI1701" s="451"/>
      <c r="AJ1701" s="451"/>
      <c r="AK1701" s="451"/>
      <c r="AL1701" s="451"/>
      <c r="AM1701" s="451"/>
      <c r="AN1701" s="451"/>
      <c r="AO1701" s="451"/>
      <c r="AP1701" s="451"/>
      <c r="AQ1701" s="451"/>
      <c r="AR1701" s="451"/>
      <c r="AS1701" s="451"/>
      <c r="AT1701" s="451"/>
      <c r="AU1701" s="451"/>
      <c r="AV1701" s="451"/>
    </row>
    <row r="1702" spans="1:48">
      <c r="A1702" s="451"/>
      <c r="B1702" s="451"/>
      <c r="C1702" s="451"/>
      <c r="D1702" s="451"/>
      <c r="E1702" s="451"/>
      <c r="F1702" s="451"/>
      <c r="G1702" s="451"/>
      <c r="H1702" s="451"/>
      <c r="I1702" s="451"/>
      <c r="J1702" s="451"/>
      <c r="K1702" s="451"/>
      <c r="L1702" s="451"/>
      <c r="M1702" s="451"/>
      <c r="N1702" s="451"/>
      <c r="O1702" s="451"/>
      <c r="P1702" s="451"/>
      <c r="Q1702" s="451"/>
      <c r="R1702" s="451"/>
      <c r="S1702" s="451"/>
      <c r="T1702" s="451"/>
      <c r="U1702" s="451"/>
      <c r="V1702" s="451"/>
      <c r="W1702" s="451"/>
      <c r="X1702" s="451"/>
      <c r="Y1702" s="451"/>
      <c r="Z1702" s="451"/>
      <c r="AA1702" s="451"/>
      <c r="AB1702" s="451"/>
      <c r="AC1702" s="451"/>
      <c r="AD1702" s="451"/>
      <c r="AE1702" s="451"/>
      <c r="AF1702" s="451"/>
      <c r="AG1702" s="451"/>
      <c r="AH1702" s="451"/>
      <c r="AI1702" s="451"/>
      <c r="AJ1702" s="451"/>
      <c r="AK1702" s="451"/>
      <c r="AL1702" s="451"/>
      <c r="AM1702" s="451"/>
      <c r="AN1702" s="451"/>
      <c r="AO1702" s="451"/>
      <c r="AP1702" s="451"/>
      <c r="AQ1702" s="451"/>
      <c r="AR1702" s="451"/>
      <c r="AS1702" s="451"/>
      <c r="AT1702" s="451"/>
      <c r="AU1702" s="451"/>
      <c r="AV1702" s="451"/>
    </row>
    <row r="1703" spans="1:48">
      <c r="A1703" s="451"/>
      <c r="B1703" s="451"/>
      <c r="C1703" s="451"/>
      <c r="D1703" s="451"/>
      <c r="E1703" s="451"/>
      <c r="F1703" s="451"/>
      <c r="G1703" s="451"/>
      <c r="H1703" s="451"/>
      <c r="I1703" s="451"/>
      <c r="J1703" s="451"/>
      <c r="K1703" s="451"/>
      <c r="L1703" s="451"/>
      <c r="M1703" s="451"/>
      <c r="N1703" s="451"/>
      <c r="O1703" s="451"/>
      <c r="P1703" s="451"/>
      <c r="Q1703" s="451"/>
      <c r="R1703" s="451"/>
      <c r="S1703" s="451"/>
      <c r="T1703" s="451"/>
      <c r="U1703" s="451"/>
      <c r="V1703" s="451"/>
      <c r="W1703" s="451"/>
      <c r="X1703" s="451"/>
      <c r="Y1703" s="451"/>
      <c r="Z1703" s="451"/>
      <c r="AA1703" s="451"/>
      <c r="AB1703" s="451"/>
      <c r="AC1703" s="451"/>
      <c r="AD1703" s="451"/>
      <c r="AE1703" s="451"/>
      <c r="AF1703" s="451"/>
      <c r="AG1703" s="451"/>
      <c r="AH1703" s="451"/>
      <c r="AI1703" s="451"/>
      <c r="AJ1703" s="451"/>
      <c r="AK1703" s="451"/>
      <c r="AL1703" s="451"/>
      <c r="AM1703" s="451"/>
      <c r="AN1703" s="451"/>
      <c r="AO1703" s="451"/>
      <c r="AP1703" s="451"/>
      <c r="AQ1703" s="451"/>
      <c r="AR1703" s="451"/>
      <c r="AS1703" s="451"/>
      <c r="AT1703" s="451"/>
      <c r="AU1703" s="451"/>
      <c r="AV1703" s="451"/>
    </row>
    <row r="1704" spans="1:48">
      <c r="A1704" s="451"/>
      <c r="B1704" s="451"/>
      <c r="C1704" s="451"/>
      <c r="D1704" s="451"/>
      <c r="E1704" s="451"/>
      <c r="F1704" s="451"/>
      <c r="G1704" s="451"/>
      <c r="H1704" s="451"/>
      <c r="I1704" s="451"/>
      <c r="J1704" s="451"/>
      <c r="K1704" s="451"/>
      <c r="L1704" s="451"/>
      <c r="M1704" s="451"/>
      <c r="N1704" s="451"/>
      <c r="O1704" s="451"/>
      <c r="P1704" s="451"/>
      <c r="Q1704" s="451"/>
      <c r="R1704" s="451"/>
      <c r="S1704" s="451"/>
      <c r="T1704" s="451"/>
      <c r="U1704" s="451"/>
      <c r="V1704" s="451"/>
      <c r="W1704" s="451"/>
      <c r="X1704" s="451"/>
      <c r="Y1704" s="451"/>
      <c r="Z1704" s="451"/>
      <c r="AA1704" s="451"/>
      <c r="AB1704" s="451"/>
      <c r="AC1704" s="451"/>
      <c r="AD1704" s="451"/>
      <c r="AE1704" s="451"/>
      <c r="AF1704" s="451"/>
      <c r="AG1704" s="451"/>
      <c r="AH1704" s="451"/>
      <c r="AI1704" s="451"/>
      <c r="AJ1704" s="451"/>
      <c r="AK1704" s="451"/>
      <c r="AL1704" s="451"/>
      <c r="AM1704" s="451"/>
      <c r="AN1704" s="451"/>
      <c r="AO1704" s="451"/>
      <c r="AP1704" s="451"/>
      <c r="AQ1704" s="451"/>
      <c r="AR1704" s="451"/>
      <c r="AS1704" s="451"/>
      <c r="AT1704" s="451"/>
      <c r="AU1704" s="451"/>
      <c r="AV1704" s="451"/>
    </row>
    <row r="1705" spans="1:48">
      <c r="A1705" s="451"/>
      <c r="B1705" s="451"/>
      <c r="C1705" s="451"/>
      <c r="D1705" s="451"/>
      <c r="E1705" s="451"/>
      <c r="F1705" s="451"/>
      <c r="G1705" s="451"/>
      <c r="H1705" s="451"/>
      <c r="I1705" s="451"/>
      <c r="J1705" s="451"/>
      <c r="K1705" s="451"/>
      <c r="L1705" s="451"/>
      <c r="M1705" s="451"/>
      <c r="N1705" s="451"/>
      <c r="O1705" s="451"/>
      <c r="P1705" s="451"/>
      <c r="Q1705" s="451"/>
      <c r="R1705" s="451"/>
      <c r="S1705" s="451"/>
      <c r="T1705" s="451"/>
      <c r="U1705" s="451"/>
      <c r="V1705" s="451"/>
      <c r="W1705" s="451"/>
      <c r="X1705" s="451"/>
      <c r="Y1705" s="451"/>
      <c r="Z1705" s="451"/>
      <c r="AA1705" s="451"/>
      <c r="AB1705" s="451"/>
      <c r="AC1705" s="451"/>
      <c r="AD1705" s="451"/>
      <c r="AE1705" s="451"/>
      <c r="AF1705" s="451"/>
      <c r="AG1705" s="451"/>
      <c r="AH1705" s="451"/>
      <c r="AI1705" s="451"/>
      <c r="AJ1705" s="451"/>
      <c r="AK1705" s="451"/>
      <c r="AL1705" s="451"/>
      <c r="AM1705" s="451"/>
      <c r="AN1705" s="451"/>
      <c r="AO1705" s="451"/>
      <c r="AP1705" s="451"/>
      <c r="AQ1705" s="451"/>
      <c r="AR1705" s="451"/>
      <c r="AS1705" s="451"/>
      <c r="AT1705" s="451"/>
      <c r="AU1705" s="451"/>
      <c r="AV1705" s="451"/>
    </row>
    <row r="1706" spans="1:48">
      <c r="A1706" s="451"/>
      <c r="B1706" s="451"/>
      <c r="C1706" s="451"/>
      <c r="D1706" s="451"/>
      <c r="E1706" s="451"/>
      <c r="F1706" s="451"/>
      <c r="G1706" s="451"/>
      <c r="H1706" s="451"/>
      <c r="I1706" s="451"/>
      <c r="J1706" s="451"/>
      <c r="K1706" s="451"/>
      <c r="L1706" s="451"/>
      <c r="M1706" s="451"/>
      <c r="N1706" s="451"/>
      <c r="O1706" s="451"/>
      <c r="P1706" s="451"/>
      <c r="Q1706" s="451"/>
      <c r="R1706" s="451"/>
      <c r="S1706" s="451"/>
      <c r="T1706" s="451"/>
      <c r="U1706" s="451"/>
      <c r="V1706" s="451"/>
      <c r="W1706" s="451"/>
      <c r="X1706" s="451"/>
      <c r="Y1706" s="451"/>
      <c r="Z1706" s="451"/>
      <c r="AA1706" s="451"/>
      <c r="AB1706" s="451"/>
      <c r="AC1706" s="451"/>
      <c r="AD1706" s="451"/>
      <c r="AE1706" s="451"/>
      <c r="AF1706" s="451"/>
      <c r="AG1706" s="451"/>
      <c r="AH1706" s="451"/>
      <c r="AI1706" s="451"/>
      <c r="AJ1706" s="451"/>
      <c r="AK1706" s="451"/>
      <c r="AL1706" s="451"/>
      <c r="AM1706" s="451"/>
      <c r="AN1706" s="451"/>
      <c r="AO1706" s="451"/>
      <c r="AP1706" s="451"/>
      <c r="AQ1706" s="451"/>
      <c r="AR1706" s="451"/>
      <c r="AS1706" s="451"/>
      <c r="AT1706" s="451"/>
      <c r="AU1706" s="451"/>
      <c r="AV1706" s="451"/>
    </row>
    <row r="1707" spans="1:48">
      <c r="A1707" s="451"/>
      <c r="B1707" s="451"/>
      <c r="C1707" s="451"/>
      <c r="D1707" s="451"/>
      <c r="E1707" s="451"/>
      <c r="F1707" s="451"/>
      <c r="G1707" s="451"/>
      <c r="H1707" s="451"/>
      <c r="I1707" s="451"/>
      <c r="J1707" s="451"/>
      <c r="K1707" s="451"/>
      <c r="L1707" s="451"/>
      <c r="M1707" s="451"/>
      <c r="N1707" s="451"/>
      <c r="O1707" s="451"/>
      <c r="P1707" s="451"/>
      <c r="Q1707" s="451"/>
      <c r="R1707" s="451"/>
      <c r="S1707" s="451"/>
      <c r="T1707" s="451"/>
      <c r="U1707" s="451"/>
      <c r="V1707" s="451"/>
      <c r="W1707" s="451"/>
      <c r="X1707" s="451"/>
      <c r="Y1707" s="451"/>
      <c r="Z1707" s="451"/>
      <c r="AA1707" s="451"/>
      <c r="AB1707" s="451"/>
      <c r="AC1707" s="451"/>
      <c r="AD1707" s="451"/>
      <c r="AE1707" s="451"/>
      <c r="AF1707" s="451"/>
      <c r="AG1707" s="451"/>
      <c r="AH1707" s="451"/>
      <c r="AI1707" s="451"/>
      <c r="AJ1707" s="451"/>
      <c r="AK1707" s="451"/>
      <c r="AL1707" s="451"/>
      <c r="AM1707" s="451"/>
      <c r="AN1707" s="451"/>
      <c r="AO1707" s="451"/>
      <c r="AP1707" s="451"/>
      <c r="AQ1707" s="451"/>
      <c r="AR1707" s="451"/>
      <c r="AS1707" s="451"/>
      <c r="AT1707" s="451"/>
      <c r="AU1707" s="451"/>
      <c r="AV1707" s="451"/>
    </row>
    <row r="1708" spans="1:48">
      <c r="A1708" s="451"/>
      <c r="B1708" s="451"/>
      <c r="C1708" s="451"/>
      <c r="D1708" s="451"/>
      <c r="E1708" s="451"/>
      <c r="F1708" s="451"/>
      <c r="G1708" s="451"/>
      <c r="H1708" s="451"/>
      <c r="I1708" s="451"/>
      <c r="J1708" s="451"/>
      <c r="K1708" s="451"/>
      <c r="L1708" s="451"/>
      <c r="M1708" s="451"/>
      <c r="N1708" s="451"/>
      <c r="O1708" s="451"/>
      <c r="P1708" s="451"/>
      <c r="Q1708" s="451"/>
      <c r="R1708" s="451"/>
      <c r="S1708" s="451"/>
      <c r="T1708" s="451"/>
      <c r="U1708" s="451"/>
      <c r="V1708" s="451"/>
      <c r="W1708" s="451"/>
      <c r="X1708" s="451"/>
      <c r="Y1708" s="451"/>
      <c r="Z1708" s="451"/>
      <c r="AA1708" s="451"/>
      <c r="AB1708" s="451"/>
      <c r="AC1708" s="451"/>
      <c r="AD1708" s="451"/>
      <c r="AE1708" s="451"/>
      <c r="AF1708" s="451"/>
      <c r="AG1708" s="451"/>
      <c r="AH1708" s="451"/>
      <c r="AI1708" s="451"/>
      <c r="AJ1708" s="451"/>
      <c r="AK1708" s="451"/>
      <c r="AL1708" s="451"/>
      <c r="AM1708" s="451"/>
      <c r="AN1708" s="451"/>
      <c r="AO1708" s="451"/>
      <c r="AP1708" s="451"/>
      <c r="AQ1708" s="451"/>
      <c r="AR1708" s="451"/>
      <c r="AS1708" s="451"/>
      <c r="AT1708" s="451"/>
      <c r="AU1708" s="451"/>
      <c r="AV1708" s="451"/>
    </row>
    <row r="1709" spans="1:48">
      <c r="A1709" s="451"/>
      <c r="B1709" s="451"/>
      <c r="C1709" s="451"/>
      <c r="D1709" s="451"/>
      <c r="E1709" s="451"/>
      <c r="F1709" s="451"/>
      <c r="G1709" s="451"/>
      <c r="H1709" s="451"/>
      <c r="I1709" s="451"/>
      <c r="J1709" s="451"/>
      <c r="K1709" s="451"/>
      <c r="L1709" s="451"/>
      <c r="M1709" s="451"/>
      <c r="N1709" s="451"/>
      <c r="O1709" s="451"/>
      <c r="P1709" s="451"/>
      <c r="Q1709" s="451"/>
      <c r="R1709" s="451"/>
      <c r="S1709" s="451"/>
      <c r="T1709" s="451"/>
      <c r="U1709" s="451"/>
      <c r="V1709" s="451"/>
      <c r="W1709" s="451"/>
      <c r="X1709" s="451"/>
      <c r="Y1709" s="451"/>
      <c r="Z1709" s="451"/>
      <c r="AA1709" s="451"/>
      <c r="AB1709" s="451"/>
      <c r="AC1709" s="451"/>
      <c r="AD1709" s="451"/>
      <c r="AE1709" s="451"/>
      <c r="AF1709" s="451"/>
      <c r="AG1709" s="451"/>
      <c r="AH1709" s="451"/>
      <c r="AI1709" s="451"/>
      <c r="AJ1709" s="451"/>
      <c r="AK1709" s="451"/>
      <c r="AL1709" s="451"/>
      <c r="AM1709" s="451"/>
      <c r="AN1709" s="451"/>
      <c r="AO1709" s="451"/>
      <c r="AP1709" s="451"/>
      <c r="AQ1709" s="451"/>
      <c r="AR1709" s="451"/>
      <c r="AS1709" s="451"/>
      <c r="AT1709" s="451"/>
      <c r="AU1709" s="451"/>
      <c r="AV1709" s="451"/>
    </row>
    <row r="1710" spans="1:48">
      <c r="A1710" s="451"/>
      <c r="B1710" s="451"/>
      <c r="C1710" s="451"/>
      <c r="D1710" s="451"/>
      <c r="E1710" s="451"/>
      <c r="F1710" s="451"/>
      <c r="G1710" s="451"/>
      <c r="H1710" s="451"/>
      <c r="I1710" s="451"/>
      <c r="J1710" s="451"/>
      <c r="K1710" s="451"/>
      <c r="L1710" s="451"/>
      <c r="M1710" s="451"/>
      <c r="N1710" s="451"/>
      <c r="O1710" s="451"/>
      <c r="P1710" s="451"/>
      <c r="Q1710" s="451"/>
      <c r="R1710" s="451"/>
      <c r="S1710" s="451"/>
      <c r="T1710" s="451"/>
      <c r="U1710" s="451"/>
      <c r="V1710" s="451"/>
      <c r="W1710" s="451"/>
      <c r="X1710" s="451"/>
      <c r="Y1710" s="451"/>
      <c r="Z1710" s="451"/>
      <c r="AA1710" s="451"/>
      <c r="AB1710" s="451"/>
      <c r="AC1710" s="451"/>
      <c r="AD1710" s="451"/>
      <c r="AE1710" s="451"/>
      <c r="AF1710" s="451"/>
      <c r="AG1710" s="451"/>
      <c r="AH1710" s="451"/>
      <c r="AI1710" s="451"/>
      <c r="AJ1710" s="451"/>
      <c r="AK1710" s="451"/>
      <c r="AL1710" s="451"/>
      <c r="AM1710" s="451"/>
      <c r="AN1710" s="451"/>
      <c r="AO1710" s="451"/>
      <c r="AP1710" s="451"/>
      <c r="AQ1710" s="451"/>
      <c r="AR1710" s="451"/>
      <c r="AS1710" s="451"/>
      <c r="AT1710" s="451"/>
      <c r="AU1710" s="451"/>
      <c r="AV1710" s="451"/>
    </row>
    <row r="1711" spans="1:48">
      <c r="A1711" s="451"/>
      <c r="B1711" s="451"/>
      <c r="C1711" s="451"/>
      <c r="D1711" s="451"/>
      <c r="E1711" s="451"/>
      <c r="F1711" s="451"/>
      <c r="G1711" s="451"/>
      <c r="H1711" s="451"/>
      <c r="I1711" s="451"/>
      <c r="J1711" s="451"/>
      <c r="K1711" s="451"/>
      <c r="L1711" s="451"/>
      <c r="M1711" s="451"/>
      <c r="N1711" s="451"/>
      <c r="O1711" s="451"/>
      <c r="P1711" s="451"/>
      <c r="Q1711" s="451"/>
      <c r="R1711" s="451"/>
      <c r="S1711" s="451"/>
      <c r="T1711" s="451"/>
      <c r="U1711" s="451"/>
      <c r="V1711" s="451"/>
      <c r="W1711" s="451"/>
      <c r="X1711" s="451"/>
      <c r="Y1711" s="451"/>
      <c r="Z1711" s="451"/>
      <c r="AA1711" s="451"/>
      <c r="AB1711" s="451"/>
      <c r="AC1711" s="451"/>
      <c r="AD1711" s="451"/>
      <c r="AE1711" s="451"/>
      <c r="AF1711" s="451"/>
      <c r="AG1711" s="451"/>
      <c r="AH1711" s="451"/>
      <c r="AI1711" s="451"/>
      <c r="AJ1711" s="451"/>
      <c r="AK1711" s="451"/>
      <c r="AL1711" s="451"/>
      <c r="AM1711" s="451"/>
      <c r="AN1711" s="451"/>
      <c r="AO1711" s="451"/>
      <c r="AP1711" s="451"/>
      <c r="AQ1711" s="451"/>
      <c r="AR1711" s="451"/>
      <c r="AS1711" s="451"/>
      <c r="AT1711" s="451"/>
      <c r="AU1711" s="451"/>
      <c r="AV1711" s="451"/>
    </row>
    <row r="1712" spans="1:48">
      <c r="A1712" s="451"/>
      <c r="B1712" s="451"/>
      <c r="C1712" s="451"/>
      <c r="D1712" s="451"/>
      <c r="E1712" s="451"/>
      <c r="F1712" s="451"/>
      <c r="G1712" s="451"/>
      <c r="H1712" s="451"/>
      <c r="I1712" s="451"/>
      <c r="J1712" s="451"/>
      <c r="K1712" s="451"/>
      <c r="L1712" s="451"/>
      <c r="M1712" s="451"/>
      <c r="N1712" s="451"/>
      <c r="O1712" s="451"/>
      <c r="P1712" s="451"/>
      <c r="Q1712" s="451"/>
      <c r="R1712" s="451"/>
      <c r="S1712" s="451"/>
      <c r="T1712" s="451"/>
      <c r="U1712" s="451"/>
      <c r="V1712" s="451"/>
      <c r="W1712" s="451"/>
      <c r="X1712" s="451"/>
      <c r="Y1712" s="451"/>
      <c r="Z1712" s="451"/>
      <c r="AA1712" s="451"/>
      <c r="AB1712" s="451"/>
      <c r="AC1712" s="451"/>
      <c r="AD1712" s="451"/>
      <c r="AE1712" s="451"/>
      <c r="AF1712" s="451"/>
      <c r="AG1712" s="451"/>
      <c r="AH1712" s="451"/>
      <c r="AI1712" s="451"/>
      <c r="AJ1712" s="451"/>
      <c r="AK1712" s="451"/>
      <c r="AL1712" s="451"/>
      <c r="AM1712" s="451"/>
      <c r="AN1712" s="451"/>
      <c r="AO1712" s="451"/>
      <c r="AP1712" s="451"/>
      <c r="AQ1712" s="451"/>
      <c r="AR1712" s="451"/>
      <c r="AS1712" s="451"/>
      <c r="AT1712" s="451"/>
      <c r="AU1712" s="451"/>
      <c r="AV1712" s="451"/>
    </row>
    <row r="1713" spans="1:48">
      <c r="A1713" s="451"/>
      <c r="B1713" s="451"/>
      <c r="C1713" s="451"/>
      <c r="D1713" s="451"/>
      <c r="E1713" s="451"/>
      <c r="F1713" s="451"/>
      <c r="G1713" s="451"/>
      <c r="H1713" s="451"/>
      <c r="I1713" s="451"/>
      <c r="J1713" s="451"/>
      <c r="K1713" s="451"/>
      <c r="L1713" s="451"/>
      <c r="M1713" s="451"/>
      <c r="N1713" s="451"/>
      <c r="O1713" s="451"/>
      <c r="P1713" s="451"/>
      <c r="Q1713" s="451"/>
      <c r="R1713" s="451"/>
      <c r="S1713" s="451"/>
      <c r="T1713" s="451"/>
      <c r="U1713" s="451"/>
      <c r="V1713" s="451"/>
      <c r="W1713" s="451"/>
      <c r="X1713" s="451"/>
      <c r="Y1713" s="451"/>
      <c r="Z1713" s="451"/>
      <c r="AA1713" s="451"/>
      <c r="AB1713" s="451"/>
      <c r="AC1713" s="451"/>
      <c r="AD1713" s="451"/>
      <c r="AE1713" s="451"/>
      <c r="AF1713" s="451"/>
      <c r="AG1713" s="451"/>
      <c r="AH1713" s="451"/>
      <c r="AI1713" s="451"/>
      <c r="AJ1713" s="451"/>
      <c r="AK1713" s="451"/>
      <c r="AL1713" s="451"/>
      <c r="AM1713" s="451"/>
      <c r="AN1713" s="451"/>
      <c r="AO1713" s="451"/>
      <c r="AP1713" s="451"/>
      <c r="AQ1713" s="451"/>
      <c r="AR1713" s="451"/>
      <c r="AS1713" s="451"/>
      <c r="AT1713" s="451"/>
      <c r="AU1713" s="451"/>
      <c r="AV1713" s="451"/>
    </row>
    <row r="1714" spans="1:48">
      <c r="A1714" s="451"/>
      <c r="B1714" s="451"/>
      <c r="C1714" s="451"/>
      <c r="D1714" s="451"/>
      <c r="E1714" s="451"/>
      <c r="F1714" s="451"/>
      <c r="G1714" s="451"/>
      <c r="H1714" s="451"/>
      <c r="I1714" s="451"/>
      <c r="J1714" s="451"/>
      <c r="K1714" s="451"/>
      <c r="L1714" s="451"/>
      <c r="M1714" s="451"/>
      <c r="N1714" s="451"/>
      <c r="O1714" s="451"/>
      <c r="P1714" s="451"/>
      <c r="Q1714" s="451"/>
      <c r="R1714" s="451"/>
      <c r="S1714" s="451"/>
      <c r="T1714" s="451"/>
      <c r="U1714" s="451"/>
      <c r="V1714" s="451"/>
      <c r="W1714" s="451"/>
      <c r="X1714" s="451"/>
      <c r="Y1714" s="451"/>
      <c r="Z1714" s="451"/>
      <c r="AA1714" s="451"/>
      <c r="AB1714" s="451"/>
      <c r="AC1714" s="451"/>
      <c r="AD1714" s="451"/>
      <c r="AE1714" s="451"/>
      <c r="AF1714" s="451"/>
      <c r="AG1714" s="451"/>
      <c r="AH1714" s="451"/>
      <c r="AI1714" s="451"/>
      <c r="AJ1714" s="451"/>
      <c r="AK1714" s="451"/>
      <c r="AL1714" s="451"/>
      <c r="AM1714" s="451"/>
      <c r="AN1714" s="451"/>
      <c r="AO1714" s="451"/>
      <c r="AP1714" s="451"/>
      <c r="AQ1714" s="451"/>
      <c r="AR1714" s="451"/>
      <c r="AS1714" s="451"/>
      <c r="AT1714" s="451"/>
      <c r="AU1714" s="451"/>
      <c r="AV1714" s="451"/>
    </row>
    <row r="1715" spans="1:48">
      <c r="A1715" s="451"/>
      <c r="B1715" s="451"/>
      <c r="C1715" s="451"/>
      <c r="D1715" s="451"/>
      <c r="E1715" s="451"/>
      <c r="F1715" s="451"/>
      <c r="G1715" s="451"/>
      <c r="H1715" s="451"/>
      <c r="I1715" s="451"/>
      <c r="J1715" s="451"/>
      <c r="K1715" s="451"/>
      <c r="L1715" s="451"/>
      <c r="M1715" s="451"/>
      <c r="N1715" s="451"/>
      <c r="O1715" s="451"/>
      <c r="P1715" s="451"/>
      <c r="Q1715" s="451"/>
      <c r="R1715" s="451"/>
      <c r="S1715" s="451"/>
      <c r="T1715" s="451"/>
      <c r="U1715" s="451"/>
      <c r="V1715" s="451"/>
      <c r="W1715" s="451"/>
      <c r="X1715" s="451"/>
      <c r="Y1715" s="451"/>
      <c r="Z1715" s="451"/>
      <c r="AA1715" s="451"/>
      <c r="AB1715" s="451"/>
      <c r="AC1715" s="451"/>
      <c r="AD1715" s="451"/>
      <c r="AE1715" s="451"/>
      <c r="AF1715" s="451"/>
      <c r="AG1715" s="451"/>
      <c r="AH1715" s="451"/>
      <c r="AI1715" s="451"/>
      <c r="AJ1715" s="451"/>
      <c r="AK1715" s="451"/>
      <c r="AL1715" s="451"/>
      <c r="AM1715" s="451"/>
      <c r="AN1715" s="451"/>
      <c r="AO1715" s="451"/>
      <c r="AP1715" s="451"/>
      <c r="AQ1715" s="451"/>
      <c r="AR1715" s="451"/>
      <c r="AS1715" s="451"/>
      <c r="AT1715" s="451"/>
      <c r="AU1715" s="451"/>
      <c r="AV1715" s="451"/>
    </row>
    <row r="1716" spans="1:48">
      <c r="A1716" s="451"/>
      <c r="B1716" s="451"/>
      <c r="C1716" s="451"/>
      <c r="D1716" s="451"/>
      <c r="E1716" s="451"/>
      <c r="F1716" s="451"/>
      <c r="G1716" s="451"/>
      <c r="H1716" s="451"/>
      <c r="I1716" s="451"/>
      <c r="J1716" s="451"/>
      <c r="K1716" s="451"/>
      <c r="L1716" s="451"/>
      <c r="M1716" s="451"/>
      <c r="N1716" s="451"/>
      <c r="O1716" s="451"/>
      <c r="P1716" s="451"/>
      <c r="Q1716" s="451"/>
      <c r="R1716" s="451"/>
      <c r="S1716" s="451"/>
      <c r="T1716" s="451"/>
      <c r="U1716" s="451"/>
      <c r="V1716" s="451"/>
      <c r="W1716" s="451"/>
      <c r="X1716" s="451"/>
      <c r="Y1716" s="451"/>
      <c r="Z1716" s="451"/>
      <c r="AA1716" s="451"/>
      <c r="AB1716" s="451"/>
      <c r="AC1716" s="451"/>
      <c r="AD1716" s="451"/>
      <c r="AE1716" s="451"/>
      <c r="AF1716" s="451"/>
      <c r="AG1716" s="451"/>
      <c r="AH1716" s="451"/>
      <c r="AI1716" s="451"/>
      <c r="AJ1716" s="451"/>
      <c r="AK1716" s="451"/>
      <c r="AL1716" s="451"/>
      <c r="AM1716" s="451"/>
      <c r="AN1716" s="451"/>
      <c r="AO1716" s="451"/>
      <c r="AP1716" s="451"/>
      <c r="AQ1716" s="451"/>
      <c r="AR1716" s="451"/>
      <c r="AS1716" s="451"/>
      <c r="AT1716" s="451"/>
      <c r="AU1716" s="451"/>
      <c r="AV1716" s="451"/>
    </row>
    <row r="1717" spans="1:48">
      <c r="A1717" s="451"/>
      <c r="B1717" s="451"/>
      <c r="C1717" s="451"/>
      <c r="D1717" s="451"/>
      <c r="E1717" s="451"/>
      <c r="F1717" s="451"/>
      <c r="G1717" s="451"/>
      <c r="H1717" s="451"/>
      <c r="I1717" s="451"/>
      <c r="J1717" s="451"/>
      <c r="K1717" s="451"/>
      <c r="L1717" s="451"/>
      <c r="M1717" s="451"/>
      <c r="N1717" s="451"/>
      <c r="O1717" s="451"/>
      <c r="P1717" s="451"/>
      <c r="Q1717" s="451"/>
      <c r="R1717" s="451"/>
      <c r="S1717" s="451"/>
      <c r="T1717" s="451"/>
      <c r="U1717" s="451"/>
      <c r="V1717" s="451"/>
      <c r="W1717" s="451"/>
      <c r="X1717" s="451"/>
      <c r="Y1717" s="451"/>
      <c r="Z1717" s="451"/>
      <c r="AA1717" s="451"/>
      <c r="AB1717" s="451"/>
      <c r="AC1717" s="451"/>
      <c r="AD1717" s="451"/>
      <c r="AE1717" s="451"/>
      <c r="AF1717" s="451"/>
      <c r="AG1717" s="451"/>
      <c r="AH1717" s="451"/>
      <c r="AI1717" s="451"/>
      <c r="AJ1717" s="451"/>
      <c r="AK1717" s="451"/>
      <c r="AL1717" s="451"/>
      <c r="AM1717" s="451"/>
      <c r="AN1717" s="451"/>
      <c r="AO1717" s="451"/>
      <c r="AP1717" s="451"/>
      <c r="AQ1717" s="451"/>
      <c r="AR1717" s="451"/>
      <c r="AS1717" s="451"/>
      <c r="AT1717" s="451"/>
      <c r="AU1717" s="451"/>
      <c r="AV1717" s="451"/>
    </row>
    <row r="1718" spans="1:48">
      <c r="A1718" s="451"/>
      <c r="B1718" s="451"/>
      <c r="C1718" s="451"/>
      <c r="D1718" s="451"/>
      <c r="E1718" s="451"/>
      <c r="F1718" s="451"/>
      <c r="G1718" s="451"/>
      <c r="H1718" s="451"/>
      <c r="I1718" s="451"/>
      <c r="J1718" s="451"/>
      <c r="K1718" s="451"/>
      <c r="L1718" s="451"/>
      <c r="M1718" s="451"/>
      <c r="N1718" s="451"/>
      <c r="O1718" s="451"/>
      <c r="P1718" s="451"/>
      <c r="Q1718" s="451"/>
      <c r="R1718" s="451"/>
      <c r="S1718" s="451"/>
      <c r="T1718" s="451"/>
      <c r="U1718" s="451"/>
      <c r="V1718" s="451"/>
      <c r="W1718" s="451"/>
      <c r="X1718" s="451"/>
      <c r="Y1718" s="451"/>
      <c r="Z1718" s="451"/>
      <c r="AA1718" s="451"/>
      <c r="AB1718" s="451"/>
      <c r="AC1718" s="451"/>
      <c r="AD1718" s="451"/>
      <c r="AE1718" s="451"/>
      <c r="AF1718" s="451"/>
      <c r="AG1718" s="451"/>
      <c r="AH1718" s="451"/>
      <c r="AI1718" s="451"/>
      <c r="AJ1718" s="451"/>
      <c r="AK1718" s="451"/>
      <c r="AL1718" s="451"/>
      <c r="AM1718" s="451"/>
      <c r="AN1718" s="451"/>
      <c r="AO1718" s="451"/>
      <c r="AP1718" s="451"/>
      <c r="AQ1718" s="451"/>
      <c r="AR1718" s="451"/>
      <c r="AS1718" s="451"/>
      <c r="AT1718" s="451"/>
      <c r="AU1718" s="451"/>
      <c r="AV1718" s="451"/>
    </row>
    <row r="1719" spans="1:48">
      <c r="A1719" s="451"/>
      <c r="B1719" s="451"/>
      <c r="C1719" s="451"/>
      <c r="D1719" s="451"/>
      <c r="E1719" s="451"/>
      <c r="F1719" s="451"/>
      <c r="G1719" s="451"/>
      <c r="H1719" s="451"/>
      <c r="I1719" s="451"/>
      <c r="J1719" s="451"/>
      <c r="K1719" s="451"/>
      <c r="L1719" s="451"/>
      <c r="M1719" s="451"/>
      <c r="N1719" s="451"/>
      <c r="O1719" s="451"/>
      <c r="P1719" s="451"/>
      <c r="Q1719" s="451"/>
      <c r="R1719" s="451"/>
      <c r="S1719" s="451"/>
      <c r="T1719" s="451"/>
      <c r="U1719" s="451"/>
      <c r="V1719" s="451"/>
      <c r="W1719" s="451"/>
      <c r="X1719" s="451"/>
      <c r="Y1719" s="451"/>
      <c r="Z1719" s="451"/>
      <c r="AA1719" s="451"/>
      <c r="AB1719" s="451"/>
      <c r="AC1719" s="451"/>
      <c r="AD1719" s="451"/>
      <c r="AE1719" s="451"/>
      <c r="AF1719" s="451"/>
      <c r="AG1719" s="451"/>
      <c r="AH1719" s="451"/>
      <c r="AI1719" s="451"/>
      <c r="AJ1719" s="451"/>
      <c r="AK1719" s="451"/>
      <c r="AL1719" s="451"/>
      <c r="AM1719" s="451"/>
      <c r="AN1719" s="451"/>
      <c r="AO1719" s="451"/>
      <c r="AP1719" s="451"/>
      <c r="AQ1719" s="451"/>
      <c r="AR1719" s="451"/>
      <c r="AS1719" s="451"/>
      <c r="AT1719" s="451"/>
      <c r="AU1719" s="451"/>
      <c r="AV1719" s="451"/>
    </row>
    <row r="1720" spans="1:48">
      <c r="A1720" s="451"/>
      <c r="B1720" s="451"/>
      <c r="C1720" s="451"/>
      <c r="D1720" s="451"/>
      <c r="E1720" s="451"/>
      <c r="F1720" s="451"/>
      <c r="G1720" s="451"/>
      <c r="H1720" s="451"/>
      <c r="I1720" s="451"/>
      <c r="J1720" s="451"/>
      <c r="K1720" s="451"/>
      <c r="L1720" s="451"/>
      <c r="M1720" s="451"/>
      <c r="N1720" s="451"/>
      <c r="O1720" s="451"/>
      <c r="P1720" s="451"/>
      <c r="Q1720" s="451"/>
      <c r="R1720" s="451"/>
      <c r="S1720" s="451"/>
      <c r="T1720" s="451"/>
      <c r="U1720" s="451"/>
      <c r="V1720" s="451"/>
      <c r="W1720" s="451"/>
      <c r="X1720" s="451"/>
      <c r="Y1720" s="451"/>
      <c r="Z1720" s="451"/>
      <c r="AA1720" s="451"/>
      <c r="AB1720" s="451"/>
      <c r="AC1720" s="451"/>
      <c r="AD1720" s="451"/>
      <c r="AE1720" s="451"/>
      <c r="AF1720" s="451"/>
      <c r="AG1720" s="451"/>
      <c r="AH1720" s="451"/>
      <c r="AI1720" s="451"/>
      <c r="AJ1720" s="451"/>
      <c r="AK1720" s="451"/>
      <c r="AL1720" s="451"/>
      <c r="AM1720" s="451"/>
      <c r="AN1720" s="451"/>
      <c r="AO1720" s="451"/>
      <c r="AP1720" s="451"/>
      <c r="AQ1720" s="451"/>
      <c r="AR1720" s="451"/>
      <c r="AS1720" s="451"/>
      <c r="AT1720" s="451"/>
      <c r="AU1720" s="451"/>
      <c r="AV1720" s="451"/>
    </row>
    <row r="1721" spans="1:48">
      <c r="A1721" s="451"/>
      <c r="B1721" s="451"/>
      <c r="C1721" s="451"/>
      <c r="D1721" s="451"/>
      <c r="E1721" s="451"/>
      <c r="F1721" s="451"/>
      <c r="G1721" s="451"/>
      <c r="H1721" s="451"/>
      <c r="I1721" s="451"/>
      <c r="J1721" s="451"/>
      <c r="K1721" s="451"/>
      <c r="L1721" s="451"/>
      <c r="M1721" s="451"/>
      <c r="N1721" s="451"/>
      <c r="O1721" s="451"/>
      <c r="P1721" s="451"/>
      <c r="Q1721" s="451"/>
      <c r="R1721" s="451"/>
      <c r="S1721" s="451"/>
      <c r="T1721" s="451"/>
      <c r="U1721" s="451"/>
      <c r="V1721" s="451"/>
      <c r="W1721" s="451"/>
      <c r="X1721" s="451"/>
      <c r="Y1721" s="451"/>
      <c r="Z1721" s="451"/>
      <c r="AA1721" s="451"/>
      <c r="AB1721" s="451"/>
      <c r="AC1721" s="451"/>
      <c r="AD1721" s="451"/>
      <c r="AE1721" s="451"/>
      <c r="AF1721" s="451"/>
      <c r="AG1721" s="451"/>
      <c r="AH1721" s="451"/>
      <c r="AI1721" s="451"/>
      <c r="AJ1721" s="451"/>
      <c r="AK1721" s="451"/>
      <c r="AL1721" s="451"/>
      <c r="AM1721" s="451"/>
      <c r="AN1721" s="451"/>
      <c r="AO1721" s="451"/>
      <c r="AP1721" s="451"/>
      <c r="AQ1721" s="451"/>
      <c r="AR1721" s="451"/>
      <c r="AS1721" s="451"/>
      <c r="AT1721" s="451"/>
      <c r="AU1721" s="451"/>
      <c r="AV1721" s="451"/>
    </row>
    <row r="1722" spans="1:48">
      <c r="A1722" s="451"/>
      <c r="B1722" s="451"/>
      <c r="C1722" s="451"/>
      <c r="D1722" s="451"/>
      <c r="E1722" s="451"/>
      <c r="F1722" s="451"/>
      <c r="G1722" s="451"/>
      <c r="H1722" s="451"/>
      <c r="I1722" s="451"/>
      <c r="J1722" s="451"/>
      <c r="K1722" s="451"/>
      <c r="L1722" s="451"/>
      <c r="M1722" s="451"/>
      <c r="N1722" s="451"/>
      <c r="O1722" s="451"/>
      <c r="P1722" s="451"/>
      <c r="Q1722" s="451"/>
      <c r="R1722" s="451"/>
      <c r="S1722" s="451"/>
      <c r="T1722" s="451"/>
      <c r="U1722" s="451"/>
      <c r="V1722" s="451"/>
      <c r="W1722" s="451"/>
      <c r="X1722" s="451"/>
      <c r="Y1722" s="451"/>
      <c r="Z1722" s="451"/>
      <c r="AA1722" s="451"/>
      <c r="AB1722" s="451"/>
      <c r="AC1722" s="451"/>
      <c r="AD1722" s="451"/>
      <c r="AE1722" s="451"/>
      <c r="AF1722" s="451"/>
      <c r="AG1722" s="451"/>
      <c r="AH1722" s="451"/>
      <c r="AI1722" s="451"/>
      <c r="AJ1722" s="451"/>
      <c r="AK1722" s="451"/>
      <c r="AL1722" s="451"/>
      <c r="AM1722" s="451"/>
      <c r="AN1722" s="451"/>
      <c r="AO1722" s="451"/>
      <c r="AP1722" s="451"/>
      <c r="AQ1722" s="451"/>
      <c r="AR1722" s="451"/>
      <c r="AS1722" s="451"/>
      <c r="AT1722" s="451"/>
      <c r="AU1722" s="451"/>
      <c r="AV1722" s="451"/>
    </row>
    <row r="1723" spans="1:48">
      <c r="A1723" s="451"/>
      <c r="B1723" s="451"/>
      <c r="C1723" s="451"/>
      <c r="D1723" s="451"/>
      <c r="E1723" s="451"/>
      <c r="F1723" s="451"/>
      <c r="G1723" s="451"/>
      <c r="H1723" s="451"/>
      <c r="I1723" s="451"/>
      <c r="J1723" s="451"/>
      <c r="K1723" s="451"/>
      <c r="L1723" s="451"/>
      <c r="M1723" s="451"/>
      <c r="N1723" s="451"/>
      <c r="O1723" s="451"/>
      <c r="P1723" s="451"/>
      <c r="Q1723" s="451"/>
      <c r="R1723" s="451"/>
      <c r="S1723" s="451"/>
      <c r="T1723" s="451"/>
      <c r="U1723" s="451"/>
      <c r="V1723" s="451"/>
      <c r="W1723" s="451"/>
      <c r="X1723" s="451"/>
      <c r="Y1723" s="451"/>
      <c r="Z1723" s="451"/>
      <c r="AA1723" s="451"/>
      <c r="AB1723" s="451"/>
      <c r="AC1723" s="451"/>
      <c r="AD1723" s="451"/>
      <c r="AE1723" s="451"/>
      <c r="AF1723" s="451"/>
      <c r="AG1723" s="451"/>
      <c r="AH1723" s="451"/>
      <c r="AI1723" s="451"/>
      <c r="AJ1723" s="451"/>
      <c r="AK1723" s="451"/>
      <c r="AL1723" s="451"/>
      <c r="AM1723" s="451"/>
      <c r="AN1723" s="451"/>
      <c r="AO1723" s="451"/>
      <c r="AP1723" s="451"/>
      <c r="AQ1723" s="451"/>
      <c r="AR1723" s="451"/>
      <c r="AS1723" s="451"/>
      <c r="AT1723" s="451"/>
      <c r="AU1723" s="451"/>
      <c r="AV1723" s="451"/>
    </row>
    <row r="1724" spans="1:48">
      <c r="A1724" s="451"/>
      <c r="B1724" s="451"/>
      <c r="C1724" s="451"/>
      <c r="D1724" s="451"/>
      <c r="E1724" s="451"/>
      <c r="F1724" s="451"/>
      <c r="G1724" s="451"/>
      <c r="H1724" s="451"/>
      <c r="I1724" s="451"/>
      <c r="J1724" s="451"/>
      <c r="K1724" s="451"/>
      <c r="L1724" s="451"/>
      <c r="M1724" s="451"/>
      <c r="N1724" s="451"/>
      <c r="O1724" s="451"/>
      <c r="P1724" s="451"/>
      <c r="Q1724" s="451"/>
      <c r="R1724" s="451"/>
      <c r="S1724" s="451"/>
      <c r="T1724" s="451"/>
      <c r="U1724" s="451"/>
      <c r="V1724" s="451"/>
      <c r="W1724" s="451"/>
      <c r="X1724" s="451"/>
      <c r="Y1724" s="451"/>
      <c r="Z1724" s="451"/>
      <c r="AA1724" s="451"/>
      <c r="AB1724" s="451"/>
      <c r="AC1724" s="451"/>
      <c r="AD1724" s="451"/>
      <c r="AE1724" s="451"/>
      <c r="AF1724" s="451"/>
      <c r="AG1724" s="451"/>
      <c r="AH1724" s="451"/>
      <c r="AI1724" s="451"/>
      <c r="AJ1724" s="451"/>
      <c r="AK1724" s="451"/>
      <c r="AL1724" s="451"/>
      <c r="AM1724" s="451"/>
      <c r="AN1724" s="451"/>
      <c r="AO1724" s="451"/>
      <c r="AP1724" s="451"/>
      <c r="AQ1724" s="451"/>
      <c r="AR1724" s="451"/>
      <c r="AS1724" s="451"/>
      <c r="AT1724" s="451"/>
      <c r="AU1724" s="451"/>
      <c r="AV1724" s="451"/>
    </row>
    <row r="1725" spans="1:48">
      <c r="A1725" s="451"/>
      <c r="B1725" s="451"/>
      <c r="C1725" s="451"/>
      <c r="D1725" s="451"/>
      <c r="E1725" s="451"/>
      <c r="F1725" s="451"/>
      <c r="G1725" s="451"/>
      <c r="H1725" s="451"/>
      <c r="I1725" s="451"/>
      <c r="J1725" s="451"/>
      <c r="K1725" s="451"/>
      <c r="L1725" s="451"/>
      <c r="M1725" s="451"/>
      <c r="N1725" s="451"/>
      <c r="O1725" s="451"/>
      <c r="P1725" s="451"/>
      <c r="Q1725" s="451"/>
      <c r="R1725" s="451"/>
      <c r="S1725" s="451"/>
      <c r="T1725" s="451"/>
      <c r="U1725" s="451"/>
      <c r="V1725" s="451"/>
      <c r="W1725" s="451"/>
      <c r="X1725" s="451"/>
      <c r="Y1725" s="451"/>
      <c r="Z1725" s="451"/>
      <c r="AA1725" s="451"/>
      <c r="AB1725" s="451"/>
      <c r="AC1725" s="451"/>
      <c r="AD1725" s="451"/>
      <c r="AE1725" s="451"/>
      <c r="AF1725" s="451"/>
      <c r="AG1725" s="451"/>
      <c r="AH1725" s="451"/>
      <c r="AI1725" s="451"/>
      <c r="AJ1725" s="451"/>
      <c r="AK1725" s="451"/>
      <c r="AL1725" s="451"/>
      <c r="AM1725" s="451"/>
      <c r="AN1725" s="451"/>
      <c r="AO1725" s="451"/>
      <c r="AP1725" s="451"/>
      <c r="AQ1725" s="451"/>
      <c r="AR1725" s="451"/>
      <c r="AS1725" s="451"/>
      <c r="AT1725" s="451"/>
      <c r="AU1725" s="451"/>
      <c r="AV1725" s="451"/>
    </row>
    <row r="1726" spans="1:48">
      <c r="A1726" s="451"/>
      <c r="B1726" s="451"/>
      <c r="C1726" s="451"/>
      <c r="D1726" s="451"/>
      <c r="E1726" s="451"/>
      <c r="F1726" s="451"/>
      <c r="G1726" s="451"/>
      <c r="H1726" s="451"/>
      <c r="I1726" s="451"/>
      <c r="J1726" s="451"/>
      <c r="K1726" s="451"/>
      <c r="L1726" s="451"/>
      <c r="M1726" s="451"/>
      <c r="N1726" s="451"/>
      <c r="O1726" s="451"/>
      <c r="P1726" s="451"/>
      <c r="Q1726" s="451"/>
      <c r="R1726" s="451"/>
      <c r="S1726" s="451"/>
      <c r="T1726" s="451"/>
      <c r="U1726" s="451"/>
      <c r="V1726" s="451"/>
      <c r="W1726" s="451"/>
      <c r="X1726" s="451"/>
      <c r="Y1726" s="451"/>
      <c r="Z1726" s="451"/>
      <c r="AA1726" s="451"/>
      <c r="AB1726" s="451"/>
      <c r="AC1726" s="451"/>
      <c r="AD1726" s="451"/>
      <c r="AE1726" s="451"/>
      <c r="AF1726" s="451"/>
      <c r="AG1726" s="451"/>
      <c r="AH1726" s="451"/>
      <c r="AI1726" s="451"/>
      <c r="AJ1726" s="451"/>
      <c r="AK1726" s="451"/>
      <c r="AL1726" s="451"/>
      <c r="AM1726" s="451"/>
      <c r="AN1726" s="451"/>
      <c r="AO1726" s="451"/>
      <c r="AP1726" s="451"/>
      <c r="AQ1726" s="451"/>
      <c r="AR1726" s="451"/>
      <c r="AS1726" s="451"/>
      <c r="AT1726" s="451"/>
      <c r="AU1726" s="451"/>
      <c r="AV1726" s="451"/>
    </row>
    <row r="1727" spans="1:48">
      <c r="A1727" s="451"/>
      <c r="B1727" s="451"/>
      <c r="C1727" s="451"/>
      <c r="D1727" s="451"/>
      <c r="E1727" s="451"/>
      <c r="F1727" s="451"/>
      <c r="G1727" s="451"/>
      <c r="H1727" s="451"/>
      <c r="I1727" s="451"/>
      <c r="J1727" s="451"/>
      <c r="K1727" s="451"/>
      <c r="L1727" s="451"/>
      <c r="M1727" s="451"/>
      <c r="N1727" s="451"/>
      <c r="O1727" s="451"/>
      <c r="P1727" s="451"/>
      <c r="Q1727" s="451"/>
      <c r="R1727" s="451"/>
      <c r="S1727" s="451"/>
      <c r="T1727" s="451"/>
      <c r="U1727" s="451"/>
      <c r="V1727" s="451"/>
      <c r="W1727" s="451"/>
      <c r="X1727" s="451"/>
      <c r="Y1727" s="451"/>
      <c r="Z1727" s="451"/>
      <c r="AA1727" s="451"/>
      <c r="AB1727" s="451"/>
      <c r="AC1727" s="451"/>
      <c r="AD1727" s="451"/>
      <c r="AE1727" s="451"/>
      <c r="AF1727" s="451"/>
      <c r="AG1727" s="451"/>
      <c r="AH1727" s="451"/>
      <c r="AI1727" s="451"/>
      <c r="AJ1727" s="451"/>
      <c r="AK1727" s="451"/>
      <c r="AL1727" s="451"/>
      <c r="AM1727" s="451"/>
      <c r="AN1727" s="451"/>
      <c r="AO1727" s="451"/>
      <c r="AP1727" s="451"/>
      <c r="AQ1727" s="451"/>
      <c r="AR1727" s="451"/>
      <c r="AS1727" s="451"/>
      <c r="AT1727" s="451"/>
      <c r="AU1727" s="451"/>
      <c r="AV1727" s="451"/>
    </row>
    <row r="1728" spans="1:48">
      <c r="A1728" s="451"/>
      <c r="B1728" s="451"/>
      <c r="C1728" s="451"/>
      <c r="D1728" s="451"/>
      <c r="E1728" s="451"/>
      <c r="F1728" s="451"/>
      <c r="G1728" s="451"/>
      <c r="H1728" s="451"/>
      <c r="I1728" s="451"/>
      <c r="J1728" s="451"/>
      <c r="K1728" s="451"/>
      <c r="L1728" s="451"/>
      <c r="M1728" s="451"/>
      <c r="N1728" s="451"/>
      <c r="O1728" s="451"/>
      <c r="P1728" s="451"/>
      <c r="Q1728" s="451"/>
      <c r="R1728" s="451"/>
      <c r="S1728" s="451"/>
      <c r="T1728" s="451"/>
      <c r="U1728" s="451"/>
      <c r="V1728" s="451"/>
      <c r="W1728" s="451"/>
      <c r="X1728" s="451"/>
      <c r="Y1728" s="451"/>
      <c r="Z1728" s="451"/>
      <c r="AA1728" s="451"/>
      <c r="AB1728" s="451"/>
      <c r="AC1728" s="451"/>
      <c r="AD1728" s="451"/>
      <c r="AE1728" s="451"/>
      <c r="AF1728" s="451"/>
      <c r="AG1728" s="451"/>
      <c r="AH1728" s="451"/>
      <c r="AI1728" s="451"/>
      <c r="AJ1728" s="451"/>
      <c r="AK1728" s="451"/>
      <c r="AL1728" s="451"/>
      <c r="AM1728" s="451"/>
      <c r="AN1728" s="451"/>
      <c r="AO1728" s="451"/>
      <c r="AP1728" s="451"/>
      <c r="AQ1728" s="451"/>
      <c r="AR1728" s="451"/>
      <c r="AS1728" s="451"/>
      <c r="AT1728" s="451"/>
      <c r="AU1728" s="451"/>
      <c r="AV1728" s="451"/>
    </row>
    <row r="1729" spans="1:48">
      <c r="A1729" s="451"/>
      <c r="B1729" s="451"/>
      <c r="C1729" s="451"/>
      <c r="D1729" s="451"/>
      <c r="E1729" s="451"/>
      <c r="F1729" s="451"/>
      <c r="G1729" s="451"/>
      <c r="H1729" s="451"/>
      <c r="I1729" s="451"/>
      <c r="J1729" s="451"/>
      <c r="K1729" s="451"/>
      <c r="L1729" s="451"/>
      <c r="M1729" s="451"/>
      <c r="N1729" s="451"/>
      <c r="O1729" s="451"/>
      <c r="P1729" s="451"/>
      <c r="Q1729" s="451"/>
      <c r="R1729" s="451"/>
      <c r="S1729" s="451"/>
      <c r="T1729" s="451"/>
      <c r="U1729" s="451"/>
      <c r="V1729" s="451"/>
      <c r="W1729" s="451"/>
      <c r="X1729" s="451"/>
      <c r="Y1729" s="451"/>
      <c r="Z1729" s="451"/>
      <c r="AA1729" s="451"/>
      <c r="AB1729" s="451"/>
      <c r="AC1729" s="451"/>
      <c r="AD1729" s="451"/>
      <c r="AE1729" s="451"/>
      <c r="AF1729" s="451"/>
      <c r="AG1729" s="451"/>
      <c r="AH1729" s="451"/>
      <c r="AI1729" s="451"/>
      <c r="AJ1729" s="451"/>
      <c r="AK1729" s="451"/>
      <c r="AL1729" s="451"/>
      <c r="AM1729" s="451"/>
      <c r="AN1729" s="451"/>
      <c r="AO1729" s="451"/>
      <c r="AP1729" s="451"/>
      <c r="AQ1729" s="451"/>
      <c r="AR1729" s="451"/>
      <c r="AS1729" s="451"/>
      <c r="AT1729" s="451"/>
      <c r="AU1729" s="451"/>
      <c r="AV1729" s="451"/>
    </row>
    <row r="1730" spans="1:48">
      <c r="A1730" s="451"/>
      <c r="B1730" s="451"/>
      <c r="C1730" s="451"/>
      <c r="D1730" s="451"/>
      <c r="E1730" s="451"/>
      <c r="F1730" s="451"/>
      <c r="G1730" s="451"/>
      <c r="H1730" s="451"/>
      <c r="I1730" s="451"/>
      <c r="J1730" s="451"/>
      <c r="K1730" s="451"/>
      <c r="L1730" s="451"/>
      <c r="M1730" s="451"/>
      <c r="N1730" s="451"/>
      <c r="O1730" s="451"/>
      <c r="P1730" s="451"/>
      <c r="Q1730" s="451"/>
      <c r="R1730" s="451"/>
      <c r="S1730" s="451"/>
      <c r="T1730" s="451"/>
      <c r="U1730" s="451"/>
      <c r="V1730" s="451"/>
      <c r="W1730" s="451"/>
      <c r="X1730" s="451"/>
      <c r="Y1730" s="451"/>
      <c r="Z1730" s="451"/>
      <c r="AA1730" s="451"/>
      <c r="AB1730" s="451"/>
      <c r="AC1730" s="451"/>
      <c r="AD1730" s="451"/>
      <c r="AE1730" s="451"/>
      <c r="AF1730" s="451"/>
      <c r="AG1730" s="451"/>
      <c r="AH1730" s="451"/>
      <c r="AI1730" s="451"/>
      <c r="AJ1730" s="451"/>
      <c r="AK1730" s="451"/>
      <c r="AL1730" s="451"/>
      <c r="AM1730" s="451"/>
      <c r="AN1730" s="451"/>
      <c r="AO1730" s="451"/>
      <c r="AP1730" s="451"/>
      <c r="AQ1730" s="451"/>
      <c r="AR1730" s="451"/>
      <c r="AS1730" s="451"/>
      <c r="AT1730" s="451"/>
      <c r="AU1730" s="451"/>
      <c r="AV1730" s="451"/>
    </row>
    <row r="1731" spans="1:48">
      <c r="A1731" s="451"/>
      <c r="B1731" s="451"/>
      <c r="C1731" s="451"/>
      <c r="D1731" s="451"/>
      <c r="E1731" s="451"/>
      <c r="F1731" s="451"/>
      <c r="G1731" s="451"/>
      <c r="H1731" s="451"/>
      <c r="I1731" s="451"/>
      <c r="J1731" s="451"/>
      <c r="K1731" s="451"/>
      <c r="L1731" s="451"/>
      <c r="M1731" s="451"/>
      <c r="N1731" s="451"/>
      <c r="O1731" s="451"/>
      <c r="P1731" s="451"/>
      <c r="Q1731" s="451"/>
      <c r="R1731" s="451"/>
      <c r="S1731" s="451"/>
      <c r="T1731" s="451"/>
      <c r="U1731" s="451"/>
      <c r="V1731" s="451"/>
      <c r="W1731" s="451"/>
      <c r="X1731" s="451"/>
      <c r="Y1731" s="451"/>
      <c r="Z1731" s="451"/>
      <c r="AA1731" s="451"/>
      <c r="AB1731" s="451"/>
      <c r="AC1731" s="451"/>
      <c r="AD1731" s="451"/>
      <c r="AE1731" s="451"/>
      <c r="AF1731" s="451"/>
      <c r="AG1731" s="451"/>
      <c r="AH1731" s="451"/>
      <c r="AI1731" s="451"/>
      <c r="AJ1731" s="451"/>
      <c r="AK1731" s="451"/>
      <c r="AL1731" s="451"/>
      <c r="AM1731" s="451"/>
      <c r="AN1731" s="451"/>
      <c r="AO1731" s="451"/>
      <c r="AP1731" s="451"/>
      <c r="AQ1731" s="451"/>
      <c r="AR1731" s="451"/>
      <c r="AS1731" s="451"/>
      <c r="AT1731" s="451"/>
      <c r="AU1731" s="451"/>
      <c r="AV1731" s="451"/>
    </row>
    <row r="1732" spans="1:48">
      <c r="A1732" s="451"/>
      <c r="B1732" s="451"/>
      <c r="C1732" s="451"/>
      <c r="D1732" s="451"/>
      <c r="E1732" s="451"/>
      <c r="F1732" s="451"/>
      <c r="G1732" s="451"/>
      <c r="H1732" s="451"/>
      <c r="I1732" s="451"/>
      <c r="J1732" s="451"/>
      <c r="K1732" s="451"/>
      <c r="L1732" s="451"/>
      <c r="M1732" s="451"/>
      <c r="N1732" s="451"/>
      <c r="O1732" s="451"/>
      <c r="P1732" s="451"/>
      <c r="Q1732" s="451"/>
      <c r="R1732" s="451"/>
      <c r="S1732" s="451"/>
      <c r="T1732" s="451"/>
      <c r="U1732" s="451"/>
      <c r="V1732" s="451"/>
      <c r="W1732" s="451"/>
      <c r="X1732" s="451"/>
      <c r="Y1732" s="451"/>
      <c r="Z1732" s="451"/>
      <c r="AA1732" s="451"/>
      <c r="AB1732" s="451"/>
      <c r="AC1732" s="451"/>
      <c r="AD1732" s="451"/>
      <c r="AE1732" s="451"/>
      <c r="AF1732" s="451"/>
      <c r="AG1732" s="451"/>
      <c r="AH1732" s="451"/>
      <c r="AI1732" s="451"/>
      <c r="AJ1732" s="451"/>
      <c r="AK1732" s="451"/>
      <c r="AL1732" s="451"/>
      <c r="AM1732" s="451"/>
      <c r="AN1732" s="451"/>
      <c r="AO1732" s="451"/>
      <c r="AP1732" s="451"/>
      <c r="AQ1732" s="451"/>
      <c r="AR1732" s="451"/>
      <c r="AS1732" s="451"/>
      <c r="AT1732" s="451"/>
      <c r="AU1732" s="451"/>
      <c r="AV1732" s="451"/>
    </row>
    <row r="1733" spans="1:48">
      <c r="A1733" s="451"/>
      <c r="B1733" s="451"/>
      <c r="C1733" s="451"/>
      <c r="D1733" s="451"/>
      <c r="E1733" s="451"/>
      <c r="F1733" s="451"/>
      <c r="G1733" s="451"/>
      <c r="H1733" s="451"/>
      <c r="I1733" s="451"/>
      <c r="J1733" s="451"/>
      <c r="K1733" s="451"/>
      <c r="L1733" s="451"/>
      <c r="M1733" s="451"/>
      <c r="N1733" s="451"/>
      <c r="O1733" s="451"/>
      <c r="P1733" s="451"/>
      <c r="Q1733" s="451"/>
      <c r="R1733" s="451"/>
      <c r="S1733" s="451"/>
      <c r="T1733" s="451"/>
      <c r="U1733" s="451"/>
      <c r="V1733" s="451"/>
      <c r="W1733" s="451"/>
      <c r="X1733" s="451"/>
      <c r="Y1733" s="451"/>
      <c r="Z1733" s="451"/>
      <c r="AA1733" s="451"/>
      <c r="AB1733" s="451"/>
      <c r="AC1733" s="451"/>
      <c r="AD1733" s="451"/>
      <c r="AE1733" s="451"/>
      <c r="AF1733" s="451"/>
      <c r="AG1733" s="451"/>
      <c r="AH1733" s="451"/>
      <c r="AI1733" s="451"/>
      <c r="AJ1733" s="451"/>
      <c r="AK1733" s="451"/>
      <c r="AL1733" s="451"/>
      <c r="AM1733" s="451"/>
      <c r="AN1733" s="451"/>
      <c r="AO1733" s="451"/>
      <c r="AP1733" s="451"/>
      <c r="AQ1733" s="451"/>
      <c r="AR1733" s="451"/>
      <c r="AS1733" s="451"/>
      <c r="AT1733" s="451"/>
      <c r="AU1733" s="451"/>
      <c r="AV1733" s="451"/>
    </row>
    <row r="1734" spans="1:48">
      <c r="A1734" s="451"/>
      <c r="B1734" s="451"/>
      <c r="C1734" s="451"/>
      <c r="D1734" s="451"/>
      <c r="E1734" s="451"/>
      <c r="F1734" s="451"/>
      <c r="G1734" s="451"/>
      <c r="H1734" s="451"/>
      <c r="I1734" s="451"/>
      <c r="J1734" s="451"/>
      <c r="K1734" s="451"/>
      <c r="L1734" s="451"/>
      <c r="M1734" s="451"/>
      <c r="N1734" s="451"/>
      <c r="O1734" s="451"/>
      <c r="P1734" s="451"/>
      <c r="Q1734" s="451"/>
      <c r="R1734" s="451"/>
      <c r="S1734" s="451"/>
      <c r="T1734" s="451"/>
      <c r="U1734" s="451"/>
      <c r="V1734" s="451"/>
      <c r="W1734" s="451"/>
      <c r="X1734" s="451"/>
      <c r="Y1734" s="451"/>
      <c r="Z1734" s="451"/>
      <c r="AA1734" s="451"/>
      <c r="AB1734" s="451"/>
      <c r="AC1734" s="451"/>
      <c r="AD1734" s="451"/>
      <c r="AE1734" s="451"/>
      <c r="AF1734" s="451"/>
      <c r="AG1734" s="451"/>
      <c r="AH1734" s="451"/>
      <c r="AI1734" s="451"/>
      <c r="AJ1734" s="451"/>
      <c r="AK1734" s="451"/>
      <c r="AL1734" s="451"/>
      <c r="AM1734" s="451"/>
      <c r="AN1734" s="451"/>
      <c r="AO1734" s="451"/>
      <c r="AP1734" s="451"/>
      <c r="AQ1734" s="451"/>
      <c r="AR1734" s="451"/>
      <c r="AS1734" s="451"/>
      <c r="AT1734" s="451"/>
      <c r="AU1734" s="451"/>
      <c r="AV1734" s="451"/>
    </row>
    <row r="1735" spans="1:48">
      <c r="A1735" s="451"/>
      <c r="B1735" s="451"/>
      <c r="C1735" s="451"/>
      <c r="D1735" s="451"/>
      <c r="E1735" s="451"/>
      <c r="F1735" s="451"/>
      <c r="G1735" s="451"/>
      <c r="H1735" s="451"/>
      <c r="I1735" s="451"/>
      <c r="J1735" s="451"/>
      <c r="K1735" s="451"/>
      <c r="L1735" s="451"/>
      <c r="M1735" s="451"/>
      <c r="N1735" s="451"/>
      <c r="O1735" s="451"/>
      <c r="P1735" s="451"/>
      <c r="Q1735" s="451"/>
      <c r="R1735" s="451"/>
      <c r="S1735" s="451"/>
      <c r="T1735" s="451"/>
      <c r="U1735" s="451"/>
      <c r="V1735" s="451"/>
      <c r="W1735" s="451"/>
      <c r="X1735" s="451"/>
      <c r="Y1735" s="451"/>
      <c r="Z1735" s="451"/>
      <c r="AA1735" s="451"/>
      <c r="AB1735" s="451"/>
      <c r="AC1735" s="451"/>
      <c r="AD1735" s="451"/>
      <c r="AE1735" s="451"/>
      <c r="AF1735" s="451"/>
      <c r="AG1735" s="451"/>
      <c r="AH1735" s="451"/>
      <c r="AI1735" s="451"/>
      <c r="AJ1735" s="451"/>
      <c r="AK1735" s="451"/>
      <c r="AL1735" s="451"/>
      <c r="AM1735" s="451"/>
      <c r="AN1735" s="451"/>
      <c r="AO1735" s="451"/>
      <c r="AP1735" s="451"/>
      <c r="AQ1735" s="451"/>
      <c r="AR1735" s="451"/>
      <c r="AS1735" s="451"/>
      <c r="AT1735" s="451"/>
      <c r="AU1735" s="451"/>
      <c r="AV1735" s="451"/>
    </row>
    <row r="1736" spans="1:48">
      <c r="A1736" s="451"/>
      <c r="B1736" s="451"/>
      <c r="C1736" s="451"/>
      <c r="D1736" s="451"/>
      <c r="E1736" s="451"/>
      <c r="F1736" s="451"/>
      <c r="G1736" s="451"/>
      <c r="H1736" s="451"/>
      <c r="I1736" s="451"/>
      <c r="J1736" s="451"/>
      <c r="K1736" s="451"/>
      <c r="L1736" s="451"/>
      <c r="M1736" s="451"/>
      <c r="N1736" s="451"/>
      <c r="O1736" s="451"/>
      <c r="P1736" s="451"/>
      <c r="Q1736" s="451"/>
      <c r="R1736" s="451"/>
      <c r="S1736" s="451"/>
      <c r="T1736" s="451"/>
      <c r="U1736" s="451"/>
      <c r="V1736" s="451"/>
      <c r="W1736" s="451"/>
      <c r="X1736" s="451"/>
      <c r="Y1736" s="451"/>
      <c r="Z1736" s="451"/>
      <c r="AA1736" s="451"/>
      <c r="AB1736" s="451"/>
      <c r="AC1736" s="451"/>
      <c r="AD1736" s="451"/>
      <c r="AE1736" s="451"/>
      <c r="AF1736" s="451"/>
      <c r="AG1736" s="451"/>
      <c r="AH1736" s="451"/>
      <c r="AI1736" s="451"/>
      <c r="AJ1736" s="451"/>
      <c r="AK1736" s="451"/>
      <c r="AL1736" s="451"/>
      <c r="AM1736" s="451"/>
      <c r="AN1736" s="451"/>
      <c r="AO1736" s="451"/>
      <c r="AP1736" s="451"/>
      <c r="AQ1736" s="451"/>
      <c r="AR1736" s="451"/>
      <c r="AS1736" s="451"/>
      <c r="AT1736" s="451"/>
      <c r="AU1736" s="451"/>
      <c r="AV1736" s="451"/>
    </row>
    <row r="1737" spans="1:48">
      <c r="A1737" s="451"/>
      <c r="B1737" s="451"/>
      <c r="C1737" s="451"/>
      <c r="D1737" s="451"/>
      <c r="E1737" s="451"/>
      <c r="F1737" s="451"/>
      <c r="G1737" s="451"/>
      <c r="H1737" s="451"/>
      <c r="I1737" s="451"/>
      <c r="J1737" s="451"/>
      <c r="K1737" s="451"/>
      <c r="L1737" s="451"/>
      <c r="M1737" s="451"/>
      <c r="N1737" s="451"/>
      <c r="O1737" s="451"/>
      <c r="P1737" s="451"/>
      <c r="Q1737" s="451"/>
      <c r="R1737" s="451"/>
      <c r="S1737" s="451"/>
      <c r="T1737" s="451"/>
      <c r="U1737" s="451"/>
      <c r="V1737" s="451"/>
      <c r="W1737" s="451"/>
      <c r="X1737" s="451"/>
      <c r="Y1737" s="451"/>
      <c r="Z1737" s="451"/>
      <c r="AA1737" s="451"/>
      <c r="AB1737" s="451"/>
      <c r="AC1737" s="451"/>
      <c r="AD1737" s="451"/>
      <c r="AE1737" s="451"/>
      <c r="AF1737" s="451"/>
      <c r="AG1737" s="451"/>
      <c r="AH1737" s="451"/>
      <c r="AI1737" s="451"/>
      <c r="AJ1737" s="451"/>
      <c r="AK1737" s="451"/>
      <c r="AL1737" s="451"/>
      <c r="AM1737" s="451"/>
      <c r="AN1737" s="451"/>
      <c r="AO1737" s="451"/>
      <c r="AP1737" s="451"/>
      <c r="AQ1737" s="451"/>
      <c r="AR1737" s="451"/>
      <c r="AS1737" s="451"/>
      <c r="AT1737" s="451"/>
      <c r="AU1737" s="451"/>
      <c r="AV1737" s="451"/>
    </row>
    <row r="1738" spans="1:48">
      <c r="A1738" s="451"/>
      <c r="B1738" s="451"/>
      <c r="C1738" s="451"/>
      <c r="D1738" s="451"/>
      <c r="E1738" s="451"/>
      <c r="F1738" s="451"/>
      <c r="G1738" s="451"/>
      <c r="H1738" s="451"/>
      <c r="I1738" s="451"/>
      <c r="J1738" s="451"/>
      <c r="K1738" s="451"/>
      <c r="L1738" s="451"/>
      <c r="M1738" s="451"/>
      <c r="N1738" s="451"/>
      <c r="O1738" s="451"/>
      <c r="P1738" s="451"/>
      <c r="Q1738" s="451"/>
      <c r="R1738" s="451"/>
      <c r="S1738" s="451"/>
      <c r="T1738" s="451"/>
      <c r="U1738" s="451"/>
      <c r="V1738" s="451"/>
      <c r="W1738" s="451"/>
      <c r="X1738" s="451"/>
      <c r="Y1738" s="451"/>
      <c r="Z1738" s="451"/>
      <c r="AA1738" s="451"/>
      <c r="AB1738" s="451"/>
      <c r="AC1738" s="451"/>
      <c r="AD1738" s="451"/>
      <c r="AE1738" s="451"/>
      <c r="AF1738" s="451"/>
      <c r="AG1738" s="451"/>
      <c r="AH1738" s="451"/>
      <c r="AI1738" s="451"/>
      <c r="AJ1738" s="451"/>
      <c r="AK1738" s="451"/>
      <c r="AL1738" s="451"/>
      <c r="AM1738" s="451"/>
      <c r="AN1738" s="451"/>
      <c r="AO1738" s="451"/>
      <c r="AP1738" s="451"/>
      <c r="AQ1738" s="451"/>
      <c r="AR1738" s="451"/>
      <c r="AS1738" s="451"/>
      <c r="AT1738" s="451"/>
      <c r="AU1738" s="451"/>
      <c r="AV1738" s="451"/>
    </row>
    <row r="1739" spans="1:48">
      <c r="A1739" s="451"/>
      <c r="B1739" s="451"/>
      <c r="C1739" s="451"/>
      <c r="D1739" s="451"/>
      <c r="E1739" s="451"/>
      <c r="F1739" s="451"/>
      <c r="G1739" s="451"/>
      <c r="H1739" s="451"/>
      <c r="I1739" s="451"/>
      <c r="J1739" s="451"/>
      <c r="K1739" s="451"/>
      <c r="L1739" s="451"/>
      <c r="M1739" s="451"/>
      <c r="N1739" s="451"/>
      <c r="O1739" s="451"/>
      <c r="P1739" s="451"/>
      <c r="Q1739" s="451"/>
      <c r="R1739" s="451"/>
      <c r="S1739" s="451"/>
      <c r="T1739" s="451"/>
      <c r="U1739" s="451"/>
      <c r="V1739" s="451"/>
      <c r="W1739" s="451"/>
      <c r="X1739" s="451"/>
      <c r="Y1739" s="451"/>
      <c r="Z1739" s="451"/>
      <c r="AA1739" s="451"/>
      <c r="AB1739" s="451"/>
      <c r="AC1739" s="451"/>
      <c r="AD1739" s="451"/>
      <c r="AE1739" s="451"/>
      <c r="AF1739" s="451"/>
      <c r="AG1739" s="451"/>
      <c r="AH1739" s="451"/>
      <c r="AI1739" s="451"/>
      <c r="AJ1739" s="451"/>
      <c r="AK1739" s="451"/>
      <c r="AL1739" s="451"/>
      <c r="AM1739" s="451"/>
      <c r="AN1739" s="451"/>
      <c r="AO1739" s="451"/>
      <c r="AP1739" s="451"/>
      <c r="AQ1739" s="451"/>
      <c r="AR1739" s="451"/>
      <c r="AS1739" s="451"/>
      <c r="AT1739" s="451"/>
      <c r="AU1739" s="451"/>
      <c r="AV1739" s="451"/>
    </row>
    <row r="1740" spans="1:48">
      <c r="A1740" s="451"/>
      <c r="B1740" s="451"/>
      <c r="C1740" s="451"/>
      <c r="D1740" s="451"/>
      <c r="E1740" s="451"/>
      <c r="F1740" s="451"/>
      <c r="G1740" s="451"/>
      <c r="H1740" s="451"/>
      <c r="I1740" s="451"/>
      <c r="J1740" s="451"/>
      <c r="K1740" s="451"/>
      <c r="L1740" s="451"/>
      <c r="M1740" s="451"/>
      <c r="N1740" s="451"/>
      <c r="O1740" s="451"/>
      <c r="P1740" s="451"/>
      <c r="Q1740" s="451"/>
      <c r="R1740" s="451"/>
      <c r="S1740" s="451"/>
      <c r="T1740" s="451"/>
      <c r="U1740" s="451"/>
      <c r="V1740" s="451"/>
      <c r="W1740" s="451"/>
      <c r="X1740" s="451"/>
      <c r="Y1740" s="451"/>
      <c r="Z1740" s="451"/>
      <c r="AA1740" s="451"/>
      <c r="AB1740" s="451"/>
      <c r="AC1740" s="451"/>
      <c r="AD1740" s="451"/>
      <c r="AE1740" s="451"/>
      <c r="AF1740" s="451"/>
      <c r="AG1740" s="451"/>
      <c r="AH1740" s="451"/>
      <c r="AI1740" s="451"/>
      <c r="AJ1740" s="451"/>
      <c r="AK1740" s="451"/>
      <c r="AL1740" s="451"/>
      <c r="AM1740" s="451"/>
      <c r="AN1740" s="451"/>
      <c r="AO1740" s="451"/>
      <c r="AP1740" s="451"/>
      <c r="AQ1740" s="451"/>
      <c r="AR1740" s="451"/>
      <c r="AS1740" s="451"/>
      <c r="AT1740" s="451"/>
      <c r="AU1740" s="451"/>
      <c r="AV1740" s="451"/>
    </row>
    <row r="1741" spans="1:48">
      <c r="A1741" s="451"/>
      <c r="B1741" s="451"/>
      <c r="C1741" s="451"/>
      <c r="D1741" s="451"/>
      <c r="E1741" s="451"/>
      <c r="F1741" s="451"/>
      <c r="G1741" s="451"/>
      <c r="H1741" s="451"/>
      <c r="I1741" s="451"/>
      <c r="J1741" s="451"/>
      <c r="K1741" s="451"/>
      <c r="L1741" s="451"/>
      <c r="M1741" s="451"/>
      <c r="N1741" s="451"/>
      <c r="O1741" s="451"/>
      <c r="P1741" s="451"/>
      <c r="Q1741" s="451"/>
      <c r="R1741" s="451"/>
      <c r="S1741" s="451"/>
      <c r="T1741" s="451"/>
      <c r="U1741" s="451"/>
      <c r="V1741" s="451"/>
      <c r="W1741" s="451"/>
      <c r="X1741" s="451"/>
      <c r="Y1741" s="451"/>
      <c r="Z1741" s="451"/>
      <c r="AA1741" s="451"/>
      <c r="AB1741" s="451"/>
      <c r="AC1741" s="451"/>
      <c r="AD1741" s="451"/>
      <c r="AE1741" s="451"/>
      <c r="AF1741" s="451"/>
      <c r="AG1741" s="451"/>
      <c r="AH1741" s="451"/>
      <c r="AI1741" s="451"/>
      <c r="AJ1741" s="451"/>
      <c r="AK1741" s="451"/>
      <c r="AL1741" s="451"/>
      <c r="AM1741" s="451"/>
      <c r="AN1741" s="451"/>
      <c r="AO1741" s="451"/>
      <c r="AP1741" s="451"/>
      <c r="AQ1741" s="451"/>
      <c r="AR1741" s="451"/>
      <c r="AS1741" s="451"/>
      <c r="AT1741" s="451"/>
      <c r="AU1741" s="451"/>
      <c r="AV1741" s="451"/>
    </row>
    <row r="1742" spans="1:48">
      <c r="A1742" s="451"/>
      <c r="B1742" s="451"/>
      <c r="C1742" s="451"/>
      <c r="D1742" s="451"/>
      <c r="E1742" s="451"/>
      <c r="F1742" s="451"/>
      <c r="G1742" s="451"/>
      <c r="H1742" s="451"/>
      <c r="I1742" s="451"/>
      <c r="J1742" s="451"/>
      <c r="K1742" s="451"/>
      <c r="L1742" s="451"/>
      <c r="M1742" s="451"/>
      <c r="N1742" s="451"/>
      <c r="O1742" s="451"/>
      <c r="P1742" s="451"/>
      <c r="Q1742" s="451"/>
      <c r="R1742" s="451"/>
      <c r="S1742" s="451"/>
      <c r="T1742" s="451"/>
      <c r="U1742" s="451"/>
      <c r="V1742" s="451"/>
      <c r="W1742" s="451"/>
      <c r="X1742" s="451"/>
      <c r="Y1742" s="451"/>
      <c r="Z1742" s="451"/>
      <c r="AA1742" s="451"/>
      <c r="AB1742" s="451"/>
      <c r="AC1742" s="451"/>
      <c r="AD1742" s="451"/>
      <c r="AE1742" s="451"/>
      <c r="AF1742" s="451"/>
      <c r="AG1742" s="451"/>
      <c r="AH1742" s="451"/>
      <c r="AI1742" s="451"/>
      <c r="AJ1742" s="451"/>
      <c r="AK1742" s="451"/>
      <c r="AL1742" s="451"/>
      <c r="AM1742" s="451"/>
      <c r="AN1742" s="451"/>
      <c r="AO1742" s="451"/>
      <c r="AP1742" s="451"/>
      <c r="AQ1742" s="451"/>
      <c r="AR1742" s="451"/>
      <c r="AS1742" s="451"/>
      <c r="AT1742" s="451"/>
      <c r="AU1742" s="451"/>
      <c r="AV1742" s="451"/>
    </row>
    <row r="1743" spans="1:48">
      <c r="A1743" s="451"/>
      <c r="B1743" s="451"/>
      <c r="C1743" s="451"/>
      <c r="D1743" s="451"/>
      <c r="E1743" s="451"/>
      <c r="F1743" s="451"/>
      <c r="G1743" s="451"/>
      <c r="H1743" s="451"/>
      <c r="I1743" s="451"/>
      <c r="J1743" s="451"/>
      <c r="K1743" s="451"/>
      <c r="L1743" s="451"/>
      <c r="M1743" s="451"/>
      <c r="N1743" s="451"/>
      <c r="O1743" s="451"/>
      <c r="P1743" s="451"/>
      <c r="Q1743" s="451"/>
      <c r="R1743" s="451"/>
      <c r="S1743" s="451"/>
      <c r="T1743" s="451"/>
      <c r="U1743" s="451"/>
      <c r="V1743" s="451"/>
      <c r="W1743" s="451"/>
      <c r="X1743" s="451"/>
      <c r="Y1743" s="451"/>
      <c r="Z1743" s="451"/>
      <c r="AA1743" s="451"/>
      <c r="AB1743" s="451"/>
      <c r="AC1743" s="451"/>
      <c r="AD1743" s="451"/>
      <c r="AE1743" s="451"/>
      <c r="AF1743" s="451"/>
      <c r="AG1743" s="451"/>
      <c r="AH1743" s="451"/>
      <c r="AI1743" s="451"/>
      <c r="AJ1743" s="451"/>
      <c r="AK1743" s="451"/>
      <c r="AL1743" s="451"/>
      <c r="AM1743" s="451"/>
      <c r="AN1743" s="451"/>
      <c r="AO1743" s="451"/>
      <c r="AP1743" s="451"/>
      <c r="AQ1743" s="451"/>
      <c r="AR1743" s="451"/>
      <c r="AS1743" s="451"/>
      <c r="AT1743" s="451"/>
      <c r="AU1743" s="451"/>
      <c r="AV1743" s="451"/>
    </row>
    <row r="1744" spans="1:48">
      <c r="A1744" s="451"/>
      <c r="B1744" s="451"/>
      <c r="C1744" s="451"/>
      <c r="D1744" s="451"/>
      <c r="E1744" s="451"/>
      <c r="F1744" s="451"/>
      <c r="G1744" s="451"/>
      <c r="H1744" s="451"/>
      <c r="I1744" s="451"/>
      <c r="J1744" s="451"/>
      <c r="K1744" s="451"/>
      <c r="L1744" s="451"/>
      <c r="M1744" s="451"/>
      <c r="N1744" s="451"/>
      <c r="O1744" s="451"/>
      <c r="P1744" s="451"/>
      <c r="Q1744" s="451"/>
      <c r="R1744" s="451"/>
      <c r="S1744" s="451"/>
      <c r="T1744" s="451"/>
      <c r="U1744" s="451"/>
      <c r="V1744" s="451"/>
      <c r="W1744" s="451"/>
      <c r="X1744" s="451"/>
      <c r="Y1744" s="451"/>
      <c r="Z1744" s="451"/>
      <c r="AA1744" s="451"/>
      <c r="AB1744" s="451"/>
      <c r="AC1744" s="451"/>
      <c r="AD1744" s="451"/>
      <c r="AE1744" s="451"/>
      <c r="AF1744" s="451"/>
      <c r="AG1744" s="451"/>
      <c r="AH1744" s="451"/>
      <c r="AI1744" s="451"/>
      <c r="AJ1744" s="451"/>
      <c r="AK1744" s="451"/>
      <c r="AL1744" s="451"/>
      <c r="AM1744" s="451"/>
      <c r="AN1744" s="451"/>
      <c r="AO1744" s="451"/>
      <c r="AP1744" s="451"/>
      <c r="AQ1744" s="451"/>
      <c r="AR1744" s="451"/>
      <c r="AS1744" s="451"/>
      <c r="AT1744" s="451"/>
      <c r="AU1744" s="451"/>
      <c r="AV1744" s="451"/>
    </row>
    <row r="1745" spans="1:48">
      <c r="A1745" s="451"/>
      <c r="B1745" s="451"/>
      <c r="C1745" s="451"/>
      <c r="D1745" s="451"/>
      <c r="E1745" s="451"/>
      <c r="F1745" s="451"/>
      <c r="G1745" s="451"/>
      <c r="H1745" s="451"/>
      <c r="I1745" s="451"/>
      <c r="J1745" s="451"/>
      <c r="K1745" s="451"/>
      <c r="L1745" s="451"/>
      <c r="M1745" s="451"/>
      <c r="N1745" s="451"/>
      <c r="O1745" s="451"/>
      <c r="P1745" s="451"/>
      <c r="Q1745" s="451"/>
      <c r="R1745" s="451"/>
      <c r="S1745" s="451"/>
      <c r="T1745" s="451"/>
      <c r="U1745" s="451"/>
      <c r="V1745" s="451"/>
      <c r="W1745" s="451"/>
      <c r="X1745" s="451"/>
      <c r="Y1745" s="451"/>
      <c r="Z1745" s="451"/>
      <c r="AA1745" s="451"/>
      <c r="AB1745" s="451"/>
      <c r="AC1745" s="451"/>
      <c r="AD1745" s="451"/>
      <c r="AE1745" s="451"/>
      <c r="AF1745" s="451"/>
      <c r="AG1745" s="451"/>
      <c r="AH1745" s="451"/>
      <c r="AI1745" s="451"/>
      <c r="AJ1745" s="451"/>
      <c r="AK1745" s="451"/>
      <c r="AL1745" s="451"/>
      <c r="AM1745" s="451"/>
      <c r="AN1745" s="451"/>
      <c r="AO1745" s="451"/>
      <c r="AP1745" s="451"/>
      <c r="AQ1745" s="451"/>
      <c r="AR1745" s="451"/>
      <c r="AS1745" s="451"/>
      <c r="AT1745" s="451"/>
      <c r="AU1745" s="451"/>
      <c r="AV1745" s="451"/>
    </row>
    <row r="1746" spans="1:48">
      <c r="A1746" s="451"/>
      <c r="B1746" s="451"/>
      <c r="C1746" s="451"/>
      <c r="D1746" s="451"/>
      <c r="E1746" s="451"/>
      <c r="F1746" s="451"/>
      <c r="G1746" s="451"/>
      <c r="H1746" s="451"/>
      <c r="I1746" s="451"/>
      <c r="J1746" s="451"/>
      <c r="K1746" s="451"/>
      <c r="L1746" s="451"/>
      <c r="M1746" s="451"/>
      <c r="N1746" s="451"/>
      <c r="O1746" s="451"/>
      <c r="P1746" s="451"/>
      <c r="Q1746" s="451"/>
      <c r="R1746" s="451"/>
      <c r="S1746" s="451"/>
      <c r="T1746" s="451"/>
      <c r="U1746" s="451"/>
      <c r="V1746" s="451"/>
      <c r="W1746" s="451"/>
      <c r="X1746" s="451"/>
      <c r="Y1746" s="451"/>
      <c r="Z1746" s="451"/>
      <c r="AA1746" s="451"/>
      <c r="AB1746" s="451"/>
      <c r="AC1746" s="451"/>
      <c r="AD1746" s="451"/>
      <c r="AE1746" s="451"/>
      <c r="AF1746" s="451"/>
      <c r="AG1746" s="451"/>
      <c r="AH1746" s="451"/>
      <c r="AI1746" s="451"/>
      <c r="AJ1746" s="451"/>
      <c r="AK1746" s="451"/>
      <c r="AL1746" s="451"/>
      <c r="AM1746" s="451"/>
      <c r="AN1746" s="451"/>
      <c r="AO1746" s="451"/>
      <c r="AP1746" s="451"/>
      <c r="AQ1746" s="451"/>
      <c r="AR1746" s="451"/>
      <c r="AS1746" s="451"/>
      <c r="AT1746" s="451"/>
      <c r="AU1746" s="451"/>
      <c r="AV1746" s="451"/>
    </row>
    <row r="1747" spans="1:48">
      <c r="A1747" s="451"/>
      <c r="B1747" s="451"/>
      <c r="C1747" s="451"/>
      <c r="D1747" s="451"/>
      <c r="E1747" s="451"/>
      <c r="F1747" s="451"/>
      <c r="G1747" s="451"/>
      <c r="H1747" s="451"/>
      <c r="I1747" s="451"/>
      <c r="J1747" s="451"/>
      <c r="K1747" s="451"/>
      <c r="L1747" s="451"/>
      <c r="M1747" s="451"/>
      <c r="N1747" s="451"/>
      <c r="O1747" s="451"/>
      <c r="P1747" s="451"/>
      <c r="Q1747" s="451"/>
      <c r="R1747" s="451"/>
      <c r="S1747" s="451"/>
      <c r="T1747" s="451"/>
      <c r="U1747" s="451"/>
      <c r="V1747" s="451"/>
      <c r="W1747" s="451"/>
      <c r="X1747" s="451"/>
      <c r="Y1747" s="451"/>
      <c r="Z1747" s="451"/>
      <c r="AA1747" s="451"/>
      <c r="AB1747" s="451"/>
      <c r="AC1747" s="451"/>
      <c r="AD1747" s="451"/>
      <c r="AE1747" s="451"/>
      <c r="AF1747" s="451"/>
      <c r="AG1747" s="451"/>
      <c r="AH1747" s="451"/>
      <c r="AI1747" s="451"/>
      <c r="AJ1747" s="451"/>
      <c r="AK1747" s="451"/>
      <c r="AL1747" s="451"/>
      <c r="AM1747" s="451"/>
      <c r="AN1747" s="451"/>
      <c r="AO1747" s="451"/>
      <c r="AP1747" s="451"/>
      <c r="AQ1747" s="451"/>
      <c r="AR1747" s="451"/>
      <c r="AS1747" s="451"/>
      <c r="AT1747" s="451"/>
      <c r="AU1747" s="451"/>
      <c r="AV1747" s="451"/>
    </row>
    <row r="1748" spans="1:48">
      <c r="A1748" s="451"/>
      <c r="B1748" s="451"/>
      <c r="C1748" s="451"/>
      <c r="D1748" s="451"/>
      <c r="E1748" s="451"/>
      <c r="F1748" s="451"/>
      <c r="G1748" s="451"/>
      <c r="H1748" s="451"/>
      <c r="I1748" s="451"/>
      <c r="J1748" s="451"/>
      <c r="K1748" s="451"/>
      <c r="L1748" s="451"/>
      <c r="M1748" s="451"/>
      <c r="N1748" s="451"/>
      <c r="O1748" s="451"/>
      <c r="P1748" s="451"/>
      <c r="Q1748" s="451"/>
      <c r="R1748" s="451"/>
      <c r="S1748" s="451"/>
      <c r="T1748" s="451"/>
      <c r="U1748" s="451"/>
      <c r="V1748" s="451"/>
      <c r="W1748" s="451"/>
      <c r="X1748" s="451"/>
      <c r="Y1748" s="451"/>
      <c r="Z1748" s="451"/>
      <c r="AA1748" s="451"/>
      <c r="AB1748" s="451"/>
      <c r="AC1748" s="451"/>
      <c r="AD1748" s="451"/>
      <c r="AE1748" s="451"/>
      <c r="AF1748" s="451"/>
      <c r="AG1748" s="451"/>
      <c r="AH1748" s="451"/>
      <c r="AI1748" s="451"/>
      <c r="AJ1748" s="451"/>
      <c r="AK1748" s="451"/>
      <c r="AL1748" s="451"/>
      <c r="AM1748" s="451"/>
      <c r="AN1748" s="451"/>
      <c r="AO1748" s="451"/>
      <c r="AP1748" s="451"/>
      <c r="AQ1748" s="451"/>
      <c r="AR1748" s="451"/>
      <c r="AS1748" s="451"/>
      <c r="AT1748" s="451"/>
      <c r="AU1748" s="451"/>
      <c r="AV1748" s="451"/>
    </row>
    <row r="1749" spans="1:48">
      <c r="A1749" s="451"/>
      <c r="B1749" s="451"/>
      <c r="C1749" s="451"/>
      <c r="D1749" s="451"/>
      <c r="E1749" s="451"/>
      <c r="F1749" s="451"/>
      <c r="G1749" s="451"/>
      <c r="H1749" s="451"/>
      <c r="I1749" s="451"/>
      <c r="J1749" s="451"/>
      <c r="K1749" s="451"/>
      <c r="L1749" s="451"/>
      <c r="M1749" s="451"/>
      <c r="N1749" s="451"/>
      <c r="O1749" s="451"/>
      <c r="P1749" s="451"/>
      <c r="Q1749" s="451"/>
      <c r="R1749" s="451"/>
      <c r="S1749" s="451"/>
      <c r="T1749" s="451"/>
      <c r="U1749" s="451"/>
      <c r="V1749" s="451"/>
      <c r="W1749" s="451"/>
      <c r="X1749" s="451"/>
      <c r="Y1749" s="451"/>
      <c r="Z1749" s="451"/>
      <c r="AA1749" s="451"/>
      <c r="AB1749" s="451"/>
      <c r="AC1749" s="451"/>
      <c r="AD1749" s="451"/>
      <c r="AE1749" s="451"/>
      <c r="AF1749" s="451"/>
      <c r="AG1749" s="451"/>
      <c r="AH1749" s="451"/>
      <c r="AI1749" s="451"/>
      <c r="AJ1749" s="451"/>
      <c r="AK1749" s="451"/>
      <c r="AL1749" s="451"/>
      <c r="AM1749" s="451"/>
      <c r="AN1749" s="451"/>
      <c r="AO1749" s="451"/>
      <c r="AP1749" s="451"/>
      <c r="AQ1749" s="451"/>
      <c r="AR1749" s="451"/>
      <c r="AS1749" s="451"/>
      <c r="AT1749" s="451"/>
      <c r="AU1749" s="451"/>
      <c r="AV1749" s="451"/>
    </row>
    <row r="1750" spans="1:48">
      <c r="A1750" s="451"/>
      <c r="B1750" s="451"/>
      <c r="C1750" s="451"/>
      <c r="D1750" s="451"/>
      <c r="E1750" s="451"/>
      <c r="F1750" s="451"/>
      <c r="G1750" s="451"/>
      <c r="H1750" s="451"/>
      <c r="I1750" s="451"/>
      <c r="J1750" s="451"/>
      <c r="K1750" s="451"/>
      <c r="L1750" s="451"/>
      <c r="M1750" s="451"/>
      <c r="N1750" s="451"/>
      <c r="O1750" s="451"/>
      <c r="P1750" s="451"/>
      <c r="Q1750" s="451"/>
      <c r="R1750" s="451"/>
      <c r="S1750" s="451"/>
      <c r="T1750" s="451"/>
      <c r="U1750" s="451"/>
      <c r="V1750" s="451"/>
      <c r="W1750" s="451"/>
      <c r="X1750" s="451"/>
      <c r="Y1750" s="451"/>
      <c r="Z1750" s="451"/>
      <c r="AA1750" s="451"/>
      <c r="AB1750" s="451"/>
      <c r="AC1750" s="451"/>
      <c r="AD1750" s="451"/>
      <c r="AE1750" s="451"/>
      <c r="AF1750" s="451"/>
      <c r="AG1750" s="451"/>
      <c r="AH1750" s="451"/>
      <c r="AI1750" s="451"/>
      <c r="AJ1750" s="451"/>
      <c r="AK1750" s="451"/>
      <c r="AL1750" s="451"/>
      <c r="AM1750" s="451"/>
      <c r="AN1750" s="451"/>
      <c r="AO1750" s="451"/>
      <c r="AP1750" s="451"/>
      <c r="AQ1750" s="451"/>
      <c r="AR1750" s="451"/>
      <c r="AS1750" s="451"/>
      <c r="AT1750" s="451"/>
      <c r="AU1750" s="451"/>
      <c r="AV1750" s="451"/>
    </row>
    <row r="1751" spans="1:48">
      <c r="A1751" s="451"/>
      <c r="B1751" s="451"/>
      <c r="C1751" s="451"/>
      <c r="D1751" s="451"/>
      <c r="E1751" s="451"/>
      <c r="F1751" s="451"/>
      <c r="G1751" s="451"/>
      <c r="H1751" s="451"/>
      <c r="I1751" s="451"/>
      <c r="J1751" s="451"/>
      <c r="K1751" s="451"/>
      <c r="L1751" s="451"/>
      <c r="M1751" s="451"/>
      <c r="N1751" s="451"/>
      <c r="O1751" s="451"/>
      <c r="P1751" s="451"/>
      <c r="Q1751" s="451"/>
      <c r="R1751" s="451"/>
      <c r="S1751" s="451"/>
      <c r="T1751" s="451"/>
      <c r="U1751" s="451"/>
      <c r="V1751" s="451"/>
      <c r="W1751" s="451"/>
      <c r="X1751" s="451"/>
      <c r="Y1751" s="451"/>
      <c r="Z1751" s="451"/>
      <c r="AA1751" s="451"/>
      <c r="AB1751" s="451"/>
      <c r="AC1751" s="451"/>
      <c r="AD1751" s="451"/>
      <c r="AE1751" s="451"/>
      <c r="AF1751" s="451"/>
      <c r="AG1751" s="451"/>
      <c r="AH1751" s="451"/>
      <c r="AI1751" s="451"/>
      <c r="AJ1751" s="451"/>
      <c r="AK1751" s="451"/>
      <c r="AL1751" s="451"/>
      <c r="AM1751" s="451"/>
      <c r="AN1751" s="451"/>
      <c r="AO1751" s="451"/>
      <c r="AP1751" s="451"/>
      <c r="AQ1751" s="451"/>
      <c r="AR1751" s="451"/>
      <c r="AS1751" s="451"/>
      <c r="AT1751" s="451"/>
      <c r="AU1751" s="451"/>
      <c r="AV1751" s="451"/>
    </row>
    <row r="1752" spans="1:48">
      <c r="A1752" s="451"/>
      <c r="B1752" s="451"/>
      <c r="C1752" s="451"/>
      <c r="D1752" s="451"/>
      <c r="E1752" s="451"/>
      <c r="F1752" s="451"/>
      <c r="G1752" s="451"/>
      <c r="H1752" s="451"/>
      <c r="I1752" s="451"/>
      <c r="J1752" s="451"/>
      <c r="K1752" s="451"/>
      <c r="L1752" s="451"/>
      <c r="M1752" s="451"/>
      <c r="N1752" s="451"/>
      <c r="O1752" s="451"/>
      <c r="P1752" s="451"/>
      <c r="Q1752" s="451"/>
      <c r="R1752" s="451"/>
      <c r="S1752" s="451"/>
      <c r="T1752" s="451"/>
      <c r="U1752" s="451"/>
      <c r="V1752" s="451"/>
      <c r="W1752" s="451"/>
      <c r="X1752" s="451"/>
      <c r="Y1752" s="451"/>
      <c r="Z1752" s="451"/>
      <c r="AA1752" s="451"/>
      <c r="AB1752" s="451"/>
      <c r="AC1752" s="451"/>
      <c r="AD1752" s="451"/>
      <c r="AE1752" s="451"/>
      <c r="AF1752" s="451"/>
      <c r="AG1752" s="451"/>
      <c r="AH1752" s="451"/>
      <c r="AI1752" s="451"/>
      <c r="AJ1752" s="451"/>
      <c r="AK1752" s="451"/>
      <c r="AL1752" s="451"/>
      <c r="AM1752" s="451"/>
      <c r="AN1752" s="451"/>
      <c r="AO1752" s="451"/>
      <c r="AP1752" s="451"/>
      <c r="AQ1752" s="451"/>
      <c r="AR1752" s="451"/>
      <c r="AS1752" s="451"/>
      <c r="AT1752" s="451"/>
      <c r="AU1752" s="451"/>
      <c r="AV1752" s="451"/>
    </row>
    <row r="1753" spans="1:48">
      <c r="A1753" s="451"/>
      <c r="B1753" s="451"/>
      <c r="C1753" s="451"/>
      <c r="D1753" s="451"/>
      <c r="E1753" s="451"/>
      <c r="F1753" s="451"/>
      <c r="G1753" s="451"/>
      <c r="H1753" s="451"/>
      <c r="I1753" s="451"/>
      <c r="J1753" s="451"/>
      <c r="K1753" s="451"/>
      <c r="L1753" s="451"/>
      <c r="M1753" s="451"/>
      <c r="N1753" s="451"/>
      <c r="O1753" s="451"/>
      <c r="P1753" s="451"/>
      <c r="Q1753" s="451"/>
      <c r="R1753" s="451"/>
      <c r="S1753" s="451"/>
      <c r="T1753" s="451"/>
      <c r="U1753" s="451"/>
      <c r="V1753" s="451"/>
      <c r="W1753" s="451"/>
      <c r="X1753" s="451"/>
      <c r="Y1753" s="451"/>
      <c r="Z1753" s="451"/>
      <c r="AA1753" s="451"/>
      <c r="AB1753" s="451"/>
      <c r="AC1753" s="451"/>
      <c r="AD1753" s="451"/>
      <c r="AE1753" s="451"/>
      <c r="AF1753" s="451"/>
      <c r="AG1753" s="451"/>
      <c r="AH1753" s="451"/>
      <c r="AI1753" s="451"/>
      <c r="AJ1753" s="451"/>
      <c r="AK1753" s="451"/>
      <c r="AL1753" s="451"/>
      <c r="AM1753" s="451"/>
      <c r="AN1753" s="451"/>
      <c r="AO1753" s="451"/>
      <c r="AP1753" s="451"/>
      <c r="AQ1753" s="451"/>
      <c r="AR1753" s="451"/>
      <c r="AS1753" s="451"/>
      <c r="AT1753" s="451"/>
      <c r="AU1753" s="451"/>
      <c r="AV1753" s="451"/>
    </row>
    <row r="1754" spans="1:48">
      <c r="A1754" s="451"/>
      <c r="B1754" s="451"/>
      <c r="C1754" s="451"/>
      <c r="D1754" s="451"/>
      <c r="E1754" s="451"/>
      <c r="F1754" s="451"/>
      <c r="G1754" s="451"/>
      <c r="H1754" s="451"/>
      <c r="I1754" s="451"/>
      <c r="J1754" s="451"/>
      <c r="K1754" s="451"/>
      <c r="L1754" s="451"/>
      <c r="M1754" s="451"/>
      <c r="N1754" s="451"/>
      <c r="O1754" s="451"/>
      <c r="P1754" s="451"/>
      <c r="Q1754" s="451"/>
      <c r="R1754" s="451"/>
      <c r="S1754" s="451"/>
      <c r="T1754" s="451"/>
      <c r="U1754" s="451"/>
      <c r="V1754" s="451"/>
      <c r="W1754" s="451"/>
      <c r="X1754" s="451"/>
      <c r="Y1754" s="451"/>
      <c r="Z1754" s="451"/>
      <c r="AA1754" s="451"/>
      <c r="AB1754" s="451"/>
      <c r="AC1754" s="451"/>
      <c r="AD1754" s="451"/>
      <c r="AE1754" s="451"/>
      <c r="AF1754" s="451"/>
      <c r="AG1754" s="451"/>
      <c r="AH1754" s="451"/>
      <c r="AI1754" s="451"/>
      <c r="AJ1754" s="451"/>
      <c r="AK1754" s="451"/>
      <c r="AL1754" s="451"/>
      <c r="AM1754" s="451"/>
      <c r="AN1754" s="451"/>
      <c r="AO1754" s="451"/>
      <c r="AP1754" s="451"/>
      <c r="AQ1754" s="451"/>
      <c r="AR1754" s="451"/>
      <c r="AS1754" s="451"/>
      <c r="AT1754" s="451"/>
      <c r="AU1754" s="451"/>
      <c r="AV1754" s="451"/>
    </row>
    <row r="1755" spans="1:48">
      <c r="A1755" s="451"/>
      <c r="B1755" s="451"/>
      <c r="C1755" s="451"/>
      <c r="D1755" s="451"/>
      <c r="E1755" s="451"/>
      <c r="F1755" s="451"/>
      <c r="G1755" s="451"/>
      <c r="H1755" s="451"/>
      <c r="I1755" s="451"/>
      <c r="J1755" s="451"/>
      <c r="K1755" s="451"/>
      <c r="L1755" s="451"/>
      <c r="M1755" s="451"/>
      <c r="N1755" s="451"/>
      <c r="O1755" s="451"/>
      <c r="P1755" s="451"/>
      <c r="Q1755" s="451"/>
      <c r="R1755" s="451"/>
      <c r="S1755" s="451"/>
      <c r="T1755" s="451"/>
      <c r="U1755" s="451"/>
      <c r="V1755" s="451"/>
      <c r="W1755" s="451"/>
      <c r="X1755" s="451"/>
      <c r="Y1755" s="451"/>
      <c r="Z1755" s="451"/>
      <c r="AA1755" s="451"/>
      <c r="AB1755" s="451"/>
      <c r="AC1755" s="451"/>
      <c r="AD1755" s="451"/>
      <c r="AE1755" s="451"/>
      <c r="AF1755" s="451"/>
      <c r="AG1755" s="451"/>
      <c r="AH1755" s="451"/>
      <c r="AI1755" s="451"/>
      <c r="AJ1755" s="451"/>
      <c r="AK1755" s="451"/>
      <c r="AL1755" s="451"/>
      <c r="AM1755" s="451"/>
      <c r="AN1755" s="451"/>
      <c r="AO1755" s="451"/>
      <c r="AP1755" s="451"/>
      <c r="AQ1755" s="451"/>
      <c r="AR1755" s="451"/>
      <c r="AS1755" s="451"/>
      <c r="AT1755" s="451"/>
      <c r="AU1755" s="451"/>
      <c r="AV1755" s="451"/>
    </row>
    <row r="1756" spans="1:48">
      <c r="A1756" s="451"/>
      <c r="B1756" s="451"/>
      <c r="C1756" s="451"/>
      <c r="D1756" s="451"/>
      <c r="E1756" s="451"/>
      <c r="F1756" s="451"/>
      <c r="G1756" s="451"/>
      <c r="H1756" s="451"/>
      <c r="I1756" s="451"/>
      <c r="J1756" s="451"/>
      <c r="K1756" s="451"/>
      <c r="L1756" s="451"/>
      <c r="M1756" s="451"/>
      <c r="N1756" s="451"/>
      <c r="O1756" s="451"/>
      <c r="P1756" s="451"/>
      <c r="Q1756" s="451"/>
      <c r="R1756" s="451"/>
      <c r="S1756" s="451"/>
      <c r="T1756" s="451"/>
      <c r="U1756" s="451"/>
      <c r="V1756" s="451"/>
      <c r="W1756" s="451"/>
      <c r="X1756" s="451"/>
      <c r="Y1756" s="451"/>
      <c r="Z1756" s="451"/>
      <c r="AA1756" s="451"/>
      <c r="AB1756" s="451"/>
      <c r="AC1756" s="451"/>
      <c r="AD1756" s="451"/>
      <c r="AE1756" s="451"/>
      <c r="AF1756" s="451"/>
      <c r="AG1756" s="451"/>
      <c r="AH1756" s="451"/>
      <c r="AI1756" s="451"/>
      <c r="AJ1756" s="451"/>
      <c r="AK1756" s="451"/>
      <c r="AL1756" s="451"/>
      <c r="AM1756" s="451"/>
      <c r="AN1756" s="451"/>
      <c r="AO1756" s="451"/>
      <c r="AP1756" s="451"/>
      <c r="AQ1756" s="451"/>
      <c r="AR1756" s="451"/>
      <c r="AS1756" s="451"/>
      <c r="AT1756" s="451"/>
      <c r="AU1756" s="451"/>
      <c r="AV1756" s="451"/>
    </row>
    <row r="1757" spans="1:48">
      <c r="A1757" s="451"/>
      <c r="B1757" s="451"/>
      <c r="C1757" s="451"/>
      <c r="D1757" s="451"/>
      <c r="E1757" s="451"/>
      <c r="F1757" s="451"/>
      <c r="G1757" s="451"/>
      <c r="H1757" s="451"/>
      <c r="I1757" s="451"/>
      <c r="J1757" s="451"/>
      <c r="K1757" s="451"/>
      <c r="L1757" s="451"/>
      <c r="M1757" s="451"/>
      <c r="N1757" s="451"/>
      <c r="O1757" s="451"/>
      <c r="P1757" s="451"/>
      <c r="Q1757" s="451"/>
      <c r="R1757" s="451"/>
      <c r="S1757" s="451"/>
      <c r="T1757" s="451"/>
      <c r="U1757" s="451"/>
      <c r="V1757" s="451"/>
      <c r="W1757" s="451"/>
      <c r="X1757" s="451"/>
      <c r="Y1757" s="451"/>
      <c r="Z1757" s="451"/>
      <c r="AA1757" s="451"/>
      <c r="AB1757" s="451"/>
      <c r="AC1757" s="451"/>
      <c r="AD1757" s="451"/>
      <c r="AE1757" s="451"/>
      <c r="AF1757" s="451"/>
      <c r="AG1757" s="451"/>
      <c r="AH1757" s="451"/>
      <c r="AI1757" s="451"/>
      <c r="AJ1757" s="451"/>
      <c r="AK1757" s="451"/>
      <c r="AL1757" s="451"/>
      <c r="AM1757" s="451"/>
      <c r="AN1757" s="451"/>
      <c r="AO1757" s="451"/>
      <c r="AP1757" s="451"/>
      <c r="AQ1757" s="451"/>
      <c r="AR1757" s="451"/>
      <c r="AS1757" s="451"/>
      <c r="AT1757" s="451"/>
      <c r="AU1757" s="451"/>
      <c r="AV1757" s="451"/>
    </row>
    <row r="1758" spans="1:48">
      <c r="A1758" s="451"/>
      <c r="B1758" s="451"/>
      <c r="C1758" s="451"/>
      <c r="D1758" s="451"/>
      <c r="E1758" s="451"/>
      <c r="F1758" s="451"/>
      <c r="G1758" s="451"/>
      <c r="H1758" s="451"/>
      <c r="I1758" s="451"/>
      <c r="J1758" s="451"/>
      <c r="K1758" s="451"/>
      <c r="L1758" s="451"/>
      <c r="M1758" s="451"/>
      <c r="N1758" s="451"/>
      <c r="O1758" s="451"/>
      <c r="P1758" s="451"/>
      <c r="Q1758" s="451"/>
      <c r="R1758" s="451"/>
      <c r="S1758" s="451"/>
      <c r="T1758" s="451"/>
      <c r="U1758" s="451"/>
      <c r="V1758" s="451"/>
      <c r="W1758" s="451"/>
      <c r="X1758" s="451"/>
      <c r="Y1758" s="451"/>
      <c r="Z1758" s="451"/>
      <c r="AA1758" s="451"/>
      <c r="AB1758" s="451"/>
      <c r="AC1758" s="451"/>
      <c r="AD1758" s="451"/>
      <c r="AE1758" s="451"/>
      <c r="AF1758" s="451"/>
      <c r="AG1758" s="451"/>
      <c r="AH1758" s="451"/>
      <c r="AI1758" s="451"/>
      <c r="AJ1758" s="451"/>
      <c r="AK1758" s="451"/>
      <c r="AL1758" s="451"/>
      <c r="AM1758" s="451"/>
      <c r="AN1758" s="451"/>
      <c r="AO1758" s="451"/>
      <c r="AP1758" s="451"/>
      <c r="AQ1758" s="451"/>
      <c r="AR1758" s="451"/>
      <c r="AS1758" s="451"/>
      <c r="AT1758" s="451"/>
      <c r="AU1758" s="451"/>
      <c r="AV1758" s="451"/>
    </row>
    <row r="1759" spans="1:48">
      <c r="A1759" s="451"/>
      <c r="B1759" s="451"/>
      <c r="C1759" s="451"/>
      <c r="D1759" s="451"/>
      <c r="E1759" s="451"/>
      <c r="F1759" s="451"/>
      <c r="G1759" s="451"/>
      <c r="H1759" s="451"/>
      <c r="I1759" s="451"/>
      <c r="J1759" s="451"/>
      <c r="K1759" s="451"/>
      <c r="L1759" s="451"/>
      <c r="M1759" s="451"/>
      <c r="N1759" s="451"/>
      <c r="O1759" s="451"/>
      <c r="P1759" s="451"/>
      <c r="Q1759" s="451"/>
      <c r="R1759" s="451"/>
      <c r="S1759" s="451"/>
      <c r="T1759" s="451"/>
      <c r="U1759" s="451"/>
      <c r="V1759" s="451"/>
      <c r="W1759" s="451"/>
      <c r="X1759" s="451"/>
      <c r="Y1759" s="451"/>
      <c r="Z1759" s="451"/>
      <c r="AA1759" s="451"/>
      <c r="AB1759" s="451"/>
      <c r="AC1759" s="451"/>
      <c r="AD1759" s="451"/>
      <c r="AE1759" s="451"/>
      <c r="AF1759" s="451"/>
      <c r="AG1759" s="451"/>
      <c r="AH1759" s="451"/>
      <c r="AI1759" s="451"/>
      <c r="AJ1759" s="451"/>
      <c r="AK1759" s="451"/>
      <c r="AL1759" s="451"/>
      <c r="AM1759" s="451"/>
      <c r="AN1759" s="451"/>
      <c r="AO1759" s="451"/>
      <c r="AP1759" s="451"/>
      <c r="AQ1759" s="451"/>
      <c r="AR1759" s="451"/>
      <c r="AS1759" s="451"/>
      <c r="AT1759" s="451"/>
      <c r="AU1759" s="451"/>
      <c r="AV1759" s="451"/>
    </row>
    <row r="1760" spans="1:48">
      <c r="A1760" s="451"/>
      <c r="B1760" s="451"/>
      <c r="C1760" s="451"/>
      <c r="D1760" s="451"/>
      <c r="E1760" s="451"/>
      <c r="F1760" s="451"/>
      <c r="G1760" s="451"/>
      <c r="H1760" s="451"/>
      <c r="I1760" s="451"/>
      <c r="J1760" s="451"/>
      <c r="K1760" s="451"/>
      <c r="L1760" s="451"/>
      <c r="M1760" s="451"/>
      <c r="N1760" s="451"/>
      <c r="O1760" s="451"/>
      <c r="P1760" s="451"/>
      <c r="Q1760" s="451"/>
      <c r="R1760" s="451"/>
      <c r="S1760" s="451"/>
      <c r="T1760" s="451"/>
      <c r="U1760" s="451"/>
      <c r="V1760" s="451"/>
      <c r="W1760" s="451"/>
      <c r="X1760" s="451"/>
      <c r="Y1760" s="451"/>
      <c r="Z1760" s="451"/>
      <c r="AA1760" s="451"/>
      <c r="AB1760" s="451"/>
      <c r="AC1760" s="451"/>
      <c r="AD1760" s="451"/>
      <c r="AE1760" s="451"/>
      <c r="AF1760" s="451"/>
      <c r="AG1760" s="451"/>
      <c r="AH1760" s="451"/>
      <c r="AI1760" s="451"/>
      <c r="AJ1760" s="451"/>
      <c r="AK1760" s="451"/>
      <c r="AL1760" s="451"/>
      <c r="AM1760" s="451"/>
      <c r="AN1760" s="451"/>
      <c r="AO1760" s="451"/>
      <c r="AP1760" s="451"/>
      <c r="AQ1760" s="451"/>
      <c r="AR1760" s="451"/>
      <c r="AS1760" s="451"/>
      <c r="AT1760" s="451"/>
      <c r="AU1760" s="451"/>
      <c r="AV1760" s="451"/>
    </row>
    <row r="1761" spans="1:48">
      <c r="A1761" s="451"/>
      <c r="B1761" s="451"/>
      <c r="C1761" s="451"/>
      <c r="D1761" s="451"/>
      <c r="E1761" s="451"/>
      <c r="F1761" s="451"/>
      <c r="G1761" s="451"/>
      <c r="H1761" s="451"/>
      <c r="I1761" s="451"/>
      <c r="J1761" s="451"/>
      <c r="K1761" s="451"/>
      <c r="L1761" s="451"/>
      <c r="M1761" s="451"/>
      <c r="N1761" s="451"/>
      <c r="O1761" s="451"/>
      <c r="P1761" s="451"/>
      <c r="Q1761" s="451"/>
      <c r="R1761" s="451"/>
      <c r="S1761" s="451"/>
      <c r="T1761" s="451"/>
      <c r="U1761" s="451"/>
      <c r="V1761" s="451"/>
      <c r="W1761" s="451"/>
      <c r="X1761" s="451"/>
      <c r="Y1761" s="451"/>
      <c r="Z1761" s="451"/>
      <c r="AA1761" s="451"/>
      <c r="AB1761" s="451"/>
      <c r="AC1761" s="451"/>
      <c r="AD1761" s="451"/>
      <c r="AE1761" s="451"/>
      <c r="AF1761" s="451"/>
      <c r="AG1761" s="451"/>
      <c r="AH1761" s="451"/>
      <c r="AI1761" s="451"/>
      <c r="AJ1761" s="451"/>
      <c r="AK1761" s="451"/>
      <c r="AL1761" s="451"/>
      <c r="AM1761" s="451"/>
      <c r="AN1761" s="451"/>
      <c r="AO1761" s="451"/>
      <c r="AP1761" s="451"/>
      <c r="AQ1761" s="451"/>
      <c r="AR1761" s="451"/>
      <c r="AS1761" s="451"/>
      <c r="AT1761" s="451"/>
      <c r="AU1761" s="451"/>
      <c r="AV1761" s="451"/>
    </row>
    <row r="1762" spans="1:48">
      <c r="A1762" s="451"/>
      <c r="B1762" s="451"/>
      <c r="C1762" s="451"/>
      <c r="D1762" s="451"/>
      <c r="E1762" s="451"/>
      <c r="F1762" s="451"/>
      <c r="G1762" s="451"/>
      <c r="H1762" s="451"/>
      <c r="I1762" s="451"/>
      <c r="J1762" s="451"/>
      <c r="K1762" s="451"/>
      <c r="L1762" s="451"/>
      <c r="M1762" s="451"/>
      <c r="N1762" s="451"/>
      <c r="O1762" s="451"/>
      <c r="P1762" s="451"/>
      <c r="Q1762" s="451"/>
      <c r="R1762" s="451"/>
      <c r="S1762" s="451"/>
      <c r="T1762" s="451"/>
      <c r="U1762" s="451"/>
      <c r="V1762" s="451"/>
      <c r="W1762" s="451"/>
      <c r="X1762" s="451"/>
      <c r="Y1762" s="451"/>
      <c r="Z1762" s="451"/>
      <c r="AA1762" s="451"/>
      <c r="AB1762" s="451"/>
      <c r="AC1762" s="451"/>
      <c r="AD1762" s="451"/>
      <c r="AE1762" s="451"/>
      <c r="AF1762" s="451"/>
      <c r="AG1762" s="451"/>
      <c r="AH1762" s="451"/>
      <c r="AI1762" s="451"/>
      <c r="AJ1762" s="451"/>
      <c r="AK1762" s="451"/>
      <c r="AL1762" s="451"/>
      <c r="AM1762" s="451"/>
      <c r="AN1762" s="451"/>
      <c r="AO1762" s="451"/>
      <c r="AP1762" s="451"/>
      <c r="AQ1762" s="451"/>
      <c r="AR1762" s="451"/>
      <c r="AS1762" s="451"/>
      <c r="AT1762" s="451"/>
      <c r="AU1762" s="451"/>
      <c r="AV1762" s="451"/>
    </row>
    <row r="1763" spans="1:48">
      <c r="A1763" s="451"/>
      <c r="B1763" s="451"/>
      <c r="C1763" s="451"/>
      <c r="D1763" s="451"/>
      <c r="E1763" s="451"/>
      <c r="F1763" s="451"/>
      <c r="G1763" s="451"/>
      <c r="H1763" s="451"/>
      <c r="I1763" s="451"/>
      <c r="J1763" s="451"/>
      <c r="K1763" s="451"/>
      <c r="L1763" s="451"/>
      <c r="M1763" s="451"/>
      <c r="N1763" s="451"/>
      <c r="O1763" s="451"/>
      <c r="P1763" s="451"/>
      <c r="Q1763" s="451"/>
      <c r="R1763" s="451"/>
      <c r="S1763" s="451"/>
      <c r="T1763" s="451"/>
      <c r="U1763" s="451"/>
      <c r="V1763" s="451"/>
      <c r="W1763" s="451"/>
      <c r="X1763" s="451"/>
      <c r="Y1763" s="451"/>
      <c r="Z1763" s="451"/>
      <c r="AA1763" s="451"/>
      <c r="AB1763" s="451"/>
      <c r="AC1763" s="451"/>
      <c r="AD1763" s="451"/>
      <c r="AE1763" s="451"/>
      <c r="AF1763" s="451"/>
      <c r="AG1763" s="451"/>
      <c r="AH1763" s="451"/>
      <c r="AI1763" s="451"/>
      <c r="AJ1763" s="451"/>
      <c r="AK1763" s="451"/>
      <c r="AL1763" s="451"/>
      <c r="AM1763" s="451"/>
      <c r="AN1763" s="451"/>
      <c r="AO1763" s="451"/>
      <c r="AP1763" s="451"/>
      <c r="AQ1763" s="451"/>
      <c r="AR1763" s="451"/>
      <c r="AS1763" s="451"/>
      <c r="AT1763" s="451"/>
      <c r="AU1763" s="451"/>
      <c r="AV1763" s="451"/>
    </row>
    <row r="1764" spans="1:48">
      <c r="A1764" s="451"/>
      <c r="B1764" s="451"/>
      <c r="C1764" s="451"/>
      <c r="D1764" s="451"/>
      <c r="E1764" s="451"/>
      <c r="F1764" s="451"/>
      <c r="G1764" s="451"/>
      <c r="H1764" s="451"/>
      <c r="I1764" s="451"/>
      <c r="J1764" s="451"/>
      <c r="K1764" s="451"/>
      <c r="L1764" s="451"/>
      <c r="M1764" s="451"/>
      <c r="N1764" s="451"/>
      <c r="O1764" s="451"/>
      <c r="P1764" s="451"/>
      <c r="Q1764" s="451"/>
      <c r="R1764" s="451"/>
      <c r="S1764" s="451"/>
      <c r="T1764" s="451"/>
      <c r="U1764" s="451"/>
      <c r="V1764" s="451"/>
      <c r="W1764" s="451"/>
      <c r="X1764" s="451"/>
      <c r="Y1764" s="451"/>
      <c r="Z1764" s="451"/>
      <c r="AA1764" s="451"/>
      <c r="AB1764" s="451"/>
      <c r="AC1764" s="451"/>
      <c r="AD1764" s="451"/>
      <c r="AE1764" s="451"/>
      <c r="AF1764" s="451"/>
      <c r="AG1764" s="451"/>
      <c r="AH1764" s="451"/>
      <c r="AI1764" s="451"/>
      <c r="AJ1764" s="451"/>
      <c r="AK1764" s="451"/>
      <c r="AL1764" s="451"/>
      <c r="AM1764" s="451"/>
      <c r="AN1764" s="451"/>
      <c r="AO1764" s="451"/>
      <c r="AP1764" s="451"/>
      <c r="AQ1764" s="451"/>
      <c r="AR1764" s="451"/>
      <c r="AS1764" s="451"/>
      <c r="AT1764" s="451"/>
      <c r="AU1764" s="451"/>
      <c r="AV1764" s="451"/>
    </row>
    <row r="1765" spans="1:48">
      <c r="A1765" s="451"/>
      <c r="B1765" s="451"/>
      <c r="C1765" s="451"/>
      <c r="D1765" s="451"/>
      <c r="E1765" s="451"/>
      <c r="F1765" s="451"/>
      <c r="G1765" s="451"/>
      <c r="H1765" s="451"/>
      <c r="I1765" s="451"/>
      <c r="J1765" s="451"/>
      <c r="K1765" s="451"/>
      <c r="L1765" s="451"/>
      <c r="M1765" s="451"/>
      <c r="N1765" s="451"/>
      <c r="O1765" s="451"/>
      <c r="P1765" s="451"/>
      <c r="Q1765" s="451"/>
      <c r="R1765" s="451"/>
      <c r="S1765" s="451"/>
      <c r="T1765" s="451"/>
      <c r="U1765" s="451"/>
      <c r="V1765" s="451"/>
      <c r="W1765" s="451"/>
      <c r="X1765" s="451"/>
      <c r="Y1765" s="451"/>
      <c r="Z1765" s="451"/>
      <c r="AA1765" s="451"/>
      <c r="AB1765" s="451"/>
      <c r="AC1765" s="451"/>
      <c r="AD1765" s="451"/>
      <c r="AE1765" s="451"/>
      <c r="AF1765" s="451"/>
      <c r="AG1765" s="451"/>
      <c r="AH1765" s="451"/>
      <c r="AI1765" s="451"/>
      <c r="AJ1765" s="451"/>
      <c r="AK1765" s="451"/>
      <c r="AL1765" s="451"/>
      <c r="AM1765" s="451"/>
      <c r="AN1765" s="451"/>
      <c r="AO1765" s="451"/>
      <c r="AP1765" s="451"/>
      <c r="AQ1765" s="451"/>
      <c r="AR1765" s="451"/>
      <c r="AS1765" s="451"/>
      <c r="AT1765" s="451"/>
      <c r="AU1765" s="451"/>
      <c r="AV1765" s="451"/>
    </row>
    <row r="1766" spans="1:48">
      <c r="A1766" s="451"/>
      <c r="B1766" s="451"/>
      <c r="C1766" s="451"/>
      <c r="D1766" s="451"/>
      <c r="E1766" s="451"/>
      <c r="F1766" s="451"/>
      <c r="G1766" s="451"/>
      <c r="H1766" s="451"/>
      <c r="I1766" s="451"/>
      <c r="J1766" s="451"/>
      <c r="K1766" s="451"/>
      <c r="L1766" s="451"/>
      <c r="M1766" s="451"/>
      <c r="N1766" s="451"/>
      <c r="O1766" s="451"/>
      <c r="P1766" s="451"/>
      <c r="Q1766" s="451"/>
      <c r="R1766" s="451"/>
      <c r="S1766" s="451"/>
      <c r="T1766" s="451"/>
      <c r="U1766" s="451"/>
      <c r="V1766" s="451"/>
      <c r="W1766" s="451"/>
      <c r="X1766" s="451"/>
      <c r="Y1766" s="451"/>
      <c r="Z1766" s="451"/>
      <c r="AA1766" s="451"/>
      <c r="AB1766" s="451"/>
      <c r="AC1766" s="451"/>
      <c r="AD1766" s="451"/>
      <c r="AE1766" s="451"/>
      <c r="AF1766" s="451"/>
      <c r="AG1766" s="451"/>
      <c r="AH1766" s="451"/>
      <c r="AI1766" s="451"/>
      <c r="AJ1766" s="451"/>
      <c r="AK1766" s="451"/>
      <c r="AL1766" s="451"/>
      <c r="AM1766" s="451"/>
      <c r="AN1766" s="451"/>
      <c r="AO1766" s="451"/>
      <c r="AP1766" s="451"/>
      <c r="AQ1766" s="451"/>
      <c r="AR1766" s="451"/>
      <c r="AS1766" s="451"/>
      <c r="AT1766" s="451"/>
      <c r="AU1766" s="451"/>
      <c r="AV1766" s="451"/>
    </row>
    <row r="1767" spans="1:48">
      <c r="A1767" s="451"/>
      <c r="B1767" s="451"/>
      <c r="C1767" s="451"/>
      <c r="D1767" s="451"/>
      <c r="E1767" s="451"/>
      <c r="F1767" s="451"/>
      <c r="G1767" s="451"/>
      <c r="H1767" s="451"/>
      <c r="I1767" s="451"/>
      <c r="J1767" s="451"/>
      <c r="K1767" s="451"/>
      <c r="L1767" s="451"/>
      <c r="M1767" s="451"/>
      <c r="N1767" s="451"/>
      <c r="O1767" s="451"/>
      <c r="P1767" s="451"/>
      <c r="Q1767" s="451"/>
      <c r="R1767" s="451"/>
      <c r="S1767" s="451"/>
      <c r="T1767" s="451"/>
      <c r="U1767" s="451"/>
      <c r="V1767" s="451"/>
      <c r="W1767" s="451"/>
      <c r="X1767" s="451"/>
      <c r="Y1767" s="451"/>
      <c r="Z1767" s="451"/>
      <c r="AA1767" s="451"/>
      <c r="AB1767" s="451"/>
      <c r="AC1767" s="451"/>
      <c r="AD1767" s="451"/>
      <c r="AE1767" s="451"/>
      <c r="AF1767" s="451"/>
      <c r="AG1767" s="451"/>
      <c r="AH1767" s="451"/>
      <c r="AI1767" s="451"/>
      <c r="AJ1767" s="451"/>
      <c r="AK1767" s="451"/>
      <c r="AL1767" s="451"/>
      <c r="AM1767" s="451"/>
      <c r="AN1767" s="451"/>
      <c r="AO1767" s="451"/>
      <c r="AP1767" s="451"/>
      <c r="AQ1767" s="451"/>
      <c r="AR1767" s="451"/>
      <c r="AS1767" s="451"/>
      <c r="AT1767" s="451"/>
      <c r="AU1767" s="451"/>
      <c r="AV1767" s="451"/>
    </row>
    <row r="1768" spans="1:48">
      <c r="A1768" s="451"/>
      <c r="B1768" s="451"/>
      <c r="C1768" s="451"/>
      <c r="D1768" s="451"/>
      <c r="E1768" s="451"/>
      <c r="F1768" s="451"/>
      <c r="G1768" s="451"/>
      <c r="H1768" s="451"/>
      <c r="I1768" s="451"/>
      <c r="J1768" s="451"/>
      <c r="K1768" s="451"/>
      <c r="L1768" s="451"/>
      <c r="M1768" s="451"/>
      <c r="N1768" s="451"/>
      <c r="O1768" s="451"/>
      <c r="P1768" s="451"/>
      <c r="Q1768" s="451"/>
      <c r="R1768" s="451"/>
      <c r="S1768" s="451"/>
      <c r="T1768" s="451"/>
      <c r="U1768" s="451"/>
      <c r="V1768" s="451"/>
      <c r="W1768" s="451"/>
      <c r="X1768" s="451"/>
      <c r="Y1768" s="451"/>
      <c r="Z1768" s="451"/>
      <c r="AA1768" s="451"/>
      <c r="AB1768" s="451"/>
      <c r="AC1768" s="451"/>
      <c r="AD1768" s="451"/>
      <c r="AE1768" s="451"/>
      <c r="AF1768" s="451"/>
      <c r="AG1768" s="451"/>
      <c r="AH1768" s="451"/>
      <c r="AI1768" s="451"/>
      <c r="AJ1768" s="451"/>
      <c r="AK1768" s="451"/>
      <c r="AL1768" s="451"/>
      <c r="AM1768" s="451"/>
      <c r="AN1768" s="451"/>
      <c r="AO1768" s="451"/>
      <c r="AP1768" s="451"/>
      <c r="AQ1768" s="451"/>
      <c r="AR1768" s="451"/>
      <c r="AS1768" s="451"/>
      <c r="AT1768" s="451"/>
      <c r="AU1768" s="451"/>
      <c r="AV1768" s="451"/>
    </row>
    <row r="1769" spans="1:48">
      <c r="A1769" s="451"/>
      <c r="B1769" s="451"/>
      <c r="C1769" s="451"/>
      <c r="D1769" s="451"/>
      <c r="E1769" s="451"/>
      <c r="F1769" s="451"/>
      <c r="G1769" s="451"/>
      <c r="H1769" s="451"/>
      <c r="I1769" s="451"/>
      <c r="J1769" s="451"/>
      <c r="K1769" s="451"/>
      <c r="L1769" s="451"/>
      <c r="M1769" s="451"/>
      <c r="N1769" s="451"/>
      <c r="O1769" s="451"/>
      <c r="P1769" s="451"/>
      <c r="Q1769" s="451"/>
      <c r="R1769" s="451"/>
      <c r="S1769" s="451"/>
      <c r="T1769" s="451"/>
      <c r="U1769" s="451"/>
      <c r="V1769" s="451"/>
      <c r="W1769" s="451"/>
      <c r="X1769" s="451"/>
      <c r="Y1769" s="451"/>
      <c r="Z1769" s="451"/>
      <c r="AA1769" s="451"/>
      <c r="AB1769" s="451"/>
      <c r="AC1769" s="451"/>
      <c r="AD1769" s="451"/>
      <c r="AE1769" s="451"/>
      <c r="AF1769" s="451"/>
      <c r="AG1769" s="451"/>
      <c r="AH1769" s="451"/>
      <c r="AI1769" s="451"/>
      <c r="AJ1769" s="451"/>
      <c r="AK1769" s="451"/>
      <c r="AL1769" s="451"/>
      <c r="AM1769" s="451"/>
      <c r="AN1769" s="451"/>
      <c r="AO1769" s="451"/>
      <c r="AP1769" s="451"/>
      <c r="AQ1769" s="451"/>
      <c r="AR1769" s="451"/>
      <c r="AS1769" s="451"/>
      <c r="AT1769" s="451"/>
      <c r="AU1769" s="451"/>
      <c r="AV1769" s="451"/>
    </row>
    <row r="1770" spans="1:48">
      <c r="A1770" s="451"/>
      <c r="B1770" s="451"/>
      <c r="C1770" s="451"/>
      <c r="D1770" s="451"/>
      <c r="E1770" s="451"/>
      <c r="F1770" s="451"/>
      <c r="G1770" s="451"/>
      <c r="H1770" s="451"/>
      <c r="I1770" s="451"/>
      <c r="J1770" s="451"/>
      <c r="K1770" s="451"/>
      <c r="L1770" s="451"/>
      <c r="M1770" s="451"/>
      <c r="N1770" s="451"/>
      <c r="O1770" s="451"/>
      <c r="P1770" s="451"/>
      <c r="Q1770" s="451"/>
      <c r="R1770" s="451"/>
      <c r="S1770" s="451"/>
      <c r="T1770" s="451"/>
      <c r="U1770" s="451"/>
      <c r="V1770" s="451"/>
      <c r="W1770" s="451"/>
      <c r="X1770" s="451"/>
      <c r="Y1770" s="451"/>
      <c r="Z1770" s="451"/>
      <c r="AA1770" s="451"/>
      <c r="AB1770" s="451"/>
      <c r="AC1770" s="451"/>
      <c r="AD1770" s="451"/>
      <c r="AE1770" s="451"/>
      <c r="AF1770" s="451"/>
      <c r="AG1770" s="451"/>
      <c r="AH1770" s="451"/>
      <c r="AI1770" s="451"/>
      <c r="AJ1770" s="451"/>
      <c r="AK1770" s="451"/>
      <c r="AL1770" s="451"/>
      <c r="AM1770" s="451"/>
      <c r="AN1770" s="451"/>
      <c r="AO1770" s="451"/>
      <c r="AP1770" s="451"/>
      <c r="AQ1770" s="451"/>
      <c r="AR1770" s="451"/>
      <c r="AS1770" s="451"/>
      <c r="AT1770" s="451"/>
      <c r="AU1770" s="451"/>
      <c r="AV1770" s="451"/>
    </row>
    <row r="1771" spans="1:48">
      <c r="A1771" s="451"/>
      <c r="B1771" s="451"/>
      <c r="C1771" s="451"/>
      <c r="D1771" s="451"/>
      <c r="E1771" s="451"/>
      <c r="F1771" s="451"/>
      <c r="G1771" s="451"/>
      <c r="H1771" s="451"/>
      <c r="I1771" s="451"/>
      <c r="J1771" s="451"/>
      <c r="K1771" s="451"/>
      <c r="L1771" s="451"/>
      <c r="M1771" s="451"/>
      <c r="N1771" s="451"/>
      <c r="O1771" s="451"/>
      <c r="P1771" s="451"/>
      <c r="Q1771" s="451"/>
      <c r="R1771" s="451"/>
      <c r="S1771" s="451"/>
      <c r="T1771" s="451"/>
      <c r="U1771" s="451"/>
      <c r="V1771" s="451"/>
      <c r="W1771" s="451"/>
      <c r="X1771" s="451"/>
      <c r="Y1771" s="451"/>
      <c r="Z1771" s="451"/>
      <c r="AA1771" s="451"/>
      <c r="AB1771" s="451"/>
      <c r="AC1771" s="451"/>
      <c r="AD1771" s="451"/>
      <c r="AE1771" s="451"/>
      <c r="AF1771" s="451"/>
      <c r="AG1771" s="451"/>
      <c r="AH1771" s="451"/>
      <c r="AI1771" s="451"/>
      <c r="AJ1771" s="451"/>
      <c r="AK1771" s="451"/>
      <c r="AL1771" s="451"/>
      <c r="AM1771" s="451"/>
      <c r="AN1771" s="451"/>
      <c r="AO1771" s="451"/>
      <c r="AP1771" s="451"/>
      <c r="AQ1771" s="451"/>
      <c r="AR1771" s="451"/>
      <c r="AS1771" s="451"/>
      <c r="AT1771" s="451"/>
      <c r="AU1771" s="451"/>
      <c r="AV1771" s="451"/>
    </row>
    <row r="1772" spans="1:48">
      <c r="A1772" s="451"/>
      <c r="B1772" s="451"/>
      <c r="C1772" s="451"/>
      <c r="D1772" s="451"/>
      <c r="E1772" s="451"/>
      <c r="F1772" s="451"/>
      <c r="G1772" s="451"/>
      <c r="H1772" s="451"/>
      <c r="I1772" s="451"/>
      <c r="J1772" s="451"/>
      <c r="K1772" s="451"/>
      <c r="L1772" s="451"/>
      <c r="M1772" s="451"/>
      <c r="N1772" s="451"/>
      <c r="O1772" s="451"/>
      <c r="P1772" s="451"/>
      <c r="Q1772" s="451"/>
      <c r="R1772" s="451"/>
      <c r="S1772" s="451"/>
      <c r="T1772" s="451"/>
      <c r="U1772" s="451"/>
      <c r="V1772" s="451"/>
      <c r="W1772" s="451"/>
      <c r="X1772" s="451"/>
      <c r="Y1772" s="451"/>
      <c r="Z1772" s="451"/>
      <c r="AA1772" s="451"/>
      <c r="AB1772" s="451"/>
      <c r="AC1772" s="451"/>
      <c r="AD1772" s="451"/>
      <c r="AE1772" s="451"/>
      <c r="AF1772" s="451"/>
      <c r="AG1772" s="451"/>
      <c r="AH1772" s="451"/>
      <c r="AI1772" s="451"/>
      <c r="AJ1772" s="451"/>
      <c r="AK1772" s="451"/>
      <c r="AL1772" s="451"/>
      <c r="AM1772" s="451"/>
      <c r="AN1772" s="451"/>
      <c r="AO1772" s="451"/>
      <c r="AP1772" s="451"/>
      <c r="AQ1772" s="451"/>
      <c r="AR1772" s="451"/>
      <c r="AS1772" s="451"/>
      <c r="AT1772" s="451"/>
      <c r="AU1772" s="451"/>
      <c r="AV1772" s="451"/>
    </row>
    <row r="1773" spans="1:48">
      <c r="A1773" s="451"/>
      <c r="B1773" s="451"/>
      <c r="C1773" s="451"/>
      <c r="D1773" s="451"/>
      <c r="E1773" s="451"/>
      <c r="F1773" s="451"/>
      <c r="G1773" s="451"/>
      <c r="H1773" s="451"/>
      <c r="I1773" s="451"/>
      <c r="J1773" s="451"/>
      <c r="K1773" s="451"/>
      <c r="L1773" s="451"/>
      <c r="M1773" s="451"/>
      <c r="N1773" s="451"/>
      <c r="O1773" s="451"/>
      <c r="P1773" s="451"/>
      <c r="Q1773" s="451"/>
      <c r="R1773" s="451"/>
      <c r="S1773" s="451"/>
      <c r="T1773" s="451"/>
      <c r="U1773" s="451"/>
      <c r="V1773" s="451"/>
      <c r="W1773" s="451"/>
      <c r="X1773" s="451"/>
      <c r="Y1773" s="451"/>
      <c r="Z1773" s="451"/>
      <c r="AA1773" s="451"/>
      <c r="AB1773" s="451"/>
      <c r="AC1773" s="451"/>
      <c r="AD1773" s="451"/>
      <c r="AE1773" s="451"/>
      <c r="AF1773" s="451"/>
      <c r="AG1773" s="451"/>
      <c r="AH1773" s="451"/>
      <c r="AI1773" s="451"/>
      <c r="AJ1773" s="451"/>
      <c r="AK1773" s="451"/>
      <c r="AL1773" s="451"/>
      <c r="AM1773" s="451"/>
      <c r="AN1773" s="451"/>
      <c r="AO1773" s="451"/>
      <c r="AP1773" s="451"/>
      <c r="AQ1773" s="451"/>
      <c r="AR1773" s="451"/>
      <c r="AS1773" s="451"/>
      <c r="AT1773" s="451"/>
      <c r="AU1773" s="451"/>
      <c r="AV1773" s="451"/>
    </row>
    <row r="1774" spans="1:48">
      <c r="A1774" s="451"/>
      <c r="B1774" s="451"/>
      <c r="C1774" s="451"/>
      <c r="D1774" s="451"/>
      <c r="E1774" s="451"/>
      <c r="F1774" s="451"/>
      <c r="G1774" s="451"/>
      <c r="H1774" s="451"/>
      <c r="I1774" s="451"/>
      <c r="J1774" s="451"/>
      <c r="K1774" s="451"/>
      <c r="L1774" s="451"/>
      <c r="M1774" s="451"/>
      <c r="N1774" s="451"/>
      <c r="O1774" s="451"/>
      <c r="P1774" s="451"/>
      <c r="Q1774" s="451"/>
      <c r="R1774" s="451"/>
      <c r="S1774" s="451"/>
      <c r="T1774" s="451"/>
      <c r="U1774" s="451"/>
      <c r="V1774" s="451"/>
      <c r="W1774" s="451"/>
      <c r="X1774" s="451"/>
      <c r="Y1774" s="451"/>
      <c r="Z1774" s="451"/>
      <c r="AA1774" s="451"/>
      <c r="AB1774" s="451"/>
      <c r="AC1774" s="451"/>
      <c r="AD1774" s="451"/>
      <c r="AE1774" s="451"/>
      <c r="AF1774" s="451"/>
      <c r="AG1774" s="451"/>
      <c r="AH1774" s="451"/>
      <c r="AI1774" s="451"/>
      <c r="AJ1774" s="451"/>
      <c r="AK1774" s="451"/>
      <c r="AL1774" s="451"/>
      <c r="AM1774" s="451"/>
      <c r="AN1774" s="451"/>
      <c r="AO1774" s="451"/>
      <c r="AP1774" s="451"/>
      <c r="AQ1774" s="451"/>
      <c r="AR1774" s="451"/>
      <c r="AS1774" s="451"/>
      <c r="AT1774" s="451"/>
      <c r="AU1774" s="451"/>
      <c r="AV1774" s="451"/>
    </row>
    <row r="1775" spans="1:48">
      <c r="A1775" s="451"/>
      <c r="B1775" s="451"/>
      <c r="C1775" s="451"/>
      <c r="D1775" s="451"/>
      <c r="E1775" s="451"/>
      <c r="F1775" s="451"/>
      <c r="G1775" s="451"/>
      <c r="H1775" s="451"/>
      <c r="I1775" s="451"/>
      <c r="J1775" s="451"/>
      <c r="K1775" s="451"/>
      <c r="L1775" s="451"/>
      <c r="M1775" s="451"/>
      <c r="N1775" s="451"/>
      <c r="O1775" s="451"/>
      <c r="P1775" s="451"/>
      <c r="Q1775" s="451"/>
      <c r="R1775" s="451"/>
      <c r="S1775" s="451"/>
      <c r="T1775" s="451"/>
      <c r="U1775" s="451"/>
      <c r="V1775" s="451"/>
      <c r="W1775" s="451"/>
      <c r="X1775" s="451"/>
      <c r="Y1775" s="451"/>
      <c r="Z1775" s="451"/>
      <c r="AA1775" s="451"/>
      <c r="AB1775" s="451"/>
      <c r="AC1775" s="451"/>
      <c r="AD1775" s="451"/>
      <c r="AE1775" s="451"/>
      <c r="AF1775" s="451"/>
      <c r="AG1775" s="451"/>
      <c r="AH1775" s="451"/>
      <c r="AI1775" s="451"/>
      <c r="AJ1775" s="451"/>
      <c r="AK1775" s="451"/>
      <c r="AL1775" s="451"/>
      <c r="AM1775" s="451"/>
      <c r="AN1775" s="451"/>
      <c r="AO1775" s="451"/>
      <c r="AP1775" s="451"/>
      <c r="AQ1775" s="451"/>
      <c r="AR1775" s="451"/>
      <c r="AS1775" s="451"/>
      <c r="AT1775" s="451"/>
      <c r="AU1775" s="451"/>
      <c r="AV1775" s="451"/>
    </row>
    <row r="1776" spans="1:48">
      <c r="A1776" s="451"/>
      <c r="B1776" s="451"/>
      <c r="C1776" s="451"/>
      <c r="D1776" s="451"/>
      <c r="E1776" s="451"/>
      <c r="F1776" s="451"/>
      <c r="G1776" s="451"/>
      <c r="H1776" s="451"/>
      <c r="I1776" s="451"/>
      <c r="J1776" s="451"/>
      <c r="K1776" s="451"/>
      <c r="L1776" s="451"/>
      <c r="M1776" s="451"/>
      <c r="N1776" s="451"/>
      <c r="O1776" s="451"/>
      <c r="P1776" s="451"/>
      <c r="Q1776" s="451"/>
      <c r="R1776" s="451"/>
      <c r="S1776" s="451"/>
      <c r="T1776" s="451"/>
      <c r="U1776" s="451"/>
      <c r="V1776" s="451"/>
      <c r="W1776" s="451"/>
      <c r="X1776" s="451"/>
      <c r="Y1776" s="451"/>
      <c r="Z1776" s="451"/>
      <c r="AA1776" s="451"/>
      <c r="AB1776" s="451"/>
      <c r="AC1776" s="451"/>
      <c r="AD1776" s="451"/>
      <c r="AE1776" s="451"/>
      <c r="AF1776" s="451"/>
      <c r="AG1776" s="451"/>
      <c r="AH1776" s="451"/>
      <c r="AI1776" s="451"/>
      <c r="AJ1776" s="451"/>
      <c r="AK1776" s="451"/>
      <c r="AL1776" s="451"/>
      <c r="AM1776" s="451"/>
      <c r="AN1776" s="451"/>
      <c r="AO1776" s="451"/>
      <c r="AP1776" s="451"/>
      <c r="AQ1776" s="451"/>
      <c r="AR1776" s="451"/>
      <c r="AS1776" s="451"/>
      <c r="AT1776" s="451"/>
      <c r="AU1776" s="451"/>
      <c r="AV1776" s="451"/>
    </row>
    <row r="1777" spans="1:48">
      <c r="A1777" s="451"/>
      <c r="B1777" s="451"/>
      <c r="C1777" s="451"/>
      <c r="D1777" s="451"/>
      <c r="E1777" s="451"/>
      <c r="F1777" s="451"/>
      <c r="G1777" s="451"/>
      <c r="H1777" s="451"/>
      <c r="I1777" s="451"/>
      <c r="J1777" s="451"/>
      <c r="K1777" s="451"/>
      <c r="L1777" s="451"/>
      <c r="M1777" s="451"/>
      <c r="N1777" s="451"/>
      <c r="O1777" s="451"/>
      <c r="P1777" s="451"/>
      <c r="Q1777" s="451"/>
      <c r="R1777" s="451"/>
      <c r="S1777" s="451"/>
      <c r="T1777" s="451"/>
      <c r="U1777" s="451"/>
      <c r="V1777" s="451"/>
      <c r="W1777" s="451"/>
      <c r="X1777" s="451"/>
      <c r="Y1777" s="451"/>
      <c r="Z1777" s="451"/>
      <c r="AA1777" s="451"/>
      <c r="AB1777" s="451"/>
      <c r="AC1777" s="451"/>
      <c r="AD1777" s="451"/>
      <c r="AE1777" s="451"/>
      <c r="AF1777" s="451"/>
      <c r="AG1777" s="451"/>
      <c r="AH1777" s="451"/>
      <c r="AI1777" s="451"/>
      <c r="AJ1777" s="451"/>
      <c r="AK1777" s="451"/>
      <c r="AL1777" s="451"/>
      <c r="AM1777" s="451"/>
      <c r="AN1777" s="451"/>
      <c r="AO1777" s="451"/>
      <c r="AP1777" s="451"/>
      <c r="AQ1777" s="451"/>
      <c r="AR1777" s="451"/>
      <c r="AS1777" s="451"/>
      <c r="AT1777" s="451"/>
      <c r="AU1777" s="451"/>
      <c r="AV1777" s="451"/>
    </row>
    <row r="1778" spans="1:48">
      <c r="A1778" s="451"/>
      <c r="B1778" s="451"/>
      <c r="C1778" s="451"/>
      <c r="D1778" s="451"/>
      <c r="E1778" s="451"/>
      <c r="F1778" s="451"/>
      <c r="G1778" s="451"/>
      <c r="H1778" s="451"/>
      <c r="I1778" s="451"/>
      <c r="J1778" s="451"/>
      <c r="K1778" s="451"/>
      <c r="L1778" s="451"/>
      <c r="M1778" s="451"/>
      <c r="N1778" s="451"/>
      <c r="O1778" s="451"/>
      <c r="P1778" s="451"/>
      <c r="Q1778" s="451"/>
      <c r="R1778" s="451"/>
      <c r="S1778" s="451"/>
      <c r="T1778" s="451"/>
      <c r="U1778" s="451"/>
      <c r="V1778" s="451"/>
      <c r="W1778" s="451"/>
      <c r="X1778" s="451"/>
      <c r="Y1778" s="451"/>
      <c r="Z1778" s="451"/>
      <c r="AA1778" s="451"/>
      <c r="AB1778" s="451"/>
      <c r="AC1778" s="451"/>
      <c r="AD1778" s="451"/>
      <c r="AE1778" s="451"/>
      <c r="AF1778" s="451"/>
      <c r="AG1778" s="451"/>
      <c r="AH1778" s="451"/>
      <c r="AI1778" s="451"/>
      <c r="AJ1778" s="451"/>
      <c r="AK1778" s="451"/>
      <c r="AL1778" s="451"/>
      <c r="AM1778" s="451"/>
      <c r="AN1778" s="451"/>
      <c r="AO1778" s="451"/>
      <c r="AP1778" s="451"/>
      <c r="AQ1778" s="451"/>
      <c r="AR1778" s="451"/>
      <c r="AS1778" s="451"/>
      <c r="AT1778" s="451"/>
      <c r="AU1778" s="451"/>
      <c r="AV1778" s="451"/>
    </row>
    <row r="1779" spans="1:48">
      <c r="A1779" s="451"/>
      <c r="B1779" s="451"/>
      <c r="C1779" s="451"/>
      <c r="D1779" s="451"/>
      <c r="E1779" s="451"/>
      <c r="F1779" s="451"/>
      <c r="G1779" s="451"/>
      <c r="H1779" s="451"/>
      <c r="I1779" s="451"/>
      <c r="J1779" s="451"/>
      <c r="K1779" s="451"/>
      <c r="L1779" s="451"/>
      <c r="M1779" s="451"/>
      <c r="N1779" s="451"/>
      <c r="O1779" s="451"/>
      <c r="P1779" s="451"/>
      <c r="Q1779" s="451"/>
      <c r="R1779" s="451"/>
      <c r="S1779" s="451"/>
      <c r="T1779" s="451"/>
      <c r="U1779" s="451"/>
      <c r="V1779" s="451"/>
      <c r="W1779" s="451"/>
      <c r="X1779" s="451"/>
      <c r="Y1779" s="451"/>
      <c r="Z1779" s="451"/>
      <c r="AA1779" s="451"/>
      <c r="AB1779" s="451"/>
      <c r="AC1779" s="451"/>
      <c r="AD1779" s="451"/>
      <c r="AE1779" s="451"/>
      <c r="AF1779" s="451"/>
      <c r="AG1779" s="451"/>
      <c r="AH1779" s="451"/>
      <c r="AI1779" s="451"/>
      <c r="AJ1779" s="451"/>
      <c r="AK1779" s="451"/>
      <c r="AL1779" s="451"/>
      <c r="AM1779" s="451"/>
      <c r="AN1779" s="451"/>
      <c r="AO1779" s="451"/>
      <c r="AP1779" s="451"/>
      <c r="AQ1779" s="451"/>
      <c r="AR1779" s="451"/>
      <c r="AS1779" s="451"/>
      <c r="AT1779" s="451"/>
      <c r="AU1779" s="451"/>
      <c r="AV1779" s="451"/>
    </row>
    <row r="1780" spans="1:48">
      <c r="A1780" s="451"/>
      <c r="B1780" s="451"/>
      <c r="C1780" s="451"/>
      <c r="D1780" s="451"/>
      <c r="E1780" s="451"/>
      <c r="F1780" s="451"/>
      <c r="G1780" s="451"/>
      <c r="H1780" s="451"/>
      <c r="I1780" s="451"/>
      <c r="J1780" s="451"/>
      <c r="K1780" s="451"/>
      <c r="L1780" s="451"/>
      <c r="M1780" s="451"/>
      <c r="N1780" s="451"/>
      <c r="O1780" s="451"/>
      <c r="P1780" s="451"/>
      <c r="Q1780" s="451"/>
      <c r="R1780" s="451"/>
      <c r="S1780" s="451"/>
      <c r="T1780" s="451"/>
      <c r="U1780" s="451"/>
      <c r="V1780" s="451"/>
      <c r="W1780" s="451"/>
      <c r="X1780" s="451"/>
      <c r="Y1780" s="451"/>
      <c r="Z1780" s="451"/>
      <c r="AA1780" s="451"/>
      <c r="AB1780" s="451"/>
      <c r="AC1780" s="451"/>
      <c r="AD1780" s="451"/>
      <c r="AE1780" s="451"/>
      <c r="AF1780" s="451"/>
      <c r="AG1780" s="451"/>
      <c r="AH1780" s="451"/>
      <c r="AI1780" s="451"/>
      <c r="AJ1780" s="451"/>
      <c r="AK1780" s="451"/>
      <c r="AL1780" s="451"/>
      <c r="AM1780" s="451"/>
      <c r="AN1780" s="451"/>
      <c r="AO1780" s="451"/>
      <c r="AP1780" s="451"/>
      <c r="AQ1780" s="451"/>
      <c r="AR1780" s="451"/>
      <c r="AS1780" s="451"/>
      <c r="AT1780" s="451"/>
      <c r="AU1780" s="451"/>
      <c r="AV1780" s="451"/>
    </row>
    <row r="1781" spans="1:48">
      <c r="A1781" s="451"/>
      <c r="B1781" s="451"/>
      <c r="C1781" s="451"/>
      <c r="D1781" s="451"/>
      <c r="E1781" s="451"/>
      <c r="F1781" s="451"/>
      <c r="G1781" s="451"/>
      <c r="H1781" s="451"/>
      <c r="I1781" s="451"/>
      <c r="J1781" s="451"/>
      <c r="K1781" s="451"/>
      <c r="L1781" s="451"/>
      <c r="M1781" s="451"/>
      <c r="N1781" s="451"/>
      <c r="O1781" s="451"/>
      <c r="P1781" s="451"/>
      <c r="Q1781" s="451"/>
      <c r="R1781" s="451"/>
      <c r="S1781" s="451"/>
      <c r="T1781" s="451"/>
      <c r="U1781" s="451"/>
      <c r="V1781" s="451"/>
      <c r="W1781" s="451"/>
      <c r="X1781" s="451"/>
      <c r="Y1781" s="451"/>
      <c r="Z1781" s="451"/>
      <c r="AA1781" s="451"/>
      <c r="AB1781" s="451"/>
      <c r="AC1781" s="451"/>
      <c r="AD1781" s="451"/>
      <c r="AE1781" s="451"/>
      <c r="AF1781" s="451"/>
      <c r="AG1781" s="451"/>
      <c r="AH1781" s="451"/>
      <c r="AI1781" s="451"/>
      <c r="AJ1781" s="451"/>
      <c r="AK1781" s="451"/>
      <c r="AL1781" s="451"/>
      <c r="AM1781" s="451"/>
      <c r="AN1781" s="451"/>
      <c r="AO1781" s="451"/>
      <c r="AP1781" s="451"/>
      <c r="AQ1781" s="451"/>
      <c r="AR1781" s="451"/>
      <c r="AS1781" s="451"/>
      <c r="AT1781" s="451"/>
      <c r="AU1781" s="451"/>
      <c r="AV1781" s="451"/>
    </row>
    <row r="1782" spans="1:48">
      <c r="A1782" s="451"/>
      <c r="B1782" s="451"/>
      <c r="C1782" s="451"/>
      <c r="D1782" s="451"/>
      <c r="E1782" s="451"/>
      <c r="F1782" s="451"/>
      <c r="G1782" s="451"/>
      <c r="H1782" s="451"/>
      <c r="I1782" s="451"/>
      <c r="J1782" s="451"/>
      <c r="K1782" s="451"/>
      <c r="L1782" s="451"/>
      <c r="M1782" s="451"/>
      <c r="N1782" s="451"/>
      <c r="O1782" s="451"/>
      <c r="P1782" s="451"/>
      <c r="Q1782" s="451"/>
      <c r="R1782" s="451"/>
      <c r="S1782" s="451"/>
      <c r="T1782" s="451"/>
      <c r="U1782" s="451"/>
      <c r="V1782" s="451"/>
      <c r="W1782" s="451"/>
      <c r="X1782" s="451"/>
      <c r="Y1782" s="451"/>
      <c r="Z1782" s="451"/>
      <c r="AA1782" s="451"/>
      <c r="AB1782" s="451"/>
      <c r="AC1782" s="451"/>
      <c r="AD1782" s="451"/>
      <c r="AE1782" s="451"/>
      <c r="AF1782" s="451"/>
      <c r="AG1782" s="451"/>
      <c r="AH1782" s="451"/>
      <c r="AI1782" s="451"/>
      <c r="AJ1782" s="451"/>
      <c r="AK1782" s="451"/>
      <c r="AL1782" s="451"/>
      <c r="AM1782" s="451"/>
      <c r="AN1782" s="451"/>
      <c r="AO1782" s="451"/>
      <c r="AP1782" s="451"/>
      <c r="AQ1782" s="451"/>
      <c r="AR1782" s="451"/>
      <c r="AS1782" s="451"/>
      <c r="AT1782" s="451"/>
      <c r="AU1782" s="451"/>
      <c r="AV1782" s="451"/>
    </row>
    <row r="1783" spans="1:48">
      <c r="A1783" s="451"/>
      <c r="B1783" s="451"/>
      <c r="C1783" s="451"/>
      <c r="D1783" s="451"/>
      <c r="E1783" s="451"/>
      <c r="F1783" s="451"/>
      <c r="G1783" s="451"/>
      <c r="H1783" s="451"/>
      <c r="I1783" s="451"/>
      <c r="J1783" s="451"/>
      <c r="K1783" s="451"/>
      <c r="L1783" s="451"/>
      <c r="M1783" s="451"/>
      <c r="N1783" s="451"/>
      <c r="O1783" s="451"/>
      <c r="P1783" s="451"/>
      <c r="Q1783" s="451"/>
      <c r="R1783" s="451"/>
      <c r="S1783" s="451"/>
      <c r="T1783" s="451"/>
      <c r="U1783" s="451"/>
      <c r="V1783" s="451"/>
      <c r="W1783" s="451"/>
      <c r="X1783" s="451"/>
      <c r="Y1783" s="451"/>
      <c r="Z1783" s="451"/>
      <c r="AA1783" s="451"/>
      <c r="AB1783" s="451"/>
      <c r="AC1783" s="451"/>
      <c r="AD1783" s="451"/>
      <c r="AE1783" s="451"/>
      <c r="AF1783" s="451"/>
      <c r="AG1783" s="451"/>
      <c r="AH1783" s="451"/>
      <c r="AI1783" s="451"/>
      <c r="AJ1783" s="451"/>
      <c r="AK1783" s="451"/>
      <c r="AL1783" s="451"/>
      <c r="AM1783" s="451"/>
      <c r="AN1783" s="451"/>
      <c r="AO1783" s="451"/>
      <c r="AP1783" s="451"/>
      <c r="AQ1783" s="451"/>
      <c r="AR1783" s="451"/>
      <c r="AS1783" s="451"/>
      <c r="AT1783" s="451"/>
      <c r="AU1783" s="451"/>
      <c r="AV1783" s="451"/>
    </row>
    <row r="1784" spans="1:48">
      <c r="A1784" s="451"/>
      <c r="B1784" s="451"/>
      <c r="C1784" s="451"/>
      <c r="D1784" s="451"/>
      <c r="E1784" s="451"/>
      <c r="F1784" s="451"/>
      <c r="G1784" s="451"/>
      <c r="H1784" s="451"/>
      <c r="I1784" s="451"/>
      <c r="J1784" s="451"/>
      <c r="K1784" s="451"/>
      <c r="L1784" s="451"/>
      <c r="M1784" s="451"/>
      <c r="N1784" s="451"/>
      <c r="O1784" s="451"/>
      <c r="P1784" s="451"/>
      <c r="Q1784" s="451"/>
      <c r="R1784" s="451"/>
      <c r="S1784" s="451"/>
      <c r="T1784" s="451"/>
      <c r="U1784" s="451"/>
      <c r="V1784" s="451"/>
      <c r="W1784" s="451"/>
      <c r="X1784" s="451"/>
      <c r="Y1784" s="451"/>
      <c r="Z1784" s="451"/>
      <c r="AA1784" s="451"/>
      <c r="AB1784" s="451"/>
      <c r="AC1784" s="451"/>
      <c r="AD1784" s="451"/>
      <c r="AE1784" s="451"/>
      <c r="AF1784" s="451"/>
      <c r="AG1784" s="451"/>
      <c r="AH1784" s="451"/>
      <c r="AI1784" s="451"/>
      <c r="AJ1784" s="451"/>
      <c r="AK1784" s="451"/>
      <c r="AL1784" s="451"/>
      <c r="AM1784" s="451"/>
      <c r="AN1784" s="451"/>
      <c r="AO1784" s="451"/>
      <c r="AP1784" s="451"/>
      <c r="AQ1784" s="451"/>
      <c r="AR1784" s="451"/>
      <c r="AS1784" s="451"/>
      <c r="AT1784" s="451"/>
      <c r="AU1784" s="451"/>
      <c r="AV1784" s="451"/>
    </row>
    <row r="1785" spans="1:48">
      <c r="A1785" s="451"/>
      <c r="B1785" s="451"/>
      <c r="C1785" s="451"/>
      <c r="D1785" s="451"/>
      <c r="E1785" s="451"/>
      <c r="F1785" s="451"/>
      <c r="G1785" s="451"/>
      <c r="H1785" s="451"/>
      <c r="I1785" s="451"/>
      <c r="J1785" s="451"/>
      <c r="K1785" s="451"/>
      <c r="L1785" s="451"/>
      <c r="M1785" s="451"/>
      <c r="N1785" s="451"/>
      <c r="O1785" s="451"/>
      <c r="P1785" s="451"/>
      <c r="Q1785" s="451"/>
      <c r="R1785" s="451"/>
      <c r="S1785" s="451"/>
      <c r="T1785" s="451"/>
      <c r="U1785" s="451"/>
      <c r="V1785" s="451"/>
      <c r="W1785" s="451"/>
      <c r="X1785" s="451"/>
      <c r="Y1785" s="451"/>
      <c r="Z1785" s="451"/>
      <c r="AA1785" s="451"/>
      <c r="AB1785" s="451"/>
      <c r="AC1785" s="451"/>
      <c r="AD1785" s="451"/>
      <c r="AE1785" s="451"/>
      <c r="AF1785" s="451"/>
      <c r="AG1785" s="451"/>
      <c r="AH1785" s="451"/>
      <c r="AI1785" s="451"/>
      <c r="AJ1785" s="451"/>
      <c r="AK1785" s="451"/>
      <c r="AL1785" s="451"/>
      <c r="AM1785" s="451"/>
      <c r="AN1785" s="451"/>
      <c r="AO1785" s="451"/>
      <c r="AP1785" s="451"/>
      <c r="AQ1785" s="451"/>
      <c r="AR1785" s="451"/>
      <c r="AS1785" s="451"/>
      <c r="AT1785" s="451"/>
      <c r="AU1785" s="451"/>
      <c r="AV1785" s="451"/>
    </row>
    <row r="1786" spans="1:48">
      <c r="A1786" s="451"/>
      <c r="B1786" s="451"/>
      <c r="C1786" s="451"/>
      <c r="D1786" s="451"/>
      <c r="E1786" s="451"/>
      <c r="F1786" s="451"/>
      <c r="G1786" s="451"/>
      <c r="H1786" s="451"/>
      <c r="I1786" s="451"/>
      <c r="J1786" s="451"/>
      <c r="K1786" s="451"/>
      <c r="L1786" s="451"/>
      <c r="M1786" s="451"/>
      <c r="N1786" s="451"/>
      <c r="O1786" s="451"/>
      <c r="P1786" s="451"/>
      <c r="Q1786" s="451"/>
      <c r="R1786" s="451"/>
      <c r="S1786" s="451"/>
      <c r="T1786" s="451"/>
      <c r="U1786" s="451"/>
      <c r="V1786" s="451"/>
      <c r="W1786" s="451"/>
      <c r="X1786" s="451"/>
      <c r="Y1786" s="451"/>
      <c r="Z1786" s="451"/>
      <c r="AA1786" s="451"/>
      <c r="AB1786" s="451"/>
      <c r="AC1786" s="451"/>
      <c r="AD1786" s="451"/>
      <c r="AE1786" s="451"/>
      <c r="AF1786" s="451"/>
      <c r="AG1786" s="451"/>
      <c r="AH1786" s="451"/>
      <c r="AI1786" s="451"/>
      <c r="AJ1786" s="451"/>
      <c r="AK1786" s="451"/>
      <c r="AL1786" s="451"/>
      <c r="AM1786" s="451"/>
      <c r="AN1786" s="451"/>
      <c r="AO1786" s="451"/>
      <c r="AP1786" s="451"/>
      <c r="AQ1786" s="451"/>
      <c r="AR1786" s="451"/>
      <c r="AS1786" s="451"/>
      <c r="AT1786" s="451"/>
      <c r="AU1786" s="451"/>
      <c r="AV1786" s="451"/>
    </row>
    <row r="1787" spans="1:48">
      <c r="A1787" s="451"/>
      <c r="B1787" s="451"/>
      <c r="C1787" s="451"/>
      <c r="D1787" s="451"/>
      <c r="E1787" s="451"/>
      <c r="F1787" s="451"/>
      <c r="G1787" s="451"/>
      <c r="H1787" s="451"/>
      <c r="I1787" s="451"/>
      <c r="J1787" s="451"/>
      <c r="K1787" s="451"/>
      <c r="L1787" s="451"/>
      <c r="M1787" s="451"/>
      <c r="N1787" s="451"/>
      <c r="O1787" s="451"/>
      <c r="P1787" s="451"/>
      <c r="Q1787" s="451"/>
      <c r="R1787" s="451"/>
      <c r="S1787" s="451"/>
      <c r="T1787" s="451"/>
      <c r="U1787" s="451"/>
      <c r="V1787" s="451"/>
      <c r="W1787" s="451"/>
      <c r="X1787" s="451"/>
      <c r="Y1787" s="451"/>
      <c r="Z1787" s="451"/>
      <c r="AA1787" s="451"/>
      <c r="AB1787" s="451"/>
      <c r="AC1787" s="451"/>
      <c r="AD1787" s="451"/>
      <c r="AE1787" s="451"/>
      <c r="AF1787" s="451"/>
      <c r="AG1787" s="451"/>
      <c r="AH1787" s="451"/>
      <c r="AI1787" s="451"/>
      <c r="AJ1787" s="451"/>
      <c r="AK1787" s="451"/>
      <c r="AL1787" s="451"/>
      <c r="AM1787" s="451"/>
      <c r="AN1787" s="451"/>
      <c r="AO1787" s="451"/>
      <c r="AP1787" s="451"/>
      <c r="AQ1787" s="451"/>
      <c r="AR1787" s="451"/>
      <c r="AS1787" s="451"/>
      <c r="AT1787" s="451"/>
      <c r="AU1787" s="451"/>
      <c r="AV1787" s="451"/>
    </row>
    <row r="1788" spans="1:48">
      <c r="A1788" s="451"/>
      <c r="B1788" s="451"/>
      <c r="C1788" s="451"/>
      <c r="D1788" s="451"/>
      <c r="E1788" s="451"/>
      <c r="F1788" s="451"/>
      <c r="G1788" s="451"/>
      <c r="H1788" s="451"/>
      <c r="I1788" s="451"/>
      <c r="J1788" s="451"/>
      <c r="K1788" s="451"/>
      <c r="L1788" s="451"/>
      <c r="M1788" s="451"/>
      <c r="N1788" s="451"/>
      <c r="O1788" s="451"/>
      <c r="P1788" s="451"/>
      <c r="Q1788" s="451"/>
      <c r="R1788" s="451"/>
      <c r="S1788" s="451"/>
      <c r="T1788" s="451"/>
      <c r="U1788" s="451"/>
      <c r="V1788" s="451"/>
      <c r="W1788" s="451"/>
      <c r="X1788" s="451"/>
      <c r="Y1788" s="451"/>
      <c r="Z1788" s="451"/>
      <c r="AA1788" s="451"/>
      <c r="AB1788" s="451"/>
      <c r="AC1788" s="451"/>
      <c r="AD1788" s="451"/>
      <c r="AE1788" s="451"/>
      <c r="AF1788" s="451"/>
      <c r="AG1788" s="451"/>
      <c r="AH1788" s="451"/>
      <c r="AI1788" s="451"/>
      <c r="AJ1788" s="451"/>
      <c r="AK1788" s="451"/>
      <c r="AL1788" s="451"/>
      <c r="AM1788" s="451"/>
      <c r="AN1788" s="451"/>
      <c r="AO1788" s="451"/>
      <c r="AP1788" s="451"/>
      <c r="AQ1788" s="451"/>
      <c r="AR1788" s="451"/>
      <c r="AS1788" s="451"/>
      <c r="AT1788" s="451"/>
      <c r="AU1788" s="451"/>
      <c r="AV1788" s="451"/>
    </row>
    <row r="1789" spans="1:48">
      <c r="A1789" s="451"/>
      <c r="B1789" s="451"/>
      <c r="C1789" s="451"/>
      <c r="D1789" s="451"/>
      <c r="E1789" s="451"/>
      <c r="F1789" s="451"/>
      <c r="G1789" s="451"/>
      <c r="H1789" s="451"/>
      <c r="I1789" s="451"/>
      <c r="J1789" s="451"/>
      <c r="K1789" s="451"/>
      <c r="L1789" s="451"/>
      <c r="M1789" s="451"/>
      <c r="N1789" s="451"/>
      <c r="O1789" s="451"/>
      <c r="P1789" s="451"/>
      <c r="Q1789" s="451"/>
      <c r="R1789" s="451"/>
      <c r="S1789" s="451"/>
      <c r="T1789" s="451"/>
      <c r="U1789" s="451"/>
      <c r="V1789" s="451"/>
      <c r="W1789" s="451"/>
      <c r="X1789" s="451"/>
      <c r="Y1789" s="451"/>
      <c r="Z1789" s="451"/>
      <c r="AA1789" s="451"/>
      <c r="AB1789" s="451"/>
      <c r="AC1789" s="451"/>
      <c r="AD1789" s="451"/>
      <c r="AE1789" s="451"/>
      <c r="AF1789" s="451"/>
      <c r="AG1789" s="451"/>
      <c r="AH1789" s="451"/>
      <c r="AI1789" s="451"/>
      <c r="AJ1789" s="451"/>
      <c r="AK1789" s="451"/>
      <c r="AL1789" s="451"/>
      <c r="AM1789" s="451"/>
      <c r="AN1789" s="451"/>
      <c r="AO1789" s="451"/>
      <c r="AP1789" s="451"/>
      <c r="AQ1789" s="451"/>
      <c r="AR1789" s="451"/>
      <c r="AS1789" s="451"/>
      <c r="AT1789" s="451"/>
      <c r="AU1789" s="451"/>
      <c r="AV1789" s="451"/>
    </row>
    <row r="1790" spans="1:48">
      <c r="A1790" s="451"/>
      <c r="B1790" s="451"/>
      <c r="C1790" s="451"/>
      <c r="D1790" s="451"/>
      <c r="E1790" s="451"/>
      <c r="F1790" s="451"/>
      <c r="G1790" s="451"/>
      <c r="H1790" s="451"/>
      <c r="I1790" s="451"/>
      <c r="J1790" s="451"/>
      <c r="K1790" s="451"/>
      <c r="L1790" s="451"/>
      <c r="M1790" s="451"/>
      <c r="N1790" s="451"/>
      <c r="O1790" s="451"/>
      <c r="P1790" s="451"/>
      <c r="Q1790" s="451"/>
      <c r="R1790" s="451"/>
      <c r="S1790" s="451"/>
      <c r="T1790" s="451"/>
      <c r="U1790" s="451"/>
      <c r="V1790" s="451"/>
      <c r="W1790" s="451"/>
      <c r="X1790" s="451"/>
      <c r="Y1790" s="451"/>
      <c r="Z1790" s="451"/>
      <c r="AA1790" s="451"/>
      <c r="AB1790" s="451"/>
      <c r="AC1790" s="451"/>
      <c r="AD1790" s="451"/>
      <c r="AE1790" s="451"/>
      <c r="AF1790" s="451"/>
      <c r="AG1790" s="451"/>
      <c r="AH1790" s="451"/>
      <c r="AI1790" s="451"/>
      <c r="AJ1790" s="451"/>
      <c r="AK1790" s="451"/>
      <c r="AL1790" s="451"/>
      <c r="AM1790" s="451"/>
      <c r="AN1790" s="451"/>
      <c r="AO1790" s="451"/>
      <c r="AP1790" s="451"/>
      <c r="AQ1790" s="451"/>
      <c r="AR1790" s="451"/>
      <c r="AS1790" s="451"/>
      <c r="AT1790" s="451"/>
      <c r="AU1790" s="451"/>
      <c r="AV1790" s="451"/>
    </row>
    <row r="1791" spans="1:48">
      <c r="A1791" s="451"/>
      <c r="B1791" s="451"/>
      <c r="C1791" s="451"/>
      <c r="D1791" s="451"/>
      <c r="E1791" s="451"/>
      <c r="F1791" s="451"/>
      <c r="G1791" s="451"/>
      <c r="H1791" s="451"/>
      <c r="I1791" s="451"/>
      <c r="J1791" s="451"/>
      <c r="K1791" s="451"/>
      <c r="L1791" s="451"/>
      <c r="M1791" s="451"/>
      <c r="N1791" s="451"/>
      <c r="O1791" s="451"/>
      <c r="P1791" s="451"/>
      <c r="Q1791" s="451"/>
      <c r="R1791" s="451"/>
      <c r="S1791" s="451"/>
      <c r="T1791" s="451"/>
      <c r="U1791" s="451"/>
      <c r="V1791" s="451"/>
      <c r="W1791" s="451"/>
      <c r="X1791" s="451"/>
      <c r="Y1791" s="451"/>
      <c r="Z1791" s="451"/>
      <c r="AA1791" s="451"/>
      <c r="AB1791" s="451"/>
      <c r="AC1791" s="451"/>
      <c r="AD1791" s="451"/>
      <c r="AE1791" s="451"/>
      <c r="AF1791" s="451"/>
      <c r="AG1791" s="451"/>
      <c r="AH1791" s="451"/>
      <c r="AI1791" s="451"/>
      <c r="AJ1791" s="451"/>
      <c r="AK1791" s="451"/>
      <c r="AL1791" s="451"/>
      <c r="AM1791" s="451"/>
      <c r="AN1791" s="451"/>
      <c r="AO1791" s="451"/>
      <c r="AP1791" s="451"/>
      <c r="AQ1791" s="451"/>
      <c r="AR1791" s="451"/>
      <c r="AS1791" s="451"/>
      <c r="AT1791" s="451"/>
      <c r="AU1791" s="451"/>
      <c r="AV1791" s="451"/>
    </row>
    <row r="1792" spans="1:48">
      <c r="A1792" s="451"/>
      <c r="B1792" s="451"/>
      <c r="C1792" s="451"/>
      <c r="D1792" s="451"/>
      <c r="E1792" s="451"/>
      <c r="F1792" s="451"/>
      <c r="G1792" s="451"/>
      <c r="H1792" s="451"/>
      <c r="I1792" s="451"/>
      <c r="J1792" s="451"/>
      <c r="K1792" s="451"/>
      <c r="L1792" s="451"/>
      <c r="M1792" s="451"/>
      <c r="N1792" s="451"/>
      <c r="O1792" s="451"/>
      <c r="P1792" s="451"/>
      <c r="Q1792" s="451"/>
      <c r="R1792" s="451"/>
      <c r="S1792" s="451"/>
      <c r="T1792" s="451"/>
      <c r="U1792" s="451"/>
      <c r="V1792" s="451"/>
      <c r="W1792" s="451"/>
      <c r="X1792" s="451"/>
      <c r="Y1792" s="451"/>
      <c r="Z1792" s="451"/>
      <c r="AA1792" s="451"/>
      <c r="AB1792" s="451"/>
      <c r="AC1792" s="451"/>
      <c r="AD1792" s="451"/>
      <c r="AE1792" s="451"/>
      <c r="AF1792" s="451"/>
      <c r="AG1792" s="451"/>
      <c r="AH1792" s="451"/>
      <c r="AI1792" s="451"/>
      <c r="AJ1792" s="451"/>
      <c r="AK1792" s="451"/>
      <c r="AL1792" s="451"/>
      <c r="AM1792" s="451"/>
      <c r="AN1792" s="451"/>
      <c r="AO1792" s="451"/>
      <c r="AP1792" s="451"/>
      <c r="AQ1792" s="451"/>
      <c r="AR1792" s="451"/>
      <c r="AS1792" s="451"/>
      <c r="AT1792" s="451"/>
      <c r="AU1792" s="451"/>
      <c r="AV1792" s="451"/>
    </row>
    <row r="1793" spans="1:48">
      <c r="A1793" s="451"/>
      <c r="B1793" s="451"/>
      <c r="C1793" s="451"/>
      <c r="D1793" s="451"/>
      <c r="E1793" s="451"/>
      <c r="F1793" s="451"/>
      <c r="G1793" s="451"/>
      <c r="H1793" s="451"/>
      <c r="I1793" s="451"/>
      <c r="J1793" s="451"/>
      <c r="K1793" s="451"/>
      <c r="L1793" s="451"/>
      <c r="M1793" s="451"/>
      <c r="N1793" s="451"/>
      <c r="O1793" s="451"/>
      <c r="P1793" s="451"/>
      <c r="Q1793" s="451"/>
      <c r="R1793" s="451"/>
      <c r="S1793" s="451"/>
      <c r="T1793" s="451"/>
      <c r="U1793" s="451"/>
      <c r="V1793" s="451"/>
      <c r="W1793" s="451"/>
      <c r="X1793" s="451"/>
      <c r="Y1793" s="451"/>
      <c r="Z1793" s="451"/>
      <c r="AA1793" s="451"/>
      <c r="AB1793" s="451"/>
      <c r="AC1793" s="451"/>
      <c r="AD1793" s="451"/>
      <c r="AE1793" s="451"/>
      <c r="AF1793" s="451"/>
      <c r="AG1793" s="451"/>
      <c r="AH1793" s="451"/>
      <c r="AI1793" s="451"/>
      <c r="AJ1793" s="451"/>
      <c r="AK1793" s="451"/>
      <c r="AL1793" s="451"/>
      <c r="AM1793" s="451"/>
      <c r="AN1793" s="451"/>
      <c r="AO1793" s="451"/>
      <c r="AP1793" s="451"/>
      <c r="AQ1793" s="451"/>
      <c r="AR1793" s="451"/>
      <c r="AS1793" s="451"/>
      <c r="AT1793" s="451"/>
      <c r="AU1793" s="451"/>
      <c r="AV1793" s="451"/>
    </row>
    <row r="1794" spans="1:48">
      <c r="A1794" s="451"/>
      <c r="B1794" s="451"/>
      <c r="C1794" s="451"/>
      <c r="D1794" s="451"/>
      <c r="E1794" s="451"/>
      <c r="F1794" s="451"/>
      <c r="G1794" s="451"/>
      <c r="H1794" s="451"/>
      <c r="I1794" s="451"/>
      <c r="J1794" s="451"/>
      <c r="K1794" s="451"/>
      <c r="L1794" s="451"/>
      <c r="M1794" s="451"/>
      <c r="N1794" s="451"/>
      <c r="O1794" s="451"/>
      <c r="P1794" s="451"/>
      <c r="Q1794" s="451"/>
      <c r="R1794" s="451"/>
      <c r="S1794" s="451"/>
      <c r="T1794" s="451"/>
      <c r="U1794" s="451"/>
      <c r="V1794" s="451"/>
      <c r="W1794" s="451"/>
      <c r="X1794" s="451"/>
      <c r="Y1794" s="451"/>
      <c r="Z1794" s="451"/>
      <c r="AA1794" s="451"/>
      <c r="AB1794" s="451"/>
      <c r="AC1794" s="451"/>
      <c r="AD1794" s="451"/>
      <c r="AE1794" s="451"/>
      <c r="AF1794" s="451"/>
      <c r="AG1794" s="451"/>
      <c r="AH1794" s="451"/>
      <c r="AI1794" s="451"/>
      <c r="AJ1794" s="451"/>
      <c r="AK1794" s="451"/>
      <c r="AL1794" s="451"/>
      <c r="AM1794" s="451"/>
      <c r="AN1794" s="451"/>
      <c r="AO1794" s="451"/>
      <c r="AP1794" s="451"/>
      <c r="AQ1794" s="451"/>
      <c r="AR1794" s="451"/>
      <c r="AS1794" s="451"/>
      <c r="AT1794" s="451"/>
      <c r="AU1794" s="451"/>
      <c r="AV1794" s="451"/>
    </row>
    <row r="1795" spans="1:48">
      <c r="A1795" s="451"/>
      <c r="B1795" s="451"/>
      <c r="C1795" s="451"/>
      <c r="D1795" s="451"/>
      <c r="E1795" s="451"/>
      <c r="F1795" s="451"/>
      <c r="G1795" s="451"/>
      <c r="H1795" s="451"/>
      <c r="I1795" s="451"/>
      <c r="J1795" s="451"/>
      <c r="K1795" s="451"/>
      <c r="L1795" s="451"/>
      <c r="M1795" s="451"/>
      <c r="N1795" s="451"/>
      <c r="O1795" s="451"/>
      <c r="P1795" s="451"/>
      <c r="Q1795" s="451"/>
      <c r="R1795" s="451"/>
      <c r="S1795" s="451"/>
      <c r="T1795" s="451"/>
      <c r="U1795" s="451"/>
      <c r="V1795" s="451"/>
      <c r="W1795" s="451"/>
      <c r="X1795" s="451"/>
      <c r="Y1795" s="451"/>
      <c r="Z1795" s="451"/>
      <c r="AA1795" s="451"/>
      <c r="AB1795" s="451"/>
      <c r="AC1795" s="451"/>
      <c r="AD1795" s="451"/>
      <c r="AE1795" s="451"/>
      <c r="AF1795" s="451"/>
      <c r="AG1795" s="451"/>
      <c r="AH1795" s="451"/>
      <c r="AI1795" s="451"/>
      <c r="AJ1795" s="451"/>
      <c r="AK1795" s="451"/>
      <c r="AL1795" s="451"/>
      <c r="AM1795" s="451"/>
      <c r="AN1795" s="451"/>
      <c r="AO1795" s="451"/>
      <c r="AP1795" s="451"/>
      <c r="AQ1795" s="451"/>
      <c r="AR1795" s="451"/>
      <c r="AS1795" s="451"/>
      <c r="AT1795" s="451"/>
      <c r="AU1795" s="451"/>
      <c r="AV1795" s="451"/>
    </row>
    <row r="1796" spans="1:48">
      <c r="A1796" s="451"/>
      <c r="B1796" s="451"/>
      <c r="C1796" s="451"/>
      <c r="D1796" s="451"/>
      <c r="E1796" s="451"/>
      <c r="F1796" s="451"/>
      <c r="G1796" s="451"/>
      <c r="H1796" s="451"/>
      <c r="I1796" s="451"/>
      <c r="J1796" s="451"/>
      <c r="K1796" s="451"/>
      <c r="L1796" s="451"/>
      <c r="M1796" s="451"/>
      <c r="N1796" s="451"/>
      <c r="O1796" s="451"/>
      <c r="P1796" s="451"/>
      <c r="Q1796" s="451"/>
      <c r="R1796" s="451"/>
      <c r="S1796" s="451"/>
      <c r="T1796" s="451"/>
      <c r="U1796" s="451"/>
      <c r="V1796" s="451"/>
      <c r="W1796" s="451"/>
      <c r="X1796" s="451"/>
      <c r="Y1796" s="451"/>
      <c r="Z1796" s="451"/>
      <c r="AA1796" s="451"/>
      <c r="AB1796" s="451"/>
      <c r="AC1796" s="451"/>
      <c r="AD1796" s="451"/>
      <c r="AE1796" s="451"/>
      <c r="AF1796" s="451"/>
      <c r="AG1796" s="451"/>
      <c r="AH1796" s="451"/>
      <c r="AI1796" s="451"/>
      <c r="AJ1796" s="451"/>
      <c r="AK1796" s="451"/>
      <c r="AL1796" s="451"/>
      <c r="AM1796" s="451"/>
      <c r="AN1796" s="451"/>
      <c r="AO1796" s="451"/>
      <c r="AP1796" s="451"/>
      <c r="AQ1796" s="451"/>
      <c r="AR1796" s="451"/>
      <c r="AS1796" s="451"/>
      <c r="AT1796" s="451"/>
      <c r="AU1796" s="451"/>
      <c r="AV1796" s="451"/>
    </row>
    <row r="1797" spans="1:48">
      <c r="A1797" s="451"/>
      <c r="B1797" s="451"/>
      <c r="C1797" s="451"/>
      <c r="D1797" s="451"/>
      <c r="E1797" s="451"/>
      <c r="F1797" s="451"/>
      <c r="G1797" s="451"/>
      <c r="H1797" s="451"/>
      <c r="I1797" s="451"/>
      <c r="J1797" s="451"/>
      <c r="K1797" s="451"/>
      <c r="L1797" s="451"/>
      <c r="M1797" s="451"/>
      <c r="N1797" s="451"/>
      <c r="O1797" s="451"/>
      <c r="P1797" s="451"/>
      <c r="Q1797" s="451"/>
      <c r="R1797" s="451"/>
      <c r="S1797" s="451"/>
      <c r="T1797" s="451"/>
      <c r="U1797" s="451"/>
      <c r="V1797" s="451"/>
      <c r="W1797" s="451"/>
      <c r="X1797" s="451"/>
      <c r="Y1797" s="451"/>
      <c r="Z1797" s="451"/>
      <c r="AA1797" s="451"/>
      <c r="AB1797" s="451"/>
      <c r="AC1797" s="451"/>
      <c r="AD1797" s="451"/>
      <c r="AE1797" s="451"/>
      <c r="AF1797" s="451"/>
      <c r="AG1797" s="451"/>
      <c r="AH1797" s="451"/>
      <c r="AI1797" s="451"/>
      <c r="AJ1797" s="451"/>
      <c r="AK1797" s="451"/>
      <c r="AL1797" s="451"/>
      <c r="AM1797" s="451"/>
      <c r="AN1797" s="451"/>
      <c r="AO1797" s="451"/>
      <c r="AP1797" s="451"/>
      <c r="AQ1797" s="451"/>
      <c r="AR1797" s="451"/>
      <c r="AS1797" s="451"/>
      <c r="AT1797" s="451"/>
      <c r="AU1797" s="451"/>
      <c r="AV1797" s="451"/>
    </row>
    <row r="1798" spans="1:48">
      <c r="A1798" s="451"/>
      <c r="B1798" s="451"/>
      <c r="C1798" s="451"/>
      <c r="D1798" s="451"/>
      <c r="E1798" s="451"/>
      <c r="F1798" s="451"/>
      <c r="G1798" s="451"/>
      <c r="H1798" s="451"/>
      <c r="I1798" s="451"/>
      <c r="J1798" s="451"/>
      <c r="K1798" s="451"/>
      <c r="L1798" s="451"/>
      <c r="M1798" s="451"/>
      <c r="N1798" s="451"/>
      <c r="O1798" s="451"/>
      <c r="P1798" s="451"/>
      <c r="Q1798" s="451"/>
      <c r="R1798" s="451"/>
      <c r="S1798" s="451"/>
      <c r="T1798" s="451"/>
      <c r="U1798" s="451"/>
      <c r="V1798" s="451"/>
      <c r="W1798" s="451"/>
      <c r="X1798" s="451"/>
      <c r="Y1798" s="451"/>
      <c r="Z1798" s="451"/>
      <c r="AA1798" s="451"/>
      <c r="AB1798" s="451"/>
      <c r="AC1798" s="451"/>
      <c r="AD1798" s="451"/>
      <c r="AE1798" s="451"/>
      <c r="AF1798" s="451"/>
      <c r="AG1798" s="451"/>
      <c r="AH1798" s="451"/>
      <c r="AI1798" s="451"/>
      <c r="AJ1798" s="451"/>
      <c r="AK1798" s="451"/>
      <c r="AL1798" s="451"/>
      <c r="AM1798" s="451"/>
      <c r="AN1798" s="451"/>
      <c r="AO1798" s="451"/>
      <c r="AP1798" s="451"/>
      <c r="AQ1798" s="451"/>
      <c r="AR1798" s="451"/>
      <c r="AS1798" s="451"/>
      <c r="AT1798" s="451"/>
      <c r="AU1798" s="451"/>
      <c r="AV1798" s="451"/>
    </row>
    <row r="1799" spans="1:48">
      <c r="A1799" s="451"/>
      <c r="B1799" s="451"/>
      <c r="C1799" s="451"/>
      <c r="D1799" s="451"/>
      <c r="E1799" s="451"/>
      <c r="F1799" s="451"/>
      <c r="G1799" s="451"/>
      <c r="H1799" s="451"/>
      <c r="I1799" s="451"/>
      <c r="J1799" s="451"/>
      <c r="K1799" s="451"/>
      <c r="L1799" s="451"/>
      <c r="M1799" s="451"/>
      <c r="N1799" s="451"/>
      <c r="O1799" s="451"/>
      <c r="P1799" s="451"/>
      <c r="Q1799" s="451"/>
      <c r="R1799" s="451"/>
      <c r="S1799" s="451"/>
      <c r="T1799" s="451"/>
      <c r="U1799" s="451"/>
      <c r="V1799" s="451"/>
      <c r="W1799" s="451"/>
      <c r="X1799" s="451"/>
      <c r="Y1799" s="451"/>
      <c r="Z1799" s="451"/>
      <c r="AA1799" s="451"/>
      <c r="AB1799" s="451"/>
      <c r="AC1799" s="451"/>
      <c r="AD1799" s="451"/>
      <c r="AE1799" s="451"/>
      <c r="AF1799" s="451"/>
      <c r="AG1799" s="451"/>
      <c r="AH1799" s="451"/>
      <c r="AI1799" s="451"/>
      <c r="AJ1799" s="451"/>
      <c r="AK1799" s="451"/>
      <c r="AL1799" s="451"/>
      <c r="AM1799" s="451"/>
      <c r="AN1799" s="451"/>
      <c r="AO1799" s="451"/>
      <c r="AP1799" s="451"/>
      <c r="AQ1799" s="451"/>
      <c r="AR1799" s="451"/>
      <c r="AS1799" s="451"/>
      <c r="AT1799" s="451"/>
      <c r="AU1799" s="451"/>
      <c r="AV1799" s="451"/>
    </row>
    <row r="1800" spans="1:48">
      <c r="A1800" s="451"/>
      <c r="B1800" s="451"/>
      <c r="C1800" s="451"/>
      <c r="D1800" s="451"/>
      <c r="E1800" s="451"/>
      <c r="F1800" s="451"/>
      <c r="G1800" s="451"/>
      <c r="H1800" s="451"/>
      <c r="I1800" s="451"/>
      <c r="J1800" s="451"/>
      <c r="K1800" s="451"/>
      <c r="L1800" s="451"/>
      <c r="M1800" s="451"/>
      <c r="N1800" s="451"/>
      <c r="O1800" s="451"/>
      <c r="P1800" s="451"/>
      <c r="Q1800" s="451"/>
      <c r="R1800" s="451"/>
      <c r="S1800" s="451"/>
      <c r="T1800" s="451"/>
      <c r="U1800" s="451"/>
      <c r="V1800" s="451"/>
      <c r="W1800" s="451"/>
      <c r="X1800" s="451"/>
      <c r="Y1800" s="451"/>
      <c r="Z1800" s="451"/>
      <c r="AA1800" s="451"/>
      <c r="AB1800" s="451"/>
      <c r="AC1800" s="451"/>
      <c r="AD1800" s="451"/>
      <c r="AE1800" s="451"/>
      <c r="AF1800" s="451"/>
      <c r="AG1800" s="451"/>
      <c r="AH1800" s="451"/>
      <c r="AI1800" s="451"/>
      <c r="AJ1800" s="451"/>
      <c r="AK1800" s="451"/>
      <c r="AL1800" s="451"/>
      <c r="AM1800" s="451"/>
      <c r="AN1800" s="451"/>
      <c r="AO1800" s="451"/>
      <c r="AP1800" s="451"/>
      <c r="AQ1800" s="451"/>
      <c r="AR1800" s="451"/>
      <c r="AS1800" s="451"/>
      <c r="AT1800" s="451"/>
      <c r="AU1800" s="451"/>
      <c r="AV1800" s="451"/>
    </row>
    <row r="1801" spans="1:48">
      <c r="A1801" s="451"/>
      <c r="B1801" s="451"/>
      <c r="C1801" s="451"/>
      <c r="D1801" s="451"/>
      <c r="E1801" s="451"/>
      <c r="F1801" s="451"/>
      <c r="G1801" s="451"/>
      <c r="H1801" s="451"/>
      <c r="I1801" s="451"/>
      <c r="J1801" s="451"/>
      <c r="K1801" s="451"/>
      <c r="L1801" s="451"/>
      <c r="M1801" s="451"/>
      <c r="N1801" s="451"/>
      <c r="O1801" s="451"/>
      <c r="P1801" s="451"/>
      <c r="Q1801" s="451"/>
      <c r="R1801" s="451"/>
      <c r="S1801" s="451"/>
      <c r="T1801" s="451"/>
      <c r="U1801" s="451"/>
      <c r="V1801" s="451"/>
      <c r="W1801" s="451"/>
      <c r="X1801" s="451"/>
      <c r="Y1801" s="451"/>
      <c r="Z1801" s="451"/>
      <c r="AA1801" s="451"/>
      <c r="AB1801" s="451"/>
      <c r="AC1801" s="451"/>
      <c r="AD1801" s="451"/>
      <c r="AE1801" s="451"/>
      <c r="AF1801" s="451"/>
      <c r="AG1801" s="451"/>
      <c r="AH1801" s="451"/>
      <c r="AI1801" s="451"/>
      <c r="AJ1801" s="451"/>
      <c r="AK1801" s="451"/>
      <c r="AL1801" s="451"/>
      <c r="AM1801" s="451"/>
      <c r="AN1801" s="451"/>
      <c r="AO1801" s="451"/>
      <c r="AP1801" s="451"/>
      <c r="AQ1801" s="451"/>
      <c r="AR1801" s="451"/>
      <c r="AS1801" s="451"/>
      <c r="AT1801" s="451"/>
      <c r="AU1801" s="451"/>
      <c r="AV1801" s="451"/>
    </row>
    <row r="1802" spans="1:48">
      <c r="A1802" s="451"/>
      <c r="B1802" s="451"/>
      <c r="C1802" s="451"/>
      <c r="D1802" s="451"/>
      <c r="E1802" s="451"/>
      <c r="F1802" s="451"/>
      <c r="G1802" s="451"/>
      <c r="H1802" s="451"/>
      <c r="I1802" s="451"/>
      <c r="J1802" s="451"/>
      <c r="K1802" s="451"/>
      <c r="L1802" s="451"/>
      <c r="M1802" s="451"/>
      <c r="N1802" s="451"/>
      <c r="O1802" s="451"/>
      <c r="P1802" s="451"/>
      <c r="Q1802" s="451"/>
      <c r="R1802" s="451"/>
      <c r="S1802" s="451"/>
      <c r="T1802" s="451"/>
      <c r="U1802" s="451"/>
      <c r="V1802" s="451"/>
      <c r="W1802" s="451"/>
      <c r="X1802" s="451"/>
      <c r="Y1802" s="451"/>
      <c r="Z1802" s="451"/>
      <c r="AA1802" s="451"/>
      <c r="AB1802" s="451"/>
      <c r="AC1802" s="451"/>
      <c r="AD1802" s="451"/>
      <c r="AE1802" s="451"/>
      <c r="AF1802" s="451"/>
      <c r="AG1802" s="451"/>
      <c r="AH1802" s="451"/>
      <c r="AI1802" s="451"/>
      <c r="AJ1802" s="451"/>
      <c r="AK1802" s="451"/>
      <c r="AL1802" s="451"/>
      <c r="AM1802" s="451"/>
      <c r="AN1802" s="451"/>
      <c r="AO1802" s="451"/>
      <c r="AP1802" s="451"/>
      <c r="AQ1802" s="451"/>
      <c r="AR1802" s="451"/>
      <c r="AS1802" s="451"/>
      <c r="AT1802" s="451"/>
      <c r="AU1802" s="451"/>
      <c r="AV1802" s="451"/>
    </row>
    <row r="1803" spans="1:48">
      <c r="A1803" s="451"/>
      <c r="B1803" s="451"/>
      <c r="C1803" s="451"/>
      <c r="D1803" s="451"/>
      <c r="E1803" s="451"/>
      <c r="F1803" s="451"/>
      <c r="G1803" s="451"/>
      <c r="H1803" s="451"/>
      <c r="I1803" s="451"/>
      <c r="J1803" s="451"/>
      <c r="K1803" s="451"/>
      <c r="L1803" s="451"/>
      <c r="M1803" s="451"/>
      <c r="N1803" s="451"/>
      <c r="O1803" s="451"/>
      <c r="P1803" s="451"/>
      <c r="Q1803" s="451"/>
      <c r="R1803" s="451"/>
      <c r="S1803" s="451"/>
      <c r="T1803" s="451"/>
      <c r="U1803" s="451"/>
      <c r="V1803" s="451"/>
      <c r="W1803" s="451"/>
      <c r="X1803" s="451"/>
      <c r="Y1803" s="451"/>
      <c r="Z1803" s="451"/>
      <c r="AA1803" s="451"/>
      <c r="AB1803" s="451"/>
      <c r="AC1803" s="451"/>
      <c r="AD1803" s="451"/>
      <c r="AE1803" s="451"/>
      <c r="AF1803" s="451"/>
      <c r="AG1803" s="451"/>
      <c r="AH1803" s="451"/>
      <c r="AI1803" s="451"/>
      <c r="AJ1803" s="451"/>
      <c r="AK1803" s="451"/>
      <c r="AL1803" s="451"/>
      <c r="AM1803" s="451"/>
      <c r="AN1803" s="451"/>
      <c r="AO1803" s="451"/>
      <c r="AP1803" s="451"/>
      <c r="AQ1803" s="451"/>
      <c r="AR1803" s="451"/>
      <c r="AS1803" s="451"/>
      <c r="AT1803" s="451"/>
      <c r="AU1803" s="451"/>
      <c r="AV1803" s="451"/>
    </row>
    <row r="1804" spans="1:48">
      <c r="A1804" s="451"/>
      <c r="B1804" s="451"/>
      <c r="C1804" s="451"/>
      <c r="D1804" s="451"/>
      <c r="E1804" s="451"/>
      <c r="F1804" s="451"/>
      <c r="G1804" s="451"/>
      <c r="H1804" s="451"/>
      <c r="I1804" s="451"/>
      <c r="J1804" s="451"/>
      <c r="K1804" s="451"/>
      <c r="L1804" s="451"/>
      <c r="M1804" s="451"/>
      <c r="N1804" s="451"/>
      <c r="O1804" s="451"/>
      <c r="P1804" s="451"/>
      <c r="Q1804" s="451"/>
      <c r="R1804" s="451"/>
      <c r="S1804" s="451"/>
      <c r="T1804" s="451"/>
      <c r="U1804" s="451"/>
      <c r="V1804" s="451"/>
      <c r="W1804" s="451"/>
      <c r="X1804" s="451"/>
      <c r="Y1804" s="451"/>
      <c r="Z1804" s="451"/>
      <c r="AA1804" s="451"/>
      <c r="AB1804" s="451"/>
      <c r="AC1804" s="451"/>
      <c r="AD1804" s="451"/>
      <c r="AE1804" s="451"/>
      <c r="AF1804" s="451"/>
      <c r="AG1804" s="451"/>
      <c r="AH1804" s="451"/>
      <c r="AI1804" s="451"/>
      <c r="AJ1804" s="451"/>
      <c r="AK1804" s="451"/>
      <c r="AL1804" s="451"/>
      <c r="AM1804" s="451"/>
      <c r="AN1804" s="451"/>
      <c r="AO1804" s="451"/>
      <c r="AP1804" s="451"/>
      <c r="AQ1804" s="451"/>
      <c r="AR1804" s="451"/>
      <c r="AS1804" s="451"/>
      <c r="AT1804" s="451"/>
      <c r="AU1804" s="451"/>
      <c r="AV1804" s="451"/>
    </row>
    <row r="1805" spans="1:48">
      <c r="A1805" s="451"/>
      <c r="B1805" s="451"/>
      <c r="C1805" s="451"/>
      <c r="D1805" s="451"/>
      <c r="E1805" s="451"/>
      <c r="F1805" s="451"/>
      <c r="G1805" s="451"/>
      <c r="H1805" s="451"/>
      <c r="I1805" s="451"/>
      <c r="J1805" s="451"/>
      <c r="K1805" s="451"/>
      <c r="L1805" s="451"/>
      <c r="M1805" s="451"/>
      <c r="N1805" s="451"/>
      <c r="O1805" s="451"/>
      <c r="P1805" s="451"/>
      <c r="Q1805" s="451"/>
      <c r="R1805" s="451"/>
      <c r="S1805" s="451"/>
      <c r="T1805" s="451"/>
      <c r="U1805" s="451"/>
      <c r="V1805" s="451"/>
      <c r="W1805" s="451"/>
      <c r="X1805" s="451"/>
      <c r="Y1805" s="451"/>
      <c r="Z1805" s="451"/>
      <c r="AA1805" s="451"/>
      <c r="AB1805" s="451"/>
      <c r="AC1805" s="451"/>
      <c r="AD1805" s="451"/>
      <c r="AE1805" s="451"/>
      <c r="AF1805" s="451"/>
      <c r="AG1805" s="451"/>
      <c r="AH1805" s="451"/>
      <c r="AI1805" s="451"/>
      <c r="AJ1805" s="451"/>
      <c r="AK1805" s="451"/>
      <c r="AL1805" s="451"/>
      <c r="AM1805" s="451"/>
      <c r="AN1805" s="451"/>
      <c r="AO1805" s="451"/>
      <c r="AP1805" s="451"/>
      <c r="AQ1805" s="451"/>
      <c r="AR1805" s="451"/>
      <c r="AS1805" s="451"/>
      <c r="AT1805" s="451"/>
      <c r="AU1805" s="451"/>
      <c r="AV1805" s="451"/>
    </row>
    <row r="1806" spans="1:48">
      <c r="A1806" s="451"/>
      <c r="B1806" s="451"/>
      <c r="C1806" s="451"/>
      <c r="D1806" s="451"/>
      <c r="E1806" s="451"/>
      <c r="F1806" s="451"/>
      <c r="G1806" s="451"/>
      <c r="H1806" s="451"/>
      <c r="I1806" s="451"/>
      <c r="J1806" s="451"/>
      <c r="K1806" s="451"/>
      <c r="L1806" s="451"/>
      <c r="M1806" s="451"/>
      <c r="N1806" s="451"/>
      <c r="O1806" s="451"/>
      <c r="P1806" s="451"/>
      <c r="Q1806" s="451"/>
      <c r="R1806" s="451"/>
      <c r="S1806" s="451"/>
      <c r="T1806" s="451"/>
      <c r="U1806" s="451"/>
      <c r="V1806" s="451"/>
      <c r="W1806" s="451"/>
      <c r="X1806" s="451"/>
      <c r="Y1806" s="451"/>
      <c r="Z1806" s="451"/>
      <c r="AA1806" s="451"/>
      <c r="AB1806" s="451"/>
      <c r="AC1806" s="451"/>
      <c r="AD1806" s="451"/>
      <c r="AE1806" s="451"/>
      <c r="AF1806" s="451"/>
      <c r="AG1806" s="451"/>
      <c r="AH1806" s="451"/>
      <c r="AI1806" s="451"/>
      <c r="AJ1806" s="451"/>
      <c r="AK1806" s="451"/>
      <c r="AL1806" s="451"/>
      <c r="AM1806" s="451"/>
      <c r="AN1806" s="451"/>
      <c r="AO1806" s="451"/>
      <c r="AP1806" s="451"/>
      <c r="AQ1806" s="451"/>
      <c r="AR1806" s="451"/>
      <c r="AS1806" s="451"/>
      <c r="AT1806" s="451"/>
      <c r="AU1806" s="451"/>
      <c r="AV1806" s="451"/>
    </row>
    <row r="1807" spans="1:48">
      <c r="A1807" s="451"/>
      <c r="B1807" s="451"/>
      <c r="C1807" s="451"/>
      <c r="D1807" s="451"/>
      <c r="E1807" s="451"/>
      <c r="F1807" s="451"/>
      <c r="G1807" s="451"/>
      <c r="H1807" s="451"/>
      <c r="I1807" s="451"/>
      <c r="J1807" s="451"/>
      <c r="K1807" s="451"/>
      <c r="L1807" s="451"/>
      <c r="M1807" s="451"/>
      <c r="N1807" s="451"/>
      <c r="O1807" s="451"/>
      <c r="P1807" s="451"/>
      <c r="Q1807" s="451"/>
      <c r="R1807" s="451"/>
      <c r="S1807" s="451"/>
      <c r="T1807" s="451"/>
      <c r="U1807" s="451"/>
      <c r="V1807" s="451"/>
      <c r="W1807" s="451"/>
      <c r="X1807" s="451"/>
      <c r="Y1807" s="451"/>
      <c r="Z1807" s="451"/>
      <c r="AA1807" s="451"/>
      <c r="AB1807" s="451"/>
      <c r="AC1807" s="451"/>
      <c r="AD1807" s="451"/>
      <c r="AE1807" s="451"/>
      <c r="AF1807" s="451"/>
      <c r="AG1807" s="451"/>
      <c r="AH1807" s="451"/>
      <c r="AI1807" s="451"/>
      <c r="AJ1807" s="451"/>
      <c r="AK1807" s="451"/>
      <c r="AL1807" s="451"/>
      <c r="AM1807" s="451"/>
      <c r="AN1807" s="451"/>
      <c r="AO1807" s="451"/>
      <c r="AP1807" s="451"/>
      <c r="AQ1807" s="451"/>
      <c r="AR1807" s="451"/>
      <c r="AS1807" s="451"/>
      <c r="AT1807" s="451"/>
      <c r="AU1807" s="451"/>
      <c r="AV1807" s="451"/>
    </row>
    <row r="1808" spans="1:48">
      <c r="A1808" s="451"/>
      <c r="B1808" s="451"/>
      <c r="C1808" s="451"/>
      <c r="D1808" s="451"/>
      <c r="E1808" s="451"/>
      <c r="F1808" s="451"/>
      <c r="G1808" s="451"/>
      <c r="H1808" s="451"/>
      <c r="I1808" s="451"/>
      <c r="J1808" s="451"/>
      <c r="K1808" s="451"/>
      <c r="L1808" s="451"/>
      <c r="M1808" s="451"/>
      <c r="N1808" s="451"/>
      <c r="O1808" s="451"/>
      <c r="P1808" s="451"/>
      <c r="Q1808" s="451"/>
      <c r="R1808" s="451"/>
      <c r="S1808" s="451"/>
      <c r="T1808" s="451"/>
      <c r="U1808" s="451"/>
      <c r="V1808" s="451"/>
      <c r="W1808" s="451"/>
      <c r="X1808" s="451"/>
      <c r="Y1808" s="451"/>
      <c r="Z1808" s="451"/>
      <c r="AA1808" s="451"/>
      <c r="AB1808" s="451"/>
      <c r="AC1808" s="451"/>
      <c r="AD1808" s="451"/>
      <c r="AE1808" s="451"/>
      <c r="AF1808" s="451"/>
      <c r="AG1808" s="451"/>
      <c r="AH1808" s="451"/>
      <c r="AI1808" s="451"/>
      <c r="AJ1808" s="451"/>
      <c r="AK1808" s="451"/>
      <c r="AL1808" s="451"/>
      <c r="AM1808" s="451"/>
      <c r="AN1808" s="451"/>
      <c r="AO1808" s="451"/>
      <c r="AP1808" s="451"/>
      <c r="AQ1808" s="451"/>
      <c r="AR1808" s="451"/>
      <c r="AS1808" s="451"/>
      <c r="AT1808" s="451"/>
      <c r="AU1808" s="451"/>
      <c r="AV1808" s="451"/>
    </row>
    <row r="1809" spans="1:48">
      <c r="A1809" s="451"/>
      <c r="B1809" s="451"/>
      <c r="C1809" s="451"/>
      <c r="D1809" s="451"/>
      <c r="E1809" s="451"/>
      <c r="F1809" s="451"/>
      <c r="G1809" s="451"/>
      <c r="H1809" s="451"/>
      <c r="I1809" s="451"/>
      <c r="J1809" s="451"/>
      <c r="K1809" s="451"/>
      <c r="L1809" s="451"/>
      <c r="M1809" s="451"/>
      <c r="N1809" s="451"/>
      <c r="O1809" s="451"/>
      <c r="P1809" s="451"/>
      <c r="Q1809" s="451"/>
      <c r="R1809" s="451"/>
      <c r="S1809" s="451"/>
      <c r="T1809" s="451"/>
      <c r="U1809" s="451"/>
      <c r="V1809" s="451"/>
      <c r="W1809" s="451"/>
      <c r="X1809" s="451"/>
      <c r="Y1809" s="451"/>
      <c r="Z1809" s="451"/>
      <c r="AA1809" s="451"/>
      <c r="AB1809" s="451"/>
      <c r="AC1809" s="451"/>
      <c r="AD1809" s="451"/>
      <c r="AE1809" s="451"/>
      <c r="AF1809" s="451"/>
      <c r="AG1809" s="451"/>
      <c r="AH1809" s="451"/>
      <c r="AI1809" s="451"/>
      <c r="AJ1809" s="451"/>
      <c r="AK1809" s="451"/>
      <c r="AL1809" s="451"/>
      <c r="AM1809" s="451"/>
      <c r="AN1809" s="451"/>
      <c r="AO1809" s="451"/>
      <c r="AP1809" s="451"/>
      <c r="AQ1809" s="451"/>
      <c r="AR1809" s="451"/>
      <c r="AS1809" s="451"/>
      <c r="AT1809" s="451"/>
      <c r="AU1809" s="451"/>
      <c r="AV1809" s="451"/>
    </row>
    <row r="1810" spans="1:48">
      <c r="A1810" s="451"/>
      <c r="B1810" s="451"/>
      <c r="C1810" s="451"/>
      <c r="D1810" s="451"/>
      <c r="E1810" s="451"/>
      <c r="F1810" s="451"/>
      <c r="G1810" s="451"/>
      <c r="H1810" s="451"/>
      <c r="I1810" s="451"/>
      <c r="J1810" s="451"/>
      <c r="K1810" s="451"/>
      <c r="L1810" s="451"/>
      <c r="M1810" s="451"/>
      <c r="N1810" s="451"/>
      <c r="O1810" s="451"/>
      <c r="P1810" s="451"/>
      <c r="Q1810" s="451"/>
      <c r="R1810" s="451"/>
      <c r="S1810" s="451"/>
      <c r="T1810" s="451"/>
      <c r="U1810" s="451"/>
      <c r="V1810" s="451"/>
      <c r="W1810" s="451"/>
      <c r="X1810" s="451"/>
      <c r="Y1810" s="451"/>
      <c r="Z1810" s="451"/>
      <c r="AA1810" s="451"/>
      <c r="AB1810" s="451"/>
      <c r="AC1810" s="451"/>
      <c r="AD1810" s="451"/>
      <c r="AE1810" s="451"/>
      <c r="AF1810" s="451"/>
      <c r="AG1810" s="451"/>
      <c r="AH1810" s="451"/>
      <c r="AI1810" s="451"/>
      <c r="AJ1810" s="451"/>
      <c r="AK1810" s="451"/>
      <c r="AL1810" s="451"/>
      <c r="AM1810" s="451"/>
      <c r="AN1810" s="451"/>
      <c r="AO1810" s="451"/>
      <c r="AP1810" s="451"/>
      <c r="AQ1810" s="451"/>
      <c r="AR1810" s="451"/>
      <c r="AS1810" s="451"/>
      <c r="AT1810" s="451"/>
      <c r="AU1810" s="451"/>
      <c r="AV1810" s="451"/>
    </row>
    <row r="1811" spans="1:48">
      <c r="A1811" s="451"/>
      <c r="B1811" s="451"/>
      <c r="C1811" s="451"/>
      <c r="D1811" s="451"/>
      <c r="E1811" s="451"/>
      <c r="F1811" s="451"/>
      <c r="G1811" s="451"/>
      <c r="H1811" s="451"/>
      <c r="I1811" s="451"/>
      <c r="J1811" s="451"/>
      <c r="K1811" s="451"/>
      <c r="L1811" s="451"/>
      <c r="M1811" s="451"/>
      <c r="N1811" s="451"/>
      <c r="O1811" s="451"/>
      <c r="P1811" s="451"/>
      <c r="Q1811" s="451"/>
      <c r="R1811" s="451"/>
      <c r="S1811" s="451"/>
      <c r="T1811" s="451"/>
      <c r="U1811" s="451"/>
      <c r="V1811" s="451"/>
      <c r="W1811" s="451"/>
      <c r="X1811" s="451"/>
      <c r="Y1811" s="451"/>
      <c r="Z1811" s="451"/>
      <c r="AA1811" s="451"/>
      <c r="AB1811" s="451"/>
      <c r="AC1811" s="451"/>
      <c r="AD1811" s="451"/>
      <c r="AE1811" s="451"/>
      <c r="AF1811" s="451"/>
      <c r="AG1811" s="451"/>
      <c r="AH1811" s="451"/>
      <c r="AI1811" s="451"/>
      <c r="AJ1811" s="451"/>
      <c r="AK1811" s="451"/>
      <c r="AL1811" s="451"/>
      <c r="AM1811" s="451"/>
      <c r="AN1811" s="451"/>
      <c r="AO1811" s="451"/>
      <c r="AP1811" s="451"/>
      <c r="AQ1811" s="451"/>
      <c r="AR1811" s="451"/>
      <c r="AS1811" s="451"/>
      <c r="AT1811" s="451"/>
      <c r="AU1811" s="451"/>
      <c r="AV1811" s="451"/>
    </row>
    <row r="1812" spans="1:48">
      <c r="A1812" s="451"/>
      <c r="B1812" s="451"/>
      <c r="C1812" s="451"/>
      <c r="D1812" s="451"/>
      <c r="E1812" s="451"/>
      <c r="F1812" s="451"/>
      <c r="G1812" s="451"/>
      <c r="H1812" s="451"/>
      <c r="I1812" s="451"/>
      <c r="J1812" s="451"/>
      <c r="K1812" s="451"/>
      <c r="L1812" s="451"/>
      <c r="M1812" s="451"/>
      <c r="N1812" s="451"/>
      <c r="O1812" s="451"/>
      <c r="P1812" s="451"/>
      <c r="Q1812" s="451"/>
      <c r="R1812" s="451"/>
      <c r="S1812" s="451"/>
      <c r="T1812" s="451"/>
      <c r="U1812" s="451"/>
      <c r="V1812" s="451"/>
      <c r="W1812" s="451"/>
      <c r="X1812" s="451"/>
      <c r="Y1812" s="451"/>
      <c r="Z1812" s="451"/>
      <c r="AA1812" s="451"/>
      <c r="AB1812" s="451"/>
      <c r="AC1812" s="451"/>
      <c r="AD1812" s="451"/>
      <c r="AE1812" s="451"/>
      <c r="AF1812" s="451"/>
      <c r="AG1812" s="451"/>
      <c r="AH1812" s="451"/>
      <c r="AI1812" s="451"/>
      <c r="AJ1812" s="451"/>
      <c r="AK1812" s="451"/>
      <c r="AL1812" s="451"/>
      <c r="AM1812" s="451"/>
      <c r="AN1812" s="451"/>
      <c r="AO1812" s="451"/>
      <c r="AP1812" s="451"/>
      <c r="AQ1812" s="451"/>
      <c r="AR1812" s="451"/>
      <c r="AS1812" s="451"/>
      <c r="AT1812" s="451"/>
      <c r="AU1812" s="451"/>
      <c r="AV1812" s="451"/>
    </row>
    <row r="1813" spans="1:48">
      <c r="A1813" s="451"/>
      <c r="B1813" s="451"/>
      <c r="C1813" s="451"/>
      <c r="D1813" s="451"/>
      <c r="E1813" s="451"/>
      <c r="F1813" s="451"/>
      <c r="G1813" s="451"/>
      <c r="H1813" s="451"/>
      <c r="I1813" s="451"/>
      <c r="J1813" s="451"/>
      <c r="K1813" s="451"/>
      <c r="L1813" s="451"/>
      <c r="M1813" s="451"/>
      <c r="N1813" s="451"/>
      <c r="O1813" s="451"/>
      <c r="P1813" s="451"/>
      <c r="Q1813" s="451"/>
      <c r="R1813" s="451"/>
      <c r="S1813" s="451"/>
      <c r="T1813" s="451"/>
      <c r="U1813" s="451"/>
      <c r="V1813" s="451"/>
      <c r="W1813" s="451"/>
      <c r="X1813" s="451"/>
      <c r="Y1813" s="451"/>
      <c r="Z1813" s="451"/>
      <c r="AA1813" s="451"/>
      <c r="AB1813" s="451"/>
      <c r="AC1813" s="451"/>
      <c r="AD1813" s="451"/>
      <c r="AE1813" s="451"/>
      <c r="AF1813" s="451"/>
      <c r="AG1813" s="451"/>
      <c r="AH1813" s="451"/>
      <c r="AI1813" s="451"/>
      <c r="AJ1813" s="451"/>
      <c r="AK1813" s="451"/>
      <c r="AL1813" s="451"/>
      <c r="AM1813" s="451"/>
      <c r="AN1813" s="451"/>
      <c r="AO1813" s="451"/>
      <c r="AP1813" s="451"/>
      <c r="AQ1813" s="451"/>
      <c r="AR1813" s="451"/>
      <c r="AS1813" s="451"/>
      <c r="AT1813" s="451"/>
      <c r="AU1813" s="451"/>
      <c r="AV1813" s="451"/>
    </row>
    <row r="1814" spans="1:48">
      <c r="A1814" s="451"/>
      <c r="B1814" s="451"/>
      <c r="C1814" s="451"/>
      <c r="D1814" s="451"/>
      <c r="E1814" s="451"/>
      <c r="F1814" s="451"/>
      <c r="G1814" s="451"/>
      <c r="H1814" s="451"/>
      <c r="I1814" s="451"/>
      <c r="J1814" s="451"/>
      <c r="K1814" s="451"/>
      <c r="L1814" s="451"/>
      <c r="M1814" s="451"/>
      <c r="N1814" s="451"/>
      <c r="O1814" s="451"/>
      <c r="P1814" s="451"/>
      <c r="Q1814" s="451"/>
      <c r="R1814" s="451"/>
      <c r="S1814" s="451"/>
      <c r="T1814" s="451"/>
      <c r="U1814" s="451"/>
      <c r="V1814" s="451"/>
      <c r="W1814" s="451"/>
      <c r="X1814" s="451"/>
      <c r="Y1814" s="451"/>
      <c r="Z1814" s="451"/>
      <c r="AA1814" s="451"/>
      <c r="AB1814" s="451"/>
      <c r="AC1814" s="451"/>
      <c r="AD1814" s="451"/>
      <c r="AE1814" s="451"/>
      <c r="AF1814" s="451"/>
      <c r="AG1814" s="451"/>
      <c r="AH1814" s="451"/>
      <c r="AI1814" s="451"/>
      <c r="AJ1814" s="451"/>
      <c r="AK1814" s="451"/>
      <c r="AL1814" s="451"/>
      <c r="AM1814" s="451"/>
      <c r="AN1814" s="451"/>
      <c r="AO1814" s="451"/>
      <c r="AP1814" s="451"/>
      <c r="AQ1814" s="451"/>
      <c r="AR1814" s="451"/>
      <c r="AS1814" s="451"/>
      <c r="AT1814" s="451"/>
      <c r="AU1814" s="451"/>
      <c r="AV1814" s="451"/>
    </row>
    <row r="1815" spans="1:48">
      <c r="A1815" s="451"/>
      <c r="B1815" s="451"/>
      <c r="C1815" s="451"/>
      <c r="D1815" s="451"/>
      <c r="E1815" s="451"/>
      <c r="F1815" s="451"/>
      <c r="G1815" s="451"/>
      <c r="H1815" s="451"/>
      <c r="I1815" s="451"/>
      <c r="J1815" s="451"/>
      <c r="K1815" s="451"/>
      <c r="L1815" s="451"/>
      <c r="M1815" s="451"/>
      <c r="N1815" s="451"/>
      <c r="O1815" s="451"/>
      <c r="P1815" s="451"/>
      <c r="Q1815" s="451"/>
      <c r="R1815" s="451"/>
      <c r="S1815" s="451"/>
      <c r="T1815" s="451"/>
      <c r="U1815" s="451"/>
      <c r="V1815" s="451"/>
      <c r="W1815" s="451"/>
      <c r="X1815" s="451"/>
      <c r="Y1815" s="451"/>
      <c r="Z1815" s="451"/>
      <c r="AA1815" s="451"/>
      <c r="AB1815" s="451"/>
      <c r="AC1815" s="451"/>
      <c r="AD1815" s="451"/>
      <c r="AE1815" s="451"/>
      <c r="AF1815" s="451"/>
      <c r="AG1815" s="451"/>
      <c r="AH1815" s="451"/>
      <c r="AI1815" s="451"/>
      <c r="AJ1815" s="451"/>
      <c r="AK1815" s="451"/>
      <c r="AL1815" s="451"/>
      <c r="AM1815" s="451"/>
      <c r="AN1815" s="451"/>
      <c r="AO1815" s="451"/>
      <c r="AP1815" s="451"/>
      <c r="AQ1815" s="451"/>
      <c r="AR1815" s="451"/>
      <c r="AS1815" s="451"/>
      <c r="AT1815" s="451"/>
      <c r="AU1815" s="451"/>
      <c r="AV1815" s="451"/>
    </row>
    <row r="1816" spans="1:48">
      <c r="A1816" s="451"/>
      <c r="B1816" s="451"/>
      <c r="C1816" s="451"/>
      <c r="D1816" s="451"/>
      <c r="E1816" s="451"/>
      <c r="F1816" s="451"/>
      <c r="G1816" s="451"/>
      <c r="H1816" s="451"/>
      <c r="I1816" s="451"/>
      <c r="J1816" s="451"/>
      <c r="K1816" s="451"/>
      <c r="L1816" s="451"/>
      <c r="M1816" s="451"/>
      <c r="N1816" s="451"/>
      <c r="O1816" s="451"/>
      <c r="P1816" s="451"/>
      <c r="Q1816" s="451"/>
      <c r="R1816" s="451"/>
      <c r="S1816" s="451"/>
      <c r="T1816" s="451"/>
      <c r="U1816" s="451"/>
      <c r="V1816" s="451"/>
      <c r="W1816" s="451"/>
      <c r="X1816" s="451"/>
      <c r="Y1816" s="451"/>
      <c r="Z1816" s="451"/>
      <c r="AA1816" s="451"/>
      <c r="AB1816" s="451"/>
      <c r="AC1816" s="451"/>
      <c r="AD1816" s="451"/>
      <c r="AE1816" s="451"/>
      <c r="AF1816" s="451"/>
      <c r="AG1816" s="451"/>
      <c r="AH1816" s="451"/>
      <c r="AI1816" s="451"/>
      <c r="AJ1816" s="451"/>
      <c r="AK1816" s="451"/>
      <c r="AL1816" s="451"/>
      <c r="AM1816" s="451"/>
      <c r="AN1816" s="451"/>
      <c r="AO1816" s="451"/>
      <c r="AP1816" s="451"/>
      <c r="AQ1816" s="451"/>
      <c r="AR1816" s="451"/>
      <c r="AS1816" s="451"/>
      <c r="AT1816" s="451"/>
      <c r="AU1816" s="451"/>
      <c r="AV1816" s="451"/>
    </row>
    <row r="1817" spans="1:48">
      <c r="A1817" s="451"/>
      <c r="B1817" s="451"/>
      <c r="C1817" s="451"/>
      <c r="D1817" s="451"/>
      <c r="E1817" s="451"/>
      <c r="F1817" s="451"/>
      <c r="G1817" s="451"/>
      <c r="H1817" s="451"/>
      <c r="I1817" s="451"/>
      <c r="J1817" s="451"/>
      <c r="K1817" s="451"/>
      <c r="L1817" s="451"/>
      <c r="M1817" s="451"/>
      <c r="N1817" s="451"/>
      <c r="O1817" s="451"/>
      <c r="P1817" s="451"/>
      <c r="Q1817" s="451"/>
      <c r="R1817" s="451"/>
      <c r="S1817" s="451"/>
      <c r="T1817" s="451"/>
      <c r="U1817" s="451"/>
      <c r="V1817" s="451"/>
      <c r="W1817" s="451"/>
      <c r="X1817" s="451"/>
      <c r="Y1817" s="451"/>
      <c r="Z1817" s="451"/>
      <c r="AA1817" s="451"/>
      <c r="AB1817" s="451"/>
      <c r="AC1817" s="451"/>
      <c r="AD1817" s="451"/>
      <c r="AE1817" s="451"/>
      <c r="AF1817" s="451"/>
      <c r="AG1817" s="451"/>
      <c r="AH1817" s="451"/>
      <c r="AI1817" s="451"/>
      <c r="AJ1817" s="451"/>
      <c r="AK1817" s="451"/>
      <c r="AL1817" s="451"/>
      <c r="AM1817" s="451"/>
      <c r="AN1817" s="451"/>
      <c r="AO1817" s="451"/>
      <c r="AP1817" s="451"/>
      <c r="AQ1817" s="451"/>
      <c r="AR1817" s="451"/>
      <c r="AS1817" s="451"/>
      <c r="AT1817" s="451"/>
      <c r="AU1817" s="451"/>
      <c r="AV1817" s="451"/>
    </row>
  </sheetData>
  <sheetProtection algorithmName="SHA-512" hashValue="VaV8E/NgPnxWN61vYuQzQMZBzQTSHy9faNrqeXaPhVfGNyIwmd1p2Wwn5l2TiVXqUDfi5HYAq06P4k/afoLaPQ==" saltValue="sp8sQUJUtA1zZyiJXJjefw==" spinCount="100000" sheet="1" scenarios="1" formatRows="0" autoFilter="0"/>
  <autoFilter ref="A8:AV1817" xr:uid="{58FE6FCD-AB19-418C-BE44-262B36F877E4}"/>
  <phoneticPr fontId="3" type="noConversion"/>
  <dataValidations count="1">
    <dataValidation type="list" allowBlank="1" showInputMessage="1" showErrorMessage="1" sqref="A6:K6" xr:uid="{00000000-0002-0000-0A00-000000000000}">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Functions_DB_budget">
                <anchor moveWithCells="1" sizeWithCells="1">
                  <from>
                    <xdr:col>11</xdr:col>
                    <xdr:colOff>95250</xdr:colOff>
                    <xdr:row>4</xdr:row>
                    <xdr:rowOff>495300</xdr:rowOff>
                  </from>
                  <to>
                    <xdr:col>15</xdr:col>
                    <xdr:colOff>533400</xdr:colOff>
                    <xdr:row>6</xdr:row>
                    <xdr:rowOff>31750</xdr:rowOff>
                  </to>
                </anchor>
              </controlPr>
            </control>
          </mc:Choice>
        </mc:AlternateContent>
        <mc:AlternateContent xmlns:mc="http://schemas.openxmlformats.org/markup-compatibility/2006">
          <mc:Choice Requires="x14">
            <control shapeId="21506" r:id="rId5" name="Button 2">
              <controlPr defaultSize="0" print="0" autoFill="0" autoPict="0" macro="[0]!Functions_DB_Next">
                <anchor moveWithCells="1" sizeWithCells="1">
                  <from>
                    <xdr:col>24</xdr:col>
                    <xdr:colOff>285750</xdr:colOff>
                    <xdr:row>4</xdr:row>
                    <xdr:rowOff>38100</xdr:rowOff>
                  </from>
                  <to>
                    <xdr:col>26</xdr:col>
                    <xdr:colOff>152400</xdr:colOff>
                    <xdr:row>5</xdr:row>
                    <xdr:rowOff>260350</xdr:rowOff>
                  </to>
                </anchor>
              </controlPr>
            </control>
          </mc:Choice>
        </mc:AlternateContent>
        <mc:AlternateContent xmlns:mc="http://schemas.openxmlformats.org/markup-compatibility/2006">
          <mc:Choice Requires="x14">
            <control shapeId="21509" r:id="rId6" name="Button 5">
              <controlPr defaultSize="0" print="0" autoFill="0" autoPict="0" macro="[0]!Functions_Public_Cell_Reservation">
                <anchor moveWithCells="1" sizeWithCells="1">
                  <from>
                    <xdr:col>14</xdr:col>
                    <xdr:colOff>679450</xdr:colOff>
                    <xdr:row>3</xdr:row>
                    <xdr:rowOff>361950</xdr:rowOff>
                  </from>
                  <to>
                    <xdr:col>15</xdr:col>
                    <xdr:colOff>533400</xdr:colOff>
                    <xdr:row>4</xdr:row>
                    <xdr:rowOff>400050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ivot_1_USD">
    <tabColor theme="5" tint="0.59999389629810485"/>
  </sheetPr>
  <dimension ref="A1:BZ1000"/>
  <sheetViews>
    <sheetView showGridLines="0" zoomScale="70" zoomScaleNormal="70" workbookViewId="0"/>
  </sheetViews>
  <sheetFormatPr defaultRowHeight="17"/>
  <cols>
    <col min="1" max="1" width="31.58203125" bestFit="1" customWidth="1"/>
    <col min="2" max="2" width="10.4140625" style="235" bestFit="1" customWidth="1"/>
    <col min="3" max="3" width="12.33203125" style="245" bestFit="1" customWidth="1"/>
    <col min="4" max="4" width="6.75" style="245" bestFit="1" customWidth="1"/>
    <col min="5" max="5" width="5.33203125" style="245" bestFit="1" customWidth="1"/>
    <col min="6" max="6" width="5.33203125" style="243" bestFit="1" customWidth="1"/>
    <col min="7" max="7" width="7.08203125" style="243" bestFit="1" customWidth="1"/>
    <col min="8" max="10" width="5.33203125" style="243" bestFit="1" customWidth="1"/>
    <col min="11" max="11" width="7.08203125" style="243" bestFit="1" customWidth="1"/>
    <col min="12" max="14" width="5.33203125" style="243" bestFit="1" customWidth="1"/>
    <col min="15" max="15" width="7.08203125" style="243" bestFit="1" customWidth="1"/>
    <col min="16" max="18" width="5.33203125" style="243" bestFit="1" customWidth="1"/>
    <col min="19" max="19" width="6.75" style="243" bestFit="1" customWidth="1"/>
    <col min="20" max="22" width="5.58203125" style="243" bestFit="1" customWidth="1"/>
    <col min="23" max="23" width="9.75" style="244" bestFit="1" customWidth="1"/>
    <col min="24" max="24" width="7.25" style="244" bestFit="1" customWidth="1"/>
    <col min="25" max="27" width="5.58203125" style="244" bestFit="1" customWidth="1"/>
    <col min="28" max="28" width="9.75" style="244" bestFit="1" customWidth="1"/>
    <col min="29" max="29" width="8.25" style="244" bestFit="1" customWidth="1"/>
    <col min="30" max="30" width="9.08203125" style="244" bestFit="1" customWidth="1"/>
    <col min="31" max="31" width="9.75" style="244" bestFit="1" customWidth="1"/>
    <col min="32" max="32" width="7.25" style="244" bestFit="1" customWidth="1"/>
    <col min="33" max="35" width="4.5" style="244" bestFit="1" customWidth="1"/>
    <col min="36" max="36" width="9.75" style="244" bestFit="1" customWidth="1"/>
    <col min="37" max="37" width="7.08203125" style="244" bestFit="1" customWidth="1"/>
    <col min="38" max="40" width="6.58203125" style="244" bestFit="1" customWidth="1"/>
    <col min="41" max="41" width="9.75" style="244" bestFit="1" customWidth="1"/>
    <col min="42" max="42" width="7.25" style="244" bestFit="1" customWidth="1"/>
    <col min="43" max="44" width="6.58203125" style="244" bestFit="1" customWidth="1"/>
    <col min="45" max="45" width="5.58203125" style="244" bestFit="1" customWidth="1"/>
    <col min="46" max="46" width="9.75" style="244" bestFit="1" customWidth="1"/>
    <col min="47" max="47" width="8.25" style="244" bestFit="1" customWidth="1"/>
    <col min="48" max="50" width="5.58203125" style="244" bestFit="1" customWidth="1"/>
    <col min="51" max="51" width="9.75" style="244" bestFit="1" customWidth="1"/>
    <col min="52" max="52" width="7.25" style="244" bestFit="1" customWidth="1"/>
    <col min="53" max="55" width="5.58203125" style="244" bestFit="1" customWidth="1"/>
    <col min="56" max="56" width="9.75" style="244" bestFit="1" customWidth="1"/>
    <col min="57" max="57" width="7.25" style="244" bestFit="1" customWidth="1"/>
    <col min="58" max="60" width="5.58203125" style="244" bestFit="1" customWidth="1"/>
    <col min="61" max="61" width="9.75" style="244" bestFit="1" customWidth="1"/>
    <col min="62" max="62" width="7.25" style="244" bestFit="1" customWidth="1"/>
    <col min="63" max="65" width="5.58203125" style="244" bestFit="1" customWidth="1"/>
    <col min="66" max="66" width="9.75" style="244" bestFit="1" customWidth="1"/>
    <col min="67" max="67" width="7.25" style="244" bestFit="1" customWidth="1"/>
    <col min="68" max="70" width="5.58203125" style="244" bestFit="1" customWidth="1"/>
    <col min="71" max="71" width="9.75" style="244" bestFit="1" customWidth="1"/>
    <col min="72" max="72" width="7.25" style="244" bestFit="1" customWidth="1"/>
    <col min="73" max="75" width="5.58203125" style="244" bestFit="1" customWidth="1"/>
    <col min="76" max="76" width="9.75" style="244" bestFit="1" customWidth="1"/>
    <col min="77" max="77" width="7.25" style="244" bestFit="1" customWidth="1"/>
    <col min="78" max="78" width="5.58203125" style="244" bestFit="1" customWidth="1"/>
    <col min="79" max="80" width="5.58203125" bestFit="1" customWidth="1"/>
    <col min="81" max="81" width="9.75" bestFit="1" customWidth="1"/>
    <col min="82" max="82" width="7.25" bestFit="1" customWidth="1"/>
    <col min="83" max="85" width="5.58203125" bestFit="1" customWidth="1"/>
    <col min="86" max="86" width="9.75" bestFit="1" customWidth="1"/>
    <col min="87" max="87" width="7.25" bestFit="1" customWidth="1"/>
    <col min="88" max="90" width="5.58203125" bestFit="1" customWidth="1"/>
    <col min="91" max="91" width="9.75" bestFit="1" customWidth="1"/>
    <col min="92" max="92" width="7.25" bestFit="1" customWidth="1"/>
    <col min="93" max="95" width="5.58203125" bestFit="1" customWidth="1"/>
    <col min="96" max="96" width="9.75" bestFit="1" customWidth="1"/>
    <col min="97" max="97" width="7.25" bestFit="1" customWidth="1"/>
    <col min="98" max="100" width="5.58203125" bestFit="1" customWidth="1"/>
    <col min="101" max="101" width="9.75" bestFit="1" customWidth="1"/>
    <col min="102" max="102" width="7.25" bestFit="1" customWidth="1"/>
    <col min="103" max="105" width="5.58203125" bestFit="1" customWidth="1"/>
    <col min="106" max="106" width="9.75" bestFit="1" customWidth="1"/>
    <col min="107" max="107" width="7.25" bestFit="1" customWidth="1"/>
    <col min="108" max="110" width="5.58203125" bestFit="1" customWidth="1"/>
    <col min="111" max="111" width="9.75" bestFit="1" customWidth="1"/>
    <col min="112" max="112" width="8.25" bestFit="1" customWidth="1"/>
  </cols>
  <sheetData>
    <row r="1" spans="1:78" s="312" customFormat="1">
      <c r="A1" s="312" t="s">
        <v>183</v>
      </c>
      <c r="B1" s="313" t="s">
        <v>1784</v>
      </c>
      <c r="C1" s="313"/>
      <c r="D1" s="313"/>
      <c r="E1" s="313"/>
      <c r="F1" s="306"/>
      <c r="G1" s="306"/>
      <c r="H1" s="306"/>
      <c r="I1" s="306"/>
      <c r="J1" s="306"/>
      <c r="K1" s="306"/>
      <c r="L1" s="306"/>
      <c r="M1" s="306"/>
      <c r="N1" s="306"/>
      <c r="O1" s="306"/>
      <c r="P1" s="306"/>
      <c r="Q1" s="306"/>
      <c r="R1" s="306"/>
      <c r="S1" s="306"/>
      <c r="T1" s="306"/>
      <c r="U1" s="306"/>
      <c r="V1" s="306"/>
    </row>
    <row r="2" spans="1:78" s="312" customFormat="1" ht="60" customHeight="1">
      <c r="A2" s="314" t="s">
        <v>1945</v>
      </c>
      <c r="B2" s="313"/>
      <c r="C2" s="313"/>
      <c r="D2" s="313"/>
      <c r="E2" s="313"/>
      <c r="F2" s="306"/>
      <c r="G2" s="306"/>
      <c r="H2" s="306"/>
      <c r="I2" s="306"/>
      <c r="J2" s="306"/>
      <c r="K2" s="306"/>
      <c r="L2" s="306"/>
      <c r="M2" s="306"/>
      <c r="N2" s="306"/>
      <c r="O2" s="306"/>
      <c r="P2" s="306"/>
      <c r="Q2" s="306"/>
      <c r="R2" s="306"/>
      <c r="S2" s="306"/>
      <c r="T2" s="306"/>
      <c r="U2" s="306"/>
      <c r="V2" s="306"/>
    </row>
    <row r="3" spans="1:78" s="312" customFormat="1" ht="17.5" thickBot="1">
      <c r="A3" s="315" t="s">
        <v>1319</v>
      </c>
      <c r="C3" s="315" t="s">
        <v>163</v>
      </c>
      <c r="E3"/>
      <c r="F3"/>
      <c r="G3"/>
      <c r="H3"/>
      <c r="I3"/>
      <c r="J3"/>
      <c r="K3"/>
      <c r="L3"/>
      <c r="M3"/>
      <c r="N3"/>
      <c r="O3"/>
      <c r="P3"/>
      <c r="Q3"/>
      <c r="R3"/>
      <c r="S3"/>
    </row>
    <row r="4" spans="1:78" s="312" customFormat="1">
      <c r="C4" s="312" t="s">
        <v>1942</v>
      </c>
      <c r="D4" s="316" t="s">
        <v>162</v>
      </c>
      <c r="E4"/>
      <c r="F4"/>
      <c r="G4"/>
      <c r="H4"/>
      <c r="I4"/>
      <c r="J4"/>
      <c r="K4"/>
      <c r="L4"/>
      <c r="M4"/>
      <c r="N4"/>
      <c r="O4"/>
      <c r="P4"/>
      <c r="Q4"/>
      <c r="R4"/>
      <c r="S4"/>
    </row>
    <row r="5" spans="1:78" s="316" customFormat="1" ht="17.5" thickBot="1">
      <c r="A5" s="443" t="s">
        <v>161</v>
      </c>
      <c r="B5" s="443" t="s">
        <v>182</v>
      </c>
      <c r="C5" s="316" t="s">
        <v>1942</v>
      </c>
      <c r="E5"/>
      <c r="F5"/>
      <c r="G5"/>
      <c r="H5"/>
      <c r="I5"/>
      <c r="J5"/>
      <c r="K5"/>
      <c r="L5"/>
      <c r="M5"/>
      <c r="N5"/>
      <c r="O5"/>
      <c r="P5"/>
      <c r="Q5"/>
      <c r="R5"/>
      <c r="S5"/>
    </row>
    <row r="6" spans="1:78">
      <c r="A6" s="344" t="s">
        <v>1942</v>
      </c>
      <c r="B6" s="345"/>
      <c r="C6" s="346"/>
      <c r="D6" s="346"/>
      <c r="E6"/>
      <c r="F6"/>
      <c r="G6"/>
      <c r="H6"/>
      <c r="I6"/>
      <c r="J6"/>
      <c r="K6"/>
      <c r="L6"/>
      <c r="M6"/>
      <c r="N6"/>
      <c r="O6"/>
      <c r="P6"/>
      <c r="Q6"/>
      <c r="R6"/>
      <c r="S6"/>
      <c r="T6" s="317"/>
      <c r="U6" s="317"/>
      <c r="V6" s="317"/>
      <c r="W6" s="317"/>
      <c r="X6" s="317"/>
      <c r="Y6" s="317"/>
      <c r="Z6" s="317"/>
      <c r="AA6" s="317"/>
      <c r="AB6" s="317"/>
      <c r="AC6" s="317"/>
      <c r="AD6" s="317"/>
      <c r="AE6" s="317"/>
      <c r="AF6" s="317"/>
      <c r="AG6" s="317"/>
      <c r="AH6" s="317"/>
      <c r="AI6" s="317"/>
      <c r="AJ6" s="317"/>
      <c r="AK6" s="317"/>
      <c r="AL6" s="317"/>
      <c r="AM6" s="317"/>
      <c r="AN6" s="317"/>
      <c r="AO6" s="317"/>
      <c r="AP6" s="317"/>
      <c r="AQ6" s="317"/>
      <c r="AR6" s="317"/>
      <c r="AS6" s="317"/>
      <c r="AT6" s="317"/>
      <c r="AU6" s="317"/>
      <c r="AV6" s="317"/>
      <c r="AW6" s="317"/>
      <c r="AX6" s="317"/>
      <c r="AY6" s="317"/>
      <c r="AZ6" s="317"/>
      <c r="BA6" s="317"/>
      <c r="BB6" s="317"/>
      <c r="BC6" s="317"/>
      <c r="BD6" s="317"/>
      <c r="BE6" s="317"/>
      <c r="BF6" s="317"/>
      <c r="BG6" s="317"/>
      <c r="BH6" s="317"/>
      <c r="BI6" s="317"/>
      <c r="BJ6" s="317"/>
      <c r="BK6" s="317"/>
      <c r="BL6" s="317"/>
      <c r="BM6" s="317"/>
      <c r="BN6" s="317"/>
      <c r="BO6" s="317"/>
      <c r="BP6" s="317"/>
      <c r="BQ6" s="317"/>
      <c r="BR6" s="317"/>
      <c r="BS6" s="317"/>
      <c r="BT6" s="317"/>
      <c r="BU6" s="317"/>
      <c r="BV6" s="317"/>
      <c r="BW6" s="317"/>
      <c r="BX6" s="317"/>
      <c r="BY6" s="317"/>
      <c r="BZ6" s="317"/>
    </row>
    <row r="7" spans="1:78">
      <c r="A7" s="347" t="s">
        <v>1942</v>
      </c>
      <c r="B7" s="348"/>
      <c r="C7" s="349"/>
      <c r="D7" s="349"/>
      <c r="E7"/>
      <c r="F7"/>
      <c r="G7"/>
      <c r="H7"/>
      <c r="I7"/>
      <c r="J7"/>
      <c r="K7"/>
      <c r="L7"/>
      <c r="M7"/>
      <c r="N7"/>
      <c r="O7"/>
      <c r="P7"/>
      <c r="Q7"/>
      <c r="R7"/>
      <c r="S7"/>
      <c r="T7" s="317"/>
      <c r="U7" s="317"/>
      <c r="V7" s="317"/>
      <c r="W7" s="317"/>
      <c r="X7" s="317"/>
      <c r="Y7" s="317"/>
      <c r="Z7" s="317"/>
      <c r="AA7" s="317"/>
      <c r="AB7" s="317"/>
      <c r="AC7" s="317"/>
      <c r="AD7" s="317"/>
      <c r="AE7" s="317"/>
      <c r="AF7" s="317"/>
      <c r="AG7" s="317"/>
      <c r="AH7" s="317"/>
      <c r="AI7" s="317"/>
      <c r="AJ7" s="317"/>
      <c r="AK7" s="317"/>
      <c r="AL7" s="317"/>
      <c r="AM7" s="317"/>
      <c r="AN7" s="317"/>
      <c r="AO7" s="317"/>
      <c r="AP7" s="317"/>
      <c r="AQ7" s="317"/>
      <c r="AR7" s="317"/>
      <c r="AS7" s="317"/>
      <c r="AT7" s="317"/>
      <c r="AU7" s="317"/>
      <c r="AV7" s="317"/>
      <c r="AW7" s="317"/>
      <c r="AX7" s="317"/>
      <c r="AY7" s="317"/>
      <c r="AZ7" s="317"/>
      <c r="BA7" s="317"/>
      <c r="BB7" s="317"/>
      <c r="BC7" s="317"/>
      <c r="BD7" s="317"/>
      <c r="BE7" s="317"/>
      <c r="BF7" s="317"/>
      <c r="BG7" s="317"/>
      <c r="BH7" s="317"/>
      <c r="BI7" s="317"/>
      <c r="BJ7" s="317"/>
      <c r="BK7" s="317"/>
      <c r="BL7" s="317"/>
      <c r="BM7" s="317"/>
      <c r="BN7" s="317"/>
      <c r="BO7" s="317"/>
      <c r="BP7" s="317"/>
      <c r="BQ7" s="317"/>
      <c r="BR7" s="317"/>
      <c r="BS7" s="317"/>
      <c r="BT7" s="317"/>
      <c r="BU7" s="317"/>
      <c r="BV7" s="317"/>
      <c r="BW7" s="317"/>
      <c r="BX7" s="317"/>
      <c r="BY7" s="317"/>
      <c r="BZ7" s="317"/>
    </row>
    <row r="8" spans="1:78">
      <c r="A8" s="398" t="s">
        <v>1942</v>
      </c>
      <c r="B8" s="442" t="s">
        <v>1942</v>
      </c>
      <c r="C8" s="357"/>
      <c r="D8" s="357"/>
      <c r="E8"/>
      <c r="F8"/>
      <c r="G8"/>
      <c r="H8"/>
      <c r="I8"/>
      <c r="J8"/>
      <c r="K8"/>
      <c r="L8"/>
      <c r="M8"/>
      <c r="N8"/>
      <c r="O8"/>
      <c r="P8"/>
      <c r="Q8"/>
      <c r="R8"/>
      <c r="S8"/>
      <c r="T8" s="317"/>
      <c r="U8" s="317"/>
      <c r="V8" s="317"/>
      <c r="W8" s="317"/>
      <c r="X8" s="317"/>
      <c r="Y8" s="317"/>
      <c r="Z8" s="317"/>
      <c r="AA8" s="317"/>
      <c r="AB8" s="317"/>
      <c r="AC8" s="317"/>
      <c r="AD8" s="317"/>
      <c r="AE8" s="317"/>
      <c r="AF8" s="317"/>
      <c r="AG8" s="317"/>
      <c r="AH8" s="317"/>
      <c r="AI8" s="317"/>
      <c r="AJ8" s="317"/>
      <c r="AK8" s="317"/>
      <c r="AL8" s="317"/>
      <c r="AM8" s="317"/>
      <c r="AN8" s="317"/>
      <c r="AO8" s="317"/>
      <c r="AP8" s="317"/>
      <c r="AQ8" s="317"/>
      <c r="AR8" s="317"/>
      <c r="AS8" s="317"/>
      <c r="AT8" s="317"/>
      <c r="AU8" s="317"/>
      <c r="AV8" s="317"/>
      <c r="AW8" s="317"/>
      <c r="AX8" s="317"/>
      <c r="AY8" s="317"/>
      <c r="AZ8" s="317"/>
      <c r="BA8" s="317"/>
      <c r="BB8" s="317"/>
      <c r="BC8" s="317"/>
      <c r="BD8" s="317"/>
      <c r="BE8" s="317"/>
      <c r="BF8" s="317"/>
      <c r="BG8" s="317"/>
      <c r="BH8" s="317"/>
      <c r="BI8" s="317"/>
      <c r="BJ8" s="317"/>
      <c r="BK8" s="317"/>
      <c r="BL8" s="317"/>
      <c r="BM8" s="317"/>
      <c r="BN8" s="317"/>
      <c r="BO8" s="317"/>
      <c r="BP8" s="317"/>
      <c r="BQ8" s="317"/>
      <c r="BR8" s="317"/>
      <c r="BS8" s="317"/>
      <c r="BT8" s="317"/>
      <c r="BU8" s="317"/>
      <c r="BV8" s="317"/>
      <c r="BW8" s="317"/>
      <c r="BX8" s="317"/>
      <c r="BY8" s="317"/>
      <c r="BZ8" s="317"/>
    </row>
    <row r="9" spans="1:78" ht="17.5" thickBot="1">
      <c r="A9" s="4" t="s">
        <v>162</v>
      </c>
      <c r="B9"/>
      <c r="C9" s="317"/>
      <c r="D9" s="317"/>
      <c r="E9"/>
      <c r="F9"/>
      <c r="G9"/>
      <c r="H9"/>
      <c r="I9"/>
      <c r="J9"/>
      <c r="K9"/>
      <c r="L9"/>
      <c r="M9"/>
      <c r="N9"/>
      <c r="O9"/>
      <c r="P9"/>
      <c r="Q9"/>
      <c r="R9"/>
      <c r="S9"/>
      <c r="T9" s="317"/>
      <c r="U9" s="317"/>
      <c r="V9" s="317"/>
      <c r="W9" s="317"/>
      <c r="X9" s="317"/>
      <c r="Y9" s="317"/>
      <c r="Z9" s="317"/>
      <c r="AA9" s="317"/>
      <c r="AB9" s="317"/>
      <c r="AC9" s="317"/>
      <c r="AD9" s="317"/>
      <c r="AE9" s="317"/>
      <c r="AF9" s="317"/>
      <c r="AG9" s="317"/>
      <c r="AH9" s="317"/>
      <c r="AI9" s="317"/>
      <c r="AJ9" s="317"/>
      <c r="AK9" s="317"/>
      <c r="AL9" s="317"/>
      <c r="AM9" s="317"/>
      <c r="AN9" s="317"/>
      <c r="AO9" s="317"/>
      <c r="AP9" s="317"/>
      <c r="AQ9" s="317"/>
      <c r="AR9" s="317"/>
      <c r="AS9" s="317"/>
      <c r="AT9" s="317"/>
      <c r="AU9" s="317"/>
      <c r="AV9" s="317"/>
      <c r="AW9" s="317"/>
      <c r="AX9" s="317"/>
      <c r="AY9" s="317"/>
      <c r="AZ9" s="317"/>
      <c r="BA9" s="317"/>
      <c r="BB9" s="317"/>
      <c r="BC9" s="317"/>
      <c r="BD9" s="317"/>
      <c r="BE9" s="317"/>
      <c r="BF9" s="317"/>
      <c r="BG9" s="317"/>
      <c r="BH9" s="317"/>
      <c r="BI9" s="317"/>
      <c r="BJ9" s="317"/>
      <c r="BK9" s="317"/>
      <c r="BL9" s="317"/>
      <c r="BM9" s="317"/>
      <c r="BN9" s="317"/>
      <c r="BO9" s="317"/>
      <c r="BP9" s="317"/>
      <c r="BQ9" s="317"/>
      <c r="BR9" s="317"/>
      <c r="BS9" s="317"/>
      <c r="BT9" s="317"/>
      <c r="BU9" s="317"/>
      <c r="BV9" s="317"/>
      <c r="BW9" s="317"/>
      <c r="BX9" s="317"/>
      <c r="BY9" s="317"/>
      <c r="BZ9" s="317"/>
    </row>
    <row r="10" spans="1:78">
      <c r="B10"/>
      <c r="C10"/>
      <c r="D10"/>
      <c r="E10"/>
      <c r="F10"/>
      <c r="G10"/>
      <c r="H10"/>
      <c r="I10"/>
      <c r="J10"/>
      <c r="K10"/>
      <c r="L10"/>
      <c r="M10"/>
      <c r="N10"/>
      <c r="O10"/>
      <c r="P10"/>
      <c r="Q10"/>
      <c r="R10"/>
      <c r="S10"/>
      <c r="T10" s="317"/>
      <c r="U10" s="317"/>
      <c r="V10" s="317"/>
      <c r="W10" s="317"/>
      <c r="X10" s="317"/>
      <c r="Y10" s="317"/>
      <c r="Z10" s="317"/>
      <c r="AA10" s="317"/>
      <c r="AB10" s="317"/>
      <c r="AC10" s="317"/>
      <c r="AD10" s="317"/>
      <c r="AE10" s="317"/>
      <c r="AF10" s="317"/>
      <c r="AG10" s="317"/>
      <c r="AH10" s="317"/>
      <c r="AI10" s="317"/>
      <c r="AJ10" s="317"/>
      <c r="AK10" s="317"/>
      <c r="AL10" s="317"/>
      <c r="AM10" s="317"/>
      <c r="AN10" s="317"/>
      <c r="AO10" s="317"/>
      <c r="AP10" s="317"/>
      <c r="AQ10" s="317"/>
      <c r="AR10" s="317"/>
      <c r="AS10" s="317"/>
      <c r="AT10" s="317"/>
      <c r="AU10" s="317"/>
      <c r="AV10" s="317"/>
      <c r="AW10" s="317"/>
      <c r="AX10" s="317"/>
      <c r="AY10" s="317"/>
      <c r="AZ10" s="317"/>
      <c r="BA10" s="317"/>
      <c r="BB10" s="317"/>
      <c r="BC10" s="317"/>
      <c r="BD10" s="317"/>
      <c r="BE10" s="317"/>
      <c r="BF10" s="317"/>
      <c r="BG10" s="317"/>
      <c r="BH10" s="317"/>
      <c r="BI10" s="317"/>
      <c r="BJ10" s="317"/>
      <c r="BK10" s="317"/>
      <c r="BL10" s="317"/>
      <c r="BM10" s="317"/>
      <c r="BN10" s="317"/>
      <c r="BO10" s="317"/>
      <c r="BP10" s="317"/>
      <c r="BQ10" s="317"/>
      <c r="BR10" s="317"/>
      <c r="BS10" s="317"/>
      <c r="BT10" s="317"/>
      <c r="BU10" s="317"/>
      <c r="BV10" s="317"/>
      <c r="BW10" s="317"/>
      <c r="BX10" s="317"/>
      <c r="BY10" s="317"/>
      <c r="BZ10" s="317"/>
    </row>
    <row r="11" spans="1:78">
      <c r="B11"/>
      <c r="C11"/>
      <c r="D11"/>
      <c r="E11"/>
      <c r="F11"/>
      <c r="G11"/>
      <c r="H11"/>
      <c r="I11"/>
      <c r="J11"/>
      <c r="K11"/>
      <c r="L11"/>
      <c r="M11"/>
      <c r="N11"/>
      <c r="O11"/>
      <c r="P11"/>
      <c r="Q11"/>
      <c r="R11"/>
      <c r="S11"/>
      <c r="T11" s="317"/>
      <c r="U11" s="317"/>
      <c r="V11" s="317"/>
      <c r="W11" s="317"/>
      <c r="X11" s="317"/>
      <c r="Y11" s="317"/>
      <c r="Z11" s="317"/>
      <c r="AA11" s="317"/>
      <c r="AB11" s="317"/>
      <c r="AC11" s="317"/>
      <c r="AD11" s="317"/>
      <c r="AE11" s="317"/>
      <c r="AF11" s="317"/>
      <c r="AG11" s="317"/>
      <c r="AH11" s="317"/>
      <c r="AI11" s="317"/>
      <c r="AJ11" s="317"/>
      <c r="AK11" s="317"/>
      <c r="AL11" s="317"/>
      <c r="AM11" s="317"/>
      <c r="AN11" s="317"/>
      <c r="AO11" s="317"/>
      <c r="AP11" s="317"/>
      <c r="AQ11" s="317"/>
      <c r="AR11" s="317"/>
      <c r="AS11" s="317"/>
      <c r="AT11" s="317"/>
      <c r="AU11" s="317"/>
      <c r="AV11" s="317"/>
      <c r="AW11" s="317"/>
      <c r="AX11" s="317"/>
      <c r="AY11" s="317"/>
      <c r="AZ11" s="317"/>
      <c r="BA11" s="317"/>
      <c r="BB11" s="317"/>
      <c r="BC11" s="317"/>
      <c r="BD11" s="317"/>
      <c r="BE11" s="317"/>
      <c r="BF11" s="317"/>
      <c r="BG11" s="317"/>
      <c r="BH11" s="317"/>
      <c r="BI11" s="317"/>
      <c r="BJ11" s="317"/>
      <c r="BK11" s="317"/>
      <c r="BL11" s="317"/>
      <c r="BM11" s="317"/>
      <c r="BN11" s="317"/>
      <c r="BO11" s="317"/>
      <c r="BP11" s="317"/>
      <c r="BQ11" s="317"/>
      <c r="BR11" s="317"/>
      <c r="BS11" s="317"/>
      <c r="BT11" s="317"/>
      <c r="BU11" s="317"/>
      <c r="BV11" s="317"/>
      <c r="BW11" s="317"/>
      <c r="BX11" s="317"/>
      <c r="BY11" s="317"/>
      <c r="BZ11" s="317"/>
    </row>
    <row r="12" spans="1:78">
      <c r="B12"/>
      <c r="C12"/>
      <c r="D12"/>
      <c r="E12"/>
      <c r="F12"/>
      <c r="G12"/>
      <c r="H12"/>
      <c r="I12"/>
      <c r="J12"/>
      <c r="K12"/>
      <c r="L12"/>
      <c r="M12"/>
      <c r="N12"/>
      <c r="O12"/>
      <c r="P12"/>
      <c r="Q12"/>
      <c r="R12"/>
      <c r="S12"/>
      <c r="T12" s="317"/>
      <c r="U12" s="317"/>
      <c r="V12" s="317"/>
      <c r="W12" s="317"/>
      <c r="X12" s="317"/>
      <c r="Y12" s="317"/>
      <c r="Z12" s="317"/>
      <c r="AA12" s="317"/>
      <c r="AB12" s="317"/>
      <c r="AC12" s="317"/>
      <c r="AD12" s="317"/>
      <c r="AE12" s="317"/>
      <c r="AF12" s="317"/>
      <c r="AG12" s="317"/>
      <c r="AH12" s="317"/>
      <c r="AI12" s="317"/>
      <c r="AJ12" s="317"/>
      <c r="AK12" s="317"/>
      <c r="AL12" s="317"/>
      <c r="AM12" s="317"/>
      <c r="AN12" s="317"/>
      <c r="AO12" s="317"/>
      <c r="AP12" s="317"/>
      <c r="AQ12" s="317"/>
      <c r="AR12" s="317"/>
      <c r="AS12" s="317"/>
      <c r="AT12" s="317"/>
      <c r="AU12" s="317"/>
      <c r="AV12" s="317"/>
      <c r="AW12" s="317"/>
      <c r="AX12" s="317"/>
      <c r="AY12" s="317"/>
      <c r="AZ12" s="317"/>
      <c r="BA12" s="317"/>
      <c r="BB12" s="317"/>
      <c r="BC12" s="317"/>
      <c r="BD12" s="317"/>
      <c r="BE12" s="317"/>
      <c r="BF12" s="317"/>
      <c r="BG12" s="317"/>
      <c r="BH12" s="317"/>
      <c r="BI12" s="317"/>
      <c r="BJ12" s="317"/>
      <c r="BK12" s="317"/>
      <c r="BL12" s="317"/>
      <c r="BM12" s="317"/>
      <c r="BN12" s="317"/>
      <c r="BO12" s="317"/>
      <c r="BP12" s="317"/>
      <c r="BQ12" s="317"/>
      <c r="BR12" s="317"/>
      <c r="BS12" s="317"/>
      <c r="BT12" s="317"/>
      <c r="BU12" s="317"/>
      <c r="BV12" s="317"/>
      <c r="BW12" s="317"/>
      <c r="BX12" s="317"/>
      <c r="BY12" s="317"/>
      <c r="BZ12" s="317"/>
    </row>
    <row r="13" spans="1:78">
      <c r="B13"/>
      <c r="C13"/>
      <c r="D13"/>
      <c r="E13"/>
      <c r="F13"/>
      <c r="G13"/>
      <c r="H13"/>
      <c r="I13"/>
      <c r="J13"/>
      <c r="K13"/>
      <c r="L13"/>
      <c r="M13"/>
      <c r="N13"/>
      <c r="O13"/>
      <c r="P13"/>
      <c r="Q13"/>
      <c r="R13"/>
      <c r="S13"/>
      <c r="T13" s="317"/>
      <c r="U13" s="317"/>
      <c r="V13" s="317"/>
      <c r="W13" s="317"/>
      <c r="X13" s="317"/>
      <c r="Y13" s="317"/>
      <c r="Z13" s="317"/>
      <c r="AA13" s="317"/>
      <c r="AB13" s="317"/>
      <c r="AC13" s="317"/>
      <c r="AD13" s="317"/>
      <c r="AE13" s="317"/>
      <c r="AF13" s="317"/>
      <c r="AG13" s="317"/>
      <c r="AH13" s="317"/>
      <c r="AI13" s="317"/>
      <c r="AJ13" s="317"/>
      <c r="AK13" s="317"/>
      <c r="AL13" s="317"/>
      <c r="AM13" s="317"/>
      <c r="AN13" s="317"/>
      <c r="AO13" s="317"/>
      <c r="AP13" s="317"/>
      <c r="AQ13" s="317"/>
      <c r="AR13" s="317"/>
      <c r="AS13" s="317"/>
      <c r="AT13" s="317"/>
      <c r="AU13" s="317"/>
      <c r="AV13" s="317"/>
      <c r="AW13" s="317"/>
      <c r="AX13" s="317"/>
      <c r="AY13" s="317"/>
      <c r="AZ13" s="317"/>
      <c r="BA13" s="317"/>
      <c r="BB13" s="317"/>
      <c r="BC13" s="317"/>
      <c r="BD13" s="317"/>
      <c r="BE13" s="317"/>
      <c r="BF13" s="317"/>
      <c r="BG13" s="317"/>
      <c r="BH13" s="317"/>
      <c r="BI13" s="317"/>
      <c r="BJ13" s="317"/>
      <c r="BK13" s="317"/>
      <c r="BL13" s="317"/>
      <c r="BM13" s="317"/>
      <c r="BN13" s="317"/>
      <c r="BO13" s="317"/>
      <c r="BP13" s="317"/>
      <c r="BQ13" s="317"/>
      <c r="BR13" s="317"/>
      <c r="BS13" s="317"/>
      <c r="BT13" s="317"/>
      <c r="BU13" s="317"/>
      <c r="BV13" s="317"/>
      <c r="BW13" s="317"/>
      <c r="BX13" s="317"/>
      <c r="BY13" s="317"/>
      <c r="BZ13" s="317"/>
    </row>
    <row r="14" spans="1:78">
      <c r="B14"/>
      <c r="C14"/>
      <c r="D14"/>
      <c r="E14"/>
      <c r="F14"/>
      <c r="G14"/>
      <c r="H14"/>
      <c r="I14"/>
      <c r="J14"/>
      <c r="K14"/>
      <c r="L14"/>
      <c r="M14"/>
      <c r="N14"/>
      <c r="O14"/>
      <c r="P14"/>
      <c r="Q14"/>
      <c r="R14"/>
      <c r="S14"/>
      <c r="T14" s="317"/>
      <c r="U14" s="317"/>
      <c r="V14" s="317"/>
      <c r="W14" s="317"/>
      <c r="X14" s="317"/>
      <c r="Y14" s="317"/>
      <c r="Z14" s="317"/>
      <c r="AA14" s="317"/>
      <c r="AB14" s="317"/>
      <c r="AC14" s="317"/>
      <c r="AD14" s="317"/>
      <c r="AE14" s="317"/>
      <c r="AF14" s="317"/>
      <c r="AG14" s="317"/>
      <c r="AH14" s="317"/>
      <c r="AI14" s="317"/>
      <c r="AJ14" s="317"/>
      <c r="AK14" s="317"/>
      <c r="AL14" s="317"/>
      <c r="AM14" s="317"/>
      <c r="AN14" s="317"/>
      <c r="AO14" s="317"/>
      <c r="AP14" s="317"/>
      <c r="AQ14" s="317"/>
      <c r="AR14" s="317"/>
      <c r="AS14" s="317"/>
      <c r="AT14" s="317"/>
      <c r="AU14" s="317"/>
      <c r="AV14" s="317"/>
      <c r="AW14" s="317"/>
      <c r="AX14" s="317"/>
      <c r="AY14" s="317"/>
      <c r="AZ14" s="317"/>
      <c r="BA14" s="317"/>
      <c r="BB14" s="317"/>
      <c r="BC14" s="317"/>
      <c r="BD14" s="317"/>
      <c r="BE14" s="317"/>
      <c r="BF14" s="317"/>
      <c r="BG14" s="317"/>
      <c r="BH14" s="317"/>
      <c r="BI14" s="317"/>
      <c r="BJ14" s="317"/>
      <c r="BK14" s="317"/>
      <c r="BL14" s="317"/>
      <c r="BM14" s="317"/>
      <c r="BN14" s="317"/>
      <c r="BO14" s="317"/>
      <c r="BP14" s="317"/>
      <c r="BQ14" s="317"/>
      <c r="BR14" s="317"/>
      <c r="BS14" s="317"/>
      <c r="BT14" s="317"/>
      <c r="BU14" s="317"/>
      <c r="BV14" s="317"/>
      <c r="BW14" s="317"/>
      <c r="BX14" s="317"/>
      <c r="BY14" s="317"/>
      <c r="BZ14" s="317"/>
    </row>
    <row r="15" spans="1:78">
      <c r="B15"/>
      <c r="C15"/>
      <c r="D15"/>
      <c r="E15"/>
      <c r="F15"/>
      <c r="G15"/>
      <c r="H15"/>
      <c r="I15"/>
      <c r="J15"/>
      <c r="K15"/>
      <c r="L15"/>
      <c r="M15"/>
      <c r="N15"/>
      <c r="O15"/>
      <c r="P15"/>
      <c r="Q15"/>
      <c r="R15"/>
      <c r="S15"/>
      <c r="T15" s="317"/>
      <c r="U15" s="317"/>
      <c r="V15" s="317"/>
      <c r="W15" s="317"/>
      <c r="X15" s="317"/>
      <c r="Y15" s="317"/>
      <c r="Z15" s="317"/>
      <c r="AA15" s="317"/>
      <c r="AB15" s="317"/>
      <c r="AC15" s="317"/>
      <c r="AD15" s="317"/>
      <c r="AE15" s="317"/>
      <c r="AF15" s="317"/>
      <c r="AG15" s="317"/>
      <c r="AH15" s="317"/>
      <c r="AI15" s="317"/>
      <c r="AJ15" s="317"/>
      <c r="AK15" s="317"/>
      <c r="AL15" s="317"/>
      <c r="AM15" s="317"/>
      <c r="AN15" s="317"/>
      <c r="AO15" s="317"/>
      <c r="AP15" s="317"/>
      <c r="AQ15" s="317"/>
      <c r="AR15" s="317"/>
      <c r="AS15" s="317"/>
      <c r="AT15" s="317"/>
      <c r="AU15" s="317"/>
      <c r="AV15" s="317"/>
      <c r="AW15" s="317"/>
      <c r="AX15" s="317"/>
      <c r="AY15" s="317"/>
      <c r="AZ15" s="317"/>
      <c r="BA15" s="317"/>
      <c r="BB15" s="317"/>
      <c r="BC15" s="317"/>
      <c r="BD15" s="317"/>
      <c r="BE15" s="317"/>
      <c r="BF15" s="317"/>
      <c r="BG15" s="317"/>
      <c r="BH15" s="317"/>
      <c r="BI15" s="317"/>
      <c r="BJ15" s="317"/>
      <c r="BK15" s="317"/>
      <c r="BL15" s="317"/>
      <c r="BM15" s="317"/>
      <c r="BN15" s="317"/>
      <c r="BO15" s="317"/>
      <c r="BP15" s="317"/>
      <c r="BQ15" s="317"/>
      <c r="BR15" s="317"/>
      <c r="BS15" s="317"/>
      <c r="BT15" s="317"/>
      <c r="BU15" s="317"/>
      <c r="BV15" s="317"/>
      <c r="BW15" s="317"/>
      <c r="BX15" s="317"/>
      <c r="BY15" s="317"/>
      <c r="BZ15" s="317"/>
    </row>
    <row r="16" spans="1:78">
      <c r="B16"/>
      <c r="C16"/>
      <c r="D16"/>
      <c r="E16"/>
      <c r="F16"/>
      <c r="G16"/>
      <c r="H16"/>
      <c r="I16"/>
      <c r="J16"/>
      <c r="K16"/>
      <c r="L16"/>
      <c r="M16"/>
      <c r="N16"/>
      <c r="O16"/>
      <c r="P16"/>
      <c r="Q16"/>
      <c r="R16"/>
      <c r="S16"/>
      <c r="T16" s="317"/>
      <c r="U16" s="317"/>
      <c r="V16" s="317"/>
      <c r="W16" s="317"/>
      <c r="X16" s="317"/>
      <c r="Y16" s="317"/>
      <c r="Z16" s="317"/>
      <c r="AA16" s="317"/>
      <c r="AB16" s="317"/>
      <c r="AC16" s="317"/>
      <c r="AD16" s="317"/>
      <c r="AE16" s="317"/>
      <c r="AF16" s="317"/>
      <c r="AG16" s="317"/>
      <c r="AH16" s="317"/>
      <c r="AI16" s="317"/>
      <c r="AJ16" s="317"/>
      <c r="AK16" s="317"/>
      <c r="AL16" s="317"/>
      <c r="AM16" s="317"/>
      <c r="AN16" s="317"/>
      <c r="AO16" s="317"/>
      <c r="AP16" s="317"/>
      <c r="AQ16" s="317"/>
      <c r="AR16" s="317"/>
      <c r="AS16" s="317"/>
      <c r="AT16" s="317"/>
      <c r="AU16" s="317"/>
      <c r="AV16" s="317"/>
      <c r="AW16" s="317"/>
      <c r="AX16" s="317"/>
      <c r="AY16" s="317"/>
      <c r="AZ16" s="317"/>
      <c r="BA16" s="317"/>
      <c r="BB16" s="317"/>
      <c r="BC16" s="317"/>
      <c r="BD16" s="317"/>
      <c r="BE16" s="317"/>
      <c r="BF16" s="317"/>
      <c r="BG16" s="317"/>
      <c r="BH16" s="317"/>
      <c r="BI16" s="317"/>
      <c r="BJ16" s="317"/>
      <c r="BK16" s="317"/>
      <c r="BL16" s="317"/>
      <c r="BM16" s="317"/>
      <c r="BN16" s="317"/>
      <c r="BO16" s="317"/>
      <c r="BP16" s="317"/>
      <c r="BQ16" s="317"/>
      <c r="BR16" s="317"/>
      <c r="BS16" s="317"/>
      <c r="BT16" s="317"/>
      <c r="BU16" s="317"/>
      <c r="BV16" s="317"/>
      <c r="BW16" s="317"/>
      <c r="BX16" s="317"/>
      <c r="BY16" s="317"/>
      <c r="BZ16" s="317"/>
    </row>
    <row r="17" spans="2:78">
      <c r="B17"/>
      <c r="C17"/>
      <c r="D17"/>
      <c r="E17"/>
      <c r="F17"/>
      <c r="G17"/>
      <c r="H17"/>
      <c r="I17"/>
      <c r="J17"/>
      <c r="K17"/>
      <c r="L17"/>
      <c r="M17"/>
      <c r="N17"/>
      <c r="O17"/>
      <c r="P17"/>
      <c r="Q17"/>
      <c r="R17"/>
      <c r="S17"/>
      <c r="T17" s="317"/>
      <c r="U17" s="317"/>
      <c r="V17" s="317"/>
      <c r="W17" s="317"/>
      <c r="X17" s="317"/>
      <c r="Y17" s="317"/>
      <c r="Z17" s="317"/>
      <c r="AA17" s="317"/>
      <c r="AB17" s="317"/>
      <c r="AC17" s="317"/>
      <c r="AD17" s="317"/>
      <c r="AE17" s="317"/>
      <c r="AF17" s="317"/>
      <c r="AG17" s="317"/>
      <c r="AH17" s="317"/>
      <c r="AI17" s="317"/>
      <c r="AJ17" s="317"/>
      <c r="AK17" s="317"/>
      <c r="AL17" s="317"/>
      <c r="AM17" s="317"/>
      <c r="AN17" s="317"/>
      <c r="AO17" s="317"/>
      <c r="AP17" s="317"/>
      <c r="AQ17" s="317"/>
      <c r="AR17" s="317"/>
      <c r="AS17" s="317"/>
      <c r="AT17" s="317"/>
      <c r="AU17" s="317"/>
      <c r="AV17" s="317"/>
      <c r="AW17" s="317"/>
      <c r="AX17" s="317"/>
      <c r="AY17" s="317"/>
      <c r="AZ17" s="317"/>
      <c r="BA17" s="317"/>
      <c r="BB17" s="317"/>
      <c r="BC17" s="317"/>
      <c r="BD17" s="317"/>
      <c r="BE17" s="317"/>
      <c r="BF17" s="317"/>
      <c r="BG17" s="317"/>
      <c r="BH17" s="317"/>
      <c r="BI17" s="317"/>
      <c r="BJ17" s="317"/>
      <c r="BK17" s="317"/>
      <c r="BL17" s="317"/>
      <c r="BM17" s="317"/>
      <c r="BN17" s="317"/>
      <c r="BO17" s="317"/>
      <c r="BP17" s="317"/>
      <c r="BQ17" s="317"/>
      <c r="BR17" s="317"/>
      <c r="BS17" s="317"/>
      <c r="BT17" s="317"/>
      <c r="BU17" s="317"/>
      <c r="BV17" s="317"/>
      <c r="BW17" s="317"/>
      <c r="BX17" s="317"/>
      <c r="BY17" s="317"/>
      <c r="BZ17" s="317"/>
    </row>
    <row r="18" spans="2:78">
      <c r="B18"/>
      <c r="C18"/>
      <c r="D18"/>
      <c r="E18"/>
      <c r="F18"/>
      <c r="G18"/>
      <c r="H18"/>
      <c r="I18"/>
      <c r="J18"/>
      <c r="K18"/>
      <c r="L18"/>
      <c r="M18"/>
      <c r="N18"/>
      <c r="O18"/>
      <c r="P18"/>
      <c r="Q18"/>
      <c r="R18"/>
      <c r="S18"/>
      <c r="T18" s="317"/>
      <c r="U18" s="317"/>
      <c r="V18" s="317"/>
      <c r="W18" s="317"/>
      <c r="X18" s="317"/>
      <c r="Y18" s="317"/>
      <c r="Z18" s="317"/>
      <c r="AA18" s="317"/>
      <c r="AB18" s="317"/>
      <c r="AC18" s="317"/>
      <c r="AD18" s="317"/>
      <c r="AE18" s="317"/>
      <c r="AF18" s="317"/>
      <c r="AG18" s="317"/>
      <c r="AH18" s="317"/>
      <c r="AI18" s="317"/>
      <c r="AJ18" s="317"/>
      <c r="AK18" s="317"/>
      <c r="AL18" s="317"/>
      <c r="AM18" s="317"/>
      <c r="AN18" s="317"/>
      <c r="AO18" s="317"/>
      <c r="AP18" s="317"/>
      <c r="AQ18" s="317"/>
      <c r="AR18" s="317"/>
      <c r="AS18" s="317"/>
      <c r="AT18" s="317"/>
      <c r="AU18" s="317"/>
      <c r="AV18" s="317"/>
      <c r="AW18" s="317"/>
      <c r="AX18" s="317"/>
      <c r="AY18" s="317"/>
      <c r="AZ18" s="317"/>
      <c r="BA18" s="317"/>
      <c r="BB18" s="317"/>
      <c r="BC18" s="317"/>
      <c r="BD18" s="317"/>
      <c r="BE18" s="317"/>
      <c r="BF18" s="317"/>
      <c r="BG18" s="317"/>
      <c r="BH18" s="317"/>
      <c r="BI18" s="317"/>
      <c r="BJ18" s="317"/>
      <c r="BK18" s="317"/>
      <c r="BL18" s="317"/>
      <c r="BM18" s="317"/>
      <c r="BN18" s="317"/>
      <c r="BO18" s="317"/>
      <c r="BP18" s="317"/>
      <c r="BQ18" s="317"/>
      <c r="BR18" s="317"/>
      <c r="BS18" s="317"/>
      <c r="BT18" s="317"/>
      <c r="BU18" s="317"/>
      <c r="BV18" s="317"/>
      <c r="BW18" s="317"/>
      <c r="BX18" s="317"/>
      <c r="BY18" s="317"/>
      <c r="BZ18" s="317"/>
    </row>
    <row r="19" spans="2:78">
      <c r="B19"/>
      <c r="C19"/>
      <c r="D19"/>
      <c r="E19"/>
      <c r="F19"/>
      <c r="G19"/>
      <c r="H19"/>
      <c r="I19"/>
      <c r="J19"/>
      <c r="K19"/>
      <c r="L19"/>
      <c r="M19"/>
      <c r="N19"/>
      <c r="O19"/>
      <c r="P19"/>
      <c r="Q19"/>
      <c r="R19"/>
      <c r="S19"/>
      <c r="T19" s="317"/>
      <c r="U19" s="317"/>
      <c r="V19" s="317"/>
      <c r="W19" s="317"/>
      <c r="X19" s="317"/>
      <c r="Y19" s="317"/>
      <c r="Z19" s="317"/>
      <c r="AA19" s="317"/>
      <c r="AB19" s="317"/>
      <c r="AC19" s="317"/>
      <c r="AD19" s="317"/>
      <c r="AE19" s="317"/>
      <c r="AF19" s="317"/>
      <c r="AG19" s="317"/>
      <c r="AH19" s="317"/>
      <c r="AI19" s="317"/>
      <c r="AJ19" s="317"/>
      <c r="AK19" s="317"/>
      <c r="AL19" s="317"/>
      <c r="AM19" s="317"/>
      <c r="AN19" s="317"/>
      <c r="AO19" s="317"/>
      <c r="AP19" s="317"/>
      <c r="AQ19" s="317"/>
      <c r="AR19" s="317"/>
      <c r="AS19" s="317"/>
      <c r="AT19" s="317"/>
      <c r="AU19" s="317"/>
      <c r="AV19" s="317"/>
      <c r="AW19" s="317"/>
      <c r="AX19" s="317"/>
      <c r="AY19" s="317"/>
      <c r="AZ19" s="317"/>
      <c r="BA19" s="317"/>
      <c r="BB19" s="317"/>
      <c r="BC19" s="317"/>
      <c r="BD19" s="317"/>
      <c r="BE19" s="317"/>
      <c r="BF19" s="317"/>
      <c r="BG19" s="317"/>
      <c r="BH19" s="317"/>
      <c r="BI19" s="317"/>
      <c r="BJ19" s="317"/>
      <c r="BK19" s="317"/>
      <c r="BL19" s="317"/>
      <c r="BM19" s="317"/>
      <c r="BN19" s="317"/>
      <c r="BO19" s="317"/>
      <c r="BP19" s="317"/>
      <c r="BQ19" s="317"/>
      <c r="BR19" s="317"/>
      <c r="BS19" s="317"/>
      <c r="BT19" s="317"/>
      <c r="BU19" s="317"/>
      <c r="BV19" s="317"/>
      <c r="BW19" s="317"/>
      <c r="BX19" s="317"/>
      <c r="BY19" s="317"/>
      <c r="BZ19" s="317"/>
    </row>
    <row r="20" spans="2:78">
      <c r="B20"/>
      <c r="C20"/>
      <c r="D20"/>
      <c r="E20"/>
      <c r="F20"/>
      <c r="G20"/>
      <c r="H20"/>
      <c r="I20"/>
      <c r="J20"/>
      <c r="K20"/>
      <c r="L20"/>
      <c r="M20"/>
      <c r="N20"/>
      <c r="O20"/>
      <c r="P20"/>
      <c r="Q20"/>
      <c r="R20"/>
      <c r="S20"/>
      <c r="T20" s="317"/>
      <c r="U20" s="317"/>
      <c r="V20" s="317"/>
      <c r="W20" s="317"/>
      <c r="X20" s="317"/>
      <c r="Y20" s="317"/>
      <c r="Z20" s="317"/>
      <c r="AA20" s="317"/>
      <c r="AB20" s="317"/>
      <c r="AC20" s="317"/>
      <c r="AD20" s="317"/>
      <c r="AE20" s="317"/>
      <c r="AF20" s="317"/>
      <c r="AG20" s="317"/>
      <c r="AH20" s="317"/>
      <c r="AI20" s="317"/>
      <c r="AJ20" s="317"/>
      <c r="AK20" s="317"/>
      <c r="AL20" s="317"/>
      <c r="AM20" s="317"/>
      <c r="AN20" s="317"/>
      <c r="AO20" s="317"/>
      <c r="AP20" s="317"/>
      <c r="AQ20" s="317"/>
      <c r="AR20" s="317"/>
      <c r="AS20" s="317"/>
      <c r="AT20" s="317"/>
      <c r="AU20" s="317"/>
      <c r="AV20" s="317"/>
      <c r="AW20" s="317"/>
      <c r="AX20" s="317"/>
      <c r="AY20" s="317"/>
      <c r="AZ20" s="317"/>
      <c r="BA20" s="317"/>
      <c r="BB20" s="317"/>
      <c r="BC20" s="317"/>
      <c r="BD20" s="317"/>
      <c r="BE20" s="317"/>
      <c r="BF20" s="317"/>
      <c r="BG20" s="317"/>
      <c r="BH20" s="317"/>
      <c r="BI20" s="317"/>
      <c r="BJ20" s="317"/>
      <c r="BK20" s="317"/>
      <c r="BL20" s="317"/>
      <c r="BM20" s="317"/>
      <c r="BN20" s="317"/>
      <c r="BO20" s="317"/>
      <c r="BP20" s="317"/>
      <c r="BQ20" s="317"/>
      <c r="BR20" s="317"/>
      <c r="BS20" s="317"/>
      <c r="BT20" s="317"/>
      <c r="BU20" s="317"/>
      <c r="BV20" s="317"/>
      <c r="BW20" s="317"/>
      <c r="BX20" s="317"/>
      <c r="BY20" s="317"/>
      <c r="BZ20" s="317"/>
    </row>
    <row r="21" spans="2:78">
      <c r="B21"/>
      <c r="C21"/>
      <c r="D21"/>
      <c r="E21"/>
      <c r="F21"/>
      <c r="G21"/>
      <c r="H21"/>
      <c r="I21"/>
      <c r="J21"/>
      <c r="K21"/>
      <c r="L21"/>
      <c r="M21"/>
      <c r="N21"/>
      <c r="O21"/>
      <c r="P21"/>
      <c r="Q21"/>
      <c r="R21"/>
      <c r="S21"/>
      <c r="T21" s="317"/>
      <c r="U21" s="317"/>
      <c r="V21" s="317"/>
      <c r="W21" s="317"/>
      <c r="X21" s="317"/>
      <c r="Y21" s="317"/>
      <c r="Z21" s="317"/>
      <c r="AA21" s="317"/>
      <c r="AB21" s="317"/>
      <c r="AC21" s="317"/>
      <c r="AD21" s="317"/>
      <c r="AE21" s="317"/>
      <c r="AF21" s="317"/>
      <c r="AG21" s="317"/>
      <c r="AH21" s="317"/>
      <c r="AI21" s="317"/>
      <c r="AJ21" s="317"/>
      <c r="AK21" s="317"/>
      <c r="AL21" s="317"/>
      <c r="AM21" s="317"/>
      <c r="AN21" s="317"/>
      <c r="AO21" s="317"/>
      <c r="AP21" s="317"/>
      <c r="AQ21" s="317"/>
      <c r="AR21" s="317"/>
      <c r="AS21" s="317"/>
      <c r="AT21" s="317"/>
      <c r="AU21" s="317"/>
      <c r="AV21" s="317"/>
      <c r="AW21" s="317"/>
      <c r="AX21" s="317"/>
      <c r="AY21" s="317"/>
      <c r="AZ21" s="317"/>
      <c r="BA21" s="317"/>
      <c r="BB21" s="317"/>
      <c r="BC21" s="317"/>
      <c r="BD21" s="317"/>
      <c r="BE21" s="317"/>
      <c r="BF21" s="317"/>
      <c r="BG21" s="317"/>
      <c r="BH21" s="317"/>
      <c r="BI21" s="317"/>
      <c r="BJ21" s="317"/>
      <c r="BK21" s="317"/>
      <c r="BL21" s="317"/>
      <c r="BM21" s="317"/>
      <c r="BN21" s="317"/>
      <c r="BO21" s="317"/>
      <c r="BP21" s="317"/>
      <c r="BQ21" s="317"/>
      <c r="BR21" s="317"/>
      <c r="BS21" s="317"/>
      <c r="BT21" s="317"/>
      <c r="BU21" s="317"/>
      <c r="BV21" s="317"/>
      <c r="BW21" s="317"/>
      <c r="BX21" s="317"/>
      <c r="BY21" s="317"/>
      <c r="BZ21" s="317"/>
    </row>
    <row r="22" spans="2:78">
      <c r="B22"/>
      <c r="C22"/>
      <c r="D22"/>
      <c r="E22"/>
      <c r="F22"/>
      <c r="G22"/>
      <c r="H22"/>
      <c r="I22"/>
      <c r="J22"/>
      <c r="K22"/>
      <c r="L22"/>
      <c r="M22"/>
      <c r="N22"/>
      <c r="O22"/>
      <c r="P22"/>
      <c r="Q22"/>
      <c r="R22"/>
      <c r="S22"/>
      <c r="T22" s="317"/>
      <c r="U22" s="317"/>
      <c r="V22" s="317"/>
      <c r="W22" s="317"/>
      <c r="X22" s="317"/>
      <c r="Y22" s="317"/>
      <c r="Z22" s="317"/>
      <c r="AA22" s="317"/>
      <c r="AB22" s="317"/>
      <c r="AC22" s="317"/>
      <c r="AD22" s="317"/>
      <c r="AE22" s="317"/>
      <c r="AF22" s="317"/>
      <c r="AG22" s="317"/>
      <c r="AH22" s="317"/>
      <c r="AI22" s="317"/>
      <c r="AJ22" s="317"/>
      <c r="AK22" s="317"/>
      <c r="AL22" s="317"/>
      <c r="AM22" s="317"/>
      <c r="AN22" s="317"/>
      <c r="AO22" s="317"/>
      <c r="AP22" s="317"/>
      <c r="AQ22" s="317"/>
      <c r="AR22" s="317"/>
      <c r="AS22" s="317"/>
      <c r="AT22" s="317"/>
      <c r="AU22" s="317"/>
      <c r="AV22" s="317"/>
      <c r="AW22" s="317"/>
      <c r="AX22" s="317"/>
      <c r="AY22" s="317"/>
      <c r="AZ22" s="317"/>
      <c r="BA22" s="317"/>
      <c r="BB22" s="317"/>
      <c r="BC22" s="317"/>
      <c r="BD22" s="317"/>
      <c r="BE22" s="317"/>
      <c r="BF22" s="317"/>
      <c r="BG22" s="317"/>
      <c r="BH22" s="317"/>
      <c r="BI22" s="317"/>
      <c r="BJ22" s="317"/>
      <c r="BK22" s="317"/>
      <c r="BL22" s="317"/>
      <c r="BM22" s="317"/>
      <c r="BN22" s="317"/>
      <c r="BO22" s="317"/>
      <c r="BP22" s="317"/>
      <c r="BQ22" s="317"/>
      <c r="BR22" s="317"/>
      <c r="BS22" s="317"/>
      <c r="BT22" s="317"/>
      <c r="BU22" s="317"/>
      <c r="BV22" s="317"/>
      <c r="BW22" s="317"/>
      <c r="BX22" s="317"/>
      <c r="BY22" s="317"/>
      <c r="BZ22" s="317"/>
    </row>
    <row r="23" spans="2:78">
      <c r="B23"/>
      <c r="C23"/>
      <c r="D23"/>
      <c r="E23"/>
      <c r="F23"/>
      <c r="G23"/>
      <c r="H23"/>
      <c r="I23"/>
      <c r="J23"/>
      <c r="K23"/>
      <c r="L23"/>
      <c r="M23"/>
      <c r="N23"/>
      <c r="O23"/>
      <c r="P23"/>
      <c r="Q23"/>
      <c r="R23"/>
      <c r="S23"/>
      <c r="T23" s="317"/>
      <c r="U23" s="317"/>
      <c r="V23" s="317"/>
      <c r="W23" s="317"/>
      <c r="X23" s="317"/>
      <c r="Y23" s="317"/>
      <c r="Z23" s="317"/>
      <c r="AA23" s="317"/>
      <c r="AB23" s="317"/>
      <c r="AC23" s="317"/>
      <c r="AD23" s="317"/>
      <c r="AE23" s="317"/>
      <c r="AF23" s="317"/>
      <c r="AG23" s="317"/>
      <c r="AH23" s="317"/>
      <c r="AI23" s="317"/>
      <c r="AJ23" s="317"/>
      <c r="AK23" s="317"/>
      <c r="AL23" s="317"/>
      <c r="AM23" s="317"/>
      <c r="AN23" s="317"/>
      <c r="AO23" s="317"/>
      <c r="AP23" s="317"/>
      <c r="AQ23" s="317"/>
      <c r="AR23" s="317"/>
      <c r="AS23" s="317"/>
      <c r="AT23" s="317"/>
      <c r="AU23" s="317"/>
      <c r="AV23" s="317"/>
      <c r="AW23" s="317"/>
      <c r="AX23" s="317"/>
      <c r="AY23" s="317"/>
      <c r="AZ23" s="317"/>
      <c r="BA23" s="317"/>
      <c r="BB23" s="317"/>
      <c r="BC23" s="317"/>
      <c r="BD23" s="317"/>
      <c r="BE23" s="317"/>
      <c r="BF23" s="317"/>
      <c r="BG23" s="317"/>
      <c r="BH23" s="317"/>
      <c r="BI23" s="317"/>
      <c r="BJ23" s="317"/>
      <c r="BK23" s="317"/>
      <c r="BL23" s="317"/>
      <c r="BM23" s="317"/>
      <c r="BN23" s="317"/>
      <c r="BO23" s="317"/>
      <c r="BP23" s="317"/>
      <c r="BQ23" s="317"/>
      <c r="BR23" s="317"/>
      <c r="BS23" s="317"/>
      <c r="BT23" s="317"/>
      <c r="BU23" s="317"/>
      <c r="BV23" s="317"/>
      <c r="BW23" s="317"/>
      <c r="BX23" s="317"/>
      <c r="BY23" s="317"/>
      <c r="BZ23" s="317"/>
    </row>
    <row r="24" spans="2:78">
      <c r="B24"/>
      <c r="C24"/>
      <c r="D24"/>
      <c r="E24"/>
      <c r="F24"/>
      <c r="G24"/>
      <c r="H24"/>
      <c r="I24"/>
      <c r="J24"/>
      <c r="K24"/>
      <c r="L24"/>
      <c r="M24"/>
      <c r="N24"/>
      <c r="O24"/>
      <c r="P24"/>
      <c r="Q24"/>
      <c r="R24"/>
      <c r="S24"/>
      <c r="T24" s="317"/>
      <c r="U24" s="317"/>
      <c r="V24" s="317"/>
      <c r="W24" s="317"/>
      <c r="X24" s="317"/>
      <c r="Y24" s="317"/>
      <c r="Z24" s="317"/>
      <c r="AA24" s="317"/>
      <c r="AB24" s="317"/>
      <c r="AC24" s="317"/>
      <c r="AD24" s="317"/>
      <c r="AE24" s="317"/>
      <c r="AF24" s="317"/>
      <c r="AG24" s="317"/>
      <c r="AH24" s="317"/>
      <c r="AI24" s="317"/>
      <c r="AJ24" s="317"/>
      <c r="AK24" s="317"/>
      <c r="AL24" s="317"/>
      <c r="AM24" s="317"/>
      <c r="AN24" s="317"/>
      <c r="AO24" s="317"/>
      <c r="AP24" s="317"/>
      <c r="AQ24" s="317"/>
      <c r="AR24" s="317"/>
      <c r="AS24" s="317"/>
      <c r="AT24" s="317"/>
      <c r="AU24" s="317"/>
      <c r="AV24" s="317"/>
      <c r="AW24" s="317"/>
      <c r="AX24" s="317"/>
      <c r="AY24" s="317"/>
      <c r="AZ24" s="317"/>
      <c r="BA24" s="317"/>
      <c r="BB24" s="317"/>
      <c r="BC24" s="317"/>
      <c r="BD24" s="317"/>
      <c r="BE24" s="317"/>
      <c r="BF24" s="317"/>
      <c r="BG24" s="317"/>
      <c r="BH24" s="317"/>
      <c r="BI24" s="317"/>
      <c r="BJ24" s="317"/>
      <c r="BK24" s="317"/>
      <c r="BL24" s="317"/>
      <c r="BM24" s="317"/>
      <c r="BN24" s="317"/>
      <c r="BO24" s="317"/>
      <c r="BP24" s="317"/>
      <c r="BQ24" s="317"/>
      <c r="BR24" s="317"/>
      <c r="BS24" s="317"/>
      <c r="BT24" s="317"/>
      <c r="BU24" s="317"/>
      <c r="BV24" s="317"/>
      <c r="BW24" s="317"/>
      <c r="BX24" s="317"/>
      <c r="BY24" s="317"/>
      <c r="BZ24" s="317"/>
    </row>
    <row r="25" spans="2:78">
      <c r="B25"/>
      <c r="C25"/>
      <c r="D25"/>
      <c r="E25"/>
      <c r="F25"/>
      <c r="G25"/>
      <c r="H25"/>
      <c r="I25"/>
      <c r="J25"/>
      <c r="K25"/>
      <c r="L25"/>
      <c r="M25"/>
      <c r="N25"/>
      <c r="O25"/>
      <c r="P25"/>
      <c r="Q25"/>
      <c r="R25"/>
      <c r="S25"/>
      <c r="T25" s="317"/>
      <c r="U25" s="317"/>
      <c r="V25" s="317"/>
      <c r="W25" s="317"/>
      <c r="X25" s="317"/>
      <c r="Y25" s="317"/>
      <c r="Z25" s="317"/>
      <c r="AA25" s="317"/>
      <c r="AB25" s="317"/>
      <c r="AC25" s="317"/>
      <c r="AD25" s="317"/>
      <c r="AE25" s="317"/>
      <c r="AF25" s="317"/>
      <c r="AG25" s="317"/>
      <c r="AH25" s="317"/>
      <c r="AI25" s="317"/>
      <c r="AJ25" s="317"/>
      <c r="AK25" s="317"/>
      <c r="AL25" s="317"/>
      <c r="AM25" s="317"/>
      <c r="AN25" s="317"/>
      <c r="AO25" s="317"/>
      <c r="AP25" s="317"/>
      <c r="AQ25" s="317"/>
      <c r="AR25" s="317"/>
      <c r="AS25" s="317"/>
      <c r="AT25" s="317"/>
      <c r="AU25" s="317"/>
      <c r="AV25" s="317"/>
      <c r="AW25" s="317"/>
      <c r="AX25" s="317"/>
      <c r="AY25" s="317"/>
      <c r="AZ25" s="317"/>
      <c r="BA25" s="317"/>
      <c r="BB25" s="317"/>
      <c r="BC25" s="317"/>
      <c r="BD25" s="317"/>
      <c r="BE25" s="317"/>
      <c r="BF25" s="317"/>
      <c r="BG25" s="317"/>
      <c r="BH25" s="317"/>
      <c r="BI25" s="317"/>
      <c r="BJ25" s="317"/>
      <c r="BK25" s="317"/>
      <c r="BL25" s="317"/>
      <c r="BM25" s="317"/>
      <c r="BN25" s="317"/>
      <c r="BO25" s="317"/>
      <c r="BP25" s="317"/>
      <c r="BQ25" s="317"/>
      <c r="BR25" s="317"/>
      <c r="BS25" s="317"/>
      <c r="BT25" s="317"/>
      <c r="BU25" s="317"/>
      <c r="BV25" s="317"/>
      <c r="BW25" s="317"/>
      <c r="BX25" s="317"/>
      <c r="BY25" s="317"/>
      <c r="BZ25" s="317"/>
    </row>
    <row r="26" spans="2:78" ht="17.5" thickBot="1">
      <c r="B26"/>
      <c r="C26"/>
      <c r="D26"/>
      <c r="E26"/>
      <c r="F26"/>
      <c r="G26"/>
      <c r="H26"/>
      <c r="I26"/>
      <c r="J26"/>
      <c r="K26"/>
      <c r="L26"/>
      <c r="M26"/>
      <c r="N26"/>
      <c r="O26"/>
      <c r="P26"/>
      <c r="Q26"/>
      <c r="R26"/>
      <c r="S26"/>
      <c r="T26" s="317"/>
      <c r="U26" s="317"/>
      <c r="V26" s="317"/>
      <c r="W26" s="317"/>
      <c r="X26" s="317"/>
      <c r="Y26" s="317"/>
      <c r="Z26" s="317"/>
      <c r="AA26" s="317"/>
      <c r="AB26" s="317"/>
      <c r="AC26" s="317"/>
      <c r="AD26" s="317"/>
      <c r="AE26" s="317"/>
      <c r="AF26" s="317"/>
      <c r="AG26" s="317"/>
      <c r="AH26" s="317"/>
      <c r="AI26" s="317"/>
      <c r="AJ26" s="317"/>
      <c r="AK26" s="317"/>
      <c r="AL26" s="317"/>
      <c r="AM26" s="317"/>
      <c r="AN26" s="317"/>
      <c r="AO26" s="317"/>
      <c r="AP26" s="317"/>
      <c r="AQ26" s="317"/>
      <c r="AR26" s="317"/>
      <c r="AS26" s="317"/>
      <c r="AT26" s="317"/>
      <c r="AU26" s="317"/>
      <c r="AV26" s="317"/>
      <c r="AW26" s="317"/>
      <c r="AX26" s="317"/>
      <c r="AY26" s="317"/>
      <c r="AZ26" s="317"/>
      <c r="BA26" s="317"/>
      <c r="BB26" s="317"/>
      <c r="BC26" s="317"/>
      <c r="BD26" s="317"/>
      <c r="BE26" s="317"/>
      <c r="BF26" s="317"/>
      <c r="BG26" s="317"/>
      <c r="BH26" s="317"/>
      <c r="BI26" s="317"/>
      <c r="BJ26" s="317"/>
      <c r="BK26" s="317"/>
      <c r="BL26" s="317"/>
      <c r="BM26" s="317"/>
      <c r="BN26" s="317"/>
      <c r="BO26" s="317"/>
      <c r="BP26" s="317"/>
      <c r="BQ26" s="317"/>
      <c r="BR26" s="317"/>
      <c r="BS26" s="317"/>
      <c r="BT26" s="317"/>
      <c r="BU26" s="317"/>
      <c r="BV26" s="317"/>
      <c r="BW26" s="317"/>
      <c r="BX26" s="317"/>
      <c r="BY26" s="317"/>
      <c r="BZ26" s="317"/>
    </row>
    <row r="27" spans="2:78">
      <c r="B27"/>
      <c r="C27"/>
      <c r="D27"/>
      <c r="E27"/>
      <c r="F27"/>
      <c r="G27"/>
      <c r="H27"/>
      <c r="I27"/>
      <c r="J27"/>
      <c r="K27"/>
      <c r="L27"/>
      <c r="M27"/>
      <c r="N27"/>
      <c r="O27"/>
      <c r="P27"/>
      <c r="Q27"/>
      <c r="R27"/>
      <c r="S27"/>
      <c r="T27" s="317"/>
      <c r="U27" s="317"/>
      <c r="V27" s="317"/>
      <c r="W27" s="317"/>
      <c r="X27" s="317"/>
      <c r="Y27" s="317"/>
      <c r="Z27" s="317"/>
      <c r="AA27" s="317"/>
      <c r="AB27" s="317"/>
      <c r="AC27" s="317"/>
      <c r="AD27" s="317"/>
      <c r="AE27" s="317"/>
      <c r="AF27" s="317"/>
      <c r="AG27" s="317"/>
      <c r="AH27" s="317"/>
      <c r="AI27" s="317"/>
      <c r="AJ27" s="317"/>
      <c r="AK27" s="317"/>
      <c r="AL27" s="317"/>
      <c r="AM27" s="317"/>
      <c r="AN27" s="317"/>
      <c r="AO27" s="317"/>
      <c r="AP27" s="317"/>
      <c r="AQ27" s="317"/>
      <c r="AR27" s="317"/>
      <c r="AS27" s="317"/>
      <c r="AT27" s="317"/>
      <c r="AU27" s="317"/>
      <c r="AV27" s="317"/>
      <c r="AW27" s="317"/>
      <c r="AX27" s="317"/>
      <c r="AY27" s="317"/>
      <c r="AZ27" s="317"/>
      <c r="BA27" s="317"/>
      <c r="BB27" s="317"/>
      <c r="BC27" s="317"/>
      <c r="BD27" s="317"/>
      <c r="BE27" s="317"/>
      <c r="BF27" s="317"/>
      <c r="BG27" s="317"/>
      <c r="BH27" s="317"/>
      <c r="BI27" s="317"/>
      <c r="BJ27" s="317"/>
      <c r="BK27" s="317"/>
      <c r="BL27" s="317"/>
      <c r="BM27" s="317"/>
      <c r="BN27" s="317"/>
      <c r="BO27" s="317"/>
      <c r="BP27" s="317"/>
      <c r="BQ27" s="317"/>
      <c r="BR27" s="317"/>
      <c r="BS27" s="317"/>
      <c r="BT27" s="317"/>
      <c r="BU27" s="317"/>
      <c r="BV27" s="317"/>
      <c r="BW27" s="317"/>
      <c r="BX27" s="317"/>
      <c r="BY27" s="317"/>
      <c r="BZ27" s="317"/>
    </row>
    <row r="28" spans="2:78">
      <c r="B28"/>
      <c r="C28"/>
      <c r="D28"/>
      <c r="E28"/>
      <c r="F28"/>
      <c r="G28"/>
      <c r="H28"/>
      <c r="I28"/>
      <c r="J28"/>
      <c r="K28"/>
      <c r="L28"/>
      <c r="M28"/>
      <c r="N28"/>
      <c r="O28"/>
      <c r="P28"/>
      <c r="Q28"/>
      <c r="R28"/>
      <c r="S28"/>
      <c r="T28" s="317"/>
      <c r="U28" s="317"/>
      <c r="V28" s="317"/>
      <c r="W28" s="317"/>
      <c r="X28" s="317"/>
      <c r="Y28" s="317"/>
      <c r="Z28" s="317"/>
      <c r="AA28" s="317"/>
      <c r="AB28" s="317"/>
      <c r="AC28" s="317"/>
      <c r="AD28" s="317"/>
      <c r="AE28" s="317"/>
      <c r="AF28" s="317"/>
      <c r="AG28" s="317"/>
      <c r="AH28" s="317"/>
      <c r="AI28" s="317"/>
      <c r="AJ28" s="317"/>
      <c r="AK28" s="317"/>
      <c r="AL28" s="317"/>
      <c r="AM28" s="317"/>
      <c r="AN28" s="317"/>
      <c r="AO28" s="317"/>
      <c r="AP28" s="317"/>
      <c r="AQ28" s="317"/>
      <c r="AR28" s="317"/>
      <c r="AS28" s="317"/>
      <c r="AT28" s="317"/>
      <c r="AU28" s="317"/>
      <c r="AV28" s="317"/>
      <c r="AW28" s="317"/>
      <c r="AX28" s="317"/>
      <c r="AY28" s="317"/>
      <c r="AZ28" s="317"/>
      <c r="BA28" s="317"/>
      <c r="BB28" s="317"/>
      <c r="BC28" s="317"/>
      <c r="BD28" s="317"/>
      <c r="BE28" s="317"/>
      <c r="BF28" s="317"/>
      <c r="BG28" s="317"/>
      <c r="BH28" s="317"/>
      <c r="BI28" s="317"/>
      <c r="BJ28" s="317"/>
      <c r="BK28" s="317"/>
      <c r="BL28" s="317"/>
      <c r="BM28" s="317"/>
      <c r="BN28" s="317"/>
      <c r="BO28" s="317"/>
      <c r="BP28" s="317"/>
      <c r="BQ28" s="317"/>
      <c r="BR28" s="317"/>
      <c r="BS28" s="317"/>
      <c r="BT28" s="317"/>
      <c r="BU28" s="317"/>
      <c r="BV28" s="317"/>
      <c r="BW28" s="317"/>
      <c r="BX28" s="317"/>
      <c r="BY28" s="317"/>
      <c r="BZ28" s="317"/>
    </row>
    <row r="29" spans="2:78">
      <c r="B29"/>
      <c r="C29"/>
      <c r="D29"/>
      <c r="E29"/>
      <c r="F29"/>
      <c r="G29"/>
      <c r="H29"/>
      <c r="I29"/>
      <c r="J29"/>
      <c r="K29"/>
      <c r="L29"/>
      <c r="M29"/>
      <c r="N29"/>
      <c r="O29"/>
      <c r="P29"/>
      <c r="Q29"/>
      <c r="R29"/>
      <c r="S29"/>
      <c r="T29" s="317"/>
      <c r="U29" s="317"/>
      <c r="V29" s="317"/>
      <c r="W29" s="317"/>
      <c r="X29" s="317"/>
      <c r="Y29" s="317"/>
      <c r="Z29" s="317"/>
      <c r="AA29" s="317"/>
      <c r="AB29" s="317"/>
      <c r="AC29" s="317"/>
      <c r="AD29" s="317"/>
      <c r="AE29" s="317"/>
      <c r="AF29" s="317"/>
      <c r="AG29" s="317"/>
      <c r="AH29" s="317"/>
      <c r="AI29" s="317"/>
      <c r="AJ29" s="317"/>
      <c r="AK29" s="317"/>
      <c r="AL29" s="317"/>
      <c r="AM29" s="317"/>
      <c r="AN29" s="317"/>
      <c r="AO29" s="317"/>
      <c r="AP29" s="317"/>
      <c r="AQ29" s="317"/>
      <c r="AR29" s="317"/>
      <c r="AS29" s="317"/>
      <c r="AT29" s="317"/>
      <c r="AU29" s="317"/>
      <c r="AV29" s="317"/>
      <c r="AW29" s="317"/>
      <c r="AX29" s="317"/>
      <c r="AY29" s="317"/>
      <c r="AZ29" s="317"/>
      <c r="BA29" s="317"/>
      <c r="BB29" s="317"/>
      <c r="BC29" s="317"/>
      <c r="BD29" s="317"/>
      <c r="BE29" s="317"/>
      <c r="BF29" s="317"/>
      <c r="BG29" s="317"/>
      <c r="BH29" s="317"/>
      <c r="BI29" s="317"/>
      <c r="BJ29" s="317"/>
      <c r="BK29" s="317"/>
      <c r="BL29" s="317"/>
      <c r="BM29" s="317"/>
      <c r="BN29" s="317"/>
      <c r="BO29" s="317"/>
      <c r="BP29" s="317"/>
      <c r="BQ29" s="317"/>
      <c r="BR29" s="317"/>
      <c r="BS29" s="317"/>
      <c r="BT29" s="317"/>
      <c r="BU29" s="317"/>
      <c r="BV29" s="317"/>
      <c r="BW29" s="317"/>
      <c r="BX29" s="317"/>
      <c r="BY29" s="317"/>
      <c r="BZ29" s="317"/>
    </row>
    <row r="30" spans="2:78">
      <c r="B30"/>
      <c r="C30"/>
      <c r="D30"/>
      <c r="E30"/>
      <c r="F30"/>
      <c r="G30"/>
      <c r="H30"/>
      <c r="I30"/>
      <c r="J30"/>
      <c r="K30"/>
      <c r="L30"/>
      <c r="M30"/>
      <c r="N30"/>
      <c r="O30"/>
      <c r="P30"/>
      <c r="Q30"/>
      <c r="R30"/>
      <c r="S30"/>
      <c r="T30" s="317"/>
      <c r="U30" s="317"/>
      <c r="V30" s="317"/>
      <c r="W30" s="317"/>
      <c r="X30" s="317"/>
      <c r="Y30" s="317"/>
      <c r="Z30" s="317"/>
      <c r="AA30" s="317"/>
      <c r="AB30" s="317"/>
      <c r="AC30" s="317"/>
      <c r="AD30" s="317"/>
      <c r="AE30" s="317"/>
      <c r="AF30" s="317"/>
      <c r="AG30" s="317"/>
      <c r="AH30" s="317"/>
      <c r="AI30" s="317"/>
      <c r="AJ30" s="317"/>
      <c r="AK30" s="317"/>
      <c r="AL30" s="317"/>
      <c r="AM30" s="317"/>
      <c r="AN30" s="317"/>
      <c r="AO30" s="317"/>
      <c r="AP30" s="317"/>
      <c r="AQ30" s="317"/>
      <c r="AR30" s="317"/>
      <c r="AS30" s="317"/>
      <c r="AT30" s="317"/>
      <c r="AU30" s="317"/>
      <c r="AV30" s="317"/>
      <c r="AW30" s="317"/>
      <c r="AX30" s="317"/>
      <c r="AY30" s="317"/>
      <c r="AZ30" s="317"/>
      <c r="BA30" s="317"/>
      <c r="BB30" s="317"/>
      <c r="BC30" s="317"/>
      <c r="BD30" s="317"/>
      <c r="BE30" s="317"/>
      <c r="BF30" s="317"/>
      <c r="BG30" s="317"/>
      <c r="BH30" s="317"/>
      <c r="BI30" s="317"/>
      <c r="BJ30" s="317"/>
      <c r="BK30" s="317"/>
      <c r="BL30" s="317"/>
      <c r="BM30" s="317"/>
      <c r="BN30" s="317"/>
      <c r="BO30" s="317"/>
      <c r="BP30" s="317"/>
      <c r="BQ30" s="317"/>
      <c r="BR30" s="317"/>
      <c r="BS30" s="317"/>
      <c r="BT30" s="317"/>
      <c r="BU30" s="317"/>
      <c r="BV30" s="317"/>
      <c r="BW30" s="317"/>
      <c r="BX30" s="317"/>
      <c r="BY30" s="317"/>
      <c r="BZ30" s="317"/>
    </row>
    <row r="31" spans="2:78">
      <c r="B31"/>
      <c r="C31"/>
      <c r="D31"/>
      <c r="E31"/>
      <c r="F31"/>
      <c r="G31"/>
      <c r="H31"/>
      <c r="I31"/>
      <c r="J31"/>
      <c r="K31"/>
      <c r="L31"/>
      <c r="M31"/>
      <c r="N31"/>
      <c r="O31"/>
      <c r="P31"/>
      <c r="Q31"/>
      <c r="R31"/>
      <c r="S31"/>
      <c r="T31" s="317"/>
      <c r="U31" s="317"/>
      <c r="V31" s="317"/>
      <c r="W31" s="317"/>
      <c r="X31" s="317"/>
      <c r="Y31" s="317"/>
      <c r="Z31" s="317"/>
      <c r="AA31" s="317"/>
      <c r="AB31" s="317"/>
      <c r="AC31" s="317"/>
      <c r="AD31" s="317"/>
      <c r="AE31" s="317"/>
      <c r="AF31" s="317"/>
      <c r="AG31" s="317"/>
      <c r="AH31" s="317"/>
      <c r="AI31" s="317"/>
      <c r="AJ31" s="317"/>
      <c r="AK31" s="317"/>
      <c r="AL31" s="317"/>
      <c r="AM31" s="317"/>
      <c r="AN31" s="317"/>
      <c r="AO31" s="317"/>
      <c r="AP31" s="317"/>
      <c r="AQ31" s="317"/>
      <c r="AR31" s="317"/>
      <c r="AS31" s="317"/>
      <c r="AT31" s="317"/>
      <c r="AU31" s="317"/>
      <c r="AV31" s="317"/>
      <c r="AW31" s="317"/>
      <c r="AX31" s="317"/>
      <c r="AY31" s="317"/>
      <c r="AZ31" s="317"/>
      <c r="BA31" s="317"/>
      <c r="BB31" s="317"/>
      <c r="BC31" s="317"/>
      <c r="BD31" s="317"/>
      <c r="BE31" s="317"/>
      <c r="BF31" s="317"/>
      <c r="BG31" s="317"/>
      <c r="BH31" s="317"/>
      <c r="BI31" s="317"/>
      <c r="BJ31" s="317"/>
      <c r="BK31" s="317"/>
      <c r="BL31" s="317"/>
      <c r="BM31" s="317"/>
      <c r="BN31" s="317"/>
      <c r="BO31" s="317"/>
      <c r="BP31" s="317"/>
      <c r="BQ31" s="317"/>
      <c r="BR31" s="317"/>
      <c r="BS31" s="317"/>
      <c r="BT31" s="317"/>
      <c r="BU31" s="317"/>
      <c r="BV31" s="317"/>
      <c r="BW31" s="317"/>
      <c r="BX31" s="317"/>
      <c r="BY31" s="317"/>
      <c r="BZ31" s="317"/>
    </row>
    <row r="32" spans="2:78">
      <c r="B32"/>
      <c r="C32"/>
      <c r="D32"/>
      <c r="E32"/>
      <c r="F32"/>
      <c r="G32"/>
      <c r="H32"/>
      <c r="I32"/>
      <c r="J32"/>
      <c r="K32"/>
      <c r="L32"/>
      <c r="M32"/>
      <c r="N32"/>
      <c r="O32"/>
      <c r="P32"/>
      <c r="Q32"/>
      <c r="R32"/>
      <c r="S32"/>
      <c r="T32" s="317"/>
      <c r="U32" s="317"/>
      <c r="V32" s="317"/>
      <c r="W32" s="317"/>
      <c r="X32" s="317"/>
      <c r="Y32" s="317"/>
      <c r="Z32" s="317"/>
      <c r="AA32" s="317"/>
      <c r="AB32" s="317"/>
      <c r="AC32" s="317"/>
      <c r="AD32" s="317"/>
      <c r="AE32" s="317"/>
      <c r="AF32" s="317"/>
      <c r="AG32" s="317"/>
      <c r="AH32" s="317"/>
      <c r="AI32" s="317"/>
      <c r="AJ32" s="317"/>
      <c r="AK32" s="317"/>
      <c r="AL32" s="317"/>
      <c r="AM32" s="317"/>
      <c r="AN32" s="317"/>
      <c r="AO32" s="317"/>
      <c r="AP32" s="317"/>
      <c r="AQ32" s="317"/>
      <c r="AR32" s="317"/>
      <c r="AS32" s="317"/>
      <c r="AT32" s="317"/>
      <c r="AU32" s="317"/>
      <c r="AV32" s="317"/>
      <c r="AW32" s="317"/>
      <c r="AX32" s="317"/>
      <c r="AY32" s="317"/>
      <c r="AZ32" s="317"/>
      <c r="BA32" s="317"/>
      <c r="BB32" s="317"/>
      <c r="BC32" s="317"/>
      <c r="BD32" s="317"/>
      <c r="BE32" s="317"/>
      <c r="BF32" s="317"/>
      <c r="BG32" s="317"/>
      <c r="BH32" s="317"/>
      <c r="BI32" s="317"/>
      <c r="BJ32" s="317"/>
      <c r="BK32" s="317"/>
      <c r="BL32" s="317"/>
      <c r="BM32" s="317"/>
      <c r="BN32" s="317"/>
      <c r="BO32" s="317"/>
      <c r="BP32" s="317"/>
      <c r="BQ32" s="317"/>
      <c r="BR32" s="317"/>
      <c r="BS32" s="317"/>
      <c r="BT32" s="317"/>
      <c r="BU32" s="317"/>
      <c r="BV32" s="317"/>
      <c r="BW32" s="317"/>
      <c r="BX32" s="317"/>
      <c r="BY32" s="317"/>
      <c r="BZ32" s="317"/>
    </row>
    <row r="33" spans="2:78">
      <c r="B33"/>
      <c r="C33"/>
      <c r="D33"/>
      <c r="E33"/>
      <c r="F33"/>
      <c r="G33"/>
      <c r="H33"/>
      <c r="I33"/>
      <c r="J33"/>
      <c r="K33"/>
      <c r="L33"/>
      <c r="M33"/>
      <c r="N33"/>
      <c r="O33"/>
      <c r="P33"/>
      <c r="Q33"/>
      <c r="R33"/>
      <c r="S33"/>
      <c r="T33" s="317"/>
      <c r="U33" s="317"/>
      <c r="V33" s="317"/>
      <c r="W33" s="317"/>
      <c r="X33" s="317"/>
      <c r="Y33" s="317"/>
      <c r="Z33" s="317"/>
      <c r="AA33" s="317"/>
      <c r="AB33" s="317"/>
      <c r="AC33" s="317"/>
      <c r="AD33" s="317"/>
      <c r="AE33" s="317"/>
      <c r="AF33" s="317"/>
      <c r="AG33" s="317"/>
      <c r="AH33" s="317"/>
      <c r="AI33" s="317"/>
      <c r="AJ33" s="317"/>
      <c r="AK33" s="317"/>
      <c r="AL33" s="317"/>
      <c r="AM33" s="317"/>
      <c r="AN33" s="317"/>
      <c r="AO33" s="317"/>
      <c r="AP33" s="317"/>
      <c r="AQ33" s="317"/>
      <c r="AR33" s="317"/>
      <c r="AS33" s="317"/>
      <c r="AT33" s="317"/>
      <c r="AU33" s="317"/>
      <c r="AV33" s="317"/>
      <c r="AW33" s="317"/>
      <c r="AX33" s="317"/>
      <c r="AY33" s="317"/>
      <c r="AZ33" s="317"/>
      <c r="BA33" s="317"/>
      <c r="BB33" s="317"/>
      <c r="BC33" s="317"/>
      <c r="BD33" s="317"/>
      <c r="BE33" s="317"/>
      <c r="BF33" s="317"/>
      <c r="BG33" s="317"/>
      <c r="BH33" s="317"/>
      <c r="BI33" s="317"/>
      <c r="BJ33" s="317"/>
      <c r="BK33" s="317"/>
      <c r="BL33" s="317"/>
      <c r="BM33" s="317"/>
      <c r="BN33" s="317"/>
      <c r="BO33" s="317"/>
      <c r="BP33" s="317"/>
      <c r="BQ33" s="317"/>
      <c r="BR33" s="317"/>
      <c r="BS33" s="317"/>
      <c r="BT33" s="317"/>
      <c r="BU33" s="317"/>
      <c r="BV33" s="317"/>
      <c r="BW33" s="317"/>
      <c r="BX33" s="317"/>
      <c r="BY33" s="317"/>
      <c r="BZ33" s="317"/>
    </row>
    <row r="34" spans="2:78">
      <c r="C34" s="318"/>
      <c r="D34" s="318"/>
      <c r="E34" s="318"/>
      <c r="F34" s="317"/>
      <c r="G34" s="317"/>
      <c r="H34" s="317"/>
      <c r="I34" s="317"/>
      <c r="J34" s="317"/>
      <c r="K34" s="317"/>
      <c r="L34" s="317"/>
      <c r="M34" s="317"/>
      <c r="N34" s="317"/>
      <c r="O34" s="317"/>
      <c r="P34" s="317"/>
      <c r="Q34" s="317"/>
      <c r="R34" s="317"/>
      <c r="S34" s="317"/>
      <c r="T34" s="317"/>
      <c r="U34" s="317"/>
      <c r="V34" s="317"/>
      <c r="W34" s="317"/>
      <c r="X34" s="317"/>
      <c r="Y34" s="317"/>
      <c r="Z34" s="317"/>
      <c r="AA34" s="317"/>
      <c r="AB34" s="317"/>
      <c r="AC34" s="317"/>
      <c r="AD34" s="317"/>
      <c r="AE34" s="317"/>
      <c r="AF34" s="317"/>
      <c r="AG34" s="317"/>
      <c r="AH34" s="317"/>
      <c r="AI34" s="317"/>
      <c r="AJ34" s="317"/>
      <c r="AK34" s="317"/>
      <c r="AL34" s="317"/>
      <c r="AM34" s="317"/>
      <c r="AN34" s="317"/>
      <c r="AO34" s="317"/>
      <c r="AP34" s="317"/>
      <c r="AQ34" s="317"/>
      <c r="AR34" s="317"/>
      <c r="AS34" s="317"/>
      <c r="AT34" s="317"/>
      <c r="AU34" s="317"/>
      <c r="AV34" s="317"/>
      <c r="AW34" s="317"/>
      <c r="AX34" s="317"/>
      <c r="AY34" s="317"/>
      <c r="AZ34" s="317"/>
      <c r="BA34" s="317"/>
      <c r="BB34" s="317"/>
      <c r="BC34" s="317"/>
      <c r="BD34" s="317"/>
      <c r="BE34" s="317"/>
      <c r="BF34" s="317"/>
      <c r="BG34" s="317"/>
      <c r="BH34" s="317"/>
      <c r="BI34" s="317"/>
      <c r="BJ34" s="317"/>
      <c r="BK34" s="317"/>
      <c r="BL34" s="317"/>
      <c r="BM34" s="317"/>
      <c r="BN34" s="317"/>
      <c r="BO34" s="317"/>
      <c r="BP34" s="317"/>
      <c r="BQ34" s="317"/>
      <c r="BR34" s="317"/>
      <c r="BS34" s="317"/>
      <c r="BT34" s="317"/>
      <c r="BU34" s="317"/>
      <c r="BV34" s="317"/>
      <c r="BW34" s="317"/>
      <c r="BX34" s="317"/>
      <c r="BY34" s="317"/>
      <c r="BZ34" s="317"/>
    </row>
    <row r="35" spans="2:78">
      <c r="C35" s="318"/>
      <c r="D35" s="318"/>
      <c r="E35" s="318"/>
      <c r="F35" s="317"/>
      <c r="G35" s="317"/>
      <c r="H35" s="317"/>
      <c r="I35" s="317"/>
      <c r="J35" s="317"/>
      <c r="K35" s="317"/>
      <c r="L35" s="317"/>
      <c r="M35" s="317"/>
      <c r="N35" s="317"/>
      <c r="O35" s="317"/>
      <c r="P35" s="317"/>
      <c r="Q35" s="317"/>
      <c r="R35" s="317"/>
      <c r="S35" s="317"/>
      <c r="T35" s="317"/>
      <c r="U35" s="317"/>
      <c r="V35" s="317"/>
      <c r="W35" s="317"/>
      <c r="X35" s="317"/>
      <c r="Y35" s="317"/>
      <c r="Z35" s="317"/>
      <c r="AA35" s="317"/>
      <c r="AB35" s="317"/>
      <c r="AC35" s="317"/>
      <c r="AD35" s="317"/>
      <c r="AE35" s="317"/>
      <c r="AF35" s="317"/>
      <c r="AG35" s="317"/>
      <c r="AH35" s="317"/>
      <c r="AI35" s="317"/>
      <c r="AJ35" s="317"/>
      <c r="AK35" s="317"/>
      <c r="AL35" s="317"/>
      <c r="AM35" s="317"/>
      <c r="AN35" s="317"/>
      <c r="AO35" s="317"/>
      <c r="AP35" s="317"/>
      <c r="AQ35" s="317"/>
      <c r="AR35" s="317"/>
      <c r="AS35" s="317"/>
      <c r="AT35" s="317"/>
      <c r="AU35" s="317"/>
      <c r="AV35" s="317"/>
      <c r="AW35" s="317"/>
      <c r="AX35" s="317"/>
      <c r="AY35" s="317"/>
      <c r="AZ35" s="317"/>
      <c r="BA35" s="317"/>
      <c r="BB35" s="317"/>
      <c r="BC35" s="317"/>
      <c r="BD35" s="317"/>
      <c r="BE35" s="317"/>
      <c r="BF35" s="317"/>
      <c r="BG35" s="317"/>
      <c r="BH35" s="317"/>
      <c r="BI35" s="317"/>
      <c r="BJ35" s="317"/>
      <c r="BK35" s="317"/>
      <c r="BL35" s="317"/>
      <c r="BM35" s="317"/>
      <c r="BN35" s="317"/>
      <c r="BO35" s="317"/>
      <c r="BP35" s="317"/>
      <c r="BQ35" s="317"/>
      <c r="BR35" s="317"/>
      <c r="BS35" s="317"/>
      <c r="BT35" s="317"/>
      <c r="BU35" s="317"/>
      <c r="BV35" s="317"/>
      <c r="BW35" s="317"/>
      <c r="BX35" s="317"/>
      <c r="BY35" s="317"/>
      <c r="BZ35" s="317"/>
    </row>
    <row r="36" spans="2:78">
      <c r="C36" s="318"/>
      <c r="D36" s="318"/>
      <c r="E36" s="318"/>
      <c r="F36" s="317"/>
      <c r="G36" s="317"/>
      <c r="H36" s="317"/>
      <c r="I36" s="317"/>
      <c r="J36" s="317"/>
      <c r="K36" s="317"/>
      <c r="L36" s="317"/>
      <c r="M36" s="317"/>
      <c r="N36" s="317"/>
      <c r="O36" s="317"/>
      <c r="P36" s="317"/>
      <c r="Q36" s="317"/>
      <c r="R36" s="317"/>
      <c r="S36" s="317"/>
      <c r="T36" s="317"/>
      <c r="U36" s="317"/>
      <c r="V36" s="317"/>
      <c r="W36" s="317"/>
      <c r="X36" s="317"/>
      <c r="Y36" s="317"/>
      <c r="Z36" s="317"/>
      <c r="AA36" s="317"/>
      <c r="AB36" s="317"/>
      <c r="AC36" s="317"/>
      <c r="AD36" s="317"/>
      <c r="AE36" s="317"/>
      <c r="AF36" s="317"/>
      <c r="AG36" s="317"/>
      <c r="AH36" s="317"/>
      <c r="AI36" s="317"/>
      <c r="AJ36" s="317"/>
      <c r="AK36" s="317"/>
      <c r="AL36" s="317"/>
      <c r="AM36" s="317"/>
      <c r="AN36" s="317"/>
      <c r="AO36" s="317"/>
      <c r="AP36" s="317"/>
      <c r="AQ36" s="317"/>
      <c r="AR36" s="317"/>
      <c r="AS36" s="317"/>
      <c r="AT36" s="317"/>
      <c r="AU36" s="317"/>
      <c r="AV36" s="317"/>
      <c r="AW36" s="317"/>
      <c r="AX36" s="317"/>
      <c r="AY36" s="317"/>
      <c r="AZ36" s="317"/>
      <c r="BA36" s="317"/>
      <c r="BB36" s="317"/>
      <c r="BC36" s="317"/>
      <c r="BD36" s="317"/>
      <c r="BE36" s="317"/>
      <c r="BF36" s="317"/>
      <c r="BG36" s="317"/>
      <c r="BH36" s="317"/>
      <c r="BI36" s="317"/>
      <c r="BJ36" s="317"/>
      <c r="BK36" s="317"/>
      <c r="BL36" s="317"/>
      <c r="BM36" s="317"/>
      <c r="BN36" s="317"/>
      <c r="BO36" s="317"/>
      <c r="BP36" s="317"/>
      <c r="BQ36" s="317"/>
      <c r="BR36" s="317"/>
      <c r="BS36" s="317"/>
      <c r="BT36" s="317"/>
      <c r="BU36" s="317"/>
      <c r="BV36" s="317"/>
      <c r="BW36" s="317"/>
      <c r="BX36" s="317"/>
      <c r="BY36" s="317"/>
      <c r="BZ36" s="317"/>
    </row>
    <row r="37" spans="2:78">
      <c r="C37" s="318"/>
      <c r="D37" s="318"/>
      <c r="E37" s="318"/>
      <c r="F37" s="317"/>
      <c r="G37" s="317"/>
      <c r="H37" s="317"/>
      <c r="I37" s="317"/>
      <c r="J37" s="317"/>
      <c r="K37" s="317"/>
      <c r="L37" s="317"/>
      <c r="M37" s="317"/>
      <c r="N37" s="317"/>
      <c r="O37" s="317"/>
      <c r="P37" s="317"/>
      <c r="Q37" s="317"/>
      <c r="R37" s="317"/>
      <c r="S37" s="317"/>
      <c r="T37" s="317"/>
      <c r="U37" s="317"/>
      <c r="V37" s="317"/>
      <c r="W37" s="317"/>
      <c r="X37" s="317"/>
      <c r="Y37" s="317"/>
      <c r="Z37" s="317"/>
      <c r="AA37" s="317"/>
      <c r="AB37" s="317"/>
      <c r="AC37" s="317"/>
      <c r="AD37" s="317"/>
      <c r="AE37" s="317"/>
      <c r="AF37" s="317"/>
      <c r="AG37" s="317"/>
      <c r="AH37" s="317"/>
      <c r="AI37" s="317"/>
      <c r="AJ37" s="317"/>
      <c r="AK37" s="317"/>
      <c r="AL37" s="317"/>
      <c r="AM37" s="317"/>
      <c r="AN37" s="317"/>
      <c r="AO37" s="317"/>
      <c r="AP37" s="317"/>
      <c r="AQ37" s="317"/>
      <c r="AR37" s="317"/>
      <c r="AS37" s="317"/>
      <c r="AT37" s="317"/>
      <c r="AU37" s="317"/>
      <c r="AV37" s="317"/>
      <c r="AW37" s="317"/>
      <c r="AX37" s="317"/>
      <c r="AY37" s="317"/>
      <c r="AZ37" s="317"/>
      <c r="BA37" s="317"/>
      <c r="BB37" s="317"/>
      <c r="BC37" s="317"/>
      <c r="BD37" s="317"/>
      <c r="BE37" s="317"/>
      <c r="BF37" s="317"/>
      <c r="BG37" s="317"/>
      <c r="BH37" s="317"/>
      <c r="BI37" s="317"/>
      <c r="BJ37" s="317"/>
      <c r="BK37" s="317"/>
      <c r="BL37" s="317"/>
      <c r="BM37" s="317"/>
      <c r="BN37" s="317"/>
      <c r="BO37" s="317"/>
      <c r="BP37" s="317"/>
      <c r="BQ37" s="317"/>
      <c r="BR37" s="317"/>
      <c r="BS37" s="317"/>
      <c r="BT37" s="317"/>
      <c r="BU37" s="317"/>
      <c r="BV37" s="317"/>
      <c r="BW37" s="317"/>
      <c r="BX37" s="317"/>
      <c r="BY37" s="317"/>
      <c r="BZ37" s="317"/>
    </row>
    <row r="38" spans="2:78">
      <c r="C38" s="318"/>
      <c r="D38" s="318"/>
      <c r="E38" s="318"/>
      <c r="F38" s="317"/>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17"/>
      <c r="AE38" s="317"/>
      <c r="AF38" s="317"/>
      <c r="AG38" s="317"/>
      <c r="AH38" s="317"/>
      <c r="AI38" s="317"/>
      <c r="AJ38" s="317"/>
      <c r="AK38" s="317"/>
      <c r="AL38" s="317"/>
      <c r="AM38" s="317"/>
      <c r="AN38" s="317"/>
      <c r="AO38" s="317"/>
      <c r="AP38" s="317"/>
      <c r="AQ38" s="317"/>
      <c r="AR38" s="317"/>
      <c r="AS38" s="317"/>
      <c r="AT38" s="317"/>
      <c r="AU38" s="317"/>
      <c r="AV38" s="317"/>
      <c r="AW38" s="317"/>
      <c r="AX38" s="317"/>
      <c r="AY38" s="317"/>
      <c r="AZ38" s="317"/>
      <c r="BA38" s="317"/>
      <c r="BB38" s="317"/>
      <c r="BC38" s="317"/>
      <c r="BD38" s="317"/>
      <c r="BE38" s="317"/>
      <c r="BF38" s="317"/>
      <c r="BG38" s="317"/>
      <c r="BH38" s="317"/>
      <c r="BI38" s="317"/>
      <c r="BJ38" s="317"/>
      <c r="BK38" s="317"/>
      <c r="BL38" s="317"/>
      <c r="BM38" s="317"/>
      <c r="BN38" s="317"/>
      <c r="BO38" s="317"/>
      <c r="BP38" s="317"/>
      <c r="BQ38" s="317"/>
      <c r="BR38" s="317"/>
      <c r="BS38" s="317"/>
      <c r="BT38" s="317"/>
      <c r="BU38" s="317"/>
      <c r="BV38" s="317"/>
      <c r="BW38" s="317"/>
      <c r="BX38" s="317"/>
      <c r="BY38" s="317"/>
      <c r="BZ38" s="317"/>
    </row>
    <row r="39" spans="2:78">
      <c r="C39" s="318"/>
      <c r="D39" s="318"/>
      <c r="E39" s="318"/>
      <c r="F39" s="317"/>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7"/>
      <c r="AE39" s="317"/>
      <c r="AF39" s="317"/>
      <c r="AG39" s="317"/>
      <c r="AH39" s="317"/>
      <c r="AI39" s="317"/>
      <c r="AJ39" s="317"/>
      <c r="AK39" s="317"/>
      <c r="AL39" s="317"/>
      <c r="AM39" s="317"/>
      <c r="AN39" s="317"/>
      <c r="AO39" s="317"/>
      <c r="AP39" s="317"/>
      <c r="AQ39" s="317"/>
      <c r="AR39" s="317"/>
      <c r="AS39" s="317"/>
      <c r="AT39" s="317"/>
      <c r="AU39" s="317"/>
      <c r="AV39" s="317"/>
      <c r="AW39" s="317"/>
      <c r="AX39" s="317"/>
      <c r="AY39" s="317"/>
      <c r="AZ39" s="317"/>
      <c r="BA39" s="317"/>
      <c r="BB39" s="317"/>
      <c r="BC39" s="317"/>
      <c r="BD39" s="317"/>
      <c r="BE39" s="317"/>
      <c r="BF39" s="317"/>
      <c r="BG39" s="317"/>
      <c r="BH39" s="317"/>
      <c r="BI39" s="317"/>
      <c r="BJ39" s="317"/>
      <c r="BK39" s="317"/>
      <c r="BL39" s="317"/>
      <c r="BM39" s="317"/>
      <c r="BN39" s="317"/>
      <c r="BO39" s="317"/>
      <c r="BP39" s="317"/>
      <c r="BQ39" s="317"/>
      <c r="BR39" s="317"/>
      <c r="BS39" s="317"/>
      <c r="BT39" s="317"/>
      <c r="BU39" s="317"/>
      <c r="BV39" s="317"/>
      <c r="BW39" s="317"/>
      <c r="BX39" s="317"/>
      <c r="BY39" s="317"/>
      <c r="BZ39" s="317"/>
    </row>
    <row r="40" spans="2:78">
      <c r="C40" s="318"/>
      <c r="D40" s="318"/>
      <c r="E40" s="318"/>
      <c r="F40" s="317"/>
      <c r="G40" s="317"/>
      <c r="H40" s="317"/>
      <c r="I40" s="317"/>
      <c r="J40" s="317"/>
      <c r="K40" s="317"/>
      <c r="L40" s="317"/>
      <c r="M40" s="317"/>
      <c r="N40" s="317"/>
      <c r="O40" s="317"/>
      <c r="P40" s="317"/>
      <c r="Q40" s="317"/>
      <c r="R40" s="317"/>
      <c r="S40" s="317"/>
      <c r="T40" s="317"/>
      <c r="U40" s="317"/>
      <c r="V40" s="317"/>
      <c r="W40" s="317"/>
      <c r="X40" s="317"/>
      <c r="Y40" s="317"/>
      <c r="Z40" s="317"/>
      <c r="AA40" s="317"/>
      <c r="AB40" s="317"/>
      <c r="AC40" s="317"/>
      <c r="AD40" s="317"/>
      <c r="AE40" s="317"/>
      <c r="AF40" s="317"/>
      <c r="AG40" s="317"/>
      <c r="AH40" s="317"/>
      <c r="AI40" s="317"/>
      <c r="AJ40" s="317"/>
      <c r="AK40" s="317"/>
      <c r="AL40" s="317"/>
      <c r="AM40" s="317"/>
      <c r="AN40" s="317"/>
      <c r="AO40" s="317"/>
      <c r="AP40" s="317"/>
      <c r="AQ40" s="317"/>
      <c r="AR40" s="317"/>
      <c r="AS40" s="317"/>
      <c r="AT40" s="317"/>
      <c r="AU40" s="317"/>
      <c r="AV40" s="317"/>
      <c r="AW40" s="317"/>
      <c r="AX40" s="317"/>
      <c r="AY40" s="317"/>
      <c r="AZ40" s="317"/>
      <c r="BA40" s="317"/>
      <c r="BB40" s="317"/>
      <c r="BC40" s="317"/>
      <c r="BD40" s="317"/>
      <c r="BE40" s="317"/>
      <c r="BF40" s="317"/>
      <c r="BG40" s="317"/>
      <c r="BH40" s="317"/>
      <c r="BI40" s="317"/>
      <c r="BJ40" s="317"/>
      <c r="BK40" s="317"/>
      <c r="BL40" s="317"/>
      <c r="BM40" s="317"/>
      <c r="BN40" s="317"/>
      <c r="BO40" s="317"/>
      <c r="BP40" s="317"/>
      <c r="BQ40" s="317"/>
      <c r="BR40" s="317"/>
      <c r="BS40" s="317"/>
      <c r="BT40" s="317"/>
      <c r="BU40" s="317"/>
      <c r="BV40" s="317"/>
      <c r="BW40" s="317"/>
      <c r="BX40" s="317"/>
      <c r="BY40" s="317"/>
      <c r="BZ40" s="317"/>
    </row>
    <row r="41" spans="2:78">
      <c r="C41" s="318"/>
      <c r="D41" s="318"/>
      <c r="E41" s="318"/>
      <c r="F41" s="317"/>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7"/>
      <c r="AE41" s="317"/>
      <c r="AF41" s="317"/>
      <c r="AG41" s="317"/>
      <c r="AH41" s="317"/>
      <c r="AI41" s="317"/>
      <c r="AJ41" s="317"/>
      <c r="AK41" s="317"/>
      <c r="AL41" s="317"/>
      <c r="AM41" s="317"/>
      <c r="AN41" s="317"/>
      <c r="AO41" s="317"/>
      <c r="AP41" s="317"/>
      <c r="AQ41" s="317"/>
      <c r="AR41" s="317"/>
      <c r="AS41" s="317"/>
      <c r="AT41" s="317"/>
      <c r="AU41" s="317"/>
      <c r="AV41" s="317"/>
      <c r="AW41" s="317"/>
      <c r="AX41" s="317"/>
      <c r="AY41" s="317"/>
      <c r="AZ41" s="317"/>
      <c r="BA41" s="317"/>
      <c r="BB41" s="317"/>
      <c r="BC41" s="317"/>
      <c r="BD41" s="317"/>
      <c r="BE41" s="317"/>
      <c r="BF41" s="317"/>
      <c r="BG41" s="317"/>
      <c r="BH41" s="317"/>
      <c r="BI41" s="317"/>
      <c r="BJ41" s="317"/>
      <c r="BK41" s="317"/>
      <c r="BL41" s="317"/>
      <c r="BM41" s="317"/>
      <c r="BN41" s="317"/>
      <c r="BO41" s="317"/>
      <c r="BP41" s="317"/>
      <c r="BQ41" s="317"/>
      <c r="BR41" s="317"/>
      <c r="BS41" s="317"/>
      <c r="BT41" s="317"/>
      <c r="BU41" s="317"/>
      <c r="BV41" s="317"/>
      <c r="BW41" s="317"/>
      <c r="BX41" s="317"/>
      <c r="BY41" s="317"/>
      <c r="BZ41" s="317"/>
    </row>
    <row r="42" spans="2:78">
      <c r="C42" s="318"/>
      <c r="D42" s="318"/>
      <c r="E42" s="318"/>
      <c r="F42" s="317"/>
      <c r="G42" s="317"/>
      <c r="H42" s="317"/>
      <c r="I42" s="317"/>
      <c r="J42" s="317"/>
      <c r="K42" s="317"/>
      <c r="L42" s="317"/>
      <c r="M42" s="317"/>
      <c r="N42" s="317"/>
      <c r="O42" s="317"/>
      <c r="P42" s="317"/>
      <c r="Q42" s="317"/>
      <c r="R42" s="317"/>
      <c r="S42" s="317"/>
      <c r="T42" s="317"/>
      <c r="U42" s="317"/>
      <c r="V42" s="317"/>
      <c r="W42" s="317"/>
      <c r="X42" s="317"/>
      <c r="Y42" s="317"/>
      <c r="Z42" s="317"/>
      <c r="AA42" s="317"/>
      <c r="AB42" s="317"/>
      <c r="AC42" s="317"/>
      <c r="AD42" s="317"/>
      <c r="AE42" s="317"/>
      <c r="AF42" s="317"/>
      <c r="AG42" s="317"/>
      <c r="AH42" s="317"/>
      <c r="AI42" s="317"/>
      <c r="AJ42" s="317"/>
      <c r="AK42" s="317"/>
      <c r="AL42" s="317"/>
      <c r="AM42" s="317"/>
      <c r="AN42" s="317"/>
      <c r="AO42" s="317"/>
      <c r="AP42" s="317"/>
      <c r="AQ42" s="317"/>
      <c r="AR42" s="317"/>
      <c r="AS42" s="317"/>
      <c r="AT42" s="317"/>
      <c r="AU42" s="317"/>
      <c r="AV42" s="317"/>
      <c r="AW42" s="317"/>
      <c r="AX42" s="317"/>
      <c r="AY42" s="317"/>
      <c r="AZ42" s="317"/>
      <c r="BA42" s="317"/>
      <c r="BB42" s="317"/>
      <c r="BC42" s="317"/>
      <c r="BD42" s="317"/>
      <c r="BE42" s="317"/>
      <c r="BF42" s="317"/>
      <c r="BG42" s="317"/>
      <c r="BH42" s="317"/>
      <c r="BI42" s="317"/>
      <c r="BJ42" s="317"/>
      <c r="BK42" s="317"/>
      <c r="BL42" s="317"/>
      <c r="BM42" s="317"/>
      <c r="BN42" s="317"/>
      <c r="BO42" s="317"/>
      <c r="BP42" s="317"/>
      <c r="BQ42" s="317"/>
      <c r="BR42" s="317"/>
      <c r="BS42" s="317"/>
      <c r="BT42" s="317"/>
      <c r="BU42" s="317"/>
      <c r="BV42" s="317"/>
      <c r="BW42" s="317"/>
      <c r="BX42" s="317"/>
      <c r="BY42" s="317"/>
      <c r="BZ42" s="317"/>
    </row>
    <row r="43" spans="2:78">
      <c r="C43" s="318"/>
      <c r="D43" s="318"/>
      <c r="E43" s="318"/>
      <c r="F43" s="317"/>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317"/>
      <c r="AE43" s="317"/>
      <c r="AF43" s="317"/>
      <c r="AG43" s="317"/>
      <c r="AH43" s="317"/>
      <c r="AI43" s="317"/>
      <c r="AJ43" s="317"/>
      <c r="AK43" s="317"/>
      <c r="AL43" s="317"/>
      <c r="AM43" s="317"/>
      <c r="AN43" s="317"/>
      <c r="AO43" s="317"/>
      <c r="AP43" s="317"/>
      <c r="AQ43" s="317"/>
      <c r="AR43" s="317"/>
      <c r="AS43" s="317"/>
      <c r="AT43" s="317"/>
      <c r="AU43" s="317"/>
      <c r="AV43" s="317"/>
      <c r="AW43" s="317"/>
      <c r="AX43" s="317"/>
      <c r="AY43" s="317"/>
      <c r="AZ43" s="317"/>
      <c r="BA43" s="317"/>
      <c r="BB43" s="317"/>
      <c r="BC43" s="317"/>
      <c r="BD43" s="317"/>
      <c r="BE43" s="317"/>
      <c r="BF43" s="317"/>
      <c r="BG43" s="317"/>
      <c r="BH43" s="317"/>
      <c r="BI43" s="317"/>
      <c r="BJ43" s="317"/>
      <c r="BK43" s="317"/>
      <c r="BL43" s="317"/>
      <c r="BM43" s="317"/>
      <c r="BN43" s="317"/>
      <c r="BO43" s="317"/>
      <c r="BP43" s="317"/>
      <c r="BQ43" s="317"/>
      <c r="BR43" s="317"/>
      <c r="BS43" s="317"/>
      <c r="BT43" s="317"/>
      <c r="BU43" s="317"/>
      <c r="BV43" s="317"/>
      <c r="BW43" s="317"/>
      <c r="BX43" s="317"/>
      <c r="BY43" s="317"/>
      <c r="BZ43" s="317"/>
    </row>
    <row r="44" spans="2:78">
      <c r="C44" s="318"/>
      <c r="D44" s="318"/>
      <c r="E44" s="318"/>
      <c r="F44" s="31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7"/>
      <c r="AE44" s="317"/>
      <c r="AF44" s="317"/>
      <c r="AG44" s="317"/>
      <c r="AH44" s="317"/>
      <c r="AI44" s="317"/>
      <c r="AJ44" s="317"/>
      <c r="AK44" s="317"/>
      <c r="AL44" s="317"/>
      <c r="AM44" s="317"/>
      <c r="AN44" s="317"/>
      <c r="AO44" s="317"/>
      <c r="AP44" s="317"/>
      <c r="AQ44" s="317"/>
      <c r="AR44" s="317"/>
      <c r="AS44" s="317"/>
      <c r="AT44" s="317"/>
      <c r="AU44" s="317"/>
      <c r="AV44" s="317"/>
      <c r="AW44" s="317"/>
      <c r="AX44" s="317"/>
      <c r="AY44" s="317"/>
      <c r="AZ44" s="317"/>
      <c r="BA44" s="317"/>
      <c r="BB44" s="317"/>
      <c r="BC44" s="317"/>
      <c r="BD44" s="317"/>
      <c r="BE44" s="317"/>
      <c r="BF44" s="317"/>
      <c r="BG44" s="317"/>
      <c r="BH44" s="317"/>
      <c r="BI44" s="317"/>
      <c r="BJ44" s="317"/>
      <c r="BK44" s="317"/>
      <c r="BL44" s="317"/>
      <c r="BM44" s="317"/>
      <c r="BN44" s="317"/>
      <c r="BO44" s="317"/>
      <c r="BP44" s="317"/>
      <c r="BQ44" s="317"/>
      <c r="BR44" s="317"/>
      <c r="BS44" s="317"/>
      <c r="BT44" s="317"/>
      <c r="BU44" s="317"/>
      <c r="BV44" s="317"/>
      <c r="BW44" s="317"/>
      <c r="BX44" s="317"/>
      <c r="BY44" s="317"/>
      <c r="BZ44" s="317"/>
    </row>
    <row r="45" spans="2:78">
      <c r="C45" s="318"/>
      <c r="D45" s="318"/>
      <c r="E45" s="318"/>
      <c r="F45" s="317"/>
      <c r="G45" s="317"/>
      <c r="H45" s="317"/>
      <c r="I45" s="317"/>
      <c r="J45" s="317"/>
      <c r="K45" s="317"/>
      <c r="L45" s="317"/>
      <c r="M45" s="317"/>
      <c r="N45" s="317"/>
      <c r="O45" s="317"/>
      <c r="P45" s="317"/>
      <c r="Q45" s="317"/>
      <c r="R45" s="317"/>
      <c r="S45" s="317"/>
      <c r="T45" s="317"/>
      <c r="U45" s="317"/>
      <c r="V45" s="317"/>
      <c r="W45" s="317"/>
      <c r="X45" s="317"/>
      <c r="Y45" s="317"/>
      <c r="Z45" s="317"/>
      <c r="AA45" s="317"/>
      <c r="AB45" s="317"/>
      <c r="AC45" s="317"/>
      <c r="AD45" s="317"/>
      <c r="AE45" s="317"/>
      <c r="AF45" s="317"/>
      <c r="AG45" s="317"/>
      <c r="AH45" s="317"/>
      <c r="AI45" s="317"/>
      <c r="AJ45" s="317"/>
      <c r="AK45" s="317"/>
      <c r="AL45" s="317"/>
      <c r="AM45" s="317"/>
      <c r="AN45" s="317"/>
      <c r="AO45" s="317"/>
      <c r="AP45" s="317"/>
      <c r="AQ45" s="317"/>
      <c r="AR45" s="317"/>
      <c r="AS45" s="317"/>
      <c r="AT45" s="317"/>
      <c r="AU45" s="317"/>
      <c r="AV45" s="317"/>
      <c r="AW45" s="317"/>
      <c r="AX45" s="317"/>
      <c r="AY45" s="317"/>
      <c r="AZ45" s="317"/>
      <c r="BA45" s="317"/>
      <c r="BB45" s="317"/>
      <c r="BC45" s="317"/>
      <c r="BD45" s="317"/>
      <c r="BE45" s="317"/>
      <c r="BF45" s="317"/>
      <c r="BG45" s="317"/>
      <c r="BH45" s="317"/>
      <c r="BI45" s="317"/>
      <c r="BJ45" s="317"/>
      <c r="BK45" s="317"/>
      <c r="BL45" s="317"/>
      <c r="BM45" s="317"/>
      <c r="BN45" s="317"/>
      <c r="BO45" s="317"/>
      <c r="BP45" s="317"/>
      <c r="BQ45" s="317"/>
      <c r="BR45" s="317"/>
      <c r="BS45" s="317"/>
      <c r="BT45" s="317"/>
      <c r="BU45" s="317"/>
      <c r="BV45" s="317"/>
      <c r="BW45" s="317"/>
      <c r="BX45" s="317"/>
      <c r="BY45" s="317"/>
      <c r="BZ45" s="317"/>
    </row>
    <row r="46" spans="2:78">
      <c r="C46" s="318"/>
      <c r="D46" s="318"/>
      <c r="E46" s="318"/>
      <c r="F46" s="317"/>
      <c r="G46" s="317"/>
      <c r="H46" s="317"/>
      <c r="I46" s="317"/>
      <c r="J46" s="317"/>
      <c r="K46" s="317"/>
      <c r="L46" s="317"/>
      <c r="M46" s="317"/>
      <c r="N46" s="317"/>
      <c r="O46" s="317"/>
      <c r="P46" s="317"/>
      <c r="Q46" s="317"/>
      <c r="R46" s="317"/>
      <c r="S46" s="317"/>
      <c r="T46" s="317"/>
      <c r="U46" s="317"/>
      <c r="V46" s="317"/>
      <c r="W46" s="317"/>
      <c r="X46" s="317"/>
      <c r="Y46" s="317"/>
      <c r="Z46" s="317"/>
      <c r="AA46" s="317"/>
      <c r="AB46" s="317"/>
      <c r="AC46" s="317"/>
      <c r="AD46" s="317"/>
      <c r="AE46" s="317"/>
      <c r="AF46" s="317"/>
      <c r="AG46" s="317"/>
      <c r="AH46" s="317"/>
      <c r="AI46" s="317"/>
      <c r="AJ46" s="317"/>
      <c r="AK46" s="317"/>
      <c r="AL46" s="317"/>
      <c r="AM46" s="317"/>
      <c r="AN46" s="317"/>
      <c r="AO46" s="317"/>
      <c r="AP46" s="317"/>
      <c r="AQ46" s="317"/>
      <c r="AR46" s="317"/>
      <c r="AS46" s="317"/>
      <c r="AT46" s="317"/>
      <c r="AU46" s="317"/>
      <c r="AV46" s="317"/>
      <c r="AW46" s="317"/>
      <c r="AX46" s="317"/>
      <c r="AY46" s="317"/>
      <c r="AZ46" s="317"/>
      <c r="BA46" s="317"/>
      <c r="BB46" s="317"/>
      <c r="BC46" s="317"/>
      <c r="BD46" s="317"/>
      <c r="BE46" s="317"/>
      <c r="BF46" s="317"/>
      <c r="BG46" s="317"/>
      <c r="BH46" s="317"/>
      <c r="BI46" s="317"/>
      <c r="BJ46" s="317"/>
      <c r="BK46" s="317"/>
      <c r="BL46" s="317"/>
      <c r="BM46" s="317"/>
      <c r="BN46" s="317"/>
      <c r="BO46" s="317"/>
      <c r="BP46" s="317"/>
      <c r="BQ46" s="317"/>
      <c r="BR46" s="317"/>
      <c r="BS46" s="317"/>
      <c r="BT46" s="317"/>
      <c r="BU46" s="317"/>
      <c r="BV46" s="317"/>
      <c r="BW46" s="317"/>
      <c r="BX46" s="317"/>
      <c r="BY46" s="317"/>
      <c r="BZ46" s="317"/>
    </row>
    <row r="47" spans="2:78">
      <c r="C47" s="318"/>
      <c r="D47" s="318"/>
      <c r="E47" s="318"/>
      <c r="F47" s="317"/>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17"/>
      <c r="AE47" s="317"/>
      <c r="AF47" s="317"/>
      <c r="AG47" s="317"/>
      <c r="AH47" s="317"/>
      <c r="AI47" s="317"/>
      <c r="AJ47" s="317"/>
      <c r="AK47" s="317"/>
      <c r="AL47" s="317"/>
      <c r="AM47" s="317"/>
      <c r="AN47" s="317"/>
      <c r="AO47" s="317"/>
      <c r="AP47" s="317"/>
      <c r="AQ47" s="317"/>
      <c r="AR47" s="317"/>
      <c r="AS47" s="317"/>
      <c r="AT47" s="317"/>
      <c r="AU47" s="317"/>
      <c r="AV47" s="317"/>
      <c r="AW47" s="317"/>
      <c r="AX47" s="317"/>
      <c r="AY47" s="317"/>
      <c r="AZ47" s="317"/>
      <c r="BA47" s="317"/>
      <c r="BB47" s="317"/>
      <c r="BC47" s="317"/>
      <c r="BD47" s="317"/>
      <c r="BE47" s="317"/>
      <c r="BF47" s="317"/>
      <c r="BG47" s="317"/>
      <c r="BH47" s="317"/>
      <c r="BI47" s="317"/>
      <c r="BJ47" s="317"/>
      <c r="BK47" s="317"/>
      <c r="BL47" s="317"/>
      <c r="BM47" s="317"/>
      <c r="BN47" s="317"/>
      <c r="BO47" s="317"/>
      <c r="BP47" s="317"/>
      <c r="BQ47" s="317"/>
      <c r="BR47" s="317"/>
      <c r="BS47" s="317"/>
      <c r="BT47" s="317"/>
      <c r="BU47" s="317"/>
      <c r="BV47" s="317"/>
      <c r="BW47" s="317"/>
      <c r="BX47" s="317"/>
      <c r="BY47" s="317"/>
      <c r="BZ47" s="317"/>
    </row>
    <row r="48" spans="2:78">
      <c r="C48" s="318"/>
      <c r="D48" s="318"/>
      <c r="E48" s="318"/>
      <c r="F48" s="317"/>
      <c r="G48" s="317"/>
      <c r="H48" s="317"/>
      <c r="I48" s="317"/>
      <c r="J48" s="317"/>
      <c r="K48" s="317"/>
      <c r="L48" s="317"/>
      <c r="M48" s="317"/>
      <c r="N48" s="317"/>
      <c r="O48" s="317"/>
      <c r="P48" s="317"/>
      <c r="Q48" s="317"/>
      <c r="R48" s="317"/>
      <c r="S48" s="317"/>
      <c r="T48" s="317"/>
      <c r="U48" s="317"/>
      <c r="V48" s="317"/>
      <c r="W48" s="317"/>
      <c r="X48" s="317"/>
      <c r="Y48" s="317"/>
      <c r="Z48" s="317"/>
      <c r="AA48" s="317"/>
      <c r="AB48" s="317"/>
      <c r="AC48" s="317"/>
      <c r="AD48" s="317"/>
      <c r="AE48" s="317"/>
      <c r="AF48" s="317"/>
      <c r="AG48" s="317"/>
      <c r="AH48" s="317"/>
      <c r="AI48" s="317"/>
      <c r="AJ48" s="317"/>
      <c r="AK48" s="317"/>
      <c r="AL48" s="317"/>
      <c r="AM48" s="317"/>
      <c r="AN48" s="317"/>
      <c r="AO48" s="317"/>
      <c r="AP48" s="317"/>
      <c r="AQ48" s="317"/>
      <c r="AR48" s="317"/>
      <c r="AS48" s="317"/>
      <c r="AT48" s="317"/>
      <c r="AU48" s="317"/>
      <c r="AV48" s="317"/>
      <c r="AW48" s="317"/>
      <c r="AX48" s="317"/>
      <c r="AY48" s="317"/>
      <c r="AZ48" s="317"/>
      <c r="BA48" s="317"/>
      <c r="BB48" s="317"/>
      <c r="BC48" s="317"/>
      <c r="BD48" s="317"/>
      <c r="BE48" s="317"/>
      <c r="BF48" s="317"/>
      <c r="BG48" s="317"/>
      <c r="BH48" s="317"/>
      <c r="BI48" s="317"/>
      <c r="BJ48" s="317"/>
      <c r="BK48" s="317"/>
      <c r="BL48" s="317"/>
      <c r="BM48" s="317"/>
      <c r="BN48" s="317"/>
      <c r="BO48" s="317"/>
      <c r="BP48" s="317"/>
      <c r="BQ48" s="317"/>
      <c r="BR48" s="317"/>
      <c r="BS48" s="317"/>
      <c r="BT48" s="317"/>
      <c r="BU48" s="317"/>
      <c r="BV48" s="317"/>
      <c r="BW48" s="317"/>
      <c r="BX48" s="317"/>
      <c r="BY48" s="317"/>
      <c r="BZ48" s="317"/>
    </row>
    <row r="49" spans="3:78">
      <c r="C49" s="318"/>
      <c r="D49" s="318"/>
      <c r="E49" s="318"/>
      <c r="F49" s="317"/>
      <c r="G49" s="317"/>
      <c r="H49" s="317"/>
      <c r="I49" s="317"/>
      <c r="J49" s="317"/>
      <c r="K49" s="317"/>
      <c r="L49" s="317"/>
      <c r="M49" s="317"/>
      <c r="N49" s="317"/>
      <c r="O49" s="317"/>
      <c r="P49" s="317"/>
      <c r="Q49" s="317"/>
      <c r="R49" s="317"/>
      <c r="S49" s="317"/>
      <c r="T49" s="317"/>
      <c r="U49" s="317"/>
      <c r="V49" s="317"/>
      <c r="W49" s="317"/>
      <c r="X49" s="317"/>
      <c r="Y49" s="317"/>
      <c r="Z49" s="317"/>
      <c r="AA49" s="317"/>
      <c r="AB49" s="317"/>
      <c r="AC49" s="317"/>
      <c r="AD49" s="317"/>
      <c r="AE49" s="317"/>
      <c r="AF49" s="317"/>
      <c r="AG49" s="317"/>
      <c r="AH49" s="317"/>
      <c r="AI49" s="317"/>
      <c r="AJ49" s="317"/>
      <c r="AK49" s="317"/>
      <c r="AL49" s="317"/>
      <c r="AM49" s="317"/>
      <c r="AN49" s="317"/>
      <c r="AO49" s="317"/>
      <c r="AP49" s="317"/>
      <c r="AQ49" s="317"/>
      <c r="AR49" s="317"/>
      <c r="AS49" s="317"/>
      <c r="AT49" s="317"/>
      <c r="AU49" s="317"/>
      <c r="AV49" s="317"/>
      <c r="AW49" s="317"/>
      <c r="AX49" s="317"/>
      <c r="AY49" s="317"/>
      <c r="AZ49" s="317"/>
      <c r="BA49" s="317"/>
      <c r="BB49" s="317"/>
      <c r="BC49" s="317"/>
      <c r="BD49" s="317"/>
      <c r="BE49" s="317"/>
      <c r="BF49" s="317"/>
      <c r="BG49" s="317"/>
      <c r="BH49" s="317"/>
      <c r="BI49" s="317"/>
      <c r="BJ49" s="317"/>
      <c r="BK49" s="317"/>
      <c r="BL49" s="317"/>
      <c r="BM49" s="317"/>
      <c r="BN49" s="317"/>
      <c r="BO49" s="317"/>
      <c r="BP49" s="317"/>
      <c r="BQ49" s="317"/>
      <c r="BR49" s="317"/>
      <c r="BS49" s="317"/>
      <c r="BT49" s="317"/>
      <c r="BU49" s="317"/>
      <c r="BV49" s="317"/>
      <c r="BW49" s="317"/>
      <c r="BX49" s="317"/>
      <c r="BY49" s="317"/>
      <c r="BZ49" s="317"/>
    </row>
    <row r="50" spans="3:78">
      <c r="C50" s="318"/>
      <c r="D50" s="318"/>
      <c r="E50" s="318"/>
      <c r="F50" s="317"/>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317"/>
      <c r="AE50" s="317"/>
      <c r="AF50" s="317"/>
      <c r="AG50" s="317"/>
      <c r="AH50" s="317"/>
      <c r="AI50" s="317"/>
      <c r="AJ50" s="317"/>
      <c r="AK50" s="317"/>
      <c r="AL50" s="317"/>
      <c r="AM50" s="317"/>
      <c r="AN50" s="317"/>
      <c r="AO50" s="317"/>
      <c r="AP50" s="317"/>
      <c r="AQ50" s="317"/>
      <c r="AR50" s="317"/>
      <c r="AS50" s="317"/>
      <c r="AT50" s="317"/>
      <c r="AU50" s="317"/>
      <c r="AV50" s="317"/>
      <c r="AW50" s="317"/>
      <c r="AX50" s="317"/>
      <c r="AY50" s="317"/>
      <c r="AZ50" s="317"/>
      <c r="BA50" s="317"/>
      <c r="BB50" s="317"/>
      <c r="BC50" s="317"/>
      <c r="BD50" s="317"/>
      <c r="BE50" s="317"/>
      <c r="BF50" s="317"/>
      <c r="BG50" s="317"/>
      <c r="BH50" s="317"/>
      <c r="BI50" s="317"/>
      <c r="BJ50" s="317"/>
      <c r="BK50" s="317"/>
      <c r="BL50" s="317"/>
      <c r="BM50" s="317"/>
      <c r="BN50" s="317"/>
      <c r="BO50" s="317"/>
      <c r="BP50" s="317"/>
      <c r="BQ50" s="317"/>
      <c r="BR50" s="317"/>
      <c r="BS50" s="317"/>
      <c r="BT50" s="317"/>
      <c r="BU50" s="317"/>
      <c r="BV50" s="317"/>
      <c r="BW50" s="317"/>
      <c r="BX50" s="317"/>
      <c r="BY50" s="317"/>
      <c r="BZ50" s="317"/>
    </row>
    <row r="51" spans="3:78">
      <c r="C51" s="318"/>
      <c r="D51" s="318"/>
      <c r="E51" s="318"/>
      <c r="F51" s="317"/>
      <c r="G51" s="317"/>
      <c r="H51" s="317"/>
      <c r="I51" s="317"/>
      <c r="J51" s="317"/>
      <c r="K51" s="317"/>
      <c r="L51" s="317"/>
      <c r="M51" s="317"/>
      <c r="N51" s="317"/>
      <c r="O51" s="317"/>
      <c r="P51" s="317"/>
      <c r="Q51" s="317"/>
      <c r="R51" s="317"/>
      <c r="S51" s="317"/>
      <c r="T51" s="317"/>
      <c r="U51" s="317"/>
      <c r="V51" s="317"/>
      <c r="W51" s="317"/>
      <c r="X51" s="317"/>
      <c r="Y51" s="317"/>
      <c r="Z51" s="317"/>
      <c r="AA51" s="317"/>
      <c r="AB51" s="317"/>
      <c r="AC51" s="317"/>
      <c r="AD51" s="317"/>
      <c r="AE51" s="317"/>
      <c r="AF51" s="317"/>
      <c r="AG51" s="317"/>
      <c r="AH51" s="317"/>
      <c r="AI51" s="317"/>
      <c r="AJ51" s="317"/>
      <c r="AK51" s="317"/>
      <c r="AL51" s="317"/>
      <c r="AM51" s="317"/>
      <c r="AN51" s="317"/>
      <c r="AO51" s="317"/>
      <c r="AP51" s="317"/>
      <c r="AQ51" s="317"/>
      <c r="AR51" s="317"/>
      <c r="AS51" s="317"/>
      <c r="AT51" s="317"/>
      <c r="AU51" s="317"/>
      <c r="AV51" s="317"/>
      <c r="AW51" s="317"/>
      <c r="AX51" s="317"/>
      <c r="AY51" s="317"/>
      <c r="AZ51" s="317"/>
      <c r="BA51" s="317"/>
      <c r="BB51" s="317"/>
      <c r="BC51" s="317"/>
      <c r="BD51" s="317"/>
      <c r="BE51" s="317"/>
      <c r="BF51" s="317"/>
      <c r="BG51" s="317"/>
      <c r="BH51" s="317"/>
      <c r="BI51" s="317"/>
      <c r="BJ51" s="317"/>
      <c r="BK51" s="317"/>
      <c r="BL51" s="317"/>
      <c r="BM51" s="317"/>
      <c r="BN51" s="317"/>
      <c r="BO51" s="317"/>
      <c r="BP51" s="317"/>
      <c r="BQ51" s="317"/>
      <c r="BR51" s="317"/>
      <c r="BS51" s="317"/>
      <c r="BT51" s="317"/>
      <c r="BU51" s="317"/>
      <c r="BV51" s="317"/>
      <c r="BW51" s="317"/>
      <c r="BX51" s="317"/>
      <c r="BY51" s="317"/>
      <c r="BZ51" s="317"/>
    </row>
    <row r="52" spans="3:78">
      <c r="C52" s="318"/>
      <c r="D52" s="318"/>
      <c r="E52" s="318"/>
      <c r="F52" s="317"/>
      <c r="G52" s="317"/>
      <c r="H52" s="317"/>
      <c r="I52" s="317"/>
      <c r="J52" s="317"/>
      <c r="K52" s="317"/>
      <c r="L52" s="317"/>
      <c r="M52" s="317"/>
      <c r="N52" s="317"/>
      <c r="O52" s="317"/>
      <c r="P52" s="317"/>
      <c r="Q52" s="317"/>
      <c r="R52" s="317"/>
      <c r="S52" s="317"/>
      <c r="T52" s="317"/>
      <c r="U52" s="317"/>
      <c r="V52" s="317"/>
      <c r="W52" s="317"/>
      <c r="X52" s="317"/>
      <c r="Y52" s="317"/>
      <c r="Z52" s="317"/>
      <c r="AA52" s="317"/>
      <c r="AB52" s="317"/>
      <c r="AC52" s="317"/>
      <c r="AD52" s="317"/>
      <c r="AE52" s="317"/>
      <c r="AF52" s="317"/>
      <c r="AG52" s="317"/>
      <c r="AH52" s="317"/>
      <c r="AI52" s="317"/>
      <c r="AJ52" s="317"/>
      <c r="AK52" s="317"/>
      <c r="AL52" s="317"/>
      <c r="AM52" s="317"/>
      <c r="AN52" s="317"/>
      <c r="AO52" s="317"/>
      <c r="AP52" s="317"/>
      <c r="AQ52" s="317"/>
      <c r="AR52" s="317"/>
      <c r="AS52" s="317"/>
      <c r="AT52" s="317"/>
      <c r="AU52" s="317"/>
      <c r="AV52" s="317"/>
      <c r="AW52" s="317"/>
      <c r="AX52" s="317"/>
      <c r="AY52" s="317"/>
      <c r="AZ52" s="317"/>
      <c r="BA52" s="317"/>
      <c r="BB52" s="317"/>
      <c r="BC52" s="317"/>
      <c r="BD52" s="317"/>
      <c r="BE52" s="317"/>
      <c r="BF52" s="317"/>
      <c r="BG52" s="317"/>
      <c r="BH52" s="317"/>
      <c r="BI52" s="317"/>
      <c r="BJ52" s="317"/>
      <c r="BK52" s="317"/>
      <c r="BL52" s="317"/>
      <c r="BM52" s="317"/>
      <c r="BN52" s="317"/>
      <c r="BO52" s="317"/>
      <c r="BP52" s="317"/>
      <c r="BQ52" s="317"/>
      <c r="BR52" s="317"/>
      <c r="BS52" s="317"/>
      <c r="BT52" s="317"/>
      <c r="BU52" s="317"/>
      <c r="BV52" s="317"/>
      <c r="BW52" s="317"/>
      <c r="BX52" s="317"/>
      <c r="BY52" s="317"/>
      <c r="BZ52" s="317"/>
    </row>
    <row r="53" spans="3:78">
      <c r="C53" s="318"/>
      <c r="D53" s="318"/>
      <c r="E53" s="318"/>
      <c r="F53" s="317"/>
      <c r="G53" s="317"/>
      <c r="H53" s="317"/>
      <c r="I53" s="317"/>
      <c r="J53" s="317"/>
      <c r="K53" s="317"/>
      <c r="L53" s="317"/>
      <c r="M53" s="317"/>
      <c r="N53" s="317"/>
      <c r="O53" s="317"/>
      <c r="P53" s="317"/>
      <c r="Q53" s="317"/>
      <c r="R53" s="317"/>
      <c r="S53" s="317"/>
      <c r="T53" s="317"/>
      <c r="U53" s="317"/>
      <c r="V53" s="317"/>
      <c r="W53" s="317"/>
      <c r="X53" s="317"/>
      <c r="Y53" s="317"/>
      <c r="Z53" s="317"/>
      <c r="AA53" s="317"/>
      <c r="AB53" s="317"/>
      <c r="AC53" s="317"/>
      <c r="AD53" s="317"/>
      <c r="AE53" s="317"/>
      <c r="AF53" s="317"/>
      <c r="AG53" s="317"/>
      <c r="AH53" s="317"/>
      <c r="AI53" s="317"/>
      <c r="AJ53" s="317"/>
      <c r="AK53" s="317"/>
      <c r="AL53" s="317"/>
      <c r="AM53" s="317"/>
      <c r="AN53" s="317"/>
      <c r="AO53" s="317"/>
      <c r="AP53" s="317"/>
      <c r="AQ53" s="317"/>
      <c r="AR53" s="317"/>
      <c r="AS53" s="317"/>
      <c r="AT53" s="317"/>
      <c r="AU53" s="317"/>
      <c r="AV53" s="317"/>
      <c r="AW53" s="317"/>
      <c r="AX53" s="317"/>
      <c r="AY53" s="317"/>
      <c r="AZ53" s="317"/>
      <c r="BA53" s="317"/>
      <c r="BB53" s="317"/>
      <c r="BC53" s="317"/>
      <c r="BD53" s="317"/>
      <c r="BE53" s="317"/>
      <c r="BF53" s="317"/>
      <c r="BG53" s="317"/>
      <c r="BH53" s="317"/>
      <c r="BI53" s="317"/>
      <c r="BJ53" s="317"/>
      <c r="BK53" s="317"/>
      <c r="BL53" s="317"/>
      <c r="BM53" s="317"/>
      <c r="BN53" s="317"/>
      <c r="BO53" s="317"/>
      <c r="BP53" s="317"/>
      <c r="BQ53" s="317"/>
      <c r="BR53" s="317"/>
      <c r="BS53" s="317"/>
      <c r="BT53" s="317"/>
      <c r="BU53" s="317"/>
      <c r="BV53" s="317"/>
      <c r="BW53" s="317"/>
      <c r="BX53" s="317"/>
      <c r="BY53" s="317"/>
      <c r="BZ53" s="317"/>
    </row>
    <row r="54" spans="3:78">
      <c r="C54" s="318"/>
      <c r="D54" s="318"/>
      <c r="E54" s="318"/>
      <c r="F54" s="317"/>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17"/>
      <c r="AS54" s="317"/>
      <c r="AT54" s="317"/>
      <c r="AU54" s="317"/>
      <c r="AV54" s="317"/>
      <c r="AW54" s="317"/>
      <c r="AX54" s="317"/>
      <c r="AY54" s="317"/>
      <c r="AZ54" s="317"/>
      <c r="BA54" s="317"/>
      <c r="BB54" s="317"/>
      <c r="BC54" s="317"/>
      <c r="BD54" s="317"/>
      <c r="BE54" s="317"/>
      <c r="BF54" s="317"/>
      <c r="BG54" s="317"/>
      <c r="BH54" s="317"/>
      <c r="BI54" s="317"/>
      <c r="BJ54" s="317"/>
      <c r="BK54" s="317"/>
      <c r="BL54" s="317"/>
      <c r="BM54" s="317"/>
      <c r="BN54" s="317"/>
      <c r="BO54" s="317"/>
      <c r="BP54" s="317"/>
      <c r="BQ54" s="317"/>
      <c r="BR54" s="317"/>
      <c r="BS54" s="317"/>
      <c r="BT54" s="317"/>
      <c r="BU54" s="317"/>
      <c r="BV54" s="317"/>
      <c r="BW54" s="317"/>
      <c r="BX54" s="317"/>
      <c r="BY54" s="317"/>
      <c r="BZ54" s="317"/>
    </row>
    <row r="55" spans="3:78">
      <c r="C55" s="318"/>
      <c r="D55" s="318"/>
      <c r="E55" s="318"/>
      <c r="F55" s="317"/>
      <c r="G55" s="317"/>
      <c r="H55" s="317"/>
      <c r="I55" s="317"/>
      <c r="J55" s="317"/>
      <c r="K55" s="317"/>
      <c r="L55" s="317"/>
      <c r="M55" s="317"/>
      <c r="N55" s="317"/>
      <c r="O55" s="317"/>
      <c r="P55" s="317"/>
      <c r="Q55" s="317"/>
      <c r="R55" s="317"/>
      <c r="S55" s="317"/>
      <c r="T55" s="317"/>
      <c r="U55" s="317"/>
      <c r="V55" s="317"/>
      <c r="W55" s="317"/>
      <c r="X55" s="317"/>
      <c r="Y55" s="317"/>
      <c r="Z55" s="317"/>
      <c r="AA55" s="317"/>
      <c r="AB55" s="317"/>
      <c r="AC55" s="317"/>
      <c r="AD55" s="317"/>
      <c r="AE55" s="317"/>
      <c r="AF55" s="317"/>
      <c r="AG55" s="317"/>
      <c r="AH55" s="317"/>
      <c r="AI55" s="317"/>
      <c r="AJ55" s="317"/>
      <c r="AK55" s="317"/>
      <c r="AL55" s="317"/>
      <c r="AM55" s="317"/>
      <c r="AN55" s="317"/>
      <c r="AO55" s="317"/>
      <c r="AP55" s="317"/>
      <c r="AQ55" s="317"/>
      <c r="AR55" s="317"/>
      <c r="AS55" s="317"/>
      <c r="AT55" s="317"/>
      <c r="AU55" s="317"/>
      <c r="AV55" s="317"/>
      <c r="AW55" s="317"/>
      <c r="AX55" s="317"/>
      <c r="AY55" s="317"/>
      <c r="AZ55" s="317"/>
      <c r="BA55" s="317"/>
      <c r="BB55" s="317"/>
      <c r="BC55" s="317"/>
      <c r="BD55" s="317"/>
      <c r="BE55" s="317"/>
      <c r="BF55" s="317"/>
      <c r="BG55" s="317"/>
      <c r="BH55" s="317"/>
      <c r="BI55" s="317"/>
      <c r="BJ55" s="317"/>
      <c r="BK55" s="317"/>
      <c r="BL55" s="317"/>
      <c r="BM55" s="317"/>
      <c r="BN55" s="317"/>
      <c r="BO55" s="317"/>
      <c r="BP55" s="317"/>
      <c r="BQ55" s="317"/>
      <c r="BR55" s="317"/>
      <c r="BS55" s="317"/>
      <c r="BT55" s="317"/>
      <c r="BU55" s="317"/>
      <c r="BV55" s="317"/>
      <c r="BW55" s="317"/>
      <c r="BX55" s="317"/>
      <c r="BY55" s="317"/>
      <c r="BZ55" s="317"/>
    </row>
    <row r="56" spans="3:78">
      <c r="C56" s="318"/>
      <c r="D56" s="318"/>
      <c r="E56" s="318"/>
      <c r="F56" s="317"/>
      <c r="G56" s="317"/>
      <c r="H56" s="317"/>
      <c r="I56" s="317"/>
      <c r="J56" s="317"/>
      <c r="K56" s="317"/>
      <c r="L56" s="317"/>
      <c r="M56" s="317"/>
      <c r="N56" s="317"/>
      <c r="O56" s="317"/>
      <c r="P56" s="317"/>
      <c r="Q56" s="317"/>
      <c r="R56" s="317"/>
      <c r="S56" s="317"/>
      <c r="T56" s="317"/>
      <c r="U56" s="317"/>
      <c r="V56" s="317"/>
      <c r="W56" s="317"/>
      <c r="X56" s="317"/>
      <c r="Y56" s="317"/>
      <c r="Z56" s="317"/>
      <c r="AA56" s="317"/>
      <c r="AB56" s="317"/>
      <c r="AC56" s="317"/>
      <c r="AD56" s="317"/>
      <c r="AE56" s="317"/>
      <c r="AF56" s="317"/>
      <c r="AG56" s="317"/>
      <c r="AH56" s="317"/>
      <c r="AI56" s="317"/>
      <c r="AJ56" s="317"/>
      <c r="AK56" s="317"/>
      <c r="AL56" s="317"/>
      <c r="AM56" s="317"/>
      <c r="AN56" s="317"/>
      <c r="AO56" s="317"/>
      <c r="AP56" s="317"/>
      <c r="AQ56" s="317"/>
      <c r="AR56" s="317"/>
      <c r="AS56" s="317"/>
      <c r="AT56" s="317"/>
      <c r="AU56" s="317"/>
      <c r="AV56" s="317"/>
      <c r="AW56" s="317"/>
      <c r="AX56" s="317"/>
      <c r="AY56" s="317"/>
      <c r="AZ56" s="317"/>
      <c r="BA56" s="317"/>
      <c r="BB56" s="317"/>
      <c r="BC56" s="317"/>
      <c r="BD56" s="317"/>
      <c r="BE56" s="317"/>
      <c r="BF56" s="317"/>
      <c r="BG56" s="317"/>
      <c r="BH56" s="317"/>
      <c r="BI56" s="317"/>
      <c r="BJ56" s="317"/>
      <c r="BK56" s="317"/>
      <c r="BL56" s="317"/>
      <c r="BM56" s="317"/>
      <c r="BN56" s="317"/>
      <c r="BO56" s="317"/>
      <c r="BP56" s="317"/>
      <c r="BQ56" s="317"/>
      <c r="BR56" s="317"/>
      <c r="BS56" s="317"/>
      <c r="BT56" s="317"/>
      <c r="BU56" s="317"/>
      <c r="BV56" s="317"/>
      <c r="BW56" s="317"/>
      <c r="BX56" s="317"/>
      <c r="BY56" s="317"/>
      <c r="BZ56" s="317"/>
    </row>
    <row r="57" spans="3:78">
      <c r="C57" s="318"/>
      <c r="D57" s="318"/>
      <c r="E57" s="318"/>
      <c r="F57" s="317"/>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7"/>
      <c r="AE57" s="317"/>
      <c r="AF57" s="317"/>
      <c r="AG57" s="317"/>
      <c r="AH57" s="317"/>
      <c r="AI57" s="317"/>
      <c r="AJ57" s="317"/>
      <c r="AK57" s="317"/>
      <c r="AL57" s="317"/>
      <c r="AM57" s="317"/>
      <c r="AN57" s="317"/>
      <c r="AO57" s="317"/>
      <c r="AP57" s="317"/>
      <c r="AQ57" s="317"/>
      <c r="AR57" s="317"/>
      <c r="AS57" s="317"/>
      <c r="AT57" s="317"/>
      <c r="AU57" s="317"/>
      <c r="AV57" s="317"/>
      <c r="AW57" s="317"/>
      <c r="AX57" s="317"/>
      <c r="AY57" s="317"/>
      <c r="AZ57" s="317"/>
      <c r="BA57" s="317"/>
      <c r="BB57" s="317"/>
      <c r="BC57" s="317"/>
      <c r="BD57" s="317"/>
      <c r="BE57" s="317"/>
      <c r="BF57" s="317"/>
      <c r="BG57" s="317"/>
      <c r="BH57" s="317"/>
      <c r="BI57" s="317"/>
      <c r="BJ57" s="317"/>
      <c r="BK57" s="317"/>
      <c r="BL57" s="317"/>
      <c r="BM57" s="317"/>
      <c r="BN57" s="317"/>
      <c r="BO57" s="317"/>
      <c r="BP57" s="317"/>
      <c r="BQ57" s="317"/>
      <c r="BR57" s="317"/>
      <c r="BS57" s="317"/>
      <c r="BT57" s="317"/>
      <c r="BU57" s="317"/>
      <c r="BV57" s="317"/>
      <c r="BW57" s="317"/>
      <c r="BX57" s="317"/>
      <c r="BY57" s="317"/>
      <c r="BZ57" s="317"/>
    </row>
    <row r="58" spans="3:78">
      <c r="C58" s="318"/>
      <c r="D58" s="318"/>
      <c r="E58" s="318"/>
      <c r="F58" s="317"/>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7"/>
      <c r="AE58" s="317"/>
      <c r="AF58" s="317"/>
      <c r="AG58" s="317"/>
      <c r="AH58" s="317"/>
      <c r="AI58" s="317"/>
      <c r="AJ58" s="317"/>
      <c r="AK58" s="317"/>
      <c r="AL58" s="317"/>
      <c r="AM58" s="317"/>
      <c r="AN58" s="317"/>
      <c r="AO58" s="317"/>
      <c r="AP58" s="317"/>
      <c r="AQ58" s="317"/>
      <c r="AR58" s="317"/>
      <c r="AS58" s="317"/>
      <c r="AT58" s="317"/>
      <c r="AU58" s="317"/>
      <c r="AV58" s="317"/>
      <c r="AW58" s="317"/>
      <c r="AX58" s="317"/>
      <c r="AY58" s="317"/>
      <c r="AZ58" s="317"/>
      <c r="BA58" s="317"/>
      <c r="BB58" s="317"/>
      <c r="BC58" s="317"/>
      <c r="BD58" s="317"/>
      <c r="BE58" s="317"/>
      <c r="BF58" s="317"/>
      <c r="BG58" s="317"/>
      <c r="BH58" s="317"/>
      <c r="BI58" s="317"/>
      <c r="BJ58" s="317"/>
      <c r="BK58" s="317"/>
      <c r="BL58" s="317"/>
      <c r="BM58" s="317"/>
      <c r="BN58" s="317"/>
      <c r="BO58" s="317"/>
      <c r="BP58" s="317"/>
      <c r="BQ58" s="317"/>
      <c r="BR58" s="317"/>
      <c r="BS58" s="317"/>
      <c r="BT58" s="317"/>
      <c r="BU58" s="317"/>
      <c r="BV58" s="317"/>
      <c r="BW58" s="317"/>
      <c r="BX58" s="317"/>
      <c r="BY58" s="317"/>
      <c r="BZ58" s="317"/>
    </row>
    <row r="59" spans="3:78">
      <c r="C59" s="318"/>
      <c r="D59" s="318"/>
      <c r="E59" s="318"/>
      <c r="F59" s="317"/>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7"/>
      <c r="AE59" s="317"/>
      <c r="AF59" s="317"/>
      <c r="AG59" s="317"/>
      <c r="AH59" s="317"/>
      <c r="AI59" s="317"/>
      <c r="AJ59" s="317"/>
      <c r="AK59" s="317"/>
      <c r="AL59" s="317"/>
      <c r="AM59" s="317"/>
      <c r="AN59" s="317"/>
      <c r="AO59" s="317"/>
      <c r="AP59" s="317"/>
      <c r="AQ59" s="317"/>
      <c r="AR59" s="317"/>
      <c r="AS59" s="317"/>
      <c r="AT59" s="317"/>
      <c r="AU59" s="317"/>
      <c r="AV59" s="317"/>
      <c r="AW59" s="317"/>
      <c r="AX59" s="317"/>
      <c r="AY59" s="317"/>
      <c r="AZ59" s="317"/>
      <c r="BA59" s="317"/>
      <c r="BB59" s="317"/>
      <c r="BC59" s="317"/>
      <c r="BD59" s="317"/>
      <c r="BE59" s="317"/>
      <c r="BF59" s="317"/>
      <c r="BG59" s="317"/>
      <c r="BH59" s="317"/>
      <c r="BI59" s="317"/>
      <c r="BJ59" s="317"/>
      <c r="BK59" s="317"/>
      <c r="BL59" s="317"/>
      <c r="BM59" s="317"/>
      <c r="BN59" s="317"/>
      <c r="BO59" s="317"/>
      <c r="BP59" s="317"/>
      <c r="BQ59" s="317"/>
      <c r="BR59" s="317"/>
      <c r="BS59" s="317"/>
      <c r="BT59" s="317"/>
      <c r="BU59" s="317"/>
      <c r="BV59" s="317"/>
      <c r="BW59" s="317"/>
      <c r="BX59" s="317"/>
      <c r="BY59" s="317"/>
      <c r="BZ59" s="317"/>
    </row>
    <row r="60" spans="3:78">
      <c r="C60" s="318"/>
      <c r="D60" s="318"/>
      <c r="E60" s="318"/>
      <c r="F60" s="317"/>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7"/>
      <c r="AE60" s="317"/>
      <c r="AF60" s="317"/>
      <c r="AG60" s="317"/>
      <c r="AH60" s="317"/>
      <c r="AI60" s="317"/>
      <c r="AJ60" s="317"/>
      <c r="AK60" s="317"/>
      <c r="AL60" s="317"/>
      <c r="AM60" s="317"/>
      <c r="AN60" s="317"/>
      <c r="AO60" s="317"/>
      <c r="AP60" s="317"/>
      <c r="AQ60" s="317"/>
      <c r="AR60" s="317"/>
      <c r="AS60" s="317"/>
      <c r="AT60" s="317"/>
      <c r="AU60" s="317"/>
      <c r="AV60" s="317"/>
      <c r="AW60" s="317"/>
      <c r="AX60" s="317"/>
      <c r="AY60" s="317"/>
      <c r="AZ60" s="317"/>
      <c r="BA60" s="317"/>
      <c r="BB60" s="317"/>
      <c r="BC60" s="317"/>
      <c r="BD60" s="317"/>
      <c r="BE60" s="317"/>
      <c r="BF60" s="317"/>
      <c r="BG60" s="317"/>
      <c r="BH60" s="317"/>
      <c r="BI60" s="317"/>
      <c r="BJ60" s="317"/>
      <c r="BK60" s="317"/>
      <c r="BL60" s="317"/>
      <c r="BM60" s="317"/>
      <c r="BN60" s="317"/>
      <c r="BO60" s="317"/>
      <c r="BP60" s="317"/>
      <c r="BQ60" s="317"/>
      <c r="BR60" s="317"/>
      <c r="BS60" s="317"/>
      <c r="BT60" s="317"/>
      <c r="BU60" s="317"/>
      <c r="BV60" s="317"/>
      <c r="BW60" s="317"/>
      <c r="BX60" s="317"/>
      <c r="BY60" s="317"/>
      <c r="BZ60" s="317"/>
    </row>
    <row r="61" spans="3:78">
      <c r="C61" s="318"/>
      <c r="D61" s="318"/>
      <c r="E61" s="318"/>
      <c r="F61" s="317"/>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7"/>
      <c r="AE61" s="317"/>
      <c r="AF61" s="317"/>
      <c r="AG61" s="317"/>
      <c r="AH61" s="317"/>
      <c r="AI61" s="317"/>
      <c r="AJ61" s="317"/>
      <c r="AK61" s="317"/>
      <c r="AL61" s="317"/>
      <c r="AM61" s="317"/>
      <c r="AN61" s="317"/>
      <c r="AO61" s="317"/>
      <c r="AP61" s="317"/>
      <c r="AQ61" s="317"/>
      <c r="AR61" s="317"/>
      <c r="AS61" s="317"/>
      <c r="AT61" s="317"/>
      <c r="AU61" s="317"/>
      <c r="AV61" s="317"/>
      <c r="AW61" s="317"/>
      <c r="AX61" s="317"/>
      <c r="AY61" s="317"/>
      <c r="AZ61" s="317"/>
      <c r="BA61" s="317"/>
      <c r="BB61" s="317"/>
      <c r="BC61" s="317"/>
      <c r="BD61" s="317"/>
      <c r="BE61" s="317"/>
      <c r="BF61" s="317"/>
      <c r="BG61" s="317"/>
      <c r="BH61" s="317"/>
      <c r="BI61" s="317"/>
      <c r="BJ61" s="317"/>
      <c r="BK61" s="317"/>
      <c r="BL61" s="317"/>
      <c r="BM61" s="317"/>
      <c r="BN61" s="317"/>
      <c r="BO61" s="317"/>
      <c r="BP61" s="317"/>
      <c r="BQ61" s="317"/>
      <c r="BR61" s="317"/>
      <c r="BS61" s="317"/>
      <c r="BT61" s="317"/>
      <c r="BU61" s="317"/>
      <c r="BV61" s="317"/>
      <c r="BW61" s="317"/>
      <c r="BX61" s="317"/>
      <c r="BY61" s="317"/>
      <c r="BZ61" s="317"/>
    </row>
    <row r="62" spans="3:78">
      <c r="C62" s="318"/>
      <c r="D62" s="318"/>
      <c r="E62" s="318"/>
      <c r="F62" s="317"/>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7"/>
      <c r="AE62" s="317"/>
      <c r="AF62" s="317"/>
      <c r="AG62" s="317"/>
      <c r="AH62" s="317"/>
      <c r="AI62" s="317"/>
      <c r="AJ62" s="317"/>
      <c r="AK62" s="317"/>
      <c r="AL62" s="317"/>
      <c r="AM62" s="317"/>
      <c r="AN62" s="317"/>
      <c r="AO62" s="317"/>
      <c r="AP62" s="317"/>
      <c r="AQ62" s="317"/>
      <c r="AR62" s="317"/>
      <c r="AS62" s="317"/>
      <c r="AT62" s="317"/>
      <c r="AU62" s="317"/>
      <c r="AV62" s="317"/>
      <c r="AW62" s="317"/>
      <c r="AX62" s="317"/>
      <c r="AY62" s="317"/>
      <c r="AZ62" s="317"/>
      <c r="BA62" s="317"/>
      <c r="BB62" s="317"/>
      <c r="BC62" s="317"/>
      <c r="BD62" s="317"/>
      <c r="BE62" s="317"/>
      <c r="BF62" s="317"/>
      <c r="BG62" s="317"/>
      <c r="BH62" s="317"/>
      <c r="BI62" s="317"/>
      <c r="BJ62" s="317"/>
      <c r="BK62" s="317"/>
      <c r="BL62" s="317"/>
      <c r="BM62" s="317"/>
      <c r="BN62" s="317"/>
      <c r="BO62" s="317"/>
      <c r="BP62" s="317"/>
      <c r="BQ62" s="317"/>
      <c r="BR62" s="317"/>
      <c r="BS62" s="317"/>
      <c r="BT62" s="317"/>
      <c r="BU62" s="317"/>
      <c r="BV62" s="317"/>
      <c r="BW62" s="317"/>
      <c r="BX62" s="317"/>
      <c r="BY62" s="317"/>
      <c r="BZ62" s="317"/>
    </row>
    <row r="63" spans="3:78">
      <c r="C63" s="318"/>
      <c r="D63" s="318"/>
      <c r="E63" s="318"/>
      <c r="F63" s="317"/>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7"/>
      <c r="AE63" s="317"/>
      <c r="AF63" s="317"/>
      <c r="AG63" s="317"/>
      <c r="AH63" s="317"/>
      <c r="AI63" s="317"/>
      <c r="AJ63" s="317"/>
      <c r="AK63" s="317"/>
      <c r="AL63" s="317"/>
      <c r="AM63" s="317"/>
      <c r="AN63" s="317"/>
      <c r="AO63" s="317"/>
      <c r="AP63" s="317"/>
      <c r="AQ63" s="317"/>
      <c r="AR63" s="317"/>
      <c r="AS63" s="317"/>
      <c r="AT63" s="317"/>
      <c r="AU63" s="317"/>
      <c r="AV63" s="317"/>
      <c r="AW63" s="317"/>
      <c r="AX63" s="317"/>
      <c r="AY63" s="317"/>
      <c r="AZ63" s="317"/>
      <c r="BA63" s="317"/>
      <c r="BB63" s="317"/>
      <c r="BC63" s="317"/>
      <c r="BD63" s="317"/>
      <c r="BE63" s="317"/>
      <c r="BF63" s="317"/>
      <c r="BG63" s="317"/>
      <c r="BH63" s="317"/>
      <c r="BI63" s="317"/>
      <c r="BJ63" s="317"/>
      <c r="BK63" s="317"/>
      <c r="BL63" s="317"/>
      <c r="BM63" s="317"/>
      <c r="BN63" s="317"/>
      <c r="BO63" s="317"/>
      <c r="BP63" s="317"/>
      <c r="BQ63" s="317"/>
      <c r="BR63" s="317"/>
      <c r="BS63" s="317"/>
      <c r="BT63" s="317"/>
      <c r="BU63" s="317"/>
      <c r="BV63" s="317"/>
      <c r="BW63" s="317"/>
      <c r="BX63" s="317"/>
      <c r="BY63" s="317"/>
      <c r="BZ63" s="317"/>
    </row>
    <row r="64" spans="3:78">
      <c r="C64" s="318"/>
      <c r="D64" s="318"/>
      <c r="E64" s="318"/>
      <c r="F64" s="31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7"/>
      <c r="AE64" s="317"/>
      <c r="AF64" s="317"/>
      <c r="AG64" s="317"/>
      <c r="AH64" s="317"/>
      <c r="AI64" s="317"/>
      <c r="AJ64" s="317"/>
      <c r="AK64" s="317"/>
      <c r="AL64" s="317"/>
      <c r="AM64" s="317"/>
      <c r="AN64" s="317"/>
      <c r="AO64" s="317"/>
      <c r="AP64" s="317"/>
      <c r="AQ64" s="317"/>
      <c r="AR64" s="317"/>
      <c r="AS64" s="317"/>
      <c r="AT64" s="317"/>
      <c r="AU64" s="317"/>
      <c r="AV64" s="317"/>
      <c r="AW64" s="317"/>
      <c r="AX64" s="317"/>
      <c r="AY64" s="317"/>
      <c r="AZ64" s="317"/>
      <c r="BA64" s="317"/>
      <c r="BB64" s="317"/>
      <c r="BC64" s="317"/>
      <c r="BD64" s="317"/>
      <c r="BE64" s="317"/>
      <c r="BF64" s="317"/>
      <c r="BG64" s="317"/>
      <c r="BH64" s="317"/>
      <c r="BI64" s="317"/>
      <c r="BJ64" s="317"/>
      <c r="BK64" s="317"/>
      <c r="BL64" s="317"/>
      <c r="BM64" s="317"/>
      <c r="BN64" s="317"/>
      <c r="BO64" s="317"/>
      <c r="BP64" s="317"/>
      <c r="BQ64" s="317"/>
      <c r="BR64" s="317"/>
      <c r="BS64" s="317"/>
      <c r="BT64" s="317"/>
      <c r="BU64" s="317"/>
      <c r="BV64" s="317"/>
      <c r="BW64" s="317"/>
      <c r="BX64" s="317"/>
      <c r="BY64" s="317"/>
      <c r="BZ64" s="317"/>
    </row>
    <row r="65" spans="3:78">
      <c r="C65" s="318"/>
      <c r="D65" s="318"/>
      <c r="E65" s="318"/>
      <c r="F65" s="317"/>
      <c r="G65" s="317"/>
      <c r="H65" s="317"/>
      <c r="I65" s="317"/>
      <c r="J65" s="317"/>
      <c r="K65" s="317"/>
      <c r="L65" s="317"/>
      <c r="M65" s="317"/>
      <c r="N65" s="317"/>
      <c r="O65" s="317"/>
      <c r="P65" s="317"/>
      <c r="Q65" s="317"/>
      <c r="R65" s="317"/>
      <c r="S65" s="317"/>
      <c r="T65" s="317"/>
      <c r="U65" s="317"/>
      <c r="V65" s="317"/>
      <c r="W65" s="317"/>
      <c r="X65" s="317"/>
      <c r="Y65" s="317"/>
      <c r="Z65" s="317"/>
      <c r="AA65" s="317"/>
      <c r="AB65" s="317"/>
      <c r="AC65" s="317"/>
      <c r="AD65" s="317"/>
      <c r="AE65" s="317"/>
      <c r="AF65" s="317"/>
      <c r="AG65" s="317"/>
      <c r="AH65" s="317"/>
      <c r="AI65" s="317"/>
      <c r="AJ65" s="317"/>
      <c r="AK65" s="317"/>
      <c r="AL65" s="317"/>
      <c r="AM65" s="317"/>
      <c r="AN65" s="317"/>
      <c r="AO65" s="317"/>
      <c r="AP65" s="317"/>
      <c r="AQ65" s="317"/>
      <c r="AR65" s="317"/>
      <c r="AS65" s="317"/>
      <c r="AT65" s="317"/>
      <c r="AU65" s="317"/>
      <c r="AV65" s="317"/>
      <c r="AW65" s="317"/>
      <c r="AX65" s="317"/>
      <c r="AY65" s="317"/>
      <c r="AZ65" s="317"/>
      <c r="BA65" s="317"/>
      <c r="BB65" s="317"/>
      <c r="BC65" s="317"/>
      <c r="BD65" s="317"/>
      <c r="BE65" s="317"/>
      <c r="BF65" s="317"/>
      <c r="BG65" s="317"/>
      <c r="BH65" s="317"/>
      <c r="BI65" s="317"/>
      <c r="BJ65" s="317"/>
      <c r="BK65" s="317"/>
      <c r="BL65" s="317"/>
      <c r="BM65" s="317"/>
      <c r="BN65" s="317"/>
      <c r="BO65" s="317"/>
      <c r="BP65" s="317"/>
      <c r="BQ65" s="317"/>
      <c r="BR65" s="317"/>
      <c r="BS65" s="317"/>
      <c r="BT65" s="317"/>
      <c r="BU65" s="317"/>
      <c r="BV65" s="317"/>
      <c r="BW65" s="317"/>
      <c r="BX65" s="317"/>
      <c r="BY65" s="317"/>
      <c r="BZ65" s="317"/>
    </row>
    <row r="66" spans="3:78">
      <c r="C66" s="318"/>
      <c r="D66" s="318"/>
      <c r="E66" s="318"/>
      <c r="F66" s="317"/>
      <c r="G66" s="317"/>
      <c r="H66" s="317"/>
      <c r="I66" s="317"/>
      <c r="J66" s="317"/>
      <c r="K66" s="317"/>
      <c r="L66" s="317"/>
      <c r="M66" s="317"/>
      <c r="N66" s="317"/>
      <c r="O66" s="317"/>
      <c r="P66" s="317"/>
      <c r="Q66" s="317"/>
      <c r="R66" s="317"/>
      <c r="S66" s="317"/>
      <c r="T66" s="317"/>
      <c r="U66" s="317"/>
      <c r="V66" s="317"/>
      <c r="W66" s="317"/>
      <c r="X66" s="317"/>
      <c r="Y66" s="317"/>
      <c r="Z66" s="317"/>
      <c r="AA66" s="317"/>
      <c r="AB66" s="317"/>
      <c r="AC66" s="317"/>
      <c r="AD66" s="317"/>
      <c r="AE66" s="317"/>
      <c r="AF66" s="317"/>
      <c r="AG66" s="317"/>
      <c r="AH66" s="317"/>
      <c r="AI66" s="317"/>
      <c r="AJ66" s="317"/>
      <c r="AK66" s="317"/>
      <c r="AL66" s="317"/>
      <c r="AM66" s="317"/>
      <c r="AN66" s="317"/>
      <c r="AO66" s="317"/>
      <c r="AP66" s="317"/>
      <c r="AQ66" s="317"/>
      <c r="AR66" s="317"/>
      <c r="AS66" s="317"/>
      <c r="AT66" s="317"/>
      <c r="AU66" s="317"/>
      <c r="AV66" s="317"/>
      <c r="AW66" s="317"/>
      <c r="AX66" s="317"/>
      <c r="AY66" s="317"/>
      <c r="AZ66" s="317"/>
      <c r="BA66" s="317"/>
      <c r="BB66" s="317"/>
      <c r="BC66" s="317"/>
      <c r="BD66" s="317"/>
      <c r="BE66" s="317"/>
      <c r="BF66" s="317"/>
      <c r="BG66" s="317"/>
      <c r="BH66" s="317"/>
      <c r="BI66" s="317"/>
      <c r="BJ66" s="317"/>
      <c r="BK66" s="317"/>
      <c r="BL66" s="317"/>
      <c r="BM66" s="317"/>
      <c r="BN66" s="317"/>
      <c r="BO66" s="317"/>
      <c r="BP66" s="317"/>
      <c r="BQ66" s="317"/>
      <c r="BR66" s="317"/>
      <c r="BS66" s="317"/>
      <c r="BT66" s="317"/>
      <c r="BU66" s="317"/>
      <c r="BV66" s="317"/>
      <c r="BW66" s="317"/>
      <c r="BX66" s="317"/>
      <c r="BY66" s="317"/>
      <c r="BZ66" s="317"/>
    </row>
    <row r="67" spans="3:78">
      <c r="C67" s="318"/>
      <c r="D67" s="318"/>
      <c r="E67" s="318"/>
      <c r="F67" s="317"/>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7"/>
      <c r="AE67" s="317"/>
      <c r="AF67" s="317"/>
      <c r="AG67" s="317"/>
      <c r="AH67" s="317"/>
      <c r="AI67" s="317"/>
      <c r="AJ67" s="317"/>
      <c r="AK67" s="317"/>
      <c r="AL67" s="317"/>
      <c r="AM67" s="317"/>
      <c r="AN67" s="317"/>
      <c r="AO67" s="317"/>
      <c r="AP67" s="317"/>
      <c r="AQ67" s="317"/>
      <c r="AR67" s="317"/>
      <c r="AS67" s="317"/>
      <c r="AT67" s="317"/>
      <c r="AU67" s="317"/>
      <c r="AV67" s="317"/>
      <c r="AW67" s="317"/>
      <c r="AX67" s="317"/>
      <c r="AY67" s="317"/>
      <c r="AZ67" s="317"/>
      <c r="BA67" s="317"/>
      <c r="BB67" s="317"/>
      <c r="BC67" s="317"/>
      <c r="BD67" s="317"/>
      <c r="BE67" s="317"/>
      <c r="BF67" s="317"/>
      <c r="BG67" s="317"/>
      <c r="BH67" s="317"/>
      <c r="BI67" s="317"/>
      <c r="BJ67" s="317"/>
      <c r="BK67" s="317"/>
      <c r="BL67" s="317"/>
      <c r="BM67" s="317"/>
      <c r="BN67" s="317"/>
      <c r="BO67" s="317"/>
      <c r="BP67" s="317"/>
      <c r="BQ67" s="317"/>
      <c r="BR67" s="317"/>
      <c r="BS67" s="317"/>
      <c r="BT67" s="317"/>
      <c r="BU67" s="317"/>
      <c r="BV67" s="317"/>
      <c r="BW67" s="317"/>
      <c r="BX67" s="317"/>
      <c r="BY67" s="317"/>
      <c r="BZ67" s="317"/>
    </row>
    <row r="68" spans="3:78">
      <c r="C68" s="318"/>
      <c r="D68" s="318"/>
      <c r="E68" s="318"/>
      <c r="F68" s="317"/>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7"/>
      <c r="AE68" s="317"/>
      <c r="AF68" s="317"/>
      <c r="AG68" s="317"/>
      <c r="AH68" s="317"/>
      <c r="AI68" s="317"/>
      <c r="AJ68" s="317"/>
      <c r="AK68" s="317"/>
      <c r="AL68" s="317"/>
      <c r="AM68" s="317"/>
      <c r="AN68" s="317"/>
      <c r="AO68" s="317"/>
      <c r="AP68" s="317"/>
      <c r="AQ68" s="317"/>
      <c r="AR68" s="317"/>
      <c r="AS68" s="317"/>
      <c r="AT68" s="317"/>
      <c r="AU68" s="317"/>
      <c r="AV68" s="317"/>
      <c r="AW68" s="317"/>
      <c r="AX68" s="317"/>
      <c r="AY68" s="317"/>
      <c r="AZ68" s="317"/>
      <c r="BA68" s="317"/>
      <c r="BB68" s="317"/>
      <c r="BC68" s="317"/>
      <c r="BD68" s="317"/>
      <c r="BE68" s="317"/>
      <c r="BF68" s="317"/>
      <c r="BG68" s="317"/>
      <c r="BH68" s="317"/>
      <c r="BI68" s="317"/>
      <c r="BJ68" s="317"/>
      <c r="BK68" s="317"/>
      <c r="BL68" s="317"/>
      <c r="BM68" s="317"/>
      <c r="BN68" s="317"/>
      <c r="BO68" s="317"/>
      <c r="BP68" s="317"/>
      <c r="BQ68" s="317"/>
      <c r="BR68" s="317"/>
      <c r="BS68" s="317"/>
      <c r="BT68" s="317"/>
      <c r="BU68" s="317"/>
      <c r="BV68" s="317"/>
      <c r="BW68" s="317"/>
      <c r="BX68" s="317"/>
      <c r="BY68" s="317"/>
      <c r="BZ68" s="317"/>
    </row>
    <row r="69" spans="3:78">
      <c r="C69" s="318"/>
      <c r="D69" s="318"/>
      <c r="E69" s="318"/>
      <c r="F69" s="317"/>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7"/>
      <c r="AE69" s="317"/>
      <c r="AF69" s="317"/>
      <c r="AG69" s="317"/>
      <c r="AH69" s="317"/>
      <c r="AI69" s="317"/>
      <c r="AJ69" s="317"/>
      <c r="AK69" s="317"/>
      <c r="AL69" s="317"/>
      <c r="AM69" s="317"/>
      <c r="AN69" s="317"/>
      <c r="AO69" s="317"/>
      <c r="AP69" s="317"/>
      <c r="AQ69" s="317"/>
      <c r="AR69" s="317"/>
      <c r="AS69" s="317"/>
      <c r="AT69" s="317"/>
      <c r="AU69" s="317"/>
      <c r="AV69" s="317"/>
      <c r="AW69" s="317"/>
      <c r="AX69" s="317"/>
      <c r="AY69" s="317"/>
      <c r="AZ69" s="317"/>
      <c r="BA69" s="317"/>
      <c r="BB69" s="317"/>
      <c r="BC69" s="317"/>
      <c r="BD69" s="317"/>
      <c r="BE69" s="317"/>
      <c r="BF69" s="317"/>
      <c r="BG69" s="317"/>
      <c r="BH69" s="317"/>
      <c r="BI69" s="317"/>
      <c r="BJ69" s="317"/>
      <c r="BK69" s="317"/>
      <c r="BL69" s="317"/>
      <c r="BM69" s="317"/>
      <c r="BN69" s="317"/>
      <c r="BO69" s="317"/>
      <c r="BP69" s="317"/>
      <c r="BQ69" s="317"/>
      <c r="BR69" s="317"/>
      <c r="BS69" s="317"/>
      <c r="BT69" s="317"/>
      <c r="BU69" s="317"/>
      <c r="BV69" s="317"/>
      <c r="BW69" s="317"/>
      <c r="BX69" s="317"/>
      <c r="BY69" s="317"/>
      <c r="BZ69" s="317"/>
    </row>
    <row r="70" spans="3:78">
      <c r="C70" s="318"/>
      <c r="D70" s="318"/>
      <c r="E70" s="318"/>
      <c r="F70" s="317"/>
      <c r="G70" s="317"/>
      <c r="H70" s="317"/>
      <c r="I70" s="317"/>
      <c r="J70" s="317"/>
      <c r="K70" s="317"/>
      <c r="L70" s="317"/>
      <c r="M70" s="317"/>
      <c r="N70" s="317"/>
      <c r="O70" s="317"/>
      <c r="P70" s="317"/>
      <c r="Q70" s="317"/>
      <c r="R70" s="317"/>
      <c r="S70" s="317"/>
      <c r="T70" s="317"/>
      <c r="U70" s="317"/>
      <c r="V70" s="317"/>
      <c r="W70" s="317"/>
      <c r="X70" s="317"/>
      <c r="Y70" s="317"/>
      <c r="Z70" s="317"/>
      <c r="AA70" s="317"/>
      <c r="AB70" s="317"/>
      <c r="AC70" s="317"/>
      <c r="AD70" s="317"/>
      <c r="AE70" s="317"/>
      <c r="AF70" s="317"/>
      <c r="AG70" s="317"/>
      <c r="AH70" s="317"/>
      <c r="AI70" s="317"/>
      <c r="AJ70" s="317"/>
      <c r="AK70" s="317"/>
      <c r="AL70" s="317"/>
      <c r="AM70" s="317"/>
      <c r="AN70" s="317"/>
      <c r="AO70" s="317"/>
      <c r="AP70" s="317"/>
      <c r="AQ70" s="317"/>
      <c r="AR70" s="317"/>
      <c r="AS70" s="317"/>
      <c r="AT70" s="317"/>
      <c r="AU70" s="317"/>
      <c r="AV70" s="317"/>
      <c r="AW70" s="317"/>
      <c r="AX70" s="317"/>
      <c r="AY70" s="317"/>
      <c r="AZ70" s="317"/>
      <c r="BA70" s="317"/>
      <c r="BB70" s="317"/>
      <c r="BC70" s="317"/>
      <c r="BD70" s="317"/>
      <c r="BE70" s="317"/>
      <c r="BF70" s="317"/>
      <c r="BG70" s="317"/>
      <c r="BH70" s="317"/>
      <c r="BI70" s="317"/>
      <c r="BJ70" s="317"/>
      <c r="BK70" s="317"/>
      <c r="BL70" s="317"/>
      <c r="BM70" s="317"/>
      <c r="BN70" s="317"/>
      <c r="BO70" s="317"/>
      <c r="BP70" s="317"/>
      <c r="BQ70" s="317"/>
      <c r="BR70" s="317"/>
      <c r="BS70" s="317"/>
      <c r="BT70" s="317"/>
      <c r="BU70" s="317"/>
      <c r="BV70" s="317"/>
      <c r="BW70" s="317"/>
      <c r="BX70" s="317"/>
      <c r="BY70" s="317"/>
      <c r="BZ70" s="317"/>
    </row>
    <row r="71" spans="3:78">
      <c r="C71" s="318"/>
      <c r="D71" s="318"/>
      <c r="E71" s="318"/>
      <c r="F71" s="317"/>
      <c r="G71" s="317"/>
      <c r="H71" s="317"/>
      <c r="I71" s="317"/>
      <c r="J71" s="317"/>
      <c r="K71" s="317"/>
      <c r="L71" s="317"/>
      <c r="M71" s="317"/>
      <c r="N71" s="317"/>
      <c r="O71" s="317"/>
      <c r="P71" s="317"/>
      <c r="Q71" s="317"/>
      <c r="R71" s="317"/>
      <c r="S71" s="317"/>
      <c r="T71" s="317"/>
      <c r="U71" s="317"/>
      <c r="V71" s="317"/>
      <c r="W71" s="317"/>
      <c r="X71" s="317"/>
      <c r="Y71" s="317"/>
      <c r="Z71" s="317"/>
      <c r="AA71" s="317"/>
      <c r="AB71" s="317"/>
      <c r="AC71" s="317"/>
      <c r="AD71" s="317"/>
      <c r="AE71" s="317"/>
      <c r="AF71" s="317"/>
      <c r="AG71" s="317"/>
      <c r="AH71" s="317"/>
      <c r="AI71" s="317"/>
      <c r="AJ71" s="317"/>
      <c r="AK71" s="317"/>
      <c r="AL71" s="317"/>
      <c r="AM71" s="317"/>
      <c r="AN71" s="317"/>
      <c r="AO71" s="317"/>
      <c r="AP71" s="317"/>
      <c r="AQ71" s="317"/>
      <c r="AR71" s="317"/>
      <c r="AS71" s="317"/>
      <c r="AT71" s="317"/>
      <c r="AU71" s="317"/>
      <c r="AV71" s="317"/>
      <c r="AW71" s="317"/>
      <c r="AX71" s="317"/>
      <c r="AY71" s="317"/>
      <c r="AZ71" s="317"/>
      <c r="BA71" s="317"/>
      <c r="BB71" s="317"/>
      <c r="BC71" s="317"/>
      <c r="BD71" s="317"/>
      <c r="BE71" s="317"/>
      <c r="BF71" s="317"/>
      <c r="BG71" s="317"/>
      <c r="BH71" s="317"/>
      <c r="BI71" s="317"/>
      <c r="BJ71" s="317"/>
      <c r="BK71" s="317"/>
      <c r="BL71" s="317"/>
      <c r="BM71" s="317"/>
      <c r="BN71" s="317"/>
      <c r="BO71" s="317"/>
      <c r="BP71" s="317"/>
      <c r="BQ71" s="317"/>
      <c r="BR71" s="317"/>
      <c r="BS71" s="317"/>
      <c r="BT71" s="317"/>
      <c r="BU71" s="317"/>
      <c r="BV71" s="317"/>
      <c r="BW71" s="317"/>
      <c r="BX71" s="317"/>
      <c r="BY71" s="317"/>
      <c r="BZ71" s="317"/>
    </row>
    <row r="72" spans="3:78">
      <c r="C72" s="318"/>
      <c r="D72" s="318"/>
      <c r="E72" s="318"/>
      <c r="F72" s="317"/>
      <c r="G72" s="317"/>
      <c r="H72" s="317"/>
      <c r="I72" s="317"/>
      <c r="J72" s="317"/>
      <c r="K72" s="317"/>
      <c r="L72" s="317"/>
      <c r="M72" s="317"/>
      <c r="N72" s="317"/>
      <c r="O72" s="317"/>
      <c r="P72" s="317"/>
      <c r="Q72" s="317"/>
      <c r="R72" s="317"/>
      <c r="S72" s="317"/>
      <c r="T72" s="317"/>
      <c r="U72" s="317"/>
      <c r="V72" s="317"/>
      <c r="W72" s="317"/>
      <c r="X72" s="317"/>
      <c r="Y72" s="317"/>
      <c r="Z72" s="317"/>
      <c r="AA72" s="317"/>
      <c r="AB72" s="317"/>
      <c r="AC72" s="317"/>
      <c r="AD72" s="317"/>
      <c r="AE72" s="317"/>
      <c r="AF72" s="317"/>
      <c r="AG72" s="317"/>
      <c r="AH72" s="317"/>
      <c r="AI72" s="317"/>
      <c r="AJ72" s="317"/>
      <c r="AK72" s="317"/>
      <c r="AL72" s="317"/>
      <c r="AM72" s="317"/>
      <c r="AN72" s="317"/>
      <c r="AO72" s="317"/>
      <c r="AP72" s="317"/>
      <c r="AQ72" s="317"/>
      <c r="AR72" s="317"/>
      <c r="AS72" s="317"/>
      <c r="AT72" s="317"/>
      <c r="AU72" s="317"/>
      <c r="AV72" s="317"/>
      <c r="AW72" s="317"/>
      <c r="AX72" s="317"/>
      <c r="AY72" s="317"/>
      <c r="AZ72" s="317"/>
      <c r="BA72" s="317"/>
      <c r="BB72" s="317"/>
      <c r="BC72" s="317"/>
      <c r="BD72" s="317"/>
      <c r="BE72" s="317"/>
      <c r="BF72" s="317"/>
      <c r="BG72" s="317"/>
      <c r="BH72" s="317"/>
      <c r="BI72" s="317"/>
      <c r="BJ72" s="317"/>
      <c r="BK72" s="317"/>
      <c r="BL72" s="317"/>
      <c r="BM72" s="317"/>
      <c r="BN72" s="317"/>
      <c r="BO72" s="317"/>
      <c r="BP72" s="317"/>
      <c r="BQ72" s="317"/>
      <c r="BR72" s="317"/>
      <c r="BS72" s="317"/>
      <c r="BT72" s="317"/>
      <c r="BU72" s="317"/>
      <c r="BV72" s="317"/>
      <c r="BW72" s="317"/>
      <c r="BX72" s="317"/>
      <c r="BY72" s="317"/>
      <c r="BZ72" s="317"/>
    </row>
    <row r="73" spans="3:78">
      <c r="C73" s="318"/>
      <c r="D73" s="318"/>
      <c r="E73" s="318"/>
      <c r="F73" s="317"/>
      <c r="G73" s="317"/>
      <c r="H73" s="317"/>
      <c r="I73" s="317"/>
      <c r="J73" s="317"/>
      <c r="K73" s="317"/>
      <c r="L73" s="317"/>
      <c r="M73" s="317"/>
      <c r="N73" s="317"/>
      <c r="O73" s="317"/>
      <c r="P73" s="317"/>
      <c r="Q73" s="317"/>
      <c r="R73" s="317"/>
      <c r="S73" s="317"/>
      <c r="T73" s="317"/>
      <c r="U73" s="317"/>
      <c r="V73" s="317"/>
      <c r="W73" s="317"/>
      <c r="X73" s="317"/>
      <c r="Y73" s="317"/>
      <c r="Z73" s="317"/>
      <c r="AA73" s="317"/>
      <c r="AB73" s="317"/>
      <c r="AC73" s="317"/>
      <c r="AD73" s="317"/>
      <c r="AE73" s="317"/>
      <c r="AF73" s="317"/>
      <c r="AG73" s="317"/>
      <c r="AH73" s="317"/>
      <c r="AI73" s="317"/>
      <c r="AJ73" s="317"/>
      <c r="AK73" s="317"/>
      <c r="AL73" s="317"/>
      <c r="AM73" s="317"/>
      <c r="AN73" s="317"/>
      <c r="AO73" s="317"/>
      <c r="AP73" s="317"/>
      <c r="AQ73" s="317"/>
      <c r="AR73" s="317"/>
      <c r="AS73" s="317"/>
      <c r="AT73" s="317"/>
      <c r="AU73" s="317"/>
      <c r="AV73" s="317"/>
      <c r="AW73" s="317"/>
      <c r="AX73" s="317"/>
      <c r="AY73" s="317"/>
      <c r="AZ73" s="317"/>
      <c r="BA73" s="317"/>
      <c r="BB73" s="317"/>
      <c r="BC73" s="317"/>
      <c r="BD73" s="317"/>
      <c r="BE73" s="317"/>
      <c r="BF73" s="317"/>
      <c r="BG73" s="317"/>
      <c r="BH73" s="317"/>
      <c r="BI73" s="317"/>
      <c r="BJ73" s="317"/>
      <c r="BK73" s="317"/>
      <c r="BL73" s="317"/>
      <c r="BM73" s="317"/>
      <c r="BN73" s="317"/>
      <c r="BO73" s="317"/>
      <c r="BP73" s="317"/>
      <c r="BQ73" s="317"/>
      <c r="BR73" s="317"/>
      <c r="BS73" s="317"/>
      <c r="BT73" s="317"/>
      <c r="BU73" s="317"/>
      <c r="BV73" s="317"/>
      <c r="BW73" s="317"/>
      <c r="BX73" s="317"/>
      <c r="BY73" s="317"/>
      <c r="BZ73" s="317"/>
    </row>
    <row r="74" spans="3:78">
      <c r="C74" s="318"/>
      <c r="D74" s="318"/>
      <c r="E74" s="318"/>
      <c r="F74" s="317"/>
      <c r="G74" s="317"/>
      <c r="H74" s="317"/>
      <c r="I74" s="317"/>
      <c r="J74" s="317"/>
      <c r="K74" s="317"/>
      <c r="L74" s="317"/>
      <c r="M74" s="317"/>
      <c r="N74" s="317"/>
      <c r="O74" s="317"/>
      <c r="P74" s="317"/>
      <c r="Q74" s="317"/>
      <c r="R74" s="317"/>
      <c r="S74" s="317"/>
      <c r="T74" s="317"/>
      <c r="U74" s="317"/>
      <c r="V74" s="317"/>
      <c r="W74" s="317"/>
      <c r="X74" s="317"/>
      <c r="Y74" s="317"/>
      <c r="Z74" s="317"/>
      <c r="AA74" s="317"/>
      <c r="AB74" s="317"/>
      <c r="AC74" s="317"/>
      <c r="AD74" s="317"/>
      <c r="AE74" s="317"/>
      <c r="AF74" s="317"/>
      <c r="AG74" s="317"/>
      <c r="AH74" s="317"/>
      <c r="AI74" s="317"/>
      <c r="AJ74" s="317"/>
      <c r="AK74" s="317"/>
      <c r="AL74" s="317"/>
      <c r="AM74" s="317"/>
      <c r="AN74" s="317"/>
      <c r="AO74" s="317"/>
      <c r="AP74" s="317"/>
      <c r="AQ74" s="317"/>
      <c r="AR74" s="317"/>
      <c r="AS74" s="317"/>
      <c r="AT74" s="317"/>
      <c r="AU74" s="317"/>
      <c r="AV74" s="317"/>
      <c r="AW74" s="317"/>
      <c r="AX74" s="317"/>
      <c r="AY74" s="317"/>
      <c r="AZ74" s="317"/>
      <c r="BA74" s="317"/>
      <c r="BB74" s="317"/>
      <c r="BC74" s="317"/>
      <c r="BD74" s="317"/>
      <c r="BE74" s="317"/>
      <c r="BF74" s="317"/>
      <c r="BG74" s="317"/>
      <c r="BH74" s="317"/>
      <c r="BI74" s="317"/>
      <c r="BJ74" s="317"/>
      <c r="BK74" s="317"/>
      <c r="BL74" s="317"/>
      <c r="BM74" s="317"/>
      <c r="BN74" s="317"/>
      <c r="BO74" s="317"/>
      <c r="BP74" s="317"/>
      <c r="BQ74" s="317"/>
      <c r="BR74" s="317"/>
      <c r="BS74" s="317"/>
      <c r="BT74" s="317"/>
      <c r="BU74" s="317"/>
      <c r="BV74" s="317"/>
      <c r="BW74" s="317"/>
      <c r="BX74" s="317"/>
      <c r="BY74" s="317"/>
      <c r="BZ74" s="317"/>
    </row>
    <row r="75" spans="3:78">
      <c r="C75" s="318"/>
      <c r="D75" s="318"/>
      <c r="E75" s="318"/>
      <c r="F75" s="317"/>
      <c r="G75" s="317"/>
      <c r="H75" s="317"/>
      <c r="I75" s="317"/>
      <c r="J75" s="317"/>
      <c r="K75" s="317"/>
      <c r="L75" s="317"/>
      <c r="M75" s="317"/>
      <c r="N75" s="317"/>
      <c r="O75" s="317"/>
      <c r="P75" s="317"/>
      <c r="Q75" s="317"/>
      <c r="R75" s="317"/>
      <c r="S75" s="317"/>
      <c r="T75" s="317"/>
      <c r="U75" s="317"/>
      <c r="V75" s="317"/>
      <c r="W75" s="317"/>
      <c r="X75" s="317"/>
      <c r="Y75" s="317"/>
      <c r="Z75" s="317"/>
      <c r="AA75" s="317"/>
      <c r="AB75" s="317"/>
      <c r="AC75" s="317"/>
      <c r="AD75" s="317"/>
      <c r="AE75" s="317"/>
      <c r="AF75" s="317"/>
      <c r="AG75" s="317"/>
      <c r="AH75" s="317"/>
      <c r="AI75" s="317"/>
      <c r="AJ75" s="317"/>
      <c r="AK75" s="317"/>
      <c r="AL75" s="317"/>
      <c r="AM75" s="317"/>
      <c r="AN75" s="317"/>
      <c r="AO75" s="317"/>
      <c r="AP75" s="317"/>
      <c r="AQ75" s="317"/>
      <c r="AR75" s="317"/>
      <c r="AS75" s="317"/>
      <c r="AT75" s="317"/>
      <c r="AU75" s="317"/>
      <c r="AV75" s="317"/>
      <c r="AW75" s="317"/>
      <c r="AX75" s="317"/>
      <c r="AY75" s="317"/>
      <c r="AZ75" s="317"/>
      <c r="BA75" s="317"/>
      <c r="BB75" s="317"/>
      <c r="BC75" s="317"/>
      <c r="BD75" s="317"/>
      <c r="BE75" s="317"/>
      <c r="BF75" s="317"/>
      <c r="BG75" s="317"/>
      <c r="BH75" s="317"/>
      <c r="BI75" s="317"/>
      <c r="BJ75" s="317"/>
      <c r="BK75" s="317"/>
      <c r="BL75" s="317"/>
      <c r="BM75" s="317"/>
      <c r="BN75" s="317"/>
      <c r="BO75" s="317"/>
      <c r="BP75" s="317"/>
      <c r="BQ75" s="317"/>
      <c r="BR75" s="317"/>
      <c r="BS75" s="317"/>
      <c r="BT75" s="317"/>
      <c r="BU75" s="317"/>
      <c r="BV75" s="317"/>
      <c r="BW75" s="317"/>
      <c r="BX75" s="317"/>
      <c r="BY75" s="317"/>
      <c r="BZ75" s="317"/>
    </row>
    <row r="76" spans="3:78">
      <c r="C76" s="318"/>
      <c r="D76" s="318"/>
      <c r="E76" s="318"/>
      <c r="F76" s="317"/>
      <c r="G76" s="317"/>
      <c r="H76" s="317"/>
      <c r="I76" s="317"/>
      <c r="J76" s="317"/>
      <c r="K76" s="317"/>
      <c r="L76" s="317"/>
      <c r="M76" s="317"/>
      <c r="N76" s="317"/>
      <c r="O76" s="317"/>
      <c r="P76" s="317"/>
      <c r="Q76" s="317"/>
      <c r="R76" s="317"/>
      <c r="S76" s="317"/>
      <c r="T76" s="317"/>
      <c r="U76" s="317"/>
      <c r="V76" s="317"/>
      <c r="W76" s="317"/>
      <c r="X76" s="317"/>
      <c r="Y76" s="317"/>
      <c r="Z76" s="317"/>
      <c r="AA76" s="317"/>
      <c r="AB76" s="317"/>
      <c r="AC76" s="317"/>
      <c r="AD76" s="317"/>
      <c r="AE76" s="317"/>
      <c r="AF76" s="317"/>
      <c r="AG76" s="317"/>
      <c r="AH76" s="317"/>
      <c r="AI76" s="317"/>
      <c r="AJ76" s="317"/>
      <c r="AK76" s="317"/>
      <c r="AL76" s="317"/>
      <c r="AM76" s="317"/>
      <c r="AN76" s="317"/>
      <c r="AO76" s="317"/>
      <c r="AP76" s="317"/>
      <c r="AQ76" s="317"/>
      <c r="AR76" s="317"/>
      <c r="AS76" s="317"/>
      <c r="AT76" s="317"/>
      <c r="AU76" s="317"/>
      <c r="AV76" s="317"/>
      <c r="AW76" s="317"/>
      <c r="AX76" s="317"/>
      <c r="AY76" s="317"/>
      <c r="AZ76" s="317"/>
      <c r="BA76" s="317"/>
      <c r="BB76" s="317"/>
      <c r="BC76" s="317"/>
      <c r="BD76" s="317"/>
      <c r="BE76" s="317"/>
      <c r="BF76" s="317"/>
      <c r="BG76" s="317"/>
      <c r="BH76" s="317"/>
      <c r="BI76" s="317"/>
      <c r="BJ76" s="317"/>
      <c r="BK76" s="317"/>
      <c r="BL76" s="317"/>
      <c r="BM76" s="317"/>
      <c r="BN76" s="317"/>
      <c r="BO76" s="317"/>
      <c r="BP76" s="317"/>
      <c r="BQ76" s="317"/>
      <c r="BR76" s="317"/>
      <c r="BS76" s="317"/>
      <c r="BT76" s="317"/>
      <c r="BU76" s="317"/>
      <c r="BV76" s="317"/>
      <c r="BW76" s="317"/>
      <c r="BX76" s="317"/>
      <c r="BY76" s="317"/>
      <c r="BZ76" s="317"/>
    </row>
    <row r="77" spans="3:78">
      <c r="C77" s="318"/>
      <c r="D77" s="318"/>
      <c r="E77" s="318"/>
      <c r="F77" s="317"/>
      <c r="G77" s="317"/>
      <c r="H77" s="317"/>
      <c r="I77" s="317"/>
      <c r="J77" s="317"/>
      <c r="K77" s="317"/>
      <c r="L77" s="317"/>
      <c r="M77" s="317"/>
      <c r="N77" s="317"/>
      <c r="O77" s="317"/>
      <c r="P77" s="317"/>
      <c r="Q77" s="317"/>
      <c r="R77" s="317"/>
      <c r="S77" s="317"/>
      <c r="T77" s="317"/>
      <c r="U77" s="317"/>
      <c r="V77" s="317"/>
      <c r="W77" s="317"/>
      <c r="X77" s="317"/>
      <c r="Y77" s="317"/>
      <c r="Z77" s="317"/>
      <c r="AA77" s="317"/>
      <c r="AB77" s="317"/>
      <c r="AC77" s="317"/>
      <c r="AD77" s="317"/>
      <c r="AE77" s="317"/>
      <c r="AF77" s="317"/>
      <c r="AG77" s="317"/>
      <c r="AH77" s="317"/>
      <c r="AI77" s="317"/>
      <c r="AJ77" s="317"/>
      <c r="AK77" s="317"/>
      <c r="AL77" s="317"/>
      <c r="AM77" s="317"/>
      <c r="AN77" s="317"/>
      <c r="AO77" s="317"/>
      <c r="AP77" s="317"/>
      <c r="AQ77" s="317"/>
      <c r="AR77" s="317"/>
      <c r="AS77" s="317"/>
      <c r="AT77" s="317"/>
      <c r="AU77" s="317"/>
      <c r="AV77" s="317"/>
      <c r="AW77" s="317"/>
      <c r="AX77" s="317"/>
      <c r="AY77" s="317"/>
      <c r="AZ77" s="317"/>
      <c r="BA77" s="317"/>
      <c r="BB77" s="317"/>
      <c r="BC77" s="317"/>
      <c r="BD77" s="317"/>
      <c r="BE77" s="317"/>
      <c r="BF77" s="317"/>
      <c r="BG77" s="317"/>
      <c r="BH77" s="317"/>
      <c r="BI77" s="317"/>
      <c r="BJ77" s="317"/>
      <c r="BK77" s="317"/>
      <c r="BL77" s="317"/>
      <c r="BM77" s="317"/>
      <c r="BN77" s="317"/>
      <c r="BO77" s="317"/>
      <c r="BP77" s="317"/>
      <c r="BQ77" s="317"/>
      <c r="BR77" s="317"/>
      <c r="BS77" s="317"/>
      <c r="BT77" s="317"/>
      <c r="BU77" s="317"/>
      <c r="BV77" s="317"/>
      <c r="BW77" s="317"/>
      <c r="BX77" s="317"/>
      <c r="BY77" s="317"/>
      <c r="BZ77" s="317"/>
    </row>
    <row r="78" spans="3:78">
      <c r="C78" s="318"/>
      <c r="D78" s="318"/>
      <c r="E78" s="318"/>
      <c r="F78" s="317"/>
      <c r="G78" s="317"/>
      <c r="H78" s="317"/>
      <c r="I78" s="317"/>
      <c r="J78" s="317"/>
      <c r="K78" s="317"/>
      <c r="L78" s="317"/>
      <c r="M78" s="317"/>
      <c r="N78" s="317"/>
      <c r="O78" s="317"/>
      <c r="P78" s="317"/>
      <c r="Q78" s="317"/>
      <c r="R78" s="317"/>
      <c r="S78" s="317"/>
      <c r="T78" s="317"/>
      <c r="U78" s="317"/>
      <c r="V78" s="317"/>
      <c r="W78" s="317"/>
      <c r="X78" s="317"/>
      <c r="Y78" s="317"/>
      <c r="Z78" s="317"/>
      <c r="AA78" s="317"/>
      <c r="AB78" s="317"/>
      <c r="AC78" s="317"/>
      <c r="AD78" s="317"/>
      <c r="AE78" s="317"/>
      <c r="AF78" s="317"/>
      <c r="AG78" s="317"/>
      <c r="AH78" s="317"/>
      <c r="AI78" s="317"/>
      <c r="AJ78" s="317"/>
      <c r="AK78" s="317"/>
      <c r="AL78" s="317"/>
      <c r="AM78" s="317"/>
      <c r="AN78" s="317"/>
      <c r="AO78" s="317"/>
      <c r="AP78" s="317"/>
      <c r="AQ78" s="317"/>
      <c r="AR78" s="317"/>
      <c r="AS78" s="317"/>
      <c r="AT78" s="317"/>
      <c r="AU78" s="317"/>
      <c r="AV78" s="317"/>
      <c r="AW78" s="317"/>
      <c r="AX78" s="317"/>
      <c r="AY78" s="317"/>
      <c r="AZ78" s="317"/>
      <c r="BA78" s="317"/>
      <c r="BB78" s="317"/>
      <c r="BC78" s="317"/>
      <c r="BD78" s="317"/>
      <c r="BE78" s="317"/>
      <c r="BF78" s="317"/>
      <c r="BG78" s="317"/>
      <c r="BH78" s="317"/>
      <c r="BI78" s="317"/>
      <c r="BJ78" s="317"/>
      <c r="BK78" s="317"/>
      <c r="BL78" s="317"/>
      <c r="BM78" s="317"/>
      <c r="BN78" s="317"/>
      <c r="BO78" s="317"/>
      <c r="BP78" s="317"/>
      <c r="BQ78" s="317"/>
      <c r="BR78" s="317"/>
      <c r="BS78" s="317"/>
      <c r="BT78" s="317"/>
      <c r="BU78" s="317"/>
      <c r="BV78" s="317"/>
      <c r="BW78" s="317"/>
      <c r="BX78" s="317"/>
      <c r="BY78" s="317"/>
      <c r="BZ78" s="317"/>
    </row>
    <row r="79" spans="3:78">
      <c r="C79" s="318"/>
      <c r="D79" s="318"/>
      <c r="E79" s="318"/>
      <c r="F79" s="317"/>
      <c r="G79" s="317"/>
      <c r="H79" s="317"/>
      <c r="I79" s="317"/>
      <c r="J79" s="317"/>
      <c r="K79" s="317"/>
      <c r="L79" s="317"/>
      <c r="M79" s="317"/>
      <c r="N79" s="317"/>
      <c r="O79" s="317"/>
      <c r="P79" s="317"/>
      <c r="Q79" s="317"/>
      <c r="R79" s="317"/>
      <c r="S79" s="317"/>
      <c r="T79" s="317"/>
      <c r="U79" s="317"/>
      <c r="V79" s="317"/>
      <c r="W79" s="317"/>
      <c r="X79" s="317"/>
      <c r="Y79" s="317"/>
      <c r="Z79" s="317"/>
      <c r="AA79" s="317"/>
      <c r="AB79" s="317"/>
      <c r="AC79" s="317"/>
      <c r="AD79" s="317"/>
      <c r="AE79" s="317"/>
      <c r="AF79" s="317"/>
      <c r="AG79" s="317"/>
      <c r="AH79" s="317"/>
      <c r="AI79" s="317"/>
      <c r="AJ79" s="317"/>
      <c r="AK79" s="317"/>
      <c r="AL79" s="317"/>
      <c r="AM79" s="317"/>
      <c r="AN79" s="317"/>
      <c r="AO79" s="317"/>
      <c r="AP79" s="317"/>
      <c r="AQ79" s="317"/>
      <c r="AR79" s="317"/>
      <c r="AS79" s="317"/>
      <c r="AT79" s="317"/>
      <c r="AU79" s="317"/>
      <c r="AV79" s="317"/>
      <c r="AW79" s="317"/>
      <c r="AX79" s="317"/>
      <c r="AY79" s="317"/>
      <c r="AZ79" s="317"/>
      <c r="BA79" s="317"/>
      <c r="BB79" s="317"/>
      <c r="BC79" s="317"/>
      <c r="BD79" s="317"/>
      <c r="BE79" s="317"/>
      <c r="BF79" s="317"/>
      <c r="BG79" s="317"/>
      <c r="BH79" s="317"/>
      <c r="BI79" s="317"/>
      <c r="BJ79" s="317"/>
      <c r="BK79" s="317"/>
      <c r="BL79" s="317"/>
      <c r="BM79" s="317"/>
      <c r="BN79" s="317"/>
      <c r="BO79" s="317"/>
      <c r="BP79" s="317"/>
      <c r="BQ79" s="317"/>
      <c r="BR79" s="317"/>
      <c r="BS79" s="317"/>
      <c r="BT79" s="317"/>
      <c r="BU79" s="317"/>
      <c r="BV79" s="317"/>
      <c r="BW79" s="317"/>
      <c r="BX79" s="317"/>
      <c r="BY79" s="317"/>
      <c r="BZ79" s="317"/>
    </row>
    <row r="80" spans="3:78">
      <c r="C80" s="318"/>
      <c r="D80" s="318"/>
      <c r="E80" s="318"/>
      <c r="F80" s="317"/>
      <c r="G80" s="317"/>
      <c r="H80" s="317"/>
      <c r="I80" s="317"/>
      <c r="J80" s="317"/>
      <c r="K80" s="317"/>
      <c r="L80" s="317"/>
      <c r="M80" s="317"/>
      <c r="N80" s="317"/>
      <c r="O80" s="317"/>
      <c r="P80" s="317"/>
      <c r="Q80" s="317"/>
      <c r="R80" s="317"/>
      <c r="S80" s="317"/>
      <c r="T80" s="317"/>
      <c r="U80" s="317"/>
      <c r="V80" s="317"/>
      <c r="W80" s="317"/>
      <c r="X80" s="317"/>
      <c r="Y80" s="317"/>
      <c r="Z80" s="317"/>
      <c r="AA80" s="317"/>
      <c r="AB80" s="317"/>
      <c r="AC80" s="317"/>
      <c r="AD80" s="317"/>
      <c r="AE80" s="317"/>
      <c r="AF80" s="317"/>
      <c r="AG80" s="317"/>
      <c r="AH80" s="317"/>
      <c r="AI80" s="317"/>
      <c r="AJ80" s="317"/>
      <c r="AK80" s="317"/>
      <c r="AL80" s="317"/>
      <c r="AM80" s="317"/>
      <c r="AN80" s="317"/>
      <c r="AO80" s="317"/>
      <c r="AP80" s="317"/>
      <c r="AQ80" s="317"/>
      <c r="AR80" s="317"/>
      <c r="AS80" s="317"/>
      <c r="AT80" s="317"/>
      <c r="AU80" s="317"/>
      <c r="AV80" s="317"/>
      <c r="AW80" s="317"/>
      <c r="AX80" s="317"/>
      <c r="AY80" s="317"/>
      <c r="AZ80" s="317"/>
      <c r="BA80" s="317"/>
      <c r="BB80" s="317"/>
      <c r="BC80" s="317"/>
      <c r="BD80" s="317"/>
      <c r="BE80" s="317"/>
      <c r="BF80" s="317"/>
      <c r="BG80" s="317"/>
      <c r="BH80" s="317"/>
      <c r="BI80" s="317"/>
      <c r="BJ80" s="317"/>
      <c r="BK80" s="317"/>
      <c r="BL80" s="317"/>
      <c r="BM80" s="317"/>
      <c r="BN80" s="317"/>
      <c r="BO80" s="317"/>
      <c r="BP80" s="317"/>
      <c r="BQ80" s="317"/>
      <c r="BR80" s="317"/>
      <c r="BS80" s="317"/>
      <c r="BT80" s="317"/>
      <c r="BU80" s="317"/>
      <c r="BV80" s="317"/>
      <c r="BW80" s="317"/>
      <c r="BX80" s="317"/>
      <c r="BY80" s="317"/>
      <c r="BZ80" s="317"/>
    </row>
    <row r="81" spans="3:78">
      <c r="C81" s="318"/>
      <c r="D81" s="318"/>
      <c r="E81" s="318"/>
      <c r="F81" s="317"/>
      <c r="G81" s="317"/>
      <c r="H81" s="317"/>
      <c r="I81" s="317"/>
      <c r="J81" s="317"/>
      <c r="K81" s="317"/>
      <c r="L81" s="317"/>
      <c r="M81" s="317"/>
      <c r="N81" s="317"/>
      <c r="O81" s="317"/>
      <c r="P81" s="317"/>
      <c r="Q81" s="317"/>
      <c r="R81" s="317"/>
      <c r="S81" s="317"/>
      <c r="T81" s="317"/>
      <c r="U81" s="317"/>
      <c r="V81" s="317"/>
      <c r="W81" s="317"/>
      <c r="X81" s="317"/>
      <c r="Y81" s="317"/>
      <c r="Z81" s="317"/>
      <c r="AA81" s="317"/>
      <c r="AB81" s="317"/>
      <c r="AC81" s="317"/>
      <c r="AD81" s="317"/>
      <c r="AE81" s="317"/>
      <c r="AF81" s="317"/>
      <c r="AG81" s="317"/>
      <c r="AH81" s="317"/>
      <c r="AI81" s="317"/>
      <c r="AJ81" s="317"/>
      <c r="AK81" s="317"/>
      <c r="AL81" s="317"/>
      <c r="AM81" s="317"/>
      <c r="AN81" s="317"/>
      <c r="AO81" s="317"/>
      <c r="AP81" s="317"/>
      <c r="AQ81" s="317"/>
      <c r="AR81" s="317"/>
      <c r="AS81" s="317"/>
      <c r="AT81" s="317"/>
      <c r="AU81" s="317"/>
      <c r="AV81" s="317"/>
      <c r="AW81" s="317"/>
      <c r="AX81" s="317"/>
      <c r="AY81" s="317"/>
      <c r="AZ81" s="317"/>
      <c r="BA81" s="317"/>
      <c r="BB81" s="317"/>
      <c r="BC81" s="317"/>
      <c r="BD81" s="317"/>
      <c r="BE81" s="317"/>
      <c r="BF81" s="317"/>
      <c r="BG81" s="317"/>
      <c r="BH81" s="317"/>
      <c r="BI81" s="317"/>
      <c r="BJ81" s="317"/>
      <c r="BK81" s="317"/>
      <c r="BL81" s="317"/>
      <c r="BM81" s="317"/>
      <c r="BN81" s="317"/>
      <c r="BO81" s="317"/>
      <c r="BP81" s="317"/>
      <c r="BQ81" s="317"/>
      <c r="BR81" s="317"/>
      <c r="BS81" s="317"/>
      <c r="BT81" s="317"/>
      <c r="BU81" s="317"/>
      <c r="BV81" s="317"/>
      <c r="BW81" s="317"/>
      <c r="BX81" s="317"/>
      <c r="BY81" s="317"/>
      <c r="BZ81" s="317"/>
    </row>
    <row r="82" spans="3:78">
      <c r="C82" s="318"/>
      <c r="D82" s="318"/>
      <c r="E82" s="318"/>
      <c r="F82" s="317"/>
      <c r="G82" s="317"/>
      <c r="H82" s="317"/>
      <c r="I82" s="317"/>
      <c r="J82" s="317"/>
      <c r="K82" s="317"/>
      <c r="L82" s="317"/>
      <c r="M82" s="317"/>
      <c r="N82" s="317"/>
      <c r="O82" s="317"/>
      <c r="P82" s="317"/>
      <c r="Q82" s="317"/>
      <c r="R82" s="317"/>
      <c r="S82" s="317"/>
      <c r="T82" s="317"/>
      <c r="U82" s="317"/>
      <c r="V82" s="317"/>
      <c r="W82" s="317"/>
      <c r="X82" s="317"/>
      <c r="Y82" s="317"/>
      <c r="Z82" s="317"/>
      <c r="AA82" s="317"/>
      <c r="AB82" s="317"/>
      <c r="AC82" s="317"/>
      <c r="AD82" s="317"/>
      <c r="AE82" s="317"/>
      <c r="AF82" s="317"/>
      <c r="AG82" s="317"/>
      <c r="AH82" s="317"/>
      <c r="AI82" s="317"/>
      <c r="AJ82" s="317"/>
      <c r="AK82" s="317"/>
      <c r="AL82" s="317"/>
      <c r="AM82" s="317"/>
      <c r="AN82" s="317"/>
      <c r="AO82" s="317"/>
      <c r="AP82" s="317"/>
      <c r="AQ82" s="317"/>
      <c r="AR82" s="317"/>
      <c r="AS82" s="317"/>
      <c r="AT82" s="317"/>
      <c r="AU82" s="317"/>
      <c r="AV82" s="317"/>
      <c r="AW82" s="317"/>
      <c r="AX82" s="317"/>
      <c r="AY82" s="317"/>
      <c r="AZ82" s="317"/>
      <c r="BA82" s="317"/>
      <c r="BB82" s="317"/>
      <c r="BC82" s="317"/>
      <c r="BD82" s="317"/>
      <c r="BE82" s="317"/>
      <c r="BF82" s="317"/>
      <c r="BG82" s="317"/>
      <c r="BH82" s="317"/>
      <c r="BI82" s="317"/>
      <c r="BJ82" s="317"/>
      <c r="BK82" s="317"/>
      <c r="BL82" s="317"/>
      <c r="BM82" s="317"/>
      <c r="BN82" s="317"/>
      <c r="BO82" s="317"/>
      <c r="BP82" s="317"/>
      <c r="BQ82" s="317"/>
      <c r="BR82" s="317"/>
      <c r="BS82" s="317"/>
      <c r="BT82" s="317"/>
      <c r="BU82" s="317"/>
      <c r="BV82" s="317"/>
      <c r="BW82" s="317"/>
      <c r="BX82" s="317"/>
      <c r="BY82" s="317"/>
      <c r="BZ82" s="317"/>
    </row>
    <row r="83" spans="3:78">
      <c r="C83" s="318"/>
      <c r="D83" s="318"/>
      <c r="E83" s="318"/>
      <c r="F83" s="317"/>
      <c r="G83" s="317"/>
      <c r="H83" s="317"/>
      <c r="I83" s="317"/>
      <c r="J83" s="317"/>
      <c r="K83" s="317"/>
      <c r="L83" s="317"/>
      <c r="M83" s="317"/>
      <c r="N83" s="317"/>
      <c r="O83" s="317"/>
      <c r="P83" s="317"/>
      <c r="Q83" s="317"/>
      <c r="R83" s="317"/>
      <c r="S83" s="317"/>
      <c r="T83" s="317"/>
      <c r="U83" s="317"/>
      <c r="V83" s="317"/>
      <c r="W83" s="317"/>
      <c r="X83" s="317"/>
      <c r="Y83" s="317"/>
      <c r="Z83" s="317"/>
      <c r="AA83" s="317"/>
      <c r="AB83" s="317"/>
      <c r="AC83" s="317"/>
      <c r="AD83" s="317"/>
      <c r="AE83" s="317"/>
      <c r="AF83" s="317"/>
      <c r="AG83" s="317"/>
      <c r="AH83" s="317"/>
      <c r="AI83" s="317"/>
      <c r="AJ83" s="317"/>
      <c r="AK83" s="317"/>
      <c r="AL83" s="317"/>
      <c r="AM83" s="317"/>
      <c r="AN83" s="317"/>
      <c r="AO83" s="317"/>
      <c r="AP83" s="317"/>
      <c r="AQ83" s="317"/>
      <c r="AR83" s="317"/>
      <c r="AS83" s="317"/>
      <c r="AT83" s="317"/>
      <c r="AU83" s="317"/>
      <c r="AV83" s="317"/>
      <c r="AW83" s="317"/>
      <c r="AX83" s="317"/>
      <c r="AY83" s="317"/>
      <c r="AZ83" s="317"/>
      <c r="BA83" s="317"/>
      <c r="BB83" s="317"/>
      <c r="BC83" s="317"/>
      <c r="BD83" s="317"/>
      <c r="BE83" s="317"/>
      <c r="BF83" s="317"/>
      <c r="BG83" s="317"/>
      <c r="BH83" s="317"/>
      <c r="BI83" s="317"/>
      <c r="BJ83" s="317"/>
      <c r="BK83" s="317"/>
      <c r="BL83" s="317"/>
      <c r="BM83" s="317"/>
      <c r="BN83" s="317"/>
      <c r="BO83" s="317"/>
      <c r="BP83" s="317"/>
      <c r="BQ83" s="317"/>
      <c r="BR83" s="317"/>
      <c r="BS83" s="317"/>
      <c r="BT83" s="317"/>
      <c r="BU83" s="317"/>
      <c r="BV83" s="317"/>
      <c r="BW83" s="317"/>
      <c r="BX83" s="317"/>
      <c r="BY83" s="317"/>
      <c r="BZ83" s="317"/>
    </row>
    <row r="84" spans="3:78">
      <c r="C84" s="318"/>
      <c r="D84" s="318"/>
      <c r="E84" s="318"/>
      <c r="F84" s="317"/>
      <c r="G84" s="317"/>
      <c r="H84" s="317"/>
      <c r="I84" s="317"/>
      <c r="J84" s="317"/>
      <c r="K84" s="317"/>
      <c r="L84" s="317"/>
      <c r="M84" s="317"/>
      <c r="N84" s="317"/>
      <c r="O84" s="317"/>
      <c r="P84" s="317"/>
      <c r="Q84" s="317"/>
      <c r="R84" s="317"/>
      <c r="S84" s="317"/>
      <c r="T84" s="317"/>
      <c r="U84" s="317"/>
      <c r="V84" s="317"/>
      <c r="W84" s="317"/>
      <c r="X84" s="317"/>
      <c r="Y84" s="317"/>
      <c r="Z84" s="317"/>
      <c r="AA84" s="317"/>
      <c r="AB84" s="317"/>
      <c r="AC84" s="317"/>
      <c r="AD84" s="317"/>
      <c r="AE84" s="317"/>
      <c r="AF84" s="317"/>
      <c r="AG84" s="317"/>
      <c r="AH84" s="317"/>
      <c r="AI84" s="317"/>
      <c r="AJ84" s="317"/>
      <c r="AK84" s="317"/>
      <c r="AL84" s="317"/>
      <c r="AM84" s="317"/>
      <c r="AN84" s="317"/>
      <c r="AO84" s="317"/>
      <c r="AP84" s="317"/>
      <c r="AQ84" s="317"/>
      <c r="AR84" s="317"/>
      <c r="AS84" s="317"/>
      <c r="AT84" s="317"/>
      <c r="AU84" s="317"/>
      <c r="AV84" s="317"/>
      <c r="AW84" s="317"/>
      <c r="AX84" s="317"/>
      <c r="AY84" s="317"/>
      <c r="AZ84" s="317"/>
      <c r="BA84" s="317"/>
      <c r="BB84" s="317"/>
      <c r="BC84" s="317"/>
      <c r="BD84" s="317"/>
      <c r="BE84" s="317"/>
      <c r="BF84" s="317"/>
      <c r="BG84" s="317"/>
      <c r="BH84" s="317"/>
      <c r="BI84" s="317"/>
      <c r="BJ84" s="317"/>
      <c r="BK84" s="317"/>
      <c r="BL84" s="317"/>
      <c r="BM84" s="317"/>
      <c r="BN84" s="317"/>
      <c r="BO84" s="317"/>
      <c r="BP84" s="317"/>
      <c r="BQ84" s="317"/>
      <c r="BR84" s="317"/>
      <c r="BS84" s="317"/>
      <c r="BT84" s="317"/>
      <c r="BU84" s="317"/>
      <c r="BV84" s="317"/>
      <c r="BW84" s="317"/>
      <c r="BX84" s="317"/>
      <c r="BY84" s="317"/>
      <c r="BZ84" s="317"/>
    </row>
    <row r="85" spans="3:78">
      <c r="C85" s="318"/>
      <c r="D85" s="318"/>
      <c r="E85" s="318"/>
      <c r="F85" s="317"/>
      <c r="G85" s="317"/>
      <c r="H85" s="317"/>
      <c r="I85" s="317"/>
      <c r="J85" s="317"/>
      <c r="K85" s="317"/>
      <c r="L85" s="317"/>
      <c r="M85" s="317"/>
      <c r="N85" s="317"/>
      <c r="O85" s="317"/>
      <c r="P85" s="317"/>
      <c r="Q85" s="317"/>
      <c r="R85" s="317"/>
      <c r="S85" s="317"/>
      <c r="T85" s="317"/>
      <c r="U85" s="317"/>
      <c r="V85" s="317"/>
      <c r="W85" s="317"/>
      <c r="X85" s="317"/>
      <c r="Y85" s="317"/>
      <c r="Z85" s="317"/>
      <c r="AA85" s="317"/>
      <c r="AB85" s="317"/>
      <c r="AC85" s="317"/>
      <c r="AD85" s="317"/>
      <c r="AE85" s="317"/>
      <c r="AF85" s="317"/>
      <c r="AG85" s="317"/>
      <c r="AH85" s="317"/>
      <c r="AI85" s="317"/>
      <c r="AJ85" s="317"/>
      <c r="AK85" s="317"/>
      <c r="AL85" s="317"/>
      <c r="AM85" s="317"/>
      <c r="AN85" s="317"/>
      <c r="AO85" s="317"/>
      <c r="AP85" s="317"/>
      <c r="AQ85" s="317"/>
      <c r="AR85" s="317"/>
      <c r="AS85" s="317"/>
      <c r="AT85" s="317"/>
      <c r="AU85" s="317"/>
      <c r="AV85" s="317"/>
      <c r="AW85" s="317"/>
      <c r="AX85" s="317"/>
      <c r="AY85" s="317"/>
      <c r="AZ85" s="317"/>
      <c r="BA85" s="317"/>
      <c r="BB85" s="317"/>
      <c r="BC85" s="317"/>
      <c r="BD85" s="317"/>
      <c r="BE85" s="317"/>
      <c r="BF85" s="317"/>
      <c r="BG85" s="317"/>
      <c r="BH85" s="317"/>
      <c r="BI85" s="317"/>
      <c r="BJ85" s="317"/>
      <c r="BK85" s="317"/>
      <c r="BL85" s="317"/>
      <c r="BM85" s="317"/>
      <c r="BN85" s="317"/>
      <c r="BO85" s="317"/>
      <c r="BP85" s="317"/>
      <c r="BQ85" s="317"/>
      <c r="BR85" s="317"/>
      <c r="BS85" s="317"/>
      <c r="BT85" s="317"/>
      <c r="BU85" s="317"/>
      <c r="BV85" s="317"/>
      <c r="BW85" s="317"/>
      <c r="BX85" s="317"/>
      <c r="BY85" s="317"/>
      <c r="BZ85" s="317"/>
    </row>
    <row r="86" spans="3:78">
      <c r="C86" s="318"/>
      <c r="D86" s="318"/>
      <c r="E86" s="318"/>
      <c r="F86" s="317"/>
      <c r="G86" s="317"/>
      <c r="H86" s="317"/>
      <c r="I86" s="317"/>
      <c r="J86" s="317"/>
      <c r="K86" s="317"/>
      <c r="L86" s="317"/>
      <c r="M86" s="317"/>
      <c r="N86" s="317"/>
      <c r="O86" s="317"/>
      <c r="P86" s="317"/>
      <c r="Q86" s="317"/>
      <c r="R86" s="317"/>
      <c r="S86" s="317"/>
      <c r="T86" s="317"/>
      <c r="U86" s="317"/>
      <c r="V86" s="317"/>
      <c r="W86" s="317"/>
      <c r="X86" s="317"/>
      <c r="Y86" s="317"/>
      <c r="Z86" s="317"/>
      <c r="AA86" s="317"/>
      <c r="AB86" s="317"/>
      <c r="AC86" s="317"/>
      <c r="AD86" s="317"/>
      <c r="AE86" s="317"/>
      <c r="AF86" s="317"/>
      <c r="AG86" s="317"/>
      <c r="AH86" s="317"/>
      <c r="AI86" s="317"/>
      <c r="AJ86" s="317"/>
      <c r="AK86" s="317"/>
      <c r="AL86" s="317"/>
      <c r="AM86" s="317"/>
      <c r="AN86" s="317"/>
      <c r="AO86" s="317"/>
      <c r="AP86" s="317"/>
      <c r="AQ86" s="317"/>
      <c r="AR86" s="317"/>
      <c r="AS86" s="317"/>
      <c r="AT86" s="317"/>
      <c r="AU86" s="317"/>
      <c r="AV86" s="317"/>
      <c r="AW86" s="317"/>
      <c r="AX86" s="317"/>
      <c r="AY86" s="317"/>
      <c r="AZ86" s="317"/>
      <c r="BA86" s="317"/>
      <c r="BB86" s="317"/>
      <c r="BC86" s="317"/>
      <c r="BD86" s="317"/>
      <c r="BE86" s="317"/>
      <c r="BF86" s="317"/>
      <c r="BG86" s="317"/>
      <c r="BH86" s="317"/>
      <c r="BI86" s="317"/>
      <c r="BJ86" s="317"/>
      <c r="BK86" s="317"/>
      <c r="BL86" s="317"/>
      <c r="BM86" s="317"/>
      <c r="BN86" s="317"/>
      <c r="BO86" s="317"/>
      <c r="BP86" s="317"/>
      <c r="BQ86" s="317"/>
      <c r="BR86" s="317"/>
      <c r="BS86" s="317"/>
      <c r="BT86" s="317"/>
      <c r="BU86" s="317"/>
      <c r="BV86" s="317"/>
      <c r="BW86" s="317"/>
      <c r="BX86" s="317"/>
      <c r="BY86" s="317"/>
      <c r="BZ86" s="317"/>
    </row>
    <row r="87" spans="3:78">
      <c r="C87" s="318"/>
      <c r="D87" s="318"/>
      <c r="E87" s="318"/>
      <c r="F87" s="317"/>
      <c r="G87" s="317"/>
      <c r="H87" s="317"/>
      <c r="I87" s="317"/>
      <c r="J87" s="317"/>
      <c r="K87" s="317"/>
      <c r="L87" s="317"/>
      <c r="M87" s="317"/>
      <c r="N87" s="317"/>
      <c r="O87" s="317"/>
      <c r="P87" s="317"/>
      <c r="Q87" s="317"/>
      <c r="R87" s="317"/>
      <c r="S87" s="317"/>
      <c r="T87" s="317"/>
      <c r="U87" s="317"/>
      <c r="V87" s="317"/>
      <c r="W87" s="317"/>
      <c r="X87" s="317"/>
      <c r="Y87" s="317"/>
      <c r="Z87" s="317"/>
      <c r="AA87" s="317"/>
      <c r="AB87" s="317"/>
      <c r="AC87" s="317"/>
      <c r="AD87" s="317"/>
      <c r="AE87" s="317"/>
      <c r="AF87" s="317"/>
      <c r="AG87" s="317"/>
      <c r="AH87" s="317"/>
      <c r="AI87" s="317"/>
      <c r="AJ87" s="317"/>
      <c r="AK87" s="317"/>
      <c r="AL87" s="317"/>
      <c r="AM87" s="317"/>
      <c r="AN87" s="317"/>
      <c r="AO87" s="317"/>
      <c r="AP87" s="317"/>
      <c r="AQ87" s="317"/>
      <c r="AR87" s="317"/>
      <c r="AS87" s="317"/>
      <c r="AT87" s="317"/>
      <c r="AU87" s="317"/>
      <c r="AV87" s="317"/>
      <c r="AW87" s="317"/>
      <c r="AX87" s="317"/>
      <c r="AY87" s="317"/>
      <c r="AZ87" s="317"/>
      <c r="BA87" s="317"/>
      <c r="BB87" s="317"/>
      <c r="BC87" s="317"/>
      <c r="BD87" s="317"/>
      <c r="BE87" s="317"/>
      <c r="BF87" s="317"/>
      <c r="BG87" s="317"/>
      <c r="BH87" s="317"/>
      <c r="BI87" s="317"/>
      <c r="BJ87" s="317"/>
      <c r="BK87" s="317"/>
      <c r="BL87" s="317"/>
      <c r="BM87" s="317"/>
      <c r="BN87" s="317"/>
      <c r="BO87" s="317"/>
      <c r="BP87" s="317"/>
      <c r="BQ87" s="317"/>
      <c r="BR87" s="317"/>
      <c r="BS87" s="317"/>
      <c r="BT87" s="317"/>
      <c r="BU87" s="317"/>
      <c r="BV87" s="317"/>
      <c r="BW87" s="317"/>
      <c r="BX87" s="317"/>
      <c r="BY87" s="317"/>
      <c r="BZ87" s="317"/>
    </row>
    <row r="88" spans="3:78">
      <c r="C88" s="318"/>
      <c r="D88" s="318"/>
      <c r="E88" s="318"/>
      <c r="F88" s="317"/>
      <c r="G88" s="317"/>
      <c r="H88" s="317"/>
      <c r="I88" s="317"/>
      <c r="J88" s="317"/>
      <c r="K88" s="317"/>
      <c r="L88" s="317"/>
      <c r="M88" s="317"/>
      <c r="N88" s="317"/>
      <c r="O88" s="317"/>
      <c r="P88" s="317"/>
      <c r="Q88" s="317"/>
      <c r="R88" s="317"/>
      <c r="S88" s="317"/>
      <c r="T88" s="317"/>
      <c r="U88" s="317"/>
      <c r="V88" s="317"/>
      <c r="W88" s="317"/>
      <c r="X88" s="317"/>
      <c r="Y88" s="317"/>
      <c r="Z88" s="317"/>
      <c r="AA88" s="317"/>
      <c r="AB88" s="317"/>
      <c r="AC88" s="317"/>
      <c r="AD88" s="317"/>
      <c r="AE88" s="317"/>
      <c r="AF88" s="317"/>
      <c r="AG88" s="317"/>
      <c r="AH88" s="317"/>
      <c r="AI88" s="317"/>
      <c r="AJ88" s="317"/>
      <c r="AK88" s="317"/>
      <c r="AL88" s="317"/>
      <c r="AM88" s="317"/>
      <c r="AN88" s="317"/>
      <c r="AO88" s="317"/>
      <c r="AP88" s="317"/>
      <c r="AQ88" s="317"/>
      <c r="AR88" s="317"/>
      <c r="AS88" s="317"/>
      <c r="AT88" s="317"/>
      <c r="AU88" s="317"/>
      <c r="AV88" s="317"/>
      <c r="AW88" s="317"/>
      <c r="AX88" s="317"/>
      <c r="AY88" s="317"/>
      <c r="AZ88" s="317"/>
      <c r="BA88" s="317"/>
      <c r="BB88" s="317"/>
      <c r="BC88" s="317"/>
      <c r="BD88" s="317"/>
      <c r="BE88" s="317"/>
      <c r="BF88" s="317"/>
      <c r="BG88" s="317"/>
      <c r="BH88" s="317"/>
      <c r="BI88" s="317"/>
      <c r="BJ88" s="317"/>
      <c r="BK88" s="317"/>
      <c r="BL88" s="317"/>
      <c r="BM88" s="317"/>
      <c r="BN88" s="317"/>
      <c r="BO88" s="317"/>
      <c r="BP88" s="317"/>
      <c r="BQ88" s="317"/>
      <c r="BR88" s="317"/>
      <c r="BS88" s="317"/>
      <c r="BT88" s="317"/>
      <c r="BU88" s="317"/>
      <c r="BV88" s="317"/>
      <c r="BW88" s="317"/>
      <c r="BX88" s="317"/>
      <c r="BY88" s="317"/>
      <c r="BZ88" s="317"/>
    </row>
    <row r="89" spans="3:78">
      <c r="C89" s="318"/>
      <c r="D89" s="318"/>
      <c r="E89" s="318"/>
      <c r="F89" s="317"/>
      <c r="G89" s="317"/>
      <c r="H89" s="317"/>
      <c r="I89" s="317"/>
      <c r="J89" s="317"/>
      <c r="K89" s="317"/>
      <c r="L89" s="317"/>
      <c r="M89" s="317"/>
      <c r="N89" s="317"/>
      <c r="O89" s="317"/>
      <c r="P89" s="317"/>
      <c r="Q89" s="317"/>
      <c r="R89" s="317"/>
      <c r="S89" s="317"/>
      <c r="T89" s="317"/>
      <c r="U89" s="317"/>
      <c r="V89" s="317"/>
      <c r="W89" s="317"/>
      <c r="X89" s="317"/>
      <c r="Y89" s="317"/>
      <c r="Z89" s="317"/>
      <c r="AA89" s="317"/>
      <c r="AB89" s="317"/>
      <c r="AC89" s="317"/>
      <c r="AD89" s="317"/>
      <c r="AE89" s="317"/>
      <c r="AF89" s="317"/>
      <c r="AG89" s="317"/>
      <c r="AH89" s="317"/>
      <c r="AI89" s="317"/>
      <c r="AJ89" s="317"/>
      <c r="AK89" s="317"/>
      <c r="AL89" s="317"/>
      <c r="AM89" s="317"/>
      <c r="AN89" s="317"/>
      <c r="AO89" s="317"/>
      <c r="AP89" s="317"/>
      <c r="AQ89" s="317"/>
      <c r="AR89" s="317"/>
      <c r="AS89" s="317"/>
      <c r="AT89" s="317"/>
      <c r="AU89" s="317"/>
      <c r="AV89" s="317"/>
      <c r="AW89" s="317"/>
      <c r="AX89" s="317"/>
      <c r="AY89" s="317"/>
      <c r="AZ89" s="317"/>
      <c r="BA89" s="317"/>
      <c r="BB89" s="317"/>
      <c r="BC89" s="317"/>
      <c r="BD89" s="317"/>
      <c r="BE89" s="317"/>
      <c r="BF89" s="317"/>
      <c r="BG89" s="317"/>
      <c r="BH89" s="317"/>
      <c r="BI89" s="317"/>
      <c r="BJ89" s="317"/>
      <c r="BK89" s="317"/>
      <c r="BL89" s="317"/>
      <c r="BM89" s="317"/>
      <c r="BN89" s="317"/>
      <c r="BO89" s="317"/>
      <c r="BP89" s="317"/>
      <c r="BQ89" s="317"/>
      <c r="BR89" s="317"/>
      <c r="BS89" s="317"/>
      <c r="BT89" s="317"/>
      <c r="BU89" s="317"/>
      <c r="BV89" s="317"/>
      <c r="BW89" s="317"/>
      <c r="BX89" s="317"/>
      <c r="BY89" s="317"/>
      <c r="BZ89" s="317"/>
    </row>
    <row r="90" spans="3:78">
      <c r="C90" s="318"/>
      <c r="D90" s="318"/>
      <c r="E90" s="318"/>
      <c r="F90" s="317"/>
      <c r="G90" s="317"/>
      <c r="H90" s="317"/>
      <c r="I90" s="317"/>
      <c r="J90" s="317"/>
      <c r="K90" s="317"/>
      <c r="L90" s="317"/>
      <c r="M90" s="317"/>
      <c r="N90" s="317"/>
      <c r="O90" s="317"/>
      <c r="P90" s="317"/>
      <c r="Q90" s="317"/>
      <c r="R90" s="317"/>
      <c r="S90" s="317"/>
      <c r="T90" s="317"/>
      <c r="U90" s="317"/>
      <c r="V90" s="317"/>
      <c r="W90" s="317"/>
      <c r="X90" s="317"/>
      <c r="Y90" s="317"/>
      <c r="Z90" s="317"/>
      <c r="AA90" s="317"/>
      <c r="AB90" s="317"/>
      <c r="AC90" s="317"/>
      <c r="AD90" s="317"/>
      <c r="AE90" s="317"/>
      <c r="AF90" s="317"/>
      <c r="AG90" s="317"/>
      <c r="AH90" s="317"/>
      <c r="AI90" s="317"/>
      <c r="AJ90" s="317"/>
      <c r="AK90" s="317"/>
      <c r="AL90" s="317"/>
      <c r="AM90" s="317"/>
      <c r="AN90" s="317"/>
      <c r="AO90" s="317"/>
      <c r="AP90" s="317"/>
      <c r="AQ90" s="317"/>
      <c r="AR90" s="317"/>
      <c r="AS90" s="317"/>
      <c r="AT90" s="317"/>
      <c r="AU90" s="317"/>
      <c r="AV90" s="317"/>
      <c r="AW90" s="317"/>
      <c r="AX90" s="317"/>
      <c r="AY90" s="317"/>
      <c r="AZ90" s="317"/>
      <c r="BA90" s="317"/>
      <c r="BB90" s="317"/>
      <c r="BC90" s="317"/>
      <c r="BD90" s="317"/>
      <c r="BE90" s="317"/>
      <c r="BF90" s="317"/>
      <c r="BG90" s="317"/>
      <c r="BH90" s="317"/>
      <c r="BI90" s="317"/>
      <c r="BJ90" s="317"/>
      <c r="BK90" s="317"/>
      <c r="BL90" s="317"/>
      <c r="BM90" s="317"/>
      <c r="BN90" s="317"/>
      <c r="BO90" s="317"/>
      <c r="BP90" s="317"/>
      <c r="BQ90" s="317"/>
      <c r="BR90" s="317"/>
      <c r="BS90" s="317"/>
      <c r="BT90" s="317"/>
      <c r="BU90" s="317"/>
      <c r="BV90" s="317"/>
      <c r="BW90" s="317"/>
      <c r="BX90" s="317"/>
      <c r="BY90" s="317"/>
      <c r="BZ90" s="317"/>
    </row>
    <row r="91" spans="3:78">
      <c r="C91" s="318"/>
      <c r="D91" s="318"/>
      <c r="E91" s="318"/>
      <c r="F91" s="317"/>
      <c r="G91" s="317"/>
      <c r="H91" s="317"/>
      <c r="I91" s="317"/>
      <c r="J91" s="317"/>
      <c r="K91" s="317"/>
      <c r="L91" s="317"/>
      <c r="M91" s="317"/>
      <c r="N91" s="317"/>
      <c r="O91" s="317"/>
      <c r="P91" s="317"/>
      <c r="Q91" s="317"/>
      <c r="R91" s="317"/>
      <c r="S91" s="317"/>
      <c r="T91" s="317"/>
      <c r="U91" s="317"/>
      <c r="V91" s="317"/>
      <c r="W91" s="317"/>
      <c r="X91" s="317"/>
      <c r="Y91" s="317"/>
      <c r="Z91" s="317"/>
      <c r="AA91" s="317"/>
      <c r="AB91" s="317"/>
      <c r="AC91" s="317"/>
      <c r="AD91" s="317"/>
      <c r="AE91" s="317"/>
      <c r="AF91" s="317"/>
      <c r="AG91" s="317"/>
      <c r="AH91" s="317"/>
      <c r="AI91" s="317"/>
      <c r="AJ91" s="317"/>
      <c r="AK91" s="317"/>
      <c r="AL91" s="317"/>
      <c r="AM91" s="317"/>
      <c r="AN91" s="317"/>
      <c r="AO91" s="317"/>
      <c r="AP91" s="317"/>
      <c r="AQ91" s="317"/>
      <c r="AR91" s="317"/>
      <c r="AS91" s="317"/>
      <c r="AT91" s="317"/>
      <c r="AU91" s="317"/>
      <c r="AV91" s="317"/>
      <c r="AW91" s="317"/>
      <c r="AX91" s="317"/>
      <c r="AY91" s="317"/>
      <c r="AZ91" s="317"/>
      <c r="BA91" s="317"/>
      <c r="BB91" s="317"/>
      <c r="BC91" s="317"/>
      <c r="BD91" s="317"/>
      <c r="BE91" s="317"/>
      <c r="BF91" s="317"/>
      <c r="BG91" s="317"/>
      <c r="BH91" s="317"/>
      <c r="BI91" s="317"/>
      <c r="BJ91" s="317"/>
      <c r="BK91" s="317"/>
      <c r="BL91" s="317"/>
      <c r="BM91" s="317"/>
      <c r="BN91" s="317"/>
      <c r="BO91" s="317"/>
      <c r="BP91" s="317"/>
      <c r="BQ91" s="317"/>
      <c r="BR91" s="317"/>
      <c r="BS91" s="317"/>
      <c r="BT91" s="317"/>
      <c r="BU91" s="317"/>
      <c r="BV91" s="317"/>
      <c r="BW91" s="317"/>
      <c r="BX91" s="317"/>
      <c r="BY91" s="317"/>
      <c r="BZ91" s="317"/>
    </row>
    <row r="92" spans="3:78">
      <c r="C92" s="318"/>
      <c r="D92" s="318"/>
      <c r="E92" s="318"/>
      <c r="F92" s="317"/>
      <c r="G92" s="317"/>
      <c r="H92" s="317"/>
      <c r="I92" s="317"/>
      <c r="J92" s="317"/>
      <c r="K92" s="317"/>
      <c r="L92" s="317"/>
      <c r="M92" s="317"/>
      <c r="N92" s="317"/>
      <c r="O92" s="317"/>
      <c r="P92" s="317"/>
      <c r="Q92" s="317"/>
      <c r="R92" s="317"/>
      <c r="S92" s="317"/>
      <c r="T92" s="317"/>
      <c r="U92" s="317"/>
      <c r="V92" s="317"/>
      <c r="W92" s="317"/>
      <c r="X92" s="317"/>
      <c r="Y92" s="317"/>
      <c r="Z92" s="317"/>
      <c r="AA92" s="317"/>
      <c r="AB92" s="317"/>
      <c r="AC92" s="317"/>
      <c r="AD92" s="317"/>
      <c r="AE92" s="317"/>
      <c r="AF92" s="317"/>
      <c r="AG92" s="317"/>
      <c r="AH92" s="317"/>
      <c r="AI92" s="317"/>
      <c r="AJ92" s="317"/>
      <c r="AK92" s="317"/>
      <c r="AL92" s="317"/>
      <c r="AM92" s="317"/>
      <c r="AN92" s="317"/>
      <c r="AO92" s="317"/>
      <c r="AP92" s="317"/>
      <c r="AQ92" s="317"/>
      <c r="AR92" s="317"/>
      <c r="AS92" s="317"/>
      <c r="AT92" s="317"/>
      <c r="AU92" s="317"/>
      <c r="AV92" s="317"/>
      <c r="AW92" s="317"/>
      <c r="AX92" s="317"/>
      <c r="AY92" s="317"/>
      <c r="AZ92" s="317"/>
      <c r="BA92" s="317"/>
      <c r="BB92" s="317"/>
      <c r="BC92" s="317"/>
      <c r="BD92" s="317"/>
      <c r="BE92" s="317"/>
      <c r="BF92" s="317"/>
      <c r="BG92" s="317"/>
      <c r="BH92" s="317"/>
      <c r="BI92" s="317"/>
      <c r="BJ92" s="317"/>
      <c r="BK92" s="317"/>
      <c r="BL92" s="317"/>
      <c r="BM92" s="317"/>
      <c r="BN92" s="317"/>
      <c r="BO92" s="317"/>
      <c r="BP92" s="317"/>
      <c r="BQ92" s="317"/>
      <c r="BR92" s="317"/>
      <c r="BS92" s="317"/>
      <c r="BT92" s="317"/>
      <c r="BU92" s="317"/>
      <c r="BV92" s="317"/>
      <c r="BW92" s="317"/>
      <c r="BX92" s="317"/>
      <c r="BY92" s="317"/>
      <c r="BZ92" s="317"/>
    </row>
    <row r="93" spans="3:78">
      <c r="C93" s="318"/>
      <c r="D93" s="318"/>
      <c r="E93" s="318"/>
      <c r="F93" s="317"/>
      <c r="G93" s="317"/>
      <c r="H93" s="317"/>
      <c r="I93" s="317"/>
      <c r="J93" s="317"/>
      <c r="K93" s="317"/>
      <c r="L93" s="317"/>
      <c r="M93" s="317"/>
      <c r="N93" s="317"/>
      <c r="O93" s="317"/>
      <c r="P93" s="317"/>
      <c r="Q93" s="317"/>
      <c r="R93" s="317"/>
      <c r="S93" s="317"/>
      <c r="T93" s="317"/>
      <c r="U93" s="317"/>
      <c r="V93" s="317"/>
      <c r="W93" s="317"/>
      <c r="X93" s="317"/>
      <c r="Y93" s="317"/>
      <c r="Z93" s="317"/>
      <c r="AA93" s="317"/>
      <c r="AB93" s="317"/>
      <c r="AC93" s="317"/>
      <c r="AD93" s="317"/>
      <c r="AE93" s="317"/>
      <c r="AF93" s="317"/>
      <c r="AG93" s="317"/>
      <c r="AH93" s="317"/>
      <c r="AI93" s="317"/>
      <c r="AJ93" s="317"/>
      <c r="AK93" s="317"/>
      <c r="AL93" s="317"/>
      <c r="AM93" s="317"/>
      <c r="AN93" s="317"/>
      <c r="AO93" s="317"/>
      <c r="AP93" s="317"/>
      <c r="AQ93" s="317"/>
      <c r="AR93" s="317"/>
      <c r="AS93" s="317"/>
      <c r="AT93" s="317"/>
      <c r="AU93" s="317"/>
      <c r="AV93" s="317"/>
      <c r="AW93" s="317"/>
      <c r="AX93" s="317"/>
      <c r="AY93" s="317"/>
      <c r="AZ93" s="317"/>
      <c r="BA93" s="317"/>
      <c r="BB93" s="317"/>
      <c r="BC93" s="317"/>
      <c r="BD93" s="317"/>
      <c r="BE93" s="317"/>
      <c r="BF93" s="317"/>
      <c r="BG93" s="317"/>
      <c r="BH93" s="317"/>
      <c r="BI93" s="317"/>
      <c r="BJ93" s="317"/>
      <c r="BK93" s="317"/>
      <c r="BL93" s="317"/>
      <c r="BM93" s="317"/>
      <c r="BN93" s="317"/>
      <c r="BO93" s="317"/>
      <c r="BP93" s="317"/>
      <c r="BQ93" s="317"/>
      <c r="BR93" s="317"/>
      <c r="BS93" s="317"/>
      <c r="BT93" s="317"/>
      <c r="BU93" s="317"/>
      <c r="BV93" s="317"/>
      <c r="BW93" s="317"/>
      <c r="BX93" s="317"/>
      <c r="BY93" s="317"/>
      <c r="BZ93" s="317"/>
    </row>
    <row r="94" spans="3:78">
      <c r="C94" s="318"/>
      <c r="D94" s="318"/>
      <c r="E94" s="318"/>
      <c r="F94" s="317"/>
      <c r="G94" s="317"/>
      <c r="H94" s="317"/>
      <c r="I94" s="317"/>
      <c r="J94" s="317"/>
      <c r="K94" s="317"/>
      <c r="L94" s="317"/>
      <c r="M94" s="317"/>
      <c r="N94" s="317"/>
      <c r="O94" s="317"/>
      <c r="P94" s="317"/>
      <c r="Q94" s="317"/>
      <c r="R94" s="317"/>
      <c r="S94" s="317"/>
      <c r="T94" s="317"/>
      <c r="U94" s="317"/>
      <c r="V94" s="317"/>
      <c r="W94" s="317"/>
      <c r="X94" s="317"/>
      <c r="Y94" s="317"/>
      <c r="Z94" s="317"/>
      <c r="AA94" s="317"/>
      <c r="AB94" s="317"/>
      <c r="AC94" s="317"/>
      <c r="AD94" s="317"/>
      <c r="AE94" s="317"/>
      <c r="AF94" s="317"/>
      <c r="AG94" s="317"/>
      <c r="AH94" s="317"/>
      <c r="AI94" s="317"/>
      <c r="AJ94" s="317"/>
      <c r="AK94" s="317"/>
      <c r="AL94" s="317"/>
      <c r="AM94" s="317"/>
      <c r="AN94" s="317"/>
      <c r="AO94" s="317"/>
      <c r="AP94" s="317"/>
      <c r="AQ94" s="317"/>
      <c r="AR94" s="317"/>
      <c r="AS94" s="317"/>
      <c r="AT94" s="317"/>
      <c r="AU94" s="317"/>
      <c r="AV94" s="317"/>
      <c r="AW94" s="317"/>
      <c r="AX94" s="317"/>
      <c r="AY94" s="317"/>
      <c r="AZ94" s="317"/>
      <c r="BA94" s="317"/>
      <c r="BB94" s="317"/>
      <c r="BC94" s="317"/>
      <c r="BD94" s="317"/>
      <c r="BE94" s="317"/>
      <c r="BF94" s="317"/>
      <c r="BG94" s="317"/>
      <c r="BH94" s="317"/>
      <c r="BI94" s="317"/>
      <c r="BJ94" s="317"/>
      <c r="BK94" s="317"/>
      <c r="BL94" s="317"/>
      <c r="BM94" s="317"/>
      <c r="BN94" s="317"/>
      <c r="BO94" s="317"/>
      <c r="BP94" s="317"/>
      <c r="BQ94" s="317"/>
      <c r="BR94" s="317"/>
      <c r="BS94" s="317"/>
      <c r="BT94" s="317"/>
      <c r="BU94" s="317"/>
      <c r="BV94" s="317"/>
      <c r="BW94" s="317"/>
      <c r="BX94" s="317"/>
      <c r="BY94" s="317"/>
      <c r="BZ94" s="317"/>
    </row>
    <row r="95" spans="3:78">
      <c r="C95" s="318"/>
      <c r="D95" s="318"/>
      <c r="E95" s="318"/>
      <c r="F95" s="317"/>
      <c r="G95" s="317"/>
      <c r="H95" s="317"/>
      <c r="I95" s="317"/>
      <c r="J95" s="317"/>
      <c r="K95" s="317"/>
      <c r="L95" s="317"/>
      <c r="M95" s="317"/>
      <c r="N95" s="317"/>
      <c r="O95" s="317"/>
      <c r="P95" s="317"/>
      <c r="Q95" s="317"/>
      <c r="R95" s="317"/>
      <c r="S95" s="317"/>
      <c r="T95" s="317"/>
      <c r="U95" s="317"/>
      <c r="V95" s="317"/>
      <c r="W95" s="317"/>
      <c r="X95" s="317"/>
      <c r="Y95" s="317"/>
      <c r="Z95" s="317"/>
      <c r="AA95" s="317"/>
      <c r="AB95" s="317"/>
      <c r="AC95" s="317"/>
      <c r="AD95" s="317"/>
      <c r="AE95" s="317"/>
      <c r="AF95" s="317"/>
      <c r="AG95" s="317"/>
      <c r="AH95" s="317"/>
      <c r="AI95" s="317"/>
      <c r="AJ95" s="317"/>
      <c r="AK95" s="317"/>
      <c r="AL95" s="317"/>
      <c r="AM95" s="317"/>
      <c r="AN95" s="317"/>
      <c r="AO95" s="317"/>
      <c r="AP95" s="317"/>
      <c r="AQ95" s="317"/>
      <c r="AR95" s="317"/>
      <c r="AS95" s="317"/>
      <c r="AT95" s="317"/>
      <c r="AU95" s="317"/>
      <c r="AV95" s="317"/>
      <c r="AW95" s="317"/>
      <c r="AX95" s="317"/>
      <c r="AY95" s="317"/>
      <c r="AZ95" s="317"/>
      <c r="BA95" s="317"/>
      <c r="BB95" s="317"/>
      <c r="BC95" s="317"/>
      <c r="BD95" s="317"/>
      <c r="BE95" s="317"/>
      <c r="BF95" s="317"/>
      <c r="BG95" s="317"/>
      <c r="BH95" s="317"/>
      <c r="BI95" s="317"/>
      <c r="BJ95" s="317"/>
      <c r="BK95" s="317"/>
      <c r="BL95" s="317"/>
      <c r="BM95" s="317"/>
      <c r="BN95" s="317"/>
      <c r="BO95" s="317"/>
      <c r="BP95" s="317"/>
      <c r="BQ95" s="317"/>
      <c r="BR95" s="317"/>
      <c r="BS95" s="317"/>
      <c r="BT95" s="317"/>
      <c r="BU95" s="317"/>
      <c r="BV95" s="317"/>
      <c r="BW95" s="317"/>
      <c r="BX95" s="317"/>
      <c r="BY95" s="317"/>
      <c r="BZ95" s="317"/>
    </row>
    <row r="96" spans="3:78">
      <c r="C96" s="318"/>
      <c r="D96" s="318"/>
      <c r="E96" s="318"/>
      <c r="F96" s="317"/>
      <c r="G96" s="317"/>
      <c r="H96" s="317"/>
      <c r="I96" s="317"/>
      <c r="J96" s="317"/>
      <c r="K96" s="317"/>
      <c r="L96" s="317"/>
      <c r="M96" s="317"/>
      <c r="N96" s="317"/>
      <c r="O96" s="317"/>
      <c r="P96" s="317"/>
      <c r="Q96" s="317"/>
      <c r="R96" s="317"/>
      <c r="S96" s="317"/>
      <c r="T96" s="317"/>
      <c r="U96" s="317"/>
      <c r="V96" s="317"/>
      <c r="W96" s="317"/>
      <c r="X96" s="317"/>
      <c r="Y96" s="317"/>
      <c r="Z96" s="317"/>
      <c r="AA96" s="317"/>
      <c r="AB96" s="317"/>
      <c r="AC96" s="317"/>
      <c r="AD96" s="317"/>
      <c r="AE96" s="317"/>
      <c r="AF96" s="317"/>
      <c r="AG96" s="317"/>
      <c r="AH96" s="317"/>
      <c r="AI96" s="317"/>
      <c r="AJ96" s="317"/>
      <c r="AK96" s="317"/>
      <c r="AL96" s="317"/>
      <c r="AM96" s="317"/>
      <c r="AN96" s="317"/>
      <c r="AO96" s="317"/>
      <c r="AP96" s="317"/>
      <c r="AQ96" s="317"/>
      <c r="AR96" s="317"/>
      <c r="AS96" s="317"/>
      <c r="AT96" s="317"/>
      <c r="AU96" s="317"/>
      <c r="AV96" s="317"/>
      <c r="AW96" s="317"/>
      <c r="AX96" s="317"/>
      <c r="AY96" s="317"/>
      <c r="AZ96" s="317"/>
      <c r="BA96" s="317"/>
      <c r="BB96" s="317"/>
      <c r="BC96" s="317"/>
      <c r="BD96" s="317"/>
      <c r="BE96" s="317"/>
      <c r="BF96" s="317"/>
      <c r="BG96" s="317"/>
      <c r="BH96" s="317"/>
      <c r="BI96" s="317"/>
      <c r="BJ96" s="317"/>
      <c r="BK96" s="317"/>
      <c r="BL96" s="317"/>
      <c r="BM96" s="317"/>
      <c r="BN96" s="317"/>
      <c r="BO96" s="317"/>
      <c r="BP96" s="317"/>
      <c r="BQ96" s="317"/>
      <c r="BR96" s="317"/>
      <c r="BS96" s="317"/>
      <c r="BT96" s="317"/>
      <c r="BU96" s="317"/>
      <c r="BV96" s="317"/>
      <c r="BW96" s="317"/>
      <c r="BX96" s="317"/>
      <c r="BY96" s="317"/>
      <c r="BZ96" s="317"/>
    </row>
    <row r="97" spans="3:78">
      <c r="C97" s="318"/>
      <c r="D97" s="318"/>
      <c r="E97" s="318"/>
      <c r="F97" s="317"/>
      <c r="G97" s="317"/>
      <c r="H97" s="317"/>
      <c r="I97" s="317"/>
      <c r="J97" s="317"/>
      <c r="K97" s="317"/>
      <c r="L97" s="317"/>
      <c r="M97" s="317"/>
      <c r="N97" s="317"/>
      <c r="O97" s="317"/>
      <c r="P97" s="317"/>
      <c r="Q97" s="317"/>
      <c r="R97" s="317"/>
      <c r="S97" s="317"/>
      <c r="T97" s="317"/>
      <c r="U97" s="317"/>
      <c r="V97" s="317"/>
      <c r="W97" s="317"/>
      <c r="X97" s="317"/>
      <c r="Y97" s="317"/>
      <c r="Z97" s="317"/>
      <c r="AA97" s="317"/>
      <c r="AB97" s="317"/>
      <c r="AC97" s="317"/>
      <c r="AD97" s="317"/>
      <c r="AE97" s="317"/>
      <c r="AF97" s="317"/>
      <c r="AG97" s="317"/>
      <c r="AH97" s="317"/>
      <c r="AI97" s="317"/>
      <c r="AJ97" s="317"/>
      <c r="AK97" s="317"/>
      <c r="AL97" s="317"/>
      <c r="AM97" s="317"/>
      <c r="AN97" s="317"/>
      <c r="AO97" s="317"/>
      <c r="AP97" s="317"/>
      <c r="AQ97" s="317"/>
      <c r="AR97" s="317"/>
      <c r="AS97" s="317"/>
      <c r="AT97" s="317"/>
      <c r="AU97" s="317"/>
      <c r="AV97" s="317"/>
      <c r="AW97" s="317"/>
      <c r="AX97" s="317"/>
      <c r="AY97" s="317"/>
      <c r="AZ97" s="317"/>
      <c r="BA97" s="317"/>
      <c r="BB97" s="317"/>
      <c r="BC97" s="317"/>
      <c r="BD97" s="317"/>
      <c r="BE97" s="317"/>
      <c r="BF97" s="317"/>
      <c r="BG97" s="317"/>
      <c r="BH97" s="317"/>
      <c r="BI97" s="317"/>
      <c r="BJ97" s="317"/>
      <c r="BK97" s="317"/>
      <c r="BL97" s="317"/>
      <c r="BM97" s="317"/>
      <c r="BN97" s="317"/>
      <c r="BO97" s="317"/>
      <c r="BP97" s="317"/>
      <c r="BQ97" s="317"/>
      <c r="BR97" s="317"/>
      <c r="BS97" s="317"/>
      <c r="BT97" s="317"/>
      <c r="BU97" s="317"/>
      <c r="BV97" s="317"/>
      <c r="BW97" s="317"/>
      <c r="BX97" s="317"/>
      <c r="BY97" s="317"/>
      <c r="BZ97" s="317"/>
    </row>
    <row r="98" spans="3:78">
      <c r="C98" s="318"/>
      <c r="D98" s="318"/>
      <c r="E98" s="318"/>
      <c r="F98" s="317"/>
      <c r="G98" s="317"/>
      <c r="H98" s="317"/>
      <c r="I98" s="317"/>
      <c r="J98" s="317"/>
      <c r="K98" s="317"/>
      <c r="L98" s="317"/>
      <c r="M98" s="317"/>
      <c r="N98" s="317"/>
      <c r="O98" s="317"/>
      <c r="P98" s="317"/>
      <c r="Q98" s="317"/>
      <c r="R98" s="317"/>
      <c r="S98" s="317"/>
      <c r="T98" s="317"/>
      <c r="U98" s="317"/>
      <c r="V98" s="317"/>
      <c r="W98" s="317"/>
      <c r="X98" s="317"/>
      <c r="Y98" s="317"/>
      <c r="Z98" s="317"/>
      <c r="AA98" s="317"/>
      <c r="AB98" s="317"/>
      <c r="AC98" s="317"/>
      <c r="AD98" s="317"/>
      <c r="AE98" s="317"/>
      <c r="AF98" s="317"/>
      <c r="AG98" s="317"/>
      <c r="AH98" s="317"/>
      <c r="AI98" s="317"/>
      <c r="AJ98" s="317"/>
      <c r="AK98" s="317"/>
      <c r="AL98" s="317"/>
      <c r="AM98" s="317"/>
      <c r="AN98" s="317"/>
      <c r="AO98" s="317"/>
      <c r="AP98" s="317"/>
      <c r="AQ98" s="317"/>
      <c r="AR98" s="317"/>
      <c r="AS98" s="317"/>
      <c r="AT98" s="317"/>
      <c r="AU98" s="317"/>
      <c r="AV98" s="317"/>
      <c r="AW98" s="317"/>
      <c r="AX98" s="317"/>
      <c r="AY98" s="317"/>
      <c r="AZ98" s="317"/>
      <c r="BA98" s="317"/>
      <c r="BB98" s="317"/>
      <c r="BC98" s="317"/>
      <c r="BD98" s="317"/>
      <c r="BE98" s="317"/>
      <c r="BF98" s="317"/>
      <c r="BG98" s="317"/>
      <c r="BH98" s="317"/>
      <c r="BI98" s="317"/>
      <c r="BJ98" s="317"/>
      <c r="BK98" s="317"/>
      <c r="BL98" s="317"/>
      <c r="BM98" s="317"/>
      <c r="BN98" s="317"/>
      <c r="BO98" s="317"/>
      <c r="BP98" s="317"/>
      <c r="BQ98" s="317"/>
      <c r="BR98" s="317"/>
      <c r="BS98" s="317"/>
      <c r="BT98" s="317"/>
      <c r="BU98" s="317"/>
      <c r="BV98" s="317"/>
      <c r="BW98" s="317"/>
      <c r="BX98" s="317"/>
      <c r="BY98" s="317"/>
      <c r="BZ98" s="317"/>
    </row>
    <row r="99" spans="3:78">
      <c r="C99" s="318"/>
      <c r="D99" s="318"/>
      <c r="E99" s="318"/>
      <c r="F99" s="317"/>
      <c r="G99" s="317"/>
      <c r="H99" s="317"/>
      <c r="I99" s="317"/>
      <c r="J99" s="317"/>
      <c r="K99" s="317"/>
      <c r="L99" s="317"/>
      <c r="M99" s="317"/>
      <c r="N99" s="317"/>
      <c r="O99" s="317"/>
      <c r="P99" s="317"/>
      <c r="Q99" s="317"/>
      <c r="R99" s="317"/>
      <c r="S99" s="317"/>
      <c r="T99" s="317"/>
      <c r="U99" s="317"/>
      <c r="V99" s="317"/>
      <c r="W99" s="317"/>
      <c r="X99" s="317"/>
      <c r="Y99" s="317"/>
      <c r="Z99" s="317"/>
      <c r="AA99" s="317"/>
      <c r="AB99" s="317"/>
      <c r="AC99" s="317"/>
      <c r="AD99" s="317"/>
      <c r="AE99" s="317"/>
      <c r="AF99" s="317"/>
      <c r="AG99" s="317"/>
      <c r="AH99" s="317"/>
      <c r="AI99" s="317"/>
      <c r="AJ99" s="317"/>
      <c r="AK99" s="317"/>
      <c r="AL99" s="317"/>
      <c r="AM99" s="317"/>
      <c r="AN99" s="317"/>
      <c r="AO99" s="317"/>
      <c r="AP99" s="317"/>
      <c r="AQ99" s="317"/>
      <c r="AR99" s="317"/>
      <c r="AS99" s="317"/>
      <c r="AT99" s="317"/>
      <c r="AU99" s="317"/>
      <c r="AV99" s="317"/>
      <c r="AW99" s="317"/>
      <c r="AX99" s="317"/>
      <c r="AY99" s="317"/>
      <c r="AZ99" s="317"/>
      <c r="BA99" s="317"/>
      <c r="BB99" s="317"/>
      <c r="BC99" s="317"/>
      <c r="BD99" s="317"/>
      <c r="BE99" s="317"/>
      <c r="BF99" s="317"/>
      <c r="BG99" s="317"/>
      <c r="BH99" s="317"/>
      <c r="BI99" s="317"/>
      <c r="BJ99" s="317"/>
      <c r="BK99" s="317"/>
      <c r="BL99" s="317"/>
      <c r="BM99" s="317"/>
      <c r="BN99" s="317"/>
      <c r="BO99" s="317"/>
      <c r="BP99" s="317"/>
      <c r="BQ99" s="317"/>
      <c r="BR99" s="317"/>
      <c r="BS99" s="317"/>
      <c r="BT99" s="317"/>
      <c r="BU99" s="317"/>
      <c r="BV99" s="317"/>
      <c r="BW99" s="317"/>
      <c r="BX99" s="317"/>
      <c r="BY99" s="317"/>
      <c r="BZ99" s="317"/>
    </row>
    <row r="100" spans="3:78">
      <c r="C100" s="318"/>
      <c r="D100" s="318"/>
      <c r="E100" s="318"/>
      <c r="F100" s="317"/>
      <c r="G100" s="317"/>
      <c r="H100" s="317"/>
      <c r="I100" s="317"/>
      <c r="J100" s="317"/>
      <c r="K100" s="317"/>
      <c r="L100" s="317"/>
      <c r="M100" s="317"/>
      <c r="N100" s="317"/>
      <c r="O100" s="317"/>
      <c r="P100" s="317"/>
      <c r="Q100" s="317"/>
      <c r="R100" s="317"/>
      <c r="S100" s="317"/>
      <c r="T100" s="317"/>
      <c r="U100" s="317"/>
      <c r="V100" s="317"/>
      <c r="W100" s="317"/>
      <c r="X100" s="317"/>
      <c r="Y100" s="317"/>
      <c r="Z100" s="317"/>
      <c r="AA100" s="317"/>
      <c r="AB100" s="317"/>
      <c r="AC100" s="317"/>
      <c r="AD100" s="317"/>
      <c r="AE100" s="317"/>
      <c r="AF100" s="317"/>
      <c r="AG100" s="317"/>
      <c r="AH100" s="317"/>
      <c r="AI100" s="317"/>
      <c r="AJ100" s="317"/>
      <c r="AK100" s="317"/>
      <c r="AL100" s="317"/>
      <c r="AM100" s="317"/>
      <c r="AN100" s="317"/>
      <c r="AO100" s="317"/>
      <c r="AP100" s="317"/>
      <c r="AQ100" s="317"/>
      <c r="AR100" s="317"/>
      <c r="AS100" s="317"/>
      <c r="AT100" s="317"/>
      <c r="AU100" s="317"/>
      <c r="AV100" s="317"/>
      <c r="AW100" s="317"/>
      <c r="AX100" s="317"/>
      <c r="AY100" s="317"/>
      <c r="AZ100" s="317"/>
      <c r="BA100" s="317"/>
      <c r="BB100" s="317"/>
      <c r="BC100" s="317"/>
      <c r="BD100" s="317"/>
      <c r="BE100" s="317"/>
      <c r="BF100" s="317"/>
      <c r="BG100" s="317"/>
      <c r="BH100" s="317"/>
      <c r="BI100" s="317"/>
      <c r="BJ100" s="317"/>
      <c r="BK100" s="317"/>
      <c r="BL100" s="317"/>
      <c r="BM100" s="317"/>
      <c r="BN100" s="317"/>
      <c r="BO100" s="317"/>
      <c r="BP100" s="317"/>
      <c r="BQ100" s="317"/>
      <c r="BR100" s="317"/>
      <c r="BS100" s="317"/>
      <c r="BT100" s="317"/>
      <c r="BU100" s="317"/>
      <c r="BV100" s="317"/>
      <c r="BW100" s="317"/>
      <c r="BX100" s="317"/>
      <c r="BY100" s="317"/>
      <c r="BZ100" s="317"/>
    </row>
    <row r="101" spans="3:78">
      <c r="C101" s="318"/>
      <c r="D101" s="318"/>
      <c r="E101" s="318"/>
      <c r="F101" s="317"/>
      <c r="G101" s="317"/>
      <c r="H101" s="317"/>
      <c r="I101" s="317"/>
      <c r="J101" s="317"/>
      <c r="K101" s="317"/>
      <c r="L101" s="317"/>
      <c r="M101" s="317"/>
      <c r="N101" s="317"/>
      <c r="O101" s="317"/>
      <c r="P101" s="317"/>
      <c r="Q101" s="317"/>
      <c r="R101" s="317"/>
      <c r="S101" s="317"/>
      <c r="T101" s="317"/>
      <c r="U101" s="317"/>
      <c r="V101" s="317"/>
      <c r="W101" s="317"/>
      <c r="X101" s="317"/>
      <c r="Y101" s="317"/>
      <c r="Z101" s="317"/>
      <c r="AA101" s="317"/>
      <c r="AB101" s="317"/>
      <c r="AC101" s="317"/>
      <c r="AD101" s="317"/>
      <c r="AE101" s="317"/>
      <c r="AF101" s="317"/>
      <c r="AG101" s="317"/>
      <c r="AH101" s="317"/>
      <c r="AI101" s="317"/>
      <c r="AJ101" s="317"/>
      <c r="AK101" s="317"/>
      <c r="AL101" s="317"/>
      <c r="AM101" s="317"/>
      <c r="AN101" s="317"/>
      <c r="AO101" s="317"/>
      <c r="AP101" s="317"/>
      <c r="AQ101" s="317"/>
      <c r="AR101" s="317"/>
      <c r="AS101" s="317"/>
      <c r="AT101" s="317"/>
      <c r="AU101" s="317"/>
      <c r="AV101" s="317"/>
      <c r="AW101" s="317"/>
      <c r="AX101" s="317"/>
      <c r="AY101" s="317"/>
      <c r="AZ101" s="317"/>
      <c r="BA101" s="317"/>
      <c r="BB101" s="317"/>
      <c r="BC101" s="317"/>
      <c r="BD101" s="317"/>
      <c r="BE101" s="317"/>
      <c r="BF101" s="317"/>
      <c r="BG101" s="317"/>
      <c r="BH101" s="317"/>
      <c r="BI101" s="317"/>
      <c r="BJ101" s="317"/>
      <c r="BK101" s="317"/>
      <c r="BL101" s="317"/>
      <c r="BM101" s="317"/>
      <c r="BN101" s="317"/>
      <c r="BO101" s="317"/>
      <c r="BP101" s="317"/>
      <c r="BQ101" s="317"/>
      <c r="BR101" s="317"/>
      <c r="BS101" s="317"/>
      <c r="BT101" s="317"/>
      <c r="BU101" s="317"/>
      <c r="BV101" s="317"/>
      <c r="BW101" s="317"/>
      <c r="BX101" s="317"/>
      <c r="BY101" s="317"/>
      <c r="BZ101" s="317"/>
    </row>
    <row r="102" spans="3:78">
      <c r="C102" s="318"/>
      <c r="D102" s="318"/>
      <c r="E102" s="318"/>
      <c r="F102" s="317"/>
      <c r="G102" s="317"/>
      <c r="H102" s="317"/>
      <c r="I102" s="317"/>
      <c r="J102" s="317"/>
      <c r="K102" s="317"/>
      <c r="L102" s="317"/>
      <c r="M102" s="317"/>
      <c r="N102" s="317"/>
      <c r="O102" s="317"/>
      <c r="P102" s="317"/>
      <c r="Q102" s="317"/>
      <c r="R102" s="317"/>
      <c r="S102" s="317"/>
      <c r="T102" s="317"/>
      <c r="U102" s="317"/>
      <c r="V102" s="317"/>
      <c r="W102" s="317"/>
      <c r="X102" s="317"/>
      <c r="Y102" s="317"/>
      <c r="Z102" s="317"/>
      <c r="AA102" s="317"/>
      <c r="AB102" s="317"/>
      <c r="AC102" s="317"/>
      <c r="AD102" s="317"/>
      <c r="AE102" s="317"/>
      <c r="AF102" s="317"/>
      <c r="AG102" s="317"/>
      <c r="AH102" s="317"/>
      <c r="AI102" s="317"/>
      <c r="AJ102" s="317"/>
      <c r="AK102" s="317"/>
      <c r="AL102" s="317"/>
      <c r="AM102" s="317"/>
      <c r="AN102" s="317"/>
      <c r="AO102" s="317"/>
      <c r="AP102" s="317"/>
      <c r="AQ102" s="317"/>
      <c r="AR102" s="317"/>
      <c r="AS102" s="317"/>
      <c r="AT102" s="317"/>
      <c r="AU102" s="317"/>
      <c r="AV102" s="317"/>
      <c r="AW102" s="317"/>
      <c r="AX102" s="317"/>
      <c r="AY102" s="317"/>
      <c r="AZ102" s="317"/>
      <c r="BA102" s="317"/>
      <c r="BB102" s="317"/>
      <c r="BC102" s="317"/>
      <c r="BD102" s="317"/>
      <c r="BE102" s="317"/>
      <c r="BF102" s="317"/>
      <c r="BG102" s="317"/>
      <c r="BH102" s="317"/>
      <c r="BI102" s="317"/>
      <c r="BJ102" s="317"/>
      <c r="BK102" s="317"/>
      <c r="BL102" s="317"/>
      <c r="BM102" s="317"/>
      <c r="BN102" s="317"/>
      <c r="BO102" s="317"/>
      <c r="BP102" s="317"/>
      <c r="BQ102" s="317"/>
      <c r="BR102" s="317"/>
      <c r="BS102" s="317"/>
      <c r="BT102" s="317"/>
      <c r="BU102" s="317"/>
      <c r="BV102" s="317"/>
      <c r="BW102" s="317"/>
      <c r="BX102" s="317"/>
      <c r="BY102" s="317"/>
      <c r="BZ102" s="317"/>
    </row>
    <row r="103" spans="3:78">
      <c r="C103" s="318"/>
      <c r="D103" s="318"/>
      <c r="E103" s="318"/>
      <c r="F103" s="317"/>
      <c r="G103" s="317"/>
      <c r="H103" s="317"/>
      <c r="I103" s="317"/>
      <c r="J103" s="317"/>
      <c r="K103" s="317"/>
      <c r="L103" s="317"/>
      <c r="M103" s="317"/>
      <c r="N103" s="317"/>
      <c r="O103" s="317"/>
      <c r="P103" s="317"/>
      <c r="Q103" s="317"/>
      <c r="R103" s="317"/>
      <c r="S103" s="317"/>
      <c r="T103" s="317"/>
      <c r="U103" s="317"/>
      <c r="V103" s="317"/>
      <c r="W103" s="317"/>
      <c r="X103" s="317"/>
      <c r="Y103" s="317"/>
      <c r="Z103" s="317"/>
      <c r="AA103" s="317"/>
      <c r="AB103" s="317"/>
      <c r="AC103" s="317"/>
      <c r="AD103" s="317"/>
      <c r="AE103" s="317"/>
      <c r="AF103" s="317"/>
      <c r="AG103" s="317"/>
      <c r="AH103" s="317"/>
      <c r="AI103" s="317"/>
      <c r="AJ103" s="317"/>
      <c r="AK103" s="317"/>
      <c r="AL103" s="317"/>
      <c r="AM103" s="317"/>
      <c r="AN103" s="317"/>
      <c r="AO103" s="317"/>
      <c r="AP103" s="317"/>
      <c r="AQ103" s="317"/>
      <c r="AR103" s="317"/>
      <c r="AS103" s="317"/>
      <c r="AT103" s="317"/>
      <c r="AU103" s="317"/>
      <c r="AV103" s="317"/>
      <c r="AW103" s="317"/>
      <c r="AX103" s="317"/>
      <c r="AY103" s="317"/>
      <c r="AZ103" s="317"/>
      <c r="BA103" s="317"/>
      <c r="BB103" s="317"/>
      <c r="BC103" s="317"/>
      <c r="BD103" s="317"/>
      <c r="BE103" s="317"/>
      <c r="BF103" s="317"/>
      <c r="BG103" s="317"/>
      <c r="BH103" s="317"/>
      <c r="BI103" s="317"/>
      <c r="BJ103" s="317"/>
      <c r="BK103" s="317"/>
      <c r="BL103" s="317"/>
      <c r="BM103" s="317"/>
      <c r="BN103" s="317"/>
      <c r="BO103" s="317"/>
      <c r="BP103" s="317"/>
      <c r="BQ103" s="317"/>
      <c r="BR103" s="317"/>
      <c r="BS103" s="317"/>
      <c r="BT103" s="317"/>
      <c r="BU103" s="317"/>
      <c r="BV103" s="317"/>
      <c r="BW103" s="317"/>
      <c r="BX103" s="317"/>
      <c r="BY103" s="317"/>
      <c r="BZ103" s="317"/>
    </row>
    <row r="104" spans="3:78">
      <c r="C104" s="318"/>
      <c r="D104" s="318"/>
      <c r="E104" s="318"/>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7"/>
      <c r="AR104" s="317"/>
      <c r="AS104" s="317"/>
      <c r="AT104" s="317"/>
      <c r="AU104" s="317"/>
      <c r="AV104" s="317"/>
      <c r="AW104" s="317"/>
      <c r="AX104" s="317"/>
      <c r="AY104" s="317"/>
      <c r="AZ104" s="317"/>
      <c r="BA104" s="317"/>
      <c r="BB104" s="317"/>
      <c r="BC104" s="317"/>
      <c r="BD104" s="317"/>
      <c r="BE104" s="317"/>
      <c r="BF104" s="317"/>
      <c r="BG104" s="317"/>
      <c r="BH104" s="317"/>
      <c r="BI104" s="317"/>
      <c r="BJ104" s="317"/>
      <c r="BK104" s="317"/>
      <c r="BL104" s="317"/>
      <c r="BM104" s="317"/>
      <c r="BN104" s="317"/>
      <c r="BO104" s="317"/>
      <c r="BP104" s="317"/>
      <c r="BQ104" s="317"/>
      <c r="BR104" s="317"/>
      <c r="BS104" s="317"/>
      <c r="BT104" s="317"/>
      <c r="BU104" s="317"/>
      <c r="BV104" s="317"/>
      <c r="BW104" s="317"/>
      <c r="BX104" s="317"/>
      <c r="BY104" s="317"/>
      <c r="BZ104" s="317"/>
    </row>
    <row r="105" spans="3:78">
      <c r="C105" s="318"/>
      <c r="D105" s="318"/>
      <c r="E105" s="318"/>
      <c r="F105" s="317"/>
      <c r="G105" s="317"/>
      <c r="H105" s="317"/>
      <c r="I105" s="317"/>
      <c r="J105" s="317"/>
      <c r="K105" s="317"/>
      <c r="L105" s="317"/>
      <c r="M105" s="317"/>
      <c r="N105" s="317"/>
      <c r="O105" s="317"/>
      <c r="P105" s="317"/>
      <c r="Q105" s="317"/>
      <c r="R105" s="317"/>
      <c r="S105" s="317"/>
      <c r="T105" s="317"/>
      <c r="U105" s="317"/>
      <c r="V105" s="317"/>
      <c r="W105" s="317"/>
      <c r="X105" s="317"/>
      <c r="Y105" s="317"/>
      <c r="Z105" s="317"/>
      <c r="AA105" s="317"/>
      <c r="AB105" s="317"/>
      <c r="AC105" s="317"/>
      <c r="AD105" s="317"/>
      <c r="AE105" s="317"/>
      <c r="AF105" s="317"/>
      <c r="AG105" s="317"/>
      <c r="AH105" s="317"/>
      <c r="AI105" s="317"/>
      <c r="AJ105" s="317"/>
      <c r="AK105" s="317"/>
      <c r="AL105" s="317"/>
      <c r="AM105" s="317"/>
      <c r="AN105" s="317"/>
      <c r="AO105" s="317"/>
      <c r="AP105" s="317"/>
      <c r="AQ105" s="317"/>
      <c r="AR105" s="317"/>
      <c r="AS105" s="317"/>
      <c r="AT105" s="317"/>
      <c r="AU105" s="317"/>
      <c r="AV105" s="317"/>
      <c r="AW105" s="317"/>
      <c r="AX105" s="317"/>
      <c r="AY105" s="317"/>
      <c r="AZ105" s="317"/>
      <c r="BA105" s="317"/>
      <c r="BB105" s="317"/>
      <c r="BC105" s="317"/>
      <c r="BD105" s="317"/>
      <c r="BE105" s="317"/>
      <c r="BF105" s="317"/>
      <c r="BG105" s="317"/>
      <c r="BH105" s="317"/>
      <c r="BI105" s="317"/>
      <c r="BJ105" s="317"/>
      <c r="BK105" s="317"/>
      <c r="BL105" s="317"/>
      <c r="BM105" s="317"/>
      <c r="BN105" s="317"/>
      <c r="BO105" s="317"/>
      <c r="BP105" s="317"/>
      <c r="BQ105" s="317"/>
      <c r="BR105" s="317"/>
      <c r="BS105" s="317"/>
      <c r="BT105" s="317"/>
      <c r="BU105" s="317"/>
      <c r="BV105" s="317"/>
      <c r="BW105" s="317"/>
      <c r="BX105" s="317"/>
      <c r="BY105" s="317"/>
      <c r="BZ105" s="317"/>
    </row>
    <row r="106" spans="3:78">
      <c r="C106" s="318"/>
      <c r="D106" s="318"/>
      <c r="E106" s="318"/>
      <c r="F106" s="317"/>
      <c r="G106" s="317"/>
      <c r="H106" s="317"/>
      <c r="I106" s="317"/>
      <c r="J106" s="317"/>
      <c r="K106" s="317"/>
      <c r="L106" s="317"/>
      <c r="M106" s="317"/>
      <c r="N106" s="317"/>
      <c r="O106" s="317"/>
      <c r="P106" s="317"/>
      <c r="Q106" s="317"/>
      <c r="R106" s="317"/>
      <c r="S106" s="317"/>
      <c r="T106" s="317"/>
      <c r="U106" s="317"/>
      <c r="V106" s="317"/>
      <c r="W106" s="317"/>
      <c r="X106" s="317"/>
      <c r="Y106" s="317"/>
      <c r="Z106" s="317"/>
      <c r="AA106" s="317"/>
      <c r="AB106" s="317"/>
      <c r="AC106" s="317"/>
      <c r="AD106" s="317"/>
      <c r="AE106" s="317"/>
      <c r="AF106" s="317"/>
      <c r="AG106" s="317"/>
      <c r="AH106" s="317"/>
      <c r="AI106" s="317"/>
      <c r="AJ106" s="317"/>
      <c r="AK106" s="317"/>
      <c r="AL106" s="317"/>
      <c r="AM106" s="317"/>
      <c r="AN106" s="317"/>
      <c r="AO106" s="317"/>
      <c r="AP106" s="317"/>
      <c r="AQ106" s="317"/>
      <c r="AR106" s="317"/>
      <c r="AS106" s="317"/>
      <c r="AT106" s="317"/>
      <c r="AU106" s="317"/>
      <c r="AV106" s="317"/>
      <c r="AW106" s="317"/>
      <c r="AX106" s="317"/>
      <c r="AY106" s="317"/>
      <c r="AZ106" s="317"/>
      <c r="BA106" s="317"/>
      <c r="BB106" s="317"/>
      <c r="BC106" s="317"/>
      <c r="BD106" s="317"/>
      <c r="BE106" s="317"/>
      <c r="BF106" s="317"/>
      <c r="BG106" s="317"/>
      <c r="BH106" s="317"/>
      <c r="BI106" s="317"/>
      <c r="BJ106" s="317"/>
      <c r="BK106" s="317"/>
      <c r="BL106" s="317"/>
      <c r="BM106" s="317"/>
      <c r="BN106" s="317"/>
      <c r="BO106" s="317"/>
      <c r="BP106" s="317"/>
      <c r="BQ106" s="317"/>
      <c r="BR106" s="317"/>
      <c r="BS106" s="317"/>
      <c r="BT106" s="317"/>
      <c r="BU106" s="317"/>
      <c r="BV106" s="317"/>
      <c r="BW106" s="317"/>
      <c r="BX106" s="317"/>
      <c r="BY106" s="317"/>
      <c r="BZ106" s="317"/>
    </row>
    <row r="107" spans="3:78">
      <c r="C107" s="318"/>
      <c r="D107" s="318"/>
      <c r="E107" s="318"/>
      <c r="F107" s="317"/>
      <c r="G107" s="317"/>
      <c r="H107" s="317"/>
      <c r="I107" s="317"/>
      <c r="J107" s="317"/>
      <c r="K107" s="317"/>
      <c r="L107" s="317"/>
      <c r="M107" s="317"/>
      <c r="N107" s="317"/>
      <c r="O107" s="317"/>
      <c r="P107" s="317"/>
      <c r="Q107" s="317"/>
      <c r="R107" s="317"/>
      <c r="S107" s="317"/>
      <c r="T107" s="317"/>
      <c r="U107" s="317"/>
      <c r="V107" s="317"/>
      <c r="W107" s="317"/>
      <c r="X107" s="317"/>
      <c r="Y107" s="317"/>
      <c r="Z107" s="317"/>
      <c r="AA107" s="317"/>
      <c r="AB107" s="317"/>
      <c r="AC107" s="317"/>
      <c r="AD107" s="317"/>
      <c r="AE107" s="317"/>
      <c r="AF107" s="317"/>
      <c r="AG107" s="317"/>
      <c r="AH107" s="317"/>
      <c r="AI107" s="317"/>
      <c r="AJ107" s="317"/>
      <c r="AK107" s="317"/>
      <c r="AL107" s="317"/>
      <c r="AM107" s="317"/>
      <c r="AN107" s="317"/>
      <c r="AO107" s="317"/>
      <c r="AP107" s="317"/>
      <c r="AQ107" s="317"/>
      <c r="AR107" s="317"/>
      <c r="AS107" s="317"/>
      <c r="AT107" s="317"/>
      <c r="AU107" s="317"/>
      <c r="AV107" s="317"/>
      <c r="AW107" s="317"/>
      <c r="AX107" s="317"/>
      <c r="AY107" s="317"/>
      <c r="AZ107" s="317"/>
      <c r="BA107" s="317"/>
      <c r="BB107" s="317"/>
      <c r="BC107" s="317"/>
      <c r="BD107" s="317"/>
      <c r="BE107" s="317"/>
      <c r="BF107" s="317"/>
      <c r="BG107" s="317"/>
      <c r="BH107" s="317"/>
      <c r="BI107" s="317"/>
      <c r="BJ107" s="317"/>
      <c r="BK107" s="317"/>
      <c r="BL107" s="317"/>
      <c r="BM107" s="317"/>
      <c r="BN107" s="317"/>
      <c r="BO107" s="317"/>
      <c r="BP107" s="317"/>
      <c r="BQ107" s="317"/>
      <c r="BR107" s="317"/>
      <c r="BS107" s="317"/>
      <c r="BT107" s="317"/>
      <c r="BU107" s="317"/>
      <c r="BV107" s="317"/>
      <c r="BW107" s="317"/>
      <c r="BX107" s="317"/>
      <c r="BY107" s="317"/>
      <c r="BZ107" s="317"/>
    </row>
    <row r="108" spans="3:78">
      <c r="C108" s="318"/>
      <c r="D108" s="318"/>
      <c r="E108" s="318"/>
      <c r="F108" s="317"/>
      <c r="G108" s="317"/>
      <c r="H108" s="317"/>
      <c r="I108" s="317"/>
      <c r="J108" s="317"/>
      <c r="K108" s="317"/>
      <c r="L108" s="317"/>
      <c r="M108" s="317"/>
      <c r="N108" s="317"/>
      <c r="O108" s="317"/>
      <c r="P108" s="317"/>
      <c r="Q108" s="317"/>
      <c r="R108" s="317"/>
      <c r="S108" s="317"/>
      <c r="T108" s="317"/>
      <c r="U108" s="317"/>
      <c r="V108" s="317"/>
      <c r="W108" s="317"/>
      <c r="X108" s="317"/>
      <c r="Y108" s="317"/>
      <c r="Z108" s="317"/>
      <c r="AA108" s="317"/>
      <c r="AB108" s="317"/>
      <c r="AC108" s="317"/>
      <c r="AD108" s="317"/>
      <c r="AE108" s="317"/>
      <c r="AF108" s="317"/>
      <c r="AG108" s="317"/>
      <c r="AH108" s="317"/>
      <c r="AI108" s="317"/>
      <c r="AJ108" s="317"/>
      <c r="AK108" s="317"/>
      <c r="AL108" s="317"/>
      <c r="AM108" s="317"/>
      <c r="AN108" s="317"/>
      <c r="AO108" s="317"/>
      <c r="AP108" s="317"/>
      <c r="AQ108" s="317"/>
      <c r="AR108" s="317"/>
      <c r="AS108" s="317"/>
      <c r="AT108" s="317"/>
      <c r="AU108" s="317"/>
      <c r="AV108" s="317"/>
      <c r="AW108" s="317"/>
      <c r="AX108" s="317"/>
      <c r="AY108" s="317"/>
      <c r="AZ108" s="317"/>
      <c r="BA108" s="317"/>
      <c r="BB108" s="317"/>
      <c r="BC108" s="317"/>
      <c r="BD108" s="317"/>
      <c r="BE108" s="317"/>
      <c r="BF108" s="317"/>
      <c r="BG108" s="317"/>
      <c r="BH108" s="317"/>
      <c r="BI108" s="317"/>
      <c r="BJ108" s="317"/>
      <c r="BK108" s="317"/>
      <c r="BL108" s="317"/>
      <c r="BM108" s="317"/>
      <c r="BN108" s="317"/>
      <c r="BO108" s="317"/>
      <c r="BP108" s="317"/>
      <c r="BQ108" s="317"/>
      <c r="BR108" s="317"/>
      <c r="BS108" s="317"/>
      <c r="BT108" s="317"/>
      <c r="BU108" s="317"/>
      <c r="BV108" s="317"/>
      <c r="BW108" s="317"/>
      <c r="BX108" s="317"/>
      <c r="BY108" s="317"/>
      <c r="BZ108" s="317"/>
    </row>
    <row r="109" spans="3:78">
      <c r="C109" s="318"/>
      <c r="D109" s="318"/>
      <c r="E109" s="318"/>
      <c r="F109" s="317"/>
      <c r="G109" s="317"/>
      <c r="H109" s="317"/>
      <c r="I109" s="317"/>
      <c r="J109" s="317"/>
      <c r="K109" s="317"/>
      <c r="L109" s="317"/>
      <c r="M109" s="317"/>
      <c r="N109" s="317"/>
      <c r="O109" s="317"/>
      <c r="P109" s="317"/>
      <c r="Q109" s="317"/>
      <c r="R109" s="317"/>
      <c r="S109" s="317"/>
      <c r="T109" s="317"/>
      <c r="U109" s="317"/>
      <c r="V109" s="317"/>
      <c r="W109" s="317"/>
      <c r="X109" s="317"/>
      <c r="Y109" s="317"/>
      <c r="Z109" s="317"/>
      <c r="AA109" s="317"/>
      <c r="AB109" s="317"/>
      <c r="AC109" s="317"/>
      <c r="AD109" s="317"/>
      <c r="AE109" s="317"/>
      <c r="AF109" s="317"/>
      <c r="AG109" s="317"/>
      <c r="AH109" s="317"/>
      <c r="AI109" s="317"/>
      <c r="AJ109" s="317"/>
      <c r="AK109" s="317"/>
      <c r="AL109" s="317"/>
      <c r="AM109" s="317"/>
      <c r="AN109" s="317"/>
      <c r="AO109" s="317"/>
      <c r="AP109" s="317"/>
      <c r="AQ109" s="317"/>
      <c r="AR109" s="317"/>
      <c r="AS109" s="317"/>
      <c r="AT109" s="317"/>
      <c r="AU109" s="317"/>
      <c r="AV109" s="317"/>
      <c r="AW109" s="317"/>
      <c r="AX109" s="317"/>
      <c r="AY109" s="317"/>
      <c r="AZ109" s="317"/>
      <c r="BA109" s="317"/>
      <c r="BB109" s="317"/>
      <c r="BC109" s="317"/>
      <c r="BD109" s="317"/>
      <c r="BE109" s="317"/>
      <c r="BF109" s="317"/>
      <c r="BG109" s="317"/>
      <c r="BH109" s="317"/>
      <c r="BI109" s="317"/>
      <c r="BJ109" s="317"/>
      <c r="BK109" s="317"/>
      <c r="BL109" s="317"/>
      <c r="BM109" s="317"/>
      <c r="BN109" s="317"/>
      <c r="BO109" s="317"/>
      <c r="BP109" s="317"/>
      <c r="BQ109" s="317"/>
      <c r="BR109" s="317"/>
      <c r="BS109" s="317"/>
      <c r="BT109" s="317"/>
      <c r="BU109" s="317"/>
      <c r="BV109" s="317"/>
      <c r="BW109" s="317"/>
      <c r="BX109" s="317"/>
      <c r="BY109" s="317"/>
      <c r="BZ109" s="317"/>
    </row>
    <row r="110" spans="3:78">
      <c r="C110" s="318"/>
      <c r="D110" s="318"/>
      <c r="E110" s="318"/>
      <c r="F110" s="317"/>
      <c r="G110" s="317"/>
      <c r="H110" s="317"/>
      <c r="I110" s="317"/>
      <c r="J110" s="317"/>
      <c r="K110" s="317"/>
      <c r="L110" s="317"/>
      <c r="M110" s="317"/>
      <c r="N110" s="317"/>
      <c r="O110" s="317"/>
      <c r="P110" s="317"/>
      <c r="Q110" s="317"/>
      <c r="R110" s="317"/>
      <c r="S110" s="317"/>
      <c r="T110" s="317"/>
      <c r="U110" s="317"/>
      <c r="V110" s="317"/>
      <c r="W110" s="317"/>
      <c r="X110" s="317"/>
      <c r="Y110" s="317"/>
      <c r="Z110" s="317"/>
      <c r="AA110" s="317"/>
      <c r="AB110" s="317"/>
      <c r="AC110" s="317"/>
      <c r="AD110" s="317"/>
      <c r="AE110" s="317"/>
      <c r="AF110" s="317"/>
      <c r="AG110" s="317"/>
      <c r="AH110" s="317"/>
      <c r="AI110" s="317"/>
      <c r="AJ110" s="317"/>
      <c r="AK110" s="317"/>
      <c r="AL110" s="317"/>
      <c r="AM110" s="317"/>
      <c r="AN110" s="317"/>
      <c r="AO110" s="317"/>
      <c r="AP110" s="317"/>
      <c r="AQ110" s="317"/>
      <c r="AR110" s="317"/>
      <c r="AS110" s="317"/>
      <c r="AT110" s="317"/>
      <c r="AU110" s="317"/>
      <c r="AV110" s="317"/>
      <c r="AW110" s="317"/>
      <c r="AX110" s="317"/>
      <c r="AY110" s="317"/>
      <c r="AZ110" s="317"/>
      <c r="BA110" s="317"/>
      <c r="BB110" s="317"/>
      <c r="BC110" s="317"/>
      <c r="BD110" s="317"/>
      <c r="BE110" s="317"/>
      <c r="BF110" s="317"/>
      <c r="BG110" s="317"/>
      <c r="BH110" s="317"/>
      <c r="BI110" s="317"/>
      <c r="BJ110" s="317"/>
      <c r="BK110" s="317"/>
      <c r="BL110" s="317"/>
      <c r="BM110" s="317"/>
      <c r="BN110" s="317"/>
      <c r="BO110" s="317"/>
      <c r="BP110" s="317"/>
      <c r="BQ110" s="317"/>
      <c r="BR110" s="317"/>
      <c r="BS110" s="317"/>
      <c r="BT110" s="317"/>
      <c r="BU110" s="317"/>
      <c r="BV110" s="317"/>
      <c r="BW110" s="317"/>
      <c r="BX110" s="317"/>
      <c r="BY110" s="317"/>
      <c r="BZ110" s="317"/>
    </row>
    <row r="111" spans="3:78">
      <c r="C111" s="318"/>
      <c r="D111" s="318"/>
      <c r="E111" s="318"/>
      <c r="F111" s="317"/>
      <c r="G111" s="317"/>
      <c r="H111" s="317"/>
      <c r="I111" s="317"/>
      <c r="J111" s="317"/>
      <c r="K111" s="317"/>
      <c r="L111" s="317"/>
      <c r="M111" s="317"/>
      <c r="N111" s="317"/>
      <c r="O111" s="317"/>
      <c r="P111" s="317"/>
      <c r="Q111" s="317"/>
      <c r="R111" s="317"/>
      <c r="S111" s="317"/>
      <c r="T111" s="317"/>
      <c r="U111" s="317"/>
      <c r="V111" s="317"/>
      <c r="W111" s="317"/>
      <c r="X111" s="317"/>
      <c r="Y111" s="317"/>
      <c r="Z111" s="317"/>
      <c r="AA111" s="317"/>
      <c r="AB111" s="317"/>
      <c r="AC111" s="317"/>
      <c r="AD111" s="317"/>
      <c r="AE111" s="317"/>
      <c r="AF111" s="317"/>
      <c r="AG111" s="317"/>
      <c r="AH111" s="317"/>
      <c r="AI111" s="317"/>
      <c r="AJ111" s="317"/>
      <c r="AK111" s="317"/>
      <c r="AL111" s="317"/>
      <c r="AM111" s="317"/>
      <c r="AN111" s="317"/>
      <c r="AO111" s="317"/>
      <c r="AP111" s="317"/>
      <c r="AQ111" s="317"/>
      <c r="AR111" s="317"/>
      <c r="AS111" s="317"/>
      <c r="AT111" s="317"/>
      <c r="AU111" s="317"/>
      <c r="AV111" s="317"/>
      <c r="AW111" s="317"/>
      <c r="AX111" s="317"/>
      <c r="AY111" s="317"/>
      <c r="AZ111" s="317"/>
      <c r="BA111" s="317"/>
      <c r="BB111" s="317"/>
      <c r="BC111" s="317"/>
      <c r="BD111" s="317"/>
      <c r="BE111" s="317"/>
      <c r="BF111" s="317"/>
      <c r="BG111" s="317"/>
      <c r="BH111" s="317"/>
      <c r="BI111" s="317"/>
      <c r="BJ111" s="317"/>
      <c r="BK111" s="317"/>
      <c r="BL111" s="317"/>
      <c r="BM111" s="317"/>
      <c r="BN111" s="317"/>
      <c r="BO111" s="317"/>
      <c r="BP111" s="317"/>
      <c r="BQ111" s="317"/>
      <c r="BR111" s="317"/>
      <c r="BS111" s="317"/>
      <c r="BT111" s="317"/>
      <c r="BU111" s="317"/>
      <c r="BV111" s="317"/>
      <c r="BW111" s="317"/>
      <c r="BX111" s="317"/>
      <c r="BY111" s="317"/>
      <c r="BZ111" s="317"/>
    </row>
    <row r="112" spans="3:78">
      <c r="C112" s="318"/>
      <c r="D112" s="318"/>
      <c r="E112" s="318"/>
      <c r="F112" s="317"/>
      <c r="G112" s="317"/>
      <c r="H112" s="317"/>
      <c r="I112" s="317"/>
      <c r="J112" s="317"/>
      <c r="K112" s="317"/>
      <c r="L112" s="317"/>
      <c r="M112" s="317"/>
      <c r="N112" s="317"/>
      <c r="O112" s="317"/>
      <c r="P112" s="317"/>
      <c r="Q112" s="317"/>
      <c r="R112" s="317"/>
      <c r="S112" s="317"/>
      <c r="T112" s="317"/>
      <c r="U112" s="317"/>
      <c r="V112" s="317"/>
      <c r="W112" s="317"/>
      <c r="X112" s="317"/>
      <c r="Y112" s="317"/>
      <c r="Z112" s="317"/>
      <c r="AA112" s="317"/>
      <c r="AB112" s="317"/>
      <c r="AC112" s="317"/>
      <c r="AD112" s="317"/>
      <c r="AE112" s="317"/>
      <c r="AF112" s="317"/>
      <c r="AG112" s="317"/>
      <c r="AH112" s="317"/>
      <c r="AI112" s="317"/>
      <c r="AJ112" s="317"/>
      <c r="AK112" s="317"/>
      <c r="AL112" s="317"/>
      <c r="AM112" s="317"/>
      <c r="AN112" s="317"/>
      <c r="AO112" s="317"/>
      <c r="AP112" s="317"/>
      <c r="AQ112" s="317"/>
      <c r="AR112" s="317"/>
      <c r="AS112" s="317"/>
      <c r="AT112" s="317"/>
      <c r="AU112" s="317"/>
      <c r="AV112" s="317"/>
      <c r="AW112" s="317"/>
      <c r="AX112" s="317"/>
      <c r="AY112" s="317"/>
      <c r="AZ112" s="317"/>
      <c r="BA112" s="317"/>
      <c r="BB112" s="317"/>
      <c r="BC112" s="317"/>
      <c r="BD112" s="317"/>
      <c r="BE112" s="317"/>
      <c r="BF112" s="317"/>
      <c r="BG112" s="317"/>
      <c r="BH112" s="317"/>
      <c r="BI112" s="317"/>
      <c r="BJ112" s="317"/>
      <c r="BK112" s="317"/>
      <c r="BL112" s="317"/>
      <c r="BM112" s="317"/>
      <c r="BN112" s="317"/>
      <c r="BO112" s="317"/>
      <c r="BP112" s="317"/>
      <c r="BQ112" s="317"/>
      <c r="BR112" s="317"/>
      <c r="BS112" s="317"/>
      <c r="BT112" s="317"/>
      <c r="BU112" s="317"/>
      <c r="BV112" s="317"/>
      <c r="BW112" s="317"/>
      <c r="BX112" s="317"/>
      <c r="BY112" s="317"/>
      <c r="BZ112" s="317"/>
    </row>
    <row r="113" spans="3:78">
      <c r="C113" s="318"/>
      <c r="D113" s="318"/>
      <c r="E113" s="318"/>
      <c r="F113" s="317"/>
      <c r="G113" s="317"/>
      <c r="H113" s="317"/>
      <c r="I113" s="317"/>
      <c r="J113" s="317"/>
      <c r="K113" s="317"/>
      <c r="L113" s="317"/>
      <c r="M113" s="317"/>
      <c r="N113" s="317"/>
      <c r="O113" s="317"/>
      <c r="P113" s="317"/>
      <c r="Q113" s="317"/>
      <c r="R113" s="317"/>
      <c r="S113" s="317"/>
      <c r="T113" s="317"/>
      <c r="U113" s="317"/>
      <c r="V113" s="317"/>
      <c r="W113" s="317"/>
      <c r="X113" s="317"/>
      <c r="Y113" s="317"/>
      <c r="Z113" s="317"/>
      <c r="AA113" s="317"/>
      <c r="AB113" s="317"/>
      <c r="AC113" s="317"/>
      <c r="AD113" s="317"/>
      <c r="AE113" s="317"/>
      <c r="AF113" s="317"/>
      <c r="AG113" s="317"/>
      <c r="AH113" s="317"/>
      <c r="AI113" s="317"/>
      <c r="AJ113" s="317"/>
      <c r="AK113" s="317"/>
      <c r="AL113" s="317"/>
      <c r="AM113" s="317"/>
      <c r="AN113" s="317"/>
      <c r="AO113" s="317"/>
      <c r="AP113" s="317"/>
      <c r="AQ113" s="317"/>
      <c r="AR113" s="317"/>
      <c r="AS113" s="317"/>
      <c r="AT113" s="317"/>
      <c r="AU113" s="317"/>
      <c r="AV113" s="317"/>
      <c r="AW113" s="317"/>
      <c r="AX113" s="317"/>
      <c r="AY113" s="317"/>
      <c r="AZ113" s="317"/>
      <c r="BA113" s="317"/>
      <c r="BB113" s="317"/>
      <c r="BC113" s="317"/>
      <c r="BD113" s="317"/>
      <c r="BE113" s="317"/>
      <c r="BF113" s="317"/>
      <c r="BG113" s="317"/>
      <c r="BH113" s="317"/>
      <c r="BI113" s="317"/>
      <c r="BJ113" s="317"/>
      <c r="BK113" s="317"/>
      <c r="BL113" s="317"/>
      <c r="BM113" s="317"/>
      <c r="BN113" s="317"/>
      <c r="BO113" s="317"/>
      <c r="BP113" s="317"/>
      <c r="BQ113" s="317"/>
      <c r="BR113" s="317"/>
      <c r="BS113" s="317"/>
      <c r="BT113" s="317"/>
      <c r="BU113" s="317"/>
      <c r="BV113" s="317"/>
      <c r="BW113" s="317"/>
      <c r="BX113" s="317"/>
      <c r="BY113" s="317"/>
      <c r="BZ113" s="317"/>
    </row>
    <row r="114" spans="3:78">
      <c r="C114" s="318"/>
      <c r="D114" s="318"/>
      <c r="E114" s="318"/>
      <c r="F114" s="317"/>
      <c r="G114" s="317"/>
      <c r="H114" s="317"/>
      <c r="I114" s="317"/>
      <c r="J114" s="317"/>
      <c r="K114" s="317"/>
      <c r="L114" s="317"/>
      <c r="M114" s="317"/>
      <c r="N114" s="317"/>
      <c r="O114" s="317"/>
      <c r="P114" s="317"/>
      <c r="Q114" s="317"/>
      <c r="R114" s="317"/>
      <c r="S114" s="317"/>
      <c r="T114" s="317"/>
      <c r="U114" s="317"/>
      <c r="V114" s="317"/>
      <c r="W114" s="317"/>
      <c r="X114" s="317"/>
      <c r="Y114" s="317"/>
      <c r="Z114" s="317"/>
      <c r="AA114" s="317"/>
      <c r="AB114" s="317"/>
      <c r="AC114" s="317"/>
      <c r="AD114" s="317"/>
      <c r="AE114" s="317"/>
      <c r="AF114" s="317"/>
      <c r="AG114" s="317"/>
      <c r="AH114" s="317"/>
      <c r="AI114" s="317"/>
      <c r="AJ114" s="317"/>
      <c r="AK114" s="317"/>
      <c r="AL114" s="317"/>
      <c r="AM114" s="317"/>
      <c r="AN114" s="317"/>
      <c r="AO114" s="317"/>
      <c r="AP114" s="317"/>
      <c r="AQ114" s="317"/>
      <c r="AR114" s="317"/>
      <c r="AS114" s="317"/>
      <c r="AT114" s="317"/>
      <c r="AU114" s="317"/>
      <c r="AV114" s="317"/>
      <c r="AW114" s="317"/>
      <c r="AX114" s="317"/>
      <c r="AY114" s="317"/>
      <c r="AZ114" s="317"/>
      <c r="BA114" s="317"/>
      <c r="BB114" s="317"/>
      <c r="BC114" s="317"/>
      <c r="BD114" s="317"/>
      <c r="BE114" s="317"/>
      <c r="BF114" s="317"/>
      <c r="BG114" s="317"/>
      <c r="BH114" s="317"/>
      <c r="BI114" s="317"/>
      <c r="BJ114" s="317"/>
      <c r="BK114" s="317"/>
      <c r="BL114" s="317"/>
      <c r="BM114" s="317"/>
      <c r="BN114" s="317"/>
      <c r="BO114" s="317"/>
      <c r="BP114" s="317"/>
      <c r="BQ114" s="317"/>
      <c r="BR114" s="317"/>
      <c r="BS114" s="317"/>
      <c r="BT114" s="317"/>
      <c r="BU114" s="317"/>
      <c r="BV114" s="317"/>
      <c r="BW114" s="317"/>
      <c r="BX114" s="317"/>
      <c r="BY114" s="317"/>
      <c r="BZ114" s="317"/>
    </row>
    <row r="115" spans="3:78">
      <c r="C115" s="318"/>
      <c r="D115" s="318"/>
      <c r="E115" s="318"/>
      <c r="F115" s="317"/>
      <c r="G115" s="317"/>
      <c r="H115" s="317"/>
      <c r="I115" s="317"/>
      <c r="J115" s="317"/>
      <c r="K115" s="317"/>
      <c r="L115" s="317"/>
      <c r="M115" s="317"/>
      <c r="N115" s="317"/>
      <c r="O115" s="317"/>
      <c r="P115" s="317"/>
      <c r="Q115" s="317"/>
      <c r="R115" s="317"/>
      <c r="S115" s="317"/>
      <c r="T115" s="317"/>
      <c r="U115" s="317"/>
      <c r="V115" s="317"/>
      <c r="W115" s="317"/>
      <c r="X115" s="317"/>
      <c r="Y115" s="317"/>
      <c r="Z115" s="317"/>
      <c r="AA115" s="317"/>
      <c r="AB115" s="317"/>
      <c r="AC115" s="317"/>
      <c r="AD115" s="317"/>
      <c r="AE115" s="317"/>
      <c r="AF115" s="317"/>
      <c r="AG115" s="317"/>
      <c r="AH115" s="317"/>
      <c r="AI115" s="317"/>
      <c r="AJ115" s="317"/>
      <c r="AK115" s="317"/>
      <c r="AL115" s="317"/>
      <c r="AM115" s="317"/>
      <c r="AN115" s="317"/>
      <c r="AO115" s="317"/>
      <c r="AP115" s="317"/>
      <c r="AQ115" s="317"/>
      <c r="AR115" s="317"/>
      <c r="AS115" s="317"/>
      <c r="AT115" s="317"/>
      <c r="AU115" s="317"/>
      <c r="AV115" s="317"/>
      <c r="AW115" s="317"/>
      <c r="AX115" s="317"/>
      <c r="AY115" s="317"/>
      <c r="AZ115" s="317"/>
      <c r="BA115" s="317"/>
      <c r="BB115" s="317"/>
      <c r="BC115" s="317"/>
      <c r="BD115" s="317"/>
      <c r="BE115" s="317"/>
      <c r="BF115" s="317"/>
      <c r="BG115" s="317"/>
      <c r="BH115" s="317"/>
      <c r="BI115" s="317"/>
      <c r="BJ115" s="317"/>
      <c r="BK115" s="317"/>
      <c r="BL115" s="317"/>
      <c r="BM115" s="317"/>
      <c r="BN115" s="317"/>
      <c r="BO115" s="317"/>
      <c r="BP115" s="317"/>
      <c r="BQ115" s="317"/>
      <c r="BR115" s="317"/>
      <c r="BS115" s="317"/>
      <c r="BT115" s="317"/>
      <c r="BU115" s="317"/>
      <c r="BV115" s="317"/>
      <c r="BW115" s="317"/>
      <c r="BX115" s="317"/>
      <c r="BY115" s="317"/>
      <c r="BZ115" s="317"/>
    </row>
    <row r="116" spans="3:78">
      <c r="C116" s="318"/>
      <c r="D116" s="318"/>
      <c r="E116" s="318"/>
      <c r="F116" s="317"/>
      <c r="G116" s="317"/>
      <c r="H116" s="317"/>
      <c r="I116" s="317"/>
      <c r="J116" s="317"/>
      <c r="K116" s="317"/>
      <c r="L116" s="317"/>
      <c r="M116" s="317"/>
      <c r="N116" s="317"/>
      <c r="O116" s="317"/>
      <c r="P116" s="317"/>
      <c r="Q116" s="317"/>
      <c r="R116" s="317"/>
      <c r="S116" s="317"/>
      <c r="T116" s="317"/>
      <c r="U116" s="317"/>
      <c r="V116" s="317"/>
      <c r="W116" s="317"/>
      <c r="X116" s="317"/>
      <c r="Y116" s="317"/>
      <c r="Z116" s="317"/>
      <c r="AA116" s="317"/>
      <c r="AB116" s="317"/>
      <c r="AC116" s="317"/>
      <c r="AD116" s="317"/>
      <c r="AE116" s="317"/>
      <c r="AF116" s="317"/>
      <c r="AG116" s="317"/>
      <c r="AH116" s="317"/>
      <c r="AI116" s="317"/>
      <c r="AJ116" s="317"/>
      <c r="AK116" s="317"/>
      <c r="AL116" s="317"/>
      <c r="AM116" s="317"/>
      <c r="AN116" s="317"/>
      <c r="AO116" s="317"/>
      <c r="AP116" s="317"/>
      <c r="AQ116" s="317"/>
      <c r="AR116" s="317"/>
      <c r="AS116" s="317"/>
      <c r="AT116" s="317"/>
      <c r="AU116" s="317"/>
      <c r="AV116" s="317"/>
      <c r="AW116" s="317"/>
      <c r="AX116" s="317"/>
      <c r="AY116" s="317"/>
      <c r="AZ116" s="317"/>
      <c r="BA116" s="317"/>
      <c r="BB116" s="317"/>
      <c r="BC116" s="317"/>
      <c r="BD116" s="317"/>
      <c r="BE116" s="317"/>
      <c r="BF116" s="317"/>
      <c r="BG116" s="317"/>
      <c r="BH116" s="317"/>
      <c r="BI116" s="317"/>
      <c r="BJ116" s="317"/>
      <c r="BK116" s="317"/>
      <c r="BL116" s="317"/>
      <c r="BM116" s="317"/>
      <c r="BN116" s="317"/>
      <c r="BO116" s="317"/>
      <c r="BP116" s="317"/>
      <c r="BQ116" s="317"/>
      <c r="BR116" s="317"/>
      <c r="BS116" s="317"/>
      <c r="BT116" s="317"/>
      <c r="BU116" s="317"/>
      <c r="BV116" s="317"/>
      <c r="BW116" s="317"/>
      <c r="BX116" s="317"/>
      <c r="BY116" s="317"/>
      <c r="BZ116" s="317"/>
    </row>
    <row r="117" spans="3:78">
      <c r="C117" s="318"/>
      <c r="D117" s="318"/>
      <c r="E117" s="318"/>
      <c r="F117" s="317"/>
      <c r="G117" s="317"/>
      <c r="H117" s="317"/>
      <c r="I117" s="317"/>
      <c r="J117" s="317"/>
      <c r="K117" s="317"/>
      <c r="L117" s="317"/>
      <c r="M117" s="317"/>
      <c r="N117" s="317"/>
      <c r="O117" s="317"/>
      <c r="P117" s="317"/>
      <c r="Q117" s="317"/>
      <c r="R117" s="317"/>
      <c r="S117" s="317"/>
      <c r="T117" s="317"/>
      <c r="U117" s="317"/>
      <c r="V117" s="317"/>
      <c r="W117" s="317"/>
      <c r="X117" s="317"/>
      <c r="Y117" s="317"/>
      <c r="Z117" s="317"/>
      <c r="AA117" s="317"/>
      <c r="AB117" s="317"/>
      <c r="AC117" s="317"/>
      <c r="AD117" s="317"/>
      <c r="AE117" s="317"/>
      <c r="AF117" s="317"/>
      <c r="AG117" s="317"/>
      <c r="AH117" s="317"/>
      <c r="AI117" s="317"/>
      <c r="AJ117" s="317"/>
      <c r="AK117" s="317"/>
      <c r="AL117" s="317"/>
      <c r="AM117" s="317"/>
      <c r="AN117" s="317"/>
      <c r="AO117" s="317"/>
      <c r="AP117" s="317"/>
      <c r="AQ117" s="317"/>
      <c r="AR117" s="317"/>
      <c r="AS117" s="317"/>
      <c r="AT117" s="317"/>
      <c r="AU117" s="317"/>
      <c r="AV117" s="317"/>
      <c r="AW117" s="317"/>
      <c r="AX117" s="317"/>
      <c r="AY117" s="317"/>
      <c r="AZ117" s="317"/>
      <c r="BA117" s="317"/>
      <c r="BB117" s="317"/>
      <c r="BC117" s="317"/>
      <c r="BD117" s="317"/>
      <c r="BE117" s="317"/>
      <c r="BF117" s="317"/>
      <c r="BG117" s="317"/>
      <c r="BH117" s="317"/>
      <c r="BI117" s="317"/>
      <c r="BJ117" s="317"/>
      <c r="BK117" s="317"/>
      <c r="BL117" s="317"/>
      <c r="BM117" s="317"/>
      <c r="BN117" s="317"/>
      <c r="BO117" s="317"/>
      <c r="BP117" s="317"/>
      <c r="BQ117" s="317"/>
      <c r="BR117" s="317"/>
      <c r="BS117" s="317"/>
      <c r="BT117" s="317"/>
      <c r="BU117" s="317"/>
      <c r="BV117" s="317"/>
      <c r="BW117" s="317"/>
      <c r="BX117" s="317"/>
      <c r="BY117" s="317"/>
      <c r="BZ117" s="317"/>
    </row>
    <row r="118" spans="3:78">
      <c r="C118" s="318"/>
      <c r="D118" s="318"/>
      <c r="E118" s="318"/>
      <c r="F118" s="317"/>
      <c r="G118" s="317"/>
      <c r="H118" s="317"/>
      <c r="I118" s="317"/>
      <c r="J118" s="317"/>
      <c r="K118" s="317"/>
      <c r="L118" s="317"/>
      <c r="M118" s="317"/>
      <c r="N118" s="317"/>
      <c r="O118" s="317"/>
      <c r="P118" s="317"/>
      <c r="Q118" s="317"/>
      <c r="R118" s="317"/>
      <c r="S118" s="317"/>
      <c r="T118" s="317"/>
      <c r="U118" s="317"/>
      <c r="V118" s="317"/>
      <c r="W118" s="317"/>
      <c r="X118" s="317"/>
      <c r="Y118" s="317"/>
      <c r="Z118" s="317"/>
      <c r="AA118" s="317"/>
      <c r="AB118" s="317"/>
      <c r="AC118" s="317"/>
      <c r="AD118" s="317"/>
      <c r="AE118" s="317"/>
      <c r="AF118" s="317"/>
      <c r="AG118" s="317"/>
      <c r="AH118" s="317"/>
      <c r="AI118" s="317"/>
      <c r="AJ118" s="317"/>
      <c r="AK118" s="317"/>
      <c r="AL118" s="317"/>
      <c r="AM118" s="317"/>
      <c r="AN118" s="317"/>
      <c r="AO118" s="317"/>
      <c r="AP118" s="317"/>
      <c r="AQ118" s="317"/>
      <c r="AR118" s="317"/>
      <c r="AS118" s="317"/>
      <c r="AT118" s="317"/>
      <c r="AU118" s="317"/>
      <c r="AV118" s="317"/>
      <c r="AW118" s="317"/>
      <c r="AX118" s="317"/>
      <c r="AY118" s="317"/>
      <c r="AZ118" s="317"/>
      <c r="BA118" s="317"/>
      <c r="BB118" s="317"/>
      <c r="BC118" s="317"/>
      <c r="BD118" s="317"/>
      <c r="BE118" s="317"/>
      <c r="BF118" s="317"/>
      <c r="BG118" s="317"/>
      <c r="BH118" s="317"/>
      <c r="BI118" s="317"/>
      <c r="BJ118" s="317"/>
      <c r="BK118" s="317"/>
      <c r="BL118" s="317"/>
      <c r="BM118" s="317"/>
      <c r="BN118" s="317"/>
      <c r="BO118" s="317"/>
      <c r="BP118" s="317"/>
      <c r="BQ118" s="317"/>
      <c r="BR118" s="317"/>
      <c r="BS118" s="317"/>
      <c r="BT118" s="317"/>
      <c r="BU118" s="317"/>
      <c r="BV118" s="317"/>
      <c r="BW118" s="317"/>
      <c r="BX118" s="317"/>
      <c r="BY118" s="317"/>
      <c r="BZ118" s="317"/>
    </row>
    <row r="119" spans="3:78">
      <c r="C119" s="318"/>
      <c r="D119" s="318"/>
      <c r="E119" s="318"/>
      <c r="F119" s="317"/>
      <c r="G119" s="317"/>
      <c r="H119" s="317"/>
      <c r="I119" s="317"/>
      <c r="J119" s="317"/>
      <c r="K119" s="317"/>
      <c r="L119" s="317"/>
      <c r="M119" s="317"/>
      <c r="N119" s="317"/>
      <c r="O119" s="317"/>
      <c r="P119" s="317"/>
      <c r="Q119" s="317"/>
      <c r="R119" s="317"/>
      <c r="S119" s="317"/>
      <c r="T119" s="317"/>
      <c r="U119" s="317"/>
      <c r="V119" s="317"/>
      <c r="W119" s="317"/>
      <c r="X119" s="317"/>
      <c r="Y119" s="317"/>
      <c r="Z119" s="317"/>
      <c r="AA119" s="317"/>
      <c r="AB119" s="317"/>
      <c r="AC119" s="317"/>
      <c r="AD119" s="317"/>
      <c r="AE119" s="317"/>
      <c r="AF119" s="317"/>
      <c r="AG119" s="317"/>
      <c r="AH119" s="317"/>
      <c r="AI119" s="317"/>
      <c r="AJ119" s="317"/>
      <c r="AK119" s="317"/>
      <c r="AL119" s="317"/>
      <c r="AM119" s="317"/>
      <c r="AN119" s="317"/>
      <c r="AO119" s="317"/>
      <c r="AP119" s="317"/>
      <c r="AQ119" s="317"/>
      <c r="AR119" s="317"/>
      <c r="AS119" s="317"/>
      <c r="AT119" s="317"/>
      <c r="AU119" s="317"/>
      <c r="AV119" s="317"/>
      <c r="AW119" s="317"/>
      <c r="AX119" s="317"/>
      <c r="AY119" s="317"/>
      <c r="AZ119" s="317"/>
      <c r="BA119" s="317"/>
      <c r="BB119" s="317"/>
      <c r="BC119" s="317"/>
      <c r="BD119" s="317"/>
      <c r="BE119" s="317"/>
      <c r="BF119" s="317"/>
      <c r="BG119" s="317"/>
      <c r="BH119" s="317"/>
      <c r="BI119" s="317"/>
      <c r="BJ119" s="317"/>
      <c r="BK119" s="317"/>
      <c r="BL119" s="317"/>
      <c r="BM119" s="317"/>
      <c r="BN119" s="317"/>
      <c r="BO119" s="317"/>
      <c r="BP119" s="317"/>
      <c r="BQ119" s="317"/>
      <c r="BR119" s="317"/>
      <c r="BS119" s="317"/>
      <c r="BT119" s="317"/>
      <c r="BU119" s="317"/>
      <c r="BV119" s="317"/>
      <c r="BW119" s="317"/>
      <c r="BX119" s="317"/>
      <c r="BY119" s="317"/>
      <c r="BZ119" s="317"/>
    </row>
    <row r="120" spans="3:78">
      <c r="C120" s="318"/>
      <c r="D120" s="318"/>
      <c r="E120" s="318"/>
      <c r="F120" s="317"/>
      <c r="G120" s="317"/>
      <c r="H120" s="317"/>
      <c r="I120" s="317"/>
      <c r="J120" s="317"/>
      <c r="K120" s="317"/>
      <c r="L120" s="317"/>
      <c r="M120" s="317"/>
      <c r="N120" s="317"/>
      <c r="O120" s="317"/>
      <c r="P120" s="317"/>
      <c r="Q120" s="317"/>
      <c r="R120" s="317"/>
      <c r="S120" s="317"/>
      <c r="T120" s="317"/>
      <c r="U120" s="317"/>
      <c r="V120" s="317"/>
      <c r="W120" s="317"/>
      <c r="X120" s="317"/>
      <c r="Y120" s="317"/>
      <c r="Z120" s="317"/>
      <c r="AA120" s="317"/>
      <c r="AB120" s="317"/>
      <c r="AC120" s="317"/>
      <c r="AD120" s="317"/>
      <c r="AE120" s="317"/>
      <c r="AF120" s="317"/>
      <c r="AG120" s="317"/>
      <c r="AH120" s="317"/>
      <c r="AI120" s="317"/>
      <c r="AJ120" s="317"/>
      <c r="AK120" s="317"/>
      <c r="AL120" s="317"/>
      <c r="AM120" s="317"/>
      <c r="AN120" s="317"/>
      <c r="AO120" s="317"/>
      <c r="AP120" s="317"/>
      <c r="AQ120" s="317"/>
      <c r="AR120" s="317"/>
      <c r="AS120" s="317"/>
      <c r="AT120" s="317"/>
      <c r="AU120" s="317"/>
      <c r="AV120" s="317"/>
      <c r="AW120" s="317"/>
      <c r="AX120" s="317"/>
      <c r="AY120" s="317"/>
      <c r="AZ120" s="317"/>
      <c r="BA120" s="317"/>
      <c r="BB120" s="317"/>
      <c r="BC120" s="317"/>
      <c r="BD120" s="317"/>
      <c r="BE120" s="317"/>
      <c r="BF120" s="317"/>
      <c r="BG120" s="317"/>
      <c r="BH120" s="317"/>
      <c r="BI120" s="317"/>
      <c r="BJ120" s="317"/>
      <c r="BK120" s="317"/>
      <c r="BL120" s="317"/>
      <c r="BM120" s="317"/>
      <c r="BN120" s="317"/>
      <c r="BO120" s="317"/>
      <c r="BP120" s="317"/>
      <c r="BQ120" s="317"/>
      <c r="BR120" s="317"/>
      <c r="BS120" s="317"/>
      <c r="BT120" s="317"/>
      <c r="BU120" s="317"/>
      <c r="BV120" s="317"/>
      <c r="BW120" s="317"/>
      <c r="BX120" s="317"/>
      <c r="BY120" s="317"/>
      <c r="BZ120" s="317"/>
    </row>
    <row r="121" spans="3:78">
      <c r="C121" s="318"/>
      <c r="D121" s="318"/>
      <c r="E121" s="318"/>
      <c r="F121" s="317"/>
      <c r="G121" s="317"/>
      <c r="H121" s="317"/>
      <c r="I121" s="317"/>
      <c r="J121" s="317"/>
      <c r="K121" s="317"/>
      <c r="L121" s="317"/>
      <c r="M121" s="317"/>
      <c r="N121" s="317"/>
      <c r="O121" s="317"/>
      <c r="P121" s="317"/>
      <c r="Q121" s="317"/>
      <c r="R121" s="317"/>
      <c r="S121" s="317"/>
      <c r="T121" s="317"/>
      <c r="U121" s="317"/>
      <c r="V121" s="317"/>
      <c r="W121" s="317"/>
      <c r="X121" s="317"/>
      <c r="Y121" s="317"/>
      <c r="Z121" s="317"/>
      <c r="AA121" s="317"/>
      <c r="AB121" s="317"/>
      <c r="AC121" s="317"/>
      <c r="AD121" s="317"/>
      <c r="AE121" s="317"/>
      <c r="AF121" s="317"/>
      <c r="AG121" s="317"/>
      <c r="AH121" s="317"/>
      <c r="AI121" s="317"/>
      <c r="AJ121" s="317"/>
      <c r="AK121" s="317"/>
      <c r="AL121" s="317"/>
      <c r="AM121" s="317"/>
      <c r="AN121" s="317"/>
      <c r="AO121" s="317"/>
      <c r="AP121" s="317"/>
      <c r="AQ121" s="317"/>
      <c r="AR121" s="317"/>
      <c r="AS121" s="317"/>
      <c r="AT121" s="317"/>
      <c r="AU121" s="317"/>
      <c r="AV121" s="317"/>
      <c r="AW121" s="317"/>
      <c r="AX121" s="317"/>
      <c r="AY121" s="317"/>
      <c r="AZ121" s="317"/>
      <c r="BA121" s="317"/>
      <c r="BB121" s="317"/>
      <c r="BC121" s="317"/>
      <c r="BD121" s="317"/>
      <c r="BE121" s="317"/>
      <c r="BF121" s="317"/>
      <c r="BG121" s="317"/>
      <c r="BH121" s="317"/>
      <c r="BI121" s="317"/>
      <c r="BJ121" s="317"/>
      <c r="BK121" s="317"/>
      <c r="BL121" s="317"/>
      <c r="BM121" s="317"/>
      <c r="BN121" s="317"/>
      <c r="BO121" s="317"/>
      <c r="BP121" s="317"/>
      <c r="BQ121" s="317"/>
      <c r="BR121" s="317"/>
      <c r="BS121" s="317"/>
      <c r="BT121" s="317"/>
      <c r="BU121" s="317"/>
      <c r="BV121" s="317"/>
      <c r="BW121" s="317"/>
      <c r="BX121" s="317"/>
      <c r="BY121" s="317"/>
      <c r="BZ121" s="317"/>
    </row>
    <row r="122" spans="3:78">
      <c r="C122" s="318"/>
      <c r="D122" s="318"/>
      <c r="E122" s="318"/>
      <c r="F122" s="317"/>
      <c r="G122" s="317"/>
      <c r="H122" s="317"/>
      <c r="I122" s="317"/>
      <c r="J122" s="317"/>
      <c r="K122" s="317"/>
      <c r="L122" s="317"/>
      <c r="M122" s="317"/>
      <c r="N122" s="317"/>
      <c r="O122" s="317"/>
      <c r="P122" s="317"/>
      <c r="Q122" s="317"/>
      <c r="R122" s="317"/>
      <c r="S122" s="317"/>
      <c r="T122" s="317"/>
      <c r="U122" s="317"/>
      <c r="V122" s="317"/>
      <c r="W122" s="317"/>
      <c r="X122" s="317"/>
      <c r="Y122" s="317"/>
      <c r="Z122" s="317"/>
      <c r="AA122" s="317"/>
      <c r="AB122" s="317"/>
      <c r="AC122" s="317"/>
      <c r="AD122" s="317"/>
      <c r="AE122" s="317"/>
      <c r="AF122" s="317"/>
      <c r="AG122" s="317"/>
      <c r="AH122" s="317"/>
      <c r="AI122" s="317"/>
      <c r="AJ122" s="317"/>
      <c r="AK122" s="317"/>
      <c r="AL122" s="317"/>
      <c r="AM122" s="317"/>
      <c r="AN122" s="317"/>
      <c r="AO122" s="317"/>
      <c r="AP122" s="317"/>
      <c r="AQ122" s="317"/>
      <c r="AR122" s="317"/>
      <c r="AS122" s="317"/>
      <c r="AT122" s="317"/>
      <c r="AU122" s="317"/>
      <c r="AV122" s="317"/>
      <c r="AW122" s="317"/>
      <c r="AX122" s="317"/>
      <c r="AY122" s="317"/>
      <c r="AZ122" s="317"/>
      <c r="BA122" s="317"/>
      <c r="BB122" s="317"/>
      <c r="BC122" s="317"/>
      <c r="BD122" s="317"/>
      <c r="BE122" s="317"/>
      <c r="BF122" s="317"/>
      <c r="BG122" s="317"/>
      <c r="BH122" s="317"/>
      <c r="BI122" s="317"/>
      <c r="BJ122" s="317"/>
      <c r="BK122" s="317"/>
      <c r="BL122" s="317"/>
      <c r="BM122" s="317"/>
      <c r="BN122" s="317"/>
      <c r="BO122" s="317"/>
      <c r="BP122" s="317"/>
      <c r="BQ122" s="317"/>
      <c r="BR122" s="317"/>
      <c r="BS122" s="317"/>
      <c r="BT122" s="317"/>
      <c r="BU122" s="317"/>
      <c r="BV122" s="317"/>
      <c r="BW122" s="317"/>
      <c r="BX122" s="317"/>
      <c r="BY122" s="317"/>
      <c r="BZ122" s="317"/>
    </row>
    <row r="123" spans="3:78">
      <c r="C123" s="318"/>
      <c r="D123" s="318"/>
      <c r="E123" s="318"/>
      <c r="F123" s="317"/>
      <c r="G123" s="317"/>
      <c r="H123" s="317"/>
      <c r="I123" s="317"/>
      <c r="J123" s="317"/>
      <c r="K123" s="317"/>
      <c r="L123" s="317"/>
      <c r="M123" s="317"/>
      <c r="N123" s="317"/>
      <c r="O123" s="317"/>
      <c r="P123" s="317"/>
      <c r="Q123" s="317"/>
      <c r="R123" s="317"/>
      <c r="S123" s="317"/>
      <c r="T123" s="317"/>
      <c r="U123" s="317"/>
      <c r="V123" s="317"/>
      <c r="W123" s="317"/>
      <c r="X123" s="317"/>
      <c r="Y123" s="317"/>
      <c r="Z123" s="317"/>
      <c r="AA123" s="317"/>
      <c r="AB123" s="317"/>
      <c r="AC123" s="317"/>
      <c r="AD123" s="317"/>
      <c r="AE123" s="317"/>
      <c r="AF123" s="317"/>
      <c r="AG123" s="317"/>
      <c r="AH123" s="317"/>
      <c r="AI123" s="317"/>
      <c r="AJ123" s="317"/>
      <c r="AK123" s="317"/>
      <c r="AL123" s="317"/>
      <c r="AM123" s="317"/>
      <c r="AN123" s="317"/>
      <c r="AO123" s="317"/>
      <c r="AP123" s="317"/>
      <c r="AQ123" s="317"/>
      <c r="AR123" s="317"/>
      <c r="AS123" s="317"/>
      <c r="AT123" s="317"/>
      <c r="AU123" s="317"/>
      <c r="AV123" s="317"/>
      <c r="AW123" s="317"/>
      <c r="AX123" s="317"/>
      <c r="AY123" s="317"/>
      <c r="AZ123" s="317"/>
      <c r="BA123" s="317"/>
      <c r="BB123" s="317"/>
      <c r="BC123" s="317"/>
      <c r="BD123" s="317"/>
      <c r="BE123" s="317"/>
      <c r="BF123" s="317"/>
      <c r="BG123" s="317"/>
      <c r="BH123" s="317"/>
      <c r="BI123" s="317"/>
      <c r="BJ123" s="317"/>
      <c r="BK123" s="317"/>
      <c r="BL123" s="317"/>
      <c r="BM123" s="317"/>
      <c r="BN123" s="317"/>
      <c r="BO123" s="317"/>
      <c r="BP123" s="317"/>
      <c r="BQ123" s="317"/>
      <c r="BR123" s="317"/>
      <c r="BS123" s="317"/>
      <c r="BT123" s="317"/>
      <c r="BU123" s="317"/>
      <c r="BV123" s="317"/>
      <c r="BW123" s="317"/>
      <c r="BX123" s="317"/>
      <c r="BY123" s="317"/>
      <c r="BZ123" s="317"/>
    </row>
    <row r="124" spans="3:78">
      <c r="C124" s="318"/>
      <c r="D124" s="318"/>
      <c r="E124" s="318"/>
      <c r="F124" s="317"/>
      <c r="G124" s="317"/>
      <c r="H124" s="317"/>
      <c r="I124" s="317"/>
      <c r="J124" s="317"/>
      <c r="K124" s="317"/>
      <c r="L124" s="317"/>
      <c r="M124" s="317"/>
      <c r="N124" s="317"/>
      <c r="O124" s="317"/>
      <c r="P124" s="317"/>
      <c r="Q124" s="317"/>
      <c r="R124" s="317"/>
      <c r="S124" s="317"/>
      <c r="T124" s="317"/>
      <c r="U124" s="317"/>
      <c r="V124" s="317"/>
      <c r="W124" s="317"/>
      <c r="X124" s="317"/>
      <c r="Y124" s="317"/>
      <c r="Z124" s="317"/>
      <c r="AA124" s="317"/>
      <c r="AB124" s="317"/>
      <c r="AC124" s="317"/>
      <c r="AD124" s="317"/>
      <c r="AE124" s="317"/>
      <c r="AF124" s="317"/>
      <c r="AG124" s="317"/>
      <c r="AH124" s="317"/>
      <c r="AI124" s="317"/>
      <c r="AJ124" s="317"/>
      <c r="AK124" s="317"/>
      <c r="AL124" s="317"/>
      <c r="AM124" s="317"/>
      <c r="AN124" s="317"/>
      <c r="AO124" s="317"/>
      <c r="AP124" s="317"/>
      <c r="AQ124" s="317"/>
      <c r="AR124" s="317"/>
      <c r="AS124" s="317"/>
      <c r="AT124" s="317"/>
      <c r="AU124" s="317"/>
      <c r="AV124" s="317"/>
      <c r="AW124" s="317"/>
      <c r="AX124" s="317"/>
      <c r="AY124" s="317"/>
      <c r="AZ124" s="317"/>
      <c r="BA124" s="317"/>
      <c r="BB124" s="317"/>
      <c r="BC124" s="317"/>
      <c r="BD124" s="317"/>
      <c r="BE124" s="317"/>
      <c r="BF124" s="317"/>
      <c r="BG124" s="317"/>
      <c r="BH124" s="317"/>
      <c r="BI124" s="317"/>
      <c r="BJ124" s="317"/>
      <c r="BK124" s="317"/>
      <c r="BL124" s="317"/>
      <c r="BM124" s="317"/>
      <c r="BN124" s="317"/>
      <c r="BO124" s="317"/>
      <c r="BP124" s="317"/>
      <c r="BQ124" s="317"/>
      <c r="BR124" s="317"/>
      <c r="BS124" s="317"/>
      <c r="BT124" s="317"/>
      <c r="BU124" s="317"/>
      <c r="BV124" s="317"/>
      <c r="BW124" s="317"/>
      <c r="BX124" s="317"/>
      <c r="BY124" s="317"/>
      <c r="BZ124" s="317"/>
    </row>
    <row r="125" spans="3:78">
      <c r="C125" s="318"/>
      <c r="D125" s="318"/>
      <c r="E125" s="318"/>
      <c r="F125" s="317"/>
      <c r="G125" s="317"/>
      <c r="H125" s="317"/>
      <c r="I125" s="317"/>
      <c r="J125" s="317"/>
      <c r="K125" s="317"/>
      <c r="L125" s="317"/>
      <c r="M125" s="317"/>
      <c r="N125" s="317"/>
      <c r="O125" s="317"/>
      <c r="P125" s="317"/>
      <c r="Q125" s="317"/>
      <c r="R125" s="317"/>
      <c r="S125" s="317"/>
      <c r="T125" s="317"/>
      <c r="U125" s="317"/>
      <c r="V125" s="317"/>
      <c r="W125" s="317"/>
      <c r="X125" s="317"/>
      <c r="Y125" s="317"/>
      <c r="Z125" s="317"/>
      <c r="AA125" s="317"/>
      <c r="AB125" s="317"/>
      <c r="AC125" s="317"/>
      <c r="AD125" s="317"/>
      <c r="AE125" s="317"/>
      <c r="AF125" s="317"/>
      <c r="AG125" s="317"/>
      <c r="AH125" s="317"/>
      <c r="AI125" s="317"/>
      <c r="AJ125" s="317"/>
      <c r="AK125" s="317"/>
      <c r="AL125" s="317"/>
      <c r="AM125" s="317"/>
      <c r="AN125" s="317"/>
      <c r="AO125" s="317"/>
      <c r="AP125" s="317"/>
      <c r="AQ125" s="317"/>
      <c r="AR125" s="317"/>
      <c r="AS125" s="317"/>
      <c r="AT125" s="317"/>
      <c r="AU125" s="317"/>
      <c r="AV125" s="317"/>
      <c r="AW125" s="317"/>
      <c r="AX125" s="317"/>
      <c r="AY125" s="317"/>
      <c r="AZ125" s="317"/>
      <c r="BA125" s="317"/>
      <c r="BB125" s="317"/>
      <c r="BC125" s="317"/>
      <c r="BD125" s="317"/>
      <c r="BE125" s="317"/>
      <c r="BF125" s="317"/>
      <c r="BG125" s="317"/>
      <c r="BH125" s="317"/>
      <c r="BI125" s="317"/>
      <c r="BJ125" s="317"/>
      <c r="BK125" s="317"/>
      <c r="BL125" s="317"/>
      <c r="BM125" s="317"/>
      <c r="BN125" s="317"/>
      <c r="BO125" s="317"/>
      <c r="BP125" s="317"/>
      <c r="BQ125" s="317"/>
      <c r="BR125" s="317"/>
      <c r="BS125" s="317"/>
      <c r="BT125" s="317"/>
      <c r="BU125" s="317"/>
      <c r="BV125" s="317"/>
      <c r="BW125" s="317"/>
      <c r="BX125" s="317"/>
      <c r="BY125" s="317"/>
      <c r="BZ125" s="317"/>
    </row>
    <row r="126" spans="3:78">
      <c r="C126" s="318"/>
      <c r="D126" s="318"/>
      <c r="E126" s="318"/>
      <c r="F126" s="317"/>
      <c r="G126" s="317"/>
      <c r="H126" s="317"/>
      <c r="I126" s="317"/>
      <c r="J126" s="317"/>
      <c r="K126" s="317"/>
      <c r="L126" s="317"/>
      <c r="M126" s="317"/>
      <c r="N126" s="317"/>
      <c r="O126" s="317"/>
      <c r="P126" s="317"/>
      <c r="Q126" s="317"/>
      <c r="R126" s="317"/>
      <c r="S126" s="317"/>
      <c r="T126" s="317"/>
      <c r="U126" s="317"/>
      <c r="V126" s="317"/>
      <c r="W126" s="317"/>
      <c r="X126" s="317"/>
      <c r="Y126" s="317"/>
      <c r="Z126" s="317"/>
      <c r="AA126" s="317"/>
      <c r="AB126" s="317"/>
      <c r="AC126" s="317"/>
      <c r="AD126" s="317"/>
      <c r="AE126" s="317"/>
      <c r="AF126" s="317"/>
      <c r="AG126" s="317"/>
      <c r="AH126" s="317"/>
      <c r="AI126" s="317"/>
      <c r="AJ126" s="317"/>
      <c r="AK126" s="317"/>
      <c r="AL126" s="317"/>
      <c r="AM126" s="317"/>
      <c r="AN126" s="317"/>
      <c r="AO126" s="317"/>
      <c r="AP126" s="317"/>
      <c r="AQ126" s="317"/>
      <c r="AR126" s="317"/>
      <c r="AS126" s="317"/>
      <c r="AT126" s="317"/>
      <c r="AU126" s="317"/>
      <c r="AV126" s="317"/>
      <c r="AW126" s="317"/>
      <c r="AX126" s="317"/>
      <c r="AY126" s="317"/>
      <c r="AZ126" s="317"/>
      <c r="BA126" s="317"/>
      <c r="BB126" s="317"/>
      <c r="BC126" s="317"/>
      <c r="BD126" s="317"/>
      <c r="BE126" s="317"/>
      <c r="BF126" s="317"/>
      <c r="BG126" s="317"/>
      <c r="BH126" s="317"/>
      <c r="BI126" s="317"/>
      <c r="BJ126" s="317"/>
      <c r="BK126" s="317"/>
      <c r="BL126" s="317"/>
      <c r="BM126" s="317"/>
      <c r="BN126" s="317"/>
      <c r="BO126" s="317"/>
      <c r="BP126" s="317"/>
      <c r="BQ126" s="317"/>
      <c r="BR126" s="317"/>
      <c r="BS126" s="317"/>
      <c r="BT126" s="317"/>
      <c r="BU126" s="317"/>
      <c r="BV126" s="317"/>
      <c r="BW126" s="317"/>
      <c r="BX126" s="317"/>
      <c r="BY126" s="317"/>
      <c r="BZ126" s="317"/>
    </row>
    <row r="127" spans="3:78">
      <c r="C127" s="318"/>
      <c r="D127" s="318"/>
      <c r="E127" s="318"/>
      <c r="F127" s="317"/>
      <c r="G127" s="317"/>
      <c r="H127" s="317"/>
      <c r="I127" s="317"/>
      <c r="J127" s="317"/>
      <c r="K127" s="317"/>
      <c r="L127" s="317"/>
      <c r="M127" s="317"/>
      <c r="N127" s="317"/>
      <c r="O127" s="317"/>
      <c r="P127" s="317"/>
      <c r="Q127" s="317"/>
      <c r="R127" s="317"/>
      <c r="S127" s="317"/>
      <c r="T127" s="317"/>
      <c r="U127" s="317"/>
      <c r="V127" s="317"/>
      <c r="W127" s="317"/>
      <c r="X127" s="317"/>
      <c r="Y127" s="317"/>
      <c r="Z127" s="317"/>
      <c r="AA127" s="317"/>
      <c r="AB127" s="317"/>
      <c r="AC127" s="317"/>
      <c r="AD127" s="317"/>
      <c r="AE127" s="317"/>
      <c r="AF127" s="317"/>
      <c r="AG127" s="317"/>
      <c r="AH127" s="317"/>
      <c r="AI127" s="317"/>
      <c r="AJ127" s="317"/>
      <c r="AK127" s="317"/>
      <c r="AL127" s="317"/>
      <c r="AM127" s="317"/>
      <c r="AN127" s="317"/>
      <c r="AO127" s="317"/>
      <c r="AP127" s="317"/>
      <c r="AQ127" s="317"/>
      <c r="AR127" s="317"/>
      <c r="AS127" s="317"/>
      <c r="AT127" s="317"/>
      <c r="AU127" s="317"/>
      <c r="AV127" s="317"/>
      <c r="AW127" s="317"/>
      <c r="AX127" s="317"/>
      <c r="AY127" s="317"/>
      <c r="AZ127" s="317"/>
      <c r="BA127" s="317"/>
      <c r="BB127" s="317"/>
      <c r="BC127" s="317"/>
      <c r="BD127" s="317"/>
      <c r="BE127" s="317"/>
      <c r="BF127" s="317"/>
      <c r="BG127" s="317"/>
      <c r="BH127" s="317"/>
      <c r="BI127" s="317"/>
      <c r="BJ127" s="317"/>
      <c r="BK127" s="317"/>
      <c r="BL127" s="317"/>
      <c r="BM127" s="317"/>
      <c r="BN127" s="317"/>
      <c r="BO127" s="317"/>
      <c r="BP127" s="317"/>
      <c r="BQ127" s="317"/>
      <c r="BR127" s="317"/>
      <c r="BS127" s="317"/>
      <c r="BT127" s="317"/>
      <c r="BU127" s="317"/>
      <c r="BV127" s="317"/>
      <c r="BW127" s="317"/>
      <c r="BX127" s="317"/>
      <c r="BY127" s="317"/>
      <c r="BZ127" s="317"/>
    </row>
    <row r="128" spans="3:78">
      <c r="C128" s="318"/>
      <c r="D128" s="318"/>
      <c r="E128" s="318"/>
      <c r="F128" s="317"/>
      <c r="G128" s="317"/>
      <c r="H128" s="317"/>
      <c r="I128" s="317"/>
      <c r="J128" s="317"/>
      <c r="K128" s="317"/>
      <c r="L128" s="317"/>
      <c r="M128" s="317"/>
      <c r="N128" s="317"/>
      <c r="O128" s="317"/>
      <c r="P128" s="317"/>
      <c r="Q128" s="317"/>
      <c r="R128" s="317"/>
      <c r="S128" s="317"/>
      <c r="T128" s="317"/>
      <c r="U128" s="317"/>
      <c r="V128" s="317"/>
      <c r="W128" s="317"/>
      <c r="X128" s="317"/>
      <c r="Y128" s="317"/>
      <c r="Z128" s="317"/>
      <c r="AA128" s="317"/>
      <c r="AB128" s="317"/>
      <c r="AC128" s="317"/>
      <c r="AD128" s="317"/>
      <c r="AE128" s="317"/>
      <c r="AF128" s="317"/>
      <c r="AG128" s="317"/>
      <c r="AH128" s="317"/>
      <c r="AI128" s="317"/>
      <c r="AJ128" s="317"/>
      <c r="AK128" s="317"/>
      <c r="AL128" s="317"/>
      <c r="AM128" s="317"/>
      <c r="AN128" s="317"/>
      <c r="AO128" s="317"/>
      <c r="AP128" s="317"/>
      <c r="AQ128" s="317"/>
      <c r="AR128" s="317"/>
      <c r="AS128" s="317"/>
      <c r="AT128" s="317"/>
      <c r="AU128" s="317"/>
      <c r="AV128" s="317"/>
      <c r="AW128" s="317"/>
      <c r="AX128" s="317"/>
      <c r="AY128" s="317"/>
      <c r="AZ128" s="317"/>
      <c r="BA128" s="317"/>
      <c r="BB128" s="317"/>
      <c r="BC128" s="317"/>
      <c r="BD128" s="317"/>
      <c r="BE128" s="317"/>
      <c r="BF128" s="317"/>
      <c r="BG128" s="317"/>
      <c r="BH128" s="317"/>
      <c r="BI128" s="317"/>
      <c r="BJ128" s="317"/>
      <c r="BK128" s="317"/>
      <c r="BL128" s="317"/>
      <c r="BM128" s="317"/>
      <c r="BN128" s="317"/>
      <c r="BO128" s="317"/>
      <c r="BP128" s="317"/>
      <c r="BQ128" s="317"/>
      <c r="BR128" s="317"/>
      <c r="BS128" s="317"/>
      <c r="BT128" s="317"/>
      <c r="BU128" s="317"/>
      <c r="BV128" s="317"/>
      <c r="BW128" s="317"/>
      <c r="BX128" s="317"/>
      <c r="BY128" s="317"/>
      <c r="BZ128" s="317"/>
    </row>
    <row r="129" spans="3:78">
      <c r="C129" s="318"/>
      <c r="D129" s="318"/>
      <c r="E129" s="318"/>
      <c r="F129" s="317"/>
      <c r="G129" s="317"/>
      <c r="H129" s="317"/>
      <c r="I129" s="317"/>
      <c r="J129" s="317"/>
      <c r="K129" s="317"/>
      <c r="L129" s="317"/>
      <c r="M129" s="317"/>
      <c r="N129" s="317"/>
      <c r="O129" s="317"/>
      <c r="P129" s="317"/>
      <c r="Q129" s="317"/>
      <c r="R129" s="317"/>
      <c r="S129" s="317"/>
      <c r="T129" s="317"/>
      <c r="U129" s="317"/>
      <c r="V129" s="317"/>
      <c r="W129" s="317"/>
      <c r="X129" s="317"/>
      <c r="Y129" s="317"/>
      <c r="Z129" s="317"/>
      <c r="AA129" s="317"/>
      <c r="AB129" s="317"/>
      <c r="AC129" s="317"/>
      <c r="AD129" s="317"/>
      <c r="AE129" s="317"/>
      <c r="AF129" s="317"/>
      <c r="AG129" s="317"/>
      <c r="AH129" s="317"/>
      <c r="AI129" s="317"/>
      <c r="AJ129" s="317"/>
      <c r="AK129" s="317"/>
      <c r="AL129" s="317"/>
      <c r="AM129" s="317"/>
      <c r="AN129" s="317"/>
      <c r="AO129" s="317"/>
      <c r="AP129" s="317"/>
      <c r="AQ129" s="317"/>
      <c r="AR129" s="317"/>
      <c r="AS129" s="317"/>
      <c r="AT129" s="317"/>
      <c r="AU129" s="317"/>
      <c r="AV129" s="317"/>
      <c r="AW129" s="317"/>
      <c r="AX129" s="317"/>
      <c r="AY129" s="317"/>
      <c r="AZ129" s="317"/>
      <c r="BA129" s="317"/>
      <c r="BB129" s="317"/>
      <c r="BC129" s="317"/>
      <c r="BD129" s="317"/>
      <c r="BE129" s="317"/>
      <c r="BF129" s="317"/>
      <c r="BG129" s="317"/>
      <c r="BH129" s="317"/>
      <c r="BI129" s="317"/>
      <c r="BJ129" s="317"/>
      <c r="BK129" s="317"/>
      <c r="BL129" s="317"/>
      <c r="BM129" s="317"/>
      <c r="BN129" s="317"/>
      <c r="BO129" s="317"/>
      <c r="BP129" s="317"/>
      <c r="BQ129" s="317"/>
      <c r="BR129" s="317"/>
      <c r="BS129" s="317"/>
      <c r="BT129" s="317"/>
      <c r="BU129" s="317"/>
      <c r="BV129" s="317"/>
      <c r="BW129" s="317"/>
      <c r="BX129" s="317"/>
      <c r="BY129" s="317"/>
      <c r="BZ129" s="317"/>
    </row>
    <row r="130" spans="3:78">
      <c r="C130" s="318"/>
      <c r="D130" s="318"/>
      <c r="E130" s="318"/>
      <c r="F130" s="317"/>
      <c r="G130" s="317"/>
      <c r="H130" s="317"/>
      <c r="I130" s="317"/>
      <c r="J130" s="317"/>
      <c r="K130" s="317"/>
      <c r="L130" s="317"/>
      <c r="M130" s="317"/>
      <c r="N130" s="317"/>
      <c r="O130" s="317"/>
      <c r="P130" s="317"/>
      <c r="Q130" s="317"/>
      <c r="R130" s="317"/>
      <c r="S130" s="317"/>
      <c r="T130" s="317"/>
      <c r="U130" s="317"/>
      <c r="V130" s="317"/>
      <c r="W130" s="317"/>
      <c r="X130" s="317"/>
      <c r="Y130" s="317"/>
      <c r="Z130" s="317"/>
      <c r="AA130" s="317"/>
      <c r="AB130" s="317"/>
      <c r="AC130" s="317"/>
      <c r="AD130" s="317"/>
      <c r="AE130" s="317"/>
      <c r="AF130" s="317"/>
      <c r="AG130" s="317"/>
      <c r="AH130" s="317"/>
      <c r="AI130" s="317"/>
      <c r="AJ130" s="317"/>
      <c r="AK130" s="317"/>
      <c r="AL130" s="317"/>
      <c r="AM130" s="317"/>
      <c r="AN130" s="317"/>
      <c r="AO130" s="317"/>
      <c r="AP130" s="317"/>
      <c r="AQ130" s="317"/>
      <c r="AR130" s="317"/>
      <c r="AS130" s="317"/>
      <c r="AT130" s="317"/>
      <c r="AU130" s="317"/>
      <c r="AV130" s="317"/>
      <c r="AW130" s="317"/>
      <c r="AX130" s="317"/>
      <c r="AY130" s="317"/>
      <c r="AZ130" s="317"/>
      <c r="BA130" s="317"/>
      <c r="BB130" s="317"/>
      <c r="BC130" s="317"/>
      <c r="BD130" s="317"/>
      <c r="BE130" s="317"/>
      <c r="BF130" s="317"/>
      <c r="BG130" s="317"/>
      <c r="BH130" s="317"/>
      <c r="BI130" s="317"/>
      <c r="BJ130" s="317"/>
      <c r="BK130" s="317"/>
      <c r="BL130" s="317"/>
      <c r="BM130" s="317"/>
      <c r="BN130" s="317"/>
      <c r="BO130" s="317"/>
      <c r="BP130" s="317"/>
      <c r="BQ130" s="317"/>
      <c r="BR130" s="317"/>
      <c r="BS130" s="317"/>
      <c r="BT130" s="317"/>
      <c r="BU130" s="317"/>
      <c r="BV130" s="317"/>
      <c r="BW130" s="317"/>
      <c r="BX130" s="317"/>
      <c r="BY130" s="317"/>
      <c r="BZ130" s="317"/>
    </row>
    <row r="131" spans="3:78">
      <c r="C131" s="318"/>
      <c r="D131" s="318"/>
      <c r="E131" s="318"/>
      <c r="F131" s="317"/>
      <c r="G131" s="317"/>
      <c r="H131" s="317"/>
      <c r="I131" s="317"/>
      <c r="J131" s="317"/>
      <c r="K131" s="317"/>
      <c r="L131" s="317"/>
      <c r="M131" s="317"/>
      <c r="N131" s="317"/>
      <c r="O131" s="317"/>
      <c r="P131" s="317"/>
      <c r="Q131" s="317"/>
      <c r="R131" s="317"/>
      <c r="S131" s="317"/>
      <c r="T131" s="317"/>
      <c r="U131" s="317"/>
      <c r="V131" s="317"/>
      <c r="W131" s="317"/>
      <c r="X131" s="317"/>
      <c r="Y131" s="317"/>
      <c r="Z131" s="317"/>
      <c r="AA131" s="317"/>
      <c r="AB131" s="317"/>
      <c r="AC131" s="317"/>
      <c r="AD131" s="317"/>
      <c r="AE131" s="317"/>
      <c r="AF131" s="317"/>
      <c r="AG131" s="317"/>
      <c r="AH131" s="317"/>
      <c r="AI131" s="317"/>
      <c r="AJ131" s="317"/>
      <c r="AK131" s="317"/>
      <c r="AL131" s="317"/>
      <c r="AM131" s="317"/>
      <c r="AN131" s="317"/>
      <c r="AO131" s="317"/>
      <c r="AP131" s="317"/>
      <c r="AQ131" s="317"/>
      <c r="AR131" s="317"/>
      <c r="AS131" s="317"/>
      <c r="AT131" s="317"/>
      <c r="AU131" s="317"/>
      <c r="AV131" s="317"/>
      <c r="AW131" s="317"/>
      <c r="AX131" s="317"/>
      <c r="AY131" s="317"/>
      <c r="AZ131" s="317"/>
      <c r="BA131" s="317"/>
      <c r="BB131" s="317"/>
      <c r="BC131" s="317"/>
      <c r="BD131" s="317"/>
      <c r="BE131" s="317"/>
      <c r="BF131" s="317"/>
      <c r="BG131" s="317"/>
      <c r="BH131" s="317"/>
      <c r="BI131" s="317"/>
      <c r="BJ131" s="317"/>
      <c r="BK131" s="317"/>
      <c r="BL131" s="317"/>
      <c r="BM131" s="317"/>
      <c r="BN131" s="317"/>
      <c r="BO131" s="317"/>
      <c r="BP131" s="317"/>
      <c r="BQ131" s="317"/>
      <c r="BR131" s="317"/>
      <c r="BS131" s="317"/>
      <c r="BT131" s="317"/>
      <c r="BU131" s="317"/>
      <c r="BV131" s="317"/>
      <c r="BW131" s="317"/>
      <c r="BX131" s="317"/>
      <c r="BY131" s="317"/>
      <c r="BZ131" s="317"/>
    </row>
    <row r="132" spans="3:78">
      <c r="C132" s="318"/>
      <c r="D132" s="318"/>
      <c r="E132" s="318"/>
      <c r="F132" s="317"/>
      <c r="G132" s="317"/>
      <c r="H132" s="317"/>
      <c r="I132" s="317"/>
      <c r="J132" s="317"/>
      <c r="K132" s="317"/>
      <c r="L132" s="317"/>
      <c r="M132" s="317"/>
      <c r="N132" s="317"/>
      <c r="O132" s="317"/>
      <c r="P132" s="317"/>
      <c r="Q132" s="317"/>
      <c r="R132" s="317"/>
      <c r="S132" s="317"/>
      <c r="T132" s="317"/>
      <c r="U132" s="317"/>
      <c r="V132" s="317"/>
      <c r="W132" s="317"/>
      <c r="X132" s="317"/>
      <c r="Y132" s="317"/>
      <c r="Z132" s="317"/>
      <c r="AA132" s="317"/>
      <c r="AB132" s="317"/>
      <c r="AC132" s="317"/>
      <c r="AD132" s="317"/>
      <c r="AE132" s="317"/>
      <c r="AF132" s="317"/>
      <c r="AG132" s="317"/>
      <c r="AH132" s="317"/>
      <c r="AI132" s="317"/>
      <c r="AJ132" s="317"/>
      <c r="AK132" s="317"/>
      <c r="AL132" s="317"/>
      <c r="AM132" s="317"/>
      <c r="AN132" s="317"/>
      <c r="AO132" s="317"/>
      <c r="AP132" s="317"/>
      <c r="AQ132" s="317"/>
      <c r="AR132" s="317"/>
      <c r="AS132" s="317"/>
      <c r="AT132" s="317"/>
      <c r="AU132" s="317"/>
      <c r="AV132" s="317"/>
      <c r="AW132" s="317"/>
      <c r="AX132" s="317"/>
      <c r="AY132" s="317"/>
      <c r="AZ132" s="317"/>
      <c r="BA132" s="317"/>
      <c r="BB132" s="317"/>
      <c r="BC132" s="317"/>
      <c r="BD132" s="317"/>
      <c r="BE132" s="317"/>
      <c r="BF132" s="317"/>
      <c r="BG132" s="317"/>
      <c r="BH132" s="317"/>
      <c r="BI132" s="317"/>
      <c r="BJ132" s="317"/>
      <c r="BK132" s="317"/>
      <c r="BL132" s="317"/>
      <c r="BM132" s="317"/>
      <c r="BN132" s="317"/>
      <c r="BO132" s="317"/>
      <c r="BP132" s="317"/>
      <c r="BQ132" s="317"/>
      <c r="BR132" s="317"/>
      <c r="BS132" s="317"/>
      <c r="BT132" s="317"/>
      <c r="BU132" s="317"/>
      <c r="BV132" s="317"/>
      <c r="BW132" s="317"/>
      <c r="BX132" s="317"/>
      <c r="BY132" s="317"/>
      <c r="BZ132" s="317"/>
    </row>
    <row r="133" spans="3:78">
      <c r="C133" s="318"/>
      <c r="D133" s="318"/>
      <c r="E133" s="318"/>
      <c r="F133" s="317"/>
      <c r="G133" s="317"/>
      <c r="H133" s="317"/>
      <c r="I133" s="317"/>
      <c r="J133" s="317"/>
      <c r="K133" s="317"/>
      <c r="L133" s="317"/>
      <c r="M133" s="317"/>
      <c r="N133" s="317"/>
      <c r="O133" s="317"/>
      <c r="P133" s="317"/>
      <c r="Q133" s="317"/>
      <c r="R133" s="317"/>
      <c r="S133" s="317"/>
      <c r="T133" s="317"/>
      <c r="U133" s="317"/>
      <c r="V133" s="317"/>
      <c r="W133" s="317"/>
      <c r="X133" s="317"/>
      <c r="Y133" s="317"/>
      <c r="Z133" s="317"/>
      <c r="AA133" s="317"/>
      <c r="AB133" s="317"/>
      <c r="AC133" s="317"/>
      <c r="AD133" s="317"/>
      <c r="AE133" s="317"/>
      <c r="AF133" s="317"/>
      <c r="AG133" s="317"/>
      <c r="AH133" s="317"/>
      <c r="AI133" s="317"/>
      <c r="AJ133" s="317"/>
      <c r="AK133" s="317"/>
      <c r="AL133" s="317"/>
      <c r="AM133" s="317"/>
      <c r="AN133" s="317"/>
      <c r="AO133" s="317"/>
      <c r="AP133" s="317"/>
      <c r="AQ133" s="317"/>
      <c r="AR133" s="317"/>
      <c r="AS133" s="317"/>
      <c r="AT133" s="317"/>
      <c r="AU133" s="317"/>
      <c r="AV133" s="317"/>
      <c r="AW133" s="317"/>
      <c r="AX133" s="317"/>
      <c r="AY133" s="317"/>
      <c r="AZ133" s="317"/>
      <c r="BA133" s="317"/>
      <c r="BB133" s="317"/>
      <c r="BC133" s="317"/>
      <c r="BD133" s="317"/>
      <c r="BE133" s="317"/>
      <c r="BF133" s="317"/>
      <c r="BG133" s="317"/>
      <c r="BH133" s="317"/>
      <c r="BI133" s="317"/>
      <c r="BJ133" s="317"/>
      <c r="BK133" s="317"/>
      <c r="BL133" s="317"/>
      <c r="BM133" s="317"/>
      <c r="BN133" s="317"/>
      <c r="BO133" s="317"/>
      <c r="BP133" s="317"/>
      <c r="BQ133" s="317"/>
      <c r="BR133" s="317"/>
      <c r="BS133" s="317"/>
      <c r="BT133" s="317"/>
      <c r="BU133" s="317"/>
      <c r="BV133" s="317"/>
      <c r="BW133" s="317"/>
      <c r="BX133" s="317"/>
      <c r="BY133" s="317"/>
      <c r="BZ133" s="317"/>
    </row>
    <row r="134" spans="3:78">
      <c r="C134" s="318"/>
      <c r="D134" s="318"/>
      <c r="E134" s="318"/>
      <c r="F134" s="317"/>
      <c r="G134" s="317"/>
      <c r="H134" s="317"/>
      <c r="I134" s="317"/>
      <c r="J134" s="317"/>
      <c r="K134" s="317"/>
      <c r="L134" s="317"/>
      <c r="M134" s="317"/>
      <c r="N134" s="317"/>
      <c r="O134" s="317"/>
      <c r="P134" s="317"/>
      <c r="Q134" s="317"/>
      <c r="R134" s="317"/>
      <c r="S134" s="317"/>
      <c r="T134" s="317"/>
      <c r="U134" s="317"/>
      <c r="V134" s="317"/>
      <c r="W134" s="317"/>
      <c r="X134" s="317"/>
      <c r="Y134" s="317"/>
      <c r="Z134" s="317"/>
      <c r="AA134" s="317"/>
      <c r="AB134" s="317"/>
      <c r="AC134" s="317"/>
      <c r="AD134" s="317"/>
      <c r="AE134" s="317"/>
      <c r="AF134" s="317"/>
      <c r="AG134" s="317"/>
      <c r="AH134" s="317"/>
      <c r="AI134" s="317"/>
      <c r="AJ134" s="317"/>
      <c r="AK134" s="317"/>
      <c r="AL134" s="317"/>
      <c r="AM134" s="317"/>
      <c r="AN134" s="317"/>
      <c r="AO134" s="317"/>
      <c r="AP134" s="317"/>
      <c r="AQ134" s="317"/>
      <c r="AR134" s="317"/>
      <c r="AS134" s="317"/>
      <c r="AT134" s="317"/>
      <c r="AU134" s="317"/>
      <c r="AV134" s="317"/>
      <c r="AW134" s="317"/>
      <c r="AX134" s="317"/>
      <c r="AY134" s="317"/>
      <c r="AZ134" s="317"/>
      <c r="BA134" s="317"/>
      <c r="BB134" s="317"/>
      <c r="BC134" s="317"/>
      <c r="BD134" s="317"/>
      <c r="BE134" s="317"/>
      <c r="BF134" s="317"/>
      <c r="BG134" s="317"/>
      <c r="BH134" s="317"/>
      <c r="BI134" s="317"/>
      <c r="BJ134" s="317"/>
      <c r="BK134" s="317"/>
      <c r="BL134" s="317"/>
      <c r="BM134" s="317"/>
      <c r="BN134" s="317"/>
      <c r="BO134" s="317"/>
      <c r="BP134" s="317"/>
      <c r="BQ134" s="317"/>
      <c r="BR134" s="317"/>
      <c r="BS134" s="317"/>
      <c r="BT134" s="317"/>
      <c r="BU134" s="317"/>
      <c r="BV134" s="317"/>
      <c r="BW134" s="317"/>
      <c r="BX134" s="317"/>
      <c r="BY134" s="317"/>
      <c r="BZ134" s="317"/>
    </row>
    <row r="135" spans="3:78">
      <c r="C135" s="318"/>
      <c r="D135" s="318"/>
      <c r="E135" s="318"/>
      <c r="F135" s="317"/>
      <c r="G135" s="317"/>
      <c r="H135" s="317"/>
      <c r="I135" s="317"/>
      <c r="J135" s="317"/>
      <c r="K135" s="317"/>
      <c r="L135" s="317"/>
      <c r="M135" s="317"/>
      <c r="N135" s="317"/>
      <c r="O135" s="317"/>
      <c r="P135" s="317"/>
      <c r="Q135" s="317"/>
      <c r="R135" s="317"/>
      <c r="S135" s="317"/>
      <c r="T135" s="317"/>
      <c r="U135" s="317"/>
      <c r="V135" s="317"/>
      <c r="W135" s="317"/>
      <c r="X135" s="317"/>
      <c r="Y135" s="317"/>
      <c r="Z135" s="317"/>
      <c r="AA135" s="317"/>
      <c r="AB135" s="317"/>
      <c r="AC135" s="317"/>
      <c r="AD135" s="317"/>
      <c r="AE135" s="317"/>
      <c r="AF135" s="317"/>
      <c r="AG135" s="317"/>
      <c r="AH135" s="317"/>
      <c r="AI135" s="317"/>
      <c r="AJ135" s="317"/>
      <c r="AK135" s="317"/>
      <c r="AL135" s="317"/>
      <c r="AM135" s="317"/>
      <c r="AN135" s="317"/>
      <c r="AO135" s="317"/>
      <c r="AP135" s="317"/>
      <c r="AQ135" s="317"/>
      <c r="AR135" s="317"/>
      <c r="AS135" s="317"/>
      <c r="AT135" s="317"/>
      <c r="AU135" s="317"/>
      <c r="AV135" s="317"/>
      <c r="AW135" s="317"/>
      <c r="AX135" s="317"/>
      <c r="AY135" s="317"/>
      <c r="AZ135" s="317"/>
      <c r="BA135" s="317"/>
      <c r="BB135" s="317"/>
      <c r="BC135" s="317"/>
      <c r="BD135" s="317"/>
      <c r="BE135" s="317"/>
      <c r="BF135" s="317"/>
      <c r="BG135" s="317"/>
      <c r="BH135" s="317"/>
      <c r="BI135" s="317"/>
      <c r="BJ135" s="317"/>
      <c r="BK135" s="317"/>
      <c r="BL135" s="317"/>
      <c r="BM135" s="317"/>
      <c r="BN135" s="317"/>
      <c r="BO135" s="317"/>
      <c r="BP135" s="317"/>
      <c r="BQ135" s="317"/>
      <c r="BR135" s="317"/>
      <c r="BS135" s="317"/>
      <c r="BT135" s="317"/>
      <c r="BU135" s="317"/>
      <c r="BV135" s="317"/>
      <c r="BW135" s="317"/>
      <c r="BX135" s="317"/>
      <c r="BY135" s="317"/>
      <c r="BZ135" s="317"/>
    </row>
    <row r="136" spans="3:78">
      <c r="C136" s="318"/>
      <c r="D136" s="318"/>
      <c r="E136" s="318"/>
      <c r="F136" s="317"/>
      <c r="G136" s="317"/>
      <c r="H136" s="317"/>
      <c r="I136" s="317"/>
      <c r="J136" s="317"/>
      <c r="K136" s="317"/>
      <c r="L136" s="317"/>
      <c r="M136" s="317"/>
      <c r="N136" s="317"/>
      <c r="O136" s="317"/>
      <c r="P136" s="317"/>
      <c r="Q136" s="317"/>
      <c r="R136" s="317"/>
      <c r="S136" s="317"/>
      <c r="T136" s="317"/>
      <c r="U136" s="317"/>
      <c r="V136" s="317"/>
      <c r="W136" s="317"/>
      <c r="X136" s="317"/>
      <c r="Y136" s="317"/>
      <c r="Z136" s="317"/>
      <c r="AA136" s="317"/>
      <c r="AB136" s="317"/>
      <c r="AC136" s="317"/>
      <c r="AD136" s="317"/>
      <c r="AE136" s="317"/>
      <c r="AF136" s="317"/>
      <c r="AG136" s="317"/>
      <c r="AH136" s="317"/>
      <c r="AI136" s="317"/>
      <c r="AJ136" s="317"/>
      <c r="AK136" s="317"/>
      <c r="AL136" s="317"/>
      <c r="AM136" s="317"/>
      <c r="AN136" s="317"/>
      <c r="AO136" s="317"/>
      <c r="AP136" s="317"/>
      <c r="AQ136" s="317"/>
      <c r="AR136" s="317"/>
      <c r="AS136" s="317"/>
      <c r="AT136" s="317"/>
      <c r="AU136" s="317"/>
      <c r="AV136" s="317"/>
      <c r="AW136" s="317"/>
      <c r="AX136" s="317"/>
      <c r="AY136" s="317"/>
      <c r="AZ136" s="317"/>
      <c r="BA136" s="317"/>
      <c r="BB136" s="317"/>
      <c r="BC136" s="317"/>
      <c r="BD136" s="317"/>
      <c r="BE136" s="317"/>
      <c r="BF136" s="317"/>
      <c r="BG136" s="317"/>
      <c r="BH136" s="317"/>
      <c r="BI136" s="317"/>
      <c r="BJ136" s="317"/>
      <c r="BK136" s="317"/>
      <c r="BL136" s="317"/>
      <c r="BM136" s="317"/>
      <c r="BN136" s="317"/>
      <c r="BO136" s="317"/>
      <c r="BP136" s="317"/>
      <c r="BQ136" s="317"/>
      <c r="BR136" s="317"/>
      <c r="BS136" s="317"/>
      <c r="BT136" s="317"/>
      <c r="BU136" s="317"/>
      <c r="BV136" s="317"/>
      <c r="BW136" s="317"/>
      <c r="BX136" s="317"/>
      <c r="BY136" s="317"/>
      <c r="BZ136" s="317"/>
    </row>
    <row r="137" spans="3:78">
      <c r="C137" s="318"/>
      <c r="D137" s="318"/>
      <c r="E137" s="318"/>
      <c r="F137" s="317"/>
      <c r="G137" s="317"/>
      <c r="H137" s="317"/>
      <c r="I137" s="317"/>
      <c r="J137" s="317"/>
      <c r="K137" s="317"/>
      <c r="L137" s="317"/>
      <c r="M137" s="317"/>
      <c r="N137" s="317"/>
      <c r="O137" s="317"/>
      <c r="P137" s="317"/>
      <c r="Q137" s="317"/>
      <c r="R137" s="317"/>
      <c r="S137" s="317"/>
      <c r="T137" s="317"/>
      <c r="U137" s="317"/>
      <c r="V137" s="317"/>
      <c r="W137" s="317"/>
      <c r="X137" s="317"/>
      <c r="Y137" s="317"/>
      <c r="Z137" s="317"/>
      <c r="AA137" s="317"/>
      <c r="AB137" s="317"/>
      <c r="AC137" s="317"/>
      <c r="AD137" s="317"/>
      <c r="AE137" s="317"/>
      <c r="AF137" s="317"/>
      <c r="AG137" s="317"/>
      <c r="AH137" s="317"/>
      <c r="AI137" s="317"/>
      <c r="AJ137" s="317"/>
      <c r="AK137" s="317"/>
      <c r="AL137" s="317"/>
      <c r="AM137" s="317"/>
      <c r="AN137" s="317"/>
      <c r="AO137" s="317"/>
      <c r="AP137" s="317"/>
      <c r="AQ137" s="317"/>
      <c r="AR137" s="317"/>
      <c r="AS137" s="317"/>
      <c r="AT137" s="317"/>
      <c r="AU137" s="317"/>
      <c r="AV137" s="317"/>
      <c r="AW137" s="317"/>
      <c r="AX137" s="317"/>
      <c r="AY137" s="317"/>
      <c r="AZ137" s="317"/>
      <c r="BA137" s="317"/>
      <c r="BB137" s="317"/>
      <c r="BC137" s="317"/>
      <c r="BD137" s="317"/>
      <c r="BE137" s="317"/>
      <c r="BF137" s="317"/>
      <c r="BG137" s="317"/>
      <c r="BH137" s="317"/>
      <c r="BI137" s="317"/>
      <c r="BJ137" s="317"/>
      <c r="BK137" s="317"/>
      <c r="BL137" s="317"/>
      <c r="BM137" s="317"/>
      <c r="BN137" s="317"/>
      <c r="BO137" s="317"/>
      <c r="BP137" s="317"/>
      <c r="BQ137" s="317"/>
      <c r="BR137" s="317"/>
      <c r="BS137" s="317"/>
      <c r="BT137" s="317"/>
      <c r="BU137" s="317"/>
      <c r="BV137" s="317"/>
      <c r="BW137" s="317"/>
      <c r="BX137" s="317"/>
      <c r="BY137" s="317"/>
      <c r="BZ137" s="317"/>
    </row>
    <row r="138" spans="3:78">
      <c r="C138" s="318"/>
      <c r="D138" s="318"/>
      <c r="E138" s="318"/>
      <c r="F138" s="317"/>
      <c r="G138" s="317"/>
      <c r="H138" s="317"/>
      <c r="I138" s="317"/>
      <c r="J138" s="317"/>
      <c r="K138" s="317"/>
      <c r="L138" s="317"/>
      <c r="M138" s="317"/>
      <c r="N138" s="317"/>
      <c r="O138" s="317"/>
      <c r="P138" s="317"/>
      <c r="Q138" s="317"/>
      <c r="R138" s="317"/>
      <c r="S138" s="317"/>
      <c r="T138" s="317"/>
      <c r="U138" s="317"/>
      <c r="V138" s="317"/>
      <c r="W138" s="317"/>
      <c r="X138" s="317"/>
      <c r="Y138" s="317"/>
      <c r="Z138" s="317"/>
      <c r="AA138" s="317"/>
      <c r="AB138" s="317"/>
      <c r="AC138" s="317"/>
      <c r="AD138" s="317"/>
      <c r="AE138" s="317"/>
      <c r="AF138" s="317"/>
      <c r="AG138" s="317"/>
      <c r="AH138" s="317"/>
      <c r="AI138" s="317"/>
      <c r="AJ138" s="317"/>
      <c r="AK138" s="317"/>
      <c r="AL138" s="317"/>
      <c r="AM138" s="317"/>
      <c r="AN138" s="317"/>
      <c r="AO138" s="317"/>
      <c r="AP138" s="317"/>
      <c r="AQ138" s="317"/>
      <c r="AR138" s="317"/>
      <c r="AS138" s="317"/>
      <c r="AT138" s="317"/>
      <c r="AU138" s="317"/>
      <c r="AV138" s="317"/>
      <c r="AW138" s="317"/>
      <c r="AX138" s="317"/>
      <c r="AY138" s="317"/>
      <c r="AZ138" s="317"/>
      <c r="BA138" s="317"/>
      <c r="BB138" s="317"/>
      <c r="BC138" s="317"/>
      <c r="BD138" s="317"/>
      <c r="BE138" s="317"/>
      <c r="BF138" s="317"/>
      <c r="BG138" s="317"/>
      <c r="BH138" s="317"/>
      <c r="BI138" s="317"/>
      <c r="BJ138" s="317"/>
      <c r="BK138" s="317"/>
      <c r="BL138" s="317"/>
      <c r="BM138" s="317"/>
      <c r="BN138" s="317"/>
      <c r="BO138" s="317"/>
      <c r="BP138" s="317"/>
      <c r="BQ138" s="317"/>
      <c r="BR138" s="317"/>
      <c r="BS138" s="317"/>
      <c r="BT138" s="317"/>
      <c r="BU138" s="317"/>
      <c r="BV138" s="317"/>
      <c r="BW138" s="317"/>
      <c r="BX138" s="317"/>
      <c r="BY138" s="317"/>
      <c r="BZ138" s="317"/>
    </row>
    <row r="139" spans="3:78">
      <c r="C139" s="318"/>
      <c r="D139" s="318"/>
      <c r="E139" s="318"/>
      <c r="F139" s="317"/>
      <c r="G139" s="317"/>
      <c r="H139" s="317"/>
      <c r="I139" s="317"/>
      <c r="J139" s="317"/>
      <c r="K139" s="317"/>
      <c r="L139" s="317"/>
      <c r="M139" s="317"/>
      <c r="N139" s="317"/>
      <c r="O139" s="317"/>
      <c r="P139" s="317"/>
      <c r="Q139" s="317"/>
      <c r="R139" s="317"/>
      <c r="S139" s="317"/>
      <c r="T139" s="317"/>
      <c r="U139" s="317"/>
      <c r="V139" s="317"/>
      <c r="W139" s="317"/>
      <c r="X139" s="317"/>
      <c r="Y139" s="317"/>
      <c r="Z139" s="317"/>
      <c r="AA139" s="317"/>
      <c r="AB139" s="317"/>
      <c r="AC139" s="317"/>
      <c r="AD139" s="317"/>
      <c r="AE139" s="317"/>
      <c r="AF139" s="317"/>
      <c r="AG139" s="317"/>
      <c r="AH139" s="317"/>
      <c r="AI139" s="317"/>
      <c r="AJ139" s="317"/>
      <c r="AK139" s="317"/>
      <c r="AL139" s="317"/>
      <c r="AM139" s="317"/>
      <c r="AN139" s="317"/>
      <c r="AO139" s="317"/>
      <c r="AP139" s="317"/>
      <c r="AQ139" s="317"/>
      <c r="AR139" s="317"/>
      <c r="AS139" s="317"/>
      <c r="AT139" s="317"/>
      <c r="AU139" s="317"/>
      <c r="AV139" s="317"/>
      <c r="AW139" s="317"/>
      <c r="AX139" s="317"/>
      <c r="AY139" s="317"/>
      <c r="AZ139" s="317"/>
      <c r="BA139" s="317"/>
      <c r="BB139" s="317"/>
      <c r="BC139" s="317"/>
      <c r="BD139" s="317"/>
      <c r="BE139" s="317"/>
      <c r="BF139" s="317"/>
      <c r="BG139" s="317"/>
      <c r="BH139" s="317"/>
      <c r="BI139" s="317"/>
      <c r="BJ139" s="317"/>
      <c r="BK139" s="317"/>
      <c r="BL139" s="317"/>
      <c r="BM139" s="317"/>
      <c r="BN139" s="317"/>
      <c r="BO139" s="317"/>
      <c r="BP139" s="317"/>
      <c r="BQ139" s="317"/>
      <c r="BR139" s="317"/>
      <c r="BS139" s="317"/>
      <c r="BT139" s="317"/>
      <c r="BU139" s="317"/>
      <c r="BV139" s="317"/>
      <c r="BW139" s="317"/>
      <c r="BX139" s="317"/>
      <c r="BY139" s="317"/>
      <c r="BZ139" s="317"/>
    </row>
    <row r="140" spans="3:78">
      <c r="C140" s="318"/>
      <c r="D140" s="318"/>
      <c r="E140" s="318"/>
      <c r="F140" s="317"/>
      <c r="G140" s="317"/>
      <c r="H140" s="317"/>
      <c r="I140" s="317"/>
      <c r="J140" s="317"/>
      <c r="K140" s="317"/>
      <c r="L140" s="317"/>
      <c r="M140" s="317"/>
      <c r="N140" s="317"/>
      <c r="O140" s="317"/>
      <c r="P140" s="317"/>
      <c r="Q140" s="317"/>
      <c r="R140" s="317"/>
      <c r="S140" s="317"/>
      <c r="T140" s="317"/>
      <c r="U140" s="317"/>
      <c r="V140" s="317"/>
      <c r="W140" s="317"/>
      <c r="X140" s="317"/>
      <c r="Y140" s="317"/>
      <c r="Z140" s="317"/>
      <c r="AA140" s="317"/>
      <c r="AB140" s="317"/>
      <c r="AC140" s="317"/>
      <c r="AD140" s="317"/>
      <c r="AE140" s="317"/>
      <c r="AF140" s="317"/>
      <c r="AG140" s="317"/>
      <c r="AH140" s="317"/>
      <c r="AI140" s="317"/>
      <c r="AJ140" s="317"/>
      <c r="AK140" s="317"/>
      <c r="AL140" s="317"/>
      <c r="AM140" s="317"/>
      <c r="AN140" s="317"/>
      <c r="AO140" s="317"/>
      <c r="AP140" s="317"/>
      <c r="AQ140" s="317"/>
      <c r="AR140" s="317"/>
      <c r="AS140" s="317"/>
      <c r="AT140" s="317"/>
      <c r="AU140" s="317"/>
      <c r="AV140" s="317"/>
      <c r="AW140" s="317"/>
      <c r="AX140" s="317"/>
      <c r="AY140" s="317"/>
      <c r="AZ140" s="317"/>
      <c r="BA140" s="317"/>
      <c r="BB140" s="317"/>
      <c r="BC140" s="317"/>
      <c r="BD140" s="317"/>
      <c r="BE140" s="317"/>
      <c r="BF140" s="317"/>
      <c r="BG140" s="317"/>
      <c r="BH140" s="317"/>
      <c r="BI140" s="317"/>
      <c r="BJ140" s="317"/>
      <c r="BK140" s="317"/>
      <c r="BL140" s="317"/>
      <c r="BM140" s="317"/>
      <c r="BN140" s="317"/>
      <c r="BO140" s="317"/>
      <c r="BP140" s="317"/>
      <c r="BQ140" s="317"/>
      <c r="BR140" s="317"/>
      <c r="BS140" s="317"/>
      <c r="BT140" s="317"/>
      <c r="BU140" s="317"/>
      <c r="BV140" s="317"/>
      <c r="BW140" s="317"/>
      <c r="BX140" s="317"/>
      <c r="BY140" s="317"/>
      <c r="BZ140" s="317"/>
    </row>
    <row r="141" spans="3:78">
      <c r="C141" s="318"/>
      <c r="D141" s="318"/>
      <c r="E141" s="318"/>
      <c r="F141" s="317"/>
      <c r="G141" s="317"/>
      <c r="H141" s="317"/>
      <c r="I141" s="317"/>
      <c r="J141" s="317"/>
      <c r="K141" s="317"/>
      <c r="L141" s="317"/>
      <c r="M141" s="317"/>
      <c r="N141" s="317"/>
      <c r="O141" s="317"/>
      <c r="P141" s="317"/>
      <c r="Q141" s="317"/>
      <c r="R141" s="317"/>
      <c r="S141" s="317"/>
      <c r="T141" s="317"/>
      <c r="U141" s="317"/>
      <c r="V141" s="317"/>
      <c r="W141" s="317"/>
      <c r="X141" s="317"/>
      <c r="Y141" s="317"/>
      <c r="Z141" s="317"/>
      <c r="AA141" s="317"/>
      <c r="AB141" s="317"/>
      <c r="AC141" s="317"/>
      <c r="AD141" s="317"/>
      <c r="AE141" s="317"/>
      <c r="AF141" s="317"/>
      <c r="AG141" s="317"/>
      <c r="AH141" s="317"/>
      <c r="AI141" s="317"/>
      <c r="AJ141" s="317"/>
      <c r="AK141" s="317"/>
      <c r="AL141" s="317"/>
      <c r="AM141" s="317"/>
      <c r="AN141" s="317"/>
      <c r="AO141" s="317"/>
      <c r="AP141" s="317"/>
      <c r="AQ141" s="317"/>
      <c r="AR141" s="317"/>
      <c r="AS141" s="317"/>
      <c r="AT141" s="317"/>
      <c r="AU141" s="317"/>
      <c r="AV141" s="317"/>
      <c r="AW141" s="317"/>
      <c r="AX141" s="317"/>
      <c r="AY141" s="317"/>
      <c r="AZ141" s="317"/>
      <c r="BA141" s="317"/>
      <c r="BB141" s="317"/>
      <c r="BC141" s="317"/>
      <c r="BD141" s="317"/>
      <c r="BE141" s="317"/>
      <c r="BF141" s="317"/>
      <c r="BG141" s="317"/>
      <c r="BH141" s="317"/>
      <c r="BI141" s="317"/>
      <c r="BJ141" s="317"/>
      <c r="BK141" s="317"/>
      <c r="BL141" s="317"/>
      <c r="BM141" s="317"/>
      <c r="BN141" s="317"/>
      <c r="BO141" s="317"/>
      <c r="BP141" s="317"/>
      <c r="BQ141" s="317"/>
      <c r="BR141" s="317"/>
      <c r="BS141" s="317"/>
      <c r="BT141" s="317"/>
      <c r="BU141" s="317"/>
      <c r="BV141" s="317"/>
      <c r="BW141" s="317"/>
      <c r="BX141" s="317"/>
      <c r="BY141" s="317"/>
      <c r="BZ141" s="317"/>
    </row>
    <row r="142" spans="3:78">
      <c r="C142" s="318"/>
      <c r="D142" s="318"/>
      <c r="E142" s="318"/>
      <c r="F142" s="317"/>
      <c r="G142" s="317"/>
      <c r="H142" s="317"/>
      <c r="I142" s="317"/>
      <c r="J142" s="317"/>
      <c r="K142" s="317"/>
      <c r="L142" s="317"/>
      <c r="M142" s="317"/>
      <c r="N142" s="317"/>
      <c r="O142" s="317"/>
      <c r="P142" s="317"/>
      <c r="Q142" s="317"/>
      <c r="R142" s="317"/>
      <c r="S142" s="317"/>
      <c r="T142" s="317"/>
      <c r="U142" s="317"/>
      <c r="V142" s="317"/>
      <c r="W142" s="317"/>
      <c r="X142" s="317"/>
      <c r="Y142" s="317"/>
      <c r="Z142" s="317"/>
      <c r="AA142" s="317"/>
      <c r="AB142" s="317"/>
      <c r="AC142" s="317"/>
      <c r="AD142" s="317"/>
      <c r="AE142" s="317"/>
      <c r="AF142" s="317"/>
      <c r="AG142" s="317"/>
      <c r="AH142" s="317"/>
      <c r="AI142" s="317"/>
      <c r="AJ142" s="317"/>
      <c r="AK142" s="317"/>
      <c r="AL142" s="317"/>
      <c r="AM142" s="317"/>
      <c r="AN142" s="317"/>
      <c r="AO142" s="317"/>
      <c r="AP142" s="317"/>
      <c r="AQ142" s="317"/>
      <c r="AR142" s="317"/>
      <c r="AS142" s="317"/>
      <c r="AT142" s="317"/>
      <c r="AU142" s="317"/>
      <c r="AV142" s="317"/>
      <c r="AW142" s="317"/>
      <c r="AX142" s="317"/>
      <c r="AY142" s="317"/>
      <c r="AZ142" s="317"/>
      <c r="BA142" s="317"/>
      <c r="BB142" s="317"/>
      <c r="BC142" s="317"/>
      <c r="BD142" s="317"/>
      <c r="BE142" s="317"/>
      <c r="BF142" s="317"/>
      <c r="BG142" s="317"/>
      <c r="BH142" s="317"/>
      <c r="BI142" s="317"/>
      <c r="BJ142" s="317"/>
      <c r="BK142" s="317"/>
      <c r="BL142" s="317"/>
      <c r="BM142" s="317"/>
      <c r="BN142" s="317"/>
      <c r="BO142" s="317"/>
      <c r="BP142" s="317"/>
      <c r="BQ142" s="317"/>
      <c r="BR142" s="317"/>
      <c r="BS142" s="317"/>
      <c r="BT142" s="317"/>
      <c r="BU142" s="317"/>
      <c r="BV142" s="317"/>
      <c r="BW142" s="317"/>
      <c r="BX142" s="317"/>
      <c r="BY142" s="317"/>
      <c r="BZ142" s="317"/>
    </row>
    <row r="143" spans="3:78">
      <c r="C143" s="318"/>
      <c r="D143" s="318"/>
      <c r="E143" s="318"/>
      <c r="F143" s="317"/>
      <c r="G143" s="317"/>
      <c r="H143" s="317"/>
      <c r="I143" s="317"/>
      <c r="J143" s="317"/>
      <c r="K143" s="317"/>
      <c r="L143" s="317"/>
      <c r="M143" s="317"/>
      <c r="N143" s="317"/>
      <c r="O143" s="317"/>
      <c r="P143" s="317"/>
      <c r="Q143" s="317"/>
      <c r="R143" s="317"/>
      <c r="S143" s="317"/>
      <c r="T143" s="317"/>
      <c r="U143" s="317"/>
      <c r="V143" s="317"/>
      <c r="W143" s="317"/>
      <c r="X143" s="317"/>
      <c r="Y143" s="317"/>
      <c r="Z143" s="317"/>
      <c r="AA143" s="317"/>
      <c r="AB143" s="317"/>
      <c r="AC143" s="317"/>
      <c r="AD143" s="317"/>
      <c r="AE143" s="317"/>
      <c r="AF143" s="317"/>
      <c r="AG143" s="317"/>
      <c r="AH143" s="317"/>
      <c r="AI143" s="317"/>
      <c r="AJ143" s="317"/>
      <c r="AK143" s="317"/>
      <c r="AL143" s="317"/>
      <c r="AM143" s="317"/>
      <c r="AN143" s="317"/>
      <c r="AO143" s="317"/>
      <c r="AP143" s="317"/>
      <c r="AQ143" s="317"/>
      <c r="AR143" s="317"/>
      <c r="AS143" s="317"/>
      <c r="AT143" s="317"/>
      <c r="AU143" s="317"/>
      <c r="AV143" s="317"/>
      <c r="AW143" s="317"/>
      <c r="AX143" s="317"/>
      <c r="AY143" s="317"/>
      <c r="AZ143" s="317"/>
      <c r="BA143" s="317"/>
      <c r="BB143" s="317"/>
      <c r="BC143" s="317"/>
      <c r="BD143" s="317"/>
      <c r="BE143" s="317"/>
      <c r="BF143" s="317"/>
      <c r="BG143" s="317"/>
      <c r="BH143" s="317"/>
      <c r="BI143" s="317"/>
      <c r="BJ143" s="317"/>
      <c r="BK143" s="317"/>
      <c r="BL143" s="317"/>
      <c r="BM143" s="317"/>
      <c r="BN143" s="317"/>
      <c r="BO143" s="317"/>
      <c r="BP143" s="317"/>
      <c r="BQ143" s="317"/>
      <c r="BR143" s="317"/>
      <c r="BS143" s="317"/>
      <c r="BT143" s="317"/>
      <c r="BU143" s="317"/>
      <c r="BV143" s="317"/>
      <c r="BW143" s="317"/>
      <c r="BX143" s="317"/>
      <c r="BY143" s="317"/>
      <c r="BZ143" s="317"/>
    </row>
    <row r="144" spans="3:78">
      <c r="C144" s="318"/>
      <c r="D144" s="318"/>
      <c r="E144" s="318"/>
      <c r="F144" s="317"/>
      <c r="G144" s="317"/>
      <c r="H144" s="317"/>
      <c r="I144" s="317"/>
      <c r="J144" s="317"/>
      <c r="K144" s="317"/>
      <c r="L144" s="317"/>
      <c r="M144" s="317"/>
      <c r="N144" s="317"/>
      <c r="O144" s="317"/>
      <c r="P144" s="317"/>
      <c r="Q144" s="317"/>
      <c r="R144" s="317"/>
      <c r="S144" s="317"/>
      <c r="T144" s="317"/>
      <c r="U144" s="317"/>
      <c r="V144" s="317"/>
      <c r="W144" s="317"/>
      <c r="X144" s="317"/>
      <c r="Y144" s="317"/>
      <c r="Z144" s="317"/>
      <c r="AA144" s="317"/>
      <c r="AB144" s="317"/>
      <c r="AC144" s="317"/>
      <c r="AD144" s="317"/>
      <c r="AE144" s="317"/>
      <c r="AF144" s="317"/>
      <c r="AG144" s="317"/>
      <c r="AH144" s="317"/>
      <c r="AI144" s="317"/>
      <c r="AJ144" s="317"/>
      <c r="AK144" s="317"/>
      <c r="AL144" s="317"/>
      <c r="AM144" s="317"/>
      <c r="AN144" s="317"/>
      <c r="AO144" s="317"/>
      <c r="AP144" s="317"/>
      <c r="AQ144" s="317"/>
      <c r="AR144" s="317"/>
      <c r="AS144" s="317"/>
      <c r="AT144" s="317"/>
      <c r="AU144" s="317"/>
      <c r="AV144" s="317"/>
      <c r="AW144" s="317"/>
      <c r="AX144" s="317"/>
      <c r="AY144" s="317"/>
      <c r="AZ144" s="317"/>
      <c r="BA144" s="317"/>
      <c r="BB144" s="317"/>
      <c r="BC144" s="317"/>
      <c r="BD144" s="317"/>
      <c r="BE144" s="317"/>
      <c r="BF144" s="317"/>
      <c r="BG144" s="317"/>
      <c r="BH144" s="317"/>
      <c r="BI144" s="317"/>
      <c r="BJ144" s="317"/>
      <c r="BK144" s="317"/>
      <c r="BL144" s="317"/>
      <c r="BM144" s="317"/>
      <c r="BN144" s="317"/>
      <c r="BO144" s="317"/>
      <c r="BP144" s="317"/>
      <c r="BQ144" s="317"/>
      <c r="BR144" s="317"/>
      <c r="BS144" s="317"/>
      <c r="BT144" s="317"/>
      <c r="BU144" s="317"/>
      <c r="BV144" s="317"/>
      <c r="BW144" s="317"/>
      <c r="BX144" s="317"/>
      <c r="BY144" s="317"/>
      <c r="BZ144" s="317"/>
    </row>
    <row r="145" spans="3:78">
      <c r="C145" s="318"/>
      <c r="D145" s="318"/>
      <c r="E145" s="318"/>
      <c r="F145" s="317"/>
      <c r="G145" s="317"/>
      <c r="H145" s="317"/>
      <c r="I145" s="317"/>
      <c r="J145" s="317"/>
      <c r="K145" s="317"/>
      <c r="L145" s="317"/>
      <c r="M145" s="317"/>
      <c r="N145" s="317"/>
      <c r="O145" s="317"/>
      <c r="P145" s="317"/>
      <c r="Q145" s="317"/>
      <c r="R145" s="317"/>
      <c r="S145" s="317"/>
      <c r="T145" s="317"/>
      <c r="U145" s="317"/>
      <c r="V145" s="317"/>
      <c r="W145" s="317"/>
      <c r="X145" s="317"/>
      <c r="Y145" s="317"/>
      <c r="Z145" s="317"/>
      <c r="AA145" s="317"/>
      <c r="AB145" s="317"/>
      <c r="AC145" s="317"/>
      <c r="AD145" s="317"/>
      <c r="AE145" s="317"/>
      <c r="AF145" s="317"/>
      <c r="AG145" s="317"/>
      <c r="AH145" s="317"/>
      <c r="AI145" s="317"/>
      <c r="AJ145" s="317"/>
      <c r="AK145" s="317"/>
      <c r="AL145" s="317"/>
      <c r="AM145" s="317"/>
      <c r="AN145" s="317"/>
      <c r="AO145" s="317"/>
      <c r="AP145" s="317"/>
      <c r="AQ145" s="317"/>
      <c r="AR145" s="317"/>
      <c r="AS145" s="317"/>
      <c r="AT145" s="317"/>
      <c r="AU145" s="317"/>
      <c r="AV145" s="317"/>
      <c r="AW145" s="317"/>
      <c r="AX145" s="317"/>
      <c r="AY145" s="317"/>
      <c r="AZ145" s="317"/>
      <c r="BA145" s="317"/>
      <c r="BB145" s="317"/>
      <c r="BC145" s="317"/>
      <c r="BD145" s="317"/>
      <c r="BE145" s="317"/>
      <c r="BF145" s="317"/>
      <c r="BG145" s="317"/>
      <c r="BH145" s="317"/>
      <c r="BI145" s="317"/>
      <c r="BJ145" s="317"/>
      <c r="BK145" s="317"/>
      <c r="BL145" s="317"/>
      <c r="BM145" s="317"/>
      <c r="BN145" s="317"/>
      <c r="BO145" s="317"/>
      <c r="BP145" s="317"/>
      <c r="BQ145" s="317"/>
      <c r="BR145" s="317"/>
      <c r="BS145" s="317"/>
      <c r="BT145" s="317"/>
      <c r="BU145" s="317"/>
      <c r="BV145" s="317"/>
      <c r="BW145" s="317"/>
      <c r="BX145" s="317"/>
      <c r="BY145" s="317"/>
      <c r="BZ145" s="317"/>
    </row>
    <row r="146" spans="3:78">
      <c r="C146" s="318"/>
      <c r="D146" s="318"/>
      <c r="E146" s="318"/>
      <c r="F146" s="317"/>
      <c r="G146" s="317"/>
      <c r="H146" s="317"/>
      <c r="I146" s="317"/>
      <c r="J146" s="317"/>
      <c r="K146" s="317"/>
      <c r="L146" s="317"/>
      <c r="M146" s="317"/>
      <c r="N146" s="317"/>
      <c r="O146" s="317"/>
      <c r="P146" s="317"/>
      <c r="Q146" s="317"/>
      <c r="R146" s="317"/>
      <c r="S146" s="317"/>
      <c r="T146" s="317"/>
      <c r="U146" s="317"/>
      <c r="V146" s="317"/>
      <c r="W146" s="317"/>
      <c r="X146" s="317"/>
      <c r="Y146" s="317"/>
      <c r="Z146" s="317"/>
      <c r="AA146" s="317"/>
      <c r="AB146" s="317"/>
      <c r="AC146" s="317"/>
      <c r="AD146" s="317"/>
      <c r="AE146" s="317"/>
      <c r="AF146" s="317"/>
      <c r="AG146" s="317"/>
      <c r="AH146" s="317"/>
      <c r="AI146" s="317"/>
      <c r="AJ146" s="317"/>
      <c r="AK146" s="317"/>
      <c r="AL146" s="317"/>
      <c r="AM146" s="317"/>
      <c r="AN146" s="317"/>
      <c r="AO146" s="317"/>
      <c r="AP146" s="317"/>
      <c r="AQ146" s="317"/>
      <c r="AR146" s="317"/>
      <c r="AS146" s="317"/>
      <c r="AT146" s="317"/>
      <c r="AU146" s="317"/>
      <c r="AV146" s="317"/>
      <c r="AW146" s="317"/>
      <c r="AX146" s="317"/>
      <c r="AY146" s="317"/>
      <c r="AZ146" s="317"/>
      <c r="BA146" s="317"/>
      <c r="BB146" s="317"/>
      <c r="BC146" s="317"/>
      <c r="BD146" s="317"/>
      <c r="BE146" s="317"/>
      <c r="BF146" s="317"/>
      <c r="BG146" s="317"/>
      <c r="BH146" s="317"/>
      <c r="BI146" s="317"/>
      <c r="BJ146" s="317"/>
      <c r="BK146" s="317"/>
      <c r="BL146" s="317"/>
      <c r="BM146" s="317"/>
      <c r="BN146" s="317"/>
      <c r="BO146" s="317"/>
      <c r="BP146" s="317"/>
      <c r="BQ146" s="317"/>
      <c r="BR146" s="317"/>
      <c r="BS146" s="317"/>
      <c r="BT146" s="317"/>
      <c r="BU146" s="317"/>
      <c r="BV146" s="317"/>
      <c r="BW146" s="317"/>
      <c r="BX146" s="317"/>
      <c r="BY146" s="317"/>
      <c r="BZ146" s="317"/>
    </row>
    <row r="147" spans="3:78">
      <c r="C147" s="318"/>
      <c r="D147" s="318"/>
      <c r="E147" s="318"/>
      <c r="F147" s="317"/>
      <c r="G147" s="317"/>
      <c r="H147" s="317"/>
      <c r="I147" s="317"/>
      <c r="J147" s="317"/>
      <c r="K147" s="317"/>
      <c r="L147" s="317"/>
      <c r="M147" s="317"/>
      <c r="N147" s="317"/>
      <c r="O147" s="317"/>
      <c r="P147" s="317"/>
      <c r="Q147" s="317"/>
      <c r="R147" s="317"/>
      <c r="S147" s="317"/>
      <c r="T147" s="317"/>
      <c r="U147" s="317"/>
      <c r="V147" s="317"/>
      <c r="W147" s="317"/>
      <c r="X147" s="317"/>
      <c r="Y147" s="317"/>
      <c r="Z147" s="317"/>
      <c r="AA147" s="317"/>
      <c r="AB147" s="317"/>
      <c r="AC147" s="317"/>
      <c r="AD147" s="317"/>
      <c r="AE147" s="317"/>
      <c r="AF147" s="317"/>
      <c r="AG147" s="317"/>
      <c r="AH147" s="317"/>
      <c r="AI147" s="317"/>
      <c r="AJ147" s="317"/>
      <c r="AK147" s="317"/>
      <c r="AL147" s="317"/>
      <c r="AM147" s="317"/>
      <c r="AN147" s="317"/>
      <c r="AO147" s="317"/>
      <c r="AP147" s="317"/>
      <c r="AQ147" s="317"/>
      <c r="AR147" s="317"/>
      <c r="AS147" s="317"/>
      <c r="AT147" s="317"/>
      <c r="AU147" s="317"/>
      <c r="AV147" s="317"/>
      <c r="AW147" s="317"/>
      <c r="AX147" s="317"/>
      <c r="AY147" s="317"/>
      <c r="AZ147" s="317"/>
      <c r="BA147" s="317"/>
      <c r="BB147" s="317"/>
      <c r="BC147" s="317"/>
      <c r="BD147" s="317"/>
      <c r="BE147" s="317"/>
      <c r="BF147" s="317"/>
      <c r="BG147" s="317"/>
      <c r="BH147" s="317"/>
      <c r="BI147" s="317"/>
      <c r="BJ147" s="317"/>
      <c r="BK147" s="317"/>
      <c r="BL147" s="317"/>
      <c r="BM147" s="317"/>
      <c r="BN147" s="317"/>
      <c r="BO147" s="317"/>
      <c r="BP147" s="317"/>
      <c r="BQ147" s="317"/>
      <c r="BR147" s="317"/>
      <c r="BS147" s="317"/>
      <c r="BT147" s="317"/>
      <c r="BU147" s="317"/>
      <c r="BV147" s="317"/>
      <c r="BW147" s="317"/>
      <c r="BX147" s="317"/>
      <c r="BY147" s="317"/>
      <c r="BZ147" s="317"/>
    </row>
    <row r="148" spans="3:78">
      <c r="C148" s="318"/>
      <c r="D148" s="318"/>
      <c r="E148" s="318"/>
      <c r="F148" s="317"/>
      <c r="G148" s="317"/>
      <c r="H148" s="317"/>
      <c r="I148" s="317"/>
      <c r="J148" s="317"/>
      <c r="K148" s="317"/>
      <c r="L148" s="317"/>
      <c r="M148" s="317"/>
      <c r="N148" s="317"/>
      <c r="O148" s="317"/>
      <c r="P148" s="317"/>
      <c r="Q148" s="317"/>
      <c r="R148" s="317"/>
      <c r="S148" s="317"/>
      <c r="T148" s="317"/>
      <c r="U148" s="317"/>
      <c r="V148" s="317"/>
      <c r="W148" s="317"/>
      <c r="X148" s="317"/>
      <c r="Y148" s="317"/>
      <c r="Z148" s="317"/>
      <c r="AA148" s="317"/>
      <c r="AB148" s="317"/>
      <c r="AC148" s="317"/>
      <c r="AD148" s="317"/>
      <c r="AE148" s="317"/>
      <c r="AF148" s="317"/>
      <c r="AG148" s="317"/>
      <c r="AH148" s="317"/>
      <c r="AI148" s="317"/>
      <c r="AJ148" s="317"/>
      <c r="AK148" s="317"/>
      <c r="AL148" s="317"/>
      <c r="AM148" s="317"/>
      <c r="AN148" s="317"/>
      <c r="AO148" s="317"/>
      <c r="AP148" s="317"/>
      <c r="AQ148" s="317"/>
      <c r="AR148" s="317"/>
      <c r="AS148" s="317"/>
      <c r="AT148" s="317"/>
      <c r="AU148" s="317"/>
      <c r="AV148" s="317"/>
      <c r="AW148" s="317"/>
      <c r="AX148" s="317"/>
      <c r="AY148" s="317"/>
      <c r="AZ148" s="317"/>
      <c r="BA148" s="317"/>
      <c r="BB148" s="317"/>
      <c r="BC148" s="317"/>
      <c r="BD148" s="317"/>
      <c r="BE148" s="317"/>
      <c r="BF148" s="317"/>
      <c r="BG148" s="317"/>
      <c r="BH148" s="317"/>
      <c r="BI148" s="317"/>
      <c r="BJ148" s="317"/>
      <c r="BK148" s="317"/>
      <c r="BL148" s="317"/>
      <c r="BM148" s="317"/>
      <c r="BN148" s="317"/>
      <c r="BO148" s="317"/>
      <c r="BP148" s="317"/>
      <c r="BQ148" s="317"/>
      <c r="BR148" s="317"/>
      <c r="BS148" s="317"/>
      <c r="BT148" s="317"/>
      <c r="BU148" s="317"/>
      <c r="BV148" s="317"/>
      <c r="BW148" s="317"/>
      <c r="BX148" s="317"/>
      <c r="BY148" s="317"/>
      <c r="BZ148" s="317"/>
    </row>
    <row r="149" spans="3:78">
      <c r="C149" s="318"/>
      <c r="D149" s="318"/>
      <c r="E149" s="318"/>
      <c r="F149" s="317"/>
      <c r="G149" s="317"/>
      <c r="H149" s="317"/>
      <c r="I149" s="317"/>
      <c r="J149" s="317"/>
      <c r="K149" s="317"/>
      <c r="L149" s="317"/>
      <c r="M149" s="317"/>
      <c r="N149" s="317"/>
      <c r="O149" s="317"/>
      <c r="P149" s="317"/>
      <c r="Q149" s="317"/>
      <c r="R149" s="317"/>
      <c r="S149" s="317"/>
      <c r="T149" s="317"/>
      <c r="U149" s="317"/>
      <c r="V149" s="317"/>
      <c r="W149" s="317"/>
      <c r="X149" s="317"/>
      <c r="Y149" s="317"/>
      <c r="Z149" s="317"/>
      <c r="AA149" s="317"/>
      <c r="AB149" s="317"/>
      <c r="AC149" s="317"/>
      <c r="AD149" s="317"/>
      <c r="AE149" s="317"/>
      <c r="AF149" s="317"/>
      <c r="AG149" s="317"/>
      <c r="AH149" s="317"/>
      <c r="AI149" s="317"/>
      <c r="AJ149" s="317"/>
      <c r="AK149" s="317"/>
      <c r="AL149" s="317"/>
      <c r="AM149" s="317"/>
      <c r="AN149" s="317"/>
      <c r="AO149" s="317"/>
      <c r="AP149" s="317"/>
      <c r="AQ149" s="317"/>
      <c r="AR149" s="317"/>
      <c r="AS149" s="317"/>
      <c r="AT149" s="317"/>
      <c r="AU149" s="317"/>
      <c r="AV149" s="317"/>
      <c r="AW149" s="317"/>
      <c r="AX149" s="317"/>
      <c r="AY149" s="317"/>
      <c r="AZ149" s="317"/>
      <c r="BA149" s="317"/>
      <c r="BB149" s="317"/>
      <c r="BC149" s="317"/>
      <c r="BD149" s="317"/>
      <c r="BE149" s="317"/>
      <c r="BF149" s="317"/>
      <c r="BG149" s="317"/>
      <c r="BH149" s="317"/>
      <c r="BI149" s="317"/>
      <c r="BJ149" s="317"/>
      <c r="BK149" s="317"/>
      <c r="BL149" s="317"/>
      <c r="BM149" s="317"/>
      <c r="BN149" s="317"/>
      <c r="BO149" s="317"/>
      <c r="BP149" s="317"/>
      <c r="BQ149" s="317"/>
      <c r="BR149" s="317"/>
      <c r="BS149" s="317"/>
      <c r="BT149" s="317"/>
      <c r="BU149" s="317"/>
      <c r="BV149" s="317"/>
      <c r="BW149" s="317"/>
      <c r="BX149" s="317"/>
      <c r="BY149" s="317"/>
      <c r="BZ149" s="317"/>
    </row>
    <row r="150" spans="3:78">
      <c r="C150" s="318"/>
      <c r="D150" s="318"/>
      <c r="E150" s="318"/>
      <c r="F150" s="317"/>
      <c r="G150" s="317"/>
      <c r="H150" s="317"/>
      <c r="I150" s="317"/>
      <c r="J150" s="317"/>
      <c r="K150" s="317"/>
      <c r="L150" s="317"/>
      <c r="M150" s="317"/>
      <c r="N150" s="317"/>
      <c r="O150" s="317"/>
      <c r="P150" s="317"/>
      <c r="Q150" s="317"/>
      <c r="R150" s="317"/>
      <c r="S150" s="317"/>
      <c r="T150" s="317"/>
      <c r="U150" s="317"/>
      <c r="V150" s="317"/>
      <c r="W150" s="317"/>
      <c r="X150" s="317"/>
      <c r="Y150" s="317"/>
      <c r="Z150" s="317"/>
      <c r="AA150" s="317"/>
      <c r="AB150" s="317"/>
      <c r="AC150" s="317"/>
      <c r="AD150" s="317"/>
      <c r="AE150" s="317"/>
      <c r="AF150" s="317"/>
      <c r="AG150" s="317"/>
      <c r="AH150" s="317"/>
      <c r="AI150" s="317"/>
      <c r="AJ150" s="317"/>
      <c r="AK150" s="317"/>
      <c r="AL150" s="317"/>
      <c r="AM150" s="317"/>
      <c r="AN150" s="317"/>
      <c r="AO150" s="317"/>
      <c r="AP150" s="317"/>
      <c r="AQ150" s="317"/>
      <c r="AR150" s="317"/>
      <c r="AS150" s="317"/>
      <c r="AT150" s="317"/>
      <c r="AU150" s="317"/>
      <c r="AV150" s="317"/>
      <c r="AW150" s="317"/>
      <c r="AX150" s="317"/>
      <c r="AY150" s="317"/>
      <c r="AZ150" s="317"/>
      <c r="BA150" s="317"/>
      <c r="BB150" s="317"/>
      <c r="BC150" s="317"/>
      <c r="BD150" s="317"/>
      <c r="BE150" s="317"/>
      <c r="BF150" s="317"/>
      <c r="BG150" s="317"/>
      <c r="BH150" s="317"/>
      <c r="BI150" s="317"/>
      <c r="BJ150" s="317"/>
      <c r="BK150" s="317"/>
      <c r="BL150" s="317"/>
      <c r="BM150" s="317"/>
      <c r="BN150" s="317"/>
      <c r="BO150" s="317"/>
      <c r="BP150" s="317"/>
      <c r="BQ150" s="317"/>
      <c r="BR150" s="317"/>
      <c r="BS150" s="317"/>
      <c r="BT150" s="317"/>
      <c r="BU150" s="317"/>
      <c r="BV150" s="317"/>
      <c r="BW150" s="317"/>
      <c r="BX150" s="317"/>
      <c r="BY150" s="317"/>
      <c r="BZ150" s="317"/>
    </row>
    <row r="151" spans="3:78">
      <c r="C151" s="318"/>
      <c r="D151" s="318"/>
      <c r="E151" s="318"/>
      <c r="F151" s="317"/>
      <c r="G151" s="317"/>
      <c r="H151" s="317"/>
      <c r="I151" s="317"/>
      <c r="J151" s="317"/>
      <c r="K151" s="317"/>
      <c r="L151" s="317"/>
      <c r="M151" s="317"/>
      <c r="N151" s="317"/>
      <c r="O151" s="317"/>
      <c r="P151" s="317"/>
      <c r="Q151" s="317"/>
      <c r="R151" s="317"/>
      <c r="S151" s="317"/>
      <c r="T151" s="317"/>
      <c r="U151" s="317"/>
      <c r="V151" s="317"/>
      <c r="W151" s="317"/>
      <c r="X151" s="317"/>
      <c r="Y151" s="317"/>
      <c r="Z151" s="317"/>
      <c r="AA151" s="317"/>
      <c r="AB151" s="317"/>
      <c r="AC151" s="317"/>
      <c r="AD151" s="317"/>
      <c r="AE151" s="317"/>
      <c r="AF151" s="317"/>
      <c r="AG151" s="317"/>
      <c r="AH151" s="317"/>
      <c r="AI151" s="317"/>
      <c r="AJ151" s="317"/>
      <c r="AK151" s="317"/>
      <c r="AL151" s="317"/>
      <c r="AM151" s="317"/>
      <c r="AN151" s="317"/>
      <c r="AO151" s="317"/>
      <c r="AP151" s="317"/>
      <c r="AQ151" s="317"/>
      <c r="AR151" s="317"/>
      <c r="AS151" s="317"/>
      <c r="AT151" s="317"/>
      <c r="AU151" s="317"/>
      <c r="AV151" s="317"/>
      <c r="AW151" s="317"/>
      <c r="AX151" s="317"/>
      <c r="AY151" s="317"/>
      <c r="AZ151" s="317"/>
      <c r="BA151" s="317"/>
      <c r="BB151" s="317"/>
      <c r="BC151" s="317"/>
      <c r="BD151" s="317"/>
      <c r="BE151" s="317"/>
      <c r="BF151" s="317"/>
      <c r="BG151" s="317"/>
      <c r="BH151" s="317"/>
      <c r="BI151" s="317"/>
      <c r="BJ151" s="317"/>
      <c r="BK151" s="317"/>
      <c r="BL151" s="317"/>
      <c r="BM151" s="317"/>
      <c r="BN151" s="317"/>
      <c r="BO151" s="317"/>
      <c r="BP151" s="317"/>
      <c r="BQ151" s="317"/>
      <c r="BR151" s="317"/>
      <c r="BS151" s="317"/>
      <c r="BT151" s="317"/>
      <c r="BU151" s="317"/>
      <c r="BV151" s="317"/>
      <c r="BW151" s="317"/>
      <c r="BX151" s="317"/>
      <c r="BY151" s="317"/>
      <c r="BZ151" s="317"/>
    </row>
    <row r="152" spans="3:78">
      <c r="C152" s="318"/>
      <c r="D152" s="318"/>
      <c r="E152" s="318"/>
      <c r="F152" s="317"/>
      <c r="G152" s="317"/>
      <c r="H152" s="317"/>
      <c r="I152" s="317"/>
      <c r="J152" s="317"/>
      <c r="K152" s="317"/>
      <c r="L152" s="317"/>
      <c r="M152" s="317"/>
      <c r="N152" s="317"/>
      <c r="O152" s="317"/>
      <c r="P152" s="317"/>
      <c r="Q152" s="317"/>
      <c r="R152" s="317"/>
      <c r="S152" s="317"/>
      <c r="T152" s="317"/>
      <c r="U152" s="317"/>
      <c r="V152" s="317"/>
      <c r="W152" s="317"/>
      <c r="X152" s="317"/>
      <c r="Y152" s="317"/>
      <c r="Z152" s="317"/>
      <c r="AA152" s="317"/>
      <c r="AB152" s="317"/>
      <c r="AC152" s="317"/>
      <c r="AD152" s="317"/>
      <c r="AE152" s="317"/>
      <c r="AF152" s="317"/>
      <c r="AG152" s="317"/>
      <c r="AH152" s="317"/>
      <c r="AI152" s="317"/>
      <c r="AJ152" s="317"/>
      <c r="AK152" s="317"/>
      <c r="AL152" s="317"/>
      <c r="AM152" s="317"/>
      <c r="AN152" s="317"/>
      <c r="AO152" s="317"/>
      <c r="AP152" s="317"/>
      <c r="AQ152" s="317"/>
      <c r="AR152" s="317"/>
      <c r="AS152" s="317"/>
      <c r="AT152" s="317"/>
      <c r="AU152" s="317"/>
      <c r="AV152" s="317"/>
      <c r="AW152" s="317"/>
      <c r="AX152" s="317"/>
      <c r="AY152" s="317"/>
      <c r="AZ152" s="317"/>
      <c r="BA152" s="317"/>
      <c r="BB152" s="317"/>
      <c r="BC152" s="317"/>
      <c r="BD152" s="317"/>
      <c r="BE152" s="317"/>
      <c r="BF152" s="317"/>
      <c r="BG152" s="317"/>
      <c r="BH152" s="317"/>
      <c r="BI152" s="317"/>
      <c r="BJ152" s="317"/>
      <c r="BK152" s="317"/>
      <c r="BL152" s="317"/>
      <c r="BM152" s="317"/>
      <c r="BN152" s="317"/>
      <c r="BO152" s="317"/>
      <c r="BP152" s="317"/>
      <c r="BQ152" s="317"/>
      <c r="BR152" s="317"/>
      <c r="BS152" s="317"/>
      <c r="BT152" s="317"/>
      <c r="BU152" s="317"/>
      <c r="BV152" s="317"/>
      <c r="BW152" s="317"/>
      <c r="BX152" s="317"/>
      <c r="BY152" s="317"/>
      <c r="BZ152" s="317"/>
    </row>
    <row r="153" spans="3:78">
      <c r="C153" s="318"/>
      <c r="D153" s="318"/>
      <c r="E153" s="318"/>
      <c r="F153" s="317"/>
      <c r="G153" s="317"/>
      <c r="H153" s="317"/>
      <c r="I153" s="317"/>
      <c r="J153" s="317"/>
      <c r="K153" s="317"/>
      <c r="L153" s="317"/>
      <c r="M153" s="317"/>
      <c r="N153" s="317"/>
      <c r="O153" s="317"/>
      <c r="P153" s="317"/>
      <c r="Q153" s="317"/>
      <c r="R153" s="317"/>
      <c r="S153" s="317"/>
      <c r="T153" s="317"/>
      <c r="U153" s="317"/>
      <c r="V153" s="317"/>
      <c r="W153" s="317"/>
      <c r="X153" s="317"/>
      <c r="Y153" s="317"/>
      <c r="Z153" s="317"/>
      <c r="AA153" s="317"/>
      <c r="AB153" s="317"/>
      <c r="AC153" s="317"/>
      <c r="AD153" s="317"/>
      <c r="AE153" s="317"/>
      <c r="AF153" s="317"/>
      <c r="AG153" s="317"/>
      <c r="AH153" s="317"/>
      <c r="AI153" s="317"/>
      <c r="AJ153" s="317"/>
      <c r="AK153" s="317"/>
      <c r="AL153" s="317"/>
      <c r="AM153" s="317"/>
      <c r="AN153" s="317"/>
      <c r="AO153" s="317"/>
      <c r="AP153" s="317"/>
      <c r="AQ153" s="317"/>
      <c r="AR153" s="317"/>
      <c r="AS153" s="317"/>
      <c r="AT153" s="317"/>
      <c r="AU153" s="317"/>
      <c r="AV153" s="317"/>
      <c r="AW153" s="317"/>
      <c r="AX153" s="317"/>
      <c r="AY153" s="317"/>
      <c r="AZ153" s="317"/>
      <c r="BA153" s="317"/>
      <c r="BB153" s="317"/>
      <c r="BC153" s="317"/>
      <c r="BD153" s="317"/>
      <c r="BE153" s="317"/>
      <c r="BF153" s="317"/>
      <c r="BG153" s="317"/>
      <c r="BH153" s="317"/>
      <c r="BI153" s="317"/>
      <c r="BJ153" s="317"/>
      <c r="BK153" s="317"/>
      <c r="BL153" s="317"/>
      <c r="BM153" s="317"/>
      <c r="BN153" s="317"/>
      <c r="BO153" s="317"/>
      <c r="BP153" s="317"/>
      <c r="BQ153" s="317"/>
      <c r="BR153" s="317"/>
      <c r="BS153" s="317"/>
      <c r="BT153" s="317"/>
      <c r="BU153" s="317"/>
      <c r="BV153" s="317"/>
      <c r="BW153" s="317"/>
      <c r="BX153" s="317"/>
      <c r="BY153" s="317"/>
      <c r="BZ153" s="317"/>
    </row>
    <row r="154" spans="3:78">
      <c r="C154" s="318"/>
      <c r="D154" s="318"/>
      <c r="E154" s="318"/>
      <c r="F154" s="317"/>
      <c r="G154" s="317"/>
      <c r="H154" s="317"/>
      <c r="I154" s="317"/>
      <c r="J154" s="317"/>
      <c r="K154" s="317"/>
      <c r="L154" s="317"/>
      <c r="M154" s="317"/>
      <c r="N154" s="317"/>
      <c r="O154" s="317"/>
      <c r="P154" s="317"/>
      <c r="Q154" s="317"/>
      <c r="R154" s="317"/>
      <c r="S154" s="317"/>
      <c r="T154" s="317"/>
      <c r="U154" s="317"/>
      <c r="V154" s="317"/>
      <c r="W154" s="317"/>
      <c r="X154" s="317"/>
      <c r="Y154" s="317"/>
      <c r="Z154" s="317"/>
      <c r="AA154" s="317"/>
      <c r="AB154" s="317"/>
      <c r="AC154" s="317"/>
      <c r="AD154" s="317"/>
      <c r="AE154" s="317"/>
      <c r="AF154" s="317"/>
      <c r="AG154" s="317"/>
      <c r="AH154" s="317"/>
      <c r="AI154" s="317"/>
      <c r="AJ154" s="317"/>
      <c r="AK154" s="317"/>
      <c r="AL154" s="317"/>
      <c r="AM154" s="317"/>
      <c r="AN154" s="317"/>
      <c r="AO154" s="317"/>
      <c r="AP154" s="317"/>
      <c r="AQ154" s="317"/>
      <c r="AR154" s="317"/>
      <c r="AS154" s="317"/>
      <c r="AT154" s="317"/>
      <c r="AU154" s="317"/>
      <c r="AV154" s="317"/>
      <c r="AW154" s="317"/>
      <c r="AX154" s="317"/>
      <c r="AY154" s="317"/>
      <c r="AZ154" s="317"/>
      <c r="BA154" s="317"/>
      <c r="BB154" s="317"/>
      <c r="BC154" s="317"/>
      <c r="BD154" s="317"/>
      <c r="BE154" s="317"/>
      <c r="BF154" s="317"/>
      <c r="BG154" s="317"/>
      <c r="BH154" s="317"/>
      <c r="BI154" s="317"/>
      <c r="BJ154" s="317"/>
      <c r="BK154" s="317"/>
      <c r="BL154" s="317"/>
      <c r="BM154" s="317"/>
      <c r="BN154" s="317"/>
      <c r="BO154" s="317"/>
      <c r="BP154" s="317"/>
      <c r="BQ154" s="317"/>
      <c r="BR154" s="317"/>
      <c r="BS154" s="317"/>
      <c r="BT154" s="317"/>
      <c r="BU154" s="317"/>
      <c r="BV154" s="317"/>
      <c r="BW154" s="317"/>
      <c r="BX154" s="317"/>
      <c r="BY154" s="317"/>
      <c r="BZ154" s="317"/>
    </row>
    <row r="155" spans="3:78">
      <c r="C155" s="318"/>
      <c r="D155" s="318"/>
      <c r="E155" s="318"/>
      <c r="F155" s="317"/>
      <c r="G155" s="317"/>
      <c r="H155" s="317"/>
      <c r="I155" s="317"/>
      <c r="J155" s="317"/>
      <c r="K155" s="317"/>
      <c r="L155" s="317"/>
      <c r="M155" s="317"/>
      <c r="N155" s="317"/>
      <c r="O155" s="317"/>
      <c r="P155" s="317"/>
      <c r="Q155" s="317"/>
      <c r="R155" s="317"/>
      <c r="S155" s="317"/>
      <c r="T155" s="317"/>
      <c r="U155" s="317"/>
      <c r="V155" s="317"/>
      <c r="W155" s="317"/>
      <c r="X155" s="317"/>
      <c r="Y155" s="317"/>
      <c r="Z155" s="317"/>
      <c r="AA155" s="317"/>
      <c r="AB155" s="317"/>
      <c r="AC155" s="317"/>
      <c r="AD155" s="317"/>
      <c r="AE155" s="317"/>
      <c r="AF155" s="317"/>
      <c r="AG155" s="317"/>
      <c r="AH155" s="317"/>
      <c r="AI155" s="317"/>
      <c r="AJ155" s="317"/>
      <c r="AK155" s="317"/>
      <c r="AL155" s="317"/>
      <c r="AM155" s="317"/>
      <c r="AN155" s="317"/>
      <c r="AO155" s="317"/>
      <c r="AP155" s="317"/>
      <c r="AQ155" s="317"/>
      <c r="AR155" s="317"/>
      <c r="AS155" s="317"/>
      <c r="AT155" s="317"/>
      <c r="AU155" s="317"/>
      <c r="AV155" s="317"/>
      <c r="AW155" s="317"/>
      <c r="AX155" s="317"/>
      <c r="AY155" s="317"/>
      <c r="AZ155" s="317"/>
      <c r="BA155" s="317"/>
      <c r="BB155" s="317"/>
      <c r="BC155" s="317"/>
      <c r="BD155" s="317"/>
      <c r="BE155" s="317"/>
      <c r="BF155" s="317"/>
      <c r="BG155" s="317"/>
      <c r="BH155" s="317"/>
      <c r="BI155" s="317"/>
      <c r="BJ155" s="317"/>
      <c r="BK155" s="317"/>
      <c r="BL155" s="317"/>
      <c r="BM155" s="317"/>
      <c r="BN155" s="317"/>
      <c r="BO155" s="317"/>
      <c r="BP155" s="317"/>
      <c r="BQ155" s="317"/>
      <c r="BR155" s="317"/>
      <c r="BS155" s="317"/>
      <c r="BT155" s="317"/>
      <c r="BU155" s="317"/>
      <c r="BV155" s="317"/>
      <c r="BW155" s="317"/>
      <c r="BX155" s="317"/>
      <c r="BY155" s="317"/>
      <c r="BZ155" s="317"/>
    </row>
    <row r="156" spans="3:78">
      <c r="C156" s="318"/>
      <c r="D156" s="318"/>
      <c r="E156" s="318"/>
      <c r="F156" s="317"/>
      <c r="G156" s="317"/>
      <c r="H156" s="317"/>
      <c r="I156" s="317"/>
      <c r="J156" s="317"/>
      <c r="K156" s="317"/>
      <c r="L156" s="317"/>
      <c r="M156" s="317"/>
      <c r="N156" s="317"/>
      <c r="O156" s="317"/>
      <c r="P156" s="317"/>
      <c r="Q156" s="317"/>
      <c r="R156" s="317"/>
      <c r="S156" s="317"/>
      <c r="T156" s="317"/>
      <c r="U156" s="317"/>
      <c r="V156" s="317"/>
      <c r="W156" s="317"/>
      <c r="X156" s="317"/>
      <c r="Y156" s="317"/>
      <c r="Z156" s="317"/>
      <c r="AA156" s="317"/>
      <c r="AB156" s="317"/>
      <c r="AC156" s="317"/>
      <c r="AD156" s="317"/>
      <c r="AE156" s="317"/>
      <c r="AF156" s="317"/>
      <c r="AG156" s="317"/>
      <c r="AH156" s="317"/>
      <c r="AI156" s="317"/>
      <c r="AJ156" s="317"/>
      <c r="AK156" s="317"/>
      <c r="AL156" s="317"/>
      <c r="AM156" s="317"/>
      <c r="AN156" s="317"/>
      <c r="AO156" s="317"/>
      <c r="AP156" s="317"/>
      <c r="AQ156" s="317"/>
      <c r="AR156" s="317"/>
      <c r="AS156" s="317"/>
      <c r="AT156" s="317"/>
      <c r="AU156" s="317"/>
      <c r="AV156" s="317"/>
      <c r="AW156" s="317"/>
      <c r="AX156" s="317"/>
      <c r="AY156" s="317"/>
      <c r="AZ156" s="317"/>
      <c r="BA156" s="317"/>
      <c r="BB156" s="317"/>
      <c r="BC156" s="317"/>
      <c r="BD156" s="317"/>
      <c r="BE156" s="317"/>
      <c r="BF156" s="317"/>
      <c r="BG156" s="317"/>
      <c r="BH156" s="317"/>
      <c r="BI156" s="317"/>
      <c r="BJ156" s="317"/>
      <c r="BK156" s="317"/>
      <c r="BL156" s="317"/>
      <c r="BM156" s="317"/>
      <c r="BN156" s="317"/>
      <c r="BO156" s="317"/>
      <c r="BP156" s="317"/>
      <c r="BQ156" s="317"/>
      <c r="BR156" s="317"/>
      <c r="BS156" s="317"/>
      <c r="BT156" s="317"/>
      <c r="BU156" s="317"/>
      <c r="BV156" s="317"/>
      <c r="BW156" s="317"/>
      <c r="BX156" s="317"/>
      <c r="BY156" s="317"/>
      <c r="BZ156" s="317"/>
    </row>
    <row r="157" spans="3:78">
      <c r="C157" s="318"/>
      <c r="D157" s="318"/>
      <c r="E157" s="318"/>
      <c r="F157" s="317"/>
      <c r="G157" s="317"/>
      <c r="H157" s="317"/>
      <c r="I157" s="317"/>
      <c r="J157" s="317"/>
      <c r="K157" s="317"/>
      <c r="L157" s="317"/>
      <c r="M157" s="317"/>
      <c r="N157" s="317"/>
      <c r="O157" s="317"/>
      <c r="P157" s="317"/>
      <c r="Q157" s="317"/>
      <c r="R157" s="317"/>
      <c r="S157" s="317"/>
      <c r="T157" s="317"/>
      <c r="U157" s="317"/>
      <c r="V157" s="317"/>
      <c r="W157" s="317"/>
      <c r="X157" s="317"/>
      <c r="Y157" s="317"/>
      <c r="Z157" s="317"/>
      <c r="AA157" s="317"/>
      <c r="AB157" s="317"/>
      <c r="AC157" s="317"/>
      <c r="AD157" s="317"/>
      <c r="AE157" s="317"/>
      <c r="AF157" s="317"/>
      <c r="AG157" s="317"/>
      <c r="AH157" s="317"/>
      <c r="AI157" s="317"/>
      <c r="AJ157" s="317"/>
      <c r="AK157" s="317"/>
      <c r="AL157" s="317"/>
      <c r="AM157" s="317"/>
      <c r="AN157" s="317"/>
      <c r="AO157" s="317"/>
      <c r="AP157" s="317"/>
      <c r="AQ157" s="317"/>
      <c r="AR157" s="317"/>
      <c r="AS157" s="317"/>
      <c r="AT157" s="317"/>
      <c r="AU157" s="317"/>
      <c r="AV157" s="317"/>
      <c r="AW157" s="317"/>
      <c r="AX157" s="317"/>
      <c r="AY157" s="317"/>
      <c r="AZ157" s="317"/>
      <c r="BA157" s="317"/>
      <c r="BB157" s="317"/>
      <c r="BC157" s="317"/>
      <c r="BD157" s="317"/>
      <c r="BE157" s="317"/>
      <c r="BF157" s="317"/>
      <c r="BG157" s="317"/>
      <c r="BH157" s="317"/>
      <c r="BI157" s="317"/>
      <c r="BJ157" s="317"/>
      <c r="BK157" s="317"/>
      <c r="BL157" s="317"/>
      <c r="BM157" s="317"/>
      <c r="BN157" s="317"/>
      <c r="BO157" s="317"/>
      <c r="BP157" s="317"/>
      <c r="BQ157" s="317"/>
      <c r="BR157" s="317"/>
      <c r="BS157" s="317"/>
      <c r="BT157" s="317"/>
      <c r="BU157" s="317"/>
      <c r="BV157" s="317"/>
      <c r="BW157" s="317"/>
      <c r="BX157" s="317"/>
      <c r="BY157" s="317"/>
      <c r="BZ157" s="317"/>
    </row>
    <row r="158" spans="3:78">
      <c r="C158" s="318"/>
      <c r="D158" s="318"/>
      <c r="E158" s="318"/>
      <c r="F158" s="317"/>
      <c r="G158" s="317"/>
      <c r="H158" s="317"/>
      <c r="I158" s="317"/>
      <c r="J158" s="317"/>
      <c r="K158" s="317"/>
      <c r="L158" s="317"/>
      <c r="M158" s="317"/>
      <c r="N158" s="317"/>
      <c r="O158" s="317"/>
      <c r="P158" s="317"/>
      <c r="Q158" s="317"/>
      <c r="R158" s="317"/>
      <c r="S158" s="317"/>
      <c r="T158" s="317"/>
      <c r="U158" s="317"/>
      <c r="V158" s="317"/>
      <c r="W158" s="317"/>
      <c r="X158" s="317"/>
      <c r="Y158" s="317"/>
      <c r="Z158" s="317"/>
      <c r="AA158" s="317"/>
      <c r="AB158" s="317"/>
      <c r="AC158" s="317"/>
      <c r="AD158" s="317"/>
      <c r="AE158" s="317"/>
      <c r="AF158" s="317"/>
      <c r="AG158" s="317"/>
      <c r="AH158" s="317"/>
      <c r="AI158" s="317"/>
      <c r="AJ158" s="317"/>
      <c r="AK158" s="317"/>
      <c r="AL158" s="317"/>
      <c r="AM158" s="317"/>
      <c r="AN158" s="317"/>
      <c r="AO158" s="317"/>
      <c r="AP158" s="317"/>
      <c r="AQ158" s="317"/>
      <c r="AR158" s="317"/>
      <c r="AS158" s="317"/>
      <c r="AT158" s="317"/>
      <c r="AU158" s="317"/>
      <c r="AV158" s="317"/>
      <c r="AW158" s="317"/>
      <c r="AX158" s="317"/>
      <c r="AY158" s="317"/>
      <c r="AZ158" s="317"/>
      <c r="BA158" s="317"/>
      <c r="BB158" s="317"/>
      <c r="BC158" s="317"/>
      <c r="BD158" s="317"/>
      <c r="BE158" s="317"/>
      <c r="BF158" s="317"/>
      <c r="BG158" s="317"/>
      <c r="BH158" s="317"/>
      <c r="BI158" s="317"/>
      <c r="BJ158" s="317"/>
      <c r="BK158" s="317"/>
      <c r="BL158" s="317"/>
      <c r="BM158" s="317"/>
      <c r="BN158" s="317"/>
      <c r="BO158" s="317"/>
      <c r="BP158" s="317"/>
      <c r="BQ158" s="317"/>
      <c r="BR158" s="317"/>
      <c r="BS158" s="317"/>
      <c r="BT158" s="317"/>
      <c r="BU158" s="317"/>
      <c r="BV158" s="317"/>
      <c r="BW158" s="317"/>
      <c r="BX158" s="317"/>
      <c r="BY158" s="317"/>
      <c r="BZ158" s="317"/>
    </row>
    <row r="159" spans="3:78">
      <c r="C159" s="318"/>
      <c r="D159" s="318"/>
      <c r="E159" s="318"/>
      <c r="F159" s="317"/>
      <c r="G159" s="317"/>
      <c r="H159" s="317"/>
      <c r="I159" s="317"/>
      <c r="J159" s="317"/>
      <c r="K159" s="317"/>
      <c r="L159" s="317"/>
      <c r="M159" s="317"/>
      <c r="N159" s="317"/>
      <c r="O159" s="317"/>
      <c r="P159" s="317"/>
      <c r="Q159" s="317"/>
      <c r="R159" s="317"/>
      <c r="S159" s="317"/>
      <c r="T159" s="317"/>
      <c r="U159" s="317"/>
      <c r="V159" s="317"/>
      <c r="W159" s="317"/>
      <c r="X159" s="317"/>
      <c r="Y159" s="317"/>
      <c r="Z159" s="317"/>
      <c r="AA159" s="317"/>
      <c r="AB159" s="317"/>
      <c r="AC159" s="317"/>
      <c r="AD159" s="317"/>
      <c r="AE159" s="317"/>
      <c r="AF159" s="317"/>
      <c r="AG159" s="317"/>
      <c r="AH159" s="317"/>
      <c r="AI159" s="317"/>
      <c r="AJ159" s="317"/>
      <c r="AK159" s="317"/>
      <c r="AL159" s="317"/>
      <c r="AM159" s="317"/>
      <c r="AN159" s="317"/>
      <c r="AO159" s="317"/>
      <c r="AP159" s="317"/>
      <c r="AQ159" s="317"/>
      <c r="AR159" s="317"/>
      <c r="AS159" s="317"/>
      <c r="AT159" s="317"/>
      <c r="AU159" s="317"/>
      <c r="AV159" s="317"/>
      <c r="AW159" s="317"/>
      <c r="AX159" s="317"/>
      <c r="AY159" s="317"/>
      <c r="AZ159" s="317"/>
      <c r="BA159" s="317"/>
      <c r="BB159" s="317"/>
      <c r="BC159" s="317"/>
      <c r="BD159" s="317"/>
      <c r="BE159" s="317"/>
      <c r="BF159" s="317"/>
      <c r="BG159" s="317"/>
      <c r="BH159" s="317"/>
      <c r="BI159" s="317"/>
      <c r="BJ159" s="317"/>
      <c r="BK159" s="317"/>
      <c r="BL159" s="317"/>
      <c r="BM159" s="317"/>
      <c r="BN159" s="317"/>
      <c r="BO159" s="317"/>
      <c r="BP159" s="317"/>
      <c r="BQ159" s="317"/>
      <c r="BR159" s="317"/>
      <c r="BS159" s="317"/>
      <c r="BT159" s="317"/>
      <c r="BU159" s="317"/>
      <c r="BV159" s="317"/>
      <c r="BW159" s="317"/>
      <c r="BX159" s="317"/>
      <c r="BY159" s="317"/>
      <c r="BZ159" s="317"/>
    </row>
    <row r="160" spans="3:78">
      <c r="C160" s="318"/>
      <c r="D160" s="318"/>
      <c r="E160" s="318"/>
      <c r="F160" s="317"/>
      <c r="G160" s="317"/>
      <c r="H160" s="317"/>
      <c r="I160" s="317"/>
      <c r="J160" s="317"/>
      <c r="K160" s="317"/>
      <c r="L160" s="317"/>
      <c r="M160" s="317"/>
      <c r="N160" s="317"/>
      <c r="O160" s="317"/>
      <c r="P160" s="317"/>
      <c r="Q160" s="317"/>
      <c r="R160" s="317"/>
      <c r="S160" s="317"/>
      <c r="T160" s="317"/>
      <c r="U160" s="317"/>
      <c r="V160" s="317"/>
      <c r="W160" s="317"/>
      <c r="X160" s="317"/>
      <c r="Y160" s="317"/>
      <c r="Z160" s="317"/>
      <c r="AA160" s="317"/>
      <c r="AB160" s="317"/>
      <c r="AC160" s="317"/>
      <c r="AD160" s="317"/>
      <c r="AE160" s="317"/>
      <c r="AF160" s="317"/>
      <c r="AG160" s="317"/>
      <c r="AH160" s="317"/>
      <c r="AI160" s="317"/>
      <c r="AJ160" s="317"/>
      <c r="AK160" s="317"/>
      <c r="AL160" s="317"/>
      <c r="AM160" s="317"/>
      <c r="AN160" s="317"/>
      <c r="AO160" s="317"/>
      <c r="AP160" s="317"/>
      <c r="AQ160" s="317"/>
      <c r="AR160" s="317"/>
      <c r="AS160" s="317"/>
      <c r="AT160" s="317"/>
      <c r="AU160" s="317"/>
      <c r="AV160" s="317"/>
      <c r="AW160" s="317"/>
      <c r="AX160" s="317"/>
      <c r="AY160" s="317"/>
      <c r="AZ160" s="317"/>
      <c r="BA160" s="317"/>
      <c r="BB160" s="317"/>
      <c r="BC160" s="317"/>
      <c r="BD160" s="317"/>
      <c r="BE160" s="317"/>
      <c r="BF160" s="317"/>
      <c r="BG160" s="317"/>
      <c r="BH160" s="317"/>
      <c r="BI160" s="317"/>
      <c r="BJ160" s="317"/>
      <c r="BK160" s="317"/>
      <c r="BL160" s="317"/>
      <c r="BM160" s="317"/>
      <c r="BN160" s="317"/>
      <c r="BO160" s="317"/>
      <c r="BP160" s="317"/>
      <c r="BQ160" s="317"/>
      <c r="BR160" s="317"/>
      <c r="BS160" s="317"/>
      <c r="BT160" s="317"/>
      <c r="BU160" s="317"/>
      <c r="BV160" s="317"/>
      <c r="BW160" s="317"/>
      <c r="BX160" s="317"/>
      <c r="BY160" s="317"/>
      <c r="BZ160" s="317"/>
    </row>
    <row r="161" spans="3:78">
      <c r="C161" s="318"/>
      <c r="D161" s="318"/>
      <c r="E161" s="318"/>
      <c r="F161" s="317"/>
      <c r="G161" s="317"/>
      <c r="H161" s="317"/>
      <c r="I161" s="317"/>
      <c r="J161" s="317"/>
      <c r="K161" s="317"/>
      <c r="L161" s="317"/>
      <c r="M161" s="317"/>
      <c r="N161" s="317"/>
      <c r="O161" s="317"/>
      <c r="P161" s="317"/>
      <c r="Q161" s="317"/>
      <c r="R161" s="317"/>
      <c r="S161" s="317"/>
      <c r="T161" s="317"/>
      <c r="U161" s="317"/>
      <c r="V161" s="317"/>
      <c r="W161" s="317"/>
      <c r="X161" s="317"/>
      <c r="Y161" s="317"/>
      <c r="Z161" s="317"/>
      <c r="AA161" s="317"/>
      <c r="AB161" s="317"/>
      <c r="AC161" s="317"/>
      <c r="AD161" s="317"/>
      <c r="AE161" s="317"/>
      <c r="AF161" s="317"/>
      <c r="AG161" s="317"/>
      <c r="AH161" s="317"/>
      <c r="AI161" s="317"/>
      <c r="AJ161" s="317"/>
      <c r="AK161" s="317"/>
      <c r="AL161" s="317"/>
      <c r="AM161" s="317"/>
      <c r="AN161" s="317"/>
      <c r="AO161" s="317"/>
      <c r="AP161" s="317"/>
      <c r="AQ161" s="317"/>
      <c r="AR161" s="317"/>
      <c r="AS161" s="317"/>
      <c r="AT161" s="317"/>
      <c r="AU161" s="317"/>
      <c r="AV161" s="317"/>
      <c r="AW161" s="317"/>
      <c r="AX161" s="317"/>
      <c r="AY161" s="317"/>
      <c r="AZ161" s="317"/>
      <c r="BA161" s="317"/>
      <c r="BB161" s="317"/>
      <c r="BC161" s="317"/>
      <c r="BD161" s="317"/>
      <c r="BE161" s="317"/>
      <c r="BF161" s="317"/>
      <c r="BG161" s="317"/>
      <c r="BH161" s="317"/>
      <c r="BI161" s="317"/>
      <c r="BJ161" s="317"/>
      <c r="BK161" s="317"/>
      <c r="BL161" s="317"/>
      <c r="BM161" s="317"/>
      <c r="BN161" s="317"/>
      <c r="BO161" s="317"/>
      <c r="BP161" s="317"/>
      <c r="BQ161" s="317"/>
      <c r="BR161" s="317"/>
      <c r="BS161" s="317"/>
      <c r="BT161" s="317"/>
      <c r="BU161" s="317"/>
      <c r="BV161" s="317"/>
      <c r="BW161" s="317"/>
      <c r="BX161" s="317"/>
      <c r="BY161" s="317"/>
      <c r="BZ161" s="317"/>
    </row>
    <row r="162" spans="3:78">
      <c r="C162" s="318"/>
      <c r="D162" s="318"/>
      <c r="E162" s="318"/>
      <c r="F162" s="317"/>
      <c r="G162" s="317"/>
      <c r="H162" s="317"/>
      <c r="I162" s="317"/>
      <c r="J162" s="317"/>
      <c r="K162" s="317"/>
      <c r="L162" s="317"/>
      <c r="M162" s="317"/>
      <c r="N162" s="317"/>
      <c r="O162" s="317"/>
      <c r="P162" s="317"/>
      <c r="Q162" s="317"/>
      <c r="R162" s="317"/>
      <c r="S162" s="317"/>
      <c r="T162" s="317"/>
      <c r="U162" s="317"/>
      <c r="V162" s="317"/>
      <c r="W162" s="317"/>
      <c r="X162" s="317"/>
      <c r="Y162" s="317"/>
      <c r="Z162" s="317"/>
      <c r="AA162" s="317"/>
      <c r="AB162" s="317"/>
      <c r="AC162" s="317"/>
      <c r="AD162" s="317"/>
      <c r="AE162" s="317"/>
      <c r="AF162" s="317"/>
      <c r="AG162" s="317"/>
      <c r="AH162" s="317"/>
      <c r="AI162" s="317"/>
      <c r="AJ162" s="317"/>
      <c r="AK162" s="317"/>
      <c r="AL162" s="317"/>
      <c r="AM162" s="317"/>
      <c r="AN162" s="317"/>
      <c r="AO162" s="317"/>
      <c r="AP162" s="317"/>
      <c r="AQ162" s="317"/>
      <c r="AR162" s="317"/>
      <c r="AS162" s="317"/>
      <c r="AT162" s="317"/>
      <c r="AU162" s="317"/>
      <c r="AV162" s="317"/>
      <c r="AW162" s="317"/>
      <c r="AX162" s="317"/>
      <c r="AY162" s="317"/>
      <c r="AZ162" s="317"/>
      <c r="BA162" s="317"/>
      <c r="BB162" s="317"/>
      <c r="BC162" s="317"/>
      <c r="BD162" s="317"/>
      <c r="BE162" s="317"/>
      <c r="BF162" s="317"/>
      <c r="BG162" s="317"/>
      <c r="BH162" s="317"/>
      <c r="BI162" s="317"/>
      <c r="BJ162" s="317"/>
      <c r="BK162" s="317"/>
      <c r="BL162" s="317"/>
      <c r="BM162" s="317"/>
      <c r="BN162" s="317"/>
      <c r="BO162" s="317"/>
      <c r="BP162" s="317"/>
      <c r="BQ162" s="317"/>
      <c r="BR162" s="317"/>
      <c r="BS162" s="317"/>
      <c r="BT162" s="317"/>
      <c r="BU162" s="317"/>
      <c r="BV162" s="317"/>
      <c r="BW162" s="317"/>
      <c r="BX162" s="317"/>
      <c r="BY162" s="317"/>
      <c r="BZ162" s="317"/>
    </row>
    <row r="163" spans="3:78">
      <c r="C163" s="318"/>
      <c r="D163" s="318"/>
      <c r="E163" s="318"/>
      <c r="F163" s="317"/>
      <c r="G163" s="317"/>
      <c r="H163" s="317"/>
      <c r="I163" s="317"/>
      <c r="J163" s="317"/>
      <c r="K163" s="317"/>
      <c r="L163" s="317"/>
      <c r="M163" s="317"/>
      <c r="N163" s="317"/>
      <c r="O163" s="317"/>
      <c r="P163" s="317"/>
      <c r="Q163" s="317"/>
      <c r="R163" s="317"/>
      <c r="S163" s="317"/>
      <c r="T163" s="317"/>
      <c r="U163" s="317"/>
      <c r="V163" s="317"/>
      <c r="W163" s="317"/>
      <c r="X163" s="317"/>
      <c r="Y163" s="317"/>
      <c r="Z163" s="317"/>
      <c r="AA163" s="317"/>
      <c r="AB163" s="317"/>
      <c r="AC163" s="317"/>
      <c r="AD163" s="317"/>
      <c r="AE163" s="317"/>
      <c r="AF163" s="317"/>
      <c r="AG163" s="317"/>
      <c r="AH163" s="317"/>
      <c r="AI163" s="317"/>
      <c r="AJ163" s="317"/>
      <c r="AK163" s="317"/>
      <c r="AL163" s="317"/>
      <c r="AM163" s="317"/>
      <c r="AN163" s="317"/>
      <c r="AO163" s="317"/>
      <c r="AP163" s="317"/>
      <c r="AQ163" s="317"/>
      <c r="AR163" s="317"/>
      <c r="AS163" s="317"/>
      <c r="AT163" s="317"/>
      <c r="AU163" s="317"/>
      <c r="AV163" s="317"/>
      <c r="AW163" s="317"/>
      <c r="AX163" s="317"/>
      <c r="AY163" s="317"/>
      <c r="AZ163" s="317"/>
      <c r="BA163" s="317"/>
      <c r="BB163" s="317"/>
      <c r="BC163" s="317"/>
      <c r="BD163" s="317"/>
      <c r="BE163" s="317"/>
      <c r="BF163" s="317"/>
      <c r="BG163" s="317"/>
      <c r="BH163" s="317"/>
      <c r="BI163" s="317"/>
      <c r="BJ163" s="317"/>
      <c r="BK163" s="317"/>
      <c r="BL163" s="317"/>
      <c r="BM163" s="317"/>
      <c r="BN163" s="317"/>
      <c r="BO163" s="317"/>
      <c r="BP163" s="317"/>
      <c r="BQ163" s="317"/>
      <c r="BR163" s="317"/>
      <c r="BS163" s="317"/>
      <c r="BT163" s="317"/>
      <c r="BU163" s="317"/>
      <c r="BV163" s="317"/>
      <c r="BW163" s="317"/>
      <c r="BX163" s="317"/>
      <c r="BY163" s="317"/>
      <c r="BZ163" s="317"/>
    </row>
    <row r="164" spans="3:78">
      <c r="C164" s="318"/>
      <c r="D164" s="318"/>
      <c r="E164" s="318"/>
      <c r="F164" s="317"/>
      <c r="G164" s="317"/>
      <c r="H164" s="317"/>
      <c r="I164" s="317"/>
      <c r="J164" s="317"/>
      <c r="K164" s="317"/>
      <c r="L164" s="317"/>
      <c r="M164" s="317"/>
      <c r="N164" s="317"/>
      <c r="O164" s="317"/>
      <c r="P164" s="317"/>
      <c r="Q164" s="317"/>
      <c r="R164" s="317"/>
      <c r="S164" s="317"/>
      <c r="T164" s="317"/>
      <c r="U164" s="317"/>
      <c r="V164" s="317"/>
      <c r="W164" s="317"/>
      <c r="X164" s="317"/>
      <c r="Y164" s="317"/>
      <c r="Z164" s="317"/>
      <c r="AA164" s="317"/>
      <c r="AB164" s="317"/>
      <c r="AC164" s="317"/>
      <c r="AD164" s="317"/>
      <c r="AE164" s="317"/>
      <c r="AF164" s="317"/>
      <c r="AG164" s="317"/>
      <c r="AH164" s="317"/>
      <c r="AI164" s="317"/>
      <c r="AJ164" s="317"/>
      <c r="AK164" s="317"/>
      <c r="AL164" s="317"/>
      <c r="AM164" s="317"/>
      <c r="AN164" s="317"/>
      <c r="AO164" s="317"/>
      <c r="AP164" s="317"/>
      <c r="AQ164" s="317"/>
      <c r="AR164" s="317"/>
      <c r="AS164" s="317"/>
      <c r="AT164" s="317"/>
      <c r="AU164" s="317"/>
      <c r="AV164" s="317"/>
      <c r="AW164" s="317"/>
      <c r="AX164" s="317"/>
      <c r="AY164" s="317"/>
      <c r="AZ164" s="317"/>
      <c r="BA164" s="317"/>
      <c r="BB164" s="317"/>
      <c r="BC164" s="317"/>
      <c r="BD164" s="317"/>
      <c r="BE164" s="317"/>
      <c r="BF164" s="317"/>
      <c r="BG164" s="317"/>
      <c r="BH164" s="317"/>
      <c r="BI164" s="317"/>
      <c r="BJ164" s="317"/>
      <c r="BK164" s="317"/>
      <c r="BL164" s="317"/>
      <c r="BM164" s="317"/>
      <c r="BN164" s="317"/>
      <c r="BO164" s="317"/>
      <c r="BP164" s="317"/>
      <c r="BQ164" s="317"/>
      <c r="BR164" s="317"/>
      <c r="BS164" s="317"/>
      <c r="BT164" s="317"/>
      <c r="BU164" s="317"/>
      <c r="BV164" s="317"/>
      <c r="BW164" s="317"/>
      <c r="BX164" s="317"/>
      <c r="BY164" s="317"/>
      <c r="BZ164" s="317"/>
    </row>
    <row r="165" spans="3:78">
      <c r="C165" s="318"/>
      <c r="D165" s="318"/>
      <c r="E165" s="318"/>
      <c r="F165" s="317"/>
      <c r="G165" s="317"/>
      <c r="H165" s="317"/>
      <c r="I165" s="317"/>
      <c r="J165" s="317"/>
      <c r="K165" s="317"/>
      <c r="L165" s="317"/>
      <c r="M165" s="317"/>
      <c r="N165" s="317"/>
      <c r="O165" s="317"/>
      <c r="P165" s="317"/>
      <c r="Q165" s="317"/>
      <c r="R165" s="317"/>
      <c r="S165" s="317"/>
      <c r="T165" s="317"/>
      <c r="U165" s="317"/>
      <c r="V165" s="317"/>
      <c r="W165" s="317"/>
      <c r="X165" s="317"/>
      <c r="Y165" s="317"/>
      <c r="Z165" s="317"/>
      <c r="AA165" s="317"/>
      <c r="AB165" s="317"/>
      <c r="AC165" s="317"/>
      <c r="AD165" s="317"/>
      <c r="AE165" s="317"/>
      <c r="AF165" s="317"/>
      <c r="AG165" s="317"/>
      <c r="AH165" s="317"/>
      <c r="AI165" s="317"/>
      <c r="AJ165" s="317"/>
      <c r="AK165" s="317"/>
      <c r="AL165" s="317"/>
      <c r="AM165" s="317"/>
      <c r="AN165" s="317"/>
      <c r="AO165" s="317"/>
      <c r="AP165" s="317"/>
      <c r="AQ165" s="317"/>
      <c r="AR165" s="317"/>
      <c r="AS165" s="317"/>
      <c r="AT165" s="317"/>
      <c r="AU165" s="317"/>
      <c r="AV165" s="317"/>
      <c r="AW165" s="317"/>
      <c r="AX165" s="317"/>
      <c r="AY165" s="317"/>
      <c r="AZ165" s="317"/>
      <c r="BA165" s="317"/>
      <c r="BB165" s="317"/>
      <c r="BC165" s="317"/>
      <c r="BD165" s="317"/>
      <c r="BE165" s="317"/>
      <c r="BF165" s="317"/>
      <c r="BG165" s="317"/>
      <c r="BH165" s="317"/>
      <c r="BI165" s="317"/>
      <c r="BJ165" s="317"/>
      <c r="BK165" s="317"/>
      <c r="BL165" s="317"/>
      <c r="BM165" s="317"/>
      <c r="BN165" s="317"/>
      <c r="BO165" s="317"/>
      <c r="BP165" s="317"/>
      <c r="BQ165" s="317"/>
      <c r="BR165" s="317"/>
      <c r="BS165" s="317"/>
      <c r="BT165" s="317"/>
      <c r="BU165" s="317"/>
      <c r="BV165" s="317"/>
      <c r="BW165" s="317"/>
      <c r="BX165" s="317"/>
      <c r="BY165" s="317"/>
      <c r="BZ165" s="317"/>
    </row>
    <row r="166" spans="3:78">
      <c r="C166" s="318"/>
      <c r="D166" s="318"/>
      <c r="E166" s="318"/>
      <c r="F166" s="317"/>
      <c r="G166" s="317"/>
      <c r="H166" s="317"/>
      <c r="I166" s="317"/>
      <c r="J166" s="317"/>
      <c r="K166" s="317"/>
      <c r="L166" s="317"/>
      <c r="M166" s="317"/>
      <c r="N166" s="317"/>
      <c r="O166" s="317"/>
      <c r="P166" s="317"/>
      <c r="Q166" s="317"/>
      <c r="R166" s="317"/>
      <c r="S166" s="317"/>
      <c r="T166" s="317"/>
      <c r="U166" s="317"/>
      <c r="V166" s="317"/>
      <c r="W166" s="317"/>
      <c r="X166" s="317"/>
      <c r="Y166" s="317"/>
      <c r="Z166" s="317"/>
      <c r="AA166" s="317"/>
      <c r="AB166" s="317"/>
      <c r="AC166" s="317"/>
      <c r="AD166" s="317"/>
      <c r="AE166" s="317"/>
      <c r="AF166" s="317"/>
      <c r="AG166" s="317"/>
      <c r="AH166" s="317"/>
      <c r="AI166" s="317"/>
      <c r="AJ166" s="317"/>
      <c r="AK166" s="317"/>
      <c r="AL166" s="317"/>
      <c r="AM166" s="317"/>
      <c r="AN166" s="317"/>
      <c r="AO166" s="317"/>
      <c r="AP166" s="317"/>
      <c r="AQ166" s="317"/>
      <c r="AR166" s="317"/>
      <c r="AS166" s="317"/>
      <c r="AT166" s="317"/>
      <c r="AU166" s="317"/>
      <c r="AV166" s="317"/>
      <c r="AW166" s="317"/>
      <c r="AX166" s="317"/>
      <c r="AY166" s="317"/>
      <c r="AZ166" s="317"/>
      <c r="BA166" s="317"/>
      <c r="BB166" s="317"/>
      <c r="BC166" s="317"/>
      <c r="BD166" s="317"/>
      <c r="BE166" s="317"/>
      <c r="BF166" s="317"/>
      <c r="BG166" s="317"/>
      <c r="BH166" s="317"/>
      <c r="BI166" s="317"/>
      <c r="BJ166" s="317"/>
      <c r="BK166" s="317"/>
      <c r="BL166" s="317"/>
      <c r="BM166" s="317"/>
      <c r="BN166" s="317"/>
      <c r="BO166" s="317"/>
      <c r="BP166" s="317"/>
      <c r="BQ166" s="317"/>
      <c r="BR166" s="317"/>
      <c r="BS166" s="317"/>
      <c r="BT166" s="317"/>
      <c r="BU166" s="317"/>
      <c r="BV166" s="317"/>
      <c r="BW166" s="317"/>
      <c r="BX166" s="317"/>
      <c r="BY166" s="317"/>
      <c r="BZ166" s="317"/>
    </row>
    <row r="167" spans="3:78">
      <c r="C167" s="318"/>
      <c r="D167" s="318"/>
      <c r="E167" s="318"/>
      <c r="F167" s="307"/>
      <c r="G167" s="307"/>
      <c r="H167" s="307"/>
      <c r="I167" s="307"/>
      <c r="J167" s="307"/>
      <c r="K167" s="307"/>
      <c r="L167" s="307"/>
      <c r="M167" s="307"/>
      <c r="N167" s="307"/>
      <c r="O167" s="307"/>
      <c r="P167" s="307"/>
      <c r="Q167" s="307"/>
      <c r="R167" s="307"/>
      <c r="S167" s="307"/>
      <c r="T167" s="307"/>
      <c r="U167" s="307"/>
      <c r="V167" s="307"/>
      <c r="W167" s="317"/>
      <c r="X167" s="317"/>
      <c r="Y167" s="317"/>
      <c r="Z167" s="317"/>
      <c r="AA167" s="317"/>
      <c r="AB167" s="317"/>
      <c r="AC167" s="317"/>
      <c r="AD167" s="317"/>
      <c r="AE167" s="317"/>
      <c r="AF167" s="317"/>
      <c r="AG167" s="317"/>
      <c r="AH167" s="317"/>
      <c r="AI167" s="317"/>
      <c r="AJ167" s="317"/>
      <c r="AK167" s="317"/>
      <c r="AL167" s="317"/>
      <c r="AM167" s="317"/>
      <c r="AN167" s="317"/>
      <c r="AO167" s="317"/>
      <c r="AP167" s="317"/>
      <c r="AQ167" s="317"/>
      <c r="AR167" s="317"/>
      <c r="AS167" s="317"/>
      <c r="AT167" s="317"/>
      <c r="AU167" s="317"/>
      <c r="AV167" s="317"/>
      <c r="AW167" s="317"/>
      <c r="AX167" s="317"/>
      <c r="AY167" s="317"/>
      <c r="AZ167" s="317"/>
      <c r="BA167" s="317"/>
      <c r="BB167" s="317"/>
      <c r="BC167" s="317"/>
      <c r="BD167" s="317"/>
      <c r="BE167" s="317"/>
      <c r="BF167" s="317"/>
      <c r="BG167" s="317"/>
      <c r="BH167" s="317"/>
      <c r="BI167" s="317"/>
      <c r="BJ167" s="317"/>
      <c r="BK167" s="317"/>
      <c r="BL167" s="317"/>
      <c r="BM167" s="317"/>
      <c r="BN167" s="317"/>
      <c r="BO167" s="317"/>
      <c r="BP167" s="317"/>
      <c r="BQ167" s="317"/>
      <c r="BR167" s="317"/>
      <c r="BS167" s="317"/>
      <c r="BT167" s="317"/>
      <c r="BU167" s="317"/>
      <c r="BV167" s="317"/>
      <c r="BW167" s="317"/>
      <c r="BX167" s="317"/>
      <c r="BY167" s="317"/>
      <c r="BZ167" s="317"/>
    </row>
    <row r="168" spans="3:78">
      <c r="C168" s="318"/>
      <c r="D168" s="318"/>
      <c r="E168" s="318"/>
      <c r="F168" s="307"/>
      <c r="G168" s="307"/>
      <c r="H168" s="307"/>
      <c r="I168" s="307"/>
      <c r="J168" s="307"/>
      <c r="K168" s="307"/>
      <c r="L168" s="307"/>
      <c r="M168" s="307"/>
      <c r="N168" s="307"/>
      <c r="O168" s="307"/>
      <c r="P168" s="307"/>
      <c r="Q168" s="307"/>
      <c r="R168" s="307"/>
      <c r="S168" s="307"/>
      <c r="T168" s="307"/>
      <c r="U168" s="307"/>
      <c r="V168" s="307"/>
      <c r="W168" s="317"/>
      <c r="X168" s="317"/>
      <c r="Y168" s="317"/>
      <c r="Z168" s="317"/>
      <c r="AA168" s="317"/>
      <c r="AB168" s="317"/>
      <c r="AC168" s="317"/>
      <c r="AD168" s="317"/>
      <c r="AE168" s="317"/>
      <c r="AF168" s="317"/>
      <c r="AG168" s="317"/>
      <c r="AH168" s="317"/>
      <c r="AI168" s="317"/>
      <c r="AJ168" s="317"/>
      <c r="AK168" s="317"/>
      <c r="AL168" s="317"/>
      <c r="AM168" s="317"/>
      <c r="AN168" s="317"/>
      <c r="AO168" s="317"/>
      <c r="AP168" s="317"/>
      <c r="AQ168" s="317"/>
      <c r="AR168" s="317"/>
      <c r="AS168" s="317"/>
      <c r="AT168" s="317"/>
      <c r="AU168" s="317"/>
      <c r="AV168" s="317"/>
      <c r="AW168" s="317"/>
      <c r="AX168" s="317"/>
      <c r="AY168" s="317"/>
      <c r="AZ168" s="317"/>
      <c r="BA168" s="317"/>
      <c r="BB168" s="317"/>
      <c r="BC168" s="317"/>
      <c r="BD168" s="317"/>
      <c r="BE168" s="317"/>
      <c r="BF168" s="317"/>
      <c r="BG168" s="317"/>
      <c r="BH168" s="317"/>
      <c r="BI168" s="317"/>
      <c r="BJ168" s="317"/>
      <c r="BK168" s="317"/>
      <c r="BL168" s="317"/>
      <c r="BM168" s="317"/>
      <c r="BN168" s="317"/>
      <c r="BO168" s="317"/>
      <c r="BP168" s="317"/>
      <c r="BQ168" s="317"/>
      <c r="BR168" s="317"/>
      <c r="BS168" s="317"/>
      <c r="BT168" s="317"/>
      <c r="BU168" s="317"/>
      <c r="BV168" s="317"/>
      <c r="BW168" s="317"/>
      <c r="BX168" s="317"/>
      <c r="BY168" s="317"/>
      <c r="BZ168" s="317"/>
    </row>
    <row r="169" spans="3:78">
      <c r="C169" s="318"/>
      <c r="D169" s="318"/>
      <c r="E169" s="318"/>
      <c r="F169" s="307"/>
      <c r="G169" s="307"/>
      <c r="H169" s="307"/>
      <c r="I169" s="307"/>
      <c r="J169" s="307"/>
      <c r="K169" s="307"/>
      <c r="L169" s="307"/>
      <c r="M169" s="307"/>
      <c r="N169" s="307"/>
      <c r="O169" s="307"/>
      <c r="P169" s="307"/>
      <c r="Q169" s="307"/>
      <c r="R169" s="307"/>
      <c r="S169" s="307"/>
      <c r="T169" s="307"/>
      <c r="U169" s="307"/>
      <c r="V169" s="307"/>
      <c r="W169" s="317"/>
      <c r="X169" s="317"/>
      <c r="Y169" s="317"/>
      <c r="Z169" s="317"/>
      <c r="AA169" s="317"/>
      <c r="AB169" s="317"/>
      <c r="AC169" s="317"/>
      <c r="AD169" s="317"/>
      <c r="AE169" s="317"/>
      <c r="AF169" s="317"/>
      <c r="AG169" s="317"/>
      <c r="AH169" s="317"/>
      <c r="AI169" s="317"/>
      <c r="AJ169" s="317"/>
      <c r="AK169" s="317"/>
      <c r="AL169" s="317"/>
      <c r="AM169" s="317"/>
      <c r="AN169" s="317"/>
      <c r="AO169" s="317"/>
      <c r="AP169" s="317"/>
      <c r="AQ169" s="317"/>
      <c r="AR169" s="317"/>
      <c r="AS169" s="317"/>
      <c r="AT169" s="317"/>
      <c r="AU169" s="317"/>
      <c r="AV169" s="317"/>
      <c r="AW169" s="317"/>
      <c r="AX169" s="317"/>
      <c r="AY169" s="317"/>
      <c r="AZ169" s="317"/>
      <c r="BA169" s="317"/>
      <c r="BB169" s="317"/>
      <c r="BC169" s="317"/>
      <c r="BD169" s="317"/>
      <c r="BE169" s="317"/>
      <c r="BF169" s="317"/>
      <c r="BG169" s="317"/>
      <c r="BH169" s="317"/>
      <c r="BI169" s="317"/>
      <c r="BJ169" s="317"/>
      <c r="BK169" s="317"/>
      <c r="BL169" s="317"/>
      <c r="BM169" s="317"/>
      <c r="BN169" s="317"/>
      <c r="BO169" s="317"/>
      <c r="BP169" s="317"/>
      <c r="BQ169" s="317"/>
      <c r="BR169" s="317"/>
      <c r="BS169" s="317"/>
      <c r="BT169" s="317"/>
      <c r="BU169" s="317"/>
      <c r="BV169" s="317"/>
      <c r="BW169" s="317"/>
      <c r="BX169" s="317"/>
      <c r="BY169" s="317"/>
      <c r="BZ169" s="317"/>
    </row>
    <row r="170" spans="3:78">
      <c r="C170" s="318"/>
      <c r="D170" s="318"/>
      <c r="E170" s="318"/>
      <c r="F170" s="307"/>
      <c r="G170" s="307"/>
      <c r="H170" s="307"/>
      <c r="I170" s="307"/>
      <c r="J170" s="307"/>
      <c r="K170" s="307"/>
      <c r="L170" s="307"/>
      <c r="M170" s="307"/>
      <c r="N170" s="307"/>
      <c r="O170" s="307"/>
      <c r="P170" s="307"/>
      <c r="Q170" s="307"/>
      <c r="R170" s="307"/>
      <c r="S170" s="307"/>
      <c r="T170" s="307"/>
      <c r="U170" s="307"/>
      <c r="V170" s="307"/>
      <c r="W170" s="317"/>
      <c r="X170" s="317"/>
      <c r="Y170" s="317"/>
      <c r="Z170" s="317"/>
      <c r="AA170" s="317"/>
      <c r="AB170" s="317"/>
      <c r="AC170" s="317"/>
      <c r="AD170" s="317"/>
      <c r="AE170" s="317"/>
      <c r="AF170" s="317"/>
      <c r="AG170" s="317"/>
      <c r="AH170" s="317"/>
      <c r="AI170" s="317"/>
      <c r="AJ170" s="317"/>
      <c r="AK170" s="317"/>
      <c r="AL170" s="317"/>
      <c r="AM170" s="317"/>
      <c r="AN170" s="317"/>
      <c r="AO170" s="317"/>
      <c r="AP170" s="317"/>
      <c r="AQ170" s="317"/>
      <c r="AR170" s="317"/>
      <c r="AS170" s="317"/>
      <c r="AT170" s="317"/>
      <c r="AU170" s="317"/>
      <c r="AV170" s="317"/>
      <c r="AW170" s="317"/>
      <c r="AX170" s="317"/>
      <c r="AY170" s="317"/>
      <c r="AZ170" s="317"/>
      <c r="BA170" s="317"/>
      <c r="BB170" s="317"/>
      <c r="BC170" s="317"/>
      <c r="BD170" s="317"/>
      <c r="BE170" s="317"/>
      <c r="BF170" s="317"/>
      <c r="BG170" s="317"/>
      <c r="BH170" s="317"/>
      <c r="BI170" s="317"/>
      <c r="BJ170" s="317"/>
      <c r="BK170" s="317"/>
      <c r="BL170" s="317"/>
      <c r="BM170" s="317"/>
      <c r="BN170" s="317"/>
      <c r="BO170" s="317"/>
      <c r="BP170" s="317"/>
      <c r="BQ170" s="317"/>
      <c r="BR170" s="317"/>
      <c r="BS170" s="317"/>
      <c r="BT170" s="317"/>
      <c r="BU170" s="317"/>
      <c r="BV170" s="317"/>
      <c r="BW170" s="317"/>
      <c r="BX170" s="317"/>
      <c r="BY170" s="317"/>
      <c r="BZ170" s="317"/>
    </row>
    <row r="171" spans="3:78">
      <c r="C171" s="318"/>
      <c r="D171" s="318"/>
      <c r="E171" s="318"/>
      <c r="F171" s="307"/>
      <c r="G171" s="307"/>
      <c r="H171" s="307"/>
      <c r="I171" s="307"/>
      <c r="J171" s="307"/>
      <c r="K171" s="307"/>
      <c r="L171" s="307"/>
      <c r="M171" s="307"/>
      <c r="N171" s="307"/>
      <c r="O171" s="307"/>
      <c r="P171" s="307"/>
      <c r="Q171" s="307"/>
      <c r="R171" s="307"/>
      <c r="S171" s="307"/>
      <c r="T171" s="307"/>
      <c r="U171" s="307"/>
      <c r="V171" s="307"/>
      <c r="W171" s="317"/>
      <c r="X171" s="317"/>
      <c r="Y171" s="317"/>
      <c r="Z171" s="317"/>
      <c r="AA171" s="317"/>
      <c r="AB171" s="317"/>
      <c r="AC171" s="317"/>
      <c r="AD171" s="317"/>
      <c r="AE171" s="317"/>
      <c r="AF171" s="317"/>
      <c r="AG171" s="317"/>
      <c r="AH171" s="317"/>
      <c r="AI171" s="317"/>
      <c r="AJ171" s="317"/>
      <c r="AK171" s="317"/>
      <c r="AL171" s="317"/>
      <c r="AM171" s="317"/>
      <c r="AN171" s="317"/>
      <c r="AO171" s="317"/>
      <c r="AP171" s="317"/>
      <c r="AQ171" s="317"/>
      <c r="AR171" s="317"/>
      <c r="AS171" s="317"/>
      <c r="AT171" s="317"/>
      <c r="AU171" s="317"/>
      <c r="AV171" s="317"/>
      <c r="AW171" s="317"/>
      <c r="AX171" s="317"/>
      <c r="AY171" s="317"/>
      <c r="AZ171" s="317"/>
      <c r="BA171" s="317"/>
      <c r="BB171" s="317"/>
      <c r="BC171" s="317"/>
      <c r="BD171" s="317"/>
      <c r="BE171" s="317"/>
      <c r="BF171" s="317"/>
      <c r="BG171" s="317"/>
      <c r="BH171" s="317"/>
      <c r="BI171" s="317"/>
      <c r="BJ171" s="317"/>
      <c r="BK171" s="317"/>
      <c r="BL171" s="317"/>
      <c r="BM171" s="317"/>
      <c r="BN171" s="317"/>
      <c r="BO171" s="317"/>
      <c r="BP171" s="317"/>
      <c r="BQ171" s="317"/>
      <c r="BR171" s="317"/>
      <c r="BS171" s="317"/>
      <c r="BT171" s="317"/>
      <c r="BU171" s="317"/>
      <c r="BV171" s="317"/>
      <c r="BW171" s="317"/>
      <c r="BX171" s="317"/>
      <c r="BY171" s="317"/>
      <c r="BZ171" s="317"/>
    </row>
    <row r="172" spans="3:78">
      <c r="C172" s="318"/>
      <c r="D172" s="318"/>
      <c r="E172" s="318"/>
      <c r="F172" s="307"/>
      <c r="G172" s="307"/>
      <c r="H172" s="307"/>
      <c r="I172" s="307"/>
      <c r="J172" s="307"/>
      <c r="K172" s="307"/>
      <c r="L172" s="307"/>
      <c r="M172" s="307"/>
      <c r="N172" s="307"/>
      <c r="O172" s="307"/>
      <c r="P172" s="307"/>
      <c r="Q172" s="307"/>
      <c r="R172" s="307"/>
      <c r="S172" s="307"/>
      <c r="T172" s="307"/>
      <c r="U172" s="307"/>
      <c r="V172" s="307"/>
      <c r="W172" s="317"/>
      <c r="X172" s="317"/>
      <c r="Y172" s="317"/>
      <c r="Z172" s="317"/>
      <c r="AA172" s="317"/>
      <c r="AB172" s="317"/>
      <c r="AC172" s="317"/>
      <c r="AD172" s="317"/>
      <c r="AE172" s="317"/>
      <c r="AF172" s="317"/>
      <c r="AG172" s="317"/>
      <c r="AH172" s="317"/>
      <c r="AI172" s="317"/>
      <c r="AJ172" s="317"/>
      <c r="AK172" s="317"/>
      <c r="AL172" s="317"/>
      <c r="AM172" s="317"/>
      <c r="AN172" s="317"/>
      <c r="AO172" s="317"/>
      <c r="AP172" s="317"/>
      <c r="AQ172" s="317"/>
      <c r="AR172" s="317"/>
      <c r="AS172" s="317"/>
      <c r="AT172" s="317"/>
      <c r="AU172" s="317"/>
      <c r="AV172" s="317"/>
      <c r="AW172" s="317"/>
      <c r="AX172" s="317"/>
      <c r="AY172" s="317"/>
      <c r="AZ172" s="317"/>
      <c r="BA172" s="317"/>
      <c r="BB172" s="317"/>
      <c r="BC172" s="317"/>
      <c r="BD172" s="317"/>
      <c r="BE172" s="317"/>
      <c r="BF172" s="317"/>
      <c r="BG172" s="317"/>
      <c r="BH172" s="317"/>
      <c r="BI172" s="317"/>
      <c r="BJ172" s="317"/>
      <c r="BK172" s="317"/>
      <c r="BL172" s="317"/>
      <c r="BM172" s="317"/>
      <c r="BN172" s="317"/>
      <c r="BO172" s="317"/>
      <c r="BP172" s="317"/>
      <c r="BQ172" s="317"/>
      <c r="BR172" s="317"/>
      <c r="BS172" s="317"/>
      <c r="BT172" s="317"/>
      <c r="BU172" s="317"/>
      <c r="BV172" s="317"/>
      <c r="BW172" s="317"/>
      <c r="BX172" s="317"/>
      <c r="BY172" s="317"/>
      <c r="BZ172" s="317"/>
    </row>
    <row r="173" spans="3:78">
      <c r="C173" s="318"/>
      <c r="D173" s="318"/>
      <c r="E173" s="318"/>
      <c r="F173" s="307"/>
      <c r="G173" s="307"/>
      <c r="H173" s="307"/>
      <c r="I173" s="307"/>
      <c r="J173" s="307"/>
      <c r="K173" s="307"/>
      <c r="L173" s="307"/>
      <c r="M173" s="307"/>
      <c r="N173" s="307"/>
      <c r="O173" s="307"/>
      <c r="P173" s="307"/>
      <c r="Q173" s="307"/>
      <c r="R173" s="307"/>
      <c r="S173" s="307"/>
      <c r="T173" s="307"/>
      <c r="U173" s="307"/>
      <c r="V173" s="307"/>
      <c r="W173" s="317"/>
      <c r="X173" s="317"/>
      <c r="Y173" s="317"/>
      <c r="Z173" s="317"/>
      <c r="AA173" s="317"/>
      <c r="AB173" s="317"/>
      <c r="AC173" s="317"/>
      <c r="AD173" s="317"/>
      <c r="AE173" s="317"/>
      <c r="AF173" s="317"/>
      <c r="AG173" s="317"/>
      <c r="AH173" s="317"/>
      <c r="AI173" s="317"/>
      <c r="AJ173" s="317"/>
      <c r="AK173" s="317"/>
      <c r="AL173" s="317"/>
      <c r="AM173" s="317"/>
      <c r="AN173" s="317"/>
      <c r="AO173" s="317"/>
      <c r="AP173" s="317"/>
      <c r="AQ173" s="317"/>
      <c r="AR173" s="317"/>
      <c r="AS173" s="317"/>
      <c r="AT173" s="317"/>
      <c r="AU173" s="317"/>
      <c r="AV173" s="317"/>
      <c r="AW173" s="317"/>
      <c r="AX173" s="317"/>
      <c r="AY173" s="317"/>
      <c r="AZ173" s="317"/>
      <c r="BA173" s="317"/>
      <c r="BB173" s="317"/>
      <c r="BC173" s="317"/>
      <c r="BD173" s="317"/>
      <c r="BE173" s="317"/>
      <c r="BF173" s="317"/>
      <c r="BG173" s="317"/>
      <c r="BH173" s="317"/>
      <c r="BI173" s="317"/>
      <c r="BJ173" s="317"/>
      <c r="BK173" s="317"/>
      <c r="BL173" s="317"/>
      <c r="BM173" s="317"/>
      <c r="BN173" s="317"/>
      <c r="BO173" s="317"/>
      <c r="BP173" s="317"/>
      <c r="BQ173" s="317"/>
      <c r="BR173" s="317"/>
      <c r="BS173" s="317"/>
      <c r="BT173" s="317"/>
      <c r="BU173" s="317"/>
      <c r="BV173" s="317"/>
      <c r="BW173" s="317"/>
      <c r="BX173" s="317"/>
      <c r="BY173" s="317"/>
      <c r="BZ173" s="317"/>
    </row>
    <row r="174" spans="3:78">
      <c r="C174" s="318"/>
      <c r="D174" s="318"/>
      <c r="E174" s="318"/>
      <c r="F174" s="307"/>
      <c r="G174" s="307"/>
      <c r="H174" s="307"/>
      <c r="I174" s="307"/>
      <c r="J174" s="307"/>
      <c r="K174" s="307"/>
      <c r="L174" s="307"/>
      <c r="M174" s="307"/>
      <c r="N174" s="307"/>
      <c r="O174" s="307"/>
      <c r="P174" s="307"/>
      <c r="Q174" s="307"/>
      <c r="R174" s="307"/>
      <c r="S174" s="307"/>
      <c r="T174" s="307"/>
      <c r="U174" s="307"/>
      <c r="V174" s="307"/>
      <c r="W174" s="317"/>
      <c r="X174" s="317"/>
      <c r="Y174" s="317"/>
      <c r="Z174" s="317"/>
      <c r="AA174" s="317"/>
      <c r="AB174" s="317"/>
      <c r="AC174" s="317"/>
      <c r="AD174" s="317"/>
      <c r="AE174" s="317"/>
      <c r="AF174" s="317"/>
      <c r="AG174" s="317"/>
      <c r="AH174" s="317"/>
      <c r="AI174" s="317"/>
      <c r="AJ174" s="317"/>
      <c r="AK174" s="317"/>
      <c r="AL174" s="317"/>
      <c r="AM174" s="317"/>
      <c r="AN174" s="317"/>
      <c r="AO174" s="317"/>
      <c r="AP174" s="317"/>
      <c r="AQ174" s="317"/>
      <c r="AR174" s="317"/>
      <c r="AS174" s="317"/>
      <c r="AT174" s="317"/>
      <c r="AU174" s="317"/>
      <c r="AV174" s="317"/>
      <c r="AW174" s="317"/>
      <c r="AX174" s="317"/>
      <c r="AY174" s="317"/>
      <c r="AZ174" s="317"/>
      <c r="BA174" s="317"/>
      <c r="BB174" s="317"/>
      <c r="BC174" s="317"/>
      <c r="BD174" s="317"/>
      <c r="BE174" s="317"/>
      <c r="BF174" s="317"/>
      <c r="BG174" s="317"/>
      <c r="BH174" s="317"/>
      <c r="BI174" s="317"/>
      <c r="BJ174" s="317"/>
      <c r="BK174" s="317"/>
      <c r="BL174" s="317"/>
      <c r="BM174" s="317"/>
      <c r="BN174" s="317"/>
      <c r="BO174" s="317"/>
      <c r="BP174" s="317"/>
      <c r="BQ174" s="317"/>
      <c r="BR174" s="317"/>
      <c r="BS174" s="317"/>
      <c r="BT174" s="317"/>
      <c r="BU174" s="317"/>
      <c r="BV174" s="317"/>
      <c r="BW174" s="317"/>
      <c r="BX174" s="317"/>
      <c r="BY174" s="317"/>
      <c r="BZ174" s="317"/>
    </row>
    <row r="175" spans="3:78">
      <c r="C175" s="318"/>
      <c r="D175" s="318"/>
      <c r="E175" s="318"/>
      <c r="F175" s="307"/>
      <c r="G175" s="307"/>
      <c r="H175" s="307"/>
      <c r="I175" s="307"/>
      <c r="J175" s="307"/>
      <c r="K175" s="307"/>
      <c r="L175" s="307"/>
      <c r="M175" s="307"/>
      <c r="N175" s="307"/>
      <c r="O175" s="307"/>
      <c r="P175" s="307"/>
      <c r="Q175" s="307"/>
      <c r="R175" s="307"/>
      <c r="S175" s="307"/>
      <c r="T175" s="307"/>
      <c r="U175" s="307"/>
      <c r="V175" s="307"/>
      <c r="W175" s="317"/>
      <c r="X175" s="317"/>
      <c r="Y175" s="317"/>
      <c r="Z175" s="317"/>
      <c r="AA175" s="317"/>
      <c r="AB175" s="317"/>
      <c r="AC175" s="317"/>
      <c r="AD175" s="317"/>
      <c r="AE175" s="317"/>
      <c r="AF175" s="317"/>
      <c r="AG175" s="317"/>
      <c r="AH175" s="317"/>
      <c r="AI175" s="317"/>
      <c r="AJ175" s="317"/>
      <c r="AK175" s="317"/>
      <c r="AL175" s="317"/>
      <c r="AM175" s="317"/>
      <c r="AN175" s="317"/>
      <c r="AO175" s="317"/>
      <c r="AP175" s="317"/>
      <c r="AQ175" s="317"/>
      <c r="AR175" s="317"/>
      <c r="AS175" s="317"/>
      <c r="AT175" s="317"/>
      <c r="AU175" s="317"/>
      <c r="AV175" s="317"/>
      <c r="AW175" s="317"/>
      <c r="AX175" s="317"/>
      <c r="AY175" s="317"/>
      <c r="AZ175" s="317"/>
      <c r="BA175" s="317"/>
      <c r="BB175" s="317"/>
      <c r="BC175" s="317"/>
      <c r="BD175" s="317"/>
      <c r="BE175" s="317"/>
      <c r="BF175" s="317"/>
      <c r="BG175" s="317"/>
      <c r="BH175" s="317"/>
      <c r="BI175" s="317"/>
      <c r="BJ175" s="317"/>
      <c r="BK175" s="317"/>
      <c r="BL175" s="317"/>
      <c r="BM175" s="317"/>
      <c r="BN175" s="317"/>
      <c r="BO175" s="317"/>
      <c r="BP175" s="317"/>
      <c r="BQ175" s="317"/>
      <c r="BR175" s="317"/>
      <c r="BS175" s="317"/>
      <c r="BT175" s="317"/>
      <c r="BU175" s="317"/>
      <c r="BV175" s="317"/>
      <c r="BW175" s="317"/>
      <c r="BX175" s="317"/>
      <c r="BY175" s="317"/>
      <c r="BZ175" s="317"/>
    </row>
    <row r="176" spans="3:78">
      <c r="C176" s="318"/>
      <c r="D176" s="318"/>
      <c r="E176" s="318"/>
      <c r="F176" s="307"/>
      <c r="G176" s="307"/>
      <c r="H176" s="307"/>
      <c r="I176" s="307"/>
      <c r="J176" s="307"/>
      <c r="K176" s="307"/>
      <c r="L176" s="307"/>
      <c r="M176" s="307"/>
      <c r="N176" s="307"/>
      <c r="O176" s="307"/>
      <c r="P176" s="307"/>
      <c r="Q176" s="307"/>
      <c r="R176" s="307"/>
      <c r="S176" s="307"/>
      <c r="T176" s="307"/>
      <c r="U176" s="307"/>
      <c r="V176" s="307"/>
      <c r="W176" s="317"/>
      <c r="X176" s="317"/>
      <c r="Y176" s="317"/>
      <c r="Z176" s="317"/>
      <c r="AA176" s="317"/>
      <c r="AB176" s="317"/>
      <c r="AC176" s="317"/>
      <c r="AD176" s="317"/>
      <c r="AE176" s="317"/>
      <c r="AF176" s="317"/>
      <c r="AG176" s="317"/>
      <c r="AH176" s="317"/>
      <c r="AI176" s="317"/>
      <c r="AJ176" s="317"/>
      <c r="AK176" s="317"/>
      <c r="AL176" s="317"/>
      <c r="AM176" s="317"/>
      <c r="AN176" s="317"/>
      <c r="AO176" s="317"/>
      <c r="AP176" s="317"/>
      <c r="AQ176" s="317"/>
      <c r="AR176" s="317"/>
      <c r="AS176" s="317"/>
      <c r="AT176" s="317"/>
      <c r="AU176" s="317"/>
      <c r="AV176" s="317"/>
      <c r="AW176" s="317"/>
      <c r="AX176" s="317"/>
      <c r="AY176" s="317"/>
      <c r="AZ176" s="317"/>
      <c r="BA176" s="317"/>
      <c r="BB176" s="317"/>
      <c r="BC176" s="317"/>
      <c r="BD176" s="317"/>
      <c r="BE176" s="317"/>
      <c r="BF176" s="317"/>
      <c r="BG176" s="317"/>
      <c r="BH176" s="317"/>
      <c r="BI176" s="317"/>
      <c r="BJ176" s="317"/>
      <c r="BK176" s="317"/>
      <c r="BL176" s="317"/>
      <c r="BM176" s="317"/>
      <c r="BN176" s="317"/>
      <c r="BO176" s="317"/>
      <c r="BP176" s="317"/>
      <c r="BQ176" s="317"/>
      <c r="BR176" s="317"/>
      <c r="BS176" s="317"/>
      <c r="BT176" s="317"/>
      <c r="BU176" s="317"/>
      <c r="BV176" s="317"/>
      <c r="BW176" s="317"/>
      <c r="BX176" s="317"/>
      <c r="BY176" s="317"/>
      <c r="BZ176" s="317"/>
    </row>
    <row r="177" spans="3:78">
      <c r="C177" s="318"/>
      <c r="D177" s="318"/>
      <c r="E177" s="318"/>
      <c r="F177" s="307"/>
      <c r="G177" s="307"/>
      <c r="H177" s="307"/>
      <c r="I177" s="307"/>
      <c r="J177" s="307"/>
      <c r="K177" s="307"/>
      <c r="L177" s="307"/>
      <c r="M177" s="307"/>
      <c r="N177" s="307"/>
      <c r="O177" s="307"/>
      <c r="P177" s="307"/>
      <c r="Q177" s="307"/>
      <c r="R177" s="307"/>
      <c r="S177" s="307"/>
      <c r="T177" s="307"/>
      <c r="U177" s="307"/>
      <c r="V177" s="307"/>
      <c r="W177" s="317"/>
      <c r="X177" s="317"/>
      <c r="Y177" s="317"/>
      <c r="Z177" s="317"/>
      <c r="AA177" s="317"/>
      <c r="AB177" s="317"/>
      <c r="AC177" s="317"/>
      <c r="AD177" s="317"/>
      <c r="AE177" s="317"/>
      <c r="AF177" s="317"/>
      <c r="AG177" s="317"/>
      <c r="AH177" s="317"/>
      <c r="AI177" s="317"/>
      <c r="AJ177" s="317"/>
      <c r="AK177" s="317"/>
      <c r="AL177" s="317"/>
      <c r="AM177" s="317"/>
      <c r="AN177" s="317"/>
      <c r="AO177" s="317"/>
      <c r="AP177" s="317"/>
      <c r="AQ177" s="317"/>
      <c r="AR177" s="317"/>
      <c r="AS177" s="317"/>
      <c r="AT177" s="317"/>
      <c r="AU177" s="317"/>
      <c r="AV177" s="317"/>
      <c r="AW177" s="317"/>
      <c r="AX177" s="317"/>
      <c r="AY177" s="317"/>
      <c r="AZ177" s="317"/>
      <c r="BA177" s="317"/>
      <c r="BB177" s="317"/>
      <c r="BC177" s="317"/>
      <c r="BD177" s="317"/>
      <c r="BE177" s="317"/>
      <c r="BF177" s="317"/>
      <c r="BG177" s="317"/>
      <c r="BH177" s="317"/>
      <c r="BI177" s="317"/>
      <c r="BJ177" s="317"/>
      <c r="BK177" s="317"/>
      <c r="BL177" s="317"/>
      <c r="BM177" s="317"/>
      <c r="BN177" s="317"/>
      <c r="BO177" s="317"/>
      <c r="BP177" s="317"/>
      <c r="BQ177" s="317"/>
      <c r="BR177" s="317"/>
      <c r="BS177" s="317"/>
      <c r="BT177" s="317"/>
      <c r="BU177" s="317"/>
      <c r="BV177" s="317"/>
      <c r="BW177" s="317"/>
      <c r="BX177" s="317"/>
      <c r="BY177" s="317"/>
      <c r="BZ177" s="317"/>
    </row>
    <row r="178" spans="3:78">
      <c r="C178" s="318"/>
      <c r="D178" s="318"/>
      <c r="E178" s="318"/>
      <c r="F178" s="307"/>
      <c r="G178" s="307"/>
      <c r="H178" s="307"/>
      <c r="I178" s="307"/>
      <c r="J178" s="307"/>
      <c r="K178" s="307"/>
      <c r="L178" s="307"/>
      <c r="M178" s="307"/>
      <c r="N178" s="307"/>
      <c r="O178" s="307"/>
      <c r="P178" s="307"/>
      <c r="Q178" s="307"/>
      <c r="R178" s="307"/>
      <c r="S178" s="307"/>
      <c r="T178" s="307"/>
      <c r="U178" s="307"/>
      <c r="V178" s="307"/>
      <c r="W178" s="317"/>
      <c r="X178" s="317"/>
      <c r="Y178" s="317"/>
      <c r="Z178" s="317"/>
      <c r="AA178" s="317"/>
      <c r="AB178" s="317"/>
      <c r="AC178" s="317"/>
      <c r="AD178" s="317"/>
      <c r="AE178" s="317"/>
      <c r="AF178" s="317"/>
      <c r="AG178" s="317"/>
      <c r="AH178" s="317"/>
      <c r="AI178" s="317"/>
      <c r="AJ178" s="317"/>
      <c r="AK178" s="317"/>
      <c r="AL178" s="317"/>
      <c r="AM178" s="317"/>
      <c r="AN178" s="317"/>
      <c r="AO178" s="317"/>
      <c r="AP178" s="317"/>
      <c r="AQ178" s="317"/>
      <c r="AR178" s="317"/>
      <c r="AS178" s="317"/>
      <c r="AT178" s="317"/>
      <c r="AU178" s="317"/>
      <c r="AV178" s="317"/>
      <c r="AW178" s="317"/>
      <c r="AX178" s="317"/>
      <c r="AY178" s="317"/>
      <c r="AZ178" s="317"/>
      <c r="BA178" s="317"/>
      <c r="BB178" s="317"/>
      <c r="BC178" s="317"/>
      <c r="BD178" s="317"/>
      <c r="BE178" s="317"/>
      <c r="BF178" s="317"/>
      <c r="BG178" s="317"/>
      <c r="BH178" s="317"/>
      <c r="BI178" s="317"/>
      <c r="BJ178" s="317"/>
      <c r="BK178" s="317"/>
      <c r="BL178" s="317"/>
      <c r="BM178" s="317"/>
      <c r="BN178" s="317"/>
      <c r="BO178" s="317"/>
      <c r="BP178" s="317"/>
      <c r="BQ178" s="317"/>
      <c r="BR178" s="317"/>
      <c r="BS178" s="317"/>
      <c r="BT178" s="317"/>
      <c r="BU178" s="317"/>
      <c r="BV178" s="317"/>
      <c r="BW178" s="317"/>
      <c r="BX178" s="317"/>
      <c r="BY178" s="317"/>
      <c r="BZ178" s="317"/>
    </row>
    <row r="179" spans="3:78">
      <c r="C179" s="318"/>
      <c r="D179" s="318"/>
      <c r="E179" s="318"/>
      <c r="F179" s="307"/>
      <c r="G179" s="307"/>
      <c r="H179" s="307"/>
      <c r="I179" s="307"/>
      <c r="J179" s="307"/>
      <c r="K179" s="307"/>
      <c r="L179" s="307"/>
      <c r="M179" s="307"/>
      <c r="N179" s="307"/>
      <c r="O179" s="307"/>
      <c r="P179" s="307"/>
      <c r="Q179" s="307"/>
      <c r="R179" s="307"/>
      <c r="S179" s="307"/>
      <c r="T179" s="307"/>
      <c r="U179" s="307"/>
      <c r="V179" s="307"/>
      <c r="W179" s="317"/>
      <c r="X179" s="317"/>
      <c r="Y179" s="317"/>
      <c r="Z179" s="317"/>
      <c r="AA179" s="317"/>
      <c r="AB179" s="317"/>
      <c r="AC179" s="317"/>
      <c r="AD179" s="317"/>
      <c r="AE179" s="317"/>
      <c r="AF179" s="317"/>
      <c r="AG179" s="317"/>
      <c r="AH179" s="317"/>
      <c r="AI179" s="317"/>
      <c r="AJ179" s="317"/>
      <c r="AK179" s="317"/>
      <c r="AL179" s="317"/>
      <c r="AM179" s="317"/>
      <c r="AN179" s="317"/>
      <c r="AO179" s="317"/>
      <c r="AP179" s="317"/>
      <c r="AQ179" s="317"/>
      <c r="AR179" s="317"/>
      <c r="AS179" s="317"/>
      <c r="AT179" s="317"/>
      <c r="AU179" s="317"/>
      <c r="AV179" s="317"/>
      <c r="AW179" s="317"/>
      <c r="AX179" s="317"/>
      <c r="AY179" s="317"/>
      <c r="AZ179" s="317"/>
      <c r="BA179" s="317"/>
      <c r="BB179" s="317"/>
      <c r="BC179" s="317"/>
      <c r="BD179" s="317"/>
      <c r="BE179" s="317"/>
      <c r="BF179" s="317"/>
      <c r="BG179" s="317"/>
      <c r="BH179" s="317"/>
      <c r="BI179" s="317"/>
      <c r="BJ179" s="317"/>
      <c r="BK179" s="317"/>
      <c r="BL179" s="317"/>
      <c r="BM179" s="317"/>
      <c r="BN179" s="317"/>
      <c r="BO179" s="317"/>
      <c r="BP179" s="317"/>
      <c r="BQ179" s="317"/>
      <c r="BR179" s="317"/>
      <c r="BS179" s="317"/>
      <c r="BT179" s="317"/>
      <c r="BU179" s="317"/>
      <c r="BV179" s="317"/>
      <c r="BW179" s="317"/>
      <c r="BX179" s="317"/>
      <c r="BY179" s="317"/>
      <c r="BZ179" s="317"/>
    </row>
    <row r="180" spans="3:78">
      <c r="C180" s="318"/>
      <c r="D180" s="318"/>
      <c r="E180" s="318"/>
      <c r="F180" s="307"/>
      <c r="G180" s="307"/>
      <c r="H180" s="307"/>
      <c r="I180" s="307"/>
      <c r="J180" s="307"/>
      <c r="K180" s="307"/>
      <c r="L180" s="307"/>
      <c r="M180" s="307"/>
      <c r="N180" s="307"/>
      <c r="O180" s="307"/>
      <c r="P180" s="307"/>
      <c r="Q180" s="307"/>
      <c r="R180" s="307"/>
      <c r="S180" s="307"/>
      <c r="T180" s="307"/>
      <c r="U180" s="307"/>
      <c r="V180" s="307"/>
      <c r="W180" s="317"/>
      <c r="X180" s="317"/>
      <c r="Y180" s="317"/>
      <c r="Z180" s="317"/>
      <c r="AA180" s="317"/>
      <c r="AB180" s="317"/>
      <c r="AC180" s="317"/>
      <c r="AD180" s="317"/>
      <c r="AE180" s="317"/>
      <c r="AF180" s="317"/>
      <c r="AG180" s="317"/>
      <c r="AH180" s="317"/>
      <c r="AI180" s="317"/>
      <c r="AJ180" s="317"/>
      <c r="AK180" s="317"/>
      <c r="AL180" s="317"/>
      <c r="AM180" s="317"/>
      <c r="AN180" s="317"/>
      <c r="AO180" s="317"/>
      <c r="AP180" s="317"/>
      <c r="AQ180" s="317"/>
      <c r="AR180" s="317"/>
      <c r="AS180" s="317"/>
      <c r="AT180" s="317"/>
      <c r="AU180" s="317"/>
      <c r="AV180" s="317"/>
      <c r="AW180" s="317"/>
      <c r="AX180" s="317"/>
      <c r="AY180" s="317"/>
      <c r="AZ180" s="317"/>
      <c r="BA180" s="317"/>
      <c r="BB180" s="317"/>
      <c r="BC180" s="317"/>
      <c r="BD180" s="317"/>
      <c r="BE180" s="317"/>
      <c r="BF180" s="317"/>
      <c r="BG180" s="317"/>
      <c r="BH180" s="317"/>
      <c r="BI180" s="317"/>
      <c r="BJ180" s="317"/>
      <c r="BK180" s="317"/>
      <c r="BL180" s="317"/>
      <c r="BM180" s="317"/>
      <c r="BN180" s="317"/>
      <c r="BO180" s="317"/>
      <c r="BP180" s="317"/>
      <c r="BQ180" s="317"/>
      <c r="BR180" s="317"/>
      <c r="BS180" s="317"/>
      <c r="BT180" s="317"/>
      <c r="BU180" s="317"/>
      <c r="BV180" s="317"/>
      <c r="BW180" s="317"/>
      <c r="BX180" s="317"/>
      <c r="BY180" s="317"/>
      <c r="BZ180" s="317"/>
    </row>
    <row r="181" spans="3:78">
      <c r="C181" s="318"/>
      <c r="D181" s="318"/>
      <c r="E181" s="318"/>
      <c r="F181" s="307"/>
      <c r="G181" s="307"/>
      <c r="H181" s="307"/>
      <c r="I181" s="307"/>
      <c r="J181" s="307"/>
      <c r="K181" s="307"/>
      <c r="L181" s="307"/>
      <c r="M181" s="307"/>
      <c r="N181" s="307"/>
      <c r="O181" s="307"/>
      <c r="P181" s="307"/>
      <c r="Q181" s="307"/>
      <c r="R181" s="307"/>
      <c r="S181" s="307"/>
      <c r="T181" s="307"/>
      <c r="U181" s="307"/>
      <c r="V181" s="307"/>
      <c r="W181" s="317"/>
      <c r="X181" s="317"/>
      <c r="Y181" s="317"/>
      <c r="Z181" s="317"/>
      <c r="AA181" s="317"/>
      <c r="AB181" s="317"/>
      <c r="AC181" s="317"/>
      <c r="AD181" s="317"/>
      <c r="AE181" s="317"/>
      <c r="AF181" s="317"/>
      <c r="AG181" s="317"/>
      <c r="AH181" s="317"/>
      <c r="AI181" s="317"/>
      <c r="AJ181" s="317"/>
      <c r="AK181" s="317"/>
      <c r="AL181" s="317"/>
      <c r="AM181" s="317"/>
      <c r="AN181" s="317"/>
      <c r="AO181" s="317"/>
      <c r="AP181" s="317"/>
      <c r="AQ181" s="317"/>
      <c r="AR181" s="317"/>
      <c r="AS181" s="317"/>
      <c r="AT181" s="317"/>
      <c r="AU181" s="317"/>
      <c r="AV181" s="317"/>
      <c r="AW181" s="317"/>
      <c r="AX181" s="317"/>
      <c r="AY181" s="317"/>
      <c r="AZ181" s="317"/>
      <c r="BA181" s="317"/>
      <c r="BB181" s="317"/>
      <c r="BC181" s="317"/>
      <c r="BD181" s="317"/>
      <c r="BE181" s="317"/>
      <c r="BF181" s="317"/>
      <c r="BG181" s="317"/>
      <c r="BH181" s="317"/>
      <c r="BI181" s="317"/>
      <c r="BJ181" s="317"/>
      <c r="BK181" s="317"/>
      <c r="BL181" s="317"/>
      <c r="BM181" s="317"/>
      <c r="BN181" s="317"/>
      <c r="BO181" s="317"/>
      <c r="BP181" s="317"/>
      <c r="BQ181" s="317"/>
      <c r="BR181" s="317"/>
      <c r="BS181" s="317"/>
      <c r="BT181" s="317"/>
      <c r="BU181" s="317"/>
      <c r="BV181" s="317"/>
      <c r="BW181" s="317"/>
      <c r="BX181" s="317"/>
      <c r="BY181" s="317"/>
      <c r="BZ181" s="317"/>
    </row>
    <row r="182" spans="3:78">
      <c r="C182" s="318"/>
      <c r="D182" s="318"/>
      <c r="E182" s="318"/>
      <c r="F182" s="307"/>
      <c r="G182" s="307"/>
      <c r="H182" s="307"/>
      <c r="I182" s="307"/>
      <c r="J182" s="307"/>
      <c r="K182" s="307"/>
      <c r="L182" s="307"/>
      <c r="M182" s="307"/>
      <c r="N182" s="307"/>
      <c r="O182" s="307"/>
      <c r="P182" s="307"/>
      <c r="Q182" s="307"/>
      <c r="R182" s="307"/>
      <c r="S182" s="307"/>
      <c r="T182" s="307"/>
      <c r="U182" s="307"/>
      <c r="V182" s="307"/>
      <c r="W182" s="317"/>
      <c r="X182" s="317"/>
      <c r="Y182" s="317"/>
      <c r="Z182" s="317"/>
      <c r="AA182" s="317"/>
      <c r="AB182" s="317"/>
      <c r="AC182" s="317"/>
      <c r="AD182" s="317"/>
      <c r="AE182" s="317"/>
      <c r="AF182" s="317"/>
      <c r="AG182" s="317"/>
      <c r="AH182" s="317"/>
      <c r="AI182" s="317"/>
      <c r="AJ182" s="317"/>
      <c r="AK182" s="317"/>
      <c r="AL182" s="317"/>
      <c r="AM182" s="317"/>
      <c r="AN182" s="317"/>
      <c r="AO182" s="317"/>
      <c r="AP182" s="317"/>
      <c r="AQ182" s="317"/>
      <c r="AR182" s="317"/>
      <c r="AS182" s="317"/>
      <c r="AT182" s="317"/>
      <c r="AU182" s="317"/>
      <c r="AV182" s="317"/>
      <c r="AW182" s="317"/>
      <c r="AX182" s="317"/>
      <c r="AY182" s="317"/>
      <c r="AZ182" s="317"/>
      <c r="BA182" s="317"/>
      <c r="BB182" s="317"/>
      <c r="BC182" s="317"/>
      <c r="BD182" s="317"/>
      <c r="BE182" s="317"/>
      <c r="BF182" s="317"/>
      <c r="BG182" s="317"/>
      <c r="BH182" s="317"/>
      <c r="BI182" s="317"/>
      <c r="BJ182" s="317"/>
      <c r="BK182" s="317"/>
      <c r="BL182" s="317"/>
      <c r="BM182" s="317"/>
      <c r="BN182" s="317"/>
      <c r="BO182" s="317"/>
      <c r="BP182" s="317"/>
      <c r="BQ182" s="317"/>
      <c r="BR182" s="317"/>
      <c r="BS182" s="317"/>
      <c r="BT182" s="317"/>
      <c r="BU182" s="317"/>
      <c r="BV182" s="317"/>
      <c r="BW182" s="317"/>
      <c r="BX182" s="317"/>
      <c r="BY182" s="317"/>
      <c r="BZ182" s="317"/>
    </row>
    <row r="183" spans="3:78">
      <c r="C183" s="318"/>
      <c r="D183" s="318"/>
      <c r="E183" s="318"/>
      <c r="F183" s="307"/>
      <c r="G183" s="307"/>
      <c r="H183" s="307"/>
      <c r="I183" s="307"/>
      <c r="J183" s="307"/>
      <c r="K183" s="307"/>
      <c r="L183" s="307"/>
      <c r="M183" s="307"/>
      <c r="N183" s="307"/>
      <c r="O183" s="307"/>
      <c r="P183" s="307"/>
      <c r="Q183" s="307"/>
      <c r="R183" s="307"/>
      <c r="S183" s="307"/>
      <c r="T183" s="307"/>
      <c r="U183" s="307"/>
      <c r="V183" s="307"/>
      <c r="W183" s="317"/>
      <c r="X183" s="317"/>
      <c r="Y183" s="317"/>
      <c r="Z183" s="317"/>
      <c r="AA183" s="317"/>
      <c r="AB183" s="317"/>
      <c r="AC183" s="317"/>
      <c r="AD183" s="317"/>
      <c r="AE183" s="317"/>
      <c r="AF183" s="317"/>
      <c r="AG183" s="317"/>
      <c r="AH183" s="317"/>
      <c r="AI183" s="317"/>
      <c r="AJ183" s="317"/>
      <c r="AK183" s="317"/>
      <c r="AL183" s="317"/>
      <c r="AM183" s="317"/>
      <c r="AN183" s="317"/>
      <c r="AO183" s="317"/>
      <c r="AP183" s="317"/>
      <c r="AQ183" s="317"/>
      <c r="AR183" s="317"/>
      <c r="AS183" s="317"/>
      <c r="AT183" s="317"/>
      <c r="AU183" s="317"/>
      <c r="AV183" s="317"/>
      <c r="AW183" s="317"/>
      <c r="AX183" s="317"/>
      <c r="AY183" s="317"/>
      <c r="AZ183" s="317"/>
      <c r="BA183" s="317"/>
      <c r="BB183" s="317"/>
      <c r="BC183" s="317"/>
      <c r="BD183" s="317"/>
      <c r="BE183" s="317"/>
      <c r="BF183" s="317"/>
      <c r="BG183" s="317"/>
      <c r="BH183" s="317"/>
      <c r="BI183" s="317"/>
      <c r="BJ183" s="317"/>
      <c r="BK183" s="317"/>
      <c r="BL183" s="317"/>
      <c r="BM183" s="317"/>
      <c r="BN183" s="317"/>
      <c r="BO183" s="317"/>
      <c r="BP183" s="317"/>
      <c r="BQ183" s="317"/>
      <c r="BR183" s="317"/>
      <c r="BS183" s="317"/>
      <c r="BT183" s="317"/>
      <c r="BU183" s="317"/>
      <c r="BV183" s="317"/>
      <c r="BW183" s="317"/>
      <c r="BX183" s="317"/>
      <c r="BY183" s="317"/>
      <c r="BZ183" s="317"/>
    </row>
    <row r="184" spans="3:78">
      <c r="C184" s="318"/>
      <c r="D184" s="318"/>
      <c r="E184" s="318"/>
      <c r="F184" s="307"/>
      <c r="G184" s="307"/>
      <c r="H184" s="307"/>
      <c r="I184" s="307"/>
      <c r="J184" s="307"/>
      <c r="K184" s="307"/>
      <c r="L184" s="307"/>
      <c r="M184" s="307"/>
      <c r="N184" s="307"/>
      <c r="O184" s="307"/>
      <c r="P184" s="307"/>
      <c r="Q184" s="307"/>
      <c r="R184" s="307"/>
      <c r="S184" s="307"/>
      <c r="T184" s="307"/>
      <c r="U184" s="307"/>
      <c r="V184" s="307"/>
      <c r="W184" s="317"/>
      <c r="X184" s="317"/>
      <c r="Y184" s="317"/>
      <c r="Z184" s="317"/>
      <c r="AA184" s="317"/>
      <c r="AB184" s="317"/>
      <c r="AC184" s="317"/>
      <c r="AD184" s="317"/>
      <c r="AE184" s="317"/>
      <c r="AF184" s="317"/>
      <c r="AG184" s="317"/>
      <c r="AH184" s="317"/>
      <c r="AI184" s="317"/>
      <c r="AJ184" s="317"/>
      <c r="AK184" s="317"/>
      <c r="AL184" s="317"/>
      <c r="AM184" s="317"/>
      <c r="AN184" s="317"/>
      <c r="AO184" s="317"/>
      <c r="AP184" s="317"/>
      <c r="AQ184" s="317"/>
      <c r="AR184" s="317"/>
      <c r="AS184" s="317"/>
      <c r="AT184" s="317"/>
      <c r="AU184" s="317"/>
      <c r="AV184" s="317"/>
      <c r="AW184" s="317"/>
      <c r="AX184" s="317"/>
      <c r="AY184" s="317"/>
      <c r="AZ184" s="317"/>
      <c r="BA184" s="317"/>
      <c r="BB184" s="317"/>
      <c r="BC184" s="317"/>
      <c r="BD184" s="317"/>
      <c r="BE184" s="317"/>
      <c r="BF184" s="317"/>
      <c r="BG184" s="317"/>
      <c r="BH184" s="317"/>
      <c r="BI184" s="317"/>
      <c r="BJ184" s="317"/>
      <c r="BK184" s="317"/>
      <c r="BL184" s="317"/>
      <c r="BM184" s="317"/>
      <c r="BN184" s="317"/>
      <c r="BO184" s="317"/>
      <c r="BP184" s="317"/>
      <c r="BQ184" s="317"/>
      <c r="BR184" s="317"/>
      <c r="BS184" s="317"/>
      <c r="BT184" s="317"/>
      <c r="BU184" s="317"/>
      <c r="BV184" s="317"/>
      <c r="BW184" s="317"/>
      <c r="BX184" s="317"/>
      <c r="BY184" s="317"/>
      <c r="BZ184" s="317"/>
    </row>
    <row r="185" spans="3:78">
      <c r="C185" s="318"/>
      <c r="D185" s="318"/>
      <c r="E185" s="318"/>
      <c r="F185" s="307"/>
      <c r="G185" s="307"/>
      <c r="H185" s="307"/>
      <c r="I185" s="307"/>
      <c r="J185" s="307"/>
      <c r="K185" s="307"/>
      <c r="L185" s="307"/>
      <c r="M185" s="307"/>
      <c r="N185" s="307"/>
      <c r="O185" s="307"/>
      <c r="P185" s="307"/>
      <c r="Q185" s="307"/>
      <c r="R185" s="307"/>
      <c r="S185" s="307"/>
      <c r="T185" s="307"/>
      <c r="U185" s="307"/>
      <c r="V185" s="307"/>
      <c r="W185" s="317"/>
      <c r="X185" s="317"/>
      <c r="Y185" s="317"/>
      <c r="Z185" s="317"/>
      <c r="AA185" s="317"/>
      <c r="AB185" s="317"/>
      <c r="AC185" s="317"/>
      <c r="AD185" s="317"/>
      <c r="AE185" s="317"/>
      <c r="AF185" s="317"/>
      <c r="AG185" s="317"/>
      <c r="AH185" s="317"/>
      <c r="AI185" s="317"/>
      <c r="AJ185" s="317"/>
      <c r="AK185" s="317"/>
      <c r="AL185" s="317"/>
      <c r="AM185" s="317"/>
      <c r="AN185" s="317"/>
      <c r="AO185" s="317"/>
      <c r="AP185" s="317"/>
      <c r="AQ185" s="317"/>
      <c r="AR185" s="317"/>
      <c r="AS185" s="317"/>
      <c r="AT185" s="317"/>
      <c r="AU185" s="317"/>
      <c r="AV185" s="317"/>
      <c r="AW185" s="317"/>
      <c r="AX185" s="317"/>
      <c r="AY185" s="317"/>
      <c r="AZ185" s="317"/>
      <c r="BA185" s="317"/>
      <c r="BB185" s="317"/>
      <c r="BC185" s="317"/>
      <c r="BD185" s="317"/>
      <c r="BE185" s="317"/>
      <c r="BF185" s="317"/>
      <c r="BG185" s="317"/>
      <c r="BH185" s="317"/>
      <c r="BI185" s="317"/>
      <c r="BJ185" s="317"/>
      <c r="BK185" s="317"/>
      <c r="BL185" s="317"/>
      <c r="BM185" s="317"/>
      <c r="BN185" s="317"/>
      <c r="BO185" s="317"/>
      <c r="BP185" s="317"/>
      <c r="BQ185" s="317"/>
      <c r="BR185" s="317"/>
      <c r="BS185" s="317"/>
      <c r="BT185" s="317"/>
      <c r="BU185" s="317"/>
      <c r="BV185" s="317"/>
      <c r="BW185" s="317"/>
      <c r="BX185" s="317"/>
      <c r="BY185" s="317"/>
      <c r="BZ185" s="317"/>
    </row>
    <row r="186" spans="3:78">
      <c r="C186" s="318"/>
      <c r="D186" s="318"/>
      <c r="E186" s="318"/>
      <c r="F186" s="307"/>
      <c r="G186" s="307"/>
      <c r="H186" s="307"/>
      <c r="I186" s="307"/>
      <c r="J186" s="307"/>
      <c r="K186" s="307"/>
      <c r="L186" s="307"/>
      <c r="M186" s="307"/>
      <c r="N186" s="307"/>
      <c r="O186" s="307"/>
      <c r="P186" s="307"/>
      <c r="Q186" s="307"/>
      <c r="R186" s="307"/>
      <c r="S186" s="307"/>
      <c r="T186" s="307"/>
      <c r="U186" s="307"/>
      <c r="V186" s="307"/>
      <c r="W186" s="317"/>
      <c r="X186" s="317"/>
      <c r="Y186" s="317"/>
      <c r="Z186" s="317"/>
      <c r="AA186" s="317"/>
      <c r="AB186" s="317"/>
      <c r="AC186" s="317"/>
      <c r="AD186" s="317"/>
      <c r="AE186" s="317"/>
      <c r="AF186" s="317"/>
      <c r="AG186" s="317"/>
      <c r="AH186" s="317"/>
      <c r="AI186" s="317"/>
      <c r="AJ186" s="317"/>
      <c r="AK186" s="317"/>
      <c r="AL186" s="317"/>
      <c r="AM186" s="317"/>
      <c r="AN186" s="317"/>
      <c r="AO186" s="317"/>
      <c r="AP186" s="317"/>
      <c r="AQ186" s="317"/>
      <c r="AR186" s="317"/>
      <c r="AS186" s="317"/>
      <c r="AT186" s="317"/>
      <c r="AU186" s="317"/>
      <c r="AV186" s="317"/>
      <c r="AW186" s="317"/>
      <c r="AX186" s="317"/>
      <c r="AY186" s="317"/>
      <c r="AZ186" s="317"/>
      <c r="BA186" s="317"/>
      <c r="BB186" s="317"/>
      <c r="BC186" s="317"/>
      <c r="BD186" s="317"/>
      <c r="BE186" s="317"/>
      <c r="BF186" s="317"/>
      <c r="BG186" s="317"/>
      <c r="BH186" s="317"/>
      <c r="BI186" s="317"/>
      <c r="BJ186" s="317"/>
      <c r="BK186" s="317"/>
      <c r="BL186" s="317"/>
      <c r="BM186" s="317"/>
      <c r="BN186" s="317"/>
      <c r="BO186" s="317"/>
      <c r="BP186" s="317"/>
      <c r="BQ186" s="317"/>
      <c r="BR186" s="317"/>
      <c r="BS186" s="317"/>
      <c r="BT186" s="317"/>
      <c r="BU186" s="317"/>
      <c r="BV186" s="317"/>
      <c r="BW186" s="317"/>
      <c r="BX186" s="317"/>
      <c r="BY186" s="317"/>
      <c r="BZ186" s="317"/>
    </row>
    <row r="187" spans="3:78">
      <c r="C187" s="318"/>
      <c r="D187" s="318"/>
      <c r="E187" s="318"/>
      <c r="F187" s="307"/>
      <c r="G187" s="307"/>
      <c r="H187" s="307"/>
      <c r="I187" s="307"/>
      <c r="J187" s="307"/>
      <c r="K187" s="307"/>
      <c r="L187" s="307"/>
      <c r="M187" s="307"/>
      <c r="N187" s="307"/>
      <c r="O187" s="307"/>
      <c r="P187" s="307"/>
      <c r="Q187" s="307"/>
      <c r="R187" s="307"/>
      <c r="S187" s="307"/>
      <c r="T187" s="307"/>
      <c r="U187" s="307"/>
      <c r="V187" s="307"/>
      <c r="W187" s="317"/>
      <c r="X187" s="317"/>
      <c r="Y187" s="317"/>
      <c r="Z187" s="317"/>
      <c r="AA187" s="317"/>
      <c r="AB187" s="317"/>
      <c r="AC187" s="317"/>
      <c r="AD187" s="317"/>
      <c r="AE187" s="317"/>
      <c r="AF187" s="317"/>
      <c r="AG187" s="317"/>
      <c r="AH187" s="317"/>
      <c r="AI187" s="317"/>
      <c r="AJ187" s="317"/>
      <c r="AK187" s="317"/>
      <c r="AL187" s="317"/>
      <c r="AM187" s="317"/>
      <c r="AN187" s="317"/>
      <c r="AO187" s="317"/>
      <c r="AP187" s="317"/>
      <c r="AQ187" s="317"/>
      <c r="AR187" s="317"/>
      <c r="AS187" s="317"/>
      <c r="AT187" s="317"/>
      <c r="AU187" s="317"/>
      <c r="AV187" s="317"/>
      <c r="AW187" s="317"/>
      <c r="AX187" s="317"/>
      <c r="AY187" s="317"/>
      <c r="AZ187" s="317"/>
      <c r="BA187" s="317"/>
      <c r="BB187" s="317"/>
      <c r="BC187" s="317"/>
      <c r="BD187" s="317"/>
      <c r="BE187" s="317"/>
      <c r="BF187" s="317"/>
      <c r="BG187" s="317"/>
      <c r="BH187" s="317"/>
      <c r="BI187" s="317"/>
      <c r="BJ187" s="317"/>
      <c r="BK187" s="317"/>
      <c r="BL187" s="317"/>
      <c r="BM187" s="317"/>
      <c r="BN187" s="317"/>
      <c r="BO187" s="317"/>
      <c r="BP187" s="317"/>
      <c r="BQ187" s="317"/>
      <c r="BR187" s="317"/>
      <c r="BS187" s="317"/>
      <c r="BT187" s="317"/>
      <c r="BU187" s="317"/>
      <c r="BV187" s="317"/>
      <c r="BW187" s="317"/>
      <c r="BX187" s="317"/>
      <c r="BY187" s="317"/>
      <c r="BZ187" s="317"/>
    </row>
    <row r="188" spans="3:78">
      <c r="C188" s="318"/>
      <c r="D188" s="318"/>
      <c r="E188" s="318"/>
      <c r="F188" s="307"/>
      <c r="G188" s="307"/>
      <c r="H188" s="307"/>
      <c r="I188" s="307"/>
      <c r="J188" s="307"/>
      <c r="K188" s="307"/>
      <c r="L188" s="307"/>
      <c r="M188" s="307"/>
      <c r="N188" s="307"/>
      <c r="O188" s="307"/>
      <c r="P188" s="307"/>
      <c r="Q188" s="307"/>
      <c r="R188" s="307"/>
      <c r="S188" s="307"/>
      <c r="T188" s="307"/>
      <c r="U188" s="307"/>
      <c r="V188" s="307"/>
      <c r="W188" s="317"/>
      <c r="X188" s="317"/>
      <c r="Y188" s="317"/>
      <c r="Z188" s="317"/>
      <c r="AA188" s="317"/>
      <c r="AB188" s="317"/>
      <c r="AC188" s="317"/>
      <c r="AD188" s="317"/>
      <c r="AE188" s="317"/>
      <c r="AF188" s="317"/>
      <c r="AG188" s="317"/>
      <c r="AH188" s="317"/>
      <c r="AI188" s="317"/>
      <c r="AJ188" s="317"/>
      <c r="AK188" s="317"/>
      <c r="AL188" s="317"/>
      <c r="AM188" s="317"/>
      <c r="AN188" s="317"/>
      <c r="AO188" s="317"/>
      <c r="AP188" s="317"/>
      <c r="AQ188" s="317"/>
      <c r="AR188" s="317"/>
      <c r="AS188" s="317"/>
      <c r="AT188" s="317"/>
      <c r="AU188" s="317"/>
      <c r="AV188" s="317"/>
      <c r="AW188" s="317"/>
      <c r="AX188" s="317"/>
      <c r="AY188" s="317"/>
      <c r="AZ188" s="317"/>
      <c r="BA188" s="317"/>
      <c r="BB188" s="317"/>
      <c r="BC188" s="317"/>
      <c r="BD188" s="317"/>
      <c r="BE188" s="317"/>
      <c r="BF188" s="317"/>
      <c r="BG188" s="317"/>
      <c r="BH188" s="317"/>
      <c r="BI188" s="317"/>
      <c r="BJ188" s="317"/>
      <c r="BK188" s="317"/>
      <c r="BL188" s="317"/>
      <c r="BM188" s="317"/>
      <c r="BN188" s="317"/>
      <c r="BO188" s="317"/>
      <c r="BP188" s="317"/>
      <c r="BQ188" s="317"/>
      <c r="BR188" s="317"/>
      <c r="BS188" s="317"/>
      <c r="BT188" s="317"/>
      <c r="BU188" s="317"/>
      <c r="BV188" s="317"/>
      <c r="BW188" s="317"/>
      <c r="BX188" s="317"/>
      <c r="BY188" s="317"/>
      <c r="BZ188" s="317"/>
    </row>
    <row r="189" spans="3:78">
      <c r="C189" s="318"/>
      <c r="D189" s="318"/>
      <c r="E189" s="318"/>
      <c r="F189" s="307"/>
      <c r="G189" s="307"/>
      <c r="H189" s="307"/>
      <c r="I189" s="307"/>
      <c r="J189" s="307"/>
      <c r="K189" s="307"/>
      <c r="L189" s="307"/>
      <c r="M189" s="307"/>
      <c r="N189" s="307"/>
      <c r="O189" s="307"/>
      <c r="P189" s="307"/>
      <c r="Q189" s="307"/>
      <c r="R189" s="307"/>
      <c r="S189" s="307"/>
      <c r="T189" s="307"/>
      <c r="U189" s="307"/>
      <c r="V189" s="307"/>
      <c r="W189" s="317"/>
      <c r="X189" s="317"/>
      <c r="Y189" s="317"/>
      <c r="Z189" s="317"/>
      <c r="AA189" s="317"/>
      <c r="AB189" s="317"/>
      <c r="AC189" s="317"/>
      <c r="AD189" s="317"/>
      <c r="AE189" s="317"/>
      <c r="AF189" s="317"/>
      <c r="AG189" s="317"/>
      <c r="AH189" s="317"/>
      <c r="AI189" s="317"/>
      <c r="AJ189" s="317"/>
      <c r="AK189" s="317"/>
      <c r="AL189" s="317"/>
      <c r="AM189" s="317"/>
      <c r="AN189" s="317"/>
      <c r="AO189" s="317"/>
      <c r="AP189" s="317"/>
      <c r="AQ189" s="317"/>
      <c r="AR189" s="317"/>
      <c r="AS189" s="317"/>
      <c r="AT189" s="317"/>
      <c r="AU189" s="317"/>
      <c r="AV189" s="317"/>
      <c r="AW189" s="317"/>
      <c r="AX189" s="317"/>
      <c r="AY189" s="317"/>
      <c r="AZ189" s="317"/>
      <c r="BA189" s="317"/>
      <c r="BB189" s="317"/>
      <c r="BC189" s="317"/>
      <c r="BD189" s="317"/>
      <c r="BE189" s="317"/>
      <c r="BF189" s="317"/>
      <c r="BG189" s="317"/>
      <c r="BH189" s="317"/>
      <c r="BI189" s="317"/>
      <c r="BJ189" s="317"/>
      <c r="BK189" s="317"/>
      <c r="BL189" s="317"/>
      <c r="BM189" s="317"/>
      <c r="BN189" s="317"/>
      <c r="BO189" s="317"/>
      <c r="BP189" s="317"/>
      <c r="BQ189" s="317"/>
      <c r="BR189" s="317"/>
      <c r="BS189" s="317"/>
      <c r="BT189" s="317"/>
      <c r="BU189" s="317"/>
      <c r="BV189" s="317"/>
      <c r="BW189" s="317"/>
      <c r="BX189" s="317"/>
      <c r="BY189" s="317"/>
      <c r="BZ189" s="317"/>
    </row>
    <row r="190" spans="3:78">
      <c r="C190" s="318"/>
      <c r="D190" s="318"/>
      <c r="E190" s="318"/>
      <c r="F190" s="307"/>
      <c r="G190" s="307"/>
      <c r="H190" s="307"/>
      <c r="I190" s="307"/>
      <c r="J190" s="307"/>
      <c r="K190" s="307"/>
      <c r="L190" s="307"/>
      <c r="M190" s="307"/>
      <c r="N190" s="307"/>
      <c r="O190" s="307"/>
      <c r="P190" s="307"/>
      <c r="Q190" s="307"/>
      <c r="R190" s="307"/>
      <c r="S190" s="307"/>
      <c r="T190" s="307"/>
      <c r="U190" s="307"/>
      <c r="V190" s="307"/>
      <c r="W190" s="317"/>
      <c r="X190" s="317"/>
      <c r="Y190" s="317"/>
      <c r="Z190" s="317"/>
      <c r="AA190" s="317"/>
      <c r="AB190" s="317"/>
      <c r="AC190" s="317"/>
      <c r="AD190" s="317"/>
      <c r="AE190" s="317"/>
      <c r="AF190" s="317"/>
      <c r="AG190" s="317"/>
      <c r="AH190" s="317"/>
      <c r="AI190" s="317"/>
      <c r="AJ190" s="317"/>
      <c r="AK190" s="317"/>
      <c r="AL190" s="317"/>
      <c r="AM190" s="317"/>
      <c r="AN190" s="317"/>
      <c r="AO190" s="317"/>
      <c r="AP190" s="317"/>
      <c r="AQ190" s="317"/>
      <c r="AR190" s="317"/>
      <c r="AS190" s="317"/>
      <c r="AT190" s="317"/>
      <c r="AU190" s="317"/>
      <c r="AV190" s="317"/>
      <c r="AW190" s="317"/>
      <c r="AX190" s="317"/>
      <c r="AY190" s="317"/>
      <c r="AZ190" s="317"/>
      <c r="BA190" s="317"/>
      <c r="BB190" s="317"/>
      <c r="BC190" s="317"/>
      <c r="BD190" s="317"/>
      <c r="BE190" s="317"/>
      <c r="BF190" s="317"/>
      <c r="BG190" s="317"/>
      <c r="BH190" s="317"/>
      <c r="BI190" s="317"/>
      <c r="BJ190" s="317"/>
      <c r="BK190" s="317"/>
      <c r="BL190" s="317"/>
      <c r="BM190" s="317"/>
      <c r="BN190" s="317"/>
      <c r="BO190" s="317"/>
      <c r="BP190" s="317"/>
      <c r="BQ190" s="317"/>
      <c r="BR190" s="317"/>
      <c r="BS190" s="317"/>
      <c r="BT190" s="317"/>
      <c r="BU190" s="317"/>
      <c r="BV190" s="317"/>
      <c r="BW190" s="317"/>
      <c r="BX190" s="317"/>
      <c r="BY190" s="317"/>
      <c r="BZ190" s="317"/>
    </row>
    <row r="191" spans="3:78">
      <c r="C191" s="318"/>
      <c r="D191" s="318"/>
      <c r="E191" s="318"/>
      <c r="F191" s="307"/>
      <c r="G191" s="307"/>
      <c r="H191" s="307"/>
      <c r="I191" s="307"/>
      <c r="J191" s="307"/>
      <c r="K191" s="307"/>
      <c r="L191" s="307"/>
      <c r="M191" s="307"/>
      <c r="N191" s="307"/>
      <c r="O191" s="307"/>
      <c r="P191" s="307"/>
      <c r="Q191" s="307"/>
      <c r="R191" s="307"/>
      <c r="S191" s="307"/>
      <c r="T191" s="307"/>
      <c r="U191" s="307"/>
      <c r="V191" s="307"/>
      <c r="W191" s="317"/>
      <c r="X191" s="317"/>
      <c r="Y191" s="317"/>
      <c r="Z191" s="317"/>
      <c r="AA191" s="317"/>
      <c r="AB191" s="317"/>
      <c r="AC191" s="317"/>
      <c r="AD191" s="317"/>
      <c r="AE191" s="317"/>
      <c r="AF191" s="317"/>
      <c r="AG191" s="317"/>
      <c r="AH191" s="317"/>
      <c r="AI191" s="317"/>
      <c r="AJ191" s="317"/>
      <c r="AK191" s="317"/>
      <c r="AL191" s="317"/>
      <c r="AM191" s="317"/>
      <c r="AN191" s="317"/>
      <c r="AO191" s="317"/>
      <c r="AP191" s="317"/>
      <c r="AQ191" s="317"/>
      <c r="AR191" s="317"/>
      <c r="AS191" s="317"/>
      <c r="AT191" s="317"/>
      <c r="AU191" s="317"/>
      <c r="AV191" s="317"/>
      <c r="AW191" s="317"/>
      <c r="AX191" s="317"/>
      <c r="AY191" s="317"/>
      <c r="AZ191" s="317"/>
      <c r="BA191" s="317"/>
      <c r="BB191" s="317"/>
      <c r="BC191" s="317"/>
      <c r="BD191" s="317"/>
      <c r="BE191" s="317"/>
      <c r="BF191" s="317"/>
      <c r="BG191" s="317"/>
      <c r="BH191" s="317"/>
      <c r="BI191" s="317"/>
      <c r="BJ191" s="317"/>
      <c r="BK191" s="317"/>
      <c r="BL191" s="317"/>
      <c r="BM191" s="317"/>
      <c r="BN191" s="317"/>
      <c r="BO191" s="317"/>
      <c r="BP191" s="317"/>
      <c r="BQ191" s="317"/>
      <c r="BR191" s="317"/>
      <c r="BS191" s="317"/>
      <c r="BT191" s="317"/>
      <c r="BU191" s="317"/>
      <c r="BV191" s="317"/>
      <c r="BW191" s="317"/>
      <c r="BX191" s="317"/>
      <c r="BY191" s="317"/>
      <c r="BZ191" s="317"/>
    </row>
    <row r="192" spans="3:78">
      <c r="C192" s="318"/>
      <c r="D192" s="318"/>
      <c r="E192" s="318"/>
      <c r="F192" s="307"/>
      <c r="G192" s="307"/>
      <c r="H192" s="307"/>
      <c r="I192" s="307"/>
      <c r="J192" s="307"/>
      <c r="K192" s="307"/>
      <c r="L192" s="307"/>
      <c r="M192" s="307"/>
      <c r="N192" s="307"/>
      <c r="O192" s="307"/>
      <c r="P192" s="307"/>
      <c r="Q192" s="307"/>
      <c r="R192" s="307"/>
      <c r="S192" s="307"/>
      <c r="T192" s="307"/>
      <c r="U192" s="307"/>
      <c r="V192" s="307"/>
      <c r="W192" s="317"/>
      <c r="X192" s="317"/>
      <c r="Y192" s="317"/>
      <c r="Z192" s="317"/>
      <c r="AA192" s="317"/>
      <c r="AB192" s="317"/>
      <c r="AC192" s="317"/>
      <c r="AD192" s="317"/>
      <c r="AE192" s="317"/>
      <c r="AF192" s="317"/>
      <c r="AG192" s="317"/>
      <c r="AH192" s="317"/>
      <c r="AI192" s="317"/>
      <c r="AJ192" s="317"/>
      <c r="AK192" s="317"/>
      <c r="AL192" s="317"/>
      <c r="AM192" s="317"/>
      <c r="AN192" s="317"/>
      <c r="AO192" s="317"/>
      <c r="AP192" s="317"/>
      <c r="AQ192" s="317"/>
      <c r="AR192" s="317"/>
      <c r="AS192" s="317"/>
      <c r="AT192" s="317"/>
      <c r="AU192" s="317"/>
      <c r="AV192" s="317"/>
      <c r="AW192" s="317"/>
      <c r="AX192" s="317"/>
      <c r="AY192" s="317"/>
      <c r="AZ192" s="317"/>
      <c r="BA192" s="317"/>
      <c r="BB192" s="317"/>
      <c r="BC192" s="317"/>
      <c r="BD192" s="317"/>
      <c r="BE192" s="317"/>
      <c r="BF192" s="317"/>
      <c r="BG192" s="317"/>
      <c r="BH192" s="317"/>
      <c r="BI192" s="317"/>
      <c r="BJ192" s="317"/>
      <c r="BK192" s="317"/>
      <c r="BL192" s="317"/>
      <c r="BM192" s="317"/>
      <c r="BN192" s="317"/>
      <c r="BO192" s="317"/>
      <c r="BP192" s="317"/>
      <c r="BQ192" s="317"/>
      <c r="BR192" s="317"/>
      <c r="BS192" s="317"/>
      <c r="BT192" s="317"/>
      <c r="BU192" s="317"/>
      <c r="BV192" s="317"/>
      <c r="BW192" s="317"/>
      <c r="BX192" s="317"/>
      <c r="BY192" s="317"/>
      <c r="BZ192" s="317"/>
    </row>
    <row r="193" spans="3:78">
      <c r="C193" s="318"/>
      <c r="D193" s="318"/>
      <c r="E193" s="318"/>
      <c r="F193" s="307"/>
      <c r="G193" s="307"/>
      <c r="H193" s="307"/>
      <c r="I193" s="307"/>
      <c r="J193" s="307"/>
      <c r="K193" s="307"/>
      <c r="L193" s="307"/>
      <c r="M193" s="307"/>
      <c r="N193" s="307"/>
      <c r="O193" s="307"/>
      <c r="P193" s="307"/>
      <c r="Q193" s="307"/>
      <c r="R193" s="307"/>
      <c r="S193" s="307"/>
      <c r="T193" s="307"/>
      <c r="U193" s="307"/>
      <c r="V193" s="307"/>
      <c r="W193" s="317"/>
      <c r="X193" s="317"/>
      <c r="Y193" s="317"/>
      <c r="Z193" s="317"/>
      <c r="AA193" s="317"/>
      <c r="AB193" s="317"/>
      <c r="AC193" s="317"/>
      <c r="AD193" s="317"/>
      <c r="AE193" s="317"/>
      <c r="AF193" s="317"/>
      <c r="AG193" s="317"/>
      <c r="AH193" s="317"/>
      <c r="AI193" s="317"/>
      <c r="AJ193" s="317"/>
      <c r="AK193" s="317"/>
      <c r="AL193" s="317"/>
      <c r="AM193" s="317"/>
      <c r="AN193" s="317"/>
      <c r="AO193" s="317"/>
      <c r="AP193" s="317"/>
      <c r="AQ193" s="317"/>
      <c r="AR193" s="317"/>
      <c r="AS193" s="317"/>
      <c r="AT193" s="317"/>
      <c r="AU193" s="317"/>
      <c r="AV193" s="317"/>
      <c r="AW193" s="317"/>
      <c r="AX193" s="317"/>
      <c r="AY193" s="317"/>
      <c r="AZ193" s="317"/>
      <c r="BA193" s="317"/>
      <c r="BB193" s="317"/>
      <c r="BC193" s="317"/>
      <c r="BD193" s="317"/>
      <c r="BE193" s="317"/>
      <c r="BF193" s="317"/>
      <c r="BG193" s="317"/>
      <c r="BH193" s="317"/>
      <c r="BI193" s="317"/>
      <c r="BJ193" s="317"/>
      <c r="BK193" s="317"/>
      <c r="BL193" s="317"/>
      <c r="BM193" s="317"/>
      <c r="BN193" s="317"/>
      <c r="BO193" s="317"/>
      <c r="BP193" s="317"/>
      <c r="BQ193" s="317"/>
      <c r="BR193" s="317"/>
      <c r="BS193" s="317"/>
      <c r="BT193" s="317"/>
      <c r="BU193" s="317"/>
      <c r="BV193" s="317"/>
      <c r="BW193" s="317"/>
      <c r="BX193" s="317"/>
      <c r="BY193" s="317"/>
      <c r="BZ193" s="317"/>
    </row>
    <row r="194" spans="3:78">
      <c r="C194" s="318"/>
      <c r="D194" s="318"/>
      <c r="E194" s="318"/>
      <c r="F194" s="307"/>
      <c r="G194" s="307"/>
      <c r="H194" s="307"/>
      <c r="I194" s="307"/>
      <c r="J194" s="307"/>
      <c r="K194" s="307"/>
      <c r="L194" s="307"/>
      <c r="M194" s="307"/>
      <c r="N194" s="307"/>
      <c r="O194" s="307"/>
      <c r="P194" s="307"/>
      <c r="Q194" s="307"/>
      <c r="R194" s="307"/>
      <c r="S194" s="307"/>
      <c r="T194" s="307"/>
      <c r="U194" s="307"/>
      <c r="V194" s="307"/>
      <c r="W194" s="317"/>
      <c r="X194" s="317"/>
      <c r="Y194" s="317"/>
      <c r="Z194" s="317"/>
      <c r="AA194" s="317"/>
      <c r="AB194" s="317"/>
      <c r="AC194" s="317"/>
      <c r="AD194" s="317"/>
      <c r="AE194" s="317"/>
      <c r="AF194" s="317"/>
      <c r="AG194" s="317"/>
      <c r="AH194" s="317"/>
      <c r="AI194" s="317"/>
      <c r="AJ194" s="317"/>
      <c r="AK194" s="317"/>
      <c r="AL194" s="317"/>
      <c r="AM194" s="317"/>
      <c r="AN194" s="317"/>
      <c r="AO194" s="317"/>
      <c r="AP194" s="317"/>
      <c r="AQ194" s="317"/>
      <c r="AR194" s="317"/>
      <c r="AS194" s="317"/>
      <c r="AT194" s="317"/>
      <c r="AU194" s="317"/>
      <c r="AV194" s="317"/>
      <c r="AW194" s="317"/>
      <c r="AX194" s="317"/>
      <c r="AY194" s="317"/>
      <c r="AZ194" s="317"/>
      <c r="BA194" s="317"/>
      <c r="BB194" s="317"/>
      <c r="BC194" s="317"/>
      <c r="BD194" s="317"/>
      <c r="BE194" s="317"/>
      <c r="BF194" s="317"/>
      <c r="BG194" s="317"/>
      <c r="BH194" s="317"/>
      <c r="BI194" s="317"/>
      <c r="BJ194" s="317"/>
      <c r="BK194" s="317"/>
      <c r="BL194" s="317"/>
      <c r="BM194" s="317"/>
      <c r="BN194" s="317"/>
      <c r="BO194" s="317"/>
      <c r="BP194" s="317"/>
      <c r="BQ194" s="317"/>
      <c r="BR194" s="317"/>
      <c r="BS194" s="317"/>
      <c r="BT194" s="317"/>
      <c r="BU194" s="317"/>
      <c r="BV194" s="317"/>
      <c r="BW194" s="317"/>
      <c r="BX194" s="317"/>
      <c r="BY194" s="317"/>
      <c r="BZ194" s="317"/>
    </row>
    <row r="195" spans="3:78">
      <c r="C195" s="318"/>
      <c r="D195" s="318"/>
      <c r="E195" s="318"/>
      <c r="F195" s="307"/>
      <c r="G195" s="307"/>
      <c r="H195" s="307"/>
      <c r="I195" s="307"/>
      <c r="J195" s="307"/>
      <c r="K195" s="307"/>
      <c r="L195" s="307"/>
      <c r="M195" s="307"/>
      <c r="N195" s="307"/>
      <c r="O195" s="307"/>
      <c r="P195" s="307"/>
      <c r="Q195" s="307"/>
      <c r="R195" s="307"/>
      <c r="S195" s="307"/>
      <c r="T195" s="307"/>
      <c r="U195" s="307"/>
      <c r="V195" s="307"/>
      <c r="W195" s="317"/>
      <c r="X195" s="317"/>
      <c r="Y195" s="317"/>
      <c r="Z195" s="317"/>
      <c r="AA195" s="317"/>
      <c r="AB195" s="317"/>
      <c r="AC195" s="317"/>
      <c r="AD195" s="317"/>
      <c r="AE195" s="317"/>
      <c r="AF195" s="317"/>
      <c r="AG195" s="317"/>
      <c r="AH195" s="317"/>
      <c r="AI195" s="317"/>
      <c r="AJ195" s="317"/>
      <c r="AK195" s="317"/>
      <c r="AL195" s="317"/>
      <c r="AM195" s="317"/>
      <c r="AN195" s="317"/>
      <c r="AO195" s="317"/>
      <c r="AP195" s="317"/>
      <c r="AQ195" s="317"/>
      <c r="AR195" s="317"/>
      <c r="AS195" s="317"/>
      <c r="AT195" s="317"/>
      <c r="AU195" s="317"/>
      <c r="AV195" s="317"/>
      <c r="AW195" s="317"/>
      <c r="AX195" s="317"/>
      <c r="AY195" s="317"/>
      <c r="AZ195" s="317"/>
      <c r="BA195" s="317"/>
      <c r="BB195" s="317"/>
      <c r="BC195" s="317"/>
      <c r="BD195" s="317"/>
      <c r="BE195" s="317"/>
      <c r="BF195" s="317"/>
      <c r="BG195" s="317"/>
      <c r="BH195" s="317"/>
      <c r="BI195" s="317"/>
      <c r="BJ195" s="317"/>
      <c r="BK195" s="317"/>
      <c r="BL195" s="317"/>
      <c r="BM195" s="317"/>
      <c r="BN195" s="317"/>
      <c r="BO195" s="317"/>
      <c r="BP195" s="317"/>
      <c r="BQ195" s="317"/>
      <c r="BR195" s="317"/>
      <c r="BS195" s="317"/>
      <c r="BT195" s="317"/>
      <c r="BU195" s="317"/>
      <c r="BV195" s="317"/>
      <c r="BW195" s="317"/>
      <c r="BX195" s="317"/>
      <c r="BY195" s="317"/>
      <c r="BZ195" s="317"/>
    </row>
    <row r="196" spans="3:78">
      <c r="C196" s="318"/>
      <c r="D196" s="318"/>
      <c r="E196" s="318"/>
      <c r="F196" s="307"/>
      <c r="G196" s="307"/>
      <c r="H196" s="307"/>
      <c r="I196" s="307"/>
      <c r="J196" s="307"/>
      <c r="K196" s="307"/>
      <c r="L196" s="307"/>
      <c r="M196" s="307"/>
      <c r="N196" s="307"/>
      <c r="O196" s="307"/>
      <c r="P196" s="307"/>
      <c r="Q196" s="307"/>
      <c r="R196" s="307"/>
      <c r="S196" s="307"/>
      <c r="T196" s="307"/>
      <c r="U196" s="307"/>
      <c r="V196" s="307"/>
      <c r="W196" s="317"/>
      <c r="X196" s="317"/>
      <c r="Y196" s="317"/>
      <c r="Z196" s="317"/>
      <c r="AA196" s="317"/>
      <c r="AB196" s="317"/>
      <c r="AC196" s="317"/>
      <c r="AD196" s="317"/>
      <c r="AE196" s="317"/>
      <c r="AF196" s="317"/>
      <c r="AG196" s="317"/>
      <c r="AH196" s="317"/>
      <c r="AI196" s="317"/>
      <c r="AJ196" s="317"/>
      <c r="AK196" s="317"/>
      <c r="AL196" s="317"/>
      <c r="AM196" s="317"/>
      <c r="AN196" s="317"/>
      <c r="AO196" s="317"/>
      <c r="AP196" s="317"/>
      <c r="AQ196" s="317"/>
      <c r="AR196" s="317"/>
      <c r="AS196" s="317"/>
      <c r="AT196" s="317"/>
      <c r="AU196" s="317"/>
      <c r="AV196" s="317"/>
      <c r="AW196" s="317"/>
      <c r="AX196" s="317"/>
      <c r="AY196" s="317"/>
      <c r="AZ196" s="317"/>
      <c r="BA196" s="317"/>
      <c r="BB196" s="317"/>
      <c r="BC196" s="317"/>
      <c r="BD196" s="317"/>
      <c r="BE196" s="317"/>
      <c r="BF196" s="317"/>
      <c r="BG196" s="317"/>
      <c r="BH196" s="317"/>
      <c r="BI196" s="317"/>
      <c r="BJ196" s="317"/>
      <c r="BK196" s="317"/>
      <c r="BL196" s="317"/>
      <c r="BM196" s="317"/>
      <c r="BN196" s="317"/>
      <c r="BO196" s="317"/>
      <c r="BP196" s="317"/>
      <c r="BQ196" s="317"/>
      <c r="BR196" s="317"/>
      <c r="BS196" s="317"/>
      <c r="BT196" s="317"/>
      <c r="BU196" s="317"/>
      <c r="BV196" s="317"/>
      <c r="BW196" s="317"/>
      <c r="BX196" s="317"/>
      <c r="BY196" s="317"/>
      <c r="BZ196" s="317"/>
    </row>
    <row r="197" spans="3:78">
      <c r="C197" s="318"/>
      <c r="D197" s="318"/>
      <c r="E197" s="318"/>
      <c r="F197" s="307"/>
      <c r="G197" s="307"/>
      <c r="H197" s="307"/>
      <c r="I197" s="307"/>
      <c r="J197" s="307"/>
      <c r="K197" s="307"/>
      <c r="L197" s="307"/>
      <c r="M197" s="307"/>
      <c r="N197" s="307"/>
      <c r="O197" s="307"/>
      <c r="P197" s="307"/>
      <c r="Q197" s="307"/>
      <c r="R197" s="307"/>
      <c r="S197" s="307"/>
      <c r="T197" s="307"/>
      <c r="U197" s="307"/>
      <c r="V197" s="307"/>
      <c r="W197" s="317"/>
      <c r="X197" s="317"/>
      <c r="Y197" s="317"/>
      <c r="Z197" s="317"/>
      <c r="AA197" s="317"/>
      <c r="AB197" s="317"/>
      <c r="AC197" s="317"/>
      <c r="AD197" s="317"/>
      <c r="AE197" s="317"/>
      <c r="AF197" s="317"/>
      <c r="AG197" s="317"/>
      <c r="AH197" s="317"/>
      <c r="AI197" s="317"/>
      <c r="AJ197" s="317"/>
      <c r="AK197" s="317"/>
      <c r="AL197" s="317"/>
      <c r="AM197" s="317"/>
      <c r="AN197" s="317"/>
      <c r="AO197" s="317"/>
      <c r="AP197" s="317"/>
      <c r="AQ197" s="317"/>
      <c r="AR197" s="317"/>
      <c r="AS197" s="317"/>
      <c r="AT197" s="317"/>
      <c r="AU197" s="317"/>
      <c r="AV197" s="317"/>
      <c r="AW197" s="317"/>
      <c r="AX197" s="317"/>
      <c r="AY197" s="317"/>
      <c r="AZ197" s="317"/>
      <c r="BA197" s="317"/>
      <c r="BB197" s="317"/>
      <c r="BC197" s="317"/>
      <c r="BD197" s="317"/>
      <c r="BE197" s="317"/>
      <c r="BF197" s="317"/>
      <c r="BG197" s="317"/>
      <c r="BH197" s="317"/>
      <c r="BI197" s="317"/>
      <c r="BJ197" s="317"/>
      <c r="BK197" s="317"/>
      <c r="BL197" s="317"/>
      <c r="BM197" s="317"/>
      <c r="BN197" s="317"/>
      <c r="BO197" s="317"/>
      <c r="BP197" s="317"/>
      <c r="BQ197" s="317"/>
      <c r="BR197" s="317"/>
      <c r="BS197" s="317"/>
      <c r="BT197" s="317"/>
      <c r="BU197" s="317"/>
      <c r="BV197" s="317"/>
      <c r="BW197" s="317"/>
      <c r="BX197" s="317"/>
      <c r="BY197" s="317"/>
      <c r="BZ197" s="317"/>
    </row>
    <row r="198" spans="3:78">
      <c r="C198" s="318"/>
      <c r="D198" s="318"/>
      <c r="E198" s="318"/>
      <c r="F198" s="307"/>
      <c r="G198" s="307"/>
      <c r="H198" s="307"/>
      <c r="I198" s="307"/>
      <c r="J198" s="307"/>
      <c r="K198" s="307"/>
      <c r="L198" s="307"/>
      <c r="M198" s="307"/>
      <c r="N198" s="307"/>
      <c r="O198" s="307"/>
      <c r="P198" s="307"/>
      <c r="Q198" s="307"/>
      <c r="R198" s="307"/>
      <c r="S198" s="307"/>
      <c r="T198" s="307"/>
      <c r="U198" s="307"/>
      <c r="V198" s="307"/>
      <c r="W198" s="317"/>
      <c r="X198" s="317"/>
      <c r="Y198" s="317"/>
      <c r="Z198" s="317"/>
      <c r="AA198" s="317"/>
      <c r="AB198" s="317"/>
      <c r="AC198" s="317"/>
      <c r="AD198" s="317"/>
      <c r="AE198" s="317"/>
      <c r="AF198" s="317"/>
      <c r="AG198" s="317"/>
      <c r="AH198" s="317"/>
      <c r="AI198" s="317"/>
      <c r="AJ198" s="317"/>
      <c r="AK198" s="317"/>
      <c r="AL198" s="317"/>
      <c r="AM198" s="317"/>
      <c r="AN198" s="317"/>
      <c r="AO198" s="317"/>
      <c r="AP198" s="317"/>
      <c r="AQ198" s="317"/>
      <c r="AR198" s="317"/>
      <c r="AS198" s="317"/>
      <c r="AT198" s="317"/>
      <c r="AU198" s="317"/>
      <c r="AV198" s="317"/>
      <c r="AW198" s="317"/>
      <c r="AX198" s="317"/>
      <c r="AY198" s="317"/>
      <c r="AZ198" s="317"/>
      <c r="BA198" s="317"/>
      <c r="BB198" s="317"/>
      <c r="BC198" s="317"/>
      <c r="BD198" s="317"/>
      <c r="BE198" s="317"/>
      <c r="BF198" s="317"/>
      <c r="BG198" s="317"/>
      <c r="BH198" s="317"/>
      <c r="BI198" s="317"/>
      <c r="BJ198" s="317"/>
      <c r="BK198" s="317"/>
      <c r="BL198" s="317"/>
      <c r="BM198" s="317"/>
      <c r="BN198" s="317"/>
      <c r="BO198" s="317"/>
      <c r="BP198" s="317"/>
      <c r="BQ198" s="317"/>
      <c r="BR198" s="317"/>
      <c r="BS198" s="317"/>
      <c r="BT198" s="317"/>
      <c r="BU198" s="317"/>
      <c r="BV198" s="317"/>
      <c r="BW198" s="317"/>
      <c r="BX198" s="317"/>
      <c r="BY198" s="317"/>
      <c r="BZ198" s="317"/>
    </row>
    <row r="199" spans="3:78">
      <c r="C199" s="318"/>
      <c r="D199" s="318"/>
      <c r="E199" s="318"/>
      <c r="F199" s="307"/>
      <c r="G199" s="307"/>
      <c r="H199" s="307"/>
      <c r="I199" s="307"/>
      <c r="J199" s="307"/>
      <c r="K199" s="307"/>
      <c r="L199" s="307"/>
      <c r="M199" s="307"/>
      <c r="N199" s="307"/>
      <c r="O199" s="307"/>
      <c r="P199" s="307"/>
      <c r="Q199" s="307"/>
      <c r="R199" s="307"/>
      <c r="S199" s="307"/>
      <c r="T199" s="307"/>
      <c r="U199" s="307"/>
      <c r="V199" s="307"/>
      <c r="W199" s="317"/>
      <c r="X199" s="317"/>
      <c r="Y199" s="317"/>
      <c r="Z199" s="317"/>
      <c r="AA199" s="317"/>
      <c r="AB199" s="317"/>
      <c r="AC199" s="317"/>
      <c r="AD199" s="317"/>
      <c r="AE199" s="317"/>
      <c r="AF199" s="317"/>
      <c r="AG199" s="317"/>
      <c r="AH199" s="317"/>
      <c r="AI199" s="317"/>
      <c r="AJ199" s="317"/>
      <c r="AK199" s="317"/>
      <c r="AL199" s="317"/>
      <c r="AM199" s="317"/>
      <c r="AN199" s="317"/>
      <c r="AO199" s="317"/>
      <c r="AP199" s="317"/>
      <c r="AQ199" s="317"/>
      <c r="AR199" s="317"/>
      <c r="AS199" s="317"/>
      <c r="AT199" s="317"/>
      <c r="AU199" s="317"/>
      <c r="AV199" s="317"/>
      <c r="AW199" s="317"/>
      <c r="AX199" s="317"/>
      <c r="AY199" s="317"/>
      <c r="AZ199" s="317"/>
      <c r="BA199" s="317"/>
      <c r="BB199" s="317"/>
      <c r="BC199" s="317"/>
      <c r="BD199" s="317"/>
      <c r="BE199" s="317"/>
      <c r="BF199" s="317"/>
      <c r="BG199" s="317"/>
      <c r="BH199" s="317"/>
      <c r="BI199" s="317"/>
      <c r="BJ199" s="317"/>
      <c r="BK199" s="317"/>
      <c r="BL199" s="317"/>
      <c r="BM199" s="317"/>
      <c r="BN199" s="317"/>
      <c r="BO199" s="317"/>
      <c r="BP199" s="317"/>
      <c r="BQ199" s="317"/>
      <c r="BR199" s="317"/>
      <c r="BS199" s="317"/>
      <c r="BT199" s="317"/>
      <c r="BU199" s="317"/>
      <c r="BV199" s="317"/>
      <c r="BW199" s="317"/>
      <c r="BX199" s="317"/>
      <c r="BY199" s="317"/>
      <c r="BZ199" s="317"/>
    </row>
    <row r="200" spans="3:78">
      <c r="C200" s="318"/>
      <c r="D200" s="318"/>
      <c r="E200" s="318"/>
      <c r="F200" s="307"/>
      <c r="G200" s="307"/>
      <c r="H200" s="307"/>
      <c r="I200" s="307"/>
      <c r="J200" s="307"/>
      <c r="K200" s="307"/>
      <c r="L200" s="307"/>
      <c r="M200" s="307"/>
      <c r="N200" s="307"/>
      <c r="O200" s="307"/>
      <c r="P200" s="307"/>
      <c r="Q200" s="307"/>
      <c r="R200" s="307"/>
      <c r="S200" s="307"/>
      <c r="T200" s="307"/>
      <c r="U200" s="307"/>
      <c r="V200" s="307"/>
      <c r="W200" s="317"/>
      <c r="X200" s="317"/>
      <c r="Y200" s="317"/>
      <c r="Z200" s="317"/>
      <c r="AA200" s="317"/>
      <c r="AB200" s="317"/>
      <c r="AC200" s="317"/>
      <c r="AD200" s="317"/>
      <c r="AE200" s="317"/>
      <c r="AF200" s="317"/>
      <c r="AG200" s="317"/>
      <c r="AH200" s="317"/>
      <c r="AI200" s="317"/>
      <c r="AJ200" s="317"/>
      <c r="AK200" s="317"/>
      <c r="AL200" s="317"/>
      <c r="AM200" s="317"/>
      <c r="AN200" s="317"/>
      <c r="AO200" s="317"/>
      <c r="AP200" s="317"/>
      <c r="AQ200" s="317"/>
      <c r="AR200" s="317"/>
      <c r="AS200" s="317"/>
      <c r="AT200" s="317"/>
      <c r="AU200" s="317"/>
      <c r="AV200" s="317"/>
      <c r="AW200" s="317"/>
      <c r="AX200" s="317"/>
      <c r="AY200" s="317"/>
      <c r="AZ200" s="317"/>
      <c r="BA200" s="317"/>
      <c r="BB200" s="317"/>
      <c r="BC200" s="317"/>
      <c r="BD200" s="317"/>
      <c r="BE200" s="317"/>
      <c r="BF200" s="317"/>
      <c r="BG200" s="317"/>
      <c r="BH200" s="317"/>
      <c r="BI200" s="317"/>
      <c r="BJ200" s="317"/>
      <c r="BK200" s="317"/>
      <c r="BL200" s="317"/>
      <c r="BM200" s="317"/>
      <c r="BN200" s="317"/>
      <c r="BO200" s="317"/>
      <c r="BP200" s="317"/>
      <c r="BQ200" s="317"/>
      <c r="BR200" s="317"/>
      <c r="BS200" s="317"/>
      <c r="BT200" s="317"/>
      <c r="BU200" s="317"/>
      <c r="BV200" s="317"/>
      <c r="BW200" s="317"/>
      <c r="BX200" s="317"/>
      <c r="BY200" s="317"/>
      <c r="BZ200" s="317"/>
    </row>
    <row r="201" spans="3:78">
      <c r="C201" s="318"/>
      <c r="D201" s="318"/>
      <c r="E201" s="318"/>
      <c r="F201" s="307"/>
      <c r="G201" s="307"/>
      <c r="H201" s="307"/>
      <c r="I201" s="307"/>
      <c r="J201" s="307"/>
      <c r="K201" s="307"/>
      <c r="L201" s="307"/>
      <c r="M201" s="307"/>
      <c r="N201" s="307"/>
      <c r="O201" s="307"/>
      <c r="P201" s="307"/>
      <c r="Q201" s="307"/>
      <c r="R201" s="307"/>
      <c r="S201" s="307"/>
      <c r="T201" s="307"/>
      <c r="U201" s="307"/>
      <c r="V201" s="307"/>
      <c r="W201" s="317"/>
      <c r="X201" s="317"/>
      <c r="Y201" s="317"/>
      <c r="Z201" s="317"/>
      <c r="AA201" s="317"/>
      <c r="AB201" s="317"/>
      <c r="AC201" s="317"/>
      <c r="AD201" s="317"/>
      <c r="AE201" s="317"/>
      <c r="AF201" s="317"/>
      <c r="AG201" s="317"/>
      <c r="AH201" s="317"/>
      <c r="AI201" s="317"/>
      <c r="AJ201" s="317"/>
      <c r="AK201" s="317"/>
      <c r="AL201" s="317"/>
      <c r="AM201" s="317"/>
      <c r="AN201" s="317"/>
      <c r="AO201" s="317"/>
      <c r="AP201" s="317"/>
      <c r="AQ201" s="317"/>
      <c r="AR201" s="317"/>
      <c r="AS201" s="317"/>
      <c r="AT201" s="317"/>
      <c r="AU201" s="317"/>
      <c r="AV201" s="317"/>
      <c r="AW201" s="317"/>
      <c r="AX201" s="317"/>
      <c r="AY201" s="317"/>
      <c r="AZ201" s="317"/>
      <c r="BA201" s="317"/>
      <c r="BB201" s="317"/>
      <c r="BC201" s="317"/>
      <c r="BD201" s="317"/>
      <c r="BE201" s="317"/>
      <c r="BF201" s="317"/>
      <c r="BG201" s="317"/>
      <c r="BH201" s="317"/>
      <c r="BI201" s="317"/>
      <c r="BJ201" s="317"/>
      <c r="BK201" s="317"/>
      <c r="BL201" s="317"/>
      <c r="BM201" s="317"/>
      <c r="BN201" s="317"/>
      <c r="BO201" s="317"/>
      <c r="BP201" s="317"/>
      <c r="BQ201" s="317"/>
      <c r="BR201" s="317"/>
      <c r="BS201" s="317"/>
      <c r="BT201" s="317"/>
      <c r="BU201" s="317"/>
      <c r="BV201" s="317"/>
      <c r="BW201" s="317"/>
      <c r="BX201" s="317"/>
      <c r="BY201" s="317"/>
      <c r="BZ201" s="317"/>
    </row>
    <row r="202" spans="3:78">
      <c r="C202" s="318"/>
      <c r="D202" s="318"/>
      <c r="E202" s="318"/>
      <c r="F202" s="307"/>
      <c r="G202" s="307"/>
      <c r="H202" s="307"/>
      <c r="I202" s="307"/>
      <c r="J202" s="307"/>
      <c r="K202" s="307"/>
      <c r="L202" s="307"/>
      <c r="M202" s="307"/>
      <c r="N202" s="307"/>
      <c r="O202" s="307"/>
      <c r="P202" s="307"/>
      <c r="Q202" s="307"/>
      <c r="R202" s="307"/>
      <c r="S202" s="307"/>
      <c r="T202" s="307"/>
      <c r="U202" s="307"/>
      <c r="V202" s="307"/>
      <c r="W202" s="317"/>
      <c r="X202" s="317"/>
      <c r="Y202" s="317"/>
      <c r="Z202" s="317"/>
      <c r="AA202" s="317"/>
      <c r="AB202" s="317"/>
      <c r="AC202" s="317"/>
      <c r="AD202" s="317"/>
      <c r="AE202" s="317"/>
      <c r="AF202" s="317"/>
      <c r="AG202" s="317"/>
      <c r="AH202" s="317"/>
      <c r="AI202" s="317"/>
      <c r="AJ202" s="317"/>
      <c r="AK202" s="317"/>
      <c r="AL202" s="317"/>
      <c r="AM202" s="317"/>
      <c r="AN202" s="317"/>
      <c r="AO202" s="317"/>
      <c r="AP202" s="317"/>
      <c r="AQ202" s="317"/>
      <c r="AR202" s="317"/>
      <c r="AS202" s="317"/>
      <c r="AT202" s="317"/>
      <c r="AU202" s="317"/>
      <c r="AV202" s="317"/>
      <c r="AW202" s="317"/>
      <c r="AX202" s="317"/>
      <c r="AY202" s="317"/>
      <c r="AZ202" s="317"/>
      <c r="BA202" s="317"/>
      <c r="BB202" s="317"/>
      <c r="BC202" s="317"/>
      <c r="BD202" s="317"/>
      <c r="BE202" s="317"/>
      <c r="BF202" s="317"/>
      <c r="BG202" s="317"/>
      <c r="BH202" s="317"/>
      <c r="BI202" s="317"/>
      <c r="BJ202" s="317"/>
      <c r="BK202" s="317"/>
      <c r="BL202" s="317"/>
      <c r="BM202" s="317"/>
      <c r="BN202" s="317"/>
      <c r="BO202" s="317"/>
      <c r="BP202" s="317"/>
      <c r="BQ202" s="317"/>
      <c r="BR202" s="317"/>
      <c r="BS202" s="317"/>
      <c r="BT202" s="317"/>
      <c r="BU202" s="317"/>
      <c r="BV202" s="317"/>
      <c r="BW202" s="317"/>
      <c r="BX202" s="317"/>
      <c r="BY202" s="317"/>
      <c r="BZ202" s="317"/>
    </row>
    <row r="203" spans="3:78">
      <c r="C203" s="318"/>
      <c r="D203" s="318"/>
      <c r="E203" s="318"/>
      <c r="F203" s="307"/>
      <c r="G203" s="307"/>
      <c r="H203" s="307"/>
      <c r="I203" s="307"/>
      <c r="J203" s="307"/>
      <c r="K203" s="307"/>
      <c r="L203" s="307"/>
      <c r="M203" s="307"/>
      <c r="N203" s="307"/>
      <c r="O203" s="307"/>
      <c r="P203" s="307"/>
      <c r="Q203" s="307"/>
      <c r="R203" s="307"/>
      <c r="S203" s="307"/>
      <c r="T203" s="307"/>
      <c r="U203" s="307"/>
      <c r="V203" s="307"/>
      <c r="W203" s="317"/>
      <c r="X203" s="317"/>
      <c r="Y203" s="317"/>
      <c r="Z203" s="317"/>
      <c r="AA203" s="317"/>
      <c r="AB203" s="317"/>
      <c r="AC203" s="317"/>
      <c r="AD203" s="317"/>
      <c r="AE203" s="317"/>
      <c r="AF203" s="317"/>
      <c r="AG203" s="317"/>
      <c r="AH203" s="317"/>
      <c r="AI203" s="317"/>
      <c r="AJ203" s="317"/>
      <c r="AK203" s="317"/>
      <c r="AL203" s="317"/>
      <c r="AM203" s="317"/>
      <c r="AN203" s="317"/>
      <c r="AO203" s="317"/>
      <c r="AP203" s="317"/>
      <c r="AQ203" s="317"/>
      <c r="AR203" s="317"/>
      <c r="AS203" s="317"/>
      <c r="AT203" s="317"/>
      <c r="AU203" s="317"/>
      <c r="AV203" s="317"/>
      <c r="AW203" s="317"/>
      <c r="AX203" s="317"/>
      <c r="AY203" s="317"/>
      <c r="AZ203" s="317"/>
      <c r="BA203" s="317"/>
      <c r="BB203" s="317"/>
      <c r="BC203" s="317"/>
      <c r="BD203" s="317"/>
      <c r="BE203" s="317"/>
      <c r="BF203" s="317"/>
      <c r="BG203" s="317"/>
      <c r="BH203" s="317"/>
      <c r="BI203" s="317"/>
      <c r="BJ203" s="317"/>
      <c r="BK203" s="317"/>
      <c r="BL203" s="317"/>
      <c r="BM203" s="317"/>
      <c r="BN203" s="317"/>
      <c r="BO203" s="317"/>
      <c r="BP203" s="317"/>
      <c r="BQ203" s="317"/>
      <c r="BR203" s="317"/>
      <c r="BS203" s="317"/>
      <c r="BT203" s="317"/>
      <c r="BU203" s="317"/>
      <c r="BV203" s="317"/>
      <c r="BW203" s="317"/>
      <c r="BX203" s="317"/>
      <c r="BY203" s="317"/>
      <c r="BZ203" s="317"/>
    </row>
    <row r="204" spans="3:78">
      <c r="C204" s="318"/>
      <c r="D204" s="318"/>
      <c r="E204" s="318"/>
      <c r="F204" s="307"/>
      <c r="G204" s="307"/>
      <c r="H204" s="307"/>
      <c r="I204" s="307"/>
      <c r="J204" s="307"/>
      <c r="K204" s="307"/>
      <c r="L204" s="307"/>
      <c r="M204" s="307"/>
      <c r="N204" s="307"/>
      <c r="O204" s="307"/>
      <c r="P204" s="307"/>
      <c r="Q204" s="307"/>
      <c r="R204" s="307"/>
      <c r="S204" s="307"/>
      <c r="T204" s="307"/>
      <c r="U204" s="307"/>
      <c r="V204" s="307"/>
      <c r="W204" s="317"/>
      <c r="X204" s="317"/>
      <c r="Y204" s="317"/>
      <c r="Z204" s="317"/>
      <c r="AA204" s="317"/>
      <c r="AB204" s="317"/>
      <c r="AC204" s="317"/>
      <c r="AD204" s="317"/>
      <c r="AE204" s="317"/>
      <c r="AF204" s="317"/>
      <c r="AG204" s="317"/>
      <c r="AH204" s="317"/>
      <c r="AI204" s="317"/>
      <c r="AJ204" s="317"/>
      <c r="AK204" s="317"/>
      <c r="AL204" s="317"/>
      <c r="AM204" s="317"/>
      <c r="AN204" s="317"/>
      <c r="AO204" s="317"/>
      <c r="AP204" s="317"/>
      <c r="AQ204" s="317"/>
      <c r="AR204" s="317"/>
      <c r="AS204" s="317"/>
      <c r="AT204" s="317"/>
      <c r="AU204" s="317"/>
      <c r="AV204" s="317"/>
      <c r="AW204" s="317"/>
      <c r="AX204" s="317"/>
      <c r="AY204" s="317"/>
      <c r="AZ204" s="317"/>
      <c r="BA204" s="317"/>
      <c r="BB204" s="317"/>
      <c r="BC204" s="317"/>
      <c r="BD204" s="317"/>
      <c r="BE204" s="317"/>
      <c r="BF204" s="317"/>
      <c r="BG204" s="317"/>
      <c r="BH204" s="317"/>
      <c r="BI204" s="317"/>
      <c r="BJ204" s="317"/>
      <c r="BK204" s="317"/>
      <c r="BL204" s="317"/>
      <c r="BM204" s="317"/>
      <c r="BN204" s="317"/>
      <c r="BO204" s="317"/>
      <c r="BP204" s="317"/>
      <c r="BQ204" s="317"/>
      <c r="BR204" s="317"/>
      <c r="BS204" s="317"/>
      <c r="BT204" s="317"/>
      <c r="BU204" s="317"/>
      <c r="BV204" s="317"/>
      <c r="BW204" s="317"/>
      <c r="BX204" s="317"/>
      <c r="BY204" s="317"/>
      <c r="BZ204" s="317"/>
    </row>
    <row r="205" spans="3:78">
      <c r="C205" s="318"/>
      <c r="D205" s="318"/>
      <c r="E205" s="318"/>
      <c r="F205" s="307"/>
      <c r="G205" s="307"/>
      <c r="H205" s="307"/>
      <c r="I205" s="307"/>
      <c r="J205" s="307"/>
      <c r="K205" s="307"/>
      <c r="L205" s="307"/>
      <c r="M205" s="307"/>
      <c r="N205" s="307"/>
      <c r="O205" s="307"/>
      <c r="P205" s="307"/>
      <c r="Q205" s="307"/>
      <c r="R205" s="307"/>
      <c r="S205" s="307"/>
      <c r="T205" s="307"/>
      <c r="U205" s="307"/>
      <c r="V205" s="307"/>
      <c r="W205" s="317"/>
      <c r="X205" s="317"/>
      <c r="Y205" s="317"/>
      <c r="Z205" s="317"/>
      <c r="AA205" s="317"/>
      <c r="AB205" s="317"/>
      <c r="AC205" s="317"/>
      <c r="AD205" s="317"/>
      <c r="AE205" s="317"/>
      <c r="AF205" s="317"/>
      <c r="AG205" s="317"/>
      <c r="AH205" s="317"/>
      <c r="AI205" s="317"/>
      <c r="AJ205" s="317"/>
      <c r="AK205" s="317"/>
      <c r="AL205" s="317"/>
      <c r="AM205" s="317"/>
      <c r="AN205" s="317"/>
      <c r="AO205" s="317"/>
      <c r="AP205" s="317"/>
      <c r="AQ205" s="317"/>
      <c r="AR205" s="317"/>
      <c r="AS205" s="317"/>
      <c r="AT205" s="317"/>
      <c r="AU205" s="317"/>
      <c r="AV205" s="317"/>
      <c r="AW205" s="317"/>
      <c r="AX205" s="317"/>
      <c r="AY205" s="317"/>
      <c r="AZ205" s="317"/>
      <c r="BA205" s="317"/>
      <c r="BB205" s="317"/>
      <c r="BC205" s="317"/>
      <c r="BD205" s="317"/>
      <c r="BE205" s="317"/>
      <c r="BF205" s="317"/>
      <c r="BG205" s="317"/>
      <c r="BH205" s="317"/>
      <c r="BI205" s="317"/>
      <c r="BJ205" s="317"/>
      <c r="BK205" s="317"/>
      <c r="BL205" s="317"/>
      <c r="BM205" s="317"/>
      <c r="BN205" s="317"/>
      <c r="BO205" s="317"/>
      <c r="BP205" s="317"/>
      <c r="BQ205" s="317"/>
      <c r="BR205" s="317"/>
      <c r="BS205" s="317"/>
      <c r="BT205" s="317"/>
      <c r="BU205" s="317"/>
      <c r="BV205" s="317"/>
      <c r="BW205" s="317"/>
      <c r="BX205" s="317"/>
      <c r="BY205" s="317"/>
      <c r="BZ205" s="317"/>
    </row>
    <row r="206" spans="3:78">
      <c r="C206" s="318"/>
      <c r="D206" s="318"/>
      <c r="E206" s="318"/>
      <c r="F206" s="307"/>
      <c r="G206" s="307"/>
      <c r="H206" s="307"/>
      <c r="I206" s="307"/>
      <c r="J206" s="307"/>
      <c r="K206" s="307"/>
      <c r="L206" s="307"/>
      <c r="M206" s="307"/>
      <c r="N206" s="307"/>
      <c r="O206" s="307"/>
      <c r="P206" s="307"/>
      <c r="Q206" s="307"/>
      <c r="R206" s="307"/>
      <c r="S206" s="307"/>
      <c r="T206" s="307"/>
      <c r="U206" s="307"/>
      <c r="V206" s="307"/>
      <c r="W206" s="317"/>
      <c r="X206" s="317"/>
      <c r="Y206" s="317"/>
      <c r="Z206" s="317"/>
      <c r="AA206" s="317"/>
      <c r="AB206" s="317"/>
      <c r="AC206" s="317"/>
      <c r="AD206" s="317"/>
      <c r="AE206" s="317"/>
      <c r="AF206" s="317"/>
      <c r="AG206" s="317"/>
      <c r="AH206" s="317"/>
      <c r="AI206" s="317"/>
      <c r="AJ206" s="317"/>
      <c r="AK206" s="317"/>
      <c r="AL206" s="317"/>
      <c r="AM206" s="317"/>
      <c r="AN206" s="317"/>
      <c r="AO206" s="317"/>
      <c r="AP206" s="317"/>
      <c r="AQ206" s="317"/>
      <c r="AR206" s="317"/>
      <c r="AS206" s="317"/>
      <c r="AT206" s="317"/>
      <c r="AU206" s="317"/>
      <c r="AV206" s="317"/>
      <c r="AW206" s="317"/>
      <c r="AX206" s="317"/>
      <c r="AY206" s="317"/>
      <c r="AZ206" s="317"/>
      <c r="BA206" s="317"/>
      <c r="BB206" s="317"/>
      <c r="BC206" s="317"/>
      <c r="BD206" s="317"/>
      <c r="BE206" s="317"/>
      <c r="BF206" s="317"/>
      <c r="BG206" s="317"/>
      <c r="BH206" s="317"/>
      <c r="BI206" s="317"/>
      <c r="BJ206" s="317"/>
      <c r="BK206" s="317"/>
      <c r="BL206" s="317"/>
      <c r="BM206" s="317"/>
      <c r="BN206" s="317"/>
      <c r="BO206" s="317"/>
      <c r="BP206" s="317"/>
      <c r="BQ206" s="317"/>
      <c r="BR206" s="317"/>
      <c r="BS206" s="317"/>
      <c r="BT206" s="317"/>
      <c r="BU206" s="317"/>
      <c r="BV206" s="317"/>
      <c r="BW206" s="317"/>
      <c r="BX206" s="317"/>
      <c r="BY206" s="317"/>
      <c r="BZ206" s="317"/>
    </row>
    <row r="207" spans="3:78">
      <c r="C207" s="318"/>
      <c r="D207" s="318"/>
      <c r="E207" s="318"/>
      <c r="F207" s="307"/>
      <c r="G207" s="307"/>
      <c r="H207" s="307"/>
      <c r="I207" s="307"/>
      <c r="J207" s="307"/>
      <c r="K207" s="307"/>
      <c r="L207" s="307"/>
      <c r="M207" s="307"/>
      <c r="N207" s="307"/>
      <c r="O207" s="307"/>
      <c r="P207" s="307"/>
      <c r="Q207" s="307"/>
      <c r="R207" s="307"/>
      <c r="S207" s="307"/>
      <c r="T207" s="307"/>
      <c r="U207" s="307"/>
      <c r="V207" s="307"/>
      <c r="W207" s="317"/>
      <c r="X207" s="317"/>
      <c r="Y207" s="317"/>
      <c r="Z207" s="317"/>
      <c r="AA207" s="317"/>
      <c r="AB207" s="317"/>
      <c r="AC207" s="317"/>
      <c r="AD207" s="317"/>
      <c r="AE207" s="317"/>
      <c r="AF207" s="317"/>
      <c r="AG207" s="317"/>
      <c r="AH207" s="317"/>
      <c r="AI207" s="317"/>
      <c r="AJ207" s="317"/>
      <c r="AK207" s="317"/>
      <c r="AL207" s="317"/>
      <c r="AM207" s="317"/>
      <c r="AN207" s="317"/>
      <c r="AO207" s="317"/>
      <c r="AP207" s="317"/>
      <c r="AQ207" s="317"/>
      <c r="AR207" s="317"/>
      <c r="AS207" s="317"/>
      <c r="AT207" s="317"/>
      <c r="AU207" s="317"/>
      <c r="AV207" s="317"/>
      <c r="AW207" s="317"/>
      <c r="AX207" s="317"/>
      <c r="AY207" s="317"/>
      <c r="AZ207" s="317"/>
      <c r="BA207" s="317"/>
      <c r="BB207" s="317"/>
      <c r="BC207" s="317"/>
      <c r="BD207" s="317"/>
      <c r="BE207" s="317"/>
      <c r="BF207" s="317"/>
      <c r="BG207" s="317"/>
      <c r="BH207" s="317"/>
      <c r="BI207" s="317"/>
      <c r="BJ207" s="317"/>
      <c r="BK207" s="317"/>
      <c r="BL207" s="317"/>
      <c r="BM207" s="317"/>
      <c r="BN207" s="317"/>
      <c r="BO207" s="317"/>
      <c r="BP207" s="317"/>
      <c r="BQ207" s="317"/>
      <c r="BR207" s="317"/>
      <c r="BS207" s="317"/>
      <c r="BT207" s="317"/>
      <c r="BU207" s="317"/>
      <c r="BV207" s="317"/>
      <c r="BW207" s="317"/>
      <c r="BX207" s="317"/>
      <c r="BY207" s="317"/>
      <c r="BZ207" s="317"/>
    </row>
    <row r="208" spans="3:78">
      <c r="C208" s="318"/>
      <c r="D208" s="318"/>
      <c r="E208" s="318"/>
      <c r="F208" s="307"/>
      <c r="G208" s="307"/>
      <c r="H208" s="307"/>
      <c r="I208" s="307"/>
      <c r="J208" s="307"/>
      <c r="K208" s="307"/>
      <c r="L208" s="307"/>
      <c r="M208" s="307"/>
      <c r="N208" s="307"/>
      <c r="O208" s="307"/>
      <c r="P208" s="307"/>
      <c r="Q208" s="307"/>
      <c r="R208" s="307"/>
      <c r="S208" s="307"/>
      <c r="T208" s="307"/>
      <c r="U208" s="307"/>
      <c r="V208" s="307"/>
      <c r="W208" s="317"/>
      <c r="X208" s="317"/>
      <c r="Y208" s="317"/>
      <c r="Z208" s="317"/>
      <c r="AA208" s="317"/>
      <c r="AB208" s="317"/>
      <c r="AC208" s="317"/>
      <c r="AD208" s="317"/>
      <c r="AE208" s="317"/>
      <c r="AF208" s="317"/>
      <c r="AG208" s="317"/>
      <c r="AH208" s="317"/>
      <c r="AI208" s="317"/>
      <c r="AJ208" s="317"/>
      <c r="AK208" s="317"/>
      <c r="AL208" s="317"/>
      <c r="AM208" s="317"/>
      <c r="AN208" s="317"/>
      <c r="AO208" s="317"/>
      <c r="AP208" s="317"/>
      <c r="AQ208" s="317"/>
      <c r="AR208" s="317"/>
      <c r="AS208" s="317"/>
      <c r="AT208" s="317"/>
      <c r="AU208" s="317"/>
      <c r="AV208" s="317"/>
      <c r="AW208" s="317"/>
      <c r="AX208" s="317"/>
      <c r="AY208" s="317"/>
      <c r="AZ208" s="317"/>
      <c r="BA208" s="317"/>
      <c r="BB208" s="317"/>
      <c r="BC208" s="317"/>
      <c r="BD208" s="317"/>
      <c r="BE208" s="317"/>
      <c r="BF208" s="317"/>
      <c r="BG208" s="317"/>
      <c r="BH208" s="317"/>
      <c r="BI208" s="317"/>
      <c r="BJ208" s="317"/>
      <c r="BK208" s="317"/>
      <c r="BL208" s="317"/>
      <c r="BM208" s="317"/>
      <c r="BN208" s="317"/>
      <c r="BO208" s="317"/>
      <c r="BP208" s="317"/>
      <c r="BQ208" s="317"/>
      <c r="BR208" s="317"/>
      <c r="BS208" s="317"/>
      <c r="BT208" s="317"/>
      <c r="BU208" s="317"/>
      <c r="BV208" s="317"/>
      <c r="BW208" s="317"/>
      <c r="BX208" s="317"/>
      <c r="BY208" s="317"/>
      <c r="BZ208" s="317"/>
    </row>
    <row r="209" spans="3:78">
      <c r="C209" s="318"/>
      <c r="D209" s="318"/>
      <c r="E209" s="318"/>
      <c r="F209" s="307"/>
      <c r="G209" s="307"/>
      <c r="H209" s="307"/>
      <c r="I209" s="307"/>
      <c r="J209" s="307"/>
      <c r="K209" s="307"/>
      <c r="L209" s="307"/>
      <c r="M209" s="307"/>
      <c r="N209" s="307"/>
      <c r="O209" s="307"/>
      <c r="P209" s="307"/>
      <c r="Q209" s="307"/>
      <c r="R209" s="307"/>
      <c r="S209" s="307"/>
      <c r="T209" s="307"/>
      <c r="U209" s="307"/>
      <c r="V209" s="307"/>
      <c r="W209" s="317"/>
      <c r="X209" s="317"/>
      <c r="Y209" s="317"/>
      <c r="Z209" s="317"/>
      <c r="AA209" s="317"/>
      <c r="AB209" s="317"/>
      <c r="AC209" s="317"/>
      <c r="AD209" s="317"/>
      <c r="AE209" s="317"/>
      <c r="AF209" s="317"/>
      <c r="AG209" s="317"/>
      <c r="AH209" s="317"/>
      <c r="AI209" s="317"/>
      <c r="AJ209" s="317"/>
      <c r="AK209" s="317"/>
      <c r="AL209" s="317"/>
      <c r="AM209" s="317"/>
      <c r="AN209" s="317"/>
      <c r="AO209" s="317"/>
      <c r="AP209" s="317"/>
      <c r="AQ209" s="317"/>
      <c r="AR209" s="317"/>
      <c r="AS209" s="317"/>
      <c r="AT209" s="317"/>
      <c r="AU209" s="317"/>
      <c r="AV209" s="317"/>
      <c r="AW209" s="317"/>
      <c r="AX209" s="317"/>
      <c r="AY209" s="317"/>
      <c r="AZ209" s="317"/>
      <c r="BA209" s="317"/>
      <c r="BB209" s="317"/>
      <c r="BC209" s="317"/>
      <c r="BD209" s="317"/>
      <c r="BE209" s="317"/>
      <c r="BF209" s="317"/>
      <c r="BG209" s="317"/>
      <c r="BH209" s="317"/>
      <c r="BI209" s="317"/>
      <c r="BJ209" s="317"/>
      <c r="BK209" s="317"/>
      <c r="BL209" s="317"/>
      <c r="BM209" s="317"/>
      <c r="BN209" s="317"/>
      <c r="BO209" s="317"/>
      <c r="BP209" s="317"/>
      <c r="BQ209" s="317"/>
      <c r="BR209" s="317"/>
      <c r="BS209" s="317"/>
      <c r="BT209" s="317"/>
      <c r="BU209" s="317"/>
      <c r="BV209" s="317"/>
      <c r="BW209" s="317"/>
      <c r="BX209" s="317"/>
      <c r="BY209" s="317"/>
      <c r="BZ209" s="317"/>
    </row>
    <row r="210" spans="3:78">
      <c r="C210" s="318"/>
      <c r="D210" s="318"/>
      <c r="E210" s="318"/>
      <c r="F210" s="307"/>
      <c r="G210" s="307"/>
      <c r="H210" s="307"/>
      <c r="I210" s="307"/>
      <c r="J210" s="307"/>
      <c r="K210" s="307"/>
      <c r="L210" s="307"/>
      <c r="M210" s="307"/>
      <c r="N210" s="307"/>
      <c r="O210" s="307"/>
      <c r="P210" s="307"/>
      <c r="Q210" s="307"/>
      <c r="R210" s="307"/>
      <c r="S210" s="307"/>
      <c r="T210" s="307"/>
      <c r="U210" s="307"/>
      <c r="V210" s="307"/>
      <c r="W210" s="317"/>
      <c r="X210" s="317"/>
      <c r="Y210" s="317"/>
      <c r="Z210" s="317"/>
      <c r="AA210" s="317"/>
      <c r="AB210" s="317"/>
      <c r="AC210" s="317"/>
      <c r="AD210" s="317"/>
      <c r="AE210" s="317"/>
      <c r="AF210" s="317"/>
      <c r="AG210" s="317"/>
      <c r="AH210" s="317"/>
      <c r="AI210" s="317"/>
      <c r="AJ210" s="317"/>
      <c r="AK210" s="317"/>
      <c r="AL210" s="317"/>
      <c r="AM210" s="317"/>
      <c r="AN210" s="317"/>
      <c r="AO210" s="317"/>
      <c r="AP210" s="317"/>
      <c r="AQ210" s="317"/>
      <c r="AR210" s="317"/>
      <c r="AS210" s="317"/>
      <c r="AT210" s="317"/>
      <c r="AU210" s="317"/>
      <c r="AV210" s="317"/>
      <c r="AW210" s="317"/>
      <c r="AX210" s="317"/>
      <c r="AY210" s="317"/>
      <c r="AZ210" s="317"/>
      <c r="BA210" s="317"/>
      <c r="BB210" s="317"/>
      <c r="BC210" s="317"/>
      <c r="BD210" s="317"/>
      <c r="BE210" s="317"/>
      <c r="BF210" s="317"/>
      <c r="BG210" s="317"/>
      <c r="BH210" s="317"/>
      <c r="BI210" s="317"/>
      <c r="BJ210" s="317"/>
      <c r="BK210" s="317"/>
      <c r="BL210" s="317"/>
      <c r="BM210" s="317"/>
      <c r="BN210" s="317"/>
      <c r="BO210" s="317"/>
      <c r="BP210" s="317"/>
      <c r="BQ210" s="317"/>
      <c r="BR210" s="317"/>
      <c r="BS210" s="317"/>
      <c r="BT210" s="317"/>
      <c r="BU210" s="317"/>
      <c r="BV210" s="317"/>
      <c r="BW210" s="317"/>
      <c r="BX210" s="317"/>
      <c r="BY210" s="317"/>
      <c r="BZ210" s="317"/>
    </row>
    <row r="211" spans="3:78">
      <c r="C211" s="318"/>
      <c r="D211" s="318"/>
      <c r="E211" s="318"/>
      <c r="F211" s="307"/>
      <c r="G211" s="307"/>
      <c r="H211" s="307"/>
      <c r="I211" s="307"/>
      <c r="J211" s="307"/>
      <c r="K211" s="307"/>
      <c r="L211" s="307"/>
      <c r="M211" s="307"/>
      <c r="N211" s="307"/>
      <c r="O211" s="307"/>
      <c r="P211" s="307"/>
      <c r="Q211" s="307"/>
      <c r="R211" s="307"/>
      <c r="S211" s="307"/>
      <c r="T211" s="307"/>
      <c r="U211" s="307"/>
      <c r="V211" s="307"/>
      <c r="W211" s="317"/>
      <c r="X211" s="317"/>
      <c r="Y211" s="317"/>
      <c r="Z211" s="317"/>
      <c r="AA211" s="317"/>
      <c r="AB211" s="317"/>
      <c r="AC211" s="317"/>
      <c r="AD211" s="317"/>
      <c r="AE211" s="317"/>
      <c r="AF211" s="317"/>
      <c r="AG211" s="317"/>
      <c r="AH211" s="317"/>
      <c r="AI211" s="317"/>
      <c r="AJ211" s="317"/>
      <c r="AK211" s="317"/>
      <c r="AL211" s="317"/>
      <c r="AM211" s="317"/>
      <c r="AN211" s="317"/>
      <c r="AO211" s="317"/>
      <c r="AP211" s="317"/>
      <c r="AQ211" s="317"/>
      <c r="AR211" s="317"/>
      <c r="AS211" s="317"/>
      <c r="AT211" s="317"/>
      <c r="AU211" s="317"/>
      <c r="AV211" s="317"/>
      <c r="AW211" s="317"/>
      <c r="AX211" s="317"/>
      <c r="AY211" s="317"/>
      <c r="AZ211" s="317"/>
      <c r="BA211" s="317"/>
      <c r="BB211" s="317"/>
      <c r="BC211" s="317"/>
      <c r="BD211" s="317"/>
      <c r="BE211" s="317"/>
      <c r="BF211" s="317"/>
      <c r="BG211" s="317"/>
      <c r="BH211" s="317"/>
      <c r="BI211" s="317"/>
      <c r="BJ211" s="317"/>
      <c r="BK211" s="317"/>
      <c r="BL211" s="317"/>
      <c r="BM211" s="317"/>
      <c r="BN211" s="317"/>
      <c r="BO211" s="317"/>
      <c r="BP211" s="317"/>
      <c r="BQ211" s="317"/>
      <c r="BR211" s="317"/>
      <c r="BS211" s="317"/>
      <c r="BT211" s="317"/>
      <c r="BU211" s="317"/>
      <c r="BV211" s="317"/>
      <c r="BW211" s="317"/>
      <c r="BX211" s="317"/>
      <c r="BY211" s="317"/>
      <c r="BZ211" s="317"/>
    </row>
    <row r="212" spans="3:78">
      <c r="C212" s="318"/>
      <c r="D212" s="318"/>
      <c r="E212" s="318"/>
      <c r="F212" s="307"/>
      <c r="G212" s="307"/>
      <c r="H212" s="307"/>
      <c r="I212" s="307"/>
      <c r="J212" s="307"/>
      <c r="K212" s="307"/>
      <c r="L212" s="307"/>
      <c r="M212" s="307"/>
      <c r="N212" s="307"/>
      <c r="O212" s="307"/>
      <c r="P212" s="307"/>
      <c r="Q212" s="307"/>
      <c r="R212" s="307"/>
      <c r="S212" s="307"/>
      <c r="T212" s="307"/>
      <c r="U212" s="307"/>
      <c r="V212" s="307"/>
      <c r="W212" s="317"/>
      <c r="X212" s="317"/>
      <c r="Y212" s="317"/>
      <c r="Z212" s="317"/>
      <c r="AA212" s="317"/>
      <c r="AB212" s="317"/>
      <c r="AC212" s="317"/>
      <c r="AD212" s="317"/>
      <c r="AE212" s="317"/>
      <c r="AF212" s="317"/>
      <c r="AG212" s="317"/>
      <c r="AH212" s="317"/>
      <c r="AI212" s="317"/>
      <c r="AJ212" s="317"/>
      <c r="AK212" s="317"/>
      <c r="AL212" s="317"/>
      <c r="AM212" s="317"/>
      <c r="AN212" s="317"/>
      <c r="AO212" s="317"/>
      <c r="AP212" s="317"/>
      <c r="AQ212" s="317"/>
      <c r="AR212" s="317"/>
      <c r="AS212" s="317"/>
      <c r="AT212" s="317"/>
      <c r="AU212" s="317"/>
      <c r="AV212" s="317"/>
      <c r="AW212" s="317"/>
      <c r="AX212" s="317"/>
      <c r="AY212" s="317"/>
      <c r="AZ212" s="317"/>
      <c r="BA212" s="317"/>
      <c r="BB212" s="317"/>
      <c r="BC212" s="317"/>
      <c r="BD212" s="317"/>
      <c r="BE212" s="317"/>
      <c r="BF212" s="317"/>
      <c r="BG212" s="317"/>
      <c r="BH212" s="317"/>
      <c r="BI212" s="317"/>
      <c r="BJ212" s="317"/>
      <c r="BK212" s="317"/>
      <c r="BL212" s="317"/>
      <c r="BM212" s="317"/>
      <c r="BN212" s="317"/>
      <c r="BO212" s="317"/>
      <c r="BP212" s="317"/>
      <c r="BQ212" s="317"/>
      <c r="BR212" s="317"/>
      <c r="BS212" s="317"/>
      <c r="BT212" s="317"/>
      <c r="BU212" s="317"/>
      <c r="BV212" s="317"/>
      <c r="BW212" s="317"/>
      <c r="BX212" s="317"/>
      <c r="BY212" s="317"/>
      <c r="BZ212" s="317"/>
    </row>
    <row r="213" spans="3:78">
      <c r="C213" s="318"/>
      <c r="D213" s="318"/>
      <c r="E213" s="318"/>
      <c r="F213" s="307"/>
      <c r="G213" s="307"/>
      <c r="H213" s="307"/>
      <c r="I213" s="307"/>
      <c r="J213" s="307"/>
      <c r="K213" s="307"/>
      <c r="L213" s="307"/>
      <c r="M213" s="307"/>
      <c r="N213" s="307"/>
      <c r="O213" s="307"/>
      <c r="P213" s="307"/>
      <c r="Q213" s="307"/>
      <c r="R213" s="307"/>
      <c r="S213" s="307"/>
      <c r="T213" s="307"/>
      <c r="U213" s="307"/>
      <c r="V213" s="307"/>
      <c r="W213" s="317"/>
      <c r="X213" s="317"/>
      <c r="Y213" s="317"/>
      <c r="Z213" s="317"/>
      <c r="AA213" s="317"/>
      <c r="AB213" s="317"/>
      <c r="AC213" s="317"/>
      <c r="AD213" s="317"/>
      <c r="AE213" s="317"/>
      <c r="AF213" s="317"/>
      <c r="AG213" s="317"/>
      <c r="AH213" s="317"/>
      <c r="AI213" s="317"/>
      <c r="AJ213" s="317"/>
      <c r="AK213" s="317"/>
      <c r="AL213" s="317"/>
      <c r="AM213" s="317"/>
      <c r="AN213" s="317"/>
      <c r="AO213" s="317"/>
      <c r="AP213" s="317"/>
      <c r="AQ213" s="317"/>
      <c r="AR213" s="317"/>
      <c r="AS213" s="317"/>
      <c r="AT213" s="317"/>
      <c r="AU213" s="317"/>
      <c r="AV213" s="317"/>
      <c r="AW213" s="317"/>
      <c r="AX213" s="317"/>
      <c r="AY213" s="317"/>
      <c r="AZ213" s="317"/>
      <c r="BA213" s="317"/>
      <c r="BB213" s="317"/>
      <c r="BC213" s="317"/>
      <c r="BD213" s="317"/>
      <c r="BE213" s="317"/>
      <c r="BF213" s="317"/>
      <c r="BG213" s="317"/>
      <c r="BH213" s="317"/>
      <c r="BI213" s="317"/>
      <c r="BJ213" s="317"/>
      <c r="BK213" s="317"/>
      <c r="BL213" s="317"/>
      <c r="BM213" s="317"/>
      <c r="BN213" s="317"/>
      <c r="BO213" s="317"/>
      <c r="BP213" s="317"/>
      <c r="BQ213" s="317"/>
      <c r="BR213" s="317"/>
      <c r="BS213" s="317"/>
      <c r="BT213" s="317"/>
      <c r="BU213" s="317"/>
      <c r="BV213" s="317"/>
      <c r="BW213" s="317"/>
      <c r="BX213" s="317"/>
      <c r="BY213" s="317"/>
      <c r="BZ213" s="317"/>
    </row>
    <row r="214" spans="3:78">
      <c r="C214" s="318"/>
      <c r="D214" s="318"/>
      <c r="E214" s="318"/>
      <c r="F214" s="307"/>
      <c r="G214" s="307"/>
      <c r="H214" s="307"/>
      <c r="I214" s="307"/>
      <c r="J214" s="307"/>
      <c r="K214" s="307"/>
      <c r="L214" s="307"/>
      <c r="M214" s="307"/>
      <c r="N214" s="307"/>
      <c r="O214" s="307"/>
      <c r="P214" s="307"/>
      <c r="Q214" s="307"/>
      <c r="R214" s="307"/>
      <c r="S214" s="307"/>
      <c r="T214" s="307"/>
      <c r="U214" s="307"/>
      <c r="V214" s="307"/>
      <c r="W214" s="317"/>
      <c r="X214" s="317"/>
      <c r="Y214" s="317"/>
      <c r="Z214" s="317"/>
      <c r="AA214" s="317"/>
      <c r="AB214" s="317"/>
      <c r="AC214" s="317"/>
      <c r="AD214" s="317"/>
      <c r="AE214" s="317"/>
      <c r="AF214" s="317"/>
      <c r="AG214" s="317"/>
      <c r="AH214" s="317"/>
      <c r="AI214" s="317"/>
      <c r="AJ214" s="317"/>
      <c r="AK214" s="317"/>
      <c r="AL214" s="317"/>
      <c r="AM214" s="317"/>
      <c r="AN214" s="317"/>
      <c r="AO214" s="317"/>
      <c r="AP214" s="317"/>
      <c r="AQ214" s="317"/>
      <c r="AR214" s="317"/>
      <c r="AS214" s="317"/>
      <c r="AT214" s="317"/>
      <c r="AU214" s="317"/>
      <c r="AV214" s="317"/>
      <c r="AW214" s="317"/>
      <c r="AX214" s="317"/>
      <c r="AY214" s="317"/>
      <c r="AZ214" s="317"/>
      <c r="BA214" s="317"/>
      <c r="BB214" s="317"/>
      <c r="BC214" s="317"/>
      <c r="BD214" s="317"/>
      <c r="BE214" s="317"/>
      <c r="BF214" s="317"/>
      <c r="BG214" s="317"/>
      <c r="BH214" s="317"/>
      <c r="BI214" s="317"/>
      <c r="BJ214" s="317"/>
      <c r="BK214" s="317"/>
      <c r="BL214" s="317"/>
      <c r="BM214" s="317"/>
      <c r="BN214" s="317"/>
      <c r="BO214" s="317"/>
      <c r="BP214" s="317"/>
      <c r="BQ214" s="317"/>
      <c r="BR214" s="317"/>
      <c r="BS214" s="317"/>
      <c r="BT214" s="317"/>
      <c r="BU214" s="317"/>
      <c r="BV214" s="317"/>
      <c r="BW214" s="317"/>
      <c r="BX214" s="317"/>
      <c r="BY214" s="317"/>
      <c r="BZ214" s="317"/>
    </row>
    <row r="215" spans="3:78">
      <c r="C215" s="318"/>
      <c r="D215" s="318"/>
      <c r="E215" s="318"/>
      <c r="F215" s="307"/>
      <c r="G215" s="307"/>
      <c r="H215" s="307"/>
      <c r="I215" s="307"/>
      <c r="J215" s="307"/>
      <c r="K215" s="307"/>
      <c r="L215" s="307"/>
      <c r="M215" s="307"/>
      <c r="N215" s="307"/>
      <c r="O215" s="307"/>
      <c r="P215" s="307"/>
      <c r="Q215" s="307"/>
      <c r="R215" s="307"/>
      <c r="S215" s="307"/>
      <c r="T215" s="307"/>
      <c r="U215" s="307"/>
      <c r="V215" s="307"/>
      <c r="W215" s="317"/>
      <c r="X215" s="317"/>
      <c r="Y215" s="317"/>
      <c r="Z215" s="317"/>
      <c r="AA215" s="317"/>
      <c r="AB215" s="317"/>
      <c r="AC215" s="317"/>
      <c r="AD215" s="317"/>
      <c r="AE215" s="317"/>
      <c r="AF215" s="317"/>
      <c r="AG215" s="317"/>
      <c r="AH215" s="317"/>
      <c r="AI215" s="317"/>
      <c r="AJ215" s="317"/>
      <c r="AK215" s="317"/>
      <c r="AL215" s="317"/>
      <c r="AM215" s="317"/>
      <c r="AN215" s="317"/>
      <c r="AO215" s="317"/>
      <c r="AP215" s="317"/>
      <c r="AQ215" s="317"/>
      <c r="AR215" s="317"/>
      <c r="AS215" s="317"/>
      <c r="AT215" s="317"/>
      <c r="AU215" s="317"/>
      <c r="AV215" s="317"/>
      <c r="AW215" s="317"/>
      <c r="AX215" s="317"/>
      <c r="AY215" s="317"/>
      <c r="AZ215" s="317"/>
      <c r="BA215" s="317"/>
      <c r="BB215" s="317"/>
      <c r="BC215" s="317"/>
      <c r="BD215" s="317"/>
      <c r="BE215" s="317"/>
      <c r="BF215" s="317"/>
      <c r="BG215" s="317"/>
      <c r="BH215" s="317"/>
      <c r="BI215" s="317"/>
      <c r="BJ215" s="317"/>
      <c r="BK215" s="317"/>
      <c r="BL215" s="317"/>
      <c r="BM215" s="317"/>
      <c r="BN215" s="317"/>
      <c r="BO215" s="317"/>
      <c r="BP215" s="317"/>
      <c r="BQ215" s="317"/>
      <c r="BR215" s="317"/>
      <c r="BS215" s="317"/>
      <c r="BT215" s="317"/>
      <c r="BU215" s="317"/>
      <c r="BV215" s="317"/>
      <c r="BW215" s="317"/>
      <c r="BX215" s="317"/>
      <c r="BY215" s="317"/>
      <c r="BZ215" s="317"/>
    </row>
    <row r="216" spans="3:78">
      <c r="C216" s="318"/>
      <c r="D216" s="318"/>
      <c r="E216" s="318"/>
      <c r="F216" s="307"/>
      <c r="G216" s="307"/>
      <c r="H216" s="307"/>
      <c r="I216" s="307"/>
      <c r="J216" s="307"/>
      <c r="K216" s="307"/>
      <c r="L216" s="307"/>
      <c r="M216" s="307"/>
      <c r="N216" s="307"/>
      <c r="O216" s="307"/>
      <c r="P216" s="307"/>
      <c r="Q216" s="307"/>
      <c r="R216" s="307"/>
      <c r="S216" s="307"/>
      <c r="T216" s="307"/>
      <c r="U216" s="307"/>
      <c r="V216" s="307"/>
      <c r="W216" s="317"/>
      <c r="X216" s="317"/>
      <c r="Y216" s="317"/>
      <c r="Z216" s="317"/>
      <c r="AA216" s="317"/>
      <c r="AB216" s="317"/>
      <c r="AC216" s="317"/>
      <c r="AD216" s="317"/>
      <c r="AE216" s="317"/>
      <c r="AF216" s="317"/>
      <c r="AG216" s="317"/>
      <c r="AH216" s="317"/>
      <c r="AI216" s="317"/>
      <c r="AJ216" s="317"/>
      <c r="AK216" s="317"/>
      <c r="AL216" s="317"/>
      <c r="AM216" s="317"/>
      <c r="AN216" s="317"/>
      <c r="AO216" s="317"/>
      <c r="AP216" s="317"/>
      <c r="AQ216" s="317"/>
      <c r="AR216" s="317"/>
      <c r="AS216" s="317"/>
      <c r="AT216" s="317"/>
      <c r="AU216" s="317"/>
      <c r="AV216" s="317"/>
      <c r="AW216" s="317"/>
      <c r="AX216" s="317"/>
      <c r="AY216" s="317"/>
      <c r="AZ216" s="317"/>
      <c r="BA216" s="317"/>
      <c r="BB216" s="317"/>
      <c r="BC216" s="317"/>
      <c r="BD216" s="317"/>
      <c r="BE216" s="317"/>
      <c r="BF216" s="317"/>
      <c r="BG216" s="317"/>
      <c r="BH216" s="317"/>
      <c r="BI216" s="317"/>
      <c r="BJ216" s="317"/>
      <c r="BK216" s="317"/>
      <c r="BL216" s="317"/>
      <c r="BM216" s="317"/>
      <c r="BN216" s="317"/>
      <c r="BO216" s="317"/>
      <c r="BP216" s="317"/>
      <c r="BQ216" s="317"/>
      <c r="BR216" s="317"/>
      <c r="BS216" s="317"/>
      <c r="BT216" s="317"/>
      <c r="BU216" s="317"/>
      <c r="BV216" s="317"/>
      <c r="BW216" s="317"/>
      <c r="BX216" s="317"/>
      <c r="BY216" s="317"/>
      <c r="BZ216" s="317"/>
    </row>
    <row r="217" spans="3:78">
      <c r="C217" s="318"/>
      <c r="D217" s="318"/>
      <c r="E217" s="318"/>
      <c r="F217" s="307"/>
      <c r="G217" s="307"/>
      <c r="H217" s="307"/>
      <c r="I217" s="307"/>
      <c r="J217" s="307"/>
      <c r="K217" s="307"/>
      <c r="L217" s="307"/>
      <c r="M217" s="307"/>
      <c r="N217" s="307"/>
      <c r="O217" s="307"/>
      <c r="P217" s="307"/>
      <c r="Q217" s="307"/>
      <c r="R217" s="307"/>
      <c r="S217" s="307"/>
      <c r="T217" s="307"/>
      <c r="U217" s="307"/>
      <c r="V217" s="307"/>
      <c r="W217" s="317"/>
      <c r="X217" s="317"/>
      <c r="Y217" s="317"/>
      <c r="Z217" s="317"/>
      <c r="AA217" s="317"/>
      <c r="AB217" s="317"/>
      <c r="AC217" s="317"/>
      <c r="AD217" s="317"/>
      <c r="AE217" s="317"/>
      <c r="AF217" s="317"/>
      <c r="AG217" s="317"/>
      <c r="AH217" s="317"/>
      <c r="AI217" s="317"/>
      <c r="AJ217" s="317"/>
      <c r="AK217" s="317"/>
      <c r="AL217" s="317"/>
      <c r="AM217" s="317"/>
      <c r="AN217" s="317"/>
      <c r="AO217" s="317"/>
      <c r="AP217" s="317"/>
      <c r="AQ217" s="317"/>
      <c r="AR217" s="317"/>
      <c r="AS217" s="317"/>
      <c r="AT217" s="317"/>
      <c r="AU217" s="317"/>
      <c r="AV217" s="317"/>
      <c r="AW217" s="317"/>
      <c r="AX217" s="317"/>
      <c r="AY217" s="317"/>
      <c r="AZ217" s="317"/>
      <c r="BA217" s="317"/>
      <c r="BB217" s="317"/>
      <c r="BC217" s="317"/>
      <c r="BD217" s="317"/>
      <c r="BE217" s="317"/>
      <c r="BF217" s="317"/>
      <c r="BG217" s="317"/>
      <c r="BH217" s="317"/>
      <c r="BI217" s="317"/>
      <c r="BJ217" s="317"/>
      <c r="BK217" s="317"/>
      <c r="BL217" s="317"/>
      <c r="BM217" s="317"/>
      <c r="BN217" s="317"/>
      <c r="BO217" s="317"/>
      <c r="BP217" s="317"/>
      <c r="BQ217" s="317"/>
      <c r="BR217" s="317"/>
      <c r="BS217" s="317"/>
      <c r="BT217" s="317"/>
      <c r="BU217" s="317"/>
      <c r="BV217" s="317"/>
      <c r="BW217" s="317"/>
      <c r="BX217" s="317"/>
      <c r="BY217" s="317"/>
      <c r="BZ217" s="317"/>
    </row>
    <row r="218" spans="3:78">
      <c r="C218" s="318"/>
      <c r="D218" s="318"/>
      <c r="E218" s="318"/>
      <c r="F218" s="307"/>
      <c r="G218" s="307"/>
      <c r="H218" s="307"/>
      <c r="I218" s="307"/>
      <c r="J218" s="307"/>
      <c r="K218" s="307"/>
      <c r="L218" s="307"/>
      <c r="M218" s="307"/>
      <c r="N218" s="307"/>
      <c r="O218" s="307"/>
      <c r="P218" s="307"/>
      <c r="Q218" s="307"/>
      <c r="R218" s="307"/>
      <c r="S218" s="307"/>
      <c r="T218" s="307"/>
      <c r="U218" s="307"/>
      <c r="V218" s="307"/>
      <c r="W218" s="317"/>
      <c r="X218" s="317"/>
      <c r="Y218" s="317"/>
      <c r="Z218" s="317"/>
      <c r="AA218" s="317"/>
      <c r="AB218" s="317"/>
      <c r="AC218" s="317"/>
      <c r="AD218" s="317"/>
      <c r="AE218" s="317"/>
      <c r="AF218" s="317"/>
      <c r="AG218" s="317"/>
      <c r="AH218" s="317"/>
      <c r="AI218" s="317"/>
      <c r="AJ218" s="317"/>
      <c r="AK218" s="317"/>
      <c r="AL218" s="317"/>
      <c r="AM218" s="317"/>
      <c r="AN218" s="317"/>
      <c r="AO218" s="317"/>
      <c r="AP218" s="317"/>
      <c r="AQ218" s="317"/>
      <c r="AR218" s="317"/>
      <c r="AS218" s="317"/>
      <c r="AT218" s="317"/>
      <c r="AU218" s="317"/>
      <c r="AV218" s="317"/>
      <c r="AW218" s="317"/>
      <c r="AX218" s="317"/>
      <c r="AY218" s="317"/>
      <c r="AZ218" s="317"/>
      <c r="BA218" s="317"/>
      <c r="BB218" s="317"/>
      <c r="BC218" s="317"/>
      <c r="BD218" s="317"/>
      <c r="BE218" s="317"/>
      <c r="BF218" s="317"/>
      <c r="BG218" s="317"/>
      <c r="BH218" s="317"/>
      <c r="BI218" s="317"/>
      <c r="BJ218" s="317"/>
      <c r="BK218" s="317"/>
      <c r="BL218" s="317"/>
      <c r="BM218" s="317"/>
      <c r="BN218" s="317"/>
      <c r="BO218" s="317"/>
      <c r="BP218" s="317"/>
      <c r="BQ218" s="317"/>
      <c r="BR218" s="317"/>
      <c r="BS218" s="317"/>
      <c r="BT218" s="317"/>
      <c r="BU218" s="317"/>
      <c r="BV218" s="317"/>
      <c r="BW218" s="317"/>
      <c r="BX218" s="317"/>
      <c r="BY218" s="317"/>
      <c r="BZ218" s="317"/>
    </row>
    <row r="219" spans="3:78">
      <c r="C219" s="318"/>
      <c r="D219" s="318"/>
      <c r="E219" s="318"/>
      <c r="F219" s="307"/>
      <c r="G219" s="307"/>
      <c r="H219" s="307"/>
      <c r="I219" s="307"/>
      <c r="J219" s="307"/>
      <c r="K219" s="307"/>
      <c r="L219" s="307"/>
      <c r="M219" s="307"/>
      <c r="N219" s="307"/>
      <c r="O219" s="307"/>
      <c r="P219" s="307"/>
      <c r="Q219" s="307"/>
      <c r="R219" s="307"/>
      <c r="S219" s="307"/>
      <c r="T219" s="307"/>
      <c r="U219" s="307"/>
      <c r="V219" s="307"/>
      <c r="W219" s="317"/>
      <c r="X219" s="317"/>
      <c r="Y219" s="317"/>
      <c r="Z219" s="317"/>
      <c r="AA219" s="317"/>
      <c r="AB219" s="317"/>
      <c r="AC219" s="317"/>
      <c r="AD219" s="317"/>
      <c r="AE219" s="317"/>
      <c r="AF219" s="317"/>
      <c r="AG219" s="317"/>
      <c r="AH219" s="317"/>
      <c r="AI219" s="317"/>
      <c r="AJ219" s="317"/>
      <c r="AK219" s="317"/>
      <c r="AL219" s="317"/>
      <c r="AM219" s="317"/>
      <c r="AN219" s="317"/>
      <c r="AO219" s="317"/>
      <c r="AP219" s="317"/>
      <c r="AQ219" s="317"/>
      <c r="AR219" s="317"/>
      <c r="AS219" s="317"/>
      <c r="AT219" s="317"/>
      <c r="AU219" s="317"/>
      <c r="AV219" s="317"/>
      <c r="AW219" s="317"/>
      <c r="AX219" s="317"/>
      <c r="AY219" s="317"/>
      <c r="AZ219" s="317"/>
      <c r="BA219" s="317"/>
      <c r="BB219" s="317"/>
      <c r="BC219" s="317"/>
      <c r="BD219" s="317"/>
      <c r="BE219" s="317"/>
      <c r="BF219" s="317"/>
      <c r="BG219" s="317"/>
      <c r="BH219" s="317"/>
      <c r="BI219" s="317"/>
      <c r="BJ219" s="317"/>
      <c r="BK219" s="317"/>
      <c r="BL219" s="317"/>
      <c r="BM219" s="317"/>
      <c r="BN219" s="317"/>
      <c r="BO219" s="317"/>
      <c r="BP219" s="317"/>
      <c r="BQ219" s="317"/>
      <c r="BR219" s="317"/>
      <c r="BS219" s="317"/>
      <c r="BT219" s="317"/>
      <c r="BU219" s="317"/>
      <c r="BV219" s="317"/>
      <c r="BW219" s="317"/>
      <c r="BX219" s="317"/>
      <c r="BY219" s="317"/>
      <c r="BZ219" s="317"/>
    </row>
    <row r="220" spans="3:78">
      <c r="C220" s="318"/>
      <c r="D220" s="318"/>
      <c r="E220" s="318"/>
      <c r="F220" s="307"/>
      <c r="G220" s="307"/>
      <c r="H220" s="307"/>
      <c r="I220" s="307"/>
      <c r="J220" s="307"/>
      <c r="K220" s="307"/>
      <c r="L220" s="307"/>
      <c r="M220" s="307"/>
      <c r="N220" s="307"/>
      <c r="O220" s="307"/>
      <c r="P220" s="307"/>
      <c r="Q220" s="307"/>
      <c r="R220" s="307"/>
      <c r="S220" s="307"/>
      <c r="T220" s="307"/>
      <c r="U220" s="307"/>
      <c r="V220" s="307"/>
      <c r="W220" s="317"/>
      <c r="X220" s="317"/>
      <c r="Y220" s="317"/>
      <c r="Z220" s="317"/>
      <c r="AA220" s="317"/>
      <c r="AB220" s="317"/>
      <c r="AC220" s="317"/>
      <c r="AD220" s="317"/>
      <c r="AE220" s="317"/>
      <c r="AF220" s="317"/>
      <c r="AG220" s="317"/>
      <c r="AH220" s="317"/>
      <c r="AI220" s="317"/>
      <c r="AJ220" s="317"/>
      <c r="AK220" s="317"/>
      <c r="AL220" s="317"/>
      <c r="AM220" s="317"/>
      <c r="AN220" s="317"/>
      <c r="AO220" s="317"/>
      <c r="AP220" s="317"/>
      <c r="AQ220" s="317"/>
      <c r="AR220" s="317"/>
      <c r="AS220" s="317"/>
      <c r="AT220" s="317"/>
      <c r="AU220" s="317"/>
      <c r="AV220" s="317"/>
      <c r="AW220" s="317"/>
      <c r="AX220" s="317"/>
      <c r="AY220" s="317"/>
      <c r="AZ220" s="317"/>
      <c r="BA220" s="317"/>
      <c r="BB220" s="317"/>
      <c r="BC220" s="317"/>
      <c r="BD220" s="317"/>
      <c r="BE220" s="317"/>
      <c r="BF220" s="317"/>
      <c r="BG220" s="317"/>
      <c r="BH220" s="317"/>
      <c r="BI220" s="317"/>
      <c r="BJ220" s="317"/>
      <c r="BK220" s="317"/>
      <c r="BL220" s="317"/>
      <c r="BM220" s="317"/>
      <c r="BN220" s="317"/>
      <c r="BO220" s="317"/>
      <c r="BP220" s="317"/>
      <c r="BQ220" s="317"/>
      <c r="BR220" s="317"/>
      <c r="BS220" s="317"/>
      <c r="BT220" s="317"/>
      <c r="BU220" s="317"/>
      <c r="BV220" s="317"/>
      <c r="BW220" s="317"/>
      <c r="BX220" s="317"/>
      <c r="BY220" s="317"/>
      <c r="BZ220" s="317"/>
    </row>
    <row r="221" spans="3:78">
      <c r="C221" s="318"/>
      <c r="D221" s="318"/>
      <c r="E221" s="318"/>
      <c r="F221" s="307"/>
      <c r="G221" s="307"/>
      <c r="H221" s="307"/>
      <c r="I221" s="307"/>
      <c r="J221" s="307"/>
      <c r="K221" s="307"/>
      <c r="L221" s="307"/>
      <c r="M221" s="307"/>
      <c r="N221" s="307"/>
      <c r="O221" s="307"/>
      <c r="P221" s="307"/>
      <c r="Q221" s="307"/>
      <c r="R221" s="307"/>
      <c r="S221" s="307"/>
      <c r="T221" s="307"/>
      <c r="U221" s="307"/>
      <c r="V221" s="307"/>
      <c r="W221" s="317"/>
      <c r="X221" s="317"/>
      <c r="Y221" s="317"/>
      <c r="Z221" s="317"/>
      <c r="AA221" s="317"/>
      <c r="AB221" s="317"/>
      <c r="AC221" s="317"/>
      <c r="AD221" s="317"/>
      <c r="AE221" s="317"/>
      <c r="AF221" s="317"/>
      <c r="AG221" s="317"/>
      <c r="AH221" s="317"/>
      <c r="AI221" s="317"/>
      <c r="AJ221" s="317"/>
      <c r="AK221" s="317"/>
      <c r="AL221" s="317"/>
      <c r="AM221" s="317"/>
      <c r="AN221" s="317"/>
      <c r="AO221" s="317"/>
      <c r="AP221" s="317"/>
      <c r="AQ221" s="317"/>
      <c r="AR221" s="317"/>
      <c r="AS221" s="317"/>
      <c r="AT221" s="317"/>
      <c r="AU221" s="317"/>
      <c r="AV221" s="317"/>
      <c r="AW221" s="317"/>
      <c r="AX221" s="317"/>
      <c r="AY221" s="317"/>
      <c r="AZ221" s="317"/>
      <c r="BA221" s="317"/>
      <c r="BB221" s="317"/>
      <c r="BC221" s="317"/>
      <c r="BD221" s="317"/>
      <c r="BE221" s="317"/>
      <c r="BF221" s="317"/>
      <c r="BG221" s="317"/>
      <c r="BH221" s="317"/>
      <c r="BI221" s="317"/>
      <c r="BJ221" s="317"/>
      <c r="BK221" s="317"/>
      <c r="BL221" s="317"/>
      <c r="BM221" s="317"/>
      <c r="BN221" s="317"/>
      <c r="BO221" s="317"/>
      <c r="BP221" s="317"/>
      <c r="BQ221" s="317"/>
      <c r="BR221" s="317"/>
      <c r="BS221" s="317"/>
      <c r="BT221" s="317"/>
      <c r="BU221" s="317"/>
      <c r="BV221" s="317"/>
      <c r="BW221" s="317"/>
      <c r="BX221" s="317"/>
      <c r="BY221" s="317"/>
      <c r="BZ221" s="317"/>
    </row>
    <row r="222" spans="3:78">
      <c r="C222" s="318"/>
      <c r="D222" s="318"/>
      <c r="E222" s="318"/>
      <c r="F222" s="307"/>
      <c r="G222" s="307"/>
      <c r="H222" s="307"/>
      <c r="I222" s="307"/>
      <c r="J222" s="307"/>
      <c r="K222" s="307"/>
      <c r="L222" s="307"/>
      <c r="M222" s="307"/>
      <c r="N222" s="307"/>
      <c r="O222" s="307"/>
      <c r="P222" s="307"/>
      <c r="Q222" s="307"/>
      <c r="R222" s="307"/>
      <c r="S222" s="307"/>
      <c r="T222" s="307"/>
      <c r="U222" s="307"/>
      <c r="V222" s="307"/>
      <c r="W222" s="317"/>
      <c r="X222" s="317"/>
      <c r="Y222" s="317"/>
      <c r="Z222" s="317"/>
      <c r="AA222" s="317"/>
      <c r="AB222" s="317"/>
      <c r="AC222" s="317"/>
      <c r="AD222" s="317"/>
      <c r="AE222" s="317"/>
      <c r="AF222" s="317"/>
      <c r="AG222" s="317"/>
      <c r="AH222" s="317"/>
      <c r="AI222" s="317"/>
      <c r="AJ222" s="317"/>
      <c r="AK222" s="317"/>
      <c r="AL222" s="317"/>
      <c r="AM222" s="317"/>
      <c r="AN222" s="317"/>
      <c r="AO222" s="317"/>
      <c r="AP222" s="317"/>
      <c r="AQ222" s="317"/>
      <c r="AR222" s="317"/>
      <c r="AS222" s="317"/>
      <c r="AT222" s="317"/>
      <c r="AU222" s="317"/>
      <c r="AV222" s="317"/>
      <c r="AW222" s="317"/>
      <c r="AX222" s="317"/>
      <c r="AY222" s="317"/>
      <c r="AZ222" s="317"/>
      <c r="BA222" s="317"/>
      <c r="BB222" s="317"/>
      <c r="BC222" s="317"/>
      <c r="BD222" s="317"/>
      <c r="BE222" s="317"/>
      <c r="BF222" s="317"/>
      <c r="BG222" s="317"/>
      <c r="BH222" s="317"/>
      <c r="BI222" s="317"/>
      <c r="BJ222" s="317"/>
      <c r="BK222" s="317"/>
      <c r="BL222" s="317"/>
      <c r="BM222" s="317"/>
      <c r="BN222" s="317"/>
      <c r="BO222" s="317"/>
      <c r="BP222" s="317"/>
      <c r="BQ222" s="317"/>
      <c r="BR222" s="317"/>
      <c r="BS222" s="317"/>
      <c r="BT222" s="317"/>
      <c r="BU222" s="317"/>
      <c r="BV222" s="317"/>
      <c r="BW222" s="317"/>
      <c r="BX222" s="317"/>
      <c r="BY222" s="317"/>
      <c r="BZ222" s="317"/>
    </row>
    <row r="223" spans="3:78">
      <c r="C223" s="318"/>
      <c r="D223" s="318"/>
      <c r="E223" s="318"/>
      <c r="F223" s="307"/>
      <c r="G223" s="307"/>
      <c r="H223" s="307"/>
      <c r="I223" s="307"/>
      <c r="J223" s="307"/>
      <c r="K223" s="307"/>
      <c r="L223" s="307"/>
      <c r="M223" s="307"/>
      <c r="N223" s="307"/>
      <c r="O223" s="307"/>
      <c r="P223" s="307"/>
      <c r="Q223" s="307"/>
      <c r="R223" s="307"/>
      <c r="S223" s="307"/>
      <c r="T223" s="307"/>
      <c r="U223" s="307"/>
      <c r="V223" s="307"/>
      <c r="W223" s="317"/>
      <c r="X223" s="317"/>
      <c r="Y223" s="317"/>
      <c r="Z223" s="317"/>
      <c r="AA223" s="317"/>
      <c r="AB223" s="317"/>
      <c r="AC223" s="317"/>
      <c r="AD223" s="317"/>
      <c r="AE223" s="317"/>
      <c r="AF223" s="317"/>
      <c r="AG223" s="317"/>
      <c r="AH223" s="317"/>
      <c r="AI223" s="317"/>
      <c r="AJ223" s="317"/>
      <c r="AK223" s="317"/>
      <c r="AL223" s="317"/>
      <c r="AM223" s="317"/>
      <c r="AN223" s="317"/>
      <c r="AO223" s="317"/>
      <c r="AP223" s="317"/>
      <c r="AQ223" s="317"/>
      <c r="AR223" s="317"/>
      <c r="AS223" s="317"/>
      <c r="AT223" s="317"/>
      <c r="AU223" s="317"/>
      <c r="AV223" s="317"/>
      <c r="AW223" s="317"/>
      <c r="AX223" s="317"/>
      <c r="AY223" s="317"/>
      <c r="AZ223" s="317"/>
      <c r="BA223" s="317"/>
      <c r="BB223" s="317"/>
      <c r="BC223" s="317"/>
      <c r="BD223" s="317"/>
      <c r="BE223" s="317"/>
      <c r="BF223" s="317"/>
      <c r="BG223" s="317"/>
      <c r="BH223" s="317"/>
      <c r="BI223" s="317"/>
      <c r="BJ223" s="317"/>
      <c r="BK223" s="317"/>
      <c r="BL223" s="317"/>
      <c r="BM223" s="317"/>
      <c r="BN223" s="317"/>
      <c r="BO223" s="317"/>
      <c r="BP223" s="317"/>
      <c r="BQ223" s="317"/>
      <c r="BR223" s="317"/>
      <c r="BS223" s="317"/>
      <c r="BT223" s="317"/>
      <c r="BU223" s="317"/>
      <c r="BV223" s="317"/>
      <c r="BW223" s="317"/>
      <c r="BX223" s="317"/>
      <c r="BY223" s="317"/>
      <c r="BZ223" s="317"/>
    </row>
    <row r="224" spans="3:78">
      <c r="C224" s="318"/>
      <c r="D224" s="318"/>
      <c r="E224" s="318"/>
      <c r="F224" s="307"/>
      <c r="G224" s="307"/>
      <c r="H224" s="307"/>
      <c r="I224" s="307"/>
      <c r="J224" s="307"/>
      <c r="K224" s="307"/>
      <c r="L224" s="307"/>
      <c r="M224" s="307"/>
      <c r="N224" s="307"/>
      <c r="O224" s="307"/>
      <c r="P224" s="307"/>
      <c r="Q224" s="307"/>
      <c r="R224" s="307"/>
      <c r="S224" s="307"/>
      <c r="T224" s="307"/>
      <c r="U224" s="307"/>
      <c r="V224" s="307"/>
      <c r="W224" s="317"/>
      <c r="X224" s="317"/>
      <c r="Y224" s="317"/>
      <c r="Z224" s="317"/>
      <c r="AA224" s="317"/>
      <c r="AB224" s="317"/>
      <c r="AC224" s="317"/>
      <c r="AD224" s="317"/>
      <c r="AE224" s="317"/>
      <c r="AF224" s="317"/>
      <c r="AG224" s="317"/>
      <c r="AH224" s="317"/>
      <c r="AI224" s="317"/>
      <c r="AJ224" s="317"/>
      <c r="AK224" s="317"/>
      <c r="AL224" s="317"/>
      <c r="AM224" s="317"/>
      <c r="AN224" s="317"/>
      <c r="AO224" s="317"/>
      <c r="AP224" s="317"/>
      <c r="AQ224" s="317"/>
      <c r="AR224" s="317"/>
      <c r="AS224" s="317"/>
      <c r="AT224" s="317"/>
      <c r="AU224" s="317"/>
      <c r="AV224" s="317"/>
      <c r="AW224" s="317"/>
      <c r="AX224" s="317"/>
      <c r="AY224" s="317"/>
      <c r="AZ224" s="317"/>
      <c r="BA224" s="317"/>
      <c r="BB224" s="317"/>
      <c r="BC224" s="317"/>
      <c r="BD224" s="317"/>
      <c r="BE224" s="317"/>
      <c r="BF224" s="317"/>
      <c r="BG224" s="317"/>
      <c r="BH224" s="317"/>
      <c r="BI224" s="317"/>
      <c r="BJ224" s="317"/>
      <c r="BK224" s="317"/>
      <c r="BL224" s="317"/>
      <c r="BM224" s="317"/>
      <c r="BN224" s="317"/>
      <c r="BO224" s="317"/>
      <c r="BP224" s="317"/>
      <c r="BQ224" s="317"/>
      <c r="BR224" s="317"/>
      <c r="BS224" s="317"/>
      <c r="BT224" s="317"/>
      <c r="BU224" s="317"/>
      <c r="BV224" s="317"/>
      <c r="BW224" s="317"/>
      <c r="BX224" s="317"/>
      <c r="BY224" s="317"/>
      <c r="BZ224" s="317"/>
    </row>
    <row r="225" spans="3:78">
      <c r="C225" s="318"/>
      <c r="D225" s="318"/>
      <c r="E225" s="318"/>
      <c r="F225" s="307"/>
      <c r="G225" s="307"/>
      <c r="H225" s="307"/>
      <c r="I225" s="307"/>
      <c r="J225" s="307"/>
      <c r="K225" s="307"/>
      <c r="L225" s="307"/>
      <c r="M225" s="307"/>
      <c r="N225" s="307"/>
      <c r="O225" s="307"/>
      <c r="P225" s="307"/>
      <c r="Q225" s="307"/>
      <c r="R225" s="307"/>
      <c r="S225" s="307"/>
      <c r="T225" s="307"/>
      <c r="U225" s="307"/>
      <c r="V225" s="307"/>
      <c r="W225" s="317"/>
      <c r="X225" s="317"/>
      <c r="Y225" s="317"/>
      <c r="Z225" s="317"/>
      <c r="AA225" s="317"/>
      <c r="AB225" s="317"/>
      <c r="AC225" s="317"/>
      <c r="AD225" s="317"/>
      <c r="AE225" s="317"/>
      <c r="AF225" s="317"/>
      <c r="AG225" s="317"/>
      <c r="AH225" s="317"/>
      <c r="AI225" s="317"/>
      <c r="AJ225" s="317"/>
      <c r="AK225" s="317"/>
      <c r="AL225" s="317"/>
      <c r="AM225" s="317"/>
      <c r="AN225" s="317"/>
      <c r="AO225" s="317"/>
      <c r="AP225" s="317"/>
      <c r="AQ225" s="317"/>
      <c r="AR225" s="317"/>
      <c r="AS225" s="317"/>
      <c r="AT225" s="317"/>
      <c r="AU225" s="317"/>
      <c r="AV225" s="317"/>
      <c r="AW225" s="317"/>
      <c r="AX225" s="317"/>
      <c r="AY225" s="317"/>
      <c r="AZ225" s="317"/>
      <c r="BA225" s="317"/>
      <c r="BB225" s="317"/>
      <c r="BC225" s="317"/>
      <c r="BD225" s="317"/>
      <c r="BE225" s="317"/>
      <c r="BF225" s="317"/>
      <c r="BG225" s="317"/>
      <c r="BH225" s="317"/>
      <c r="BI225" s="317"/>
      <c r="BJ225" s="317"/>
      <c r="BK225" s="317"/>
      <c r="BL225" s="317"/>
      <c r="BM225" s="317"/>
      <c r="BN225" s="317"/>
      <c r="BO225" s="317"/>
      <c r="BP225" s="317"/>
      <c r="BQ225" s="317"/>
      <c r="BR225" s="317"/>
      <c r="BS225" s="317"/>
      <c r="BT225" s="317"/>
      <c r="BU225" s="317"/>
      <c r="BV225" s="317"/>
      <c r="BW225" s="317"/>
      <c r="BX225" s="317"/>
      <c r="BY225" s="317"/>
      <c r="BZ225" s="317"/>
    </row>
    <row r="226" spans="3:78">
      <c r="C226" s="318"/>
      <c r="D226" s="318"/>
      <c r="E226" s="318"/>
      <c r="F226" s="307"/>
      <c r="G226" s="307"/>
      <c r="H226" s="307"/>
      <c r="I226" s="307"/>
      <c r="J226" s="307"/>
      <c r="K226" s="307"/>
      <c r="L226" s="307"/>
      <c r="M226" s="307"/>
      <c r="N226" s="307"/>
      <c r="O226" s="307"/>
      <c r="P226" s="307"/>
      <c r="Q226" s="307"/>
      <c r="R226" s="307"/>
      <c r="S226" s="307"/>
      <c r="T226" s="307"/>
      <c r="U226" s="307"/>
      <c r="V226" s="307"/>
      <c r="W226" s="317"/>
      <c r="X226" s="317"/>
      <c r="Y226" s="317"/>
      <c r="Z226" s="317"/>
      <c r="AA226" s="317"/>
      <c r="AB226" s="317"/>
      <c r="AC226" s="317"/>
      <c r="AD226" s="317"/>
      <c r="AE226" s="317"/>
      <c r="AF226" s="317"/>
      <c r="AG226" s="317"/>
      <c r="AH226" s="317"/>
      <c r="AI226" s="317"/>
      <c r="AJ226" s="317"/>
      <c r="AK226" s="317"/>
      <c r="AL226" s="317"/>
      <c r="AM226" s="317"/>
      <c r="AN226" s="317"/>
      <c r="AO226" s="317"/>
      <c r="AP226" s="317"/>
      <c r="AQ226" s="317"/>
      <c r="AR226" s="317"/>
      <c r="AS226" s="317"/>
      <c r="AT226" s="317"/>
      <c r="AU226" s="317"/>
      <c r="AV226" s="317"/>
      <c r="AW226" s="317"/>
      <c r="AX226" s="317"/>
      <c r="AY226" s="317"/>
      <c r="AZ226" s="317"/>
      <c r="BA226" s="317"/>
      <c r="BB226" s="317"/>
      <c r="BC226" s="317"/>
      <c r="BD226" s="317"/>
      <c r="BE226" s="317"/>
      <c r="BF226" s="317"/>
      <c r="BG226" s="317"/>
      <c r="BH226" s="317"/>
      <c r="BI226" s="317"/>
      <c r="BJ226" s="317"/>
      <c r="BK226" s="317"/>
      <c r="BL226" s="317"/>
      <c r="BM226" s="317"/>
      <c r="BN226" s="317"/>
      <c r="BO226" s="317"/>
      <c r="BP226" s="317"/>
      <c r="BQ226" s="317"/>
      <c r="BR226" s="317"/>
      <c r="BS226" s="317"/>
      <c r="BT226" s="317"/>
      <c r="BU226" s="317"/>
      <c r="BV226" s="317"/>
      <c r="BW226" s="317"/>
      <c r="BX226" s="317"/>
      <c r="BY226" s="317"/>
      <c r="BZ226" s="317"/>
    </row>
    <row r="227" spans="3:78">
      <c r="C227" s="318"/>
      <c r="D227" s="318"/>
      <c r="E227" s="318"/>
      <c r="F227" s="307"/>
      <c r="G227" s="307"/>
      <c r="H227" s="307"/>
      <c r="I227" s="307"/>
      <c r="J227" s="307"/>
      <c r="K227" s="307"/>
      <c r="L227" s="307"/>
      <c r="M227" s="307"/>
      <c r="N227" s="307"/>
      <c r="O227" s="307"/>
      <c r="P227" s="307"/>
      <c r="Q227" s="307"/>
      <c r="R227" s="307"/>
      <c r="S227" s="307"/>
      <c r="T227" s="307"/>
      <c r="U227" s="307"/>
      <c r="V227" s="307"/>
      <c r="W227" s="317"/>
      <c r="X227" s="317"/>
      <c r="Y227" s="317"/>
      <c r="Z227" s="317"/>
      <c r="AA227" s="317"/>
      <c r="AB227" s="317"/>
      <c r="AC227" s="317"/>
      <c r="AD227" s="317"/>
      <c r="AE227" s="317"/>
      <c r="AF227" s="317"/>
      <c r="AG227" s="317"/>
      <c r="AH227" s="317"/>
      <c r="AI227" s="317"/>
      <c r="AJ227" s="317"/>
      <c r="AK227" s="317"/>
      <c r="AL227" s="317"/>
      <c r="AM227" s="317"/>
      <c r="AN227" s="317"/>
      <c r="AO227" s="317"/>
      <c r="AP227" s="317"/>
      <c r="AQ227" s="317"/>
      <c r="AR227" s="317"/>
      <c r="AS227" s="317"/>
      <c r="AT227" s="317"/>
      <c r="AU227" s="317"/>
      <c r="AV227" s="317"/>
      <c r="AW227" s="317"/>
      <c r="AX227" s="317"/>
      <c r="AY227" s="317"/>
      <c r="AZ227" s="317"/>
      <c r="BA227" s="317"/>
      <c r="BB227" s="317"/>
      <c r="BC227" s="317"/>
      <c r="BD227" s="317"/>
      <c r="BE227" s="317"/>
      <c r="BF227" s="317"/>
      <c r="BG227" s="317"/>
      <c r="BH227" s="317"/>
      <c r="BI227" s="317"/>
      <c r="BJ227" s="317"/>
      <c r="BK227" s="317"/>
      <c r="BL227" s="317"/>
      <c r="BM227" s="317"/>
      <c r="BN227" s="317"/>
      <c r="BO227" s="317"/>
      <c r="BP227" s="317"/>
      <c r="BQ227" s="317"/>
      <c r="BR227" s="317"/>
      <c r="BS227" s="317"/>
      <c r="BT227" s="317"/>
      <c r="BU227" s="317"/>
      <c r="BV227" s="317"/>
      <c r="BW227" s="317"/>
      <c r="BX227" s="317"/>
      <c r="BY227" s="317"/>
      <c r="BZ227" s="317"/>
    </row>
    <row r="228" spans="3:78">
      <c r="C228" s="318"/>
      <c r="D228" s="318"/>
      <c r="E228" s="318"/>
      <c r="F228" s="307"/>
      <c r="G228" s="307"/>
      <c r="H228" s="307"/>
      <c r="I228" s="307"/>
      <c r="J228" s="307"/>
      <c r="K228" s="307"/>
      <c r="L228" s="307"/>
      <c r="M228" s="307"/>
      <c r="N228" s="307"/>
      <c r="O228" s="307"/>
      <c r="P228" s="307"/>
      <c r="Q228" s="307"/>
      <c r="R228" s="307"/>
      <c r="S228" s="307"/>
      <c r="T228" s="307"/>
      <c r="U228" s="307"/>
      <c r="V228" s="307"/>
      <c r="W228" s="317"/>
      <c r="X228" s="317"/>
      <c r="Y228" s="317"/>
      <c r="Z228" s="317"/>
      <c r="AA228" s="317"/>
      <c r="AB228" s="317"/>
      <c r="AC228" s="317"/>
      <c r="AD228" s="317"/>
      <c r="AE228" s="317"/>
      <c r="AF228" s="317"/>
      <c r="AG228" s="317"/>
      <c r="AH228" s="317"/>
      <c r="AI228" s="317"/>
      <c r="AJ228" s="317"/>
      <c r="AK228" s="317"/>
      <c r="AL228" s="317"/>
      <c r="AM228" s="317"/>
      <c r="AN228" s="317"/>
      <c r="AO228" s="317"/>
      <c r="AP228" s="317"/>
      <c r="AQ228" s="317"/>
      <c r="AR228" s="317"/>
      <c r="AS228" s="317"/>
      <c r="AT228" s="317"/>
      <c r="AU228" s="317"/>
      <c r="AV228" s="317"/>
      <c r="AW228" s="317"/>
      <c r="AX228" s="317"/>
      <c r="AY228" s="317"/>
      <c r="AZ228" s="317"/>
      <c r="BA228" s="317"/>
      <c r="BB228" s="317"/>
      <c r="BC228" s="317"/>
      <c r="BD228" s="317"/>
      <c r="BE228" s="317"/>
      <c r="BF228" s="317"/>
      <c r="BG228" s="317"/>
      <c r="BH228" s="317"/>
      <c r="BI228" s="317"/>
      <c r="BJ228" s="317"/>
      <c r="BK228" s="317"/>
      <c r="BL228" s="317"/>
      <c r="BM228" s="317"/>
      <c r="BN228" s="317"/>
      <c r="BO228" s="317"/>
      <c r="BP228" s="317"/>
      <c r="BQ228" s="317"/>
      <c r="BR228" s="317"/>
      <c r="BS228" s="317"/>
      <c r="BT228" s="317"/>
      <c r="BU228" s="317"/>
      <c r="BV228" s="317"/>
      <c r="BW228" s="317"/>
      <c r="BX228" s="317"/>
      <c r="BY228" s="317"/>
      <c r="BZ228" s="317"/>
    </row>
    <row r="229" spans="3:78">
      <c r="C229" s="318"/>
      <c r="D229" s="318"/>
      <c r="E229" s="318"/>
      <c r="F229" s="307"/>
      <c r="G229" s="307"/>
      <c r="H229" s="307"/>
      <c r="I229" s="307"/>
      <c r="J229" s="307"/>
      <c r="K229" s="307"/>
      <c r="L229" s="307"/>
      <c r="M229" s="307"/>
      <c r="N229" s="307"/>
      <c r="O229" s="307"/>
      <c r="P229" s="307"/>
      <c r="Q229" s="307"/>
      <c r="R229" s="307"/>
      <c r="S229" s="307"/>
      <c r="T229" s="307"/>
      <c r="U229" s="307"/>
      <c r="V229" s="307"/>
      <c r="W229" s="317"/>
      <c r="X229" s="317"/>
      <c r="Y229" s="317"/>
      <c r="Z229" s="317"/>
      <c r="AA229" s="317"/>
      <c r="AB229" s="317"/>
      <c r="AC229" s="317"/>
      <c r="AD229" s="317"/>
      <c r="AE229" s="317"/>
      <c r="AF229" s="317"/>
      <c r="AG229" s="317"/>
      <c r="AH229" s="317"/>
      <c r="AI229" s="317"/>
      <c r="AJ229" s="317"/>
      <c r="AK229" s="317"/>
      <c r="AL229" s="317"/>
      <c r="AM229" s="317"/>
      <c r="AN229" s="317"/>
      <c r="AO229" s="317"/>
      <c r="AP229" s="317"/>
      <c r="AQ229" s="317"/>
      <c r="AR229" s="317"/>
      <c r="AS229" s="317"/>
      <c r="AT229" s="317"/>
      <c r="AU229" s="317"/>
      <c r="AV229" s="317"/>
      <c r="AW229" s="317"/>
      <c r="AX229" s="317"/>
      <c r="AY229" s="317"/>
      <c r="AZ229" s="317"/>
      <c r="BA229" s="317"/>
      <c r="BB229" s="317"/>
      <c r="BC229" s="317"/>
      <c r="BD229" s="317"/>
      <c r="BE229" s="317"/>
      <c r="BF229" s="317"/>
      <c r="BG229" s="317"/>
      <c r="BH229" s="317"/>
      <c r="BI229" s="317"/>
      <c r="BJ229" s="317"/>
      <c r="BK229" s="317"/>
      <c r="BL229" s="317"/>
      <c r="BM229" s="317"/>
      <c r="BN229" s="317"/>
      <c r="BO229" s="317"/>
      <c r="BP229" s="317"/>
      <c r="BQ229" s="317"/>
      <c r="BR229" s="317"/>
      <c r="BS229" s="317"/>
      <c r="BT229" s="317"/>
      <c r="BU229" s="317"/>
      <c r="BV229" s="317"/>
      <c r="BW229" s="317"/>
      <c r="BX229" s="317"/>
      <c r="BY229" s="317"/>
      <c r="BZ229" s="317"/>
    </row>
    <row r="230" spans="3:78">
      <c r="C230" s="318"/>
      <c r="D230" s="318"/>
      <c r="E230" s="318"/>
      <c r="F230" s="307"/>
      <c r="G230" s="307"/>
      <c r="H230" s="307"/>
      <c r="I230" s="307"/>
      <c r="J230" s="307"/>
      <c r="K230" s="307"/>
      <c r="L230" s="307"/>
      <c r="M230" s="307"/>
      <c r="N230" s="307"/>
      <c r="O230" s="307"/>
      <c r="P230" s="307"/>
      <c r="Q230" s="307"/>
      <c r="R230" s="307"/>
      <c r="S230" s="307"/>
      <c r="T230" s="307"/>
      <c r="U230" s="307"/>
      <c r="V230" s="307"/>
      <c r="W230" s="317"/>
      <c r="X230" s="317"/>
      <c r="Y230" s="317"/>
      <c r="Z230" s="317"/>
      <c r="AA230" s="317"/>
      <c r="AB230" s="317"/>
      <c r="AC230" s="317"/>
      <c r="AD230" s="317"/>
      <c r="AE230" s="317"/>
      <c r="AF230" s="317"/>
      <c r="AG230" s="317"/>
      <c r="AH230" s="317"/>
      <c r="AI230" s="317"/>
      <c r="AJ230" s="317"/>
      <c r="AK230" s="317"/>
      <c r="AL230" s="317"/>
      <c r="AM230" s="317"/>
      <c r="AN230" s="317"/>
      <c r="AO230" s="317"/>
      <c r="AP230" s="317"/>
      <c r="AQ230" s="317"/>
      <c r="AR230" s="317"/>
      <c r="AS230" s="317"/>
      <c r="AT230" s="317"/>
      <c r="AU230" s="317"/>
      <c r="AV230" s="317"/>
      <c r="AW230" s="317"/>
      <c r="AX230" s="317"/>
      <c r="AY230" s="317"/>
      <c r="AZ230" s="317"/>
      <c r="BA230" s="317"/>
      <c r="BB230" s="317"/>
      <c r="BC230" s="317"/>
      <c r="BD230" s="317"/>
      <c r="BE230" s="317"/>
      <c r="BF230" s="317"/>
      <c r="BG230" s="317"/>
      <c r="BH230" s="317"/>
      <c r="BI230" s="317"/>
      <c r="BJ230" s="317"/>
      <c r="BK230" s="317"/>
      <c r="BL230" s="317"/>
      <c r="BM230" s="317"/>
      <c r="BN230" s="317"/>
      <c r="BO230" s="317"/>
      <c r="BP230" s="317"/>
      <c r="BQ230" s="317"/>
      <c r="BR230" s="317"/>
      <c r="BS230" s="317"/>
      <c r="BT230" s="317"/>
      <c r="BU230" s="317"/>
      <c r="BV230" s="317"/>
      <c r="BW230" s="317"/>
      <c r="BX230" s="317"/>
      <c r="BY230" s="317"/>
      <c r="BZ230" s="317"/>
    </row>
    <row r="231" spans="3:78">
      <c r="C231" s="318"/>
      <c r="D231" s="318"/>
      <c r="E231" s="318"/>
      <c r="F231" s="307"/>
      <c r="G231" s="307"/>
      <c r="H231" s="307"/>
      <c r="I231" s="307"/>
      <c r="J231" s="307"/>
      <c r="K231" s="307"/>
      <c r="L231" s="307"/>
      <c r="M231" s="307"/>
      <c r="N231" s="307"/>
      <c r="O231" s="307"/>
      <c r="P231" s="307"/>
      <c r="Q231" s="307"/>
      <c r="R231" s="307"/>
      <c r="S231" s="307"/>
      <c r="T231" s="307"/>
      <c r="U231" s="307"/>
      <c r="V231" s="307"/>
      <c r="W231" s="317"/>
      <c r="X231" s="317"/>
      <c r="Y231" s="317"/>
      <c r="Z231" s="317"/>
      <c r="AA231" s="317"/>
      <c r="AB231" s="317"/>
      <c r="AC231" s="317"/>
      <c r="AD231" s="317"/>
      <c r="AE231" s="317"/>
      <c r="AF231" s="317"/>
      <c r="AG231" s="317"/>
      <c r="AH231" s="317"/>
      <c r="AI231" s="317"/>
      <c r="AJ231" s="317"/>
      <c r="AK231" s="317"/>
      <c r="AL231" s="317"/>
      <c r="AM231" s="317"/>
      <c r="AN231" s="317"/>
      <c r="AO231" s="317"/>
      <c r="AP231" s="317"/>
      <c r="AQ231" s="317"/>
      <c r="AR231" s="317"/>
      <c r="AS231" s="317"/>
      <c r="AT231" s="317"/>
      <c r="AU231" s="317"/>
      <c r="AV231" s="317"/>
      <c r="AW231" s="317"/>
      <c r="AX231" s="317"/>
      <c r="AY231" s="317"/>
      <c r="AZ231" s="317"/>
      <c r="BA231" s="317"/>
      <c r="BB231" s="317"/>
      <c r="BC231" s="317"/>
      <c r="BD231" s="317"/>
      <c r="BE231" s="317"/>
      <c r="BF231" s="317"/>
      <c r="BG231" s="317"/>
      <c r="BH231" s="317"/>
      <c r="BI231" s="317"/>
      <c r="BJ231" s="317"/>
      <c r="BK231" s="317"/>
      <c r="BL231" s="317"/>
      <c r="BM231" s="317"/>
      <c r="BN231" s="317"/>
      <c r="BO231" s="317"/>
      <c r="BP231" s="317"/>
      <c r="BQ231" s="317"/>
      <c r="BR231" s="317"/>
      <c r="BS231" s="317"/>
      <c r="BT231" s="317"/>
      <c r="BU231" s="317"/>
      <c r="BV231" s="317"/>
      <c r="BW231" s="317"/>
      <c r="BX231" s="317"/>
      <c r="BY231" s="317"/>
      <c r="BZ231" s="317"/>
    </row>
    <row r="232" spans="3:78">
      <c r="C232" s="318"/>
      <c r="D232" s="318"/>
      <c r="E232" s="318"/>
      <c r="F232" s="307"/>
      <c r="G232" s="307"/>
      <c r="H232" s="307"/>
      <c r="I232" s="307"/>
      <c r="J232" s="307"/>
      <c r="K232" s="307"/>
      <c r="L232" s="307"/>
      <c r="M232" s="307"/>
      <c r="N232" s="307"/>
      <c r="O232" s="307"/>
      <c r="P232" s="307"/>
      <c r="Q232" s="307"/>
      <c r="R232" s="307"/>
      <c r="S232" s="307"/>
      <c r="T232" s="307"/>
      <c r="U232" s="307"/>
      <c r="V232" s="307"/>
      <c r="W232" s="317"/>
      <c r="X232" s="317"/>
      <c r="Y232" s="317"/>
      <c r="Z232" s="317"/>
      <c r="AA232" s="317"/>
      <c r="AB232" s="317"/>
      <c r="AC232" s="317"/>
      <c r="AD232" s="317"/>
      <c r="AE232" s="317"/>
      <c r="AF232" s="317"/>
      <c r="AG232" s="317"/>
      <c r="AH232" s="317"/>
      <c r="AI232" s="317"/>
      <c r="AJ232" s="317"/>
      <c r="AK232" s="317"/>
      <c r="AL232" s="317"/>
      <c r="AM232" s="317"/>
      <c r="AN232" s="317"/>
      <c r="AO232" s="317"/>
      <c r="AP232" s="317"/>
      <c r="AQ232" s="317"/>
      <c r="AR232" s="317"/>
      <c r="AS232" s="317"/>
      <c r="AT232" s="317"/>
      <c r="AU232" s="317"/>
      <c r="AV232" s="317"/>
      <c r="AW232" s="317"/>
      <c r="AX232" s="317"/>
      <c r="AY232" s="317"/>
      <c r="AZ232" s="317"/>
      <c r="BA232" s="317"/>
      <c r="BB232" s="317"/>
      <c r="BC232" s="317"/>
      <c r="BD232" s="317"/>
      <c r="BE232" s="317"/>
      <c r="BF232" s="317"/>
      <c r="BG232" s="317"/>
      <c r="BH232" s="317"/>
      <c r="BI232" s="317"/>
      <c r="BJ232" s="317"/>
      <c r="BK232" s="317"/>
      <c r="BL232" s="317"/>
      <c r="BM232" s="317"/>
      <c r="BN232" s="317"/>
      <c r="BO232" s="317"/>
      <c r="BP232" s="317"/>
      <c r="BQ232" s="317"/>
      <c r="BR232" s="317"/>
      <c r="BS232" s="317"/>
      <c r="BT232" s="317"/>
      <c r="BU232" s="317"/>
      <c r="BV232" s="317"/>
      <c r="BW232" s="317"/>
      <c r="BX232" s="317"/>
      <c r="BY232" s="317"/>
      <c r="BZ232" s="317"/>
    </row>
    <row r="233" spans="3:78">
      <c r="C233" s="318"/>
      <c r="D233" s="318"/>
      <c r="E233" s="318"/>
      <c r="F233" s="307"/>
      <c r="G233" s="307"/>
      <c r="H233" s="307"/>
      <c r="I233" s="307"/>
      <c r="J233" s="307"/>
      <c r="K233" s="307"/>
      <c r="L233" s="307"/>
      <c r="M233" s="307"/>
      <c r="N233" s="307"/>
      <c r="O233" s="307"/>
      <c r="P233" s="307"/>
      <c r="Q233" s="307"/>
      <c r="R233" s="307"/>
      <c r="S233" s="307"/>
      <c r="T233" s="307"/>
      <c r="U233" s="307"/>
      <c r="V233" s="307"/>
      <c r="W233" s="317"/>
      <c r="X233" s="317"/>
      <c r="Y233" s="317"/>
      <c r="Z233" s="317"/>
      <c r="AA233" s="317"/>
      <c r="AB233" s="317"/>
      <c r="AC233" s="317"/>
      <c r="AD233" s="317"/>
      <c r="AE233" s="317"/>
      <c r="AF233" s="317"/>
      <c r="AG233" s="317"/>
      <c r="AH233" s="317"/>
      <c r="AI233" s="317"/>
      <c r="AJ233" s="317"/>
      <c r="AK233" s="317"/>
      <c r="AL233" s="317"/>
      <c r="AM233" s="317"/>
      <c r="AN233" s="317"/>
      <c r="AO233" s="317"/>
      <c r="AP233" s="317"/>
      <c r="AQ233" s="317"/>
      <c r="AR233" s="317"/>
      <c r="AS233" s="317"/>
      <c r="AT233" s="317"/>
      <c r="AU233" s="317"/>
      <c r="AV233" s="317"/>
      <c r="AW233" s="317"/>
      <c r="AX233" s="317"/>
      <c r="AY233" s="317"/>
      <c r="AZ233" s="317"/>
      <c r="BA233" s="317"/>
      <c r="BB233" s="317"/>
      <c r="BC233" s="317"/>
      <c r="BD233" s="317"/>
      <c r="BE233" s="317"/>
      <c r="BF233" s="317"/>
      <c r="BG233" s="317"/>
      <c r="BH233" s="317"/>
      <c r="BI233" s="317"/>
      <c r="BJ233" s="317"/>
      <c r="BK233" s="317"/>
      <c r="BL233" s="317"/>
      <c r="BM233" s="317"/>
      <c r="BN233" s="317"/>
      <c r="BO233" s="317"/>
      <c r="BP233" s="317"/>
      <c r="BQ233" s="317"/>
      <c r="BR233" s="317"/>
      <c r="BS233" s="317"/>
      <c r="BT233" s="317"/>
      <c r="BU233" s="317"/>
      <c r="BV233" s="317"/>
      <c r="BW233" s="317"/>
      <c r="BX233" s="317"/>
      <c r="BY233" s="317"/>
      <c r="BZ233" s="317"/>
    </row>
    <row r="234" spans="3:78">
      <c r="C234" s="318"/>
      <c r="D234" s="318"/>
      <c r="E234" s="318"/>
      <c r="F234" s="307"/>
      <c r="G234" s="307"/>
      <c r="H234" s="307"/>
      <c r="I234" s="307"/>
      <c r="J234" s="307"/>
      <c r="K234" s="307"/>
      <c r="L234" s="307"/>
      <c r="M234" s="307"/>
      <c r="N234" s="307"/>
      <c r="O234" s="307"/>
      <c r="P234" s="307"/>
      <c r="Q234" s="307"/>
      <c r="R234" s="307"/>
      <c r="S234" s="307"/>
      <c r="T234" s="307"/>
      <c r="U234" s="307"/>
      <c r="V234" s="307"/>
      <c r="W234" s="317"/>
      <c r="X234" s="317"/>
      <c r="Y234" s="317"/>
      <c r="Z234" s="317"/>
      <c r="AA234" s="317"/>
      <c r="AB234" s="317"/>
      <c r="AC234" s="317"/>
      <c r="AD234" s="317"/>
      <c r="AE234" s="317"/>
      <c r="AF234" s="317"/>
      <c r="AG234" s="317"/>
      <c r="AH234" s="317"/>
      <c r="AI234" s="317"/>
      <c r="AJ234" s="317"/>
      <c r="AK234" s="317"/>
      <c r="AL234" s="317"/>
      <c r="AM234" s="317"/>
      <c r="AN234" s="317"/>
      <c r="AO234" s="317"/>
      <c r="AP234" s="317"/>
      <c r="AQ234" s="317"/>
      <c r="AR234" s="317"/>
      <c r="AS234" s="317"/>
      <c r="AT234" s="317"/>
      <c r="AU234" s="317"/>
      <c r="AV234" s="317"/>
      <c r="AW234" s="317"/>
      <c r="AX234" s="317"/>
      <c r="AY234" s="317"/>
      <c r="AZ234" s="317"/>
      <c r="BA234" s="317"/>
      <c r="BB234" s="317"/>
      <c r="BC234" s="317"/>
      <c r="BD234" s="317"/>
      <c r="BE234" s="317"/>
      <c r="BF234" s="317"/>
      <c r="BG234" s="317"/>
      <c r="BH234" s="317"/>
      <c r="BI234" s="317"/>
      <c r="BJ234" s="317"/>
      <c r="BK234" s="317"/>
      <c r="BL234" s="317"/>
      <c r="BM234" s="317"/>
      <c r="BN234" s="317"/>
      <c r="BO234" s="317"/>
      <c r="BP234" s="317"/>
      <c r="BQ234" s="317"/>
      <c r="BR234" s="317"/>
      <c r="BS234" s="317"/>
      <c r="BT234" s="317"/>
      <c r="BU234" s="317"/>
      <c r="BV234" s="317"/>
      <c r="BW234" s="317"/>
      <c r="BX234" s="317"/>
      <c r="BY234" s="317"/>
      <c r="BZ234" s="317"/>
    </row>
    <row r="235" spans="3:78">
      <c r="C235" s="318"/>
      <c r="D235" s="318"/>
      <c r="E235" s="318"/>
      <c r="F235" s="307"/>
      <c r="G235" s="307"/>
      <c r="H235" s="307"/>
      <c r="I235" s="307"/>
      <c r="J235" s="307"/>
      <c r="K235" s="307"/>
      <c r="L235" s="307"/>
      <c r="M235" s="307"/>
      <c r="N235" s="307"/>
      <c r="O235" s="307"/>
      <c r="P235" s="307"/>
      <c r="Q235" s="307"/>
      <c r="R235" s="307"/>
      <c r="S235" s="307"/>
      <c r="T235" s="307"/>
      <c r="U235" s="307"/>
      <c r="V235" s="307"/>
      <c r="W235" s="317"/>
      <c r="X235" s="317"/>
      <c r="Y235" s="317"/>
      <c r="Z235" s="317"/>
      <c r="AA235" s="317"/>
      <c r="AB235" s="317"/>
      <c r="AC235" s="317"/>
      <c r="AD235" s="317"/>
      <c r="AE235" s="317"/>
      <c r="AF235" s="317"/>
      <c r="AG235" s="317"/>
      <c r="AH235" s="317"/>
      <c r="AI235" s="317"/>
      <c r="AJ235" s="317"/>
      <c r="AK235" s="317"/>
      <c r="AL235" s="317"/>
      <c r="AM235" s="317"/>
      <c r="AN235" s="317"/>
      <c r="AO235" s="317"/>
      <c r="AP235" s="317"/>
      <c r="AQ235" s="317"/>
      <c r="AR235" s="317"/>
      <c r="AS235" s="317"/>
      <c r="AT235" s="317"/>
      <c r="AU235" s="317"/>
      <c r="AV235" s="317"/>
      <c r="AW235" s="317"/>
      <c r="AX235" s="317"/>
      <c r="AY235" s="317"/>
      <c r="AZ235" s="317"/>
      <c r="BA235" s="317"/>
      <c r="BB235" s="317"/>
      <c r="BC235" s="317"/>
      <c r="BD235" s="317"/>
      <c r="BE235" s="317"/>
      <c r="BF235" s="317"/>
      <c r="BG235" s="317"/>
      <c r="BH235" s="317"/>
      <c r="BI235" s="317"/>
      <c r="BJ235" s="317"/>
      <c r="BK235" s="317"/>
      <c r="BL235" s="317"/>
      <c r="BM235" s="317"/>
      <c r="BN235" s="317"/>
      <c r="BO235" s="317"/>
      <c r="BP235" s="317"/>
      <c r="BQ235" s="317"/>
      <c r="BR235" s="317"/>
      <c r="BS235" s="317"/>
      <c r="BT235" s="317"/>
      <c r="BU235" s="317"/>
      <c r="BV235" s="317"/>
      <c r="BW235" s="317"/>
      <c r="BX235" s="317"/>
      <c r="BY235" s="317"/>
      <c r="BZ235" s="317"/>
    </row>
    <row r="236" spans="3:78">
      <c r="C236" s="318"/>
      <c r="D236" s="318"/>
      <c r="E236" s="318"/>
      <c r="F236" s="307"/>
      <c r="G236" s="307"/>
      <c r="H236" s="307"/>
      <c r="I236" s="307"/>
      <c r="J236" s="307"/>
      <c r="K236" s="307"/>
      <c r="L236" s="307"/>
      <c r="M236" s="307"/>
      <c r="N236" s="307"/>
      <c r="O236" s="307"/>
      <c r="P236" s="307"/>
      <c r="Q236" s="307"/>
      <c r="R236" s="307"/>
      <c r="S236" s="307"/>
      <c r="T236" s="307"/>
      <c r="U236" s="307"/>
      <c r="V236" s="307"/>
      <c r="W236" s="317"/>
      <c r="X236" s="317"/>
      <c r="Y236" s="317"/>
      <c r="Z236" s="317"/>
      <c r="AA236" s="317"/>
      <c r="AB236" s="317"/>
      <c r="AC236" s="317"/>
      <c r="AD236" s="317"/>
      <c r="AE236" s="317"/>
      <c r="AF236" s="317"/>
      <c r="AG236" s="317"/>
      <c r="AH236" s="317"/>
      <c r="AI236" s="317"/>
      <c r="AJ236" s="317"/>
      <c r="AK236" s="317"/>
      <c r="AL236" s="317"/>
      <c r="AM236" s="317"/>
      <c r="AN236" s="317"/>
      <c r="AO236" s="317"/>
      <c r="AP236" s="317"/>
      <c r="AQ236" s="317"/>
      <c r="AR236" s="317"/>
      <c r="AS236" s="317"/>
      <c r="AT236" s="317"/>
      <c r="AU236" s="317"/>
      <c r="AV236" s="317"/>
      <c r="AW236" s="317"/>
      <c r="AX236" s="317"/>
      <c r="AY236" s="317"/>
      <c r="AZ236" s="317"/>
      <c r="BA236" s="317"/>
      <c r="BB236" s="317"/>
      <c r="BC236" s="317"/>
      <c r="BD236" s="317"/>
      <c r="BE236" s="317"/>
      <c r="BF236" s="317"/>
      <c r="BG236" s="317"/>
      <c r="BH236" s="317"/>
      <c r="BI236" s="317"/>
      <c r="BJ236" s="317"/>
      <c r="BK236" s="317"/>
      <c r="BL236" s="317"/>
      <c r="BM236" s="317"/>
      <c r="BN236" s="317"/>
      <c r="BO236" s="317"/>
      <c r="BP236" s="317"/>
      <c r="BQ236" s="317"/>
      <c r="BR236" s="317"/>
      <c r="BS236" s="317"/>
      <c r="BT236" s="317"/>
      <c r="BU236" s="317"/>
      <c r="BV236" s="317"/>
      <c r="BW236" s="317"/>
      <c r="BX236" s="317"/>
      <c r="BY236" s="317"/>
      <c r="BZ236" s="317"/>
    </row>
    <row r="237" spans="3:78">
      <c r="C237" s="318"/>
      <c r="D237" s="318"/>
      <c r="E237" s="318"/>
      <c r="F237" s="307"/>
      <c r="G237" s="307"/>
      <c r="H237" s="307"/>
      <c r="I237" s="307"/>
      <c r="J237" s="307"/>
      <c r="K237" s="307"/>
      <c r="L237" s="307"/>
      <c r="M237" s="307"/>
      <c r="N237" s="307"/>
      <c r="O237" s="307"/>
      <c r="P237" s="307"/>
      <c r="Q237" s="307"/>
      <c r="R237" s="307"/>
      <c r="S237" s="307"/>
      <c r="T237" s="307"/>
      <c r="U237" s="307"/>
      <c r="V237" s="307"/>
      <c r="W237" s="317"/>
      <c r="X237" s="317"/>
      <c r="Y237" s="317"/>
      <c r="Z237" s="317"/>
      <c r="AA237" s="317"/>
      <c r="AB237" s="317"/>
      <c r="AC237" s="317"/>
      <c r="AD237" s="317"/>
      <c r="AE237" s="317"/>
      <c r="AF237" s="317"/>
      <c r="AG237" s="317"/>
      <c r="AH237" s="317"/>
      <c r="AI237" s="317"/>
      <c r="AJ237" s="317"/>
      <c r="AK237" s="317"/>
      <c r="AL237" s="317"/>
      <c r="AM237" s="317"/>
      <c r="AN237" s="317"/>
      <c r="AO237" s="317"/>
      <c r="AP237" s="317"/>
      <c r="AQ237" s="317"/>
      <c r="AR237" s="317"/>
      <c r="AS237" s="317"/>
      <c r="AT237" s="317"/>
      <c r="AU237" s="317"/>
      <c r="AV237" s="317"/>
      <c r="AW237" s="317"/>
      <c r="AX237" s="317"/>
      <c r="AY237" s="317"/>
      <c r="AZ237" s="317"/>
      <c r="BA237" s="317"/>
      <c r="BB237" s="317"/>
      <c r="BC237" s="317"/>
      <c r="BD237" s="317"/>
      <c r="BE237" s="317"/>
      <c r="BF237" s="317"/>
      <c r="BG237" s="317"/>
      <c r="BH237" s="317"/>
      <c r="BI237" s="317"/>
      <c r="BJ237" s="317"/>
      <c r="BK237" s="317"/>
      <c r="BL237" s="317"/>
      <c r="BM237" s="317"/>
      <c r="BN237" s="317"/>
      <c r="BO237" s="317"/>
      <c r="BP237" s="317"/>
      <c r="BQ237" s="317"/>
      <c r="BR237" s="317"/>
      <c r="BS237" s="317"/>
      <c r="BT237" s="317"/>
      <c r="BU237" s="317"/>
      <c r="BV237" s="317"/>
      <c r="BW237" s="317"/>
      <c r="BX237" s="317"/>
      <c r="BY237" s="317"/>
      <c r="BZ237" s="317"/>
    </row>
    <row r="238" spans="3:78">
      <c r="C238" s="318"/>
      <c r="D238" s="318"/>
      <c r="E238" s="318"/>
      <c r="F238" s="307"/>
      <c r="G238" s="307"/>
      <c r="H238" s="307"/>
      <c r="I238" s="307"/>
      <c r="J238" s="307"/>
      <c r="K238" s="307"/>
      <c r="L238" s="307"/>
      <c r="M238" s="307"/>
      <c r="N238" s="307"/>
      <c r="O238" s="307"/>
      <c r="P238" s="307"/>
      <c r="Q238" s="307"/>
      <c r="R238" s="307"/>
      <c r="S238" s="307"/>
      <c r="T238" s="307"/>
      <c r="U238" s="307"/>
      <c r="V238" s="307"/>
      <c r="W238" s="317"/>
      <c r="X238" s="317"/>
      <c r="Y238" s="317"/>
      <c r="Z238" s="317"/>
      <c r="AA238" s="317"/>
      <c r="AB238" s="317"/>
      <c r="AC238" s="317"/>
      <c r="AD238" s="317"/>
      <c r="AE238" s="317"/>
      <c r="AF238" s="317"/>
      <c r="AG238" s="317"/>
      <c r="AH238" s="317"/>
      <c r="AI238" s="317"/>
      <c r="AJ238" s="317"/>
      <c r="AK238" s="317"/>
      <c r="AL238" s="317"/>
      <c r="AM238" s="317"/>
      <c r="AN238" s="317"/>
      <c r="AO238" s="317"/>
      <c r="AP238" s="317"/>
      <c r="AQ238" s="317"/>
      <c r="AR238" s="317"/>
      <c r="AS238" s="317"/>
      <c r="AT238" s="317"/>
      <c r="AU238" s="317"/>
      <c r="AV238" s="317"/>
      <c r="AW238" s="317"/>
      <c r="AX238" s="317"/>
      <c r="AY238" s="317"/>
      <c r="AZ238" s="317"/>
      <c r="BA238" s="317"/>
      <c r="BB238" s="317"/>
      <c r="BC238" s="317"/>
      <c r="BD238" s="317"/>
      <c r="BE238" s="317"/>
      <c r="BF238" s="317"/>
      <c r="BG238" s="317"/>
      <c r="BH238" s="317"/>
      <c r="BI238" s="317"/>
      <c r="BJ238" s="317"/>
      <c r="BK238" s="317"/>
      <c r="BL238" s="317"/>
      <c r="BM238" s="317"/>
      <c r="BN238" s="317"/>
      <c r="BO238" s="317"/>
      <c r="BP238" s="317"/>
      <c r="BQ238" s="317"/>
      <c r="BR238" s="317"/>
      <c r="BS238" s="317"/>
      <c r="BT238" s="317"/>
      <c r="BU238" s="317"/>
      <c r="BV238" s="317"/>
      <c r="BW238" s="317"/>
      <c r="BX238" s="317"/>
      <c r="BY238" s="317"/>
      <c r="BZ238" s="317"/>
    </row>
    <row r="239" spans="3:78">
      <c r="C239" s="318"/>
      <c r="D239" s="318"/>
      <c r="E239" s="318"/>
      <c r="F239" s="307"/>
      <c r="G239" s="307"/>
      <c r="H239" s="307"/>
      <c r="I239" s="307"/>
      <c r="J239" s="307"/>
      <c r="K239" s="307"/>
      <c r="L239" s="307"/>
      <c r="M239" s="307"/>
      <c r="N239" s="307"/>
      <c r="O239" s="307"/>
      <c r="P239" s="307"/>
      <c r="Q239" s="307"/>
      <c r="R239" s="307"/>
      <c r="S239" s="307"/>
      <c r="T239" s="307"/>
      <c r="U239" s="307"/>
      <c r="V239" s="307"/>
      <c r="W239" s="317"/>
      <c r="X239" s="317"/>
      <c r="Y239" s="317"/>
      <c r="Z239" s="317"/>
      <c r="AA239" s="317"/>
      <c r="AB239" s="317"/>
      <c r="AC239" s="317"/>
      <c r="AD239" s="317"/>
      <c r="AE239" s="317"/>
      <c r="AF239" s="317"/>
      <c r="AG239" s="317"/>
      <c r="AH239" s="317"/>
      <c r="AI239" s="317"/>
      <c r="AJ239" s="317"/>
      <c r="AK239" s="317"/>
      <c r="AL239" s="317"/>
      <c r="AM239" s="317"/>
      <c r="AN239" s="317"/>
      <c r="AO239" s="317"/>
      <c r="AP239" s="317"/>
      <c r="AQ239" s="317"/>
      <c r="AR239" s="317"/>
      <c r="AS239" s="317"/>
      <c r="AT239" s="317"/>
      <c r="AU239" s="317"/>
      <c r="AV239" s="317"/>
      <c r="AW239" s="317"/>
      <c r="AX239" s="317"/>
      <c r="AY239" s="317"/>
      <c r="AZ239" s="317"/>
      <c r="BA239" s="317"/>
      <c r="BB239" s="317"/>
      <c r="BC239" s="317"/>
      <c r="BD239" s="317"/>
      <c r="BE239" s="317"/>
      <c r="BF239" s="317"/>
      <c r="BG239" s="317"/>
      <c r="BH239" s="317"/>
      <c r="BI239" s="317"/>
      <c r="BJ239" s="317"/>
      <c r="BK239" s="317"/>
      <c r="BL239" s="317"/>
      <c r="BM239" s="317"/>
      <c r="BN239" s="317"/>
      <c r="BO239" s="317"/>
      <c r="BP239" s="317"/>
      <c r="BQ239" s="317"/>
      <c r="BR239" s="317"/>
      <c r="BS239" s="317"/>
      <c r="BT239" s="317"/>
      <c r="BU239" s="317"/>
      <c r="BV239" s="317"/>
      <c r="BW239" s="317"/>
      <c r="BX239" s="317"/>
      <c r="BY239" s="317"/>
      <c r="BZ239" s="317"/>
    </row>
    <row r="240" spans="3:78">
      <c r="C240" s="318"/>
      <c r="D240" s="318"/>
      <c r="E240" s="318"/>
      <c r="F240" s="307"/>
      <c r="G240" s="307"/>
      <c r="H240" s="307"/>
      <c r="I240" s="307"/>
      <c r="J240" s="307"/>
      <c r="K240" s="307"/>
      <c r="L240" s="307"/>
      <c r="M240" s="307"/>
      <c r="N240" s="307"/>
      <c r="O240" s="307"/>
      <c r="P240" s="307"/>
      <c r="Q240" s="307"/>
      <c r="R240" s="307"/>
      <c r="S240" s="307"/>
      <c r="T240" s="307"/>
      <c r="U240" s="307"/>
      <c r="V240" s="307"/>
      <c r="W240" s="317"/>
      <c r="X240" s="317"/>
      <c r="Y240" s="317"/>
      <c r="Z240" s="317"/>
      <c r="AA240" s="317"/>
      <c r="AB240" s="317"/>
      <c r="AC240" s="317"/>
      <c r="AD240" s="317"/>
      <c r="AE240" s="317"/>
      <c r="AF240" s="317"/>
      <c r="AG240" s="317"/>
      <c r="AH240" s="317"/>
      <c r="AI240" s="317"/>
      <c r="AJ240" s="317"/>
      <c r="AK240" s="317"/>
      <c r="AL240" s="317"/>
      <c r="AM240" s="317"/>
      <c r="AN240" s="317"/>
      <c r="AO240" s="317"/>
      <c r="AP240" s="317"/>
      <c r="AQ240" s="317"/>
      <c r="AR240" s="317"/>
      <c r="AS240" s="317"/>
      <c r="AT240" s="317"/>
      <c r="AU240" s="317"/>
      <c r="AV240" s="317"/>
      <c r="AW240" s="317"/>
      <c r="AX240" s="317"/>
      <c r="AY240" s="317"/>
      <c r="AZ240" s="317"/>
      <c r="BA240" s="317"/>
      <c r="BB240" s="317"/>
      <c r="BC240" s="317"/>
      <c r="BD240" s="317"/>
      <c r="BE240" s="317"/>
      <c r="BF240" s="317"/>
      <c r="BG240" s="317"/>
      <c r="BH240" s="317"/>
      <c r="BI240" s="317"/>
      <c r="BJ240" s="317"/>
      <c r="BK240" s="317"/>
      <c r="BL240" s="317"/>
      <c r="BM240" s="317"/>
      <c r="BN240" s="317"/>
      <c r="BO240" s="317"/>
      <c r="BP240" s="317"/>
      <c r="BQ240" s="317"/>
      <c r="BR240" s="317"/>
      <c r="BS240" s="317"/>
      <c r="BT240" s="317"/>
      <c r="BU240" s="317"/>
      <c r="BV240" s="317"/>
      <c r="BW240" s="317"/>
      <c r="BX240" s="317"/>
      <c r="BY240" s="317"/>
      <c r="BZ240" s="317"/>
    </row>
    <row r="241" spans="3:78">
      <c r="C241" s="318"/>
      <c r="D241" s="318"/>
      <c r="E241" s="318"/>
      <c r="F241" s="307"/>
      <c r="G241" s="307"/>
      <c r="H241" s="307"/>
      <c r="I241" s="307"/>
      <c r="J241" s="307"/>
      <c r="K241" s="307"/>
      <c r="L241" s="307"/>
      <c r="M241" s="307"/>
      <c r="N241" s="307"/>
      <c r="O241" s="307"/>
      <c r="P241" s="307"/>
      <c r="Q241" s="307"/>
      <c r="R241" s="307"/>
      <c r="S241" s="307"/>
      <c r="T241" s="307"/>
      <c r="U241" s="307"/>
      <c r="V241" s="307"/>
      <c r="W241" s="317"/>
      <c r="X241" s="317"/>
      <c r="Y241" s="317"/>
      <c r="Z241" s="317"/>
      <c r="AA241" s="317"/>
      <c r="AB241" s="317"/>
      <c r="AC241" s="317"/>
      <c r="AD241" s="317"/>
      <c r="AE241" s="317"/>
      <c r="AF241" s="317"/>
      <c r="AG241" s="317"/>
      <c r="AH241" s="317"/>
      <c r="AI241" s="317"/>
      <c r="AJ241" s="317"/>
      <c r="AK241" s="317"/>
      <c r="AL241" s="317"/>
      <c r="AM241" s="317"/>
      <c r="AN241" s="317"/>
      <c r="AO241" s="317"/>
      <c r="AP241" s="317"/>
      <c r="AQ241" s="317"/>
      <c r="AR241" s="317"/>
      <c r="AS241" s="317"/>
      <c r="AT241" s="317"/>
      <c r="AU241" s="317"/>
      <c r="AV241" s="317"/>
      <c r="AW241" s="317"/>
      <c r="AX241" s="317"/>
      <c r="AY241" s="317"/>
      <c r="AZ241" s="317"/>
      <c r="BA241" s="317"/>
      <c r="BB241" s="317"/>
      <c r="BC241" s="317"/>
      <c r="BD241" s="317"/>
      <c r="BE241" s="317"/>
      <c r="BF241" s="317"/>
      <c r="BG241" s="317"/>
      <c r="BH241" s="317"/>
      <c r="BI241" s="317"/>
      <c r="BJ241" s="317"/>
      <c r="BK241" s="317"/>
      <c r="BL241" s="317"/>
      <c r="BM241" s="317"/>
      <c r="BN241" s="317"/>
      <c r="BO241" s="317"/>
      <c r="BP241" s="317"/>
      <c r="BQ241" s="317"/>
      <c r="BR241" s="317"/>
      <c r="BS241" s="317"/>
      <c r="BT241" s="317"/>
      <c r="BU241" s="317"/>
      <c r="BV241" s="317"/>
      <c r="BW241" s="317"/>
      <c r="BX241" s="317"/>
      <c r="BY241" s="317"/>
      <c r="BZ241" s="317"/>
    </row>
    <row r="242" spans="3:78">
      <c r="C242" s="318"/>
      <c r="D242" s="318"/>
      <c r="E242" s="318"/>
      <c r="F242" s="307"/>
      <c r="G242" s="307"/>
      <c r="H242" s="307"/>
      <c r="I242" s="307"/>
      <c r="J242" s="307"/>
      <c r="K242" s="307"/>
      <c r="L242" s="307"/>
      <c r="M242" s="307"/>
      <c r="N242" s="307"/>
      <c r="O242" s="307"/>
      <c r="P242" s="307"/>
      <c r="Q242" s="307"/>
      <c r="R242" s="307"/>
      <c r="S242" s="307"/>
      <c r="T242" s="307"/>
      <c r="U242" s="307"/>
      <c r="V242" s="307"/>
      <c r="W242" s="317"/>
      <c r="X242" s="317"/>
      <c r="Y242" s="317"/>
      <c r="Z242" s="317"/>
      <c r="AA242" s="317"/>
      <c r="AB242" s="317"/>
      <c r="AC242" s="317"/>
      <c r="AD242" s="317"/>
      <c r="AE242" s="317"/>
      <c r="AF242" s="317"/>
      <c r="AG242" s="317"/>
      <c r="AH242" s="317"/>
      <c r="AI242" s="317"/>
      <c r="AJ242" s="317"/>
      <c r="AK242" s="317"/>
      <c r="AL242" s="317"/>
      <c r="AM242" s="317"/>
      <c r="AN242" s="317"/>
      <c r="AO242" s="317"/>
      <c r="AP242" s="317"/>
      <c r="AQ242" s="317"/>
      <c r="AR242" s="317"/>
      <c r="AS242" s="317"/>
      <c r="AT242" s="317"/>
      <c r="AU242" s="317"/>
      <c r="AV242" s="317"/>
      <c r="AW242" s="317"/>
      <c r="AX242" s="317"/>
      <c r="AY242" s="317"/>
      <c r="AZ242" s="317"/>
      <c r="BA242" s="317"/>
      <c r="BB242" s="317"/>
      <c r="BC242" s="317"/>
      <c r="BD242" s="317"/>
      <c r="BE242" s="317"/>
      <c r="BF242" s="317"/>
      <c r="BG242" s="317"/>
      <c r="BH242" s="317"/>
      <c r="BI242" s="317"/>
      <c r="BJ242" s="317"/>
      <c r="BK242" s="317"/>
      <c r="BL242" s="317"/>
      <c r="BM242" s="317"/>
      <c r="BN242" s="317"/>
      <c r="BO242" s="317"/>
      <c r="BP242" s="317"/>
      <c r="BQ242" s="317"/>
      <c r="BR242" s="317"/>
      <c r="BS242" s="317"/>
      <c r="BT242" s="317"/>
      <c r="BU242" s="317"/>
      <c r="BV242" s="317"/>
      <c r="BW242" s="317"/>
      <c r="BX242" s="317"/>
      <c r="BY242" s="317"/>
      <c r="BZ242" s="317"/>
    </row>
    <row r="243" spans="3:78">
      <c r="C243" s="318"/>
      <c r="D243" s="318"/>
      <c r="E243" s="318"/>
      <c r="F243" s="307"/>
      <c r="G243" s="307"/>
      <c r="H243" s="307"/>
      <c r="I243" s="307"/>
      <c r="J243" s="307"/>
      <c r="K243" s="307"/>
      <c r="L243" s="307"/>
      <c r="M243" s="307"/>
      <c r="N243" s="307"/>
      <c r="O243" s="307"/>
      <c r="P243" s="307"/>
      <c r="Q243" s="307"/>
      <c r="R243" s="307"/>
      <c r="S243" s="307"/>
      <c r="T243" s="307"/>
      <c r="U243" s="307"/>
      <c r="V243" s="307"/>
      <c r="W243" s="317"/>
      <c r="X243" s="317"/>
      <c r="Y243" s="317"/>
      <c r="Z243" s="317"/>
      <c r="AA243" s="317"/>
      <c r="AB243" s="317"/>
      <c r="AC243" s="317"/>
      <c r="AD243" s="317"/>
      <c r="AE243" s="317"/>
      <c r="AF243" s="317"/>
      <c r="AG243" s="317"/>
      <c r="AH243" s="317"/>
      <c r="AI243" s="317"/>
      <c r="AJ243" s="317"/>
      <c r="AK243" s="317"/>
      <c r="AL243" s="317"/>
      <c r="AM243" s="317"/>
      <c r="AN243" s="317"/>
      <c r="AO243" s="317"/>
      <c r="AP243" s="317"/>
      <c r="AQ243" s="317"/>
      <c r="AR243" s="317"/>
      <c r="AS243" s="317"/>
      <c r="AT243" s="317"/>
      <c r="AU243" s="317"/>
      <c r="AV243" s="317"/>
      <c r="AW243" s="317"/>
      <c r="AX243" s="317"/>
      <c r="AY243" s="317"/>
      <c r="AZ243" s="317"/>
      <c r="BA243" s="317"/>
      <c r="BB243" s="317"/>
      <c r="BC243" s="317"/>
      <c r="BD243" s="317"/>
      <c r="BE243" s="317"/>
      <c r="BF243" s="317"/>
      <c r="BG243" s="317"/>
      <c r="BH243" s="317"/>
      <c r="BI243" s="317"/>
      <c r="BJ243" s="317"/>
      <c r="BK243" s="317"/>
      <c r="BL243" s="317"/>
      <c r="BM243" s="317"/>
      <c r="BN243" s="317"/>
      <c r="BO243" s="317"/>
      <c r="BP243" s="317"/>
      <c r="BQ243" s="317"/>
      <c r="BR243" s="317"/>
      <c r="BS243" s="317"/>
      <c r="BT243" s="317"/>
      <c r="BU243" s="317"/>
      <c r="BV243" s="317"/>
      <c r="BW243" s="317"/>
      <c r="BX243" s="317"/>
      <c r="BY243" s="317"/>
      <c r="BZ243" s="317"/>
    </row>
    <row r="244" spans="3:78">
      <c r="C244" s="318"/>
      <c r="D244" s="318"/>
      <c r="E244" s="318"/>
      <c r="F244" s="307"/>
      <c r="G244" s="307"/>
      <c r="H244" s="307"/>
      <c r="I244" s="307"/>
      <c r="J244" s="307"/>
      <c r="K244" s="307"/>
      <c r="L244" s="307"/>
      <c r="M244" s="307"/>
      <c r="N244" s="307"/>
      <c r="O244" s="307"/>
      <c r="P244" s="307"/>
      <c r="Q244" s="307"/>
      <c r="R244" s="307"/>
      <c r="S244" s="307"/>
      <c r="T244" s="307"/>
      <c r="U244" s="307"/>
      <c r="V244" s="307"/>
      <c r="W244" s="317"/>
      <c r="X244" s="317"/>
      <c r="Y244" s="317"/>
      <c r="Z244" s="317"/>
      <c r="AA244" s="317"/>
      <c r="AB244" s="317"/>
      <c r="AC244" s="317"/>
      <c r="AD244" s="317"/>
      <c r="AE244" s="317"/>
      <c r="AF244" s="317"/>
      <c r="AG244" s="317"/>
      <c r="AH244" s="317"/>
      <c r="AI244" s="317"/>
      <c r="AJ244" s="317"/>
      <c r="AK244" s="317"/>
      <c r="AL244" s="317"/>
      <c r="AM244" s="317"/>
      <c r="AN244" s="317"/>
      <c r="AO244" s="317"/>
      <c r="AP244" s="317"/>
      <c r="AQ244" s="317"/>
      <c r="AR244" s="317"/>
      <c r="AS244" s="317"/>
      <c r="AT244" s="317"/>
      <c r="AU244" s="317"/>
      <c r="AV244" s="317"/>
      <c r="AW244" s="317"/>
      <c r="AX244" s="317"/>
      <c r="AY244" s="317"/>
      <c r="AZ244" s="317"/>
      <c r="BA244" s="317"/>
      <c r="BB244" s="317"/>
      <c r="BC244" s="317"/>
      <c r="BD244" s="317"/>
      <c r="BE244" s="317"/>
      <c r="BF244" s="317"/>
      <c r="BG244" s="317"/>
      <c r="BH244" s="317"/>
      <c r="BI244" s="317"/>
      <c r="BJ244" s="317"/>
      <c r="BK244" s="317"/>
      <c r="BL244" s="317"/>
      <c r="BM244" s="317"/>
      <c r="BN244" s="317"/>
      <c r="BO244" s="317"/>
      <c r="BP244" s="317"/>
      <c r="BQ244" s="317"/>
      <c r="BR244" s="317"/>
      <c r="BS244" s="317"/>
      <c r="BT244" s="317"/>
      <c r="BU244" s="317"/>
      <c r="BV244" s="317"/>
      <c r="BW244" s="317"/>
      <c r="BX244" s="317"/>
      <c r="BY244" s="317"/>
      <c r="BZ244" s="317"/>
    </row>
    <row r="245" spans="3:78">
      <c r="C245" s="318"/>
      <c r="D245" s="318"/>
      <c r="E245" s="318"/>
      <c r="F245" s="307"/>
      <c r="G245" s="307"/>
      <c r="H245" s="307"/>
      <c r="I245" s="307"/>
      <c r="J245" s="307"/>
      <c r="K245" s="307"/>
      <c r="L245" s="307"/>
      <c r="M245" s="307"/>
      <c r="N245" s="307"/>
      <c r="O245" s="307"/>
      <c r="P245" s="307"/>
      <c r="Q245" s="307"/>
      <c r="R245" s="307"/>
      <c r="S245" s="307"/>
      <c r="T245" s="307"/>
      <c r="U245" s="307"/>
      <c r="V245" s="307"/>
      <c r="W245" s="317"/>
      <c r="X245" s="317"/>
      <c r="Y245" s="317"/>
      <c r="Z245" s="317"/>
      <c r="AA245" s="317"/>
      <c r="AB245" s="317"/>
      <c r="AC245" s="317"/>
      <c r="AD245" s="317"/>
      <c r="AE245" s="317"/>
      <c r="AF245" s="317"/>
      <c r="AG245" s="317"/>
      <c r="AH245" s="317"/>
      <c r="AI245" s="317"/>
      <c r="AJ245" s="317"/>
      <c r="AK245" s="317"/>
      <c r="AL245" s="317"/>
      <c r="AM245" s="317"/>
      <c r="AN245" s="317"/>
      <c r="AO245" s="317"/>
      <c r="AP245" s="317"/>
      <c r="AQ245" s="317"/>
      <c r="AR245" s="317"/>
      <c r="AS245" s="317"/>
      <c r="AT245" s="317"/>
      <c r="AU245" s="317"/>
      <c r="AV245" s="317"/>
      <c r="AW245" s="317"/>
      <c r="AX245" s="317"/>
      <c r="AY245" s="317"/>
      <c r="AZ245" s="317"/>
      <c r="BA245" s="317"/>
      <c r="BB245" s="317"/>
      <c r="BC245" s="317"/>
      <c r="BD245" s="317"/>
      <c r="BE245" s="317"/>
      <c r="BF245" s="317"/>
      <c r="BG245" s="317"/>
      <c r="BH245" s="317"/>
      <c r="BI245" s="317"/>
      <c r="BJ245" s="317"/>
      <c r="BK245" s="317"/>
      <c r="BL245" s="317"/>
      <c r="BM245" s="317"/>
      <c r="BN245" s="317"/>
      <c r="BO245" s="317"/>
      <c r="BP245" s="317"/>
      <c r="BQ245" s="317"/>
      <c r="BR245" s="317"/>
      <c r="BS245" s="317"/>
      <c r="BT245" s="317"/>
      <c r="BU245" s="317"/>
      <c r="BV245" s="317"/>
      <c r="BW245" s="317"/>
      <c r="BX245" s="317"/>
      <c r="BY245" s="317"/>
      <c r="BZ245" s="317"/>
    </row>
    <row r="246" spans="3:78">
      <c r="C246" s="318"/>
      <c r="D246" s="318"/>
      <c r="E246" s="318"/>
      <c r="F246" s="307"/>
      <c r="G246" s="307"/>
      <c r="H246" s="307"/>
      <c r="I246" s="307"/>
      <c r="J246" s="307"/>
      <c r="K246" s="307"/>
      <c r="L246" s="307"/>
      <c r="M246" s="307"/>
      <c r="N246" s="307"/>
      <c r="O246" s="307"/>
      <c r="P246" s="307"/>
      <c r="Q246" s="307"/>
      <c r="R246" s="307"/>
      <c r="S246" s="307"/>
      <c r="T246" s="307"/>
      <c r="U246" s="307"/>
      <c r="V246" s="307"/>
      <c r="W246" s="317"/>
      <c r="X246" s="317"/>
      <c r="Y246" s="317"/>
      <c r="Z246" s="317"/>
      <c r="AA246" s="317"/>
      <c r="AB246" s="317"/>
      <c r="AC246" s="317"/>
      <c r="AD246" s="317"/>
      <c r="AE246" s="317"/>
      <c r="AF246" s="317"/>
      <c r="AG246" s="317"/>
      <c r="AH246" s="317"/>
      <c r="AI246" s="317"/>
      <c r="AJ246" s="317"/>
      <c r="AK246" s="317"/>
      <c r="AL246" s="317"/>
      <c r="AM246" s="317"/>
      <c r="AN246" s="317"/>
      <c r="AO246" s="317"/>
      <c r="AP246" s="317"/>
      <c r="AQ246" s="317"/>
      <c r="AR246" s="317"/>
      <c r="AS246" s="317"/>
      <c r="AT246" s="317"/>
      <c r="AU246" s="317"/>
      <c r="AV246" s="317"/>
      <c r="AW246" s="317"/>
      <c r="AX246" s="317"/>
      <c r="AY246" s="317"/>
      <c r="AZ246" s="317"/>
      <c r="BA246" s="317"/>
      <c r="BB246" s="317"/>
      <c r="BC246" s="317"/>
      <c r="BD246" s="317"/>
      <c r="BE246" s="317"/>
      <c r="BF246" s="317"/>
      <c r="BG246" s="317"/>
      <c r="BH246" s="317"/>
      <c r="BI246" s="317"/>
      <c r="BJ246" s="317"/>
      <c r="BK246" s="317"/>
      <c r="BL246" s="317"/>
      <c r="BM246" s="317"/>
      <c r="BN246" s="317"/>
      <c r="BO246" s="317"/>
      <c r="BP246" s="317"/>
      <c r="BQ246" s="317"/>
      <c r="BR246" s="317"/>
      <c r="BS246" s="317"/>
      <c r="BT246" s="317"/>
      <c r="BU246" s="317"/>
      <c r="BV246" s="317"/>
      <c r="BW246" s="317"/>
      <c r="BX246" s="317"/>
      <c r="BY246" s="317"/>
      <c r="BZ246" s="317"/>
    </row>
    <row r="247" spans="3:78">
      <c r="C247" s="318"/>
      <c r="D247" s="318"/>
      <c r="E247" s="318"/>
      <c r="F247" s="307"/>
      <c r="G247" s="307"/>
      <c r="H247" s="307"/>
      <c r="I247" s="307"/>
      <c r="J247" s="307"/>
      <c r="K247" s="307"/>
      <c r="L247" s="307"/>
      <c r="M247" s="307"/>
      <c r="N247" s="307"/>
      <c r="O247" s="307"/>
      <c r="P247" s="307"/>
      <c r="Q247" s="307"/>
      <c r="R247" s="307"/>
      <c r="S247" s="307"/>
      <c r="T247" s="307"/>
      <c r="U247" s="307"/>
      <c r="V247" s="307"/>
      <c r="W247" s="317"/>
      <c r="X247" s="317"/>
      <c r="Y247" s="317"/>
      <c r="Z247" s="317"/>
      <c r="AA247" s="317"/>
      <c r="AB247" s="317"/>
      <c r="AC247" s="317"/>
      <c r="AD247" s="317"/>
      <c r="AE247" s="317"/>
      <c r="AF247" s="317"/>
      <c r="AG247" s="317"/>
      <c r="AH247" s="317"/>
      <c r="AI247" s="317"/>
      <c r="AJ247" s="317"/>
      <c r="AK247" s="317"/>
      <c r="AL247" s="317"/>
      <c r="AM247" s="317"/>
      <c r="AN247" s="317"/>
      <c r="AO247" s="317"/>
      <c r="AP247" s="317"/>
      <c r="AQ247" s="317"/>
      <c r="AR247" s="317"/>
      <c r="AS247" s="317"/>
      <c r="AT247" s="317"/>
      <c r="AU247" s="317"/>
      <c r="AV247" s="317"/>
      <c r="AW247" s="317"/>
      <c r="AX247" s="317"/>
      <c r="AY247" s="317"/>
      <c r="AZ247" s="317"/>
      <c r="BA247" s="317"/>
      <c r="BB247" s="317"/>
      <c r="BC247" s="317"/>
      <c r="BD247" s="317"/>
      <c r="BE247" s="317"/>
      <c r="BF247" s="317"/>
      <c r="BG247" s="317"/>
      <c r="BH247" s="317"/>
      <c r="BI247" s="317"/>
      <c r="BJ247" s="317"/>
      <c r="BK247" s="317"/>
      <c r="BL247" s="317"/>
      <c r="BM247" s="317"/>
      <c r="BN247" s="317"/>
      <c r="BO247" s="317"/>
      <c r="BP247" s="317"/>
      <c r="BQ247" s="317"/>
      <c r="BR247" s="317"/>
      <c r="BS247" s="317"/>
      <c r="BT247" s="317"/>
      <c r="BU247" s="317"/>
      <c r="BV247" s="317"/>
      <c r="BW247" s="317"/>
      <c r="BX247" s="317"/>
      <c r="BY247" s="317"/>
      <c r="BZ247" s="317"/>
    </row>
    <row r="248" spans="3:78">
      <c r="C248" s="318"/>
      <c r="D248" s="318"/>
      <c r="E248" s="318"/>
      <c r="F248" s="307"/>
      <c r="G248" s="307"/>
      <c r="H248" s="307"/>
      <c r="I248" s="307"/>
      <c r="J248" s="307"/>
      <c r="K248" s="307"/>
      <c r="L248" s="307"/>
      <c r="M248" s="307"/>
      <c r="N248" s="307"/>
      <c r="O248" s="307"/>
      <c r="P248" s="307"/>
      <c r="Q248" s="307"/>
      <c r="R248" s="307"/>
      <c r="S248" s="307"/>
      <c r="T248" s="307"/>
      <c r="U248" s="307"/>
      <c r="V248" s="307"/>
      <c r="W248" s="317"/>
      <c r="X248" s="317"/>
      <c r="Y248" s="317"/>
      <c r="Z248" s="317"/>
      <c r="AA248" s="317"/>
      <c r="AB248" s="317"/>
      <c r="AC248" s="317"/>
      <c r="AD248" s="317"/>
      <c r="AE248" s="317"/>
      <c r="AF248" s="317"/>
      <c r="AG248" s="317"/>
      <c r="AH248" s="317"/>
      <c r="AI248" s="317"/>
      <c r="AJ248" s="317"/>
      <c r="AK248" s="317"/>
      <c r="AL248" s="317"/>
      <c r="AM248" s="317"/>
      <c r="AN248" s="317"/>
      <c r="AO248" s="317"/>
      <c r="AP248" s="317"/>
      <c r="AQ248" s="317"/>
      <c r="AR248" s="317"/>
      <c r="AS248" s="317"/>
      <c r="AT248" s="317"/>
      <c r="AU248" s="317"/>
      <c r="AV248" s="317"/>
      <c r="AW248" s="317"/>
      <c r="AX248" s="317"/>
      <c r="AY248" s="317"/>
      <c r="AZ248" s="317"/>
      <c r="BA248" s="317"/>
      <c r="BB248" s="317"/>
      <c r="BC248" s="317"/>
      <c r="BD248" s="317"/>
      <c r="BE248" s="317"/>
      <c r="BF248" s="317"/>
      <c r="BG248" s="317"/>
      <c r="BH248" s="317"/>
      <c r="BI248" s="317"/>
      <c r="BJ248" s="317"/>
      <c r="BK248" s="317"/>
      <c r="BL248" s="317"/>
      <c r="BM248" s="317"/>
      <c r="BN248" s="317"/>
      <c r="BO248" s="317"/>
      <c r="BP248" s="317"/>
      <c r="BQ248" s="317"/>
      <c r="BR248" s="317"/>
      <c r="BS248" s="317"/>
      <c r="BT248" s="317"/>
      <c r="BU248" s="317"/>
      <c r="BV248" s="317"/>
      <c r="BW248" s="317"/>
      <c r="BX248" s="317"/>
      <c r="BY248" s="317"/>
      <c r="BZ248" s="317"/>
    </row>
    <row r="249" spans="3:78">
      <c r="C249" s="318"/>
      <c r="D249" s="318"/>
      <c r="E249" s="318"/>
      <c r="F249" s="307"/>
      <c r="G249" s="307"/>
      <c r="H249" s="307"/>
      <c r="I249" s="307"/>
      <c r="J249" s="307"/>
      <c r="K249" s="307"/>
      <c r="L249" s="307"/>
      <c r="M249" s="307"/>
      <c r="N249" s="307"/>
      <c r="O249" s="307"/>
      <c r="P249" s="307"/>
      <c r="Q249" s="307"/>
      <c r="R249" s="307"/>
      <c r="S249" s="307"/>
      <c r="T249" s="307"/>
      <c r="U249" s="307"/>
      <c r="V249" s="307"/>
      <c r="W249" s="317"/>
      <c r="X249" s="317"/>
      <c r="Y249" s="317"/>
      <c r="Z249" s="317"/>
      <c r="AA249" s="317"/>
      <c r="AB249" s="317"/>
      <c r="AC249" s="317"/>
      <c r="AD249" s="317"/>
      <c r="AE249" s="317"/>
      <c r="AF249" s="317"/>
      <c r="AG249" s="317"/>
      <c r="AH249" s="317"/>
      <c r="AI249" s="317"/>
      <c r="AJ249" s="317"/>
      <c r="AK249" s="317"/>
      <c r="AL249" s="317"/>
      <c r="AM249" s="317"/>
      <c r="AN249" s="317"/>
      <c r="AO249" s="317"/>
      <c r="AP249" s="317"/>
      <c r="AQ249" s="317"/>
      <c r="AR249" s="317"/>
      <c r="AS249" s="317"/>
      <c r="AT249" s="317"/>
      <c r="AU249" s="317"/>
      <c r="AV249" s="317"/>
      <c r="AW249" s="317"/>
      <c r="AX249" s="317"/>
      <c r="AY249" s="317"/>
      <c r="AZ249" s="317"/>
      <c r="BA249" s="317"/>
      <c r="BB249" s="317"/>
      <c r="BC249" s="317"/>
      <c r="BD249" s="317"/>
      <c r="BE249" s="317"/>
      <c r="BF249" s="317"/>
      <c r="BG249" s="317"/>
      <c r="BH249" s="317"/>
      <c r="BI249" s="317"/>
      <c r="BJ249" s="317"/>
      <c r="BK249" s="317"/>
      <c r="BL249" s="317"/>
      <c r="BM249" s="317"/>
      <c r="BN249" s="317"/>
      <c r="BO249" s="317"/>
      <c r="BP249" s="317"/>
      <c r="BQ249" s="317"/>
      <c r="BR249" s="317"/>
      <c r="BS249" s="317"/>
      <c r="BT249" s="317"/>
      <c r="BU249" s="317"/>
      <c r="BV249" s="317"/>
      <c r="BW249" s="317"/>
      <c r="BX249" s="317"/>
      <c r="BY249" s="317"/>
      <c r="BZ249" s="317"/>
    </row>
    <row r="250" spans="3:78">
      <c r="C250" s="318"/>
      <c r="D250" s="318"/>
      <c r="E250" s="318"/>
      <c r="F250" s="307"/>
      <c r="G250" s="307"/>
      <c r="H250" s="307"/>
      <c r="I250" s="307"/>
      <c r="J250" s="307"/>
      <c r="K250" s="307"/>
      <c r="L250" s="307"/>
      <c r="M250" s="307"/>
      <c r="N250" s="307"/>
      <c r="O250" s="307"/>
      <c r="P250" s="307"/>
      <c r="Q250" s="307"/>
      <c r="R250" s="307"/>
      <c r="S250" s="307"/>
      <c r="T250" s="307"/>
      <c r="U250" s="307"/>
      <c r="V250" s="307"/>
      <c r="W250" s="317"/>
      <c r="X250" s="317"/>
      <c r="Y250" s="317"/>
      <c r="Z250" s="317"/>
      <c r="AA250" s="317"/>
      <c r="AB250" s="317"/>
      <c r="AC250" s="317"/>
      <c r="AD250" s="317"/>
      <c r="AE250" s="317"/>
      <c r="AF250" s="317"/>
      <c r="AG250" s="317"/>
      <c r="AH250" s="317"/>
      <c r="AI250" s="317"/>
      <c r="AJ250" s="317"/>
      <c r="AK250" s="317"/>
      <c r="AL250" s="317"/>
      <c r="AM250" s="317"/>
      <c r="AN250" s="317"/>
      <c r="AO250" s="317"/>
      <c r="AP250" s="317"/>
      <c r="AQ250" s="317"/>
      <c r="AR250" s="317"/>
      <c r="AS250" s="317"/>
      <c r="AT250" s="317"/>
      <c r="AU250" s="317"/>
      <c r="AV250" s="317"/>
      <c r="AW250" s="317"/>
      <c r="AX250" s="317"/>
      <c r="AY250" s="317"/>
      <c r="AZ250" s="317"/>
      <c r="BA250" s="317"/>
      <c r="BB250" s="317"/>
      <c r="BC250" s="317"/>
      <c r="BD250" s="317"/>
      <c r="BE250" s="317"/>
      <c r="BF250" s="317"/>
      <c r="BG250" s="317"/>
      <c r="BH250" s="317"/>
      <c r="BI250" s="317"/>
      <c r="BJ250" s="317"/>
      <c r="BK250" s="317"/>
      <c r="BL250" s="317"/>
      <c r="BM250" s="317"/>
      <c r="BN250" s="317"/>
      <c r="BO250" s="317"/>
      <c r="BP250" s="317"/>
      <c r="BQ250" s="317"/>
      <c r="BR250" s="317"/>
      <c r="BS250" s="317"/>
      <c r="BT250" s="317"/>
      <c r="BU250" s="317"/>
      <c r="BV250" s="317"/>
      <c r="BW250" s="317"/>
      <c r="BX250" s="317"/>
      <c r="BY250" s="317"/>
      <c r="BZ250" s="317"/>
    </row>
    <row r="251" spans="3:78">
      <c r="C251" s="318"/>
      <c r="D251" s="318"/>
      <c r="E251" s="318"/>
      <c r="F251" s="307"/>
      <c r="G251" s="307"/>
      <c r="H251" s="307"/>
      <c r="I251" s="307"/>
      <c r="J251" s="307"/>
      <c r="K251" s="307"/>
      <c r="L251" s="307"/>
      <c r="M251" s="307"/>
      <c r="N251" s="307"/>
      <c r="O251" s="307"/>
      <c r="P251" s="307"/>
      <c r="Q251" s="307"/>
      <c r="R251" s="307"/>
      <c r="S251" s="307"/>
      <c r="T251" s="307"/>
      <c r="U251" s="307"/>
      <c r="V251" s="307"/>
      <c r="W251" s="317"/>
      <c r="X251" s="317"/>
      <c r="Y251" s="317"/>
      <c r="Z251" s="317"/>
      <c r="AA251" s="317"/>
      <c r="AB251" s="317"/>
      <c r="AC251" s="317"/>
      <c r="AD251" s="317"/>
      <c r="AE251" s="317"/>
      <c r="AF251" s="317"/>
      <c r="AG251" s="317"/>
      <c r="AH251" s="317"/>
      <c r="AI251" s="317"/>
      <c r="AJ251" s="317"/>
      <c r="AK251" s="317"/>
      <c r="AL251" s="317"/>
      <c r="AM251" s="317"/>
      <c r="AN251" s="317"/>
      <c r="AO251" s="317"/>
      <c r="AP251" s="317"/>
      <c r="AQ251" s="317"/>
      <c r="AR251" s="317"/>
      <c r="AS251" s="317"/>
      <c r="AT251" s="317"/>
      <c r="AU251" s="317"/>
      <c r="AV251" s="317"/>
      <c r="AW251" s="317"/>
      <c r="AX251" s="317"/>
      <c r="AY251" s="317"/>
      <c r="AZ251" s="317"/>
      <c r="BA251" s="317"/>
      <c r="BB251" s="317"/>
      <c r="BC251" s="317"/>
      <c r="BD251" s="317"/>
      <c r="BE251" s="317"/>
      <c r="BF251" s="317"/>
      <c r="BG251" s="317"/>
      <c r="BH251" s="317"/>
      <c r="BI251" s="317"/>
      <c r="BJ251" s="317"/>
      <c r="BK251" s="317"/>
      <c r="BL251" s="317"/>
      <c r="BM251" s="317"/>
      <c r="BN251" s="317"/>
      <c r="BO251" s="317"/>
      <c r="BP251" s="317"/>
      <c r="BQ251" s="317"/>
      <c r="BR251" s="317"/>
      <c r="BS251" s="317"/>
      <c r="BT251" s="317"/>
      <c r="BU251" s="317"/>
      <c r="BV251" s="317"/>
      <c r="BW251" s="317"/>
      <c r="BX251" s="317"/>
      <c r="BY251" s="317"/>
      <c r="BZ251" s="317"/>
    </row>
    <row r="252" spans="3:78">
      <c r="C252" s="318"/>
      <c r="D252" s="318"/>
      <c r="E252" s="318"/>
      <c r="F252" s="307"/>
      <c r="G252" s="307"/>
      <c r="H252" s="307"/>
      <c r="I252" s="307"/>
      <c r="J252" s="307"/>
      <c r="K252" s="307"/>
      <c r="L252" s="307"/>
      <c r="M252" s="307"/>
      <c r="N252" s="307"/>
      <c r="O252" s="307"/>
      <c r="P252" s="307"/>
      <c r="Q252" s="307"/>
      <c r="R252" s="307"/>
      <c r="S252" s="307"/>
      <c r="T252" s="307"/>
      <c r="U252" s="307"/>
      <c r="V252" s="307"/>
      <c r="W252" s="317"/>
      <c r="X252" s="317"/>
      <c r="Y252" s="317"/>
      <c r="Z252" s="317"/>
      <c r="AA252" s="317"/>
      <c r="AB252" s="317"/>
      <c r="AC252" s="317"/>
      <c r="AD252" s="317"/>
      <c r="AE252" s="317"/>
      <c r="AF252" s="317"/>
      <c r="AG252" s="317"/>
      <c r="AH252" s="317"/>
      <c r="AI252" s="317"/>
      <c r="AJ252" s="317"/>
      <c r="AK252" s="317"/>
      <c r="AL252" s="317"/>
      <c r="AM252" s="317"/>
      <c r="AN252" s="317"/>
      <c r="AO252" s="317"/>
      <c r="AP252" s="317"/>
      <c r="AQ252" s="317"/>
      <c r="AR252" s="317"/>
      <c r="AS252" s="317"/>
      <c r="AT252" s="317"/>
      <c r="AU252" s="317"/>
      <c r="AV252" s="317"/>
      <c r="AW252" s="317"/>
      <c r="AX252" s="317"/>
      <c r="AY252" s="317"/>
      <c r="AZ252" s="317"/>
      <c r="BA252" s="317"/>
      <c r="BB252" s="317"/>
      <c r="BC252" s="317"/>
      <c r="BD252" s="317"/>
      <c r="BE252" s="317"/>
      <c r="BF252" s="317"/>
      <c r="BG252" s="317"/>
      <c r="BH252" s="317"/>
      <c r="BI252" s="317"/>
      <c r="BJ252" s="317"/>
      <c r="BK252" s="317"/>
      <c r="BL252" s="317"/>
      <c r="BM252" s="317"/>
      <c r="BN252" s="317"/>
      <c r="BO252" s="317"/>
      <c r="BP252" s="317"/>
      <c r="BQ252" s="317"/>
      <c r="BR252" s="317"/>
      <c r="BS252" s="317"/>
      <c r="BT252" s="317"/>
      <c r="BU252" s="317"/>
      <c r="BV252" s="317"/>
      <c r="BW252" s="317"/>
      <c r="BX252" s="317"/>
      <c r="BY252" s="317"/>
      <c r="BZ252" s="317"/>
    </row>
    <row r="253" spans="3:78">
      <c r="C253" s="318"/>
      <c r="D253" s="318"/>
      <c r="E253" s="318"/>
      <c r="F253" s="307"/>
      <c r="G253" s="307"/>
      <c r="H253" s="307"/>
      <c r="I253" s="307"/>
      <c r="J253" s="307"/>
      <c r="K253" s="307"/>
      <c r="L253" s="307"/>
      <c r="M253" s="307"/>
      <c r="N253" s="307"/>
      <c r="O253" s="307"/>
      <c r="P253" s="307"/>
      <c r="Q253" s="307"/>
      <c r="R253" s="307"/>
      <c r="S253" s="307"/>
      <c r="T253" s="307"/>
      <c r="U253" s="307"/>
      <c r="V253" s="307"/>
      <c r="W253" s="317"/>
      <c r="X253" s="317"/>
      <c r="Y253" s="317"/>
      <c r="Z253" s="317"/>
      <c r="AA253" s="317"/>
      <c r="AB253" s="317"/>
      <c r="AC253" s="317"/>
      <c r="AD253" s="317"/>
      <c r="AE253" s="317"/>
      <c r="AF253" s="317"/>
      <c r="AG253" s="317"/>
      <c r="AH253" s="317"/>
      <c r="AI253" s="317"/>
      <c r="AJ253" s="317"/>
      <c r="AK253" s="317"/>
      <c r="AL253" s="317"/>
      <c r="AM253" s="317"/>
      <c r="AN253" s="317"/>
      <c r="AO253" s="317"/>
      <c r="AP253" s="317"/>
      <c r="AQ253" s="317"/>
      <c r="AR253" s="317"/>
      <c r="AS253" s="317"/>
      <c r="AT253" s="317"/>
      <c r="AU253" s="317"/>
      <c r="AV253" s="317"/>
      <c r="AW253" s="317"/>
      <c r="AX253" s="317"/>
      <c r="AY253" s="317"/>
      <c r="AZ253" s="317"/>
      <c r="BA253" s="317"/>
      <c r="BB253" s="317"/>
      <c r="BC253" s="317"/>
      <c r="BD253" s="317"/>
      <c r="BE253" s="317"/>
      <c r="BF253" s="317"/>
      <c r="BG253" s="317"/>
      <c r="BH253" s="317"/>
      <c r="BI253" s="317"/>
      <c r="BJ253" s="317"/>
      <c r="BK253" s="317"/>
      <c r="BL253" s="317"/>
      <c r="BM253" s="317"/>
      <c r="BN253" s="317"/>
      <c r="BO253" s="317"/>
      <c r="BP253" s="317"/>
      <c r="BQ253" s="317"/>
      <c r="BR253" s="317"/>
      <c r="BS253" s="317"/>
      <c r="BT253" s="317"/>
      <c r="BU253" s="317"/>
      <c r="BV253" s="317"/>
      <c r="BW253" s="317"/>
      <c r="BX253" s="317"/>
      <c r="BY253" s="317"/>
      <c r="BZ253" s="317"/>
    </row>
    <row r="254" spans="3:78">
      <c r="C254" s="318"/>
      <c r="D254" s="318"/>
      <c r="E254" s="318"/>
      <c r="F254" s="307"/>
      <c r="G254" s="307"/>
      <c r="H254" s="307"/>
      <c r="I254" s="307"/>
      <c r="J254" s="307"/>
      <c r="K254" s="307"/>
      <c r="L254" s="307"/>
      <c r="M254" s="307"/>
      <c r="N254" s="307"/>
      <c r="O254" s="307"/>
      <c r="P254" s="307"/>
      <c r="Q254" s="307"/>
      <c r="R254" s="307"/>
      <c r="S254" s="307"/>
      <c r="T254" s="307"/>
      <c r="U254" s="307"/>
      <c r="V254" s="307"/>
      <c r="W254" s="317"/>
      <c r="X254" s="317"/>
      <c r="Y254" s="317"/>
      <c r="Z254" s="317"/>
      <c r="AA254" s="317"/>
      <c r="AB254" s="317"/>
      <c r="AC254" s="317"/>
      <c r="AD254" s="317"/>
      <c r="AE254" s="317"/>
      <c r="AF254" s="317"/>
      <c r="AG254" s="317"/>
      <c r="AH254" s="317"/>
      <c r="AI254" s="317"/>
      <c r="AJ254" s="317"/>
      <c r="AK254" s="317"/>
      <c r="AL254" s="317"/>
      <c r="AM254" s="317"/>
      <c r="AN254" s="317"/>
      <c r="AO254" s="317"/>
      <c r="AP254" s="317"/>
      <c r="AQ254" s="317"/>
      <c r="AR254" s="317"/>
      <c r="AS254" s="317"/>
      <c r="AT254" s="317"/>
      <c r="AU254" s="317"/>
      <c r="AV254" s="317"/>
      <c r="AW254" s="317"/>
      <c r="AX254" s="317"/>
      <c r="AY254" s="317"/>
      <c r="AZ254" s="317"/>
      <c r="BA254" s="317"/>
      <c r="BB254" s="317"/>
      <c r="BC254" s="317"/>
      <c r="BD254" s="317"/>
      <c r="BE254" s="317"/>
      <c r="BF254" s="317"/>
      <c r="BG254" s="317"/>
      <c r="BH254" s="317"/>
      <c r="BI254" s="317"/>
      <c r="BJ254" s="317"/>
      <c r="BK254" s="317"/>
      <c r="BL254" s="317"/>
      <c r="BM254" s="317"/>
      <c r="BN254" s="317"/>
      <c r="BO254" s="317"/>
      <c r="BP254" s="317"/>
      <c r="BQ254" s="317"/>
      <c r="BR254" s="317"/>
      <c r="BS254" s="317"/>
      <c r="BT254" s="317"/>
      <c r="BU254" s="317"/>
      <c r="BV254" s="317"/>
      <c r="BW254" s="317"/>
      <c r="BX254" s="317"/>
      <c r="BY254" s="317"/>
      <c r="BZ254" s="317"/>
    </row>
    <row r="255" spans="3:78">
      <c r="C255" s="318"/>
      <c r="D255" s="318"/>
      <c r="E255" s="318"/>
      <c r="F255" s="307"/>
      <c r="G255" s="307"/>
      <c r="H255" s="307"/>
      <c r="I255" s="307"/>
      <c r="J255" s="307"/>
      <c r="K255" s="307"/>
      <c r="L255" s="307"/>
      <c r="M255" s="307"/>
      <c r="N255" s="307"/>
      <c r="O255" s="307"/>
      <c r="P255" s="307"/>
      <c r="Q255" s="307"/>
      <c r="R255" s="307"/>
      <c r="S255" s="307"/>
      <c r="T255" s="307"/>
      <c r="U255" s="307"/>
      <c r="V255" s="307"/>
      <c r="W255" s="317"/>
      <c r="X255" s="317"/>
      <c r="Y255" s="317"/>
      <c r="Z255" s="317"/>
      <c r="AA255" s="317"/>
      <c r="AB255" s="317"/>
      <c r="AC255" s="317"/>
      <c r="AD255" s="317"/>
      <c r="AE255" s="317"/>
      <c r="AF255" s="317"/>
      <c r="AG255" s="317"/>
      <c r="AH255" s="317"/>
      <c r="AI255" s="317"/>
      <c r="AJ255" s="317"/>
      <c r="AK255" s="317"/>
      <c r="AL255" s="317"/>
      <c r="AM255" s="317"/>
      <c r="AN255" s="317"/>
      <c r="AO255" s="317"/>
      <c r="AP255" s="317"/>
      <c r="AQ255" s="317"/>
      <c r="AR255" s="317"/>
      <c r="AS255" s="317"/>
      <c r="AT255" s="317"/>
      <c r="AU255" s="317"/>
      <c r="AV255" s="317"/>
      <c r="AW255" s="317"/>
      <c r="AX255" s="317"/>
      <c r="AY255" s="317"/>
      <c r="AZ255" s="317"/>
      <c r="BA255" s="317"/>
      <c r="BB255" s="317"/>
      <c r="BC255" s="317"/>
      <c r="BD255" s="317"/>
      <c r="BE255" s="317"/>
      <c r="BF255" s="317"/>
      <c r="BG255" s="317"/>
      <c r="BH255" s="317"/>
      <c r="BI255" s="317"/>
      <c r="BJ255" s="317"/>
      <c r="BK255" s="317"/>
      <c r="BL255" s="317"/>
      <c r="BM255" s="317"/>
      <c r="BN255" s="317"/>
      <c r="BO255" s="317"/>
      <c r="BP255" s="317"/>
      <c r="BQ255" s="317"/>
      <c r="BR255" s="317"/>
      <c r="BS255" s="317"/>
      <c r="BT255" s="317"/>
      <c r="BU255" s="317"/>
      <c r="BV255" s="317"/>
      <c r="BW255" s="317"/>
      <c r="BX255" s="317"/>
      <c r="BY255" s="317"/>
      <c r="BZ255" s="317"/>
    </row>
    <row r="256" spans="3:78">
      <c r="C256" s="318"/>
      <c r="D256" s="318"/>
      <c r="E256" s="318"/>
      <c r="F256" s="307"/>
      <c r="G256" s="307"/>
      <c r="H256" s="307"/>
      <c r="I256" s="307"/>
      <c r="J256" s="307"/>
      <c r="K256" s="307"/>
      <c r="L256" s="307"/>
      <c r="M256" s="307"/>
      <c r="N256" s="307"/>
      <c r="O256" s="307"/>
      <c r="P256" s="307"/>
      <c r="Q256" s="307"/>
      <c r="R256" s="307"/>
      <c r="S256" s="307"/>
      <c r="T256" s="307"/>
      <c r="U256" s="307"/>
      <c r="V256" s="307"/>
      <c r="W256" s="317"/>
      <c r="X256" s="317"/>
      <c r="Y256" s="317"/>
      <c r="Z256" s="317"/>
      <c r="AA256" s="317"/>
      <c r="AB256" s="317"/>
      <c r="AC256" s="317"/>
      <c r="AD256" s="317"/>
      <c r="AE256" s="317"/>
      <c r="AF256" s="317"/>
      <c r="AG256" s="317"/>
      <c r="AH256" s="317"/>
      <c r="AI256" s="317"/>
      <c r="AJ256" s="317"/>
      <c r="AK256" s="317"/>
      <c r="AL256" s="317"/>
      <c r="AM256" s="317"/>
      <c r="AN256" s="317"/>
      <c r="AO256" s="317"/>
      <c r="AP256" s="317"/>
      <c r="AQ256" s="317"/>
      <c r="AR256" s="317"/>
      <c r="AS256" s="317"/>
      <c r="AT256" s="317"/>
      <c r="AU256" s="317"/>
      <c r="AV256" s="317"/>
      <c r="AW256" s="317"/>
      <c r="AX256" s="317"/>
      <c r="AY256" s="317"/>
      <c r="AZ256" s="317"/>
      <c r="BA256" s="317"/>
      <c r="BB256" s="317"/>
      <c r="BC256" s="317"/>
      <c r="BD256" s="317"/>
      <c r="BE256" s="317"/>
      <c r="BF256" s="317"/>
      <c r="BG256" s="317"/>
      <c r="BH256" s="317"/>
      <c r="BI256" s="317"/>
      <c r="BJ256" s="317"/>
      <c r="BK256" s="317"/>
      <c r="BL256" s="317"/>
      <c r="BM256" s="317"/>
      <c r="BN256" s="317"/>
      <c r="BO256" s="317"/>
      <c r="BP256" s="317"/>
      <c r="BQ256" s="317"/>
      <c r="BR256" s="317"/>
      <c r="BS256" s="317"/>
      <c r="BT256" s="317"/>
      <c r="BU256" s="317"/>
      <c r="BV256" s="317"/>
      <c r="BW256" s="317"/>
      <c r="BX256" s="317"/>
      <c r="BY256" s="317"/>
      <c r="BZ256" s="317"/>
    </row>
    <row r="257" spans="3:78">
      <c r="C257" s="318"/>
      <c r="D257" s="318"/>
      <c r="E257" s="318"/>
      <c r="F257" s="307"/>
      <c r="G257" s="307"/>
      <c r="H257" s="307"/>
      <c r="I257" s="307"/>
      <c r="J257" s="307"/>
      <c r="K257" s="307"/>
      <c r="L257" s="307"/>
      <c r="M257" s="307"/>
      <c r="N257" s="307"/>
      <c r="O257" s="307"/>
      <c r="P257" s="307"/>
      <c r="Q257" s="307"/>
      <c r="R257" s="307"/>
      <c r="S257" s="307"/>
      <c r="T257" s="307"/>
      <c r="U257" s="307"/>
      <c r="V257" s="307"/>
      <c r="W257" s="317"/>
      <c r="X257" s="317"/>
      <c r="Y257" s="317"/>
      <c r="Z257" s="317"/>
      <c r="AA257" s="317"/>
      <c r="AB257" s="317"/>
      <c r="AC257" s="317"/>
      <c r="AD257" s="317"/>
      <c r="AE257" s="317"/>
      <c r="AF257" s="317"/>
      <c r="AG257" s="317"/>
      <c r="AH257" s="317"/>
      <c r="AI257" s="317"/>
      <c r="AJ257" s="317"/>
      <c r="AK257" s="317"/>
      <c r="AL257" s="317"/>
      <c r="AM257" s="317"/>
      <c r="AN257" s="317"/>
      <c r="AO257" s="317"/>
      <c r="AP257" s="317"/>
      <c r="AQ257" s="317"/>
      <c r="AR257" s="317"/>
      <c r="AS257" s="317"/>
      <c r="AT257" s="317"/>
      <c r="AU257" s="317"/>
      <c r="AV257" s="317"/>
      <c r="AW257" s="317"/>
      <c r="AX257" s="317"/>
      <c r="AY257" s="317"/>
      <c r="AZ257" s="317"/>
      <c r="BA257" s="317"/>
      <c r="BB257" s="317"/>
      <c r="BC257" s="317"/>
      <c r="BD257" s="317"/>
      <c r="BE257" s="317"/>
      <c r="BF257" s="317"/>
      <c r="BG257" s="317"/>
      <c r="BH257" s="317"/>
      <c r="BI257" s="317"/>
      <c r="BJ257" s="317"/>
      <c r="BK257" s="317"/>
      <c r="BL257" s="317"/>
      <c r="BM257" s="317"/>
      <c r="BN257" s="317"/>
      <c r="BO257" s="317"/>
      <c r="BP257" s="317"/>
      <c r="BQ257" s="317"/>
      <c r="BR257" s="317"/>
      <c r="BS257" s="317"/>
      <c r="BT257" s="317"/>
      <c r="BU257" s="317"/>
      <c r="BV257" s="317"/>
      <c r="BW257" s="317"/>
      <c r="BX257" s="317"/>
      <c r="BY257" s="317"/>
      <c r="BZ257" s="317"/>
    </row>
    <row r="258" spans="3:78">
      <c r="C258" s="318"/>
      <c r="D258" s="318"/>
      <c r="E258" s="318"/>
      <c r="F258" s="307"/>
      <c r="G258" s="307"/>
      <c r="H258" s="307"/>
      <c r="I258" s="307"/>
      <c r="J258" s="307"/>
      <c r="K258" s="307"/>
      <c r="L258" s="307"/>
      <c r="M258" s="307"/>
      <c r="N258" s="307"/>
      <c r="O258" s="307"/>
      <c r="P258" s="307"/>
      <c r="Q258" s="307"/>
      <c r="R258" s="307"/>
      <c r="S258" s="307"/>
      <c r="T258" s="307"/>
      <c r="U258" s="307"/>
      <c r="V258" s="307"/>
      <c r="W258" s="317"/>
      <c r="X258" s="317"/>
      <c r="Y258" s="317"/>
      <c r="Z258" s="317"/>
      <c r="AA258" s="317"/>
      <c r="AB258" s="317"/>
      <c r="AC258" s="317"/>
      <c r="AD258" s="317"/>
      <c r="AE258" s="317"/>
      <c r="AF258" s="317"/>
      <c r="AG258" s="317"/>
      <c r="AH258" s="317"/>
      <c r="AI258" s="317"/>
      <c r="AJ258" s="317"/>
      <c r="AK258" s="317"/>
      <c r="AL258" s="317"/>
      <c r="AM258" s="317"/>
      <c r="AN258" s="317"/>
      <c r="AO258" s="317"/>
      <c r="AP258" s="317"/>
      <c r="AQ258" s="317"/>
      <c r="AR258" s="317"/>
      <c r="AS258" s="317"/>
      <c r="AT258" s="317"/>
      <c r="AU258" s="317"/>
      <c r="AV258" s="317"/>
      <c r="AW258" s="317"/>
      <c r="AX258" s="317"/>
      <c r="AY258" s="317"/>
      <c r="AZ258" s="317"/>
      <c r="BA258" s="317"/>
      <c r="BB258" s="317"/>
      <c r="BC258" s="317"/>
      <c r="BD258" s="317"/>
      <c r="BE258" s="317"/>
      <c r="BF258" s="317"/>
      <c r="BG258" s="317"/>
      <c r="BH258" s="317"/>
      <c r="BI258" s="317"/>
      <c r="BJ258" s="317"/>
      <c r="BK258" s="317"/>
      <c r="BL258" s="317"/>
      <c r="BM258" s="317"/>
      <c r="BN258" s="317"/>
      <c r="BO258" s="317"/>
      <c r="BP258" s="317"/>
      <c r="BQ258" s="317"/>
      <c r="BR258" s="317"/>
      <c r="BS258" s="317"/>
      <c r="BT258" s="317"/>
      <c r="BU258" s="317"/>
      <c r="BV258" s="317"/>
      <c r="BW258" s="317"/>
      <c r="BX258" s="317"/>
      <c r="BY258" s="317"/>
      <c r="BZ258" s="317"/>
    </row>
    <row r="259" spans="3:78">
      <c r="C259" s="318"/>
      <c r="D259" s="318"/>
      <c r="E259" s="318"/>
      <c r="F259" s="307"/>
      <c r="G259" s="307"/>
      <c r="H259" s="307"/>
      <c r="I259" s="307"/>
      <c r="J259" s="307"/>
      <c r="K259" s="307"/>
      <c r="L259" s="307"/>
      <c r="M259" s="307"/>
      <c r="N259" s="307"/>
      <c r="O259" s="307"/>
      <c r="P259" s="307"/>
      <c r="Q259" s="307"/>
      <c r="R259" s="307"/>
      <c r="S259" s="307"/>
      <c r="T259" s="307"/>
      <c r="U259" s="307"/>
      <c r="V259" s="307"/>
      <c r="W259" s="317"/>
      <c r="X259" s="317"/>
      <c r="Y259" s="317"/>
      <c r="Z259" s="317"/>
      <c r="AA259" s="317"/>
      <c r="AB259" s="317"/>
      <c r="AC259" s="317"/>
      <c r="AD259" s="317"/>
      <c r="AE259" s="317"/>
      <c r="AF259" s="317"/>
      <c r="AG259" s="317"/>
      <c r="AH259" s="317"/>
      <c r="AI259" s="317"/>
      <c r="AJ259" s="317"/>
      <c r="AK259" s="317"/>
      <c r="AL259" s="317"/>
      <c r="AM259" s="317"/>
      <c r="AN259" s="317"/>
      <c r="AO259" s="317"/>
      <c r="AP259" s="317"/>
      <c r="AQ259" s="317"/>
      <c r="AR259" s="317"/>
      <c r="AS259" s="317"/>
      <c r="AT259" s="317"/>
      <c r="AU259" s="317"/>
      <c r="AV259" s="317"/>
      <c r="AW259" s="317"/>
      <c r="AX259" s="317"/>
      <c r="AY259" s="317"/>
      <c r="AZ259" s="317"/>
      <c r="BA259" s="317"/>
      <c r="BB259" s="317"/>
      <c r="BC259" s="317"/>
      <c r="BD259" s="317"/>
      <c r="BE259" s="317"/>
      <c r="BF259" s="317"/>
      <c r="BG259" s="317"/>
      <c r="BH259" s="317"/>
      <c r="BI259" s="317"/>
      <c r="BJ259" s="317"/>
      <c r="BK259" s="317"/>
      <c r="BL259" s="317"/>
      <c r="BM259" s="317"/>
      <c r="BN259" s="317"/>
      <c r="BO259" s="317"/>
      <c r="BP259" s="317"/>
      <c r="BQ259" s="317"/>
      <c r="BR259" s="317"/>
      <c r="BS259" s="317"/>
      <c r="BT259" s="317"/>
      <c r="BU259" s="317"/>
      <c r="BV259" s="317"/>
      <c r="BW259" s="317"/>
      <c r="BX259" s="317"/>
      <c r="BY259" s="317"/>
      <c r="BZ259" s="317"/>
    </row>
    <row r="260" spans="3:78">
      <c r="C260" s="318"/>
      <c r="D260" s="318"/>
      <c r="E260" s="318"/>
      <c r="F260" s="307"/>
      <c r="G260" s="307"/>
      <c r="H260" s="307"/>
      <c r="I260" s="307"/>
      <c r="J260" s="307"/>
      <c r="K260" s="307"/>
      <c r="L260" s="307"/>
      <c r="M260" s="307"/>
      <c r="N260" s="307"/>
      <c r="O260" s="307"/>
      <c r="P260" s="307"/>
      <c r="Q260" s="307"/>
      <c r="R260" s="307"/>
      <c r="S260" s="307"/>
      <c r="T260" s="307"/>
      <c r="U260" s="307"/>
      <c r="V260" s="307"/>
      <c r="W260" s="317"/>
      <c r="X260" s="317"/>
      <c r="Y260" s="317"/>
      <c r="Z260" s="317"/>
      <c r="AA260" s="317"/>
      <c r="AB260" s="317"/>
      <c r="AC260" s="317"/>
      <c r="AD260" s="317"/>
      <c r="AE260" s="317"/>
      <c r="AF260" s="317"/>
      <c r="AG260" s="317"/>
      <c r="AH260" s="317"/>
      <c r="AI260" s="317"/>
      <c r="AJ260" s="317"/>
      <c r="AK260" s="317"/>
      <c r="AL260" s="317"/>
      <c r="AM260" s="317"/>
      <c r="AN260" s="317"/>
      <c r="AO260" s="317"/>
      <c r="AP260" s="317"/>
      <c r="AQ260" s="317"/>
      <c r="AR260" s="317"/>
      <c r="AS260" s="317"/>
      <c r="AT260" s="317"/>
      <c r="AU260" s="317"/>
      <c r="AV260" s="317"/>
      <c r="AW260" s="317"/>
      <c r="AX260" s="317"/>
      <c r="AY260" s="317"/>
      <c r="AZ260" s="317"/>
      <c r="BA260" s="317"/>
      <c r="BB260" s="317"/>
      <c r="BC260" s="317"/>
      <c r="BD260" s="317"/>
      <c r="BE260" s="317"/>
      <c r="BF260" s="317"/>
      <c r="BG260" s="317"/>
      <c r="BH260" s="317"/>
      <c r="BI260" s="317"/>
      <c r="BJ260" s="317"/>
      <c r="BK260" s="317"/>
      <c r="BL260" s="317"/>
      <c r="BM260" s="317"/>
      <c r="BN260" s="317"/>
      <c r="BO260" s="317"/>
      <c r="BP260" s="317"/>
      <c r="BQ260" s="317"/>
      <c r="BR260" s="317"/>
      <c r="BS260" s="317"/>
      <c r="BT260" s="317"/>
      <c r="BU260" s="317"/>
      <c r="BV260" s="317"/>
      <c r="BW260" s="317"/>
      <c r="BX260" s="317"/>
      <c r="BY260" s="317"/>
      <c r="BZ260" s="317"/>
    </row>
    <row r="261" spans="3:78">
      <c r="C261" s="318"/>
      <c r="D261" s="318"/>
      <c r="E261" s="318"/>
      <c r="F261" s="307"/>
      <c r="G261" s="307"/>
      <c r="H261" s="307"/>
      <c r="I261" s="307"/>
      <c r="J261" s="307"/>
      <c r="K261" s="307"/>
      <c r="L261" s="307"/>
      <c r="M261" s="307"/>
      <c r="N261" s="307"/>
      <c r="O261" s="307"/>
      <c r="P261" s="307"/>
      <c r="Q261" s="307"/>
      <c r="R261" s="307"/>
      <c r="S261" s="307"/>
      <c r="T261" s="307"/>
      <c r="U261" s="307"/>
      <c r="V261" s="307"/>
      <c r="W261" s="317"/>
      <c r="X261" s="317"/>
      <c r="Y261" s="317"/>
      <c r="Z261" s="317"/>
      <c r="AA261" s="317"/>
      <c r="AB261" s="317"/>
      <c r="AC261" s="317"/>
      <c r="AD261" s="317"/>
      <c r="AE261" s="317"/>
      <c r="AF261" s="317"/>
      <c r="AG261" s="317"/>
      <c r="AH261" s="317"/>
      <c r="AI261" s="317"/>
      <c r="AJ261" s="317"/>
      <c r="AK261" s="317"/>
      <c r="AL261" s="317"/>
      <c r="AM261" s="317"/>
      <c r="AN261" s="317"/>
      <c r="AO261" s="317"/>
      <c r="AP261" s="317"/>
      <c r="AQ261" s="317"/>
      <c r="AR261" s="317"/>
      <c r="AS261" s="317"/>
      <c r="AT261" s="317"/>
      <c r="AU261" s="317"/>
      <c r="AV261" s="317"/>
      <c r="AW261" s="317"/>
      <c r="AX261" s="317"/>
      <c r="AY261" s="317"/>
      <c r="AZ261" s="317"/>
      <c r="BA261" s="317"/>
      <c r="BB261" s="317"/>
      <c r="BC261" s="317"/>
      <c r="BD261" s="317"/>
      <c r="BE261" s="317"/>
      <c r="BF261" s="317"/>
      <c r="BG261" s="317"/>
      <c r="BH261" s="317"/>
      <c r="BI261" s="317"/>
      <c r="BJ261" s="317"/>
      <c r="BK261" s="317"/>
      <c r="BL261" s="317"/>
      <c r="BM261" s="317"/>
      <c r="BN261" s="317"/>
      <c r="BO261" s="317"/>
      <c r="BP261" s="317"/>
      <c r="BQ261" s="317"/>
      <c r="BR261" s="317"/>
      <c r="BS261" s="317"/>
      <c r="BT261" s="317"/>
      <c r="BU261" s="317"/>
      <c r="BV261" s="317"/>
      <c r="BW261" s="317"/>
      <c r="BX261" s="317"/>
      <c r="BY261" s="317"/>
      <c r="BZ261" s="317"/>
    </row>
    <row r="262" spans="3:78">
      <c r="C262" s="318"/>
      <c r="D262" s="318"/>
      <c r="E262" s="318"/>
      <c r="F262" s="307"/>
      <c r="G262" s="307"/>
      <c r="H262" s="307"/>
      <c r="I262" s="307"/>
      <c r="J262" s="307"/>
      <c r="K262" s="307"/>
      <c r="L262" s="307"/>
      <c r="M262" s="307"/>
      <c r="N262" s="307"/>
      <c r="O262" s="307"/>
      <c r="P262" s="307"/>
      <c r="Q262" s="307"/>
      <c r="R262" s="307"/>
      <c r="S262" s="307"/>
      <c r="T262" s="307"/>
      <c r="U262" s="307"/>
      <c r="V262" s="307"/>
      <c r="W262" s="317"/>
      <c r="X262" s="317"/>
      <c r="Y262" s="317"/>
      <c r="Z262" s="317"/>
      <c r="AA262" s="317"/>
      <c r="AB262" s="317"/>
      <c r="AC262" s="317"/>
      <c r="AD262" s="317"/>
      <c r="AE262" s="317"/>
      <c r="AF262" s="317"/>
      <c r="AG262" s="317"/>
      <c r="AH262" s="317"/>
      <c r="AI262" s="317"/>
      <c r="AJ262" s="317"/>
      <c r="AK262" s="317"/>
      <c r="AL262" s="317"/>
      <c r="AM262" s="317"/>
      <c r="AN262" s="317"/>
      <c r="AO262" s="317"/>
      <c r="AP262" s="317"/>
      <c r="AQ262" s="317"/>
      <c r="AR262" s="317"/>
      <c r="AS262" s="317"/>
      <c r="AT262" s="317"/>
      <c r="AU262" s="317"/>
      <c r="AV262" s="317"/>
      <c r="AW262" s="317"/>
      <c r="AX262" s="317"/>
      <c r="AY262" s="317"/>
      <c r="AZ262" s="317"/>
      <c r="BA262" s="317"/>
      <c r="BB262" s="317"/>
      <c r="BC262" s="317"/>
      <c r="BD262" s="317"/>
      <c r="BE262" s="317"/>
      <c r="BF262" s="317"/>
      <c r="BG262" s="317"/>
      <c r="BH262" s="317"/>
      <c r="BI262" s="317"/>
      <c r="BJ262" s="317"/>
      <c r="BK262" s="317"/>
      <c r="BL262" s="317"/>
      <c r="BM262" s="317"/>
      <c r="BN262" s="317"/>
      <c r="BO262" s="317"/>
      <c r="BP262" s="317"/>
      <c r="BQ262" s="317"/>
      <c r="BR262" s="317"/>
      <c r="BS262" s="317"/>
      <c r="BT262" s="317"/>
      <c r="BU262" s="317"/>
      <c r="BV262" s="317"/>
      <c r="BW262" s="317"/>
      <c r="BX262" s="317"/>
      <c r="BY262" s="317"/>
      <c r="BZ262" s="317"/>
    </row>
    <row r="263" spans="3:78">
      <c r="C263" s="318"/>
      <c r="D263" s="318"/>
      <c r="E263" s="318"/>
      <c r="F263" s="307"/>
      <c r="G263" s="307"/>
      <c r="H263" s="307"/>
      <c r="I263" s="307"/>
      <c r="J263" s="307"/>
      <c r="K263" s="307"/>
      <c r="L263" s="307"/>
      <c r="M263" s="307"/>
      <c r="N263" s="307"/>
      <c r="O263" s="307"/>
      <c r="P263" s="307"/>
      <c r="Q263" s="307"/>
      <c r="R263" s="307"/>
      <c r="S263" s="307"/>
      <c r="T263" s="307"/>
      <c r="U263" s="307"/>
      <c r="V263" s="307"/>
      <c r="W263" s="317"/>
      <c r="X263" s="317"/>
      <c r="Y263" s="317"/>
      <c r="Z263" s="317"/>
      <c r="AA263" s="317"/>
      <c r="AB263" s="317"/>
      <c r="AC263" s="317"/>
      <c r="AD263" s="317"/>
      <c r="AE263" s="317"/>
      <c r="AF263" s="317"/>
      <c r="AG263" s="317"/>
      <c r="AH263" s="317"/>
      <c r="AI263" s="317"/>
      <c r="AJ263" s="317"/>
      <c r="AK263" s="317"/>
      <c r="AL263" s="317"/>
      <c r="AM263" s="317"/>
      <c r="AN263" s="317"/>
      <c r="AO263" s="317"/>
      <c r="AP263" s="317"/>
      <c r="AQ263" s="317"/>
      <c r="AR263" s="317"/>
      <c r="AS263" s="317"/>
      <c r="AT263" s="317"/>
      <c r="AU263" s="317"/>
      <c r="AV263" s="317"/>
      <c r="AW263" s="317"/>
      <c r="AX263" s="317"/>
      <c r="AY263" s="317"/>
      <c r="AZ263" s="317"/>
      <c r="BA263" s="317"/>
      <c r="BB263" s="317"/>
      <c r="BC263" s="317"/>
      <c r="BD263" s="317"/>
      <c r="BE263" s="317"/>
      <c r="BF263" s="317"/>
      <c r="BG263" s="317"/>
      <c r="BH263" s="317"/>
      <c r="BI263" s="317"/>
      <c r="BJ263" s="317"/>
      <c r="BK263" s="317"/>
      <c r="BL263" s="317"/>
      <c r="BM263" s="317"/>
      <c r="BN263" s="317"/>
      <c r="BO263" s="317"/>
      <c r="BP263" s="317"/>
      <c r="BQ263" s="317"/>
      <c r="BR263" s="317"/>
      <c r="BS263" s="317"/>
      <c r="BT263" s="317"/>
      <c r="BU263" s="317"/>
      <c r="BV263" s="317"/>
      <c r="BW263" s="317"/>
      <c r="BX263" s="317"/>
      <c r="BY263" s="317"/>
      <c r="BZ263" s="317"/>
    </row>
    <row r="264" spans="3:78">
      <c r="C264" s="318"/>
      <c r="D264" s="318"/>
      <c r="E264" s="318"/>
      <c r="F264" s="307"/>
      <c r="G264" s="307"/>
      <c r="H264" s="307"/>
      <c r="I264" s="307"/>
      <c r="J264" s="307"/>
      <c r="K264" s="307"/>
      <c r="L264" s="307"/>
      <c r="M264" s="307"/>
      <c r="N264" s="307"/>
      <c r="O264" s="307"/>
      <c r="P264" s="307"/>
      <c r="Q264" s="307"/>
      <c r="R264" s="307"/>
      <c r="S264" s="307"/>
      <c r="T264" s="307"/>
      <c r="U264" s="307"/>
      <c r="V264" s="307"/>
      <c r="W264" s="317"/>
      <c r="X264" s="317"/>
      <c r="Y264" s="317"/>
      <c r="Z264" s="317"/>
      <c r="AA264" s="317"/>
      <c r="AB264" s="317"/>
      <c r="AC264" s="317"/>
      <c r="AD264" s="317"/>
      <c r="AE264" s="317"/>
      <c r="AF264" s="317"/>
      <c r="AG264" s="317"/>
      <c r="AH264" s="317"/>
      <c r="AI264" s="317"/>
      <c r="AJ264" s="317"/>
      <c r="AK264" s="317"/>
      <c r="AL264" s="317"/>
      <c r="AM264" s="317"/>
      <c r="AN264" s="317"/>
      <c r="AO264" s="317"/>
      <c r="AP264" s="317"/>
      <c r="AQ264" s="317"/>
      <c r="AR264" s="317"/>
      <c r="AS264" s="317"/>
      <c r="AT264" s="317"/>
      <c r="AU264" s="317"/>
      <c r="AV264" s="317"/>
      <c r="AW264" s="317"/>
      <c r="AX264" s="317"/>
      <c r="AY264" s="317"/>
      <c r="AZ264" s="317"/>
      <c r="BA264" s="317"/>
      <c r="BB264" s="317"/>
      <c r="BC264" s="317"/>
      <c r="BD264" s="317"/>
      <c r="BE264" s="317"/>
      <c r="BF264" s="317"/>
      <c r="BG264" s="317"/>
      <c r="BH264" s="317"/>
      <c r="BI264" s="317"/>
      <c r="BJ264" s="317"/>
      <c r="BK264" s="317"/>
      <c r="BL264" s="317"/>
      <c r="BM264" s="317"/>
      <c r="BN264" s="317"/>
      <c r="BO264" s="317"/>
      <c r="BP264" s="317"/>
      <c r="BQ264" s="317"/>
      <c r="BR264" s="317"/>
      <c r="BS264" s="317"/>
      <c r="BT264" s="317"/>
      <c r="BU264" s="317"/>
      <c r="BV264" s="317"/>
      <c r="BW264" s="317"/>
      <c r="BX264" s="317"/>
      <c r="BY264" s="317"/>
      <c r="BZ264" s="317"/>
    </row>
    <row r="265" spans="3:78">
      <c r="C265" s="318"/>
      <c r="D265" s="318"/>
      <c r="E265" s="318"/>
      <c r="F265" s="307"/>
      <c r="G265" s="307"/>
      <c r="H265" s="307"/>
      <c r="I265" s="307"/>
      <c r="J265" s="307"/>
      <c r="K265" s="307"/>
      <c r="L265" s="307"/>
      <c r="M265" s="307"/>
      <c r="N265" s="307"/>
      <c r="O265" s="307"/>
      <c r="P265" s="307"/>
      <c r="Q265" s="307"/>
      <c r="R265" s="307"/>
      <c r="S265" s="307"/>
      <c r="T265" s="307"/>
      <c r="U265" s="307"/>
      <c r="V265" s="307"/>
      <c r="W265" s="317"/>
      <c r="X265" s="317"/>
      <c r="Y265" s="317"/>
      <c r="Z265" s="317"/>
      <c r="AA265" s="317"/>
      <c r="AB265" s="317"/>
      <c r="AC265" s="317"/>
      <c r="AD265" s="317"/>
      <c r="AE265" s="317"/>
      <c r="AF265" s="317"/>
      <c r="AG265" s="317"/>
      <c r="AH265" s="317"/>
      <c r="AI265" s="317"/>
      <c r="AJ265" s="317"/>
      <c r="AK265" s="317"/>
      <c r="AL265" s="317"/>
      <c r="AM265" s="317"/>
      <c r="AN265" s="317"/>
      <c r="AO265" s="317"/>
      <c r="AP265" s="317"/>
      <c r="AQ265" s="317"/>
      <c r="AR265" s="317"/>
      <c r="AS265" s="317"/>
      <c r="AT265" s="317"/>
      <c r="AU265" s="317"/>
      <c r="AV265" s="317"/>
      <c r="AW265" s="317"/>
      <c r="AX265" s="317"/>
      <c r="AY265" s="317"/>
      <c r="AZ265" s="317"/>
      <c r="BA265" s="317"/>
      <c r="BB265" s="317"/>
      <c r="BC265" s="317"/>
      <c r="BD265" s="317"/>
      <c r="BE265" s="317"/>
      <c r="BF265" s="317"/>
      <c r="BG265" s="317"/>
      <c r="BH265" s="317"/>
      <c r="BI265" s="317"/>
      <c r="BJ265" s="317"/>
      <c r="BK265" s="317"/>
      <c r="BL265" s="317"/>
      <c r="BM265" s="317"/>
      <c r="BN265" s="317"/>
      <c r="BO265" s="317"/>
      <c r="BP265" s="317"/>
      <c r="BQ265" s="317"/>
      <c r="BR265" s="317"/>
      <c r="BS265" s="317"/>
      <c r="BT265" s="317"/>
      <c r="BU265" s="317"/>
      <c r="BV265" s="317"/>
      <c r="BW265" s="317"/>
      <c r="BX265" s="317"/>
      <c r="BY265" s="317"/>
      <c r="BZ265" s="317"/>
    </row>
    <row r="266" spans="3:78">
      <c r="C266" s="318"/>
      <c r="D266" s="318"/>
      <c r="E266" s="318"/>
      <c r="F266" s="307"/>
      <c r="G266" s="307"/>
      <c r="H266" s="307"/>
      <c r="I266" s="307"/>
      <c r="J266" s="307"/>
      <c r="K266" s="307"/>
      <c r="L266" s="307"/>
      <c r="M266" s="307"/>
      <c r="N266" s="307"/>
      <c r="O266" s="307"/>
      <c r="P266" s="307"/>
      <c r="Q266" s="307"/>
      <c r="R266" s="307"/>
      <c r="S266" s="307"/>
      <c r="T266" s="307"/>
      <c r="U266" s="307"/>
      <c r="V266" s="307"/>
      <c r="W266" s="317"/>
      <c r="X266" s="317"/>
      <c r="Y266" s="317"/>
      <c r="Z266" s="317"/>
      <c r="AA266" s="317"/>
      <c r="AB266" s="317"/>
      <c r="AC266" s="317"/>
      <c r="AD266" s="317"/>
      <c r="AE266" s="317"/>
      <c r="AF266" s="317"/>
      <c r="AG266" s="317"/>
      <c r="AH266" s="317"/>
      <c r="AI266" s="317"/>
      <c r="AJ266" s="317"/>
      <c r="AK266" s="317"/>
      <c r="AL266" s="317"/>
      <c r="AM266" s="317"/>
      <c r="AN266" s="317"/>
      <c r="AO266" s="317"/>
      <c r="AP266" s="317"/>
      <c r="AQ266" s="317"/>
      <c r="AR266" s="317"/>
      <c r="AS266" s="317"/>
      <c r="AT266" s="317"/>
      <c r="AU266" s="317"/>
      <c r="AV266" s="317"/>
      <c r="AW266" s="317"/>
      <c r="AX266" s="317"/>
      <c r="AY266" s="317"/>
      <c r="AZ266" s="317"/>
      <c r="BA266" s="317"/>
      <c r="BB266" s="317"/>
      <c r="BC266" s="317"/>
      <c r="BD266" s="317"/>
      <c r="BE266" s="317"/>
      <c r="BF266" s="317"/>
      <c r="BG266" s="317"/>
      <c r="BH266" s="317"/>
      <c r="BI266" s="317"/>
      <c r="BJ266" s="317"/>
      <c r="BK266" s="317"/>
      <c r="BL266" s="317"/>
      <c r="BM266" s="317"/>
      <c r="BN266" s="317"/>
      <c r="BO266" s="317"/>
      <c r="BP266" s="317"/>
      <c r="BQ266" s="317"/>
      <c r="BR266" s="317"/>
      <c r="BS266" s="317"/>
      <c r="BT266" s="317"/>
      <c r="BU266" s="317"/>
      <c r="BV266" s="317"/>
      <c r="BW266" s="317"/>
      <c r="BX266" s="317"/>
      <c r="BY266" s="317"/>
      <c r="BZ266" s="317"/>
    </row>
    <row r="267" spans="3:78">
      <c r="C267" s="318"/>
      <c r="D267" s="318"/>
      <c r="E267" s="318"/>
      <c r="F267" s="307"/>
      <c r="G267" s="307"/>
      <c r="H267" s="307"/>
      <c r="I267" s="307"/>
      <c r="J267" s="307"/>
      <c r="K267" s="307"/>
      <c r="L267" s="307"/>
      <c r="M267" s="307"/>
      <c r="N267" s="307"/>
      <c r="O267" s="307"/>
      <c r="P267" s="307"/>
      <c r="Q267" s="307"/>
      <c r="R267" s="307"/>
      <c r="S267" s="307"/>
      <c r="T267" s="307"/>
      <c r="U267" s="307"/>
      <c r="V267" s="307"/>
      <c r="W267" s="317"/>
      <c r="X267" s="317"/>
      <c r="Y267" s="317"/>
      <c r="Z267" s="317"/>
      <c r="AA267" s="317"/>
      <c r="AB267" s="317"/>
      <c r="AC267" s="317"/>
      <c r="AD267" s="317"/>
      <c r="AE267" s="317"/>
      <c r="AF267" s="317"/>
      <c r="AG267" s="317"/>
      <c r="AH267" s="317"/>
      <c r="AI267" s="317"/>
      <c r="AJ267" s="317"/>
      <c r="AK267" s="317"/>
      <c r="AL267" s="317"/>
      <c r="AM267" s="317"/>
      <c r="AN267" s="317"/>
      <c r="AO267" s="317"/>
      <c r="AP267" s="317"/>
      <c r="AQ267" s="317"/>
      <c r="AR267" s="317"/>
      <c r="AS267" s="317"/>
      <c r="AT267" s="317"/>
      <c r="AU267" s="317"/>
      <c r="AV267" s="317"/>
      <c r="AW267" s="317"/>
      <c r="AX267" s="317"/>
      <c r="AY267" s="317"/>
      <c r="AZ267" s="317"/>
      <c r="BA267" s="317"/>
      <c r="BB267" s="317"/>
      <c r="BC267" s="317"/>
      <c r="BD267" s="317"/>
      <c r="BE267" s="317"/>
      <c r="BF267" s="317"/>
      <c r="BG267" s="317"/>
      <c r="BH267" s="317"/>
      <c r="BI267" s="317"/>
      <c r="BJ267" s="317"/>
      <c r="BK267" s="317"/>
      <c r="BL267" s="317"/>
      <c r="BM267" s="317"/>
      <c r="BN267" s="317"/>
      <c r="BO267" s="317"/>
      <c r="BP267" s="317"/>
      <c r="BQ267" s="317"/>
      <c r="BR267" s="317"/>
      <c r="BS267" s="317"/>
      <c r="BT267" s="317"/>
      <c r="BU267" s="317"/>
      <c r="BV267" s="317"/>
      <c r="BW267" s="317"/>
      <c r="BX267" s="317"/>
      <c r="BY267" s="317"/>
      <c r="BZ267" s="317"/>
    </row>
    <row r="268" spans="3:78">
      <c r="C268" s="318"/>
      <c r="D268" s="318"/>
      <c r="E268" s="318"/>
      <c r="F268" s="307"/>
      <c r="G268" s="307"/>
      <c r="H268" s="307"/>
      <c r="I268" s="307"/>
      <c r="J268" s="307"/>
      <c r="K268" s="307"/>
      <c r="L268" s="307"/>
      <c r="M268" s="307"/>
      <c r="N268" s="307"/>
      <c r="O268" s="307"/>
      <c r="P268" s="307"/>
      <c r="Q268" s="307"/>
      <c r="R268" s="307"/>
      <c r="S268" s="307"/>
      <c r="T268" s="307"/>
      <c r="U268" s="307"/>
      <c r="V268" s="307"/>
      <c r="W268" s="317"/>
      <c r="X268" s="317"/>
      <c r="Y268" s="317"/>
      <c r="Z268" s="317"/>
      <c r="AA268" s="317"/>
      <c r="AB268" s="317"/>
      <c r="AC268" s="317"/>
      <c r="AD268" s="317"/>
      <c r="AE268" s="317"/>
      <c r="AF268" s="317"/>
      <c r="AG268" s="317"/>
      <c r="AH268" s="317"/>
      <c r="AI268" s="317"/>
      <c r="AJ268" s="317"/>
      <c r="AK268" s="317"/>
      <c r="AL268" s="317"/>
      <c r="AM268" s="317"/>
      <c r="AN268" s="317"/>
      <c r="AO268" s="317"/>
      <c r="AP268" s="317"/>
      <c r="AQ268" s="317"/>
      <c r="AR268" s="317"/>
      <c r="AS268" s="317"/>
      <c r="AT268" s="317"/>
      <c r="AU268" s="317"/>
      <c r="AV268" s="317"/>
      <c r="AW268" s="317"/>
      <c r="AX268" s="317"/>
      <c r="AY268" s="317"/>
      <c r="AZ268" s="317"/>
      <c r="BA268" s="317"/>
      <c r="BB268" s="317"/>
      <c r="BC268" s="317"/>
      <c r="BD268" s="317"/>
      <c r="BE268" s="317"/>
      <c r="BF268" s="317"/>
      <c r="BG268" s="317"/>
      <c r="BH268" s="317"/>
      <c r="BI268" s="317"/>
      <c r="BJ268" s="317"/>
      <c r="BK268" s="317"/>
      <c r="BL268" s="317"/>
      <c r="BM268" s="317"/>
      <c r="BN268" s="317"/>
      <c r="BO268" s="317"/>
      <c r="BP268" s="317"/>
      <c r="BQ268" s="317"/>
      <c r="BR268" s="317"/>
      <c r="BS268" s="317"/>
      <c r="BT268" s="317"/>
      <c r="BU268" s="317"/>
      <c r="BV268" s="317"/>
      <c r="BW268" s="317"/>
      <c r="BX268" s="317"/>
      <c r="BY268" s="317"/>
      <c r="BZ268" s="317"/>
    </row>
    <row r="269" spans="3:78">
      <c r="C269" s="318"/>
      <c r="D269" s="318"/>
      <c r="E269" s="318"/>
      <c r="F269" s="307"/>
      <c r="G269" s="307"/>
      <c r="H269" s="307"/>
      <c r="I269" s="307"/>
      <c r="J269" s="307"/>
      <c r="K269" s="307"/>
      <c r="L269" s="307"/>
      <c r="M269" s="307"/>
      <c r="N269" s="307"/>
      <c r="O269" s="307"/>
      <c r="P269" s="307"/>
      <c r="Q269" s="307"/>
      <c r="R269" s="307"/>
      <c r="S269" s="307"/>
      <c r="T269" s="307"/>
      <c r="U269" s="307"/>
      <c r="V269" s="307"/>
      <c r="W269" s="317"/>
      <c r="X269" s="317"/>
      <c r="Y269" s="317"/>
      <c r="Z269" s="317"/>
      <c r="AA269" s="317"/>
      <c r="AB269" s="317"/>
      <c r="AC269" s="317"/>
      <c r="AD269" s="317"/>
      <c r="AE269" s="317"/>
      <c r="AF269" s="317"/>
      <c r="AG269" s="317"/>
      <c r="AH269" s="317"/>
      <c r="AI269" s="317"/>
      <c r="AJ269" s="317"/>
      <c r="AK269" s="317"/>
      <c r="AL269" s="317"/>
      <c r="AM269" s="317"/>
      <c r="AN269" s="317"/>
      <c r="AO269" s="317"/>
      <c r="AP269" s="317"/>
      <c r="AQ269" s="317"/>
      <c r="AR269" s="317"/>
      <c r="AS269" s="317"/>
      <c r="AT269" s="317"/>
      <c r="AU269" s="317"/>
      <c r="AV269" s="317"/>
      <c r="AW269" s="317"/>
      <c r="AX269" s="317"/>
      <c r="AY269" s="317"/>
      <c r="AZ269" s="317"/>
      <c r="BA269" s="317"/>
      <c r="BB269" s="317"/>
      <c r="BC269" s="317"/>
      <c r="BD269" s="317"/>
      <c r="BE269" s="317"/>
      <c r="BF269" s="317"/>
      <c r="BG269" s="317"/>
      <c r="BH269" s="317"/>
      <c r="BI269" s="317"/>
      <c r="BJ269" s="317"/>
      <c r="BK269" s="317"/>
      <c r="BL269" s="317"/>
      <c r="BM269" s="317"/>
      <c r="BN269" s="317"/>
      <c r="BO269" s="317"/>
      <c r="BP269" s="317"/>
      <c r="BQ269" s="317"/>
      <c r="BR269" s="317"/>
      <c r="BS269" s="317"/>
      <c r="BT269" s="317"/>
      <c r="BU269" s="317"/>
      <c r="BV269" s="317"/>
      <c r="BW269" s="317"/>
      <c r="BX269" s="317"/>
      <c r="BY269" s="317"/>
      <c r="BZ269" s="317"/>
    </row>
    <row r="270" spans="3:78">
      <c r="C270" s="318"/>
      <c r="D270" s="318"/>
      <c r="E270" s="318"/>
      <c r="F270" s="307"/>
      <c r="G270" s="307"/>
      <c r="H270" s="307"/>
      <c r="I270" s="307"/>
      <c r="J270" s="307"/>
      <c r="K270" s="307"/>
      <c r="L270" s="307"/>
      <c r="M270" s="307"/>
      <c r="N270" s="307"/>
      <c r="O270" s="307"/>
      <c r="P270" s="307"/>
      <c r="Q270" s="307"/>
      <c r="R270" s="307"/>
      <c r="S270" s="307"/>
      <c r="T270" s="307"/>
      <c r="U270" s="307"/>
      <c r="V270" s="307"/>
      <c r="W270" s="317"/>
      <c r="X270" s="317"/>
      <c r="Y270" s="317"/>
      <c r="Z270" s="317"/>
      <c r="AA270" s="317"/>
      <c r="AB270" s="317"/>
      <c r="AC270" s="317"/>
      <c r="AD270" s="317"/>
      <c r="AE270" s="317"/>
      <c r="AF270" s="317"/>
      <c r="AG270" s="317"/>
      <c r="AH270" s="317"/>
      <c r="AI270" s="317"/>
      <c r="AJ270" s="317"/>
      <c r="AK270" s="317"/>
      <c r="AL270" s="317"/>
      <c r="AM270" s="317"/>
      <c r="AN270" s="317"/>
      <c r="AO270" s="317"/>
      <c r="AP270" s="317"/>
      <c r="AQ270" s="317"/>
      <c r="AR270" s="317"/>
      <c r="AS270" s="317"/>
      <c r="AT270" s="317"/>
      <c r="AU270" s="317"/>
      <c r="AV270" s="317"/>
      <c r="AW270" s="317"/>
      <c r="AX270" s="317"/>
      <c r="AY270" s="317"/>
      <c r="AZ270" s="317"/>
      <c r="BA270" s="317"/>
      <c r="BB270" s="317"/>
      <c r="BC270" s="317"/>
      <c r="BD270" s="317"/>
      <c r="BE270" s="317"/>
      <c r="BF270" s="317"/>
      <c r="BG270" s="317"/>
      <c r="BH270" s="317"/>
      <c r="BI270" s="317"/>
      <c r="BJ270" s="317"/>
      <c r="BK270" s="317"/>
      <c r="BL270" s="317"/>
      <c r="BM270" s="317"/>
      <c r="BN270" s="317"/>
      <c r="BO270" s="317"/>
      <c r="BP270" s="317"/>
      <c r="BQ270" s="317"/>
      <c r="BR270" s="317"/>
      <c r="BS270" s="317"/>
      <c r="BT270" s="317"/>
      <c r="BU270" s="317"/>
      <c r="BV270" s="317"/>
      <c r="BW270" s="317"/>
      <c r="BX270" s="317"/>
      <c r="BY270" s="317"/>
      <c r="BZ270" s="317"/>
    </row>
    <row r="271" spans="3:78">
      <c r="C271" s="318"/>
      <c r="D271" s="318"/>
      <c r="E271" s="318"/>
      <c r="F271" s="307"/>
      <c r="G271" s="307"/>
      <c r="H271" s="307"/>
      <c r="I271" s="307"/>
      <c r="J271" s="307"/>
      <c r="K271" s="307"/>
      <c r="L271" s="307"/>
      <c r="M271" s="307"/>
      <c r="N271" s="307"/>
      <c r="O271" s="307"/>
      <c r="P271" s="307"/>
      <c r="Q271" s="307"/>
      <c r="R271" s="307"/>
      <c r="S271" s="307"/>
      <c r="T271" s="307"/>
      <c r="U271" s="307"/>
      <c r="V271" s="307"/>
      <c r="W271" s="317"/>
      <c r="X271" s="317"/>
      <c r="Y271" s="317"/>
      <c r="Z271" s="317"/>
      <c r="AA271" s="317"/>
      <c r="AB271" s="317"/>
      <c r="AC271" s="317"/>
      <c r="AD271" s="317"/>
      <c r="AE271" s="317"/>
      <c r="AF271" s="317"/>
      <c r="AG271" s="317"/>
      <c r="AH271" s="317"/>
      <c r="AI271" s="317"/>
      <c r="AJ271" s="317"/>
      <c r="AK271" s="317"/>
      <c r="AL271" s="317"/>
      <c r="AM271" s="317"/>
      <c r="AN271" s="317"/>
      <c r="AO271" s="317"/>
      <c r="AP271" s="317"/>
      <c r="AQ271" s="317"/>
      <c r="AR271" s="317"/>
      <c r="AS271" s="317"/>
      <c r="AT271" s="317"/>
      <c r="AU271" s="317"/>
      <c r="AV271" s="317"/>
      <c r="AW271" s="317"/>
      <c r="AX271" s="317"/>
      <c r="AY271" s="317"/>
      <c r="AZ271" s="317"/>
      <c r="BA271" s="317"/>
      <c r="BB271" s="317"/>
      <c r="BC271" s="317"/>
      <c r="BD271" s="317"/>
      <c r="BE271" s="317"/>
      <c r="BF271" s="317"/>
      <c r="BG271" s="317"/>
      <c r="BH271" s="317"/>
      <c r="BI271" s="317"/>
      <c r="BJ271" s="317"/>
      <c r="BK271" s="317"/>
      <c r="BL271" s="317"/>
      <c r="BM271" s="317"/>
      <c r="BN271" s="317"/>
      <c r="BO271" s="317"/>
      <c r="BP271" s="317"/>
      <c r="BQ271" s="317"/>
      <c r="BR271" s="317"/>
      <c r="BS271" s="317"/>
      <c r="BT271" s="317"/>
      <c r="BU271" s="317"/>
      <c r="BV271" s="317"/>
      <c r="BW271" s="317"/>
      <c r="BX271" s="317"/>
      <c r="BY271" s="317"/>
      <c r="BZ271" s="317"/>
    </row>
    <row r="272" spans="3:78">
      <c r="C272" s="318"/>
      <c r="D272" s="318"/>
      <c r="E272" s="318"/>
      <c r="F272" s="307"/>
      <c r="G272" s="307"/>
      <c r="H272" s="307"/>
      <c r="I272" s="307"/>
      <c r="J272" s="307"/>
      <c r="K272" s="307"/>
      <c r="L272" s="307"/>
      <c r="M272" s="307"/>
      <c r="N272" s="307"/>
      <c r="O272" s="307"/>
      <c r="P272" s="307"/>
      <c r="Q272" s="307"/>
      <c r="R272" s="307"/>
      <c r="S272" s="307"/>
      <c r="T272" s="307"/>
      <c r="U272" s="307"/>
      <c r="V272" s="307"/>
      <c r="W272" s="317"/>
      <c r="X272" s="317"/>
      <c r="Y272" s="317"/>
      <c r="Z272" s="317"/>
      <c r="AA272" s="317"/>
      <c r="AB272" s="317"/>
      <c r="AC272" s="317"/>
      <c r="AD272" s="317"/>
      <c r="AE272" s="317"/>
      <c r="AF272" s="317"/>
      <c r="AG272" s="317"/>
      <c r="AH272" s="317"/>
      <c r="AI272" s="317"/>
      <c r="AJ272" s="317"/>
      <c r="AK272" s="317"/>
      <c r="AL272" s="317"/>
      <c r="AM272" s="317"/>
      <c r="AN272" s="317"/>
      <c r="AO272" s="317"/>
      <c r="AP272" s="317"/>
      <c r="AQ272" s="317"/>
      <c r="AR272" s="317"/>
      <c r="AS272" s="317"/>
      <c r="AT272" s="317"/>
      <c r="AU272" s="317"/>
      <c r="AV272" s="317"/>
      <c r="AW272" s="317"/>
      <c r="AX272" s="317"/>
      <c r="AY272" s="317"/>
      <c r="AZ272" s="317"/>
      <c r="BA272" s="317"/>
      <c r="BB272" s="317"/>
      <c r="BC272" s="317"/>
      <c r="BD272" s="317"/>
      <c r="BE272" s="317"/>
      <c r="BF272" s="317"/>
      <c r="BG272" s="317"/>
      <c r="BH272" s="317"/>
      <c r="BI272" s="317"/>
      <c r="BJ272" s="317"/>
      <c r="BK272" s="317"/>
      <c r="BL272" s="317"/>
      <c r="BM272" s="317"/>
      <c r="BN272" s="317"/>
      <c r="BO272" s="317"/>
      <c r="BP272" s="317"/>
      <c r="BQ272" s="317"/>
      <c r="BR272" s="317"/>
      <c r="BS272" s="317"/>
      <c r="BT272" s="317"/>
      <c r="BU272" s="317"/>
      <c r="BV272" s="317"/>
      <c r="BW272" s="317"/>
      <c r="BX272" s="317"/>
      <c r="BY272" s="317"/>
      <c r="BZ272" s="317"/>
    </row>
    <row r="273" spans="3:78">
      <c r="C273" s="318"/>
      <c r="D273" s="318"/>
      <c r="E273" s="318"/>
      <c r="F273" s="307"/>
      <c r="G273" s="307"/>
      <c r="H273" s="307"/>
      <c r="I273" s="307"/>
      <c r="J273" s="307"/>
      <c r="K273" s="307"/>
      <c r="L273" s="307"/>
      <c r="M273" s="307"/>
      <c r="N273" s="307"/>
      <c r="O273" s="307"/>
      <c r="P273" s="307"/>
      <c r="Q273" s="307"/>
      <c r="R273" s="307"/>
      <c r="S273" s="307"/>
      <c r="T273" s="307"/>
      <c r="U273" s="307"/>
      <c r="V273" s="307"/>
      <c r="W273" s="317"/>
      <c r="X273" s="317"/>
      <c r="Y273" s="317"/>
      <c r="Z273" s="317"/>
      <c r="AA273" s="317"/>
      <c r="AB273" s="317"/>
      <c r="AC273" s="317"/>
      <c r="AD273" s="317"/>
      <c r="AE273" s="317"/>
      <c r="AF273" s="317"/>
      <c r="AG273" s="317"/>
      <c r="AH273" s="317"/>
      <c r="AI273" s="317"/>
      <c r="AJ273" s="317"/>
      <c r="AK273" s="317"/>
      <c r="AL273" s="317"/>
      <c r="AM273" s="317"/>
      <c r="AN273" s="317"/>
      <c r="AO273" s="317"/>
      <c r="AP273" s="317"/>
      <c r="AQ273" s="317"/>
      <c r="AR273" s="317"/>
      <c r="AS273" s="317"/>
      <c r="AT273" s="317"/>
      <c r="AU273" s="317"/>
      <c r="AV273" s="317"/>
      <c r="AW273" s="317"/>
      <c r="AX273" s="317"/>
      <c r="AY273" s="317"/>
      <c r="AZ273" s="317"/>
      <c r="BA273" s="317"/>
      <c r="BB273" s="317"/>
      <c r="BC273" s="317"/>
      <c r="BD273" s="317"/>
      <c r="BE273" s="317"/>
      <c r="BF273" s="317"/>
      <c r="BG273" s="317"/>
      <c r="BH273" s="317"/>
      <c r="BI273" s="317"/>
      <c r="BJ273" s="317"/>
      <c r="BK273" s="317"/>
      <c r="BL273" s="317"/>
      <c r="BM273" s="317"/>
      <c r="BN273" s="317"/>
      <c r="BO273" s="317"/>
      <c r="BP273" s="317"/>
      <c r="BQ273" s="317"/>
      <c r="BR273" s="317"/>
      <c r="BS273" s="317"/>
      <c r="BT273" s="317"/>
      <c r="BU273" s="317"/>
      <c r="BV273" s="317"/>
      <c r="BW273" s="317"/>
      <c r="BX273" s="317"/>
      <c r="BY273" s="317"/>
      <c r="BZ273" s="317"/>
    </row>
    <row r="274" spans="3:78">
      <c r="C274" s="318"/>
      <c r="D274" s="318"/>
      <c r="E274" s="318"/>
      <c r="F274" s="307"/>
      <c r="G274" s="307"/>
      <c r="H274" s="307"/>
      <c r="I274" s="307"/>
      <c r="J274" s="307"/>
      <c r="K274" s="307"/>
      <c r="L274" s="307"/>
      <c r="M274" s="307"/>
      <c r="N274" s="307"/>
      <c r="O274" s="307"/>
      <c r="P274" s="307"/>
      <c r="Q274" s="307"/>
      <c r="R274" s="307"/>
      <c r="S274" s="307"/>
      <c r="T274" s="307"/>
      <c r="U274" s="307"/>
      <c r="V274" s="307"/>
      <c r="W274" s="317"/>
      <c r="X274" s="317"/>
      <c r="Y274" s="317"/>
      <c r="Z274" s="317"/>
      <c r="AA274" s="317"/>
      <c r="AB274" s="317"/>
      <c r="AC274" s="317"/>
      <c r="AD274" s="317"/>
      <c r="AE274" s="317"/>
      <c r="AF274" s="317"/>
      <c r="AG274" s="317"/>
      <c r="AH274" s="317"/>
      <c r="AI274" s="317"/>
      <c r="AJ274" s="317"/>
      <c r="AK274" s="317"/>
      <c r="AL274" s="317"/>
      <c r="AM274" s="317"/>
      <c r="AN274" s="317"/>
      <c r="AO274" s="317"/>
      <c r="AP274" s="317"/>
      <c r="AQ274" s="317"/>
      <c r="AR274" s="317"/>
      <c r="AS274" s="317"/>
      <c r="AT274" s="317"/>
      <c r="AU274" s="317"/>
      <c r="AV274" s="317"/>
      <c r="AW274" s="317"/>
      <c r="AX274" s="317"/>
      <c r="AY274" s="317"/>
      <c r="AZ274" s="317"/>
      <c r="BA274" s="317"/>
      <c r="BB274" s="317"/>
      <c r="BC274" s="317"/>
      <c r="BD274" s="317"/>
      <c r="BE274" s="317"/>
      <c r="BF274" s="317"/>
      <c r="BG274" s="317"/>
      <c r="BH274" s="317"/>
      <c r="BI274" s="317"/>
      <c r="BJ274" s="317"/>
      <c r="BK274" s="317"/>
      <c r="BL274" s="317"/>
      <c r="BM274" s="317"/>
      <c r="BN274" s="317"/>
      <c r="BO274" s="317"/>
      <c r="BP274" s="317"/>
      <c r="BQ274" s="317"/>
      <c r="BR274" s="317"/>
      <c r="BS274" s="317"/>
      <c r="BT274" s="317"/>
      <c r="BU274" s="317"/>
      <c r="BV274" s="317"/>
      <c r="BW274" s="317"/>
      <c r="BX274" s="317"/>
      <c r="BY274" s="317"/>
      <c r="BZ274" s="317"/>
    </row>
    <row r="275" spans="3:78">
      <c r="C275" s="318"/>
      <c r="D275" s="318"/>
      <c r="E275" s="318"/>
      <c r="F275" s="307"/>
      <c r="G275" s="307"/>
      <c r="H275" s="307"/>
      <c r="I275" s="307"/>
      <c r="J275" s="307"/>
      <c r="K275" s="307"/>
      <c r="L275" s="307"/>
      <c r="M275" s="307"/>
      <c r="N275" s="307"/>
      <c r="O275" s="307"/>
      <c r="P275" s="307"/>
      <c r="Q275" s="307"/>
      <c r="R275" s="307"/>
      <c r="S275" s="307"/>
      <c r="T275" s="307"/>
      <c r="U275" s="307"/>
      <c r="V275" s="307"/>
      <c r="W275" s="317"/>
      <c r="X275" s="317"/>
      <c r="Y275" s="317"/>
      <c r="Z275" s="317"/>
      <c r="AA275" s="317"/>
      <c r="AB275" s="317"/>
      <c r="AC275" s="317"/>
      <c r="AD275" s="317"/>
      <c r="AE275" s="317"/>
      <c r="AF275" s="317"/>
      <c r="AG275" s="317"/>
      <c r="AH275" s="317"/>
      <c r="AI275" s="317"/>
      <c r="AJ275" s="317"/>
      <c r="AK275" s="317"/>
      <c r="AL275" s="317"/>
      <c r="AM275" s="317"/>
      <c r="AN275" s="317"/>
      <c r="AO275" s="317"/>
      <c r="AP275" s="317"/>
      <c r="AQ275" s="317"/>
      <c r="AR275" s="317"/>
      <c r="AS275" s="317"/>
      <c r="AT275" s="317"/>
      <c r="AU275" s="317"/>
      <c r="AV275" s="317"/>
      <c r="AW275" s="317"/>
      <c r="AX275" s="317"/>
      <c r="AY275" s="317"/>
      <c r="AZ275" s="317"/>
      <c r="BA275" s="317"/>
      <c r="BB275" s="317"/>
      <c r="BC275" s="317"/>
      <c r="BD275" s="317"/>
      <c r="BE275" s="317"/>
      <c r="BF275" s="317"/>
      <c r="BG275" s="317"/>
      <c r="BH275" s="317"/>
      <c r="BI275" s="317"/>
      <c r="BJ275" s="317"/>
      <c r="BK275" s="317"/>
      <c r="BL275" s="317"/>
      <c r="BM275" s="317"/>
      <c r="BN275" s="317"/>
      <c r="BO275" s="317"/>
      <c r="BP275" s="317"/>
      <c r="BQ275" s="317"/>
      <c r="BR275" s="317"/>
      <c r="BS275" s="317"/>
      <c r="BT275" s="317"/>
      <c r="BU275" s="317"/>
      <c r="BV275" s="317"/>
      <c r="BW275" s="317"/>
      <c r="BX275" s="317"/>
      <c r="BY275" s="317"/>
      <c r="BZ275" s="317"/>
    </row>
    <row r="276" spans="3:78">
      <c r="C276" s="318"/>
      <c r="D276" s="318"/>
      <c r="E276" s="318"/>
      <c r="F276" s="307"/>
      <c r="G276" s="307"/>
      <c r="H276" s="307"/>
      <c r="I276" s="307"/>
      <c r="J276" s="307"/>
      <c r="K276" s="307"/>
      <c r="L276" s="307"/>
      <c r="M276" s="307"/>
      <c r="N276" s="307"/>
      <c r="O276" s="307"/>
      <c r="P276" s="307"/>
      <c r="Q276" s="307"/>
      <c r="R276" s="307"/>
      <c r="S276" s="307"/>
      <c r="T276" s="307"/>
      <c r="U276" s="307"/>
      <c r="V276" s="307"/>
      <c r="W276" s="317"/>
      <c r="X276" s="317"/>
      <c r="Y276" s="317"/>
      <c r="Z276" s="317"/>
      <c r="AA276" s="317"/>
      <c r="AB276" s="317"/>
      <c r="AC276" s="317"/>
      <c r="AD276" s="317"/>
      <c r="AE276" s="317"/>
      <c r="AF276" s="317"/>
      <c r="AG276" s="317"/>
      <c r="AH276" s="317"/>
      <c r="AI276" s="317"/>
      <c r="AJ276" s="317"/>
      <c r="AK276" s="317"/>
      <c r="AL276" s="317"/>
      <c r="AM276" s="317"/>
      <c r="AN276" s="317"/>
      <c r="AO276" s="317"/>
      <c r="AP276" s="317"/>
      <c r="AQ276" s="317"/>
      <c r="AR276" s="317"/>
      <c r="AS276" s="317"/>
      <c r="AT276" s="317"/>
      <c r="AU276" s="317"/>
      <c r="AV276" s="317"/>
      <c r="AW276" s="317"/>
      <c r="AX276" s="317"/>
      <c r="AY276" s="317"/>
      <c r="AZ276" s="317"/>
      <c r="BA276" s="317"/>
      <c r="BB276" s="317"/>
      <c r="BC276" s="317"/>
      <c r="BD276" s="317"/>
      <c r="BE276" s="317"/>
      <c r="BF276" s="317"/>
      <c r="BG276" s="317"/>
      <c r="BH276" s="317"/>
      <c r="BI276" s="317"/>
      <c r="BJ276" s="317"/>
      <c r="BK276" s="317"/>
      <c r="BL276" s="317"/>
      <c r="BM276" s="317"/>
      <c r="BN276" s="317"/>
      <c r="BO276" s="317"/>
      <c r="BP276" s="317"/>
      <c r="BQ276" s="317"/>
      <c r="BR276" s="317"/>
      <c r="BS276" s="317"/>
      <c r="BT276" s="317"/>
      <c r="BU276" s="317"/>
      <c r="BV276" s="317"/>
      <c r="BW276" s="317"/>
      <c r="BX276" s="317"/>
      <c r="BY276" s="317"/>
      <c r="BZ276" s="317"/>
    </row>
    <row r="277" spans="3:78">
      <c r="C277" s="318"/>
      <c r="D277" s="318"/>
      <c r="E277" s="318"/>
      <c r="F277" s="307"/>
      <c r="G277" s="307"/>
      <c r="H277" s="307"/>
      <c r="I277" s="307"/>
      <c r="J277" s="307"/>
      <c r="K277" s="307"/>
      <c r="L277" s="307"/>
      <c r="M277" s="307"/>
      <c r="N277" s="307"/>
      <c r="O277" s="307"/>
      <c r="P277" s="307"/>
      <c r="Q277" s="307"/>
      <c r="R277" s="307"/>
      <c r="S277" s="307"/>
      <c r="T277" s="307"/>
      <c r="U277" s="307"/>
      <c r="V277" s="307"/>
      <c r="W277" s="317"/>
      <c r="X277" s="317"/>
      <c r="Y277" s="317"/>
      <c r="Z277" s="317"/>
      <c r="AA277" s="317"/>
      <c r="AB277" s="317"/>
      <c r="AC277" s="317"/>
      <c r="AD277" s="317"/>
      <c r="AE277" s="317"/>
      <c r="AF277" s="317"/>
      <c r="AG277" s="317"/>
      <c r="AH277" s="317"/>
      <c r="AI277" s="317"/>
      <c r="AJ277" s="317"/>
      <c r="AK277" s="317"/>
      <c r="AL277" s="317"/>
      <c r="AM277" s="317"/>
      <c r="AN277" s="317"/>
      <c r="AO277" s="317"/>
      <c r="AP277" s="317"/>
      <c r="AQ277" s="317"/>
      <c r="AR277" s="317"/>
      <c r="AS277" s="317"/>
      <c r="AT277" s="317"/>
      <c r="AU277" s="317"/>
      <c r="AV277" s="317"/>
      <c r="AW277" s="317"/>
      <c r="AX277" s="317"/>
      <c r="AY277" s="317"/>
      <c r="AZ277" s="317"/>
      <c r="BA277" s="317"/>
      <c r="BB277" s="317"/>
      <c r="BC277" s="317"/>
      <c r="BD277" s="317"/>
      <c r="BE277" s="317"/>
      <c r="BF277" s="317"/>
      <c r="BG277" s="317"/>
      <c r="BH277" s="317"/>
      <c r="BI277" s="317"/>
      <c r="BJ277" s="317"/>
      <c r="BK277" s="317"/>
      <c r="BL277" s="317"/>
      <c r="BM277" s="317"/>
      <c r="BN277" s="317"/>
      <c r="BO277" s="317"/>
      <c r="BP277" s="317"/>
      <c r="BQ277" s="317"/>
      <c r="BR277" s="317"/>
      <c r="BS277" s="317"/>
      <c r="BT277" s="317"/>
      <c r="BU277" s="317"/>
      <c r="BV277" s="317"/>
      <c r="BW277" s="317"/>
      <c r="BX277" s="317"/>
      <c r="BY277" s="317"/>
      <c r="BZ277" s="317"/>
    </row>
    <row r="278" spans="3:78">
      <c r="C278" s="318"/>
      <c r="D278" s="318"/>
      <c r="E278" s="318"/>
      <c r="F278" s="307"/>
      <c r="G278" s="307"/>
      <c r="H278" s="307"/>
      <c r="I278" s="307"/>
      <c r="J278" s="307"/>
      <c r="K278" s="307"/>
      <c r="L278" s="307"/>
      <c r="M278" s="307"/>
      <c r="N278" s="307"/>
      <c r="O278" s="307"/>
      <c r="P278" s="307"/>
      <c r="Q278" s="307"/>
      <c r="R278" s="307"/>
      <c r="S278" s="307"/>
      <c r="T278" s="307"/>
      <c r="U278" s="307"/>
      <c r="V278" s="307"/>
      <c r="W278" s="317"/>
      <c r="X278" s="317"/>
      <c r="Y278" s="317"/>
      <c r="Z278" s="317"/>
      <c r="AA278" s="317"/>
      <c r="AB278" s="317"/>
      <c r="AC278" s="317"/>
      <c r="AD278" s="317"/>
      <c r="AE278" s="317"/>
      <c r="AF278" s="317"/>
      <c r="AG278" s="317"/>
      <c r="AH278" s="317"/>
      <c r="AI278" s="317"/>
      <c r="AJ278" s="317"/>
      <c r="AK278" s="317"/>
      <c r="AL278" s="317"/>
      <c r="AM278" s="317"/>
      <c r="AN278" s="317"/>
      <c r="AO278" s="317"/>
      <c r="AP278" s="317"/>
      <c r="AQ278" s="317"/>
      <c r="AR278" s="317"/>
      <c r="AS278" s="317"/>
      <c r="AT278" s="317"/>
      <c r="AU278" s="317"/>
      <c r="AV278" s="317"/>
      <c r="AW278" s="317"/>
      <c r="AX278" s="317"/>
      <c r="AY278" s="317"/>
      <c r="AZ278" s="317"/>
      <c r="BA278" s="317"/>
      <c r="BB278" s="317"/>
      <c r="BC278" s="317"/>
      <c r="BD278" s="317"/>
      <c r="BE278" s="317"/>
      <c r="BF278" s="317"/>
      <c r="BG278" s="317"/>
      <c r="BH278" s="317"/>
      <c r="BI278" s="317"/>
      <c r="BJ278" s="317"/>
      <c r="BK278" s="317"/>
      <c r="BL278" s="317"/>
      <c r="BM278" s="317"/>
      <c r="BN278" s="317"/>
      <c r="BO278" s="317"/>
      <c r="BP278" s="317"/>
      <c r="BQ278" s="317"/>
      <c r="BR278" s="317"/>
      <c r="BS278" s="317"/>
      <c r="BT278" s="317"/>
      <c r="BU278" s="317"/>
      <c r="BV278" s="317"/>
      <c r="BW278" s="317"/>
      <c r="BX278" s="317"/>
      <c r="BY278" s="317"/>
      <c r="BZ278" s="317"/>
    </row>
    <row r="279" spans="3:78">
      <c r="C279" s="318"/>
      <c r="D279" s="318"/>
      <c r="E279" s="318"/>
      <c r="F279" s="307"/>
      <c r="G279" s="307"/>
      <c r="H279" s="307"/>
      <c r="I279" s="307"/>
      <c r="J279" s="307"/>
      <c r="K279" s="307"/>
      <c r="L279" s="307"/>
      <c r="M279" s="307"/>
      <c r="N279" s="307"/>
      <c r="O279" s="307"/>
      <c r="P279" s="307"/>
      <c r="Q279" s="307"/>
      <c r="R279" s="307"/>
      <c r="S279" s="307"/>
      <c r="T279" s="307"/>
      <c r="U279" s="307"/>
      <c r="V279" s="307"/>
      <c r="W279" s="317"/>
      <c r="X279" s="317"/>
      <c r="Y279" s="317"/>
      <c r="Z279" s="317"/>
      <c r="AA279" s="317"/>
      <c r="AB279" s="317"/>
      <c r="AC279" s="317"/>
      <c r="AD279" s="317"/>
      <c r="AE279" s="317"/>
      <c r="AF279" s="317"/>
      <c r="AG279" s="317"/>
      <c r="AH279" s="317"/>
      <c r="AI279" s="317"/>
      <c r="AJ279" s="317"/>
      <c r="AK279" s="317"/>
      <c r="AL279" s="317"/>
      <c r="AM279" s="317"/>
      <c r="AN279" s="317"/>
      <c r="AO279" s="317"/>
      <c r="AP279" s="317"/>
      <c r="AQ279" s="317"/>
      <c r="AR279" s="317"/>
      <c r="AS279" s="317"/>
      <c r="AT279" s="317"/>
      <c r="AU279" s="317"/>
      <c r="AV279" s="317"/>
      <c r="AW279" s="317"/>
      <c r="AX279" s="317"/>
      <c r="AY279" s="317"/>
      <c r="AZ279" s="317"/>
      <c r="BA279" s="317"/>
      <c r="BB279" s="317"/>
      <c r="BC279" s="317"/>
      <c r="BD279" s="317"/>
      <c r="BE279" s="317"/>
      <c r="BF279" s="317"/>
      <c r="BG279" s="317"/>
      <c r="BH279" s="317"/>
      <c r="BI279" s="317"/>
      <c r="BJ279" s="317"/>
      <c r="BK279" s="317"/>
      <c r="BL279" s="317"/>
      <c r="BM279" s="317"/>
      <c r="BN279" s="317"/>
      <c r="BO279" s="317"/>
      <c r="BP279" s="317"/>
      <c r="BQ279" s="317"/>
      <c r="BR279" s="317"/>
      <c r="BS279" s="317"/>
      <c r="BT279" s="317"/>
      <c r="BU279" s="317"/>
      <c r="BV279" s="317"/>
      <c r="BW279" s="317"/>
      <c r="BX279" s="317"/>
      <c r="BY279" s="317"/>
      <c r="BZ279" s="317"/>
    </row>
    <row r="280" spans="3:78">
      <c r="C280" s="318"/>
      <c r="D280" s="318"/>
      <c r="E280" s="318"/>
      <c r="F280" s="307"/>
      <c r="G280" s="307"/>
      <c r="H280" s="307"/>
      <c r="I280" s="307"/>
      <c r="J280" s="307"/>
      <c r="K280" s="307"/>
      <c r="L280" s="307"/>
      <c r="M280" s="307"/>
      <c r="N280" s="307"/>
      <c r="O280" s="307"/>
      <c r="P280" s="307"/>
      <c r="Q280" s="307"/>
      <c r="R280" s="307"/>
      <c r="S280" s="307"/>
      <c r="T280" s="307"/>
      <c r="U280" s="307"/>
      <c r="V280" s="307"/>
      <c r="W280" s="317"/>
      <c r="X280" s="317"/>
      <c r="Y280" s="317"/>
      <c r="Z280" s="317"/>
      <c r="AA280" s="317"/>
      <c r="AB280" s="317"/>
      <c r="AC280" s="317"/>
      <c r="AD280" s="317"/>
      <c r="AE280" s="317"/>
      <c r="AF280" s="317"/>
      <c r="AG280" s="317"/>
      <c r="AH280" s="317"/>
      <c r="AI280" s="317"/>
      <c r="AJ280" s="317"/>
      <c r="AK280" s="317"/>
      <c r="AL280" s="317"/>
      <c r="AM280" s="317"/>
      <c r="AN280" s="317"/>
      <c r="AO280" s="317"/>
      <c r="AP280" s="317"/>
      <c r="AQ280" s="317"/>
      <c r="AR280" s="317"/>
      <c r="AS280" s="317"/>
      <c r="AT280" s="317"/>
      <c r="AU280" s="317"/>
      <c r="AV280" s="317"/>
      <c r="AW280" s="317"/>
      <c r="AX280" s="317"/>
      <c r="AY280" s="317"/>
      <c r="AZ280" s="317"/>
      <c r="BA280" s="317"/>
      <c r="BB280" s="317"/>
      <c r="BC280" s="317"/>
      <c r="BD280" s="317"/>
      <c r="BE280" s="317"/>
      <c r="BF280" s="317"/>
      <c r="BG280" s="317"/>
      <c r="BH280" s="317"/>
      <c r="BI280" s="317"/>
      <c r="BJ280" s="317"/>
      <c r="BK280" s="317"/>
      <c r="BL280" s="317"/>
      <c r="BM280" s="317"/>
      <c r="BN280" s="317"/>
      <c r="BO280" s="317"/>
      <c r="BP280" s="317"/>
      <c r="BQ280" s="317"/>
      <c r="BR280" s="317"/>
      <c r="BS280" s="317"/>
      <c r="BT280" s="317"/>
      <c r="BU280" s="317"/>
      <c r="BV280" s="317"/>
      <c r="BW280" s="317"/>
      <c r="BX280" s="317"/>
      <c r="BY280" s="317"/>
      <c r="BZ280" s="317"/>
    </row>
    <row r="281" spans="3:78">
      <c r="C281" s="318"/>
      <c r="D281" s="318"/>
      <c r="E281" s="318"/>
      <c r="F281" s="307"/>
      <c r="G281" s="307"/>
      <c r="H281" s="307"/>
      <c r="I281" s="307"/>
      <c r="J281" s="307"/>
      <c r="K281" s="307"/>
      <c r="L281" s="307"/>
      <c r="M281" s="307"/>
      <c r="N281" s="307"/>
      <c r="O281" s="307"/>
      <c r="P281" s="307"/>
      <c r="Q281" s="307"/>
      <c r="R281" s="307"/>
      <c r="S281" s="307"/>
      <c r="T281" s="307"/>
      <c r="U281" s="307"/>
      <c r="V281" s="307"/>
      <c r="W281" s="317"/>
      <c r="X281" s="317"/>
      <c r="Y281" s="317"/>
      <c r="Z281" s="317"/>
      <c r="AA281" s="317"/>
      <c r="AB281" s="317"/>
      <c r="AC281" s="317"/>
      <c r="AD281" s="317"/>
      <c r="AE281" s="317"/>
      <c r="AF281" s="317"/>
      <c r="AG281" s="317"/>
      <c r="AH281" s="317"/>
      <c r="AI281" s="317"/>
      <c r="AJ281" s="317"/>
      <c r="AK281" s="317"/>
      <c r="AL281" s="317"/>
      <c r="AM281" s="317"/>
      <c r="AN281" s="317"/>
      <c r="AO281" s="317"/>
      <c r="AP281" s="317"/>
      <c r="AQ281" s="317"/>
      <c r="AR281" s="317"/>
      <c r="AS281" s="317"/>
      <c r="AT281" s="317"/>
      <c r="AU281" s="317"/>
      <c r="AV281" s="317"/>
      <c r="AW281" s="317"/>
      <c r="AX281" s="317"/>
      <c r="AY281" s="317"/>
      <c r="AZ281" s="317"/>
      <c r="BA281" s="317"/>
      <c r="BB281" s="317"/>
      <c r="BC281" s="317"/>
      <c r="BD281" s="317"/>
      <c r="BE281" s="317"/>
      <c r="BF281" s="317"/>
      <c r="BG281" s="317"/>
      <c r="BH281" s="317"/>
      <c r="BI281" s="317"/>
      <c r="BJ281" s="317"/>
      <c r="BK281" s="317"/>
      <c r="BL281" s="317"/>
      <c r="BM281" s="317"/>
      <c r="BN281" s="317"/>
      <c r="BO281" s="317"/>
      <c r="BP281" s="317"/>
      <c r="BQ281" s="317"/>
      <c r="BR281" s="317"/>
      <c r="BS281" s="317"/>
      <c r="BT281" s="317"/>
      <c r="BU281" s="317"/>
      <c r="BV281" s="317"/>
      <c r="BW281" s="317"/>
      <c r="BX281" s="317"/>
      <c r="BY281" s="317"/>
      <c r="BZ281" s="317"/>
    </row>
    <row r="282" spans="3:78">
      <c r="C282" s="318"/>
      <c r="D282" s="318"/>
      <c r="E282" s="318"/>
      <c r="F282" s="307"/>
      <c r="G282" s="307"/>
      <c r="H282" s="307"/>
      <c r="I282" s="307"/>
      <c r="J282" s="307"/>
      <c r="K282" s="307"/>
      <c r="L282" s="307"/>
      <c r="M282" s="307"/>
      <c r="N282" s="307"/>
      <c r="O282" s="307"/>
      <c r="P282" s="307"/>
      <c r="Q282" s="307"/>
      <c r="R282" s="307"/>
      <c r="S282" s="307"/>
      <c r="T282" s="307"/>
      <c r="U282" s="307"/>
      <c r="V282" s="307"/>
      <c r="W282" s="317"/>
      <c r="X282" s="317"/>
      <c r="Y282" s="317"/>
      <c r="Z282" s="317"/>
      <c r="AA282" s="317"/>
      <c r="AB282" s="317"/>
      <c r="AC282" s="317"/>
      <c r="AD282" s="317"/>
      <c r="AE282" s="317"/>
      <c r="AF282" s="317"/>
      <c r="AG282" s="317"/>
      <c r="AH282" s="317"/>
      <c r="AI282" s="317"/>
      <c r="AJ282" s="317"/>
      <c r="AK282" s="317"/>
      <c r="AL282" s="317"/>
      <c r="AM282" s="317"/>
      <c r="AN282" s="317"/>
      <c r="AO282" s="317"/>
      <c r="AP282" s="317"/>
      <c r="AQ282" s="317"/>
      <c r="AR282" s="317"/>
      <c r="AS282" s="317"/>
      <c r="AT282" s="317"/>
      <c r="AU282" s="317"/>
      <c r="AV282" s="317"/>
      <c r="AW282" s="317"/>
      <c r="AX282" s="317"/>
      <c r="AY282" s="317"/>
      <c r="AZ282" s="317"/>
      <c r="BA282" s="317"/>
      <c r="BB282" s="317"/>
      <c r="BC282" s="317"/>
      <c r="BD282" s="317"/>
      <c r="BE282" s="317"/>
      <c r="BF282" s="317"/>
      <c r="BG282" s="317"/>
      <c r="BH282" s="317"/>
      <c r="BI282" s="317"/>
      <c r="BJ282" s="317"/>
      <c r="BK282" s="317"/>
      <c r="BL282" s="317"/>
      <c r="BM282" s="317"/>
      <c r="BN282" s="317"/>
      <c r="BO282" s="317"/>
      <c r="BP282" s="317"/>
      <c r="BQ282" s="317"/>
      <c r="BR282" s="317"/>
      <c r="BS282" s="317"/>
      <c r="BT282" s="317"/>
      <c r="BU282" s="317"/>
      <c r="BV282" s="317"/>
      <c r="BW282" s="317"/>
      <c r="BX282" s="317"/>
      <c r="BY282" s="317"/>
      <c r="BZ282" s="317"/>
    </row>
    <row r="283" spans="3:78">
      <c r="C283" s="318"/>
      <c r="D283" s="318"/>
      <c r="E283" s="318"/>
      <c r="F283" s="307"/>
      <c r="G283" s="307"/>
      <c r="H283" s="307"/>
      <c r="I283" s="307"/>
      <c r="J283" s="307"/>
      <c r="K283" s="307"/>
      <c r="L283" s="307"/>
      <c r="M283" s="307"/>
      <c r="N283" s="307"/>
      <c r="O283" s="307"/>
      <c r="P283" s="307"/>
      <c r="Q283" s="307"/>
      <c r="R283" s="307"/>
      <c r="S283" s="307"/>
      <c r="T283" s="307"/>
      <c r="U283" s="307"/>
      <c r="V283" s="307"/>
      <c r="W283" s="317"/>
      <c r="X283" s="317"/>
      <c r="Y283" s="317"/>
      <c r="Z283" s="317"/>
      <c r="AA283" s="317"/>
      <c r="AB283" s="317"/>
      <c r="AC283" s="317"/>
      <c r="AD283" s="317"/>
      <c r="AE283" s="317"/>
      <c r="AF283" s="317"/>
      <c r="AG283" s="317"/>
      <c r="AH283" s="317"/>
      <c r="AI283" s="317"/>
      <c r="AJ283" s="317"/>
      <c r="AK283" s="317"/>
      <c r="AL283" s="317"/>
      <c r="AM283" s="317"/>
      <c r="AN283" s="317"/>
      <c r="AO283" s="317"/>
      <c r="AP283" s="317"/>
      <c r="AQ283" s="317"/>
      <c r="AR283" s="317"/>
      <c r="AS283" s="317"/>
      <c r="AT283" s="317"/>
      <c r="AU283" s="317"/>
      <c r="AV283" s="317"/>
      <c r="AW283" s="317"/>
      <c r="AX283" s="317"/>
      <c r="AY283" s="317"/>
      <c r="AZ283" s="317"/>
      <c r="BA283" s="317"/>
      <c r="BB283" s="317"/>
      <c r="BC283" s="317"/>
      <c r="BD283" s="317"/>
      <c r="BE283" s="317"/>
      <c r="BF283" s="317"/>
      <c r="BG283" s="317"/>
      <c r="BH283" s="317"/>
      <c r="BI283" s="317"/>
      <c r="BJ283" s="317"/>
      <c r="BK283" s="317"/>
      <c r="BL283" s="317"/>
      <c r="BM283" s="317"/>
      <c r="BN283" s="317"/>
      <c r="BO283" s="317"/>
      <c r="BP283" s="317"/>
      <c r="BQ283" s="317"/>
      <c r="BR283" s="317"/>
      <c r="BS283" s="317"/>
      <c r="BT283" s="317"/>
      <c r="BU283" s="317"/>
      <c r="BV283" s="317"/>
      <c r="BW283" s="317"/>
      <c r="BX283" s="317"/>
      <c r="BY283" s="317"/>
      <c r="BZ283" s="317"/>
    </row>
    <row r="284" spans="3:78">
      <c r="C284" s="318"/>
      <c r="D284" s="318"/>
      <c r="E284" s="318"/>
      <c r="F284" s="307"/>
      <c r="G284" s="307"/>
      <c r="H284" s="307"/>
      <c r="I284" s="307"/>
      <c r="J284" s="307"/>
      <c r="K284" s="307"/>
      <c r="L284" s="307"/>
      <c r="M284" s="307"/>
      <c r="N284" s="307"/>
      <c r="O284" s="307"/>
      <c r="P284" s="307"/>
      <c r="Q284" s="307"/>
      <c r="R284" s="307"/>
      <c r="S284" s="307"/>
      <c r="T284" s="307"/>
      <c r="U284" s="307"/>
      <c r="V284" s="307"/>
      <c r="W284" s="317"/>
      <c r="X284" s="317"/>
      <c r="Y284" s="317"/>
      <c r="Z284" s="317"/>
      <c r="AA284" s="317"/>
      <c r="AB284" s="317"/>
      <c r="AC284" s="317"/>
      <c r="AD284" s="317"/>
      <c r="AE284" s="317"/>
      <c r="AF284" s="317"/>
      <c r="AG284" s="317"/>
      <c r="AH284" s="317"/>
      <c r="AI284" s="317"/>
      <c r="AJ284" s="317"/>
      <c r="AK284" s="317"/>
      <c r="AL284" s="317"/>
      <c r="AM284" s="317"/>
      <c r="AN284" s="317"/>
      <c r="AO284" s="317"/>
      <c r="AP284" s="317"/>
      <c r="AQ284" s="317"/>
      <c r="AR284" s="317"/>
      <c r="AS284" s="317"/>
      <c r="AT284" s="317"/>
      <c r="AU284" s="317"/>
      <c r="AV284" s="317"/>
      <c r="AW284" s="317"/>
      <c r="AX284" s="317"/>
      <c r="AY284" s="317"/>
      <c r="AZ284" s="317"/>
      <c r="BA284" s="317"/>
      <c r="BB284" s="317"/>
      <c r="BC284" s="317"/>
      <c r="BD284" s="317"/>
      <c r="BE284" s="317"/>
      <c r="BF284" s="317"/>
      <c r="BG284" s="317"/>
      <c r="BH284" s="317"/>
      <c r="BI284" s="317"/>
      <c r="BJ284" s="317"/>
      <c r="BK284" s="317"/>
      <c r="BL284" s="317"/>
      <c r="BM284" s="317"/>
      <c r="BN284" s="317"/>
      <c r="BO284" s="317"/>
      <c r="BP284" s="317"/>
      <c r="BQ284" s="317"/>
      <c r="BR284" s="317"/>
      <c r="BS284" s="317"/>
      <c r="BT284" s="317"/>
      <c r="BU284" s="317"/>
      <c r="BV284" s="317"/>
      <c r="BW284" s="317"/>
      <c r="BX284" s="317"/>
      <c r="BY284" s="317"/>
      <c r="BZ284" s="317"/>
    </row>
    <row r="285" spans="3:78">
      <c r="C285" s="318"/>
      <c r="D285" s="318"/>
      <c r="E285" s="318"/>
      <c r="F285" s="307"/>
      <c r="G285" s="307"/>
      <c r="H285" s="307"/>
      <c r="I285" s="307"/>
      <c r="J285" s="307"/>
      <c r="K285" s="307"/>
      <c r="L285" s="307"/>
      <c r="M285" s="307"/>
      <c r="N285" s="307"/>
      <c r="O285" s="307"/>
      <c r="P285" s="307"/>
      <c r="Q285" s="307"/>
      <c r="R285" s="307"/>
      <c r="S285" s="307"/>
      <c r="T285" s="307"/>
      <c r="U285" s="307"/>
      <c r="V285" s="307"/>
      <c r="W285" s="317"/>
      <c r="X285" s="317"/>
      <c r="Y285" s="317"/>
      <c r="Z285" s="317"/>
      <c r="AA285" s="317"/>
      <c r="AB285" s="317"/>
      <c r="AC285" s="317"/>
      <c r="AD285" s="317"/>
      <c r="AE285" s="317"/>
      <c r="AF285" s="317"/>
      <c r="AG285" s="317"/>
      <c r="AH285" s="317"/>
      <c r="AI285" s="317"/>
      <c r="AJ285" s="317"/>
      <c r="AK285" s="317"/>
      <c r="AL285" s="317"/>
      <c r="AM285" s="317"/>
      <c r="AN285" s="317"/>
      <c r="AO285" s="317"/>
      <c r="AP285" s="317"/>
      <c r="AQ285" s="317"/>
      <c r="AR285" s="317"/>
      <c r="AS285" s="317"/>
      <c r="AT285" s="317"/>
      <c r="AU285" s="317"/>
      <c r="AV285" s="317"/>
      <c r="AW285" s="317"/>
      <c r="AX285" s="317"/>
      <c r="AY285" s="317"/>
      <c r="AZ285" s="317"/>
      <c r="BA285" s="317"/>
      <c r="BB285" s="317"/>
      <c r="BC285" s="317"/>
      <c r="BD285" s="317"/>
      <c r="BE285" s="317"/>
      <c r="BF285" s="317"/>
      <c r="BG285" s="317"/>
      <c r="BH285" s="317"/>
      <c r="BI285" s="317"/>
      <c r="BJ285" s="317"/>
      <c r="BK285" s="317"/>
      <c r="BL285" s="317"/>
      <c r="BM285" s="317"/>
      <c r="BN285" s="317"/>
      <c r="BO285" s="317"/>
      <c r="BP285" s="317"/>
      <c r="BQ285" s="317"/>
      <c r="BR285" s="317"/>
      <c r="BS285" s="317"/>
      <c r="BT285" s="317"/>
      <c r="BU285" s="317"/>
      <c r="BV285" s="317"/>
      <c r="BW285" s="317"/>
      <c r="BX285" s="317"/>
      <c r="BY285" s="317"/>
      <c r="BZ285" s="317"/>
    </row>
    <row r="286" spans="3:78">
      <c r="C286" s="318"/>
      <c r="D286" s="318"/>
      <c r="E286" s="318"/>
      <c r="F286" s="307"/>
      <c r="G286" s="307"/>
      <c r="H286" s="307"/>
      <c r="I286" s="307"/>
      <c r="J286" s="307"/>
      <c r="K286" s="307"/>
      <c r="L286" s="307"/>
      <c r="M286" s="307"/>
      <c r="N286" s="307"/>
      <c r="O286" s="307"/>
      <c r="P286" s="307"/>
      <c r="Q286" s="307"/>
      <c r="R286" s="307"/>
      <c r="S286" s="307"/>
      <c r="T286" s="307"/>
      <c r="U286" s="307"/>
      <c r="V286" s="307"/>
      <c r="W286" s="317"/>
      <c r="X286" s="317"/>
      <c r="Y286" s="317"/>
      <c r="Z286" s="317"/>
      <c r="AA286" s="317"/>
      <c r="AB286" s="317"/>
      <c r="AC286" s="317"/>
      <c r="AD286" s="317"/>
      <c r="AE286" s="317"/>
      <c r="AF286" s="317"/>
      <c r="AG286" s="317"/>
      <c r="AH286" s="317"/>
      <c r="AI286" s="317"/>
      <c r="AJ286" s="317"/>
      <c r="AK286" s="317"/>
      <c r="AL286" s="317"/>
      <c r="AM286" s="317"/>
      <c r="AN286" s="317"/>
      <c r="AO286" s="317"/>
      <c r="AP286" s="317"/>
      <c r="AQ286" s="317"/>
      <c r="AR286" s="317"/>
      <c r="AS286" s="317"/>
      <c r="AT286" s="317"/>
      <c r="AU286" s="317"/>
      <c r="AV286" s="317"/>
      <c r="AW286" s="317"/>
      <c r="AX286" s="317"/>
      <c r="AY286" s="317"/>
      <c r="AZ286" s="317"/>
      <c r="BA286" s="317"/>
      <c r="BB286" s="317"/>
      <c r="BC286" s="317"/>
      <c r="BD286" s="317"/>
      <c r="BE286" s="317"/>
      <c r="BF286" s="317"/>
      <c r="BG286" s="317"/>
      <c r="BH286" s="317"/>
      <c r="BI286" s="317"/>
      <c r="BJ286" s="317"/>
      <c r="BK286" s="317"/>
      <c r="BL286" s="317"/>
      <c r="BM286" s="317"/>
      <c r="BN286" s="317"/>
      <c r="BO286" s="317"/>
      <c r="BP286" s="317"/>
      <c r="BQ286" s="317"/>
      <c r="BR286" s="317"/>
      <c r="BS286" s="317"/>
      <c r="BT286" s="317"/>
      <c r="BU286" s="317"/>
      <c r="BV286" s="317"/>
      <c r="BW286" s="317"/>
      <c r="BX286" s="317"/>
      <c r="BY286" s="317"/>
      <c r="BZ286" s="317"/>
    </row>
    <row r="287" spans="3:78">
      <c r="C287" s="318"/>
      <c r="D287" s="318"/>
      <c r="E287" s="318"/>
      <c r="F287" s="307"/>
      <c r="G287" s="307"/>
      <c r="H287" s="307"/>
      <c r="I287" s="307"/>
      <c r="J287" s="307"/>
      <c r="K287" s="307"/>
      <c r="L287" s="307"/>
      <c r="M287" s="307"/>
      <c r="N287" s="307"/>
      <c r="O287" s="307"/>
      <c r="P287" s="307"/>
      <c r="Q287" s="307"/>
      <c r="R287" s="307"/>
      <c r="S287" s="307"/>
      <c r="T287" s="307"/>
      <c r="U287" s="307"/>
      <c r="V287" s="307"/>
      <c r="W287" s="317"/>
      <c r="X287" s="317"/>
      <c r="Y287" s="317"/>
      <c r="Z287" s="317"/>
      <c r="AA287" s="317"/>
      <c r="AB287" s="317"/>
      <c r="AC287" s="317"/>
      <c r="AD287" s="317"/>
      <c r="AE287" s="317"/>
      <c r="AF287" s="317"/>
      <c r="AG287" s="317"/>
      <c r="AH287" s="317"/>
      <c r="AI287" s="317"/>
      <c r="AJ287" s="317"/>
      <c r="AK287" s="317"/>
      <c r="AL287" s="317"/>
      <c r="AM287" s="317"/>
      <c r="AN287" s="317"/>
      <c r="AO287" s="317"/>
      <c r="AP287" s="317"/>
      <c r="AQ287" s="317"/>
      <c r="AR287" s="317"/>
      <c r="AS287" s="317"/>
      <c r="AT287" s="317"/>
      <c r="AU287" s="317"/>
      <c r="AV287" s="317"/>
      <c r="AW287" s="317"/>
      <c r="AX287" s="317"/>
      <c r="AY287" s="317"/>
      <c r="AZ287" s="317"/>
      <c r="BA287" s="317"/>
      <c r="BB287" s="317"/>
      <c r="BC287" s="317"/>
      <c r="BD287" s="317"/>
      <c r="BE287" s="317"/>
      <c r="BF287" s="317"/>
      <c r="BG287" s="317"/>
      <c r="BH287" s="317"/>
      <c r="BI287" s="317"/>
      <c r="BJ287" s="317"/>
      <c r="BK287" s="317"/>
      <c r="BL287" s="317"/>
      <c r="BM287" s="317"/>
      <c r="BN287" s="317"/>
      <c r="BO287" s="317"/>
      <c r="BP287" s="317"/>
      <c r="BQ287" s="317"/>
      <c r="BR287" s="317"/>
      <c r="BS287" s="317"/>
      <c r="BT287" s="317"/>
      <c r="BU287" s="317"/>
      <c r="BV287" s="317"/>
      <c r="BW287" s="317"/>
      <c r="BX287" s="317"/>
      <c r="BY287" s="317"/>
      <c r="BZ287" s="317"/>
    </row>
    <row r="288" spans="3:78">
      <c r="C288" s="318"/>
      <c r="D288" s="318"/>
      <c r="E288" s="318"/>
      <c r="F288" s="307"/>
      <c r="G288" s="307"/>
      <c r="H288" s="307"/>
      <c r="I288" s="307"/>
      <c r="J288" s="307"/>
      <c r="K288" s="307"/>
      <c r="L288" s="307"/>
      <c r="M288" s="307"/>
      <c r="N288" s="307"/>
      <c r="O288" s="307"/>
      <c r="P288" s="307"/>
      <c r="Q288" s="307"/>
      <c r="R288" s="307"/>
      <c r="S288" s="307"/>
      <c r="T288" s="307"/>
      <c r="U288" s="307"/>
      <c r="V288" s="307"/>
      <c r="W288" s="317"/>
      <c r="X288" s="317"/>
      <c r="Y288" s="317"/>
      <c r="Z288" s="317"/>
      <c r="AA288" s="317"/>
      <c r="AB288" s="317"/>
      <c r="AC288" s="317"/>
      <c r="AD288" s="317"/>
      <c r="AE288" s="317"/>
      <c r="AF288" s="317"/>
      <c r="AG288" s="317"/>
      <c r="AH288" s="317"/>
      <c r="AI288" s="317"/>
      <c r="AJ288" s="317"/>
      <c r="AK288" s="317"/>
      <c r="AL288" s="317"/>
      <c r="AM288" s="317"/>
      <c r="AN288" s="317"/>
      <c r="AO288" s="317"/>
      <c r="AP288" s="317"/>
      <c r="AQ288" s="317"/>
      <c r="AR288" s="317"/>
      <c r="AS288" s="317"/>
      <c r="AT288" s="317"/>
      <c r="AU288" s="317"/>
      <c r="AV288" s="317"/>
      <c r="AW288" s="317"/>
      <c r="AX288" s="317"/>
      <c r="AY288" s="317"/>
      <c r="AZ288" s="317"/>
      <c r="BA288" s="317"/>
      <c r="BB288" s="317"/>
      <c r="BC288" s="317"/>
      <c r="BD288" s="317"/>
      <c r="BE288" s="317"/>
      <c r="BF288" s="317"/>
      <c r="BG288" s="317"/>
      <c r="BH288" s="317"/>
      <c r="BI288" s="317"/>
      <c r="BJ288" s="317"/>
      <c r="BK288" s="317"/>
      <c r="BL288" s="317"/>
      <c r="BM288" s="317"/>
      <c r="BN288" s="317"/>
      <c r="BO288" s="317"/>
      <c r="BP288" s="317"/>
      <c r="BQ288" s="317"/>
      <c r="BR288" s="317"/>
      <c r="BS288" s="317"/>
      <c r="BT288" s="317"/>
      <c r="BU288" s="317"/>
      <c r="BV288" s="317"/>
      <c r="BW288" s="317"/>
      <c r="BX288" s="317"/>
      <c r="BY288" s="317"/>
      <c r="BZ288" s="317"/>
    </row>
    <row r="289" spans="3:78">
      <c r="C289" s="318"/>
      <c r="D289" s="318"/>
      <c r="E289" s="318"/>
      <c r="F289" s="307"/>
      <c r="G289" s="307"/>
      <c r="H289" s="307"/>
      <c r="I289" s="307"/>
      <c r="J289" s="307"/>
      <c r="K289" s="307"/>
      <c r="L289" s="307"/>
      <c r="M289" s="307"/>
      <c r="N289" s="307"/>
      <c r="O289" s="307"/>
      <c r="P289" s="307"/>
      <c r="Q289" s="307"/>
      <c r="R289" s="307"/>
      <c r="S289" s="307"/>
      <c r="T289" s="307"/>
      <c r="U289" s="307"/>
      <c r="V289" s="307"/>
      <c r="W289" s="317"/>
      <c r="X289" s="317"/>
      <c r="Y289" s="317"/>
      <c r="Z289" s="317"/>
      <c r="AA289" s="317"/>
      <c r="AB289" s="317"/>
      <c r="AC289" s="317"/>
      <c r="AD289" s="317"/>
      <c r="AE289" s="317"/>
      <c r="AF289" s="317"/>
      <c r="AG289" s="317"/>
      <c r="AH289" s="317"/>
      <c r="AI289" s="317"/>
      <c r="AJ289" s="317"/>
      <c r="AK289" s="317"/>
      <c r="AL289" s="317"/>
      <c r="AM289" s="317"/>
      <c r="AN289" s="317"/>
      <c r="AO289" s="317"/>
      <c r="AP289" s="317"/>
      <c r="AQ289" s="317"/>
      <c r="AR289" s="317"/>
      <c r="AS289" s="317"/>
      <c r="AT289" s="317"/>
      <c r="AU289" s="317"/>
      <c r="AV289" s="317"/>
      <c r="AW289" s="317"/>
      <c r="AX289" s="317"/>
      <c r="AY289" s="317"/>
      <c r="AZ289" s="317"/>
      <c r="BA289" s="317"/>
      <c r="BB289" s="317"/>
      <c r="BC289" s="317"/>
      <c r="BD289" s="317"/>
      <c r="BE289" s="317"/>
      <c r="BF289" s="317"/>
      <c r="BG289" s="317"/>
      <c r="BH289" s="317"/>
      <c r="BI289" s="317"/>
      <c r="BJ289" s="317"/>
      <c r="BK289" s="317"/>
      <c r="BL289" s="317"/>
      <c r="BM289" s="317"/>
      <c r="BN289" s="317"/>
      <c r="BO289" s="317"/>
      <c r="BP289" s="317"/>
      <c r="BQ289" s="317"/>
      <c r="BR289" s="317"/>
      <c r="BS289" s="317"/>
      <c r="BT289" s="317"/>
      <c r="BU289" s="317"/>
      <c r="BV289" s="317"/>
      <c r="BW289" s="317"/>
      <c r="BX289" s="317"/>
      <c r="BY289" s="317"/>
      <c r="BZ289" s="317"/>
    </row>
    <row r="290" spans="3:78">
      <c r="C290" s="318"/>
      <c r="D290" s="318"/>
      <c r="E290" s="318"/>
      <c r="F290" s="307"/>
      <c r="G290" s="307"/>
      <c r="H290" s="307"/>
      <c r="I290" s="307"/>
      <c r="J290" s="307"/>
      <c r="K290" s="307"/>
      <c r="L290" s="307"/>
      <c r="M290" s="307"/>
      <c r="N290" s="307"/>
      <c r="O290" s="307"/>
      <c r="P290" s="307"/>
      <c r="Q290" s="307"/>
      <c r="R290" s="307"/>
      <c r="S290" s="307"/>
      <c r="T290" s="307"/>
      <c r="U290" s="307"/>
      <c r="V290" s="307"/>
      <c r="W290" s="317"/>
      <c r="X290" s="317"/>
      <c r="Y290" s="317"/>
      <c r="Z290" s="317"/>
      <c r="AA290" s="317"/>
      <c r="AB290" s="317"/>
      <c r="AC290" s="317"/>
      <c r="AD290" s="317"/>
      <c r="AE290" s="317"/>
      <c r="AF290" s="317"/>
      <c r="AG290" s="317"/>
      <c r="AH290" s="317"/>
      <c r="AI290" s="317"/>
      <c r="AJ290" s="317"/>
      <c r="AK290" s="317"/>
      <c r="AL290" s="317"/>
      <c r="AM290" s="317"/>
      <c r="AN290" s="317"/>
      <c r="AO290" s="317"/>
      <c r="AP290" s="317"/>
      <c r="AQ290" s="317"/>
      <c r="AR290" s="317"/>
      <c r="AS290" s="317"/>
      <c r="AT290" s="317"/>
      <c r="AU290" s="317"/>
      <c r="AV290" s="317"/>
      <c r="AW290" s="317"/>
      <c r="AX290" s="317"/>
      <c r="AY290" s="317"/>
      <c r="AZ290" s="317"/>
      <c r="BA290" s="317"/>
      <c r="BB290" s="317"/>
      <c r="BC290" s="317"/>
      <c r="BD290" s="317"/>
      <c r="BE290" s="317"/>
      <c r="BF290" s="317"/>
      <c r="BG290" s="317"/>
      <c r="BH290" s="317"/>
      <c r="BI290" s="317"/>
      <c r="BJ290" s="317"/>
      <c r="BK290" s="317"/>
      <c r="BL290" s="317"/>
      <c r="BM290" s="317"/>
      <c r="BN290" s="317"/>
      <c r="BO290" s="317"/>
      <c r="BP290" s="317"/>
      <c r="BQ290" s="317"/>
      <c r="BR290" s="317"/>
      <c r="BS290" s="317"/>
      <c r="BT290" s="317"/>
      <c r="BU290" s="317"/>
      <c r="BV290" s="317"/>
      <c r="BW290" s="317"/>
      <c r="BX290" s="317"/>
      <c r="BY290" s="317"/>
      <c r="BZ290" s="317"/>
    </row>
    <row r="291" spans="3:78">
      <c r="C291" s="318"/>
      <c r="D291" s="318"/>
      <c r="E291" s="318"/>
      <c r="F291" s="307"/>
      <c r="G291" s="307"/>
      <c r="H291" s="307"/>
      <c r="I291" s="307"/>
      <c r="J291" s="307"/>
      <c r="K291" s="307"/>
      <c r="L291" s="307"/>
      <c r="M291" s="307"/>
      <c r="N291" s="307"/>
      <c r="O291" s="307"/>
      <c r="P291" s="307"/>
      <c r="Q291" s="307"/>
      <c r="R291" s="307"/>
      <c r="S291" s="307"/>
      <c r="T291" s="307"/>
      <c r="U291" s="307"/>
      <c r="V291" s="307"/>
      <c r="W291" s="317"/>
      <c r="X291" s="317"/>
      <c r="Y291" s="317"/>
      <c r="Z291" s="317"/>
      <c r="AA291" s="317"/>
      <c r="AB291" s="317"/>
      <c r="AC291" s="317"/>
      <c r="AD291" s="317"/>
      <c r="AE291" s="317"/>
      <c r="AF291" s="317"/>
      <c r="AG291" s="317"/>
      <c r="AH291" s="317"/>
      <c r="AI291" s="317"/>
      <c r="AJ291" s="317"/>
      <c r="AK291" s="317"/>
      <c r="AL291" s="317"/>
      <c r="AM291" s="317"/>
      <c r="AN291" s="317"/>
      <c r="AO291" s="317"/>
      <c r="AP291" s="317"/>
      <c r="AQ291" s="317"/>
      <c r="AR291" s="317"/>
      <c r="AS291" s="317"/>
      <c r="AT291" s="317"/>
      <c r="AU291" s="317"/>
      <c r="AV291" s="317"/>
      <c r="AW291" s="317"/>
      <c r="AX291" s="317"/>
      <c r="AY291" s="317"/>
      <c r="AZ291" s="317"/>
      <c r="BA291" s="317"/>
      <c r="BB291" s="317"/>
      <c r="BC291" s="317"/>
      <c r="BD291" s="317"/>
      <c r="BE291" s="317"/>
      <c r="BF291" s="317"/>
      <c r="BG291" s="317"/>
      <c r="BH291" s="317"/>
      <c r="BI291" s="317"/>
      <c r="BJ291" s="317"/>
      <c r="BK291" s="317"/>
      <c r="BL291" s="317"/>
      <c r="BM291" s="317"/>
      <c r="BN291" s="317"/>
      <c r="BO291" s="317"/>
      <c r="BP291" s="317"/>
      <c r="BQ291" s="317"/>
      <c r="BR291" s="317"/>
      <c r="BS291" s="317"/>
      <c r="BT291" s="317"/>
      <c r="BU291" s="317"/>
      <c r="BV291" s="317"/>
      <c r="BW291" s="317"/>
      <c r="BX291" s="317"/>
      <c r="BY291" s="317"/>
      <c r="BZ291" s="317"/>
    </row>
    <row r="292" spans="3:78">
      <c r="C292" s="318"/>
      <c r="D292" s="318"/>
      <c r="E292" s="318"/>
      <c r="F292" s="307"/>
      <c r="G292" s="307"/>
      <c r="H292" s="307"/>
      <c r="I292" s="307"/>
      <c r="J292" s="307"/>
      <c r="K292" s="307"/>
      <c r="L292" s="307"/>
      <c r="M292" s="307"/>
      <c r="N292" s="307"/>
      <c r="O292" s="307"/>
      <c r="P292" s="307"/>
      <c r="Q292" s="307"/>
      <c r="R292" s="307"/>
      <c r="S292" s="307"/>
      <c r="T292" s="307"/>
      <c r="U292" s="307"/>
      <c r="V292" s="307"/>
      <c r="W292" s="317"/>
      <c r="X292" s="317"/>
      <c r="Y292" s="317"/>
      <c r="Z292" s="317"/>
      <c r="AA292" s="317"/>
      <c r="AB292" s="317"/>
      <c r="AC292" s="317"/>
      <c r="AD292" s="317"/>
      <c r="AE292" s="317"/>
      <c r="AF292" s="317"/>
      <c r="AG292" s="317"/>
      <c r="AH292" s="317"/>
      <c r="AI292" s="317"/>
      <c r="AJ292" s="317"/>
      <c r="AK292" s="317"/>
      <c r="AL292" s="317"/>
      <c r="AM292" s="317"/>
      <c r="AN292" s="317"/>
      <c r="AO292" s="317"/>
      <c r="AP292" s="317"/>
      <c r="AQ292" s="317"/>
      <c r="AR292" s="317"/>
      <c r="AS292" s="317"/>
      <c r="AT292" s="317"/>
      <c r="AU292" s="317"/>
      <c r="AV292" s="317"/>
      <c r="AW292" s="317"/>
      <c r="AX292" s="317"/>
      <c r="AY292" s="317"/>
      <c r="AZ292" s="317"/>
      <c r="BA292" s="317"/>
      <c r="BB292" s="317"/>
      <c r="BC292" s="317"/>
      <c r="BD292" s="317"/>
      <c r="BE292" s="317"/>
      <c r="BF292" s="317"/>
      <c r="BG292" s="317"/>
      <c r="BH292" s="317"/>
      <c r="BI292" s="317"/>
      <c r="BJ292" s="317"/>
      <c r="BK292" s="317"/>
      <c r="BL292" s="317"/>
      <c r="BM292" s="317"/>
      <c r="BN292" s="317"/>
      <c r="BO292" s="317"/>
      <c r="BP292" s="317"/>
      <c r="BQ292" s="317"/>
      <c r="BR292" s="317"/>
      <c r="BS292" s="317"/>
      <c r="BT292" s="317"/>
      <c r="BU292" s="317"/>
      <c r="BV292" s="317"/>
      <c r="BW292" s="317"/>
      <c r="BX292" s="317"/>
      <c r="BY292" s="317"/>
      <c r="BZ292" s="317"/>
    </row>
    <row r="293" spans="3:78">
      <c r="C293" s="318"/>
      <c r="D293" s="318"/>
      <c r="E293" s="318"/>
      <c r="F293" s="307"/>
      <c r="G293" s="307"/>
      <c r="H293" s="307"/>
      <c r="I293" s="307"/>
      <c r="J293" s="307"/>
      <c r="K293" s="307"/>
      <c r="L293" s="307"/>
      <c r="M293" s="307"/>
      <c r="N293" s="307"/>
      <c r="O293" s="307"/>
      <c r="P293" s="307"/>
      <c r="Q293" s="307"/>
      <c r="R293" s="307"/>
      <c r="S293" s="307"/>
      <c r="T293" s="307"/>
      <c r="U293" s="307"/>
      <c r="V293" s="307"/>
      <c r="W293" s="317"/>
      <c r="X293" s="317"/>
      <c r="Y293" s="317"/>
      <c r="Z293" s="317"/>
      <c r="AA293" s="317"/>
      <c r="AB293" s="317"/>
      <c r="AC293" s="317"/>
      <c r="AD293" s="317"/>
      <c r="AE293" s="317"/>
      <c r="AF293" s="317"/>
      <c r="AG293" s="317"/>
      <c r="AH293" s="317"/>
      <c r="AI293" s="317"/>
      <c r="AJ293" s="317"/>
      <c r="AK293" s="317"/>
      <c r="AL293" s="317"/>
      <c r="AM293" s="317"/>
      <c r="AN293" s="317"/>
      <c r="AO293" s="317"/>
      <c r="AP293" s="317"/>
      <c r="AQ293" s="317"/>
      <c r="AR293" s="317"/>
      <c r="AS293" s="317"/>
      <c r="AT293" s="317"/>
      <c r="AU293" s="317"/>
      <c r="AV293" s="317"/>
      <c r="AW293" s="317"/>
      <c r="AX293" s="317"/>
      <c r="AY293" s="317"/>
      <c r="AZ293" s="317"/>
      <c r="BA293" s="317"/>
      <c r="BB293" s="317"/>
      <c r="BC293" s="317"/>
      <c r="BD293" s="317"/>
      <c r="BE293" s="317"/>
      <c r="BF293" s="317"/>
      <c r="BG293" s="317"/>
      <c r="BH293" s="317"/>
      <c r="BI293" s="317"/>
      <c r="BJ293" s="317"/>
      <c r="BK293" s="317"/>
      <c r="BL293" s="317"/>
      <c r="BM293" s="317"/>
      <c r="BN293" s="317"/>
      <c r="BO293" s="317"/>
      <c r="BP293" s="317"/>
      <c r="BQ293" s="317"/>
      <c r="BR293" s="317"/>
      <c r="BS293" s="317"/>
      <c r="BT293" s="317"/>
      <c r="BU293" s="317"/>
      <c r="BV293" s="317"/>
      <c r="BW293" s="317"/>
      <c r="BX293" s="317"/>
      <c r="BY293" s="317"/>
      <c r="BZ293" s="317"/>
    </row>
    <row r="294" spans="3:78">
      <c r="C294" s="318"/>
      <c r="D294" s="318"/>
      <c r="E294" s="318"/>
      <c r="F294" s="307"/>
      <c r="G294" s="307"/>
      <c r="H294" s="307"/>
      <c r="I294" s="307"/>
      <c r="J294" s="307"/>
      <c r="K294" s="307"/>
      <c r="L294" s="307"/>
      <c r="M294" s="307"/>
      <c r="N294" s="307"/>
      <c r="O294" s="307"/>
      <c r="P294" s="307"/>
      <c r="Q294" s="307"/>
      <c r="R294" s="307"/>
      <c r="S294" s="307"/>
      <c r="T294" s="307"/>
      <c r="U294" s="307"/>
      <c r="V294" s="307"/>
      <c r="W294" s="317"/>
      <c r="X294" s="317"/>
      <c r="Y294" s="317"/>
      <c r="Z294" s="317"/>
      <c r="AA294" s="317"/>
      <c r="AB294" s="317"/>
      <c r="AC294" s="317"/>
      <c r="AD294" s="317"/>
      <c r="AE294" s="317"/>
      <c r="AF294" s="317"/>
      <c r="AG294" s="317"/>
      <c r="AH294" s="317"/>
      <c r="AI294" s="317"/>
      <c r="AJ294" s="317"/>
      <c r="AK294" s="317"/>
      <c r="AL294" s="317"/>
      <c r="AM294" s="317"/>
      <c r="AN294" s="317"/>
      <c r="AO294" s="317"/>
      <c r="AP294" s="317"/>
      <c r="AQ294" s="317"/>
      <c r="AR294" s="317"/>
      <c r="AS294" s="317"/>
      <c r="AT294" s="317"/>
      <c r="AU294" s="317"/>
      <c r="AV294" s="317"/>
      <c r="AW294" s="317"/>
      <c r="AX294" s="317"/>
      <c r="AY294" s="317"/>
      <c r="AZ294" s="317"/>
      <c r="BA294" s="317"/>
      <c r="BB294" s="317"/>
      <c r="BC294" s="317"/>
      <c r="BD294" s="317"/>
      <c r="BE294" s="317"/>
      <c r="BF294" s="317"/>
      <c r="BG294" s="317"/>
      <c r="BH294" s="317"/>
      <c r="BI294" s="317"/>
      <c r="BJ294" s="317"/>
      <c r="BK294" s="317"/>
      <c r="BL294" s="317"/>
      <c r="BM294" s="317"/>
      <c r="BN294" s="317"/>
      <c r="BO294" s="317"/>
      <c r="BP294" s="317"/>
      <c r="BQ294" s="317"/>
      <c r="BR294" s="317"/>
      <c r="BS294" s="317"/>
      <c r="BT294" s="317"/>
      <c r="BU294" s="317"/>
      <c r="BV294" s="317"/>
      <c r="BW294" s="317"/>
      <c r="BX294" s="317"/>
      <c r="BY294" s="317"/>
      <c r="BZ294" s="317"/>
    </row>
    <row r="295" spans="3:78">
      <c r="C295" s="318"/>
      <c r="D295" s="318"/>
      <c r="E295" s="318"/>
      <c r="F295" s="307"/>
      <c r="G295" s="307"/>
      <c r="H295" s="307"/>
      <c r="I295" s="307"/>
      <c r="J295" s="307"/>
      <c r="K295" s="307"/>
      <c r="L295" s="307"/>
      <c r="M295" s="307"/>
      <c r="N295" s="307"/>
      <c r="O295" s="307"/>
      <c r="P295" s="307"/>
      <c r="Q295" s="307"/>
      <c r="R295" s="307"/>
      <c r="S295" s="307"/>
      <c r="T295" s="307"/>
      <c r="U295" s="307"/>
      <c r="V295" s="307"/>
      <c r="W295" s="317"/>
      <c r="X295" s="317"/>
      <c r="Y295" s="317"/>
      <c r="Z295" s="317"/>
      <c r="AA295" s="317"/>
      <c r="AB295" s="317"/>
      <c r="AC295" s="317"/>
      <c r="AD295" s="317"/>
      <c r="AE295" s="317"/>
      <c r="AF295" s="317"/>
      <c r="AG295" s="317"/>
      <c r="AH295" s="317"/>
      <c r="AI295" s="317"/>
      <c r="AJ295" s="317"/>
      <c r="AK295" s="317"/>
      <c r="AL295" s="317"/>
      <c r="AM295" s="317"/>
      <c r="AN295" s="317"/>
      <c r="AO295" s="317"/>
      <c r="AP295" s="317"/>
      <c r="AQ295" s="317"/>
      <c r="AR295" s="317"/>
      <c r="AS295" s="317"/>
      <c r="AT295" s="317"/>
      <c r="AU295" s="317"/>
      <c r="AV295" s="317"/>
      <c r="AW295" s="317"/>
      <c r="AX295" s="317"/>
      <c r="AY295" s="317"/>
      <c r="AZ295" s="317"/>
      <c r="BA295" s="317"/>
      <c r="BB295" s="317"/>
      <c r="BC295" s="317"/>
      <c r="BD295" s="317"/>
      <c r="BE295" s="317"/>
      <c r="BF295" s="317"/>
      <c r="BG295" s="317"/>
      <c r="BH295" s="317"/>
      <c r="BI295" s="317"/>
      <c r="BJ295" s="317"/>
      <c r="BK295" s="317"/>
      <c r="BL295" s="317"/>
      <c r="BM295" s="317"/>
      <c r="BN295" s="317"/>
      <c r="BO295" s="317"/>
      <c r="BP295" s="317"/>
      <c r="BQ295" s="317"/>
      <c r="BR295" s="317"/>
      <c r="BS295" s="317"/>
      <c r="BT295" s="317"/>
      <c r="BU295" s="317"/>
      <c r="BV295" s="317"/>
      <c r="BW295" s="317"/>
      <c r="BX295" s="317"/>
      <c r="BY295" s="317"/>
      <c r="BZ295" s="317"/>
    </row>
    <row r="296" spans="3:78">
      <c r="C296" s="318"/>
      <c r="D296" s="318"/>
      <c r="E296" s="318"/>
      <c r="F296" s="307"/>
      <c r="G296" s="307"/>
      <c r="H296" s="307"/>
      <c r="I296" s="307"/>
      <c r="J296" s="307"/>
      <c r="K296" s="307"/>
      <c r="L296" s="307"/>
      <c r="M296" s="307"/>
      <c r="N296" s="307"/>
      <c r="O296" s="307"/>
      <c r="P296" s="307"/>
      <c r="Q296" s="307"/>
      <c r="R296" s="307"/>
      <c r="S296" s="307"/>
      <c r="T296" s="307"/>
      <c r="U296" s="307"/>
      <c r="V296" s="307"/>
      <c r="W296" s="317"/>
      <c r="X296" s="317"/>
      <c r="Y296" s="317"/>
      <c r="Z296" s="317"/>
      <c r="AA296" s="317"/>
      <c r="AB296" s="317"/>
      <c r="AC296" s="317"/>
      <c r="AD296" s="317"/>
      <c r="AE296" s="317"/>
      <c r="AF296" s="317"/>
      <c r="AG296" s="317"/>
      <c r="AH296" s="317"/>
      <c r="AI296" s="317"/>
      <c r="AJ296" s="317"/>
      <c r="AK296" s="317"/>
      <c r="AL296" s="317"/>
      <c r="AM296" s="317"/>
      <c r="AN296" s="317"/>
      <c r="AO296" s="317"/>
      <c r="AP296" s="317"/>
      <c r="AQ296" s="317"/>
      <c r="AR296" s="317"/>
      <c r="AS296" s="317"/>
      <c r="AT296" s="317"/>
      <c r="AU296" s="317"/>
      <c r="AV296" s="317"/>
      <c r="AW296" s="317"/>
      <c r="AX296" s="317"/>
      <c r="AY296" s="317"/>
      <c r="AZ296" s="317"/>
      <c r="BA296" s="317"/>
      <c r="BB296" s="317"/>
      <c r="BC296" s="317"/>
      <c r="BD296" s="317"/>
      <c r="BE296" s="317"/>
      <c r="BF296" s="317"/>
      <c r="BG296" s="317"/>
      <c r="BH296" s="317"/>
      <c r="BI296" s="317"/>
      <c r="BJ296" s="317"/>
      <c r="BK296" s="317"/>
      <c r="BL296" s="317"/>
      <c r="BM296" s="317"/>
      <c r="BN296" s="317"/>
      <c r="BO296" s="317"/>
      <c r="BP296" s="317"/>
      <c r="BQ296" s="317"/>
      <c r="BR296" s="317"/>
      <c r="BS296" s="317"/>
      <c r="BT296" s="317"/>
      <c r="BU296" s="317"/>
      <c r="BV296" s="317"/>
      <c r="BW296" s="317"/>
      <c r="BX296" s="317"/>
      <c r="BY296" s="317"/>
      <c r="BZ296" s="317"/>
    </row>
    <row r="297" spans="3:78">
      <c r="C297" s="318"/>
      <c r="D297" s="318"/>
      <c r="E297" s="318"/>
      <c r="F297" s="307"/>
      <c r="G297" s="307"/>
      <c r="H297" s="307"/>
      <c r="I297" s="307"/>
      <c r="J297" s="307"/>
      <c r="K297" s="307"/>
      <c r="L297" s="307"/>
      <c r="M297" s="307"/>
      <c r="N297" s="307"/>
      <c r="O297" s="307"/>
      <c r="P297" s="307"/>
      <c r="Q297" s="307"/>
      <c r="R297" s="307"/>
      <c r="S297" s="307"/>
      <c r="T297" s="307"/>
      <c r="U297" s="307"/>
      <c r="V297" s="307"/>
      <c r="W297" s="317"/>
      <c r="X297" s="317"/>
      <c r="Y297" s="317"/>
      <c r="Z297" s="317"/>
      <c r="AA297" s="317"/>
      <c r="AB297" s="317"/>
      <c r="AC297" s="317"/>
      <c r="AD297" s="317"/>
      <c r="AE297" s="317"/>
      <c r="AF297" s="317"/>
      <c r="AG297" s="317"/>
      <c r="AH297" s="317"/>
      <c r="AI297" s="317"/>
      <c r="AJ297" s="317"/>
      <c r="AK297" s="317"/>
      <c r="AL297" s="317"/>
      <c r="AM297" s="317"/>
      <c r="AN297" s="317"/>
      <c r="AO297" s="317"/>
      <c r="AP297" s="317"/>
      <c r="AQ297" s="317"/>
      <c r="AR297" s="317"/>
      <c r="AS297" s="317"/>
      <c r="AT297" s="317"/>
      <c r="AU297" s="317"/>
      <c r="AV297" s="317"/>
      <c r="AW297" s="317"/>
      <c r="AX297" s="317"/>
      <c r="AY297" s="317"/>
      <c r="AZ297" s="317"/>
      <c r="BA297" s="317"/>
      <c r="BB297" s="317"/>
      <c r="BC297" s="317"/>
      <c r="BD297" s="317"/>
      <c r="BE297" s="317"/>
      <c r="BF297" s="317"/>
      <c r="BG297" s="317"/>
      <c r="BH297" s="317"/>
      <c r="BI297" s="317"/>
      <c r="BJ297" s="317"/>
      <c r="BK297" s="317"/>
      <c r="BL297" s="317"/>
      <c r="BM297" s="317"/>
      <c r="BN297" s="317"/>
      <c r="BO297" s="317"/>
      <c r="BP297" s="317"/>
      <c r="BQ297" s="317"/>
      <c r="BR297" s="317"/>
      <c r="BS297" s="317"/>
      <c r="BT297" s="317"/>
      <c r="BU297" s="317"/>
      <c r="BV297" s="317"/>
      <c r="BW297" s="317"/>
      <c r="BX297" s="317"/>
      <c r="BY297" s="317"/>
      <c r="BZ297" s="317"/>
    </row>
    <row r="298" spans="3:78">
      <c r="C298" s="318"/>
      <c r="D298" s="318"/>
      <c r="E298" s="318"/>
      <c r="F298" s="307"/>
      <c r="G298" s="307"/>
      <c r="H298" s="307"/>
      <c r="I298" s="307"/>
      <c r="J298" s="307"/>
      <c r="K298" s="307"/>
      <c r="L298" s="307"/>
      <c r="M298" s="307"/>
      <c r="N298" s="307"/>
      <c r="O298" s="307"/>
      <c r="P298" s="307"/>
      <c r="Q298" s="307"/>
      <c r="R298" s="307"/>
      <c r="S298" s="307"/>
      <c r="T298" s="307"/>
      <c r="U298" s="307"/>
      <c r="V298" s="307"/>
      <c r="W298" s="317"/>
      <c r="X298" s="317"/>
      <c r="Y298" s="317"/>
      <c r="Z298" s="317"/>
      <c r="AA298" s="317"/>
      <c r="AB298" s="317"/>
      <c r="AC298" s="317"/>
      <c r="AD298" s="317"/>
      <c r="AE298" s="317"/>
      <c r="AF298" s="317"/>
      <c r="AG298" s="317"/>
      <c r="AH298" s="317"/>
      <c r="AI298" s="317"/>
      <c r="AJ298" s="317"/>
      <c r="AK298" s="317"/>
      <c r="AL298" s="317"/>
      <c r="AM298" s="317"/>
      <c r="AN298" s="317"/>
      <c r="AO298" s="317"/>
      <c r="AP298" s="317"/>
      <c r="AQ298" s="317"/>
      <c r="AR298" s="317"/>
      <c r="AS298" s="317"/>
      <c r="AT298" s="317"/>
      <c r="AU298" s="317"/>
      <c r="AV298" s="317"/>
      <c r="AW298" s="317"/>
      <c r="AX298" s="317"/>
      <c r="AY298" s="317"/>
      <c r="AZ298" s="317"/>
      <c r="BA298" s="317"/>
      <c r="BB298" s="317"/>
      <c r="BC298" s="317"/>
      <c r="BD298" s="317"/>
      <c r="BE298" s="317"/>
      <c r="BF298" s="317"/>
      <c r="BG298" s="317"/>
      <c r="BH298" s="317"/>
      <c r="BI298" s="317"/>
      <c r="BJ298" s="317"/>
      <c r="BK298" s="317"/>
      <c r="BL298" s="317"/>
      <c r="BM298" s="317"/>
      <c r="BN298" s="317"/>
      <c r="BO298" s="317"/>
      <c r="BP298" s="317"/>
      <c r="BQ298" s="317"/>
      <c r="BR298" s="317"/>
      <c r="BS298" s="317"/>
      <c r="BT298" s="317"/>
      <c r="BU298" s="317"/>
      <c r="BV298" s="317"/>
      <c r="BW298" s="317"/>
      <c r="BX298" s="317"/>
      <c r="BY298" s="317"/>
      <c r="BZ298" s="317"/>
    </row>
    <row r="299" spans="3:78">
      <c r="C299" s="318"/>
      <c r="D299" s="318"/>
      <c r="E299" s="318"/>
      <c r="F299" s="307"/>
      <c r="G299" s="307"/>
      <c r="H299" s="307"/>
      <c r="I299" s="307"/>
      <c r="J299" s="307"/>
      <c r="K299" s="307"/>
      <c r="L299" s="307"/>
      <c r="M299" s="307"/>
      <c r="N299" s="307"/>
      <c r="O299" s="307"/>
      <c r="P299" s="307"/>
      <c r="Q299" s="307"/>
      <c r="R299" s="307"/>
      <c r="S299" s="307"/>
      <c r="T299" s="307"/>
      <c r="U299" s="307"/>
      <c r="V299" s="307"/>
      <c r="W299" s="317"/>
      <c r="X299" s="317"/>
      <c r="Y299" s="317"/>
      <c r="Z299" s="317"/>
      <c r="AA299" s="317"/>
      <c r="AB299" s="317"/>
      <c r="AC299" s="317"/>
      <c r="AD299" s="317"/>
      <c r="AE299" s="317"/>
      <c r="AF299" s="317"/>
      <c r="AG299" s="317"/>
      <c r="AH299" s="317"/>
      <c r="AI299" s="317"/>
      <c r="AJ299" s="317"/>
      <c r="AK299" s="317"/>
      <c r="AL299" s="317"/>
      <c r="AM299" s="317"/>
      <c r="AN299" s="317"/>
      <c r="AO299" s="317"/>
      <c r="AP299" s="317"/>
      <c r="AQ299" s="317"/>
      <c r="AR299" s="317"/>
      <c r="AS299" s="317"/>
      <c r="AT299" s="317"/>
      <c r="AU299" s="317"/>
      <c r="AV299" s="317"/>
      <c r="AW299" s="317"/>
      <c r="AX299" s="317"/>
      <c r="AY299" s="317"/>
      <c r="AZ299" s="317"/>
      <c r="BA299" s="317"/>
      <c r="BB299" s="317"/>
      <c r="BC299" s="317"/>
      <c r="BD299" s="317"/>
      <c r="BE299" s="317"/>
      <c r="BF299" s="317"/>
      <c r="BG299" s="317"/>
      <c r="BH299" s="317"/>
      <c r="BI299" s="317"/>
      <c r="BJ299" s="317"/>
      <c r="BK299" s="317"/>
      <c r="BL299" s="317"/>
      <c r="BM299" s="317"/>
      <c r="BN299" s="317"/>
      <c r="BO299" s="317"/>
      <c r="BP299" s="317"/>
      <c r="BQ299" s="317"/>
      <c r="BR299" s="317"/>
      <c r="BS299" s="317"/>
      <c r="BT299" s="317"/>
      <c r="BU299" s="317"/>
      <c r="BV299" s="317"/>
      <c r="BW299" s="317"/>
      <c r="BX299" s="317"/>
      <c r="BY299" s="317"/>
      <c r="BZ299" s="317"/>
    </row>
    <row r="300" spans="3:78">
      <c r="C300" s="318"/>
      <c r="D300" s="318"/>
      <c r="E300" s="318"/>
      <c r="F300" s="307"/>
      <c r="G300" s="307"/>
      <c r="H300" s="307"/>
      <c r="I300" s="307"/>
      <c r="J300" s="307"/>
      <c r="K300" s="307"/>
      <c r="L300" s="307"/>
      <c r="M300" s="307"/>
      <c r="N300" s="307"/>
      <c r="O300" s="307"/>
      <c r="P300" s="307"/>
      <c r="Q300" s="307"/>
      <c r="R300" s="307"/>
      <c r="S300" s="307"/>
      <c r="T300" s="307"/>
      <c r="U300" s="307"/>
      <c r="V300" s="307"/>
      <c r="W300" s="317"/>
      <c r="X300" s="317"/>
      <c r="Y300" s="317"/>
      <c r="Z300" s="317"/>
      <c r="AA300" s="317"/>
      <c r="AB300" s="317"/>
      <c r="AC300" s="317"/>
      <c r="AD300" s="317"/>
      <c r="AE300" s="317"/>
      <c r="AF300" s="317"/>
      <c r="AG300" s="317"/>
      <c r="AH300" s="317"/>
      <c r="AI300" s="317"/>
      <c r="AJ300" s="317"/>
      <c r="AK300" s="317"/>
      <c r="AL300" s="317"/>
      <c r="AM300" s="317"/>
      <c r="AN300" s="317"/>
      <c r="AO300" s="317"/>
      <c r="AP300" s="317"/>
      <c r="AQ300" s="317"/>
      <c r="AR300" s="317"/>
      <c r="AS300" s="317"/>
      <c r="AT300" s="317"/>
      <c r="AU300" s="317"/>
      <c r="AV300" s="317"/>
      <c r="AW300" s="317"/>
      <c r="AX300" s="317"/>
      <c r="AY300" s="317"/>
      <c r="AZ300" s="317"/>
      <c r="BA300" s="317"/>
      <c r="BB300" s="317"/>
      <c r="BC300" s="317"/>
      <c r="BD300" s="317"/>
      <c r="BE300" s="317"/>
      <c r="BF300" s="317"/>
      <c r="BG300" s="317"/>
      <c r="BH300" s="317"/>
      <c r="BI300" s="317"/>
      <c r="BJ300" s="317"/>
      <c r="BK300" s="317"/>
      <c r="BL300" s="317"/>
      <c r="BM300" s="317"/>
      <c r="BN300" s="317"/>
      <c r="BO300" s="317"/>
      <c r="BP300" s="317"/>
      <c r="BQ300" s="317"/>
      <c r="BR300" s="317"/>
      <c r="BS300" s="317"/>
      <c r="BT300" s="317"/>
      <c r="BU300" s="317"/>
      <c r="BV300" s="317"/>
      <c r="BW300" s="317"/>
      <c r="BX300" s="317"/>
      <c r="BY300" s="317"/>
      <c r="BZ300" s="317"/>
    </row>
    <row r="301" spans="3:78">
      <c r="C301" s="318"/>
      <c r="D301" s="318"/>
      <c r="E301" s="318"/>
      <c r="F301" s="307"/>
      <c r="G301" s="307"/>
      <c r="H301" s="307"/>
      <c r="I301" s="307"/>
      <c r="J301" s="307"/>
      <c r="K301" s="307"/>
      <c r="L301" s="307"/>
      <c r="M301" s="307"/>
      <c r="N301" s="307"/>
      <c r="O301" s="307"/>
      <c r="P301" s="307"/>
      <c r="Q301" s="307"/>
      <c r="R301" s="307"/>
      <c r="S301" s="307"/>
      <c r="T301" s="307"/>
      <c r="U301" s="307"/>
      <c r="V301" s="307"/>
      <c r="W301" s="317"/>
      <c r="X301" s="317"/>
      <c r="Y301" s="317"/>
      <c r="Z301" s="317"/>
      <c r="AA301" s="317"/>
      <c r="AB301" s="317"/>
      <c r="AC301" s="317"/>
      <c r="AD301" s="317"/>
      <c r="AE301" s="317"/>
      <c r="AF301" s="317"/>
      <c r="AG301" s="317"/>
      <c r="AH301" s="317"/>
      <c r="AI301" s="317"/>
      <c r="AJ301" s="317"/>
      <c r="AK301" s="317"/>
      <c r="AL301" s="317"/>
      <c r="AM301" s="317"/>
      <c r="AN301" s="317"/>
      <c r="AO301" s="317"/>
      <c r="AP301" s="317"/>
      <c r="AQ301" s="317"/>
      <c r="AR301" s="317"/>
      <c r="AS301" s="317"/>
      <c r="AT301" s="317"/>
      <c r="AU301" s="317"/>
      <c r="AV301" s="317"/>
      <c r="AW301" s="317"/>
      <c r="AX301" s="317"/>
      <c r="AY301" s="317"/>
      <c r="AZ301" s="317"/>
      <c r="BA301" s="317"/>
      <c r="BB301" s="317"/>
      <c r="BC301" s="317"/>
      <c r="BD301" s="317"/>
      <c r="BE301" s="317"/>
      <c r="BF301" s="317"/>
      <c r="BG301" s="317"/>
      <c r="BH301" s="317"/>
      <c r="BI301" s="317"/>
      <c r="BJ301" s="317"/>
      <c r="BK301" s="317"/>
      <c r="BL301" s="317"/>
      <c r="BM301" s="317"/>
      <c r="BN301" s="317"/>
      <c r="BO301" s="317"/>
      <c r="BP301" s="317"/>
      <c r="BQ301" s="317"/>
      <c r="BR301" s="317"/>
      <c r="BS301" s="317"/>
      <c r="BT301" s="317"/>
      <c r="BU301" s="317"/>
      <c r="BV301" s="317"/>
      <c r="BW301" s="317"/>
      <c r="BX301" s="317"/>
      <c r="BY301" s="317"/>
      <c r="BZ301" s="317"/>
    </row>
    <row r="302" spans="3:78">
      <c r="C302" s="318"/>
      <c r="D302" s="318"/>
      <c r="E302" s="318"/>
      <c r="F302" s="307"/>
      <c r="G302" s="307"/>
      <c r="H302" s="307"/>
      <c r="I302" s="307"/>
      <c r="J302" s="307"/>
      <c r="K302" s="307"/>
      <c r="L302" s="307"/>
      <c r="M302" s="307"/>
      <c r="N302" s="307"/>
      <c r="O302" s="307"/>
      <c r="P302" s="307"/>
      <c r="Q302" s="307"/>
      <c r="R302" s="307"/>
      <c r="S302" s="307"/>
      <c r="T302" s="307"/>
      <c r="U302" s="307"/>
      <c r="V302" s="307"/>
      <c r="W302" s="317"/>
      <c r="X302" s="317"/>
      <c r="Y302" s="317"/>
      <c r="Z302" s="317"/>
      <c r="AA302" s="317"/>
      <c r="AB302" s="317"/>
      <c r="AC302" s="317"/>
      <c r="AD302" s="317"/>
      <c r="AE302" s="317"/>
      <c r="AF302" s="317"/>
      <c r="AG302" s="317"/>
      <c r="AH302" s="317"/>
      <c r="AI302" s="317"/>
      <c r="AJ302" s="317"/>
      <c r="AK302" s="317"/>
      <c r="AL302" s="317"/>
      <c r="AM302" s="317"/>
      <c r="AN302" s="317"/>
      <c r="AO302" s="317"/>
      <c r="AP302" s="317"/>
      <c r="AQ302" s="317"/>
      <c r="AR302" s="317"/>
      <c r="AS302" s="317"/>
      <c r="AT302" s="317"/>
      <c r="AU302" s="317"/>
      <c r="AV302" s="317"/>
      <c r="AW302" s="317"/>
      <c r="AX302" s="317"/>
      <c r="AY302" s="317"/>
      <c r="AZ302" s="317"/>
      <c r="BA302" s="317"/>
      <c r="BB302" s="317"/>
      <c r="BC302" s="317"/>
      <c r="BD302" s="317"/>
      <c r="BE302" s="317"/>
      <c r="BF302" s="317"/>
      <c r="BG302" s="317"/>
      <c r="BH302" s="317"/>
      <c r="BI302" s="317"/>
      <c r="BJ302" s="317"/>
      <c r="BK302" s="317"/>
      <c r="BL302" s="317"/>
      <c r="BM302" s="317"/>
      <c r="BN302" s="317"/>
      <c r="BO302" s="317"/>
      <c r="BP302" s="317"/>
      <c r="BQ302" s="317"/>
      <c r="BR302" s="317"/>
      <c r="BS302" s="317"/>
      <c r="BT302" s="317"/>
      <c r="BU302" s="317"/>
      <c r="BV302" s="317"/>
      <c r="BW302" s="317"/>
      <c r="BX302" s="317"/>
      <c r="BY302" s="317"/>
      <c r="BZ302" s="317"/>
    </row>
    <row r="303" spans="3:78">
      <c r="C303" s="318"/>
      <c r="D303" s="318"/>
      <c r="E303" s="318"/>
      <c r="F303" s="307"/>
      <c r="G303" s="307"/>
      <c r="H303" s="307"/>
      <c r="I303" s="307"/>
      <c r="J303" s="307"/>
      <c r="K303" s="307"/>
      <c r="L303" s="307"/>
      <c r="M303" s="307"/>
      <c r="N303" s="307"/>
      <c r="O303" s="307"/>
      <c r="P303" s="307"/>
      <c r="Q303" s="307"/>
      <c r="R303" s="307"/>
      <c r="S303" s="307"/>
      <c r="T303" s="307"/>
      <c r="U303" s="307"/>
      <c r="V303" s="307"/>
      <c r="W303" s="317"/>
      <c r="X303" s="317"/>
      <c r="Y303" s="317"/>
      <c r="Z303" s="317"/>
      <c r="AA303" s="317"/>
      <c r="AB303" s="317"/>
      <c r="AC303" s="317"/>
      <c r="AD303" s="317"/>
      <c r="AE303" s="317"/>
      <c r="AF303" s="317"/>
      <c r="AG303" s="317"/>
      <c r="AH303" s="317"/>
      <c r="AI303" s="317"/>
      <c r="AJ303" s="317"/>
      <c r="AK303" s="317"/>
      <c r="AL303" s="317"/>
      <c r="AM303" s="317"/>
      <c r="AN303" s="317"/>
      <c r="AO303" s="317"/>
      <c r="AP303" s="317"/>
      <c r="AQ303" s="317"/>
      <c r="AR303" s="317"/>
      <c r="AS303" s="317"/>
      <c r="AT303" s="317"/>
      <c r="AU303" s="317"/>
      <c r="AV303" s="317"/>
      <c r="AW303" s="317"/>
      <c r="AX303" s="317"/>
      <c r="AY303" s="317"/>
      <c r="AZ303" s="317"/>
      <c r="BA303" s="317"/>
      <c r="BB303" s="317"/>
      <c r="BC303" s="317"/>
      <c r="BD303" s="317"/>
      <c r="BE303" s="317"/>
      <c r="BF303" s="317"/>
      <c r="BG303" s="317"/>
      <c r="BH303" s="317"/>
      <c r="BI303" s="317"/>
      <c r="BJ303" s="317"/>
      <c r="BK303" s="317"/>
      <c r="BL303" s="317"/>
      <c r="BM303" s="317"/>
      <c r="BN303" s="317"/>
      <c r="BO303" s="317"/>
      <c r="BP303" s="317"/>
      <c r="BQ303" s="317"/>
      <c r="BR303" s="317"/>
      <c r="BS303" s="317"/>
      <c r="BT303" s="317"/>
      <c r="BU303" s="317"/>
      <c r="BV303" s="317"/>
      <c r="BW303" s="317"/>
      <c r="BX303" s="317"/>
      <c r="BY303" s="317"/>
      <c r="BZ303" s="317"/>
    </row>
    <row r="304" spans="3:78">
      <c r="C304" s="318"/>
      <c r="D304" s="318"/>
      <c r="E304" s="318"/>
      <c r="F304" s="307"/>
      <c r="G304" s="307"/>
      <c r="H304" s="307"/>
      <c r="I304" s="307"/>
      <c r="J304" s="307"/>
      <c r="K304" s="307"/>
      <c r="L304" s="307"/>
      <c r="M304" s="307"/>
      <c r="N304" s="307"/>
      <c r="O304" s="307"/>
      <c r="P304" s="307"/>
      <c r="Q304" s="307"/>
      <c r="R304" s="307"/>
      <c r="S304" s="307"/>
      <c r="T304" s="307"/>
      <c r="U304" s="307"/>
      <c r="V304" s="307"/>
      <c r="W304" s="317"/>
      <c r="X304" s="317"/>
      <c r="Y304" s="317"/>
      <c r="Z304" s="317"/>
      <c r="AA304" s="317"/>
      <c r="AB304" s="317"/>
      <c r="AC304" s="317"/>
      <c r="AD304" s="317"/>
      <c r="AE304" s="317"/>
      <c r="AF304" s="317"/>
      <c r="AG304" s="317"/>
      <c r="AH304" s="317"/>
      <c r="AI304" s="317"/>
      <c r="AJ304" s="317"/>
      <c r="AK304" s="317"/>
      <c r="AL304" s="317"/>
      <c r="AM304" s="317"/>
      <c r="AN304" s="317"/>
      <c r="AO304" s="317"/>
      <c r="AP304" s="317"/>
      <c r="AQ304" s="317"/>
      <c r="AR304" s="317"/>
      <c r="AS304" s="317"/>
      <c r="AT304" s="317"/>
      <c r="AU304" s="317"/>
      <c r="AV304" s="317"/>
      <c r="AW304" s="317"/>
      <c r="AX304" s="317"/>
      <c r="AY304" s="317"/>
      <c r="AZ304" s="317"/>
      <c r="BA304" s="317"/>
      <c r="BB304" s="317"/>
      <c r="BC304" s="317"/>
      <c r="BD304" s="317"/>
      <c r="BE304" s="317"/>
      <c r="BF304" s="317"/>
      <c r="BG304" s="317"/>
      <c r="BH304" s="317"/>
      <c r="BI304" s="317"/>
      <c r="BJ304" s="317"/>
      <c r="BK304" s="317"/>
      <c r="BL304" s="317"/>
      <c r="BM304" s="317"/>
      <c r="BN304" s="317"/>
      <c r="BO304" s="317"/>
      <c r="BP304" s="317"/>
      <c r="BQ304" s="317"/>
      <c r="BR304" s="317"/>
      <c r="BS304" s="317"/>
      <c r="BT304" s="317"/>
      <c r="BU304" s="317"/>
      <c r="BV304" s="317"/>
      <c r="BW304" s="317"/>
      <c r="BX304" s="317"/>
      <c r="BY304" s="317"/>
      <c r="BZ304" s="317"/>
    </row>
    <row r="305" spans="3:78">
      <c r="C305" s="318"/>
      <c r="D305" s="318"/>
      <c r="E305" s="318"/>
      <c r="F305" s="307"/>
      <c r="G305" s="307"/>
      <c r="H305" s="307"/>
      <c r="I305" s="307"/>
      <c r="J305" s="307"/>
      <c r="K305" s="307"/>
      <c r="L305" s="307"/>
      <c r="M305" s="307"/>
      <c r="N305" s="307"/>
      <c r="O305" s="307"/>
      <c r="P305" s="307"/>
      <c r="Q305" s="307"/>
      <c r="R305" s="307"/>
      <c r="S305" s="307"/>
      <c r="T305" s="307"/>
      <c r="U305" s="307"/>
      <c r="V305" s="307"/>
      <c r="W305" s="317"/>
      <c r="X305" s="317"/>
      <c r="Y305" s="317"/>
      <c r="Z305" s="317"/>
      <c r="AA305" s="317"/>
      <c r="AB305" s="317"/>
      <c r="AC305" s="317"/>
      <c r="AD305" s="317"/>
      <c r="AE305" s="317"/>
      <c r="AF305" s="317"/>
      <c r="AG305" s="317"/>
      <c r="AH305" s="317"/>
      <c r="AI305" s="317"/>
      <c r="AJ305" s="317"/>
      <c r="AK305" s="317"/>
      <c r="AL305" s="317"/>
      <c r="AM305" s="317"/>
      <c r="AN305" s="317"/>
      <c r="AO305" s="317"/>
      <c r="AP305" s="317"/>
      <c r="AQ305" s="317"/>
      <c r="AR305" s="317"/>
      <c r="AS305" s="317"/>
      <c r="AT305" s="317"/>
      <c r="AU305" s="317"/>
      <c r="AV305" s="317"/>
      <c r="AW305" s="317"/>
      <c r="AX305" s="317"/>
      <c r="AY305" s="317"/>
      <c r="AZ305" s="317"/>
      <c r="BA305" s="317"/>
      <c r="BB305" s="317"/>
      <c r="BC305" s="317"/>
      <c r="BD305" s="317"/>
      <c r="BE305" s="317"/>
      <c r="BF305" s="317"/>
      <c r="BG305" s="317"/>
      <c r="BH305" s="317"/>
      <c r="BI305" s="317"/>
      <c r="BJ305" s="317"/>
      <c r="BK305" s="317"/>
      <c r="BL305" s="317"/>
      <c r="BM305" s="317"/>
      <c r="BN305" s="317"/>
      <c r="BO305" s="317"/>
      <c r="BP305" s="317"/>
      <c r="BQ305" s="317"/>
      <c r="BR305" s="317"/>
      <c r="BS305" s="317"/>
      <c r="BT305" s="317"/>
      <c r="BU305" s="317"/>
      <c r="BV305" s="317"/>
      <c r="BW305" s="317"/>
      <c r="BX305" s="317"/>
      <c r="BY305" s="317"/>
      <c r="BZ305" s="317"/>
    </row>
    <row r="306" spans="3:78">
      <c r="C306" s="318"/>
      <c r="D306" s="318"/>
      <c r="E306" s="318"/>
      <c r="F306" s="307"/>
      <c r="G306" s="307"/>
      <c r="H306" s="307"/>
      <c r="I306" s="307"/>
      <c r="J306" s="307"/>
      <c r="K306" s="307"/>
      <c r="L306" s="307"/>
      <c r="M306" s="307"/>
      <c r="N306" s="307"/>
      <c r="O306" s="307"/>
      <c r="P306" s="307"/>
      <c r="Q306" s="307"/>
      <c r="R306" s="307"/>
      <c r="S306" s="307"/>
      <c r="T306" s="307"/>
      <c r="U306" s="307"/>
      <c r="V306" s="307"/>
      <c r="W306" s="317"/>
      <c r="X306" s="317"/>
      <c r="Y306" s="317"/>
      <c r="Z306" s="317"/>
      <c r="AA306" s="317"/>
      <c r="AB306" s="317"/>
      <c r="AC306" s="317"/>
      <c r="AD306" s="317"/>
      <c r="AE306" s="317"/>
      <c r="AF306" s="317"/>
      <c r="AG306" s="317"/>
      <c r="AH306" s="317"/>
      <c r="AI306" s="317"/>
      <c r="AJ306" s="317"/>
      <c r="AK306" s="317"/>
      <c r="AL306" s="317"/>
      <c r="AM306" s="317"/>
      <c r="AN306" s="317"/>
      <c r="AO306" s="317"/>
      <c r="AP306" s="317"/>
      <c r="AQ306" s="317"/>
      <c r="AR306" s="317"/>
      <c r="AS306" s="317"/>
      <c r="AT306" s="317"/>
      <c r="AU306" s="317"/>
      <c r="AV306" s="317"/>
      <c r="AW306" s="317"/>
      <c r="AX306" s="317"/>
      <c r="AY306" s="317"/>
      <c r="AZ306" s="317"/>
      <c r="BA306" s="317"/>
      <c r="BB306" s="317"/>
      <c r="BC306" s="317"/>
      <c r="BD306" s="317"/>
      <c r="BE306" s="317"/>
      <c r="BF306" s="317"/>
      <c r="BG306" s="317"/>
      <c r="BH306" s="317"/>
      <c r="BI306" s="317"/>
      <c r="BJ306" s="317"/>
      <c r="BK306" s="317"/>
      <c r="BL306" s="317"/>
      <c r="BM306" s="317"/>
      <c r="BN306" s="317"/>
      <c r="BO306" s="317"/>
      <c r="BP306" s="317"/>
      <c r="BQ306" s="317"/>
      <c r="BR306" s="317"/>
      <c r="BS306" s="317"/>
      <c r="BT306" s="317"/>
      <c r="BU306" s="317"/>
      <c r="BV306" s="317"/>
      <c r="BW306" s="317"/>
      <c r="BX306" s="317"/>
      <c r="BY306" s="317"/>
      <c r="BZ306" s="317"/>
    </row>
    <row r="307" spans="3:78">
      <c r="C307" s="318"/>
      <c r="D307" s="318"/>
      <c r="E307" s="318"/>
      <c r="F307" s="307"/>
      <c r="G307" s="307"/>
      <c r="H307" s="307"/>
      <c r="I307" s="307"/>
      <c r="J307" s="307"/>
      <c r="K307" s="307"/>
      <c r="L307" s="307"/>
      <c r="M307" s="307"/>
      <c r="N307" s="307"/>
      <c r="O307" s="307"/>
      <c r="P307" s="307"/>
      <c r="Q307" s="307"/>
      <c r="R307" s="307"/>
      <c r="S307" s="307"/>
      <c r="T307" s="307"/>
      <c r="U307" s="307"/>
      <c r="V307" s="307"/>
      <c r="W307" s="317"/>
      <c r="X307" s="317"/>
      <c r="Y307" s="317"/>
      <c r="Z307" s="317"/>
      <c r="AA307" s="317"/>
      <c r="AB307" s="317"/>
      <c r="AC307" s="317"/>
      <c r="AD307" s="317"/>
      <c r="AE307" s="317"/>
      <c r="AF307" s="317"/>
      <c r="AG307" s="317"/>
      <c r="AH307" s="317"/>
      <c r="AI307" s="317"/>
      <c r="AJ307" s="317"/>
      <c r="AK307" s="317"/>
      <c r="AL307" s="317"/>
      <c r="AM307" s="317"/>
      <c r="AN307" s="317"/>
      <c r="AO307" s="317"/>
      <c r="AP307" s="317"/>
      <c r="AQ307" s="317"/>
      <c r="AR307" s="317"/>
      <c r="AS307" s="317"/>
      <c r="AT307" s="317"/>
      <c r="AU307" s="317"/>
      <c r="AV307" s="317"/>
      <c r="AW307" s="317"/>
      <c r="AX307" s="317"/>
      <c r="AY307" s="317"/>
      <c r="AZ307" s="317"/>
      <c r="BA307" s="317"/>
      <c r="BB307" s="317"/>
      <c r="BC307" s="317"/>
      <c r="BD307" s="317"/>
      <c r="BE307" s="317"/>
      <c r="BF307" s="317"/>
      <c r="BG307" s="317"/>
      <c r="BH307" s="317"/>
      <c r="BI307" s="317"/>
      <c r="BJ307" s="317"/>
      <c r="BK307" s="317"/>
      <c r="BL307" s="317"/>
      <c r="BM307" s="317"/>
      <c r="BN307" s="317"/>
      <c r="BO307" s="317"/>
      <c r="BP307" s="317"/>
      <c r="BQ307" s="317"/>
      <c r="BR307" s="317"/>
      <c r="BS307" s="317"/>
      <c r="BT307" s="317"/>
      <c r="BU307" s="317"/>
      <c r="BV307" s="317"/>
      <c r="BW307" s="317"/>
      <c r="BX307" s="317"/>
      <c r="BY307" s="317"/>
      <c r="BZ307" s="317"/>
    </row>
    <row r="308" spans="3:78">
      <c r="C308" s="318"/>
      <c r="D308" s="318"/>
      <c r="E308" s="318"/>
      <c r="F308" s="307"/>
      <c r="G308" s="307"/>
      <c r="H308" s="307"/>
      <c r="I308" s="307"/>
      <c r="J308" s="307"/>
      <c r="K308" s="307"/>
      <c r="L308" s="307"/>
      <c r="M308" s="307"/>
      <c r="N308" s="307"/>
      <c r="O308" s="307"/>
      <c r="P308" s="307"/>
      <c r="Q308" s="307"/>
      <c r="R308" s="307"/>
      <c r="S308" s="307"/>
      <c r="T308" s="307"/>
      <c r="U308" s="307"/>
      <c r="V308" s="307"/>
      <c r="W308" s="317"/>
      <c r="X308" s="317"/>
      <c r="Y308" s="317"/>
      <c r="Z308" s="317"/>
      <c r="AA308" s="317"/>
      <c r="AB308" s="317"/>
      <c r="AC308" s="317"/>
      <c r="AD308" s="317"/>
      <c r="AE308" s="317"/>
      <c r="AF308" s="317"/>
      <c r="AG308" s="317"/>
      <c r="AH308" s="317"/>
      <c r="AI308" s="317"/>
      <c r="AJ308" s="317"/>
      <c r="AK308" s="317"/>
      <c r="AL308" s="317"/>
      <c r="AM308" s="317"/>
      <c r="AN308" s="317"/>
      <c r="AO308" s="317"/>
      <c r="AP308" s="317"/>
      <c r="AQ308" s="317"/>
      <c r="AR308" s="317"/>
      <c r="AS308" s="317"/>
      <c r="AT308" s="317"/>
      <c r="AU308" s="317"/>
      <c r="AV308" s="317"/>
      <c r="AW308" s="317"/>
      <c r="AX308" s="317"/>
      <c r="AY308" s="317"/>
      <c r="AZ308" s="317"/>
      <c r="BA308" s="317"/>
      <c r="BB308" s="317"/>
      <c r="BC308" s="317"/>
      <c r="BD308" s="317"/>
      <c r="BE308" s="317"/>
      <c r="BF308" s="317"/>
      <c r="BG308" s="317"/>
      <c r="BH308" s="317"/>
      <c r="BI308" s="317"/>
      <c r="BJ308" s="317"/>
      <c r="BK308" s="317"/>
      <c r="BL308" s="317"/>
      <c r="BM308" s="317"/>
      <c r="BN308" s="317"/>
      <c r="BO308" s="317"/>
      <c r="BP308" s="317"/>
      <c r="BQ308" s="317"/>
      <c r="BR308" s="317"/>
      <c r="BS308" s="317"/>
      <c r="BT308" s="317"/>
      <c r="BU308" s="317"/>
      <c r="BV308" s="317"/>
      <c r="BW308" s="317"/>
      <c r="BX308" s="317"/>
      <c r="BY308" s="317"/>
      <c r="BZ308" s="317"/>
    </row>
    <row r="309" spans="3:78">
      <c r="C309" s="318"/>
      <c r="D309" s="318"/>
      <c r="E309" s="318"/>
      <c r="F309" s="307"/>
      <c r="G309" s="307"/>
      <c r="H309" s="307"/>
      <c r="I309" s="307"/>
      <c r="J309" s="307"/>
      <c r="K309" s="307"/>
      <c r="L309" s="307"/>
      <c r="M309" s="307"/>
      <c r="N309" s="307"/>
      <c r="O309" s="307"/>
      <c r="P309" s="307"/>
      <c r="Q309" s="307"/>
      <c r="R309" s="307"/>
      <c r="S309" s="307"/>
      <c r="T309" s="307"/>
      <c r="U309" s="307"/>
      <c r="V309" s="307"/>
      <c r="W309" s="317"/>
      <c r="X309" s="317"/>
      <c r="Y309" s="317"/>
      <c r="Z309" s="317"/>
      <c r="AA309" s="317"/>
      <c r="AB309" s="317"/>
      <c r="AC309" s="317"/>
      <c r="AD309" s="317"/>
      <c r="AE309" s="317"/>
      <c r="AF309" s="317"/>
      <c r="AG309" s="317"/>
      <c r="AH309" s="317"/>
      <c r="AI309" s="317"/>
      <c r="AJ309" s="317"/>
      <c r="AK309" s="317"/>
      <c r="AL309" s="317"/>
      <c r="AM309" s="317"/>
      <c r="AN309" s="317"/>
      <c r="AO309" s="317"/>
      <c r="AP309" s="317"/>
      <c r="AQ309" s="317"/>
      <c r="AR309" s="317"/>
      <c r="AS309" s="317"/>
      <c r="AT309" s="317"/>
      <c r="AU309" s="317"/>
      <c r="AV309" s="317"/>
      <c r="AW309" s="317"/>
      <c r="AX309" s="317"/>
      <c r="AY309" s="317"/>
      <c r="AZ309" s="317"/>
      <c r="BA309" s="317"/>
      <c r="BB309" s="317"/>
      <c r="BC309" s="317"/>
      <c r="BD309" s="317"/>
      <c r="BE309" s="317"/>
      <c r="BF309" s="317"/>
      <c r="BG309" s="317"/>
      <c r="BH309" s="317"/>
      <c r="BI309" s="317"/>
      <c r="BJ309" s="317"/>
      <c r="BK309" s="317"/>
      <c r="BL309" s="317"/>
      <c r="BM309" s="317"/>
      <c r="BN309" s="317"/>
      <c r="BO309" s="317"/>
      <c r="BP309" s="317"/>
      <c r="BQ309" s="317"/>
      <c r="BR309" s="317"/>
      <c r="BS309" s="317"/>
      <c r="BT309" s="317"/>
      <c r="BU309" s="317"/>
      <c r="BV309" s="317"/>
      <c r="BW309" s="317"/>
      <c r="BX309" s="317"/>
      <c r="BY309" s="317"/>
      <c r="BZ309" s="317"/>
    </row>
    <row r="310" spans="3:78">
      <c r="C310" s="318"/>
      <c r="D310" s="318"/>
      <c r="E310" s="318"/>
      <c r="F310" s="307"/>
      <c r="G310" s="307"/>
      <c r="H310" s="307"/>
      <c r="I310" s="307"/>
      <c r="J310" s="307"/>
      <c r="K310" s="307"/>
      <c r="L310" s="307"/>
      <c r="M310" s="307"/>
      <c r="N310" s="307"/>
      <c r="O310" s="307"/>
      <c r="P310" s="307"/>
      <c r="Q310" s="307"/>
      <c r="R310" s="307"/>
      <c r="S310" s="307"/>
      <c r="T310" s="307"/>
      <c r="U310" s="307"/>
      <c r="V310" s="307"/>
      <c r="W310" s="317"/>
      <c r="X310" s="317"/>
      <c r="Y310" s="317"/>
      <c r="Z310" s="317"/>
      <c r="AA310" s="317"/>
      <c r="AB310" s="317"/>
      <c r="AC310" s="317"/>
      <c r="AD310" s="317"/>
      <c r="AE310" s="317"/>
      <c r="AF310" s="317"/>
      <c r="AG310" s="317"/>
      <c r="AH310" s="317"/>
      <c r="AI310" s="317"/>
      <c r="AJ310" s="317"/>
      <c r="AK310" s="317"/>
      <c r="AL310" s="317"/>
      <c r="AM310" s="317"/>
      <c r="AN310" s="317"/>
      <c r="AO310" s="317"/>
      <c r="AP310" s="317"/>
      <c r="AQ310" s="317"/>
      <c r="AR310" s="317"/>
      <c r="AS310" s="317"/>
      <c r="AT310" s="317"/>
      <c r="AU310" s="317"/>
      <c r="AV310" s="317"/>
      <c r="AW310" s="317"/>
      <c r="AX310" s="317"/>
      <c r="AY310" s="317"/>
      <c r="AZ310" s="317"/>
      <c r="BA310" s="317"/>
      <c r="BB310" s="317"/>
      <c r="BC310" s="317"/>
      <c r="BD310" s="317"/>
      <c r="BE310" s="317"/>
      <c r="BF310" s="317"/>
      <c r="BG310" s="317"/>
      <c r="BH310" s="317"/>
      <c r="BI310" s="317"/>
      <c r="BJ310" s="317"/>
      <c r="BK310" s="317"/>
      <c r="BL310" s="317"/>
      <c r="BM310" s="317"/>
      <c r="BN310" s="317"/>
      <c r="BO310" s="317"/>
      <c r="BP310" s="317"/>
      <c r="BQ310" s="317"/>
      <c r="BR310" s="317"/>
      <c r="BS310" s="317"/>
      <c r="BT310" s="317"/>
      <c r="BU310" s="317"/>
      <c r="BV310" s="317"/>
      <c r="BW310" s="317"/>
      <c r="BX310" s="317"/>
      <c r="BY310" s="317"/>
      <c r="BZ310" s="317"/>
    </row>
    <row r="311" spans="3:78">
      <c r="C311" s="318"/>
      <c r="D311" s="318"/>
      <c r="E311" s="318"/>
      <c r="F311" s="307"/>
      <c r="G311" s="307"/>
      <c r="H311" s="307"/>
      <c r="I311" s="307"/>
      <c r="J311" s="307"/>
      <c r="K311" s="307"/>
      <c r="L311" s="307"/>
      <c r="M311" s="307"/>
      <c r="N311" s="307"/>
      <c r="O311" s="307"/>
      <c r="P311" s="307"/>
      <c r="Q311" s="307"/>
      <c r="R311" s="307"/>
      <c r="S311" s="307"/>
      <c r="T311" s="307"/>
      <c r="U311" s="307"/>
      <c r="V311" s="307"/>
      <c r="W311" s="317"/>
      <c r="X311" s="317"/>
      <c r="Y311" s="317"/>
      <c r="Z311" s="317"/>
      <c r="AA311" s="317"/>
      <c r="AB311" s="317"/>
      <c r="AC311" s="317"/>
      <c r="AD311" s="317"/>
      <c r="AE311" s="317"/>
      <c r="AF311" s="317"/>
      <c r="AG311" s="317"/>
      <c r="AH311" s="317"/>
      <c r="AI311" s="317"/>
      <c r="AJ311" s="317"/>
      <c r="AK311" s="317"/>
      <c r="AL311" s="317"/>
      <c r="AM311" s="317"/>
      <c r="AN311" s="317"/>
      <c r="AO311" s="317"/>
      <c r="AP311" s="317"/>
      <c r="AQ311" s="317"/>
      <c r="AR311" s="317"/>
      <c r="AS311" s="317"/>
      <c r="AT311" s="317"/>
      <c r="AU311" s="317"/>
      <c r="AV311" s="317"/>
      <c r="AW311" s="317"/>
      <c r="AX311" s="317"/>
      <c r="AY311" s="317"/>
      <c r="AZ311" s="317"/>
      <c r="BA311" s="317"/>
      <c r="BB311" s="317"/>
      <c r="BC311" s="317"/>
      <c r="BD311" s="317"/>
      <c r="BE311" s="317"/>
      <c r="BF311" s="317"/>
      <c r="BG311" s="317"/>
      <c r="BH311" s="317"/>
      <c r="BI311" s="317"/>
      <c r="BJ311" s="317"/>
      <c r="BK311" s="317"/>
      <c r="BL311" s="317"/>
      <c r="BM311" s="317"/>
      <c r="BN311" s="317"/>
      <c r="BO311" s="317"/>
      <c r="BP311" s="317"/>
      <c r="BQ311" s="317"/>
      <c r="BR311" s="317"/>
      <c r="BS311" s="317"/>
      <c r="BT311" s="317"/>
      <c r="BU311" s="317"/>
      <c r="BV311" s="317"/>
      <c r="BW311" s="317"/>
      <c r="BX311" s="317"/>
      <c r="BY311" s="317"/>
      <c r="BZ311" s="317"/>
    </row>
    <row r="312" spans="3:78">
      <c r="C312" s="318"/>
      <c r="D312" s="318"/>
      <c r="E312" s="318"/>
      <c r="F312" s="307"/>
      <c r="G312" s="307"/>
      <c r="H312" s="307"/>
      <c r="I312" s="307"/>
      <c r="J312" s="307"/>
      <c r="K312" s="307"/>
      <c r="L312" s="307"/>
      <c r="M312" s="307"/>
      <c r="N312" s="307"/>
      <c r="O312" s="307"/>
      <c r="P312" s="307"/>
      <c r="Q312" s="307"/>
      <c r="R312" s="307"/>
      <c r="S312" s="307"/>
      <c r="T312" s="307"/>
      <c r="U312" s="307"/>
      <c r="V312" s="307"/>
      <c r="W312" s="317"/>
      <c r="X312" s="317"/>
      <c r="Y312" s="317"/>
      <c r="Z312" s="317"/>
      <c r="AA312" s="317"/>
      <c r="AB312" s="317"/>
      <c r="AC312" s="317"/>
      <c r="AD312" s="317"/>
      <c r="AE312" s="317"/>
      <c r="AF312" s="317"/>
      <c r="AG312" s="317"/>
      <c r="AH312" s="317"/>
      <c r="AI312" s="317"/>
      <c r="AJ312" s="317"/>
      <c r="AK312" s="317"/>
      <c r="AL312" s="317"/>
      <c r="AM312" s="317"/>
      <c r="AN312" s="317"/>
      <c r="AO312" s="317"/>
      <c r="AP312" s="317"/>
      <c r="AQ312" s="317"/>
      <c r="AR312" s="317"/>
      <c r="AS312" s="317"/>
      <c r="AT312" s="317"/>
      <c r="AU312" s="317"/>
      <c r="AV312" s="317"/>
      <c r="AW312" s="317"/>
      <c r="AX312" s="317"/>
      <c r="AY312" s="317"/>
      <c r="AZ312" s="317"/>
      <c r="BA312" s="317"/>
      <c r="BB312" s="317"/>
      <c r="BC312" s="317"/>
      <c r="BD312" s="317"/>
      <c r="BE312" s="317"/>
      <c r="BF312" s="317"/>
      <c r="BG312" s="317"/>
      <c r="BH312" s="317"/>
      <c r="BI312" s="317"/>
      <c r="BJ312" s="317"/>
      <c r="BK312" s="317"/>
      <c r="BL312" s="317"/>
      <c r="BM312" s="317"/>
      <c r="BN312" s="317"/>
      <c r="BO312" s="317"/>
      <c r="BP312" s="317"/>
      <c r="BQ312" s="317"/>
      <c r="BR312" s="317"/>
      <c r="BS312" s="317"/>
      <c r="BT312" s="317"/>
      <c r="BU312" s="317"/>
      <c r="BV312" s="317"/>
      <c r="BW312" s="317"/>
      <c r="BX312" s="317"/>
      <c r="BY312" s="317"/>
      <c r="BZ312" s="317"/>
    </row>
    <row r="313" spans="3:78">
      <c r="C313" s="318"/>
      <c r="D313" s="318"/>
      <c r="E313" s="318"/>
      <c r="F313" s="307"/>
      <c r="G313" s="307"/>
      <c r="H313" s="307"/>
      <c r="I313" s="307"/>
      <c r="J313" s="307"/>
      <c r="K313" s="307"/>
      <c r="L313" s="307"/>
      <c r="M313" s="307"/>
      <c r="N313" s="307"/>
      <c r="O313" s="307"/>
      <c r="P313" s="307"/>
      <c r="Q313" s="307"/>
      <c r="R313" s="307"/>
      <c r="S313" s="307"/>
      <c r="T313" s="307"/>
      <c r="U313" s="307"/>
      <c r="V313" s="307"/>
      <c r="W313" s="317"/>
      <c r="X313" s="317"/>
      <c r="Y313" s="317"/>
      <c r="Z313" s="317"/>
      <c r="AA313" s="317"/>
      <c r="AB313" s="317"/>
      <c r="AC313" s="317"/>
      <c r="AD313" s="317"/>
      <c r="AE313" s="317"/>
      <c r="AF313" s="317"/>
      <c r="AG313" s="317"/>
      <c r="AH313" s="317"/>
      <c r="AI313" s="317"/>
      <c r="AJ313" s="317"/>
      <c r="AK313" s="317"/>
      <c r="AL313" s="317"/>
      <c r="AM313" s="317"/>
      <c r="AN313" s="317"/>
      <c r="AO313" s="317"/>
      <c r="AP313" s="317"/>
      <c r="AQ313" s="317"/>
      <c r="AR313" s="317"/>
      <c r="AS313" s="317"/>
      <c r="AT313" s="317"/>
      <c r="AU313" s="317"/>
      <c r="AV313" s="317"/>
      <c r="AW313" s="317"/>
      <c r="AX313" s="317"/>
      <c r="AY313" s="317"/>
      <c r="AZ313" s="317"/>
      <c r="BA313" s="317"/>
      <c r="BB313" s="317"/>
      <c r="BC313" s="317"/>
      <c r="BD313" s="317"/>
      <c r="BE313" s="317"/>
      <c r="BF313" s="317"/>
      <c r="BG313" s="317"/>
      <c r="BH313" s="317"/>
      <c r="BI313" s="317"/>
      <c r="BJ313" s="317"/>
      <c r="BK313" s="317"/>
      <c r="BL313" s="317"/>
      <c r="BM313" s="317"/>
      <c r="BN313" s="317"/>
      <c r="BO313" s="317"/>
      <c r="BP313" s="317"/>
      <c r="BQ313" s="317"/>
      <c r="BR313" s="317"/>
      <c r="BS313" s="317"/>
      <c r="BT313" s="317"/>
      <c r="BU313" s="317"/>
      <c r="BV313" s="317"/>
      <c r="BW313" s="317"/>
      <c r="BX313" s="317"/>
      <c r="BY313" s="317"/>
      <c r="BZ313" s="317"/>
    </row>
    <row r="314" spans="3:78">
      <c r="C314" s="318"/>
      <c r="D314" s="318"/>
      <c r="E314" s="318"/>
      <c r="F314" s="307"/>
      <c r="G314" s="307"/>
      <c r="H314" s="307"/>
      <c r="I314" s="307"/>
      <c r="J314" s="307"/>
      <c r="K314" s="307"/>
      <c r="L314" s="307"/>
      <c r="M314" s="307"/>
      <c r="N314" s="307"/>
      <c r="O314" s="307"/>
      <c r="P314" s="307"/>
      <c r="Q314" s="307"/>
      <c r="R314" s="307"/>
      <c r="S314" s="307"/>
      <c r="T314" s="307"/>
      <c r="U314" s="307"/>
      <c r="V314" s="307"/>
      <c r="W314" s="317"/>
      <c r="X314" s="317"/>
      <c r="Y314" s="317"/>
      <c r="Z314" s="317"/>
      <c r="AA314" s="317"/>
      <c r="AB314" s="317"/>
      <c r="AC314" s="317"/>
      <c r="AD314" s="317"/>
      <c r="AE314" s="317"/>
      <c r="AF314" s="317"/>
      <c r="AG314" s="317"/>
      <c r="AH314" s="317"/>
      <c r="AI314" s="317"/>
      <c r="AJ314" s="317"/>
      <c r="AK314" s="317"/>
      <c r="AL314" s="317"/>
      <c r="AM314" s="317"/>
      <c r="AN314" s="317"/>
      <c r="AO314" s="317"/>
      <c r="AP314" s="317"/>
      <c r="AQ314" s="317"/>
      <c r="AR314" s="317"/>
      <c r="AS314" s="317"/>
      <c r="AT314" s="317"/>
      <c r="AU314" s="317"/>
      <c r="AV314" s="317"/>
      <c r="AW314" s="317"/>
      <c r="AX314" s="317"/>
      <c r="AY314" s="317"/>
      <c r="AZ314" s="317"/>
      <c r="BA314" s="317"/>
      <c r="BB314" s="317"/>
      <c r="BC314" s="317"/>
      <c r="BD314" s="317"/>
      <c r="BE314" s="317"/>
      <c r="BF314" s="317"/>
      <c r="BG314" s="317"/>
      <c r="BH314" s="317"/>
      <c r="BI314" s="317"/>
      <c r="BJ314" s="317"/>
      <c r="BK314" s="317"/>
      <c r="BL314" s="317"/>
      <c r="BM314" s="317"/>
      <c r="BN314" s="317"/>
      <c r="BO314" s="317"/>
      <c r="BP314" s="317"/>
      <c r="BQ314" s="317"/>
      <c r="BR314" s="317"/>
      <c r="BS314" s="317"/>
      <c r="BT314" s="317"/>
      <c r="BU314" s="317"/>
      <c r="BV314" s="317"/>
      <c r="BW314" s="317"/>
      <c r="BX314" s="317"/>
      <c r="BY314" s="317"/>
      <c r="BZ314" s="317"/>
    </row>
    <row r="315" spans="3:78">
      <c r="C315" s="318"/>
      <c r="D315" s="318"/>
      <c r="E315" s="318"/>
      <c r="F315" s="307"/>
      <c r="G315" s="307"/>
      <c r="H315" s="307"/>
      <c r="I315" s="307"/>
      <c r="J315" s="307"/>
      <c r="K315" s="307"/>
      <c r="L315" s="307"/>
      <c r="M315" s="307"/>
      <c r="N315" s="307"/>
      <c r="O315" s="307"/>
      <c r="P315" s="307"/>
      <c r="Q315" s="307"/>
      <c r="R315" s="307"/>
      <c r="S315" s="307"/>
      <c r="T315" s="307"/>
      <c r="U315" s="307"/>
      <c r="V315" s="307"/>
      <c r="W315" s="317"/>
      <c r="X315" s="317"/>
      <c r="Y315" s="317"/>
      <c r="Z315" s="317"/>
      <c r="AA315" s="317"/>
      <c r="AB315" s="317"/>
      <c r="AC315" s="317"/>
      <c r="AD315" s="317"/>
      <c r="AE315" s="317"/>
      <c r="AF315" s="317"/>
      <c r="AG315" s="317"/>
      <c r="AH315" s="317"/>
      <c r="AI315" s="317"/>
      <c r="AJ315" s="317"/>
      <c r="AK315" s="317"/>
      <c r="AL315" s="317"/>
      <c r="AM315" s="317"/>
      <c r="AN315" s="317"/>
      <c r="AO315" s="317"/>
      <c r="AP315" s="317"/>
      <c r="AQ315" s="317"/>
      <c r="AR315" s="317"/>
      <c r="AS315" s="317"/>
      <c r="AT315" s="317"/>
      <c r="AU315" s="317"/>
      <c r="AV315" s="317"/>
      <c r="AW315" s="317"/>
      <c r="AX315" s="317"/>
      <c r="AY315" s="317"/>
      <c r="AZ315" s="317"/>
      <c r="BA315" s="317"/>
      <c r="BB315" s="317"/>
      <c r="BC315" s="317"/>
      <c r="BD315" s="317"/>
      <c r="BE315" s="317"/>
      <c r="BF315" s="317"/>
      <c r="BG315" s="317"/>
      <c r="BH315" s="317"/>
      <c r="BI315" s="317"/>
      <c r="BJ315" s="317"/>
      <c r="BK315" s="317"/>
      <c r="BL315" s="317"/>
      <c r="BM315" s="317"/>
      <c r="BN315" s="317"/>
      <c r="BO315" s="317"/>
      <c r="BP315" s="317"/>
      <c r="BQ315" s="317"/>
      <c r="BR315" s="317"/>
      <c r="BS315" s="317"/>
      <c r="BT315" s="317"/>
      <c r="BU315" s="317"/>
      <c r="BV315" s="317"/>
      <c r="BW315" s="317"/>
      <c r="BX315" s="317"/>
      <c r="BY315" s="317"/>
      <c r="BZ315" s="317"/>
    </row>
    <row r="316" spans="3:78">
      <c r="C316" s="318"/>
      <c r="D316" s="318"/>
      <c r="E316" s="318"/>
      <c r="F316" s="307"/>
      <c r="G316" s="307"/>
      <c r="H316" s="307"/>
      <c r="I316" s="307"/>
      <c r="J316" s="307"/>
      <c r="K316" s="307"/>
      <c r="L316" s="307"/>
      <c r="M316" s="307"/>
      <c r="N316" s="307"/>
      <c r="O316" s="307"/>
      <c r="P316" s="307"/>
      <c r="Q316" s="307"/>
      <c r="R316" s="307"/>
      <c r="S316" s="307"/>
      <c r="T316" s="307"/>
      <c r="U316" s="307"/>
      <c r="V316" s="307"/>
      <c r="W316" s="317"/>
      <c r="X316" s="317"/>
      <c r="Y316" s="317"/>
      <c r="Z316" s="317"/>
      <c r="AA316" s="317"/>
      <c r="AB316" s="317"/>
      <c r="AC316" s="317"/>
      <c r="AD316" s="317"/>
      <c r="AE316" s="317"/>
      <c r="AF316" s="317"/>
      <c r="AG316" s="317"/>
      <c r="AH316" s="317"/>
      <c r="AI316" s="317"/>
      <c r="AJ316" s="317"/>
      <c r="AK316" s="317"/>
      <c r="AL316" s="317"/>
      <c r="AM316" s="317"/>
      <c r="AN316" s="317"/>
      <c r="AO316" s="317"/>
      <c r="AP316" s="317"/>
      <c r="AQ316" s="317"/>
      <c r="AR316" s="317"/>
      <c r="AS316" s="317"/>
      <c r="AT316" s="317"/>
      <c r="AU316" s="317"/>
      <c r="AV316" s="317"/>
      <c r="AW316" s="317"/>
      <c r="AX316" s="317"/>
      <c r="AY316" s="317"/>
      <c r="AZ316" s="317"/>
      <c r="BA316" s="317"/>
      <c r="BB316" s="317"/>
      <c r="BC316" s="317"/>
      <c r="BD316" s="317"/>
      <c r="BE316" s="317"/>
      <c r="BF316" s="317"/>
      <c r="BG316" s="317"/>
      <c r="BH316" s="317"/>
      <c r="BI316" s="317"/>
      <c r="BJ316" s="317"/>
      <c r="BK316" s="317"/>
      <c r="BL316" s="317"/>
      <c r="BM316" s="317"/>
      <c r="BN316" s="317"/>
      <c r="BO316" s="317"/>
      <c r="BP316" s="317"/>
      <c r="BQ316" s="317"/>
      <c r="BR316" s="317"/>
      <c r="BS316" s="317"/>
      <c r="BT316" s="317"/>
      <c r="BU316" s="317"/>
      <c r="BV316" s="317"/>
      <c r="BW316" s="317"/>
      <c r="BX316" s="317"/>
      <c r="BY316" s="317"/>
      <c r="BZ316" s="317"/>
    </row>
    <row r="317" spans="3:78">
      <c r="C317" s="318"/>
      <c r="D317" s="318"/>
      <c r="E317" s="318"/>
      <c r="F317" s="307"/>
      <c r="G317" s="307"/>
      <c r="H317" s="307"/>
      <c r="I317" s="307"/>
      <c r="J317" s="307"/>
      <c r="K317" s="307"/>
      <c r="L317" s="307"/>
      <c r="M317" s="307"/>
      <c r="N317" s="307"/>
      <c r="O317" s="307"/>
      <c r="P317" s="307"/>
      <c r="Q317" s="307"/>
      <c r="R317" s="307"/>
      <c r="S317" s="307"/>
      <c r="T317" s="307"/>
      <c r="U317" s="307"/>
      <c r="V317" s="307"/>
      <c r="W317" s="317"/>
      <c r="X317" s="317"/>
      <c r="Y317" s="317"/>
      <c r="Z317" s="317"/>
      <c r="AA317" s="317"/>
      <c r="AB317" s="317"/>
      <c r="AC317" s="317"/>
      <c r="AD317" s="317"/>
      <c r="AE317" s="317"/>
      <c r="AF317" s="317"/>
      <c r="AG317" s="317"/>
      <c r="AH317" s="317"/>
      <c r="AI317" s="317"/>
      <c r="AJ317" s="317"/>
      <c r="AK317" s="317"/>
      <c r="AL317" s="317"/>
      <c r="AM317" s="317"/>
      <c r="AN317" s="317"/>
      <c r="AO317" s="317"/>
      <c r="AP317" s="317"/>
      <c r="AQ317" s="317"/>
      <c r="AR317" s="317"/>
      <c r="AS317" s="317"/>
      <c r="AT317" s="317"/>
      <c r="AU317" s="317"/>
      <c r="AV317" s="317"/>
      <c r="AW317" s="317"/>
      <c r="AX317" s="317"/>
      <c r="AY317" s="317"/>
      <c r="AZ317" s="317"/>
      <c r="BA317" s="317"/>
      <c r="BB317" s="317"/>
      <c r="BC317" s="317"/>
      <c r="BD317" s="317"/>
      <c r="BE317" s="317"/>
      <c r="BF317" s="317"/>
      <c r="BG317" s="317"/>
      <c r="BH317" s="317"/>
      <c r="BI317" s="317"/>
      <c r="BJ317" s="317"/>
      <c r="BK317" s="317"/>
      <c r="BL317" s="317"/>
      <c r="BM317" s="317"/>
      <c r="BN317" s="317"/>
      <c r="BO317" s="317"/>
      <c r="BP317" s="317"/>
      <c r="BQ317" s="317"/>
      <c r="BR317" s="317"/>
      <c r="BS317" s="317"/>
      <c r="BT317" s="317"/>
      <c r="BU317" s="317"/>
      <c r="BV317" s="317"/>
      <c r="BW317" s="317"/>
      <c r="BX317" s="317"/>
      <c r="BY317" s="317"/>
      <c r="BZ317" s="317"/>
    </row>
    <row r="318" spans="3:78">
      <c r="C318" s="318"/>
      <c r="D318" s="318"/>
      <c r="E318" s="318"/>
      <c r="F318" s="307"/>
      <c r="G318" s="307"/>
      <c r="H318" s="307"/>
      <c r="I318" s="307"/>
      <c r="J318" s="307"/>
      <c r="K318" s="307"/>
      <c r="L318" s="307"/>
      <c r="M318" s="307"/>
      <c r="N318" s="307"/>
      <c r="O318" s="307"/>
      <c r="P318" s="307"/>
      <c r="Q318" s="307"/>
      <c r="R318" s="307"/>
      <c r="S318" s="307"/>
      <c r="T318" s="307"/>
      <c r="U318" s="307"/>
      <c r="V318" s="307"/>
      <c r="W318" s="317"/>
      <c r="X318" s="317"/>
      <c r="Y318" s="317"/>
      <c r="Z318" s="317"/>
      <c r="AA318" s="317"/>
      <c r="AB318" s="317"/>
      <c r="AC318" s="317"/>
      <c r="AD318" s="317"/>
      <c r="AE318" s="317"/>
      <c r="AF318" s="317"/>
      <c r="AG318" s="317"/>
      <c r="AH318" s="317"/>
      <c r="AI318" s="317"/>
      <c r="AJ318" s="317"/>
      <c r="AK318" s="317"/>
      <c r="AL318" s="317"/>
      <c r="AM318" s="317"/>
      <c r="AN318" s="317"/>
      <c r="AO318" s="317"/>
      <c r="AP318" s="317"/>
      <c r="AQ318" s="317"/>
      <c r="AR318" s="317"/>
      <c r="AS318" s="317"/>
      <c r="AT318" s="317"/>
      <c r="AU318" s="317"/>
      <c r="AV318" s="317"/>
      <c r="AW318" s="317"/>
      <c r="AX318" s="317"/>
      <c r="AY318" s="317"/>
      <c r="AZ318" s="317"/>
      <c r="BA318" s="317"/>
      <c r="BB318" s="317"/>
      <c r="BC318" s="317"/>
      <c r="BD318" s="317"/>
      <c r="BE318" s="317"/>
      <c r="BF318" s="317"/>
      <c r="BG318" s="317"/>
      <c r="BH318" s="317"/>
      <c r="BI318" s="317"/>
      <c r="BJ318" s="317"/>
      <c r="BK318" s="317"/>
      <c r="BL318" s="317"/>
      <c r="BM318" s="317"/>
      <c r="BN318" s="317"/>
      <c r="BO318" s="317"/>
      <c r="BP318" s="317"/>
      <c r="BQ318" s="317"/>
      <c r="BR318" s="317"/>
      <c r="BS318" s="317"/>
      <c r="BT318" s="317"/>
      <c r="BU318" s="317"/>
      <c r="BV318" s="317"/>
      <c r="BW318" s="317"/>
      <c r="BX318" s="317"/>
      <c r="BY318" s="317"/>
      <c r="BZ318" s="317"/>
    </row>
    <row r="319" spans="3:78">
      <c r="C319" s="318"/>
      <c r="D319" s="318"/>
      <c r="E319" s="318"/>
      <c r="F319" s="307"/>
      <c r="G319" s="307"/>
      <c r="H319" s="307"/>
      <c r="I319" s="307"/>
      <c r="J319" s="307"/>
      <c r="K319" s="307"/>
      <c r="L319" s="307"/>
      <c r="M319" s="307"/>
      <c r="N319" s="307"/>
      <c r="O319" s="307"/>
      <c r="P319" s="307"/>
      <c r="Q319" s="307"/>
      <c r="R319" s="307"/>
      <c r="S319" s="307"/>
      <c r="T319" s="307"/>
      <c r="U319" s="307"/>
      <c r="V319" s="307"/>
      <c r="W319" s="317"/>
      <c r="X319" s="317"/>
      <c r="Y319" s="317"/>
      <c r="Z319" s="317"/>
      <c r="AA319" s="317"/>
      <c r="AB319" s="317"/>
      <c r="AC319" s="317"/>
      <c r="AD319" s="317"/>
      <c r="AE319" s="317"/>
      <c r="AF319" s="317"/>
      <c r="AG319" s="317"/>
      <c r="AH319" s="317"/>
      <c r="AI319" s="317"/>
      <c r="AJ319" s="317"/>
      <c r="AK319" s="317"/>
      <c r="AL319" s="317"/>
      <c r="AM319" s="317"/>
      <c r="AN319" s="317"/>
      <c r="AO319" s="317"/>
      <c r="AP319" s="317"/>
      <c r="AQ319" s="317"/>
      <c r="AR319" s="317"/>
      <c r="AS319" s="317"/>
      <c r="AT319" s="317"/>
      <c r="AU319" s="317"/>
      <c r="AV319" s="317"/>
      <c r="AW319" s="317"/>
      <c r="AX319" s="317"/>
      <c r="AY319" s="317"/>
      <c r="AZ319" s="317"/>
      <c r="BA319" s="317"/>
      <c r="BB319" s="317"/>
      <c r="BC319" s="317"/>
      <c r="BD319" s="317"/>
      <c r="BE319" s="317"/>
      <c r="BF319" s="317"/>
      <c r="BG319" s="317"/>
      <c r="BH319" s="317"/>
      <c r="BI319" s="317"/>
      <c r="BJ319" s="317"/>
      <c r="BK319" s="317"/>
      <c r="BL319" s="317"/>
      <c r="BM319" s="317"/>
      <c r="BN319" s="317"/>
      <c r="BO319" s="317"/>
      <c r="BP319" s="317"/>
      <c r="BQ319" s="317"/>
      <c r="BR319" s="317"/>
      <c r="BS319" s="317"/>
      <c r="BT319" s="317"/>
      <c r="BU319" s="317"/>
      <c r="BV319" s="317"/>
      <c r="BW319" s="317"/>
      <c r="BX319" s="317"/>
      <c r="BY319" s="317"/>
      <c r="BZ319" s="317"/>
    </row>
    <row r="320" spans="3:78">
      <c r="C320" s="318"/>
      <c r="D320" s="318"/>
      <c r="E320" s="318"/>
      <c r="F320" s="307"/>
      <c r="G320" s="307"/>
      <c r="H320" s="307"/>
      <c r="I320" s="307"/>
      <c r="J320" s="307"/>
      <c r="K320" s="307"/>
      <c r="L320" s="307"/>
      <c r="M320" s="307"/>
      <c r="N320" s="307"/>
      <c r="O320" s="307"/>
      <c r="P320" s="307"/>
      <c r="Q320" s="307"/>
      <c r="R320" s="307"/>
      <c r="S320" s="307"/>
      <c r="T320" s="307"/>
      <c r="U320" s="307"/>
      <c r="V320" s="307"/>
      <c r="W320" s="317"/>
      <c r="X320" s="317"/>
      <c r="Y320" s="317"/>
      <c r="Z320" s="317"/>
      <c r="AA320" s="317"/>
      <c r="AB320" s="317"/>
      <c r="AC320" s="317"/>
      <c r="AD320" s="317"/>
      <c r="AE320" s="317"/>
      <c r="AF320" s="317"/>
      <c r="AG320" s="317"/>
      <c r="AH320" s="317"/>
      <c r="AI320" s="317"/>
      <c r="AJ320" s="317"/>
      <c r="AK320" s="317"/>
      <c r="AL320" s="317"/>
      <c r="AM320" s="317"/>
      <c r="AN320" s="317"/>
      <c r="AO320" s="317"/>
      <c r="AP320" s="317"/>
      <c r="AQ320" s="317"/>
      <c r="AR320" s="317"/>
      <c r="AS320" s="317"/>
      <c r="AT320" s="317"/>
      <c r="AU320" s="317"/>
      <c r="AV320" s="317"/>
      <c r="AW320" s="317"/>
      <c r="AX320" s="317"/>
      <c r="AY320" s="317"/>
      <c r="AZ320" s="317"/>
      <c r="BA320" s="317"/>
      <c r="BB320" s="317"/>
      <c r="BC320" s="317"/>
      <c r="BD320" s="317"/>
      <c r="BE320" s="317"/>
      <c r="BF320" s="317"/>
      <c r="BG320" s="317"/>
      <c r="BH320" s="317"/>
      <c r="BI320" s="317"/>
      <c r="BJ320" s="317"/>
      <c r="BK320" s="317"/>
      <c r="BL320" s="317"/>
      <c r="BM320" s="317"/>
      <c r="BN320" s="317"/>
      <c r="BO320" s="317"/>
      <c r="BP320" s="317"/>
      <c r="BQ320" s="317"/>
      <c r="BR320" s="317"/>
      <c r="BS320" s="317"/>
      <c r="BT320" s="317"/>
      <c r="BU320" s="317"/>
      <c r="BV320" s="317"/>
      <c r="BW320" s="317"/>
      <c r="BX320" s="317"/>
      <c r="BY320" s="317"/>
      <c r="BZ320" s="317"/>
    </row>
    <row r="321" spans="3:78">
      <c r="C321" s="318"/>
      <c r="D321" s="318"/>
      <c r="E321" s="318"/>
      <c r="F321" s="307"/>
      <c r="G321" s="307"/>
      <c r="H321" s="307"/>
      <c r="I321" s="307"/>
      <c r="J321" s="307"/>
      <c r="K321" s="307"/>
      <c r="L321" s="307"/>
      <c r="M321" s="307"/>
      <c r="N321" s="307"/>
      <c r="O321" s="307"/>
      <c r="P321" s="307"/>
      <c r="Q321" s="307"/>
      <c r="R321" s="307"/>
      <c r="S321" s="307"/>
      <c r="T321" s="307"/>
      <c r="U321" s="307"/>
      <c r="V321" s="307"/>
      <c r="W321" s="317"/>
      <c r="X321" s="317"/>
      <c r="Y321" s="317"/>
      <c r="Z321" s="317"/>
      <c r="AA321" s="317"/>
      <c r="AB321" s="317"/>
      <c r="AC321" s="317"/>
      <c r="AD321" s="317"/>
      <c r="AE321" s="317"/>
      <c r="AF321" s="317"/>
      <c r="AG321" s="317"/>
      <c r="AH321" s="317"/>
      <c r="AI321" s="317"/>
      <c r="AJ321" s="317"/>
      <c r="AK321" s="317"/>
      <c r="AL321" s="317"/>
      <c r="AM321" s="317"/>
      <c r="AN321" s="317"/>
      <c r="AO321" s="317"/>
      <c r="AP321" s="317"/>
      <c r="AQ321" s="317"/>
      <c r="AR321" s="317"/>
      <c r="AS321" s="317"/>
      <c r="AT321" s="317"/>
      <c r="AU321" s="317"/>
      <c r="AV321" s="317"/>
      <c r="AW321" s="317"/>
      <c r="AX321" s="317"/>
      <c r="AY321" s="317"/>
      <c r="AZ321" s="317"/>
      <c r="BA321" s="317"/>
      <c r="BB321" s="317"/>
      <c r="BC321" s="317"/>
      <c r="BD321" s="317"/>
      <c r="BE321" s="317"/>
      <c r="BF321" s="317"/>
      <c r="BG321" s="317"/>
      <c r="BH321" s="317"/>
      <c r="BI321" s="317"/>
      <c r="BJ321" s="317"/>
      <c r="BK321" s="317"/>
      <c r="BL321" s="317"/>
      <c r="BM321" s="317"/>
      <c r="BN321" s="317"/>
      <c r="BO321" s="317"/>
      <c r="BP321" s="317"/>
      <c r="BQ321" s="317"/>
      <c r="BR321" s="317"/>
      <c r="BS321" s="317"/>
      <c r="BT321" s="317"/>
      <c r="BU321" s="317"/>
      <c r="BV321" s="317"/>
      <c r="BW321" s="317"/>
      <c r="BX321" s="317"/>
      <c r="BY321" s="317"/>
      <c r="BZ321" s="317"/>
    </row>
    <row r="322" spans="3:78">
      <c r="C322" s="318"/>
      <c r="D322" s="318"/>
      <c r="E322" s="318"/>
      <c r="F322" s="307"/>
      <c r="G322" s="307"/>
      <c r="H322" s="307"/>
      <c r="I322" s="307"/>
      <c r="J322" s="307"/>
      <c r="K322" s="307"/>
      <c r="L322" s="307"/>
      <c r="M322" s="307"/>
      <c r="N322" s="307"/>
      <c r="O322" s="307"/>
      <c r="P322" s="307"/>
      <c r="Q322" s="307"/>
      <c r="R322" s="307"/>
      <c r="S322" s="307"/>
      <c r="T322" s="307"/>
      <c r="U322" s="307"/>
      <c r="V322" s="307"/>
      <c r="W322" s="317"/>
      <c r="X322" s="317"/>
      <c r="Y322" s="317"/>
      <c r="Z322" s="317"/>
      <c r="AA322" s="317"/>
      <c r="AB322" s="317"/>
      <c r="AC322" s="317"/>
      <c r="AD322" s="317"/>
      <c r="AE322" s="317"/>
      <c r="AF322" s="317"/>
      <c r="AG322" s="317"/>
      <c r="AH322" s="317"/>
      <c r="AI322" s="317"/>
      <c r="AJ322" s="317"/>
      <c r="AK322" s="317"/>
      <c r="AL322" s="317"/>
      <c r="AM322" s="317"/>
      <c r="AN322" s="317"/>
      <c r="AO322" s="317"/>
      <c r="AP322" s="317"/>
      <c r="AQ322" s="317"/>
      <c r="AR322" s="317"/>
      <c r="AS322" s="317"/>
      <c r="AT322" s="317"/>
      <c r="AU322" s="317"/>
      <c r="AV322" s="317"/>
      <c r="AW322" s="317"/>
      <c r="AX322" s="317"/>
      <c r="AY322" s="317"/>
      <c r="AZ322" s="317"/>
      <c r="BA322" s="317"/>
      <c r="BB322" s="317"/>
      <c r="BC322" s="317"/>
      <c r="BD322" s="317"/>
      <c r="BE322" s="317"/>
      <c r="BF322" s="317"/>
      <c r="BG322" s="317"/>
      <c r="BH322" s="317"/>
      <c r="BI322" s="317"/>
      <c r="BJ322" s="317"/>
      <c r="BK322" s="317"/>
      <c r="BL322" s="317"/>
      <c r="BM322" s="317"/>
      <c r="BN322" s="317"/>
      <c r="BO322" s="317"/>
      <c r="BP322" s="317"/>
      <c r="BQ322" s="317"/>
      <c r="BR322" s="317"/>
      <c r="BS322" s="317"/>
      <c r="BT322" s="317"/>
      <c r="BU322" s="317"/>
      <c r="BV322" s="317"/>
      <c r="BW322" s="317"/>
      <c r="BX322" s="317"/>
      <c r="BY322" s="317"/>
      <c r="BZ322" s="317"/>
    </row>
    <row r="323" spans="3:78">
      <c r="C323" s="318"/>
      <c r="D323" s="318"/>
      <c r="E323" s="318"/>
      <c r="F323" s="307"/>
      <c r="G323" s="307"/>
      <c r="H323" s="307"/>
      <c r="I323" s="307"/>
      <c r="J323" s="307"/>
      <c r="K323" s="307"/>
      <c r="L323" s="307"/>
      <c r="M323" s="307"/>
      <c r="N323" s="307"/>
      <c r="O323" s="307"/>
      <c r="P323" s="307"/>
      <c r="Q323" s="307"/>
      <c r="R323" s="307"/>
      <c r="S323" s="307"/>
      <c r="T323" s="307"/>
      <c r="U323" s="307"/>
      <c r="V323" s="307"/>
      <c r="W323" s="317"/>
      <c r="X323" s="317"/>
      <c r="Y323" s="317"/>
      <c r="Z323" s="317"/>
      <c r="AA323" s="317"/>
      <c r="AB323" s="317"/>
      <c r="AC323" s="317"/>
      <c r="AD323" s="317"/>
      <c r="AE323" s="317"/>
      <c r="AF323" s="317"/>
      <c r="AG323" s="317"/>
      <c r="AH323" s="317"/>
      <c r="AI323" s="317"/>
      <c r="AJ323" s="317"/>
      <c r="AK323" s="317"/>
      <c r="AL323" s="317"/>
      <c r="AM323" s="317"/>
      <c r="AN323" s="317"/>
      <c r="AO323" s="317"/>
      <c r="AP323" s="317"/>
      <c r="AQ323" s="317"/>
      <c r="AR323" s="317"/>
      <c r="AS323" s="317"/>
      <c r="AT323" s="317"/>
      <c r="AU323" s="317"/>
      <c r="AV323" s="317"/>
      <c r="AW323" s="317"/>
      <c r="AX323" s="317"/>
      <c r="AY323" s="317"/>
      <c r="AZ323" s="317"/>
      <c r="BA323" s="317"/>
      <c r="BB323" s="317"/>
      <c r="BC323" s="317"/>
      <c r="BD323" s="317"/>
      <c r="BE323" s="317"/>
      <c r="BF323" s="317"/>
      <c r="BG323" s="317"/>
      <c r="BH323" s="317"/>
      <c r="BI323" s="317"/>
      <c r="BJ323" s="317"/>
      <c r="BK323" s="317"/>
      <c r="BL323" s="317"/>
      <c r="BM323" s="317"/>
      <c r="BN323" s="317"/>
      <c r="BO323" s="317"/>
      <c r="BP323" s="317"/>
      <c r="BQ323" s="317"/>
      <c r="BR323" s="317"/>
      <c r="BS323" s="317"/>
      <c r="BT323" s="317"/>
      <c r="BU323" s="317"/>
      <c r="BV323" s="317"/>
      <c r="BW323" s="317"/>
      <c r="BX323" s="317"/>
      <c r="BY323" s="317"/>
      <c r="BZ323" s="317"/>
    </row>
    <row r="324" spans="3:78">
      <c r="C324" s="318"/>
      <c r="D324" s="318"/>
      <c r="E324" s="318"/>
      <c r="F324" s="307"/>
      <c r="G324" s="307"/>
      <c r="H324" s="307"/>
      <c r="I324" s="307"/>
      <c r="J324" s="307"/>
      <c r="K324" s="307"/>
      <c r="L324" s="307"/>
      <c r="M324" s="307"/>
      <c r="N324" s="307"/>
      <c r="O324" s="307"/>
      <c r="P324" s="307"/>
      <c r="Q324" s="307"/>
      <c r="R324" s="307"/>
      <c r="S324" s="307"/>
      <c r="T324" s="307"/>
      <c r="U324" s="307"/>
      <c r="V324" s="307"/>
      <c r="W324" s="317"/>
      <c r="X324" s="317"/>
      <c r="Y324" s="317"/>
      <c r="Z324" s="317"/>
      <c r="AA324" s="317"/>
      <c r="AB324" s="317"/>
      <c r="AC324" s="317"/>
      <c r="AD324" s="317"/>
      <c r="AE324" s="317"/>
      <c r="AF324" s="317"/>
      <c r="AG324" s="317"/>
      <c r="AH324" s="317"/>
      <c r="AI324" s="317"/>
      <c r="AJ324" s="317"/>
      <c r="AK324" s="317"/>
      <c r="AL324" s="317"/>
      <c r="AM324" s="317"/>
      <c r="AN324" s="317"/>
      <c r="AO324" s="317"/>
      <c r="AP324" s="317"/>
      <c r="AQ324" s="317"/>
      <c r="AR324" s="317"/>
      <c r="AS324" s="317"/>
      <c r="AT324" s="317"/>
      <c r="AU324" s="317"/>
      <c r="AV324" s="317"/>
      <c r="AW324" s="317"/>
      <c r="AX324" s="317"/>
      <c r="AY324" s="317"/>
      <c r="AZ324" s="317"/>
      <c r="BA324" s="317"/>
      <c r="BB324" s="317"/>
      <c r="BC324" s="317"/>
      <c r="BD324" s="317"/>
      <c r="BE324" s="317"/>
      <c r="BF324" s="317"/>
      <c r="BG324" s="317"/>
      <c r="BH324" s="317"/>
      <c r="BI324" s="317"/>
      <c r="BJ324" s="317"/>
      <c r="BK324" s="317"/>
      <c r="BL324" s="317"/>
      <c r="BM324" s="317"/>
      <c r="BN324" s="317"/>
      <c r="BO324" s="317"/>
      <c r="BP324" s="317"/>
      <c r="BQ324" s="317"/>
      <c r="BR324" s="317"/>
      <c r="BS324" s="317"/>
      <c r="BT324" s="317"/>
      <c r="BU324" s="317"/>
      <c r="BV324" s="317"/>
      <c r="BW324" s="317"/>
      <c r="BX324" s="317"/>
      <c r="BY324" s="317"/>
      <c r="BZ324" s="317"/>
    </row>
    <row r="325" spans="3:78">
      <c r="C325" s="318"/>
      <c r="D325" s="318"/>
      <c r="E325" s="318"/>
      <c r="F325" s="307"/>
      <c r="G325" s="307"/>
      <c r="H325" s="307"/>
      <c r="I325" s="307"/>
      <c r="J325" s="307"/>
      <c r="K325" s="307"/>
      <c r="L325" s="307"/>
      <c r="M325" s="307"/>
      <c r="N325" s="307"/>
      <c r="O325" s="307"/>
      <c r="P325" s="307"/>
      <c r="Q325" s="307"/>
      <c r="R325" s="307"/>
      <c r="S325" s="307"/>
      <c r="T325" s="307"/>
      <c r="U325" s="307"/>
      <c r="V325" s="307"/>
      <c r="W325" s="317"/>
      <c r="X325" s="317"/>
      <c r="Y325" s="317"/>
      <c r="Z325" s="317"/>
      <c r="AA325" s="317"/>
      <c r="AB325" s="317"/>
      <c r="AC325" s="317"/>
      <c r="AD325" s="317"/>
      <c r="AE325" s="317"/>
      <c r="AF325" s="317"/>
      <c r="AG325" s="317"/>
      <c r="AH325" s="317"/>
      <c r="AI325" s="317"/>
      <c r="AJ325" s="317"/>
      <c r="AK325" s="317"/>
      <c r="AL325" s="317"/>
      <c r="AM325" s="317"/>
      <c r="AN325" s="317"/>
      <c r="AO325" s="317"/>
      <c r="AP325" s="317"/>
      <c r="AQ325" s="317"/>
      <c r="AR325" s="317"/>
      <c r="AS325" s="317"/>
      <c r="AT325" s="317"/>
      <c r="AU325" s="317"/>
      <c r="AV325" s="317"/>
      <c r="AW325" s="317"/>
      <c r="AX325" s="317"/>
      <c r="AY325" s="317"/>
      <c r="AZ325" s="317"/>
      <c r="BA325" s="317"/>
      <c r="BB325" s="317"/>
      <c r="BC325" s="317"/>
      <c r="BD325" s="317"/>
      <c r="BE325" s="317"/>
      <c r="BF325" s="317"/>
      <c r="BG325" s="317"/>
      <c r="BH325" s="317"/>
      <c r="BI325" s="317"/>
      <c r="BJ325" s="317"/>
      <c r="BK325" s="317"/>
      <c r="BL325" s="317"/>
      <c r="BM325" s="317"/>
      <c r="BN325" s="317"/>
      <c r="BO325" s="317"/>
      <c r="BP325" s="317"/>
      <c r="BQ325" s="317"/>
      <c r="BR325" s="317"/>
      <c r="BS325" s="317"/>
      <c r="BT325" s="317"/>
      <c r="BU325" s="317"/>
      <c r="BV325" s="317"/>
      <c r="BW325" s="317"/>
      <c r="BX325" s="317"/>
      <c r="BY325" s="317"/>
      <c r="BZ325" s="317"/>
    </row>
    <row r="326" spans="3:78">
      <c r="C326" s="318"/>
      <c r="D326" s="318"/>
      <c r="E326" s="318"/>
      <c r="F326" s="307"/>
      <c r="G326" s="307"/>
      <c r="H326" s="307"/>
      <c r="I326" s="307"/>
      <c r="J326" s="307"/>
      <c r="K326" s="307"/>
      <c r="L326" s="307"/>
      <c r="M326" s="307"/>
      <c r="N326" s="307"/>
      <c r="O326" s="307"/>
      <c r="P326" s="307"/>
      <c r="Q326" s="307"/>
      <c r="R326" s="307"/>
      <c r="S326" s="307"/>
      <c r="T326" s="307"/>
      <c r="U326" s="307"/>
      <c r="V326" s="307"/>
      <c r="W326" s="317"/>
      <c r="X326" s="317"/>
      <c r="Y326" s="317"/>
      <c r="Z326" s="317"/>
      <c r="AA326" s="317"/>
      <c r="AB326" s="317"/>
      <c r="AC326" s="317"/>
      <c r="AD326" s="317"/>
      <c r="AE326" s="317"/>
      <c r="AF326" s="317"/>
      <c r="AG326" s="317"/>
      <c r="AH326" s="317"/>
      <c r="AI326" s="317"/>
      <c r="AJ326" s="317"/>
      <c r="AK326" s="317"/>
      <c r="AL326" s="317"/>
      <c r="AM326" s="317"/>
      <c r="AN326" s="317"/>
      <c r="AO326" s="317"/>
      <c r="AP326" s="317"/>
      <c r="AQ326" s="317"/>
      <c r="AR326" s="317"/>
      <c r="AS326" s="317"/>
      <c r="AT326" s="317"/>
      <c r="AU326" s="317"/>
      <c r="AV326" s="317"/>
      <c r="AW326" s="317"/>
      <c r="AX326" s="317"/>
      <c r="AY326" s="317"/>
      <c r="AZ326" s="317"/>
      <c r="BA326" s="317"/>
      <c r="BB326" s="317"/>
      <c r="BC326" s="317"/>
      <c r="BD326" s="317"/>
      <c r="BE326" s="317"/>
      <c r="BF326" s="317"/>
      <c r="BG326" s="317"/>
      <c r="BH326" s="317"/>
      <c r="BI326" s="317"/>
      <c r="BJ326" s="317"/>
      <c r="BK326" s="317"/>
      <c r="BL326" s="317"/>
      <c r="BM326" s="317"/>
      <c r="BN326" s="317"/>
      <c r="BO326" s="317"/>
      <c r="BP326" s="317"/>
      <c r="BQ326" s="317"/>
      <c r="BR326" s="317"/>
      <c r="BS326" s="317"/>
      <c r="BT326" s="317"/>
      <c r="BU326" s="317"/>
      <c r="BV326" s="317"/>
      <c r="BW326" s="317"/>
      <c r="BX326" s="317"/>
      <c r="BY326" s="317"/>
      <c r="BZ326" s="317"/>
    </row>
    <row r="327" spans="3:78">
      <c r="C327" s="318"/>
      <c r="D327" s="318"/>
      <c r="E327" s="318"/>
      <c r="F327" s="307"/>
      <c r="G327" s="307"/>
      <c r="H327" s="307"/>
      <c r="I327" s="307"/>
      <c r="J327" s="307"/>
      <c r="K327" s="307"/>
      <c r="L327" s="307"/>
      <c r="M327" s="307"/>
      <c r="N327" s="307"/>
      <c r="O327" s="307"/>
      <c r="P327" s="307"/>
      <c r="Q327" s="307"/>
      <c r="R327" s="307"/>
      <c r="S327" s="307"/>
      <c r="T327" s="307"/>
      <c r="U327" s="307"/>
      <c r="V327" s="307"/>
      <c r="W327" s="317"/>
      <c r="X327" s="317"/>
      <c r="Y327" s="317"/>
      <c r="Z327" s="317"/>
      <c r="AA327" s="317"/>
      <c r="AB327" s="317"/>
      <c r="AC327" s="317"/>
      <c r="AD327" s="317"/>
      <c r="AE327" s="317"/>
      <c r="AF327" s="317"/>
      <c r="AG327" s="317"/>
      <c r="AH327" s="317"/>
      <c r="AI327" s="317"/>
      <c r="AJ327" s="317"/>
      <c r="AK327" s="317"/>
      <c r="AL327" s="317"/>
      <c r="AM327" s="317"/>
      <c r="AN327" s="317"/>
      <c r="AO327" s="317"/>
      <c r="AP327" s="317"/>
      <c r="AQ327" s="317"/>
      <c r="AR327" s="317"/>
      <c r="AS327" s="317"/>
      <c r="AT327" s="317"/>
      <c r="AU327" s="317"/>
      <c r="AV327" s="317"/>
      <c r="AW327" s="317"/>
      <c r="AX327" s="317"/>
      <c r="AY327" s="317"/>
      <c r="AZ327" s="317"/>
      <c r="BA327" s="317"/>
      <c r="BB327" s="317"/>
      <c r="BC327" s="317"/>
      <c r="BD327" s="317"/>
      <c r="BE327" s="317"/>
      <c r="BF327" s="317"/>
      <c r="BG327" s="317"/>
      <c r="BH327" s="317"/>
      <c r="BI327" s="317"/>
      <c r="BJ327" s="317"/>
      <c r="BK327" s="317"/>
      <c r="BL327" s="317"/>
      <c r="BM327" s="317"/>
      <c r="BN327" s="317"/>
      <c r="BO327" s="317"/>
      <c r="BP327" s="317"/>
      <c r="BQ327" s="317"/>
      <c r="BR327" s="317"/>
      <c r="BS327" s="317"/>
      <c r="BT327" s="317"/>
      <c r="BU327" s="317"/>
      <c r="BV327" s="317"/>
      <c r="BW327" s="317"/>
      <c r="BX327" s="317"/>
      <c r="BY327" s="317"/>
      <c r="BZ327" s="317"/>
    </row>
    <row r="328" spans="3:78">
      <c r="C328" s="318"/>
      <c r="D328" s="318"/>
      <c r="E328" s="318"/>
      <c r="F328" s="307"/>
      <c r="G328" s="307"/>
      <c r="H328" s="307"/>
      <c r="I328" s="307"/>
      <c r="J328" s="307"/>
      <c r="K328" s="307"/>
      <c r="L328" s="307"/>
      <c r="M328" s="307"/>
      <c r="N328" s="307"/>
      <c r="O328" s="307"/>
      <c r="P328" s="307"/>
      <c r="Q328" s="307"/>
      <c r="R328" s="307"/>
      <c r="S328" s="307"/>
      <c r="T328" s="307"/>
      <c r="U328" s="307"/>
      <c r="V328" s="307"/>
      <c r="W328" s="317"/>
      <c r="X328" s="317"/>
      <c r="Y328" s="317"/>
      <c r="Z328" s="317"/>
      <c r="AA328" s="317"/>
      <c r="AB328" s="317"/>
      <c r="AC328" s="317"/>
      <c r="AD328" s="317"/>
      <c r="AE328" s="317"/>
      <c r="AF328" s="317"/>
      <c r="AG328" s="317"/>
      <c r="AH328" s="317"/>
      <c r="AI328" s="317"/>
      <c r="AJ328" s="317"/>
      <c r="AK328" s="317"/>
      <c r="AL328" s="317"/>
      <c r="AM328" s="317"/>
      <c r="AN328" s="317"/>
      <c r="AO328" s="317"/>
      <c r="AP328" s="317"/>
      <c r="AQ328" s="317"/>
      <c r="AR328" s="317"/>
      <c r="AS328" s="317"/>
      <c r="AT328" s="317"/>
      <c r="AU328" s="317"/>
      <c r="AV328" s="317"/>
      <c r="AW328" s="317"/>
      <c r="AX328" s="317"/>
      <c r="AY328" s="317"/>
      <c r="AZ328" s="317"/>
      <c r="BA328" s="317"/>
      <c r="BB328" s="317"/>
      <c r="BC328" s="317"/>
      <c r="BD328" s="317"/>
      <c r="BE328" s="317"/>
      <c r="BF328" s="317"/>
      <c r="BG328" s="317"/>
      <c r="BH328" s="317"/>
      <c r="BI328" s="317"/>
      <c r="BJ328" s="317"/>
      <c r="BK328" s="317"/>
      <c r="BL328" s="317"/>
      <c r="BM328" s="317"/>
      <c r="BN328" s="317"/>
      <c r="BO328" s="317"/>
      <c r="BP328" s="317"/>
      <c r="BQ328" s="317"/>
      <c r="BR328" s="317"/>
      <c r="BS328" s="317"/>
      <c r="BT328" s="317"/>
      <c r="BU328" s="317"/>
      <c r="BV328" s="317"/>
      <c r="BW328" s="317"/>
      <c r="BX328" s="317"/>
      <c r="BY328" s="317"/>
      <c r="BZ328" s="317"/>
    </row>
    <row r="329" spans="3:78">
      <c r="C329" s="318"/>
      <c r="D329" s="318"/>
      <c r="E329" s="318"/>
      <c r="F329" s="307"/>
      <c r="G329" s="307"/>
      <c r="H329" s="307"/>
      <c r="I329" s="307"/>
      <c r="J329" s="307"/>
      <c r="K329" s="307"/>
      <c r="L329" s="307"/>
      <c r="M329" s="307"/>
      <c r="N329" s="307"/>
      <c r="O329" s="307"/>
      <c r="P329" s="307"/>
      <c r="Q329" s="307"/>
      <c r="R329" s="307"/>
      <c r="S329" s="307"/>
      <c r="T329" s="307"/>
      <c r="U329" s="307"/>
      <c r="V329" s="307"/>
      <c r="W329" s="317"/>
      <c r="X329" s="317"/>
      <c r="Y329" s="317"/>
      <c r="Z329" s="317"/>
      <c r="AA329" s="317"/>
      <c r="AB329" s="317"/>
      <c r="AC329" s="317"/>
      <c r="AD329" s="317"/>
      <c r="AE329" s="317"/>
      <c r="AF329" s="317"/>
      <c r="AG329" s="317"/>
      <c r="AH329" s="317"/>
      <c r="AI329" s="317"/>
      <c r="AJ329" s="317"/>
      <c r="AK329" s="317"/>
      <c r="AL329" s="317"/>
      <c r="AM329" s="317"/>
      <c r="AN329" s="317"/>
      <c r="AO329" s="317"/>
      <c r="AP329" s="317"/>
      <c r="AQ329" s="317"/>
      <c r="AR329" s="317"/>
      <c r="AS329" s="317"/>
      <c r="AT329" s="317"/>
      <c r="AU329" s="317"/>
      <c r="AV329" s="317"/>
      <c r="AW329" s="317"/>
      <c r="AX329" s="317"/>
      <c r="AY329" s="317"/>
      <c r="AZ329" s="317"/>
      <c r="BA329" s="317"/>
      <c r="BB329" s="317"/>
      <c r="BC329" s="317"/>
      <c r="BD329" s="317"/>
      <c r="BE329" s="317"/>
      <c r="BF329" s="317"/>
      <c r="BG329" s="317"/>
      <c r="BH329" s="317"/>
      <c r="BI329" s="317"/>
      <c r="BJ329" s="317"/>
      <c r="BK329" s="317"/>
      <c r="BL329" s="317"/>
      <c r="BM329" s="317"/>
      <c r="BN329" s="317"/>
      <c r="BO329" s="317"/>
      <c r="BP329" s="317"/>
      <c r="BQ329" s="317"/>
      <c r="BR329" s="317"/>
      <c r="BS329" s="317"/>
      <c r="BT329" s="317"/>
      <c r="BU329" s="317"/>
      <c r="BV329" s="317"/>
      <c r="BW329" s="317"/>
      <c r="BX329" s="317"/>
      <c r="BY329" s="317"/>
      <c r="BZ329" s="317"/>
    </row>
    <row r="330" spans="3:78">
      <c r="C330" s="318"/>
      <c r="D330" s="318"/>
      <c r="E330" s="318"/>
      <c r="F330" s="307"/>
      <c r="G330" s="307"/>
      <c r="H330" s="307"/>
      <c r="I330" s="307"/>
      <c r="J330" s="307"/>
      <c r="K330" s="307"/>
      <c r="L330" s="307"/>
      <c r="M330" s="307"/>
      <c r="N330" s="307"/>
      <c r="O330" s="307"/>
      <c r="P330" s="307"/>
      <c r="Q330" s="307"/>
      <c r="R330" s="307"/>
      <c r="S330" s="307"/>
      <c r="T330" s="307"/>
      <c r="U330" s="307"/>
      <c r="V330" s="307"/>
      <c r="W330" s="317"/>
      <c r="X330" s="317"/>
      <c r="Y330" s="317"/>
      <c r="Z330" s="317"/>
      <c r="AA330" s="317"/>
      <c r="AB330" s="317"/>
      <c r="AC330" s="317"/>
      <c r="AD330" s="317"/>
      <c r="AE330" s="317"/>
      <c r="AF330" s="317"/>
      <c r="AG330" s="317"/>
      <c r="AH330" s="317"/>
      <c r="AI330" s="317"/>
      <c r="AJ330" s="317"/>
      <c r="AK330" s="317"/>
      <c r="AL330" s="317"/>
      <c r="AM330" s="317"/>
      <c r="AN330" s="317"/>
      <c r="AO330" s="317"/>
      <c r="AP330" s="317"/>
      <c r="AQ330" s="317"/>
      <c r="AR330" s="317"/>
      <c r="AS330" s="317"/>
      <c r="AT330" s="317"/>
      <c r="AU330" s="317"/>
      <c r="AV330" s="317"/>
      <c r="AW330" s="317"/>
      <c r="AX330" s="317"/>
      <c r="AY330" s="317"/>
      <c r="AZ330" s="317"/>
      <c r="BA330" s="317"/>
      <c r="BB330" s="317"/>
      <c r="BC330" s="317"/>
      <c r="BD330" s="317"/>
      <c r="BE330" s="317"/>
      <c r="BF330" s="317"/>
      <c r="BG330" s="317"/>
      <c r="BH330" s="317"/>
      <c r="BI330" s="317"/>
      <c r="BJ330" s="317"/>
      <c r="BK330" s="317"/>
      <c r="BL330" s="317"/>
      <c r="BM330" s="317"/>
      <c r="BN330" s="317"/>
      <c r="BO330" s="317"/>
      <c r="BP330" s="317"/>
      <c r="BQ330" s="317"/>
      <c r="BR330" s="317"/>
      <c r="BS330" s="317"/>
      <c r="BT330" s="317"/>
      <c r="BU330" s="317"/>
      <c r="BV330" s="317"/>
      <c r="BW330" s="317"/>
      <c r="BX330" s="317"/>
      <c r="BY330" s="317"/>
      <c r="BZ330" s="317"/>
    </row>
    <row r="331" spans="3:78">
      <c r="C331" s="318"/>
      <c r="D331" s="318"/>
      <c r="E331" s="318"/>
      <c r="F331" s="307"/>
      <c r="G331" s="307"/>
      <c r="H331" s="307"/>
      <c r="I331" s="307"/>
      <c r="J331" s="307"/>
      <c r="K331" s="307"/>
      <c r="L331" s="307"/>
      <c r="M331" s="307"/>
      <c r="N331" s="307"/>
      <c r="O331" s="307"/>
      <c r="P331" s="307"/>
      <c r="Q331" s="307"/>
      <c r="R331" s="307"/>
      <c r="S331" s="307"/>
      <c r="T331" s="307"/>
      <c r="U331" s="307"/>
      <c r="V331" s="307"/>
      <c r="W331" s="317"/>
      <c r="X331" s="317"/>
      <c r="Y331" s="317"/>
      <c r="Z331" s="317"/>
      <c r="AA331" s="317"/>
      <c r="AB331" s="317"/>
      <c r="AC331" s="317"/>
      <c r="AD331" s="317"/>
      <c r="AE331" s="317"/>
      <c r="AF331" s="317"/>
      <c r="AG331" s="317"/>
      <c r="AH331" s="317"/>
      <c r="AI331" s="317"/>
      <c r="AJ331" s="317"/>
      <c r="AK331" s="317"/>
      <c r="AL331" s="317"/>
      <c r="AM331" s="317"/>
      <c r="AN331" s="317"/>
      <c r="AO331" s="317"/>
      <c r="AP331" s="317"/>
      <c r="AQ331" s="317"/>
      <c r="AR331" s="317"/>
      <c r="AS331" s="317"/>
      <c r="AT331" s="317"/>
      <c r="AU331" s="317"/>
      <c r="AV331" s="317"/>
      <c r="AW331" s="317"/>
      <c r="AX331" s="317"/>
      <c r="AY331" s="317"/>
      <c r="AZ331" s="317"/>
      <c r="BA331" s="317"/>
      <c r="BB331" s="317"/>
      <c r="BC331" s="317"/>
      <c r="BD331" s="317"/>
      <c r="BE331" s="317"/>
      <c r="BF331" s="317"/>
      <c r="BG331" s="317"/>
      <c r="BH331" s="317"/>
      <c r="BI331" s="317"/>
      <c r="BJ331" s="317"/>
      <c r="BK331" s="317"/>
      <c r="BL331" s="317"/>
      <c r="BM331" s="317"/>
      <c r="BN331" s="317"/>
      <c r="BO331" s="317"/>
      <c r="BP331" s="317"/>
      <c r="BQ331" s="317"/>
      <c r="BR331" s="317"/>
      <c r="BS331" s="317"/>
      <c r="BT331" s="317"/>
      <c r="BU331" s="317"/>
      <c r="BV331" s="317"/>
      <c r="BW331" s="317"/>
      <c r="BX331" s="317"/>
      <c r="BY331" s="317"/>
      <c r="BZ331" s="317"/>
    </row>
    <row r="332" spans="3:78">
      <c r="C332" s="318"/>
      <c r="D332" s="318"/>
      <c r="E332" s="318"/>
      <c r="F332" s="307"/>
      <c r="G332" s="307"/>
      <c r="H332" s="307"/>
      <c r="I332" s="307"/>
      <c r="J332" s="307"/>
      <c r="K332" s="307"/>
      <c r="L332" s="307"/>
      <c r="M332" s="307"/>
      <c r="N332" s="307"/>
      <c r="O332" s="307"/>
      <c r="P332" s="307"/>
      <c r="Q332" s="307"/>
      <c r="R332" s="307"/>
      <c r="S332" s="307"/>
      <c r="T332" s="307"/>
      <c r="U332" s="307"/>
      <c r="V332" s="307"/>
      <c r="W332" s="317"/>
      <c r="X332" s="317"/>
      <c r="Y332" s="317"/>
      <c r="Z332" s="317"/>
      <c r="AA332" s="317"/>
      <c r="AB332" s="317"/>
      <c r="AC332" s="317"/>
      <c r="AD332" s="317"/>
      <c r="AE332" s="317"/>
      <c r="AF332" s="317"/>
      <c r="AG332" s="317"/>
      <c r="AH332" s="317"/>
      <c r="AI332" s="317"/>
      <c r="AJ332" s="317"/>
      <c r="AK332" s="317"/>
      <c r="AL332" s="317"/>
      <c r="AM332" s="317"/>
      <c r="AN332" s="317"/>
      <c r="AO332" s="317"/>
      <c r="AP332" s="317"/>
      <c r="AQ332" s="317"/>
      <c r="AR332" s="317"/>
      <c r="AS332" s="317"/>
      <c r="AT332" s="317"/>
      <c r="AU332" s="317"/>
      <c r="AV332" s="317"/>
      <c r="AW332" s="317"/>
      <c r="AX332" s="317"/>
      <c r="AY332" s="317"/>
      <c r="AZ332" s="317"/>
      <c r="BA332" s="317"/>
      <c r="BB332" s="317"/>
      <c r="BC332" s="317"/>
      <c r="BD332" s="317"/>
      <c r="BE332" s="317"/>
      <c r="BF332" s="317"/>
      <c r="BG332" s="317"/>
      <c r="BH332" s="317"/>
      <c r="BI332" s="317"/>
      <c r="BJ332" s="317"/>
      <c r="BK332" s="317"/>
      <c r="BL332" s="317"/>
      <c r="BM332" s="317"/>
      <c r="BN332" s="317"/>
      <c r="BO332" s="317"/>
      <c r="BP332" s="317"/>
      <c r="BQ332" s="317"/>
      <c r="BR332" s="317"/>
      <c r="BS332" s="317"/>
      <c r="BT332" s="317"/>
      <c r="BU332" s="317"/>
      <c r="BV332" s="317"/>
      <c r="BW332" s="317"/>
      <c r="BX332" s="317"/>
      <c r="BY332" s="317"/>
      <c r="BZ332" s="317"/>
    </row>
    <row r="333" spans="3:78">
      <c r="C333" s="318"/>
      <c r="D333" s="318"/>
      <c r="E333" s="318"/>
      <c r="F333" s="307"/>
      <c r="G333" s="307"/>
      <c r="H333" s="307"/>
      <c r="I333" s="307"/>
      <c r="J333" s="307"/>
      <c r="K333" s="307"/>
      <c r="L333" s="307"/>
      <c r="M333" s="307"/>
      <c r="N333" s="307"/>
      <c r="O333" s="307"/>
      <c r="P333" s="307"/>
      <c r="Q333" s="307"/>
      <c r="R333" s="307"/>
      <c r="S333" s="307"/>
      <c r="T333" s="307"/>
      <c r="U333" s="307"/>
      <c r="V333" s="307"/>
      <c r="W333" s="317"/>
      <c r="X333" s="317"/>
      <c r="Y333" s="317"/>
      <c r="Z333" s="317"/>
      <c r="AA333" s="317"/>
      <c r="AB333" s="317"/>
      <c r="AC333" s="317"/>
      <c r="AD333" s="317"/>
      <c r="AE333" s="317"/>
      <c r="AF333" s="317"/>
      <c r="AG333" s="317"/>
      <c r="AH333" s="317"/>
      <c r="AI333" s="317"/>
      <c r="AJ333" s="317"/>
      <c r="AK333" s="317"/>
      <c r="AL333" s="317"/>
      <c r="AM333" s="317"/>
      <c r="AN333" s="317"/>
      <c r="AO333" s="317"/>
      <c r="AP333" s="317"/>
      <c r="AQ333" s="317"/>
      <c r="AR333" s="317"/>
      <c r="AS333" s="317"/>
      <c r="AT333" s="317"/>
      <c r="AU333" s="317"/>
      <c r="AV333" s="317"/>
      <c r="AW333" s="317"/>
      <c r="AX333" s="317"/>
      <c r="AY333" s="317"/>
      <c r="AZ333" s="317"/>
      <c r="BA333" s="317"/>
      <c r="BB333" s="317"/>
      <c r="BC333" s="317"/>
      <c r="BD333" s="317"/>
      <c r="BE333" s="317"/>
      <c r="BF333" s="317"/>
      <c r="BG333" s="317"/>
      <c r="BH333" s="317"/>
      <c r="BI333" s="317"/>
      <c r="BJ333" s="317"/>
      <c r="BK333" s="317"/>
      <c r="BL333" s="317"/>
      <c r="BM333" s="317"/>
      <c r="BN333" s="317"/>
      <c r="BO333" s="317"/>
      <c r="BP333" s="317"/>
      <c r="BQ333" s="317"/>
      <c r="BR333" s="317"/>
      <c r="BS333" s="317"/>
      <c r="BT333" s="317"/>
      <c r="BU333" s="317"/>
      <c r="BV333" s="317"/>
      <c r="BW333" s="317"/>
      <c r="BX333" s="317"/>
      <c r="BY333" s="317"/>
      <c r="BZ333" s="317"/>
    </row>
    <row r="334" spans="3:78">
      <c r="C334" s="318"/>
      <c r="D334" s="318"/>
      <c r="E334" s="318"/>
      <c r="F334" s="307"/>
      <c r="G334" s="307"/>
      <c r="H334" s="307"/>
      <c r="I334" s="307"/>
      <c r="J334" s="307"/>
      <c r="K334" s="307"/>
      <c r="L334" s="307"/>
      <c r="M334" s="307"/>
      <c r="N334" s="307"/>
      <c r="O334" s="307"/>
      <c r="P334" s="307"/>
      <c r="Q334" s="307"/>
      <c r="R334" s="307"/>
      <c r="S334" s="307"/>
      <c r="T334" s="307"/>
      <c r="U334" s="307"/>
      <c r="V334" s="307"/>
      <c r="W334" s="317"/>
      <c r="X334" s="317"/>
      <c r="Y334" s="317"/>
      <c r="Z334" s="317"/>
      <c r="AA334" s="317"/>
      <c r="AB334" s="317"/>
      <c r="AC334" s="317"/>
      <c r="AD334" s="317"/>
      <c r="AE334" s="317"/>
      <c r="AF334" s="317"/>
      <c r="AG334" s="317"/>
      <c r="AH334" s="317"/>
      <c r="AI334" s="317"/>
      <c r="AJ334" s="317"/>
      <c r="AK334" s="317"/>
      <c r="AL334" s="317"/>
      <c r="AM334" s="317"/>
      <c r="AN334" s="317"/>
      <c r="AO334" s="317"/>
      <c r="AP334" s="317"/>
      <c r="AQ334" s="317"/>
      <c r="AR334" s="317"/>
      <c r="AS334" s="317"/>
      <c r="AT334" s="317"/>
      <c r="AU334" s="317"/>
      <c r="AV334" s="317"/>
      <c r="AW334" s="317"/>
      <c r="AX334" s="317"/>
      <c r="AY334" s="317"/>
      <c r="AZ334" s="317"/>
      <c r="BA334" s="317"/>
      <c r="BB334" s="317"/>
      <c r="BC334" s="317"/>
      <c r="BD334" s="317"/>
      <c r="BE334" s="317"/>
      <c r="BF334" s="317"/>
      <c r="BG334" s="317"/>
      <c r="BH334" s="317"/>
      <c r="BI334" s="317"/>
      <c r="BJ334" s="317"/>
      <c r="BK334" s="317"/>
      <c r="BL334" s="317"/>
      <c r="BM334" s="317"/>
      <c r="BN334" s="317"/>
      <c r="BO334" s="317"/>
      <c r="BP334" s="317"/>
      <c r="BQ334" s="317"/>
      <c r="BR334" s="317"/>
      <c r="BS334" s="317"/>
      <c r="BT334" s="317"/>
      <c r="BU334" s="317"/>
      <c r="BV334" s="317"/>
      <c r="BW334" s="317"/>
      <c r="BX334" s="317"/>
      <c r="BY334" s="317"/>
      <c r="BZ334" s="317"/>
    </row>
    <row r="335" spans="3:78">
      <c r="C335" s="318"/>
      <c r="D335" s="318"/>
      <c r="E335" s="318"/>
      <c r="F335" s="307"/>
      <c r="G335" s="307"/>
      <c r="H335" s="307"/>
      <c r="I335" s="307"/>
      <c r="J335" s="307"/>
      <c r="K335" s="307"/>
      <c r="L335" s="307"/>
      <c r="M335" s="307"/>
      <c r="N335" s="307"/>
      <c r="O335" s="307"/>
      <c r="P335" s="307"/>
      <c r="Q335" s="307"/>
      <c r="R335" s="307"/>
      <c r="S335" s="307"/>
      <c r="T335" s="307"/>
      <c r="U335" s="307"/>
      <c r="V335" s="307"/>
      <c r="W335" s="317"/>
      <c r="X335" s="317"/>
      <c r="Y335" s="317"/>
      <c r="Z335" s="317"/>
      <c r="AA335" s="317"/>
      <c r="AB335" s="317"/>
      <c r="AC335" s="317"/>
      <c r="AD335" s="317"/>
      <c r="AE335" s="317"/>
      <c r="AF335" s="317"/>
      <c r="AG335" s="317"/>
      <c r="AH335" s="317"/>
      <c r="AI335" s="317"/>
      <c r="AJ335" s="317"/>
      <c r="AK335" s="317"/>
      <c r="AL335" s="317"/>
      <c r="AM335" s="317"/>
      <c r="AN335" s="317"/>
      <c r="AO335" s="317"/>
      <c r="AP335" s="317"/>
      <c r="AQ335" s="317"/>
      <c r="AR335" s="317"/>
      <c r="AS335" s="317"/>
      <c r="AT335" s="317"/>
      <c r="AU335" s="317"/>
      <c r="AV335" s="317"/>
      <c r="AW335" s="317"/>
      <c r="AX335" s="317"/>
      <c r="AY335" s="317"/>
      <c r="AZ335" s="317"/>
      <c r="BA335" s="317"/>
      <c r="BB335" s="317"/>
      <c r="BC335" s="317"/>
      <c r="BD335" s="317"/>
      <c r="BE335" s="317"/>
      <c r="BF335" s="317"/>
      <c r="BG335" s="317"/>
      <c r="BH335" s="317"/>
      <c r="BI335" s="317"/>
      <c r="BJ335" s="317"/>
      <c r="BK335" s="317"/>
      <c r="BL335" s="317"/>
      <c r="BM335" s="317"/>
      <c r="BN335" s="317"/>
      <c r="BO335" s="317"/>
      <c r="BP335" s="317"/>
      <c r="BQ335" s="317"/>
      <c r="BR335" s="317"/>
      <c r="BS335" s="317"/>
      <c r="BT335" s="317"/>
      <c r="BU335" s="317"/>
      <c r="BV335" s="317"/>
      <c r="BW335" s="317"/>
      <c r="BX335" s="317"/>
      <c r="BY335" s="317"/>
      <c r="BZ335" s="317"/>
    </row>
    <row r="336" spans="3:78">
      <c r="C336" s="318"/>
      <c r="D336" s="318"/>
      <c r="E336" s="318"/>
      <c r="F336" s="307"/>
      <c r="G336" s="307"/>
      <c r="H336" s="307"/>
      <c r="I336" s="307"/>
      <c r="J336" s="307"/>
      <c r="K336" s="307"/>
      <c r="L336" s="307"/>
      <c r="M336" s="307"/>
      <c r="N336" s="307"/>
      <c r="O336" s="307"/>
      <c r="P336" s="307"/>
      <c r="Q336" s="307"/>
      <c r="R336" s="307"/>
      <c r="S336" s="307"/>
      <c r="T336" s="307"/>
      <c r="U336" s="307"/>
      <c r="V336" s="307"/>
      <c r="W336" s="317"/>
      <c r="X336" s="317"/>
      <c r="Y336" s="317"/>
      <c r="Z336" s="317"/>
      <c r="AA336" s="317"/>
      <c r="AB336" s="317"/>
      <c r="AC336" s="317"/>
      <c r="AD336" s="317"/>
      <c r="AE336" s="317"/>
      <c r="AF336" s="317"/>
      <c r="AG336" s="317"/>
      <c r="AH336" s="317"/>
      <c r="AI336" s="317"/>
      <c r="AJ336" s="317"/>
      <c r="AK336" s="317"/>
      <c r="AL336" s="317"/>
      <c r="AM336" s="317"/>
      <c r="AN336" s="317"/>
      <c r="AO336" s="317"/>
      <c r="AP336" s="317"/>
      <c r="AQ336" s="317"/>
      <c r="AR336" s="317"/>
      <c r="AS336" s="317"/>
      <c r="AT336" s="317"/>
      <c r="AU336" s="317"/>
      <c r="AV336" s="317"/>
      <c r="AW336" s="317"/>
      <c r="AX336" s="317"/>
      <c r="AY336" s="317"/>
      <c r="AZ336" s="317"/>
      <c r="BA336" s="317"/>
      <c r="BB336" s="317"/>
      <c r="BC336" s="317"/>
      <c r="BD336" s="317"/>
      <c r="BE336" s="317"/>
      <c r="BF336" s="317"/>
      <c r="BG336" s="317"/>
      <c r="BH336" s="317"/>
      <c r="BI336" s="317"/>
      <c r="BJ336" s="317"/>
      <c r="BK336" s="317"/>
      <c r="BL336" s="317"/>
      <c r="BM336" s="317"/>
      <c r="BN336" s="317"/>
      <c r="BO336" s="317"/>
      <c r="BP336" s="317"/>
      <c r="BQ336" s="317"/>
      <c r="BR336" s="317"/>
      <c r="BS336" s="317"/>
      <c r="BT336" s="317"/>
      <c r="BU336" s="317"/>
      <c r="BV336" s="317"/>
      <c r="BW336" s="317"/>
      <c r="BX336" s="317"/>
      <c r="BY336" s="317"/>
      <c r="BZ336" s="317"/>
    </row>
    <row r="337" spans="3:78">
      <c r="C337" s="318"/>
      <c r="D337" s="318"/>
      <c r="E337" s="318"/>
      <c r="F337" s="307"/>
      <c r="G337" s="307"/>
      <c r="H337" s="307"/>
      <c r="I337" s="307"/>
      <c r="J337" s="307"/>
      <c r="K337" s="307"/>
      <c r="L337" s="307"/>
      <c r="M337" s="307"/>
      <c r="N337" s="307"/>
      <c r="O337" s="307"/>
      <c r="P337" s="307"/>
      <c r="Q337" s="307"/>
      <c r="R337" s="307"/>
      <c r="S337" s="307"/>
      <c r="T337" s="307"/>
      <c r="U337" s="307"/>
      <c r="V337" s="307"/>
      <c r="W337" s="317"/>
      <c r="X337" s="317"/>
      <c r="Y337" s="317"/>
      <c r="Z337" s="317"/>
      <c r="AA337" s="317"/>
      <c r="AB337" s="317"/>
      <c r="AC337" s="317"/>
      <c r="AD337" s="317"/>
      <c r="AE337" s="317"/>
      <c r="AF337" s="317"/>
      <c r="AG337" s="317"/>
      <c r="AH337" s="317"/>
      <c r="AI337" s="317"/>
      <c r="AJ337" s="317"/>
      <c r="AK337" s="317"/>
      <c r="AL337" s="317"/>
      <c r="AM337" s="317"/>
      <c r="AN337" s="317"/>
      <c r="AO337" s="317"/>
      <c r="AP337" s="317"/>
      <c r="AQ337" s="317"/>
      <c r="AR337" s="317"/>
      <c r="AS337" s="317"/>
      <c r="AT337" s="317"/>
      <c r="AU337" s="317"/>
      <c r="AV337" s="317"/>
      <c r="AW337" s="317"/>
      <c r="AX337" s="317"/>
      <c r="AY337" s="317"/>
      <c r="AZ337" s="317"/>
      <c r="BA337" s="317"/>
      <c r="BB337" s="317"/>
      <c r="BC337" s="317"/>
      <c r="BD337" s="317"/>
      <c r="BE337" s="317"/>
      <c r="BF337" s="317"/>
      <c r="BG337" s="317"/>
      <c r="BH337" s="317"/>
      <c r="BI337" s="317"/>
      <c r="BJ337" s="317"/>
      <c r="BK337" s="317"/>
      <c r="BL337" s="317"/>
      <c r="BM337" s="317"/>
      <c r="BN337" s="317"/>
      <c r="BO337" s="317"/>
      <c r="BP337" s="317"/>
      <c r="BQ337" s="317"/>
      <c r="BR337" s="317"/>
      <c r="BS337" s="317"/>
      <c r="BT337" s="317"/>
      <c r="BU337" s="317"/>
      <c r="BV337" s="317"/>
      <c r="BW337" s="317"/>
      <c r="BX337" s="317"/>
      <c r="BY337" s="317"/>
      <c r="BZ337" s="317"/>
    </row>
    <row r="338" spans="3:78">
      <c r="C338" s="318"/>
      <c r="D338" s="318"/>
      <c r="E338" s="318"/>
      <c r="F338" s="307"/>
      <c r="G338" s="307"/>
      <c r="H338" s="307"/>
      <c r="I338" s="307"/>
      <c r="J338" s="307"/>
      <c r="K338" s="307"/>
      <c r="L338" s="307"/>
      <c r="M338" s="307"/>
      <c r="N338" s="307"/>
      <c r="O338" s="307"/>
      <c r="P338" s="307"/>
      <c r="Q338" s="307"/>
      <c r="R338" s="307"/>
      <c r="S338" s="307"/>
      <c r="T338" s="307"/>
      <c r="U338" s="307"/>
      <c r="V338" s="307"/>
      <c r="W338" s="317"/>
      <c r="X338" s="317"/>
      <c r="Y338" s="317"/>
      <c r="Z338" s="317"/>
      <c r="AA338" s="317"/>
      <c r="AB338" s="317"/>
      <c r="AC338" s="317"/>
      <c r="AD338" s="317"/>
      <c r="AE338" s="317"/>
      <c r="AF338" s="317"/>
      <c r="AG338" s="317"/>
      <c r="AH338" s="317"/>
      <c r="AI338" s="317"/>
      <c r="AJ338" s="317"/>
      <c r="AK338" s="317"/>
      <c r="AL338" s="317"/>
      <c r="AM338" s="317"/>
      <c r="AN338" s="317"/>
      <c r="AO338" s="317"/>
      <c r="AP338" s="317"/>
      <c r="AQ338" s="317"/>
      <c r="AR338" s="317"/>
      <c r="AS338" s="317"/>
      <c r="AT338" s="317"/>
      <c r="AU338" s="317"/>
      <c r="AV338" s="317"/>
      <c r="AW338" s="317"/>
      <c r="AX338" s="317"/>
      <c r="AY338" s="317"/>
      <c r="AZ338" s="317"/>
      <c r="BA338" s="317"/>
      <c r="BB338" s="317"/>
      <c r="BC338" s="317"/>
      <c r="BD338" s="317"/>
      <c r="BE338" s="317"/>
      <c r="BF338" s="317"/>
      <c r="BG338" s="317"/>
      <c r="BH338" s="317"/>
      <c r="BI338" s="317"/>
      <c r="BJ338" s="317"/>
      <c r="BK338" s="317"/>
      <c r="BL338" s="317"/>
      <c r="BM338" s="317"/>
      <c r="BN338" s="317"/>
      <c r="BO338" s="317"/>
      <c r="BP338" s="317"/>
      <c r="BQ338" s="317"/>
      <c r="BR338" s="317"/>
      <c r="BS338" s="317"/>
      <c r="BT338" s="317"/>
      <c r="BU338" s="317"/>
      <c r="BV338" s="317"/>
      <c r="BW338" s="317"/>
      <c r="BX338" s="317"/>
      <c r="BY338" s="317"/>
      <c r="BZ338" s="317"/>
    </row>
    <row r="339" spans="3:78">
      <c r="C339" s="318"/>
      <c r="D339" s="318"/>
      <c r="E339" s="318"/>
      <c r="F339" s="307"/>
      <c r="G339" s="307"/>
      <c r="H339" s="307"/>
      <c r="I339" s="307"/>
      <c r="J339" s="307"/>
      <c r="K339" s="307"/>
      <c r="L339" s="307"/>
      <c r="M339" s="307"/>
      <c r="N339" s="307"/>
      <c r="O339" s="307"/>
      <c r="P339" s="307"/>
      <c r="Q339" s="307"/>
      <c r="R339" s="307"/>
      <c r="S339" s="307"/>
      <c r="T339" s="307"/>
      <c r="U339" s="307"/>
      <c r="V339" s="307"/>
      <c r="W339" s="317"/>
      <c r="X339" s="317"/>
      <c r="Y339" s="317"/>
      <c r="Z339" s="317"/>
      <c r="AA339" s="317"/>
      <c r="AB339" s="317"/>
      <c r="AC339" s="317"/>
      <c r="AD339" s="317"/>
      <c r="AE339" s="317"/>
      <c r="AF339" s="317"/>
      <c r="AG339" s="317"/>
      <c r="AH339" s="317"/>
      <c r="AI339" s="317"/>
      <c r="AJ339" s="317"/>
      <c r="AK339" s="317"/>
      <c r="AL339" s="317"/>
      <c r="AM339" s="317"/>
      <c r="AN339" s="317"/>
      <c r="AO339" s="317"/>
      <c r="AP339" s="317"/>
      <c r="AQ339" s="317"/>
      <c r="AR339" s="317"/>
      <c r="AS339" s="317"/>
      <c r="AT339" s="317"/>
      <c r="AU339" s="317"/>
      <c r="AV339" s="317"/>
      <c r="AW339" s="317"/>
      <c r="AX339" s="317"/>
      <c r="AY339" s="317"/>
      <c r="AZ339" s="317"/>
      <c r="BA339" s="317"/>
      <c r="BB339" s="317"/>
      <c r="BC339" s="317"/>
      <c r="BD339" s="317"/>
      <c r="BE339" s="317"/>
      <c r="BF339" s="317"/>
      <c r="BG339" s="317"/>
      <c r="BH339" s="317"/>
      <c r="BI339" s="317"/>
      <c r="BJ339" s="317"/>
      <c r="BK339" s="317"/>
      <c r="BL339" s="317"/>
      <c r="BM339" s="317"/>
      <c r="BN339" s="317"/>
      <c r="BO339" s="317"/>
      <c r="BP339" s="317"/>
      <c r="BQ339" s="317"/>
      <c r="BR339" s="317"/>
      <c r="BS339" s="317"/>
      <c r="BT339" s="317"/>
      <c r="BU339" s="317"/>
      <c r="BV339" s="317"/>
      <c r="BW339" s="317"/>
      <c r="BX339" s="317"/>
      <c r="BY339" s="317"/>
      <c r="BZ339" s="317"/>
    </row>
    <row r="340" spans="3:78">
      <c r="C340" s="318"/>
      <c r="D340" s="318"/>
      <c r="E340" s="318"/>
      <c r="F340" s="307"/>
      <c r="G340" s="307"/>
      <c r="H340" s="307"/>
      <c r="I340" s="307"/>
      <c r="J340" s="307"/>
      <c r="K340" s="307"/>
      <c r="L340" s="307"/>
      <c r="M340" s="307"/>
      <c r="N340" s="307"/>
      <c r="O340" s="307"/>
      <c r="P340" s="307"/>
      <c r="Q340" s="307"/>
      <c r="R340" s="307"/>
      <c r="S340" s="307"/>
      <c r="T340" s="307"/>
      <c r="U340" s="307"/>
      <c r="V340" s="307"/>
      <c r="W340" s="317"/>
      <c r="X340" s="317"/>
      <c r="Y340" s="317"/>
      <c r="Z340" s="317"/>
      <c r="AA340" s="317"/>
      <c r="AB340" s="317"/>
      <c r="AC340" s="317"/>
      <c r="AD340" s="317"/>
      <c r="AE340" s="317"/>
      <c r="AF340" s="317"/>
      <c r="AG340" s="317"/>
      <c r="AH340" s="317"/>
      <c r="AI340" s="317"/>
      <c r="AJ340" s="317"/>
      <c r="AK340" s="317"/>
      <c r="AL340" s="317"/>
      <c r="AM340" s="317"/>
      <c r="AN340" s="317"/>
      <c r="AO340" s="317"/>
      <c r="AP340" s="317"/>
      <c r="AQ340" s="317"/>
      <c r="AR340" s="317"/>
      <c r="AS340" s="317"/>
      <c r="AT340" s="317"/>
      <c r="AU340" s="317"/>
      <c r="AV340" s="317"/>
      <c r="AW340" s="317"/>
      <c r="AX340" s="317"/>
      <c r="AY340" s="317"/>
      <c r="AZ340" s="317"/>
      <c r="BA340" s="317"/>
      <c r="BB340" s="317"/>
      <c r="BC340" s="317"/>
      <c r="BD340" s="317"/>
      <c r="BE340" s="317"/>
      <c r="BF340" s="317"/>
      <c r="BG340" s="317"/>
      <c r="BH340" s="317"/>
      <c r="BI340" s="317"/>
      <c r="BJ340" s="317"/>
      <c r="BK340" s="317"/>
      <c r="BL340" s="317"/>
      <c r="BM340" s="317"/>
      <c r="BN340" s="317"/>
      <c r="BO340" s="317"/>
      <c r="BP340" s="317"/>
      <c r="BQ340" s="317"/>
      <c r="BR340" s="317"/>
      <c r="BS340" s="317"/>
      <c r="BT340" s="317"/>
      <c r="BU340" s="317"/>
      <c r="BV340" s="317"/>
      <c r="BW340" s="317"/>
      <c r="BX340" s="317"/>
      <c r="BY340" s="317"/>
      <c r="BZ340" s="317"/>
    </row>
    <row r="341" spans="3:78">
      <c r="C341" s="318"/>
      <c r="D341" s="318"/>
      <c r="E341" s="318"/>
      <c r="F341" s="307"/>
      <c r="G341" s="307"/>
      <c r="H341" s="307"/>
      <c r="I341" s="307"/>
      <c r="J341" s="307"/>
      <c r="K341" s="307"/>
      <c r="L341" s="307"/>
      <c r="M341" s="307"/>
      <c r="N341" s="307"/>
      <c r="O341" s="307"/>
      <c r="P341" s="307"/>
      <c r="Q341" s="307"/>
      <c r="R341" s="307"/>
      <c r="S341" s="307"/>
      <c r="T341" s="307"/>
      <c r="U341" s="307"/>
      <c r="V341" s="307"/>
      <c r="W341" s="317"/>
      <c r="X341" s="317"/>
      <c r="Y341" s="317"/>
      <c r="Z341" s="317"/>
      <c r="AA341" s="317"/>
      <c r="AB341" s="317"/>
      <c r="AC341" s="317"/>
      <c r="AD341" s="317"/>
      <c r="AE341" s="317"/>
      <c r="AF341" s="317"/>
      <c r="AG341" s="317"/>
      <c r="AH341" s="317"/>
      <c r="AI341" s="317"/>
      <c r="AJ341" s="317"/>
      <c r="AK341" s="317"/>
      <c r="AL341" s="317"/>
      <c r="AM341" s="317"/>
      <c r="AN341" s="317"/>
      <c r="AO341" s="317"/>
      <c r="AP341" s="317"/>
      <c r="AQ341" s="317"/>
      <c r="AR341" s="317"/>
      <c r="AS341" s="317"/>
      <c r="AT341" s="317"/>
      <c r="AU341" s="317"/>
      <c r="AV341" s="317"/>
      <c r="AW341" s="317"/>
      <c r="AX341" s="317"/>
      <c r="AY341" s="317"/>
      <c r="AZ341" s="317"/>
      <c r="BA341" s="317"/>
      <c r="BB341" s="317"/>
      <c r="BC341" s="317"/>
      <c r="BD341" s="317"/>
      <c r="BE341" s="317"/>
      <c r="BF341" s="317"/>
      <c r="BG341" s="317"/>
      <c r="BH341" s="317"/>
      <c r="BI341" s="317"/>
      <c r="BJ341" s="317"/>
      <c r="BK341" s="317"/>
      <c r="BL341" s="317"/>
      <c r="BM341" s="317"/>
      <c r="BN341" s="317"/>
      <c r="BO341" s="317"/>
      <c r="BP341" s="317"/>
      <c r="BQ341" s="317"/>
      <c r="BR341" s="317"/>
      <c r="BS341" s="317"/>
      <c r="BT341" s="317"/>
      <c r="BU341" s="317"/>
      <c r="BV341" s="317"/>
      <c r="BW341" s="317"/>
      <c r="BX341" s="317"/>
      <c r="BY341" s="317"/>
      <c r="BZ341" s="317"/>
    </row>
    <row r="342" spans="3:78">
      <c r="C342" s="318"/>
      <c r="D342" s="318"/>
      <c r="E342" s="318"/>
      <c r="F342" s="307"/>
      <c r="G342" s="307"/>
      <c r="H342" s="307"/>
      <c r="I342" s="307"/>
      <c r="J342" s="307"/>
      <c r="K342" s="307"/>
      <c r="L342" s="307"/>
      <c r="M342" s="307"/>
      <c r="N342" s="307"/>
      <c r="O342" s="307"/>
      <c r="P342" s="307"/>
      <c r="Q342" s="307"/>
      <c r="R342" s="307"/>
      <c r="S342" s="307"/>
      <c r="T342" s="307"/>
      <c r="U342" s="307"/>
      <c r="V342" s="307"/>
      <c r="W342" s="317"/>
      <c r="X342" s="317"/>
      <c r="Y342" s="317"/>
      <c r="Z342" s="317"/>
      <c r="AA342" s="317"/>
      <c r="AB342" s="317"/>
      <c r="AC342" s="317"/>
      <c r="AD342" s="317"/>
      <c r="AE342" s="317"/>
      <c r="AF342" s="317"/>
      <c r="AG342" s="317"/>
      <c r="AH342" s="317"/>
      <c r="AI342" s="317"/>
      <c r="AJ342" s="317"/>
      <c r="AK342" s="317"/>
      <c r="AL342" s="317"/>
      <c r="AM342" s="317"/>
      <c r="AN342" s="317"/>
      <c r="AO342" s="317"/>
      <c r="AP342" s="317"/>
      <c r="AQ342" s="317"/>
      <c r="AR342" s="317"/>
      <c r="AS342" s="317"/>
      <c r="AT342" s="317"/>
      <c r="AU342" s="317"/>
      <c r="AV342" s="317"/>
      <c r="AW342" s="317"/>
      <c r="AX342" s="317"/>
      <c r="AY342" s="317"/>
      <c r="AZ342" s="317"/>
      <c r="BA342" s="317"/>
      <c r="BB342" s="317"/>
      <c r="BC342" s="317"/>
      <c r="BD342" s="317"/>
      <c r="BE342" s="317"/>
      <c r="BF342" s="317"/>
      <c r="BG342" s="317"/>
      <c r="BH342" s="317"/>
      <c r="BI342" s="317"/>
      <c r="BJ342" s="317"/>
      <c r="BK342" s="317"/>
      <c r="BL342" s="317"/>
      <c r="BM342" s="317"/>
      <c r="BN342" s="317"/>
      <c r="BO342" s="317"/>
      <c r="BP342" s="317"/>
      <c r="BQ342" s="317"/>
      <c r="BR342" s="317"/>
      <c r="BS342" s="317"/>
      <c r="BT342" s="317"/>
      <c r="BU342" s="317"/>
      <c r="BV342" s="317"/>
      <c r="BW342" s="317"/>
      <c r="BX342" s="317"/>
      <c r="BY342" s="317"/>
      <c r="BZ342" s="317"/>
    </row>
    <row r="343" spans="3:78">
      <c r="C343" s="318"/>
      <c r="D343" s="318"/>
      <c r="E343" s="318"/>
      <c r="F343" s="307"/>
      <c r="G343" s="307"/>
      <c r="H343" s="307"/>
      <c r="I343" s="307"/>
      <c r="J343" s="307"/>
      <c r="K343" s="307"/>
      <c r="L343" s="307"/>
      <c r="M343" s="307"/>
      <c r="N343" s="307"/>
      <c r="O343" s="307"/>
      <c r="P343" s="307"/>
      <c r="Q343" s="307"/>
      <c r="R343" s="307"/>
      <c r="S343" s="307"/>
      <c r="T343" s="307"/>
      <c r="U343" s="307"/>
      <c r="V343" s="307"/>
      <c r="W343" s="317"/>
      <c r="X343" s="317"/>
      <c r="Y343" s="317"/>
      <c r="Z343" s="317"/>
      <c r="AA343" s="317"/>
      <c r="AB343" s="317"/>
      <c r="AC343" s="317"/>
      <c r="AD343" s="317"/>
      <c r="AE343" s="317"/>
      <c r="AF343" s="317"/>
      <c r="AG343" s="317"/>
      <c r="AH343" s="317"/>
      <c r="AI343" s="317"/>
      <c r="AJ343" s="317"/>
      <c r="AK343" s="317"/>
      <c r="AL343" s="317"/>
      <c r="AM343" s="317"/>
      <c r="AN343" s="317"/>
      <c r="AO343" s="317"/>
      <c r="AP343" s="317"/>
      <c r="AQ343" s="317"/>
      <c r="AR343" s="317"/>
      <c r="AS343" s="317"/>
      <c r="AT343" s="317"/>
      <c r="AU343" s="317"/>
      <c r="AV343" s="317"/>
      <c r="AW343" s="317"/>
      <c r="AX343" s="317"/>
      <c r="AY343" s="317"/>
      <c r="AZ343" s="317"/>
      <c r="BA343" s="317"/>
      <c r="BB343" s="317"/>
      <c r="BC343" s="317"/>
      <c r="BD343" s="317"/>
      <c r="BE343" s="317"/>
      <c r="BF343" s="317"/>
      <c r="BG343" s="317"/>
      <c r="BH343" s="317"/>
      <c r="BI343" s="317"/>
      <c r="BJ343" s="317"/>
      <c r="BK343" s="317"/>
      <c r="BL343" s="317"/>
      <c r="BM343" s="317"/>
      <c r="BN343" s="317"/>
      <c r="BO343" s="317"/>
      <c r="BP343" s="317"/>
      <c r="BQ343" s="317"/>
      <c r="BR343" s="317"/>
      <c r="BS343" s="317"/>
      <c r="BT343" s="317"/>
      <c r="BU343" s="317"/>
      <c r="BV343" s="317"/>
      <c r="BW343" s="317"/>
      <c r="BX343" s="317"/>
      <c r="BY343" s="317"/>
      <c r="BZ343" s="317"/>
    </row>
    <row r="344" spans="3:78">
      <c r="C344" s="318"/>
      <c r="D344" s="318"/>
      <c r="E344" s="318"/>
      <c r="F344" s="307"/>
      <c r="G344" s="307"/>
      <c r="H344" s="307"/>
      <c r="I344" s="307"/>
      <c r="J344" s="307"/>
      <c r="K344" s="307"/>
      <c r="L344" s="307"/>
      <c r="M344" s="307"/>
      <c r="N344" s="307"/>
      <c r="O344" s="307"/>
      <c r="P344" s="307"/>
      <c r="Q344" s="307"/>
      <c r="R344" s="307"/>
      <c r="S344" s="307"/>
      <c r="T344" s="307"/>
      <c r="U344" s="307"/>
      <c r="V344" s="307"/>
      <c r="W344" s="317"/>
      <c r="X344" s="317"/>
      <c r="Y344" s="317"/>
      <c r="Z344" s="317"/>
      <c r="AA344" s="317"/>
      <c r="AB344" s="317"/>
      <c r="AC344" s="317"/>
      <c r="AD344" s="317"/>
      <c r="AE344" s="317"/>
      <c r="AF344" s="317"/>
      <c r="AG344" s="317"/>
      <c r="AH344" s="317"/>
      <c r="AI344" s="317"/>
      <c r="AJ344" s="317"/>
      <c r="AK344" s="317"/>
      <c r="AL344" s="317"/>
      <c r="AM344" s="317"/>
      <c r="AN344" s="317"/>
      <c r="AO344" s="317"/>
      <c r="AP344" s="317"/>
      <c r="AQ344" s="317"/>
      <c r="AR344" s="317"/>
      <c r="AS344" s="317"/>
      <c r="AT344" s="317"/>
      <c r="AU344" s="317"/>
      <c r="AV344" s="317"/>
      <c r="AW344" s="317"/>
      <c r="AX344" s="317"/>
      <c r="AY344" s="317"/>
      <c r="AZ344" s="317"/>
      <c r="BA344" s="317"/>
      <c r="BB344" s="317"/>
      <c r="BC344" s="317"/>
      <c r="BD344" s="317"/>
      <c r="BE344" s="317"/>
      <c r="BF344" s="317"/>
      <c r="BG344" s="317"/>
      <c r="BH344" s="317"/>
      <c r="BI344" s="317"/>
      <c r="BJ344" s="317"/>
      <c r="BK344" s="317"/>
      <c r="BL344" s="317"/>
      <c r="BM344" s="317"/>
      <c r="BN344" s="317"/>
      <c r="BO344" s="317"/>
      <c r="BP344" s="317"/>
      <c r="BQ344" s="317"/>
      <c r="BR344" s="317"/>
      <c r="BS344" s="317"/>
      <c r="BT344" s="317"/>
      <c r="BU344" s="317"/>
      <c r="BV344" s="317"/>
      <c r="BW344" s="317"/>
      <c r="BX344" s="317"/>
      <c r="BY344" s="317"/>
      <c r="BZ344" s="317"/>
    </row>
    <row r="345" spans="3:78">
      <c r="C345" s="318"/>
      <c r="D345" s="318"/>
      <c r="E345" s="318"/>
      <c r="F345" s="307"/>
      <c r="G345" s="307"/>
      <c r="H345" s="307"/>
      <c r="I345" s="307"/>
      <c r="J345" s="307"/>
      <c r="K345" s="307"/>
      <c r="L345" s="307"/>
      <c r="M345" s="307"/>
      <c r="N345" s="307"/>
      <c r="O345" s="307"/>
      <c r="P345" s="307"/>
      <c r="Q345" s="307"/>
      <c r="R345" s="307"/>
      <c r="S345" s="307"/>
      <c r="T345" s="307"/>
      <c r="U345" s="307"/>
      <c r="V345" s="307"/>
      <c r="W345" s="317"/>
      <c r="X345" s="317"/>
      <c r="Y345" s="317"/>
      <c r="Z345" s="317"/>
      <c r="AA345" s="317"/>
      <c r="AB345" s="317"/>
      <c r="AC345" s="317"/>
      <c r="AD345" s="317"/>
      <c r="AE345" s="317"/>
      <c r="AF345" s="317"/>
      <c r="AG345" s="317"/>
      <c r="AH345" s="317"/>
      <c r="AI345" s="317"/>
      <c r="AJ345" s="317"/>
      <c r="AK345" s="317"/>
      <c r="AL345" s="317"/>
      <c r="AM345" s="317"/>
      <c r="AN345" s="317"/>
      <c r="AO345" s="317"/>
      <c r="AP345" s="317"/>
      <c r="AQ345" s="317"/>
      <c r="AR345" s="317"/>
      <c r="AS345" s="317"/>
      <c r="AT345" s="317"/>
      <c r="AU345" s="317"/>
      <c r="AV345" s="317"/>
      <c r="AW345" s="317"/>
      <c r="AX345" s="317"/>
      <c r="AY345" s="317"/>
      <c r="AZ345" s="317"/>
      <c r="BA345" s="317"/>
      <c r="BB345" s="317"/>
      <c r="BC345" s="317"/>
      <c r="BD345" s="317"/>
      <c r="BE345" s="317"/>
      <c r="BF345" s="317"/>
      <c r="BG345" s="317"/>
      <c r="BH345" s="317"/>
      <c r="BI345" s="317"/>
      <c r="BJ345" s="317"/>
      <c r="BK345" s="317"/>
      <c r="BL345" s="317"/>
      <c r="BM345" s="317"/>
      <c r="BN345" s="317"/>
      <c r="BO345" s="317"/>
      <c r="BP345" s="317"/>
      <c r="BQ345" s="317"/>
      <c r="BR345" s="317"/>
      <c r="BS345" s="317"/>
      <c r="BT345" s="317"/>
      <c r="BU345" s="317"/>
      <c r="BV345" s="317"/>
      <c r="BW345" s="317"/>
      <c r="BX345" s="317"/>
      <c r="BY345" s="317"/>
      <c r="BZ345" s="317"/>
    </row>
    <row r="346" spans="3:78">
      <c r="C346" s="318"/>
      <c r="D346" s="318"/>
      <c r="E346" s="318"/>
      <c r="F346" s="307"/>
      <c r="G346" s="307"/>
      <c r="H346" s="307"/>
      <c r="I346" s="307"/>
      <c r="J346" s="307"/>
      <c r="K346" s="307"/>
      <c r="L346" s="307"/>
      <c r="M346" s="307"/>
      <c r="N346" s="307"/>
      <c r="O346" s="307"/>
      <c r="P346" s="307"/>
      <c r="Q346" s="307"/>
      <c r="R346" s="307"/>
      <c r="S346" s="307"/>
      <c r="T346" s="307"/>
      <c r="U346" s="307"/>
      <c r="V346" s="307"/>
      <c r="W346" s="317"/>
      <c r="X346" s="317"/>
      <c r="Y346" s="317"/>
      <c r="Z346" s="317"/>
      <c r="AA346" s="317"/>
      <c r="AB346" s="317"/>
      <c r="AC346" s="317"/>
      <c r="AD346" s="317"/>
      <c r="AE346" s="317"/>
      <c r="AF346" s="317"/>
      <c r="AG346" s="317"/>
      <c r="AH346" s="317"/>
      <c r="AI346" s="317"/>
      <c r="AJ346" s="317"/>
      <c r="AK346" s="317"/>
      <c r="AL346" s="317"/>
      <c r="AM346" s="317"/>
      <c r="AN346" s="317"/>
      <c r="AO346" s="317"/>
      <c r="AP346" s="317"/>
      <c r="AQ346" s="317"/>
      <c r="AR346" s="317"/>
      <c r="AS346" s="317"/>
      <c r="AT346" s="317"/>
      <c r="AU346" s="317"/>
      <c r="AV346" s="317"/>
      <c r="AW346" s="317"/>
      <c r="AX346" s="317"/>
      <c r="AY346" s="317"/>
      <c r="AZ346" s="317"/>
      <c r="BA346" s="317"/>
      <c r="BB346" s="317"/>
      <c r="BC346" s="317"/>
      <c r="BD346" s="317"/>
      <c r="BE346" s="317"/>
      <c r="BF346" s="317"/>
      <c r="BG346" s="317"/>
      <c r="BH346" s="317"/>
      <c r="BI346" s="317"/>
      <c r="BJ346" s="317"/>
      <c r="BK346" s="317"/>
      <c r="BL346" s="317"/>
      <c r="BM346" s="317"/>
      <c r="BN346" s="317"/>
      <c r="BO346" s="317"/>
      <c r="BP346" s="317"/>
      <c r="BQ346" s="317"/>
      <c r="BR346" s="317"/>
      <c r="BS346" s="317"/>
      <c r="BT346" s="317"/>
      <c r="BU346" s="317"/>
      <c r="BV346" s="317"/>
      <c r="BW346" s="317"/>
      <c r="BX346" s="317"/>
      <c r="BY346" s="317"/>
      <c r="BZ346" s="317"/>
    </row>
    <row r="347" spans="3:78">
      <c r="C347" s="318"/>
      <c r="D347" s="318"/>
      <c r="E347" s="318"/>
      <c r="F347" s="307"/>
      <c r="G347" s="307"/>
      <c r="H347" s="307"/>
      <c r="I347" s="307"/>
      <c r="J347" s="307"/>
      <c r="K347" s="307"/>
      <c r="L347" s="307"/>
      <c r="M347" s="307"/>
      <c r="N347" s="307"/>
      <c r="O347" s="307"/>
      <c r="P347" s="307"/>
      <c r="Q347" s="307"/>
      <c r="R347" s="307"/>
      <c r="S347" s="307"/>
      <c r="T347" s="307"/>
      <c r="U347" s="307"/>
      <c r="V347" s="307"/>
      <c r="W347" s="317"/>
      <c r="X347" s="317"/>
      <c r="Y347" s="317"/>
      <c r="Z347" s="317"/>
      <c r="AA347" s="317"/>
      <c r="AB347" s="317"/>
      <c r="AC347" s="317"/>
      <c r="AD347" s="317"/>
      <c r="AE347" s="317"/>
      <c r="AF347" s="317"/>
      <c r="AG347" s="317"/>
      <c r="AH347" s="317"/>
      <c r="AI347" s="317"/>
      <c r="AJ347" s="317"/>
      <c r="AK347" s="317"/>
      <c r="AL347" s="317"/>
      <c r="AM347" s="317"/>
      <c r="AN347" s="317"/>
      <c r="AO347" s="317"/>
      <c r="AP347" s="317"/>
      <c r="AQ347" s="317"/>
      <c r="AR347" s="317"/>
      <c r="AS347" s="317"/>
      <c r="AT347" s="317"/>
      <c r="AU347" s="317"/>
      <c r="AV347" s="317"/>
      <c r="AW347" s="317"/>
      <c r="AX347" s="317"/>
      <c r="AY347" s="317"/>
      <c r="AZ347" s="317"/>
      <c r="BA347" s="317"/>
      <c r="BB347" s="317"/>
      <c r="BC347" s="317"/>
      <c r="BD347" s="317"/>
      <c r="BE347" s="317"/>
      <c r="BF347" s="317"/>
      <c r="BG347" s="317"/>
      <c r="BH347" s="317"/>
      <c r="BI347" s="317"/>
      <c r="BJ347" s="317"/>
      <c r="BK347" s="317"/>
      <c r="BL347" s="317"/>
      <c r="BM347" s="317"/>
      <c r="BN347" s="317"/>
      <c r="BO347" s="317"/>
      <c r="BP347" s="317"/>
      <c r="BQ347" s="317"/>
      <c r="BR347" s="317"/>
      <c r="BS347" s="317"/>
      <c r="BT347" s="317"/>
      <c r="BU347" s="317"/>
      <c r="BV347" s="317"/>
      <c r="BW347" s="317"/>
      <c r="BX347" s="317"/>
      <c r="BY347" s="317"/>
      <c r="BZ347" s="317"/>
    </row>
    <row r="348" spans="3:78">
      <c r="C348" s="318"/>
      <c r="D348" s="318"/>
      <c r="E348" s="318"/>
      <c r="F348" s="307"/>
      <c r="G348" s="307"/>
      <c r="H348" s="307"/>
      <c r="I348" s="307"/>
      <c r="J348" s="307"/>
      <c r="K348" s="307"/>
      <c r="L348" s="307"/>
      <c r="M348" s="307"/>
      <c r="N348" s="307"/>
      <c r="O348" s="307"/>
      <c r="P348" s="307"/>
      <c r="Q348" s="307"/>
      <c r="R348" s="307"/>
      <c r="S348" s="307"/>
      <c r="T348" s="307"/>
      <c r="U348" s="307"/>
      <c r="V348" s="307"/>
      <c r="W348" s="317"/>
      <c r="X348" s="317"/>
      <c r="Y348" s="317"/>
      <c r="Z348" s="317"/>
      <c r="AA348" s="317"/>
      <c r="AB348" s="317"/>
      <c r="AC348" s="317"/>
      <c r="AD348" s="317"/>
      <c r="AE348" s="317"/>
      <c r="AF348" s="317"/>
      <c r="AG348" s="317"/>
      <c r="AH348" s="317"/>
      <c r="AI348" s="317"/>
      <c r="AJ348" s="317"/>
      <c r="AK348" s="317"/>
      <c r="AL348" s="317"/>
      <c r="AM348" s="317"/>
      <c r="AN348" s="317"/>
      <c r="AO348" s="317"/>
      <c r="AP348" s="317"/>
      <c r="AQ348" s="317"/>
      <c r="AR348" s="317"/>
      <c r="AS348" s="317"/>
      <c r="AT348" s="317"/>
      <c r="AU348" s="317"/>
      <c r="AV348" s="317"/>
      <c r="AW348" s="317"/>
      <c r="AX348" s="317"/>
      <c r="AY348" s="317"/>
      <c r="AZ348" s="317"/>
      <c r="BA348" s="317"/>
      <c r="BB348" s="317"/>
      <c r="BC348" s="317"/>
      <c r="BD348" s="317"/>
      <c r="BE348" s="317"/>
      <c r="BF348" s="317"/>
      <c r="BG348" s="317"/>
      <c r="BH348" s="317"/>
      <c r="BI348" s="317"/>
      <c r="BJ348" s="317"/>
      <c r="BK348" s="317"/>
      <c r="BL348" s="317"/>
      <c r="BM348" s="317"/>
      <c r="BN348" s="317"/>
      <c r="BO348" s="317"/>
      <c r="BP348" s="317"/>
      <c r="BQ348" s="317"/>
      <c r="BR348" s="317"/>
      <c r="BS348" s="317"/>
      <c r="BT348" s="317"/>
      <c r="BU348" s="317"/>
      <c r="BV348" s="317"/>
      <c r="BW348" s="317"/>
      <c r="BX348" s="317"/>
      <c r="BY348" s="317"/>
      <c r="BZ348" s="317"/>
    </row>
    <row r="349" spans="3:78">
      <c r="C349" s="318"/>
      <c r="D349" s="318"/>
      <c r="E349" s="318"/>
      <c r="F349" s="307"/>
      <c r="G349" s="307"/>
      <c r="H349" s="307"/>
      <c r="I349" s="307"/>
      <c r="J349" s="307"/>
      <c r="K349" s="307"/>
      <c r="L349" s="307"/>
      <c r="M349" s="307"/>
      <c r="N349" s="307"/>
      <c r="O349" s="307"/>
      <c r="P349" s="307"/>
      <c r="Q349" s="307"/>
      <c r="R349" s="307"/>
      <c r="S349" s="307"/>
      <c r="T349" s="307"/>
      <c r="U349" s="307"/>
      <c r="V349" s="307"/>
      <c r="W349" s="317"/>
      <c r="X349" s="317"/>
      <c r="Y349" s="317"/>
      <c r="Z349" s="317"/>
      <c r="AA349" s="317"/>
      <c r="AB349" s="317"/>
      <c r="AC349" s="317"/>
      <c r="AD349" s="317"/>
      <c r="AE349" s="317"/>
      <c r="AF349" s="317"/>
      <c r="AG349" s="317"/>
      <c r="AH349" s="317"/>
      <c r="AI349" s="317"/>
      <c r="AJ349" s="317"/>
      <c r="AK349" s="317"/>
      <c r="AL349" s="317"/>
      <c r="AM349" s="317"/>
      <c r="AN349" s="317"/>
      <c r="AO349" s="317"/>
      <c r="AP349" s="317"/>
      <c r="AQ349" s="317"/>
      <c r="AR349" s="317"/>
      <c r="AS349" s="317"/>
      <c r="AT349" s="317"/>
      <c r="AU349" s="317"/>
      <c r="AV349" s="317"/>
      <c r="AW349" s="317"/>
      <c r="AX349" s="317"/>
      <c r="AY349" s="317"/>
      <c r="AZ349" s="317"/>
      <c r="BA349" s="317"/>
      <c r="BB349" s="317"/>
      <c r="BC349" s="317"/>
      <c r="BD349" s="317"/>
      <c r="BE349" s="317"/>
      <c r="BF349" s="317"/>
      <c r="BG349" s="317"/>
      <c r="BH349" s="317"/>
      <c r="BI349" s="317"/>
      <c r="BJ349" s="317"/>
      <c r="BK349" s="317"/>
      <c r="BL349" s="317"/>
      <c r="BM349" s="317"/>
      <c r="BN349" s="317"/>
      <c r="BO349" s="317"/>
      <c r="BP349" s="317"/>
      <c r="BQ349" s="317"/>
      <c r="BR349" s="317"/>
      <c r="BS349" s="317"/>
      <c r="BT349" s="317"/>
      <c r="BU349" s="317"/>
      <c r="BV349" s="317"/>
      <c r="BW349" s="317"/>
      <c r="BX349" s="317"/>
      <c r="BY349" s="317"/>
      <c r="BZ349" s="317"/>
    </row>
    <row r="350" spans="3:78">
      <c r="C350" s="318"/>
      <c r="D350" s="318"/>
      <c r="E350" s="318"/>
      <c r="F350" s="307"/>
      <c r="G350" s="307"/>
      <c r="H350" s="307"/>
      <c r="I350" s="307"/>
      <c r="J350" s="307"/>
      <c r="K350" s="307"/>
      <c r="L350" s="307"/>
      <c r="M350" s="307"/>
      <c r="N350" s="307"/>
      <c r="O350" s="307"/>
      <c r="P350" s="307"/>
      <c r="Q350" s="307"/>
      <c r="R350" s="307"/>
      <c r="S350" s="307"/>
      <c r="T350" s="307"/>
      <c r="U350" s="307"/>
      <c r="V350" s="307"/>
      <c r="W350" s="317"/>
      <c r="X350" s="317"/>
      <c r="Y350" s="317"/>
      <c r="Z350" s="317"/>
      <c r="AA350" s="317"/>
      <c r="AB350" s="317"/>
      <c r="AC350" s="317"/>
      <c r="AD350" s="317"/>
      <c r="AE350" s="317"/>
      <c r="AF350" s="317"/>
      <c r="AG350" s="317"/>
      <c r="AH350" s="317"/>
      <c r="AI350" s="317"/>
      <c r="AJ350" s="317"/>
      <c r="AK350" s="317"/>
      <c r="AL350" s="317"/>
      <c r="AM350" s="317"/>
      <c r="AN350" s="317"/>
      <c r="AO350" s="317"/>
      <c r="AP350" s="317"/>
      <c r="AQ350" s="317"/>
      <c r="AR350" s="317"/>
      <c r="AS350" s="317"/>
      <c r="AT350" s="317"/>
      <c r="AU350" s="317"/>
      <c r="AV350" s="317"/>
      <c r="AW350" s="317"/>
      <c r="AX350" s="317"/>
      <c r="AY350" s="317"/>
      <c r="AZ350" s="317"/>
      <c r="BA350" s="317"/>
      <c r="BB350" s="317"/>
      <c r="BC350" s="317"/>
      <c r="BD350" s="317"/>
      <c r="BE350" s="317"/>
      <c r="BF350" s="317"/>
      <c r="BG350" s="317"/>
      <c r="BH350" s="317"/>
      <c r="BI350" s="317"/>
      <c r="BJ350" s="317"/>
      <c r="BK350" s="317"/>
      <c r="BL350" s="317"/>
      <c r="BM350" s="317"/>
      <c r="BN350" s="317"/>
      <c r="BO350" s="317"/>
      <c r="BP350" s="317"/>
      <c r="BQ350" s="317"/>
      <c r="BR350" s="317"/>
      <c r="BS350" s="317"/>
      <c r="BT350" s="317"/>
      <c r="BU350" s="317"/>
      <c r="BV350" s="317"/>
      <c r="BW350" s="317"/>
      <c r="BX350" s="317"/>
      <c r="BY350" s="317"/>
      <c r="BZ350" s="317"/>
    </row>
    <row r="351" spans="3:78">
      <c r="C351" s="318"/>
      <c r="D351" s="318"/>
      <c r="E351" s="318"/>
      <c r="F351" s="307"/>
      <c r="G351" s="307"/>
      <c r="H351" s="307"/>
      <c r="I351" s="307"/>
      <c r="J351" s="307"/>
      <c r="K351" s="307"/>
      <c r="L351" s="307"/>
      <c r="M351" s="307"/>
      <c r="N351" s="307"/>
      <c r="O351" s="307"/>
      <c r="P351" s="307"/>
      <c r="Q351" s="307"/>
      <c r="R351" s="307"/>
      <c r="S351" s="307"/>
      <c r="T351" s="307"/>
      <c r="U351" s="307"/>
      <c r="V351" s="307"/>
      <c r="W351" s="317"/>
      <c r="X351" s="317"/>
      <c r="Y351" s="317"/>
      <c r="Z351" s="317"/>
      <c r="AA351" s="317"/>
      <c r="AB351" s="317"/>
      <c r="AC351" s="317"/>
      <c r="AD351" s="317"/>
      <c r="AE351" s="317"/>
      <c r="AF351" s="317"/>
      <c r="AG351" s="317"/>
      <c r="AH351" s="317"/>
      <c r="AI351" s="317"/>
      <c r="AJ351" s="317"/>
      <c r="AK351" s="317"/>
      <c r="AL351" s="317"/>
      <c r="AM351" s="317"/>
      <c r="AN351" s="317"/>
      <c r="AO351" s="317"/>
      <c r="AP351" s="317"/>
      <c r="AQ351" s="317"/>
      <c r="AR351" s="317"/>
      <c r="AS351" s="317"/>
      <c r="AT351" s="317"/>
      <c r="AU351" s="317"/>
      <c r="AV351" s="317"/>
      <c r="AW351" s="317"/>
      <c r="AX351" s="317"/>
      <c r="AY351" s="317"/>
      <c r="AZ351" s="317"/>
      <c r="BA351" s="317"/>
      <c r="BB351" s="317"/>
      <c r="BC351" s="317"/>
      <c r="BD351" s="317"/>
      <c r="BE351" s="317"/>
      <c r="BF351" s="317"/>
      <c r="BG351" s="317"/>
      <c r="BH351" s="317"/>
      <c r="BI351" s="317"/>
      <c r="BJ351" s="317"/>
      <c r="BK351" s="317"/>
      <c r="BL351" s="317"/>
      <c r="BM351" s="317"/>
      <c r="BN351" s="317"/>
      <c r="BO351" s="317"/>
      <c r="BP351" s="317"/>
      <c r="BQ351" s="317"/>
      <c r="BR351" s="317"/>
      <c r="BS351" s="317"/>
      <c r="BT351" s="317"/>
      <c r="BU351" s="317"/>
      <c r="BV351" s="317"/>
      <c r="BW351" s="317"/>
      <c r="BX351" s="317"/>
      <c r="BY351" s="317"/>
      <c r="BZ351" s="317"/>
    </row>
    <row r="352" spans="3:78">
      <c r="C352" s="318"/>
      <c r="D352" s="318"/>
      <c r="E352" s="318"/>
      <c r="F352" s="307"/>
      <c r="G352" s="307"/>
      <c r="H352" s="307"/>
      <c r="I352" s="307"/>
      <c r="J352" s="307"/>
      <c r="K352" s="307"/>
      <c r="L352" s="307"/>
      <c r="M352" s="307"/>
      <c r="N352" s="307"/>
      <c r="O352" s="307"/>
      <c r="P352" s="307"/>
      <c r="Q352" s="307"/>
      <c r="R352" s="307"/>
      <c r="S352" s="307"/>
      <c r="T352" s="307"/>
      <c r="U352" s="307"/>
      <c r="V352" s="307"/>
      <c r="W352" s="317"/>
      <c r="X352" s="317"/>
      <c r="Y352" s="317"/>
      <c r="Z352" s="317"/>
      <c r="AA352" s="317"/>
      <c r="AB352" s="317"/>
      <c r="AC352" s="317"/>
      <c r="AD352" s="317"/>
      <c r="AE352" s="317"/>
      <c r="AF352" s="317"/>
      <c r="AG352" s="317"/>
      <c r="AH352" s="317"/>
      <c r="AI352" s="317"/>
      <c r="AJ352" s="317"/>
      <c r="AK352" s="317"/>
      <c r="AL352" s="317"/>
      <c r="AM352" s="317"/>
      <c r="AN352" s="317"/>
      <c r="AO352" s="317"/>
      <c r="AP352" s="317"/>
      <c r="AQ352" s="317"/>
      <c r="AR352" s="317"/>
      <c r="AS352" s="317"/>
      <c r="AT352" s="317"/>
      <c r="AU352" s="317"/>
      <c r="AV352" s="317"/>
      <c r="AW352" s="317"/>
      <c r="AX352" s="317"/>
      <c r="AY352" s="317"/>
      <c r="AZ352" s="317"/>
      <c r="BA352" s="317"/>
      <c r="BB352" s="317"/>
      <c r="BC352" s="317"/>
      <c r="BD352" s="317"/>
      <c r="BE352" s="317"/>
      <c r="BF352" s="317"/>
      <c r="BG352" s="317"/>
      <c r="BH352" s="317"/>
      <c r="BI352" s="317"/>
      <c r="BJ352" s="317"/>
      <c r="BK352" s="317"/>
      <c r="BL352" s="317"/>
      <c r="BM352" s="317"/>
      <c r="BN352" s="317"/>
      <c r="BO352" s="317"/>
      <c r="BP352" s="317"/>
      <c r="BQ352" s="317"/>
      <c r="BR352" s="317"/>
      <c r="BS352" s="317"/>
      <c r="BT352" s="317"/>
      <c r="BU352" s="317"/>
      <c r="BV352" s="317"/>
      <c r="BW352" s="317"/>
      <c r="BX352" s="317"/>
      <c r="BY352" s="317"/>
      <c r="BZ352" s="317"/>
    </row>
    <row r="353" spans="3:78">
      <c r="C353" s="318"/>
      <c r="D353" s="318"/>
      <c r="E353" s="318"/>
      <c r="F353" s="307"/>
      <c r="G353" s="307"/>
      <c r="H353" s="307"/>
      <c r="I353" s="307"/>
      <c r="J353" s="307"/>
      <c r="K353" s="307"/>
      <c r="L353" s="307"/>
      <c r="M353" s="307"/>
      <c r="N353" s="307"/>
      <c r="O353" s="307"/>
      <c r="P353" s="307"/>
      <c r="Q353" s="307"/>
      <c r="R353" s="307"/>
      <c r="S353" s="307"/>
      <c r="T353" s="307"/>
      <c r="U353" s="307"/>
      <c r="V353" s="307"/>
      <c r="W353" s="317"/>
      <c r="X353" s="317"/>
      <c r="Y353" s="317"/>
      <c r="Z353" s="317"/>
      <c r="AA353" s="317"/>
      <c r="AB353" s="317"/>
      <c r="AC353" s="317"/>
      <c r="AD353" s="317"/>
      <c r="AE353" s="317"/>
      <c r="AF353" s="317"/>
      <c r="AG353" s="317"/>
      <c r="AH353" s="317"/>
      <c r="AI353" s="317"/>
      <c r="AJ353" s="317"/>
      <c r="AK353" s="317"/>
      <c r="AL353" s="317"/>
      <c r="AM353" s="317"/>
      <c r="AN353" s="317"/>
      <c r="AO353" s="317"/>
      <c r="AP353" s="317"/>
      <c r="AQ353" s="317"/>
      <c r="AR353" s="317"/>
      <c r="AS353" s="317"/>
      <c r="AT353" s="317"/>
      <c r="AU353" s="317"/>
      <c r="AV353" s="317"/>
      <c r="AW353" s="317"/>
      <c r="AX353" s="317"/>
      <c r="AY353" s="317"/>
      <c r="AZ353" s="317"/>
      <c r="BA353" s="317"/>
      <c r="BB353" s="317"/>
      <c r="BC353" s="317"/>
      <c r="BD353" s="317"/>
      <c r="BE353" s="317"/>
      <c r="BF353" s="317"/>
      <c r="BG353" s="317"/>
      <c r="BH353" s="317"/>
      <c r="BI353" s="317"/>
      <c r="BJ353" s="317"/>
      <c r="BK353" s="317"/>
      <c r="BL353" s="317"/>
      <c r="BM353" s="317"/>
      <c r="BN353" s="317"/>
      <c r="BO353" s="317"/>
      <c r="BP353" s="317"/>
      <c r="BQ353" s="317"/>
      <c r="BR353" s="317"/>
      <c r="BS353" s="317"/>
      <c r="BT353" s="317"/>
      <c r="BU353" s="317"/>
      <c r="BV353" s="317"/>
      <c r="BW353" s="317"/>
      <c r="BX353" s="317"/>
      <c r="BY353" s="317"/>
      <c r="BZ353" s="317"/>
    </row>
    <row r="354" spans="3:78">
      <c r="C354" s="318"/>
      <c r="D354" s="318"/>
      <c r="E354" s="318"/>
      <c r="F354" s="307"/>
      <c r="G354" s="307"/>
      <c r="H354" s="307"/>
      <c r="I354" s="307"/>
      <c r="J354" s="307"/>
      <c r="K354" s="307"/>
      <c r="L354" s="307"/>
      <c r="M354" s="307"/>
      <c r="N354" s="307"/>
      <c r="O354" s="307"/>
      <c r="P354" s="307"/>
      <c r="Q354" s="307"/>
      <c r="R354" s="307"/>
      <c r="S354" s="307"/>
      <c r="T354" s="307"/>
      <c r="U354" s="307"/>
      <c r="V354" s="307"/>
      <c r="W354" s="317"/>
      <c r="X354" s="317"/>
      <c r="Y354" s="317"/>
      <c r="Z354" s="317"/>
      <c r="AA354" s="317"/>
      <c r="AB354" s="317"/>
      <c r="AC354" s="317"/>
      <c r="AD354" s="317"/>
      <c r="AE354" s="317"/>
      <c r="AF354" s="317"/>
      <c r="AG354" s="317"/>
      <c r="AH354" s="317"/>
      <c r="AI354" s="317"/>
      <c r="AJ354" s="317"/>
      <c r="AK354" s="317"/>
      <c r="AL354" s="317"/>
      <c r="AM354" s="317"/>
      <c r="AN354" s="317"/>
      <c r="AO354" s="317"/>
      <c r="AP354" s="317"/>
      <c r="AQ354" s="317"/>
      <c r="AR354" s="317"/>
      <c r="AS354" s="317"/>
      <c r="AT354" s="317"/>
      <c r="AU354" s="317"/>
      <c r="AV354" s="317"/>
      <c r="AW354" s="317"/>
      <c r="AX354" s="317"/>
      <c r="AY354" s="317"/>
      <c r="AZ354" s="317"/>
      <c r="BA354" s="317"/>
      <c r="BB354" s="317"/>
      <c r="BC354" s="317"/>
      <c r="BD354" s="317"/>
      <c r="BE354" s="317"/>
      <c r="BF354" s="317"/>
      <c r="BG354" s="317"/>
      <c r="BH354" s="317"/>
      <c r="BI354" s="317"/>
      <c r="BJ354" s="317"/>
      <c r="BK354" s="317"/>
      <c r="BL354" s="317"/>
      <c r="BM354" s="317"/>
      <c r="BN354" s="317"/>
      <c r="BO354" s="317"/>
      <c r="BP354" s="317"/>
      <c r="BQ354" s="317"/>
      <c r="BR354" s="317"/>
      <c r="BS354" s="317"/>
      <c r="BT354" s="317"/>
      <c r="BU354" s="317"/>
      <c r="BV354" s="317"/>
      <c r="BW354" s="317"/>
      <c r="BX354" s="317"/>
      <c r="BY354" s="317"/>
      <c r="BZ354" s="317"/>
    </row>
    <row r="355" spans="3:78">
      <c r="C355" s="318"/>
      <c r="D355" s="318"/>
      <c r="E355" s="318"/>
      <c r="F355" s="307"/>
      <c r="G355" s="307"/>
      <c r="H355" s="307"/>
      <c r="I355" s="307"/>
      <c r="J355" s="307"/>
      <c r="K355" s="307"/>
      <c r="L355" s="307"/>
      <c r="M355" s="307"/>
      <c r="N355" s="307"/>
      <c r="O355" s="307"/>
      <c r="P355" s="307"/>
      <c r="Q355" s="307"/>
      <c r="R355" s="307"/>
      <c r="S355" s="307"/>
      <c r="T355" s="307"/>
      <c r="U355" s="307"/>
      <c r="V355" s="307"/>
      <c r="W355" s="317"/>
      <c r="X355" s="317"/>
      <c r="Y355" s="317"/>
      <c r="Z355" s="317"/>
      <c r="AA355" s="317"/>
      <c r="AB355" s="317"/>
      <c r="AC355" s="317"/>
      <c r="AD355" s="317"/>
      <c r="AE355" s="317"/>
      <c r="AF355" s="317"/>
      <c r="AG355" s="317"/>
      <c r="AH355" s="317"/>
      <c r="AI355" s="317"/>
      <c r="AJ355" s="317"/>
      <c r="AK355" s="317"/>
      <c r="AL355" s="317"/>
      <c r="AM355" s="317"/>
      <c r="AN355" s="317"/>
      <c r="AO355" s="317"/>
      <c r="AP355" s="317"/>
      <c r="AQ355" s="317"/>
      <c r="AR355" s="317"/>
      <c r="AS355" s="317"/>
      <c r="AT355" s="317"/>
      <c r="AU355" s="317"/>
      <c r="AV355" s="317"/>
      <c r="AW355" s="317"/>
      <c r="AX355" s="317"/>
      <c r="AY355" s="317"/>
      <c r="AZ355" s="317"/>
      <c r="BA355" s="317"/>
      <c r="BB355" s="317"/>
      <c r="BC355" s="317"/>
      <c r="BD355" s="317"/>
      <c r="BE355" s="317"/>
      <c r="BF355" s="317"/>
      <c r="BG355" s="317"/>
      <c r="BH355" s="317"/>
      <c r="BI355" s="317"/>
      <c r="BJ355" s="317"/>
      <c r="BK355" s="317"/>
      <c r="BL355" s="317"/>
      <c r="BM355" s="317"/>
      <c r="BN355" s="317"/>
      <c r="BO355" s="317"/>
      <c r="BP355" s="317"/>
      <c r="BQ355" s="317"/>
      <c r="BR355" s="317"/>
      <c r="BS355" s="317"/>
      <c r="BT355" s="317"/>
      <c r="BU355" s="317"/>
      <c r="BV355" s="317"/>
      <c r="BW355" s="317"/>
      <c r="BX355" s="317"/>
      <c r="BY355" s="317"/>
      <c r="BZ355" s="317"/>
    </row>
    <row r="356" spans="3:78">
      <c r="C356" s="318"/>
      <c r="D356" s="318"/>
      <c r="E356" s="318"/>
      <c r="F356" s="307"/>
      <c r="G356" s="307"/>
      <c r="H356" s="307"/>
      <c r="I356" s="307"/>
      <c r="J356" s="307"/>
      <c r="K356" s="307"/>
      <c r="L356" s="307"/>
      <c r="M356" s="307"/>
      <c r="N356" s="307"/>
      <c r="O356" s="307"/>
      <c r="P356" s="307"/>
      <c r="Q356" s="307"/>
      <c r="R356" s="307"/>
      <c r="S356" s="307"/>
      <c r="T356" s="307"/>
      <c r="U356" s="307"/>
      <c r="V356" s="307"/>
      <c r="W356" s="317"/>
      <c r="X356" s="317"/>
      <c r="Y356" s="317"/>
      <c r="Z356" s="317"/>
      <c r="AA356" s="317"/>
      <c r="AB356" s="317"/>
      <c r="AC356" s="317"/>
      <c r="AD356" s="317"/>
      <c r="AE356" s="317"/>
      <c r="AF356" s="317"/>
      <c r="AG356" s="317"/>
      <c r="AH356" s="317"/>
      <c r="AI356" s="317"/>
      <c r="AJ356" s="317"/>
      <c r="AK356" s="317"/>
      <c r="AL356" s="317"/>
      <c r="AM356" s="317"/>
      <c r="AN356" s="317"/>
      <c r="AO356" s="317"/>
      <c r="AP356" s="317"/>
      <c r="AQ356" s="317"/>
      <c r="AR356" s="317"/>
      <c r="AS356" s="317"/>
      <c r="AT356" s="317"/>
      <c r="AU356" s="317"/>
      <c r="AV356" s="317"/>
      <c r="AW356" s="317"/>
      <c r="AX356" s="317"/>
      <c r="AY356" s="317"/>
      <c r="AZ356" s="317"/>
      <c r="BA356" s="317"/>
      <c r="BB356" s="317"/>
      <c r="BC356" s="317"/>
      <c r="BD356" s="317"/>
      <c r="BE356" s="317"/>
      <c r="BF356" s="317"/>
      <c r="BG356" s="317"/>
      <c r="BH356" s="317"/>
      <c r="BI356" s="317"/>
      <c r="BJ356" s="317"/>
      <c r="BK356" s="317"/>
      <c r="BL356" s="317"/>
      <c r="BM356" s="317"/>
      <c r="BN356" s="317"/>
      <c r="BO356" s="317"/>
      <c r="BP356" s="317"/>
      <c r="BQ356" s="317"/>
      <c r="BR356" s="317"/>
      <c r="BS356" s="317"/>
      <c r="BT356" s="317"/>
      <c r="BU356" s="317"/>
      <c r="BV356" s="317"/>
      <c r="BW356" s="317"/>
      <c r="BX356" s="317"/>
      <c r="BY356" s="317"/>
      <c r="BZ356" s="317"/>
    </row>
    <row r="357" spans="3:78">
      <c r="C357" s="318"/>
      <c r="D357" s="318"/>
      <c r="E357" s="318"/>
      <c r="F357" s="307"/>
      <c r="G357" s="307"/>
      <c r="H357" s="307"/>
      <c r="I357" s="307"/>
      <c r="J357" s="307"/>
      <c r="K357" s="307"/>
      <c r="L357" s="307"/>
      <c r="M357" s="307"/>
      <c r="N357" s="307"/>
      <c r="O357" s="307"/>
      <c r="P357" s="307"/>
      <c r="Q357" s="307"/>
      <c r="R357" s="307"/>
      <c r="S357" s="307"/>
      <c r="T357" s="307"/>
      <c r="U357" s="307"/>
      <c r="V357" s="307"/>
      <c r="W357" s="317"/>
      <c r="X357" s="317"/>
      <c r="Y357" s="317"/>
      <c r="Z357" s="317"/>
      <c r="AA357" s="317"/>
      <c r="AB357" s="317"/>
      <c r="AC357" s="317"/>
      <c r="AD357" s="317"/>
      <c r="AE357" s="317"/>
      <c r="AF357" s="317"/>
      <c r="AG357" s="317"/>
      <c r="AH357" s="317"/>
      <c r="AI357" s="317"/>
      <c r="AJ357" s="317"/>
      <c r="AK357" s="317"/>
      <c r="AL357" s="317"/>
      <c r="AM357" s="317"/>
      <c r="AN357" s="317"/>
      <c r="AO357" s="317"/>
      <c r="AP357" s="317"/>
      <c r="AQ357" s="317"/>
      <c r="AR357" s="317"/>
      <c r="AS357" s="317"/>
      <c r="AT357" s="317"/>
      <c r="AU357" s="317"/>
      <c r="AV357" s="317"/>
      <c r="AW357" s="317"/>
      <c r="AX357" s="317"/>
      <c r="AY357" s="317"/>
      <c r="AZ357" s="317"/>
      <c r="BA357" s="317"/>
      <c r="BB357" s="317"/>
      <c r="BC357" s="317"/>
      <c r="BD357" s="317"/>
      <c r="BE357" s="317"/>
      <c r="BF357" s="317"/>
      <c r="BG357" s="317"/>
      <c r="BH357" s="317"/>
      <c r="BI357" s="317"/>
      <c r="BJ357" s="317"/>
      <c r="BK357" s="317"/>
      <c r="BL357" s="317"/>
      <c r="BM357" s="317"/>
      <c r="BN357" s="317"/>
      <c r="BO357" s="317"/>
      <c r="BP357" s="317"/>
      <c r="BQ357" s="317"/>
      <c r="BR357" s="317"/>
      <c r="BS357" s="317"/>
      <c r="BT357" s="317"/>
      <c r="BU357" s="317"/>
      <c r="BV357" s="317"/>
      <c r="BW357" s="317"/>
      <c r="BX357" s="317"/>
      <c r="BY357" s="317"/>
      <c r="BZ357" s="317"/>
    </row>
    <row r="358" spans="3:78">
      <c r="C358" s="318"/>
      <c r="D358" s="318"/>
      <c r="E358" s="318"/>
      <c r="F358" s="307"/>
      <c r="G358" s="307"/>
      <c r="H358" s="307"/>
      <c r="I358" s="307"/>
      <c r="J358" s="307"/>
      <c r="K358" s="307"/>
      <c r="L358" s="307"/>
      <c r="M358" s="307"/>
      <c r="N358" s="307"/>
      <c r="O358" s="307"/>
      <c r="P358" s="307"/>
      <c r="Q358" s="307"/>
      <c r="R358" s="307"/>
      <c r="S358" s="307"/>
      <c r="T358" s="307"/>
      <c r="U358" s="307"/>
      <c r="V358" s="307"/>
      <c r="W358" s="317"/>
      <c r="X358" s="317"/>
      <c r="Y358" s="317"/>
      <c r="Z358" s="317"/>
      <c r="AA358" s="317"/>
      <c r="AB358" s="317"/>
      <c r="AC358" s="317"/>
      <c r="AD358" s="317"/>
      <c r="AE358" s="317"/>
      <c r="AF358" s="317"/>
      <c r="AG358" s="317"/>
      <c r="AH358" s="317"/>
      <c r="AI358" s="317"/>
      <c r="AJ358" s="317"/>
      <c r="AK358" s="317"/>
      <c r="AL358" s="317"/>
      <c r="AM358" s="317"/>
      <c r="AN358" s="317"/>
      <c r="AO358" s="317"/>
      <c r="AP358" s="317"/>
      <c r="AQ358" s="317"/>
      <c r="AR358" s="317"/>
      <c r="AS358" s="317"/>
      <c r="AT358" s="317"/>
      <c r="AU358" s="317"/>
      <c r="AV358" s="317"/>
      <c r="AW358" s="317"/>
      <c r="AX358" s="317"/>
      <c r="AY358" s="317"/>
      <c r="AZ358" s="317"/>
      <c r="BA358" s="317"/>
      <c r="BB358" s="317"/>
      <c r="BC358" s="317"/>
      <c r="BD358" s="317"/>
      <c r="BE358" s="317"/>
      <c r="BF358" s="317"/>
      <c r="BG358" s="317"/>
      <c r="BH358" s="317"/>
      <c r="BI358" s="317"/>
      <c r="BJ358" s="317"/>
      <c r="BK358" s="317"/>
      <c r="BL358" s="317"/>
      <c r="BM358" s="317"/>
      <c r="BN358" s="317"/>
      <c r="BO358" s="317"/>
      <c r="BP358" s="317"/>
      <c r="BQ358" s="317"/>
      <c r="BR358" s="317"/>
      <c r="BS358" s="317"/>
      <c r="BT358" s="317"/>
      <c r="BU358" s="317"/>
      <c r="BV358" s="317"/>
      <c r="BW358" s="317"/>
      <c r="BX358" s="317"/>
      <c r="BY358" s="317"/>
      <c r="BZ358" s="317"/>
    </row>
    <row r="359" spans="3:78">
      <c r="C359" s="318"/>
      <c r="D359" s="318"/>
      <c r="E359" s="318"/>
      <c r="F359" s="307"/>
      <c r="G359" s="307"/>
      <c r="H359" s="307"/>
      <c r="I359" s="307"/>
      <c r="J359" s="307"/>
      <c r="K359" s="307"/>
      <c r="L359" s="307"/>
      <c r="M359" s="307"/>
      <c r="N359" s="307"/>
      <c r="O359" s="307"/>
      <c r="P359" s="307"/>
      <c r="Q359" s="307"/>
      <c r="R359" s="307"/>
      <c r="S359" s="307"/>
      <c r="T359" s="307"/>
      <c r="U359" s="307"/>
      <c r="V359" s="307"/>
      <c r="W359" s="317"/>
      <c r="X359" s="317"/>
      <c r="Y359" s="317"/>
      <c r="Z359" s="317"/>
      <c r="AA359" s="317"/>
      <c r="AB359" s="317"/>
      <c r="AC359" s="317"/>
      <c r="AD359" s="317"/>
      <c r="AE359" s="317"/>
      <c r="AF359" s="317"/>
      <c r="AG359" s="317"/>
      <c r="AH359" s="317"/>
      <c r="AI359" s="317"/>
      <c r="AJ359" s="317"/>
      <c r="AK359" s="317"/>
      <c r="AL359" s="317"/>
      <c r="AM359" s="317"/>
      <c r="AN359" s="317"/>
      <c r="AO359" s="317"/>
      <c r="AP359" s="317"/>
      <c r="AQ359" s="317"/>
      <c r="AR359" s="317"/>
      <c r="AS359" s="317"/>
      <c r="AT359" s="317"/>
      <c r="AU359" s="317"/>
      <c r="AV359" s="317"/>
      <c r="AW359" s="317"/>
      <c r="AX359" s="317"/>
      <c r="AY359" s="317"/>
      <c r="AZ359" s="317"/>
      <c r="BA359" s="317"/>
      <c r="BB359" s="317"/>
      <c r="BC359" s="317"/>
      <c r="BD359" s="317"/>
      <c r="BE359" s="317"/>
      <c r="BF359" s="317"/>
      <c r="BG359" s="317"/>
      <c r="BH359" s="317"/>
      <c r="BI359" s="317"/>
      <c r="BJ359" s="317"/>
      <c r="BK359" s="317"/>
      <c r="BL359" s="317"/>
      <c r="BM359" s="317"/>
      <c r="BN359" s="317"/>
      <c r="BO359" s="317"/>
      <c r="BP359" s="317"/>
      <c r="BQ359" s="317"/>
      <c r="BR359" s="317"/>
      <c r="BS359" s="317"/>
      <c r="BT359" s="317"/>
      <c r="BU359" s="317"/>
      <c r="BV359" s="317"/>
      <c r="BW359" s="317"/>
      <c r="BX359" s="317"/>
      <c r="BY359" s="317"/>
      <c r="BZ359" s="317"/>
    </row>
    <row r="360" spans="3:78">
      <c r="C360" s="318"/>
      <c r="D360" s="318"/>
      <c r="E360" s="318"/>
      <c r="F360" s="307"/>
      <c r="G360" s="307"/>
      <c r="H360" s="307"/>
      <c r="I360" s="307"/>
      <c r="J360" s="307"/>
      <c r="K360" s="307"/>
      <c r="L360" s="307"/>
      <c r="M360" s="307"/>
      <c r="N360" s="307"/>
      <c r="O360" s="307"/>
      <c r="P360" s="307"/>
      <c r="Q360" s="307"/>
      <c r="R360" s="307"/>
      <c r="S360" s="307"/>
      <c r="T360" s="307"/>
      <c r="U360" s="307"/>
      <c r="V360" s="307"/>
      <c r="W360" s="317"/>
      <c r="X360" s="317"/>
      <c r="Y360" s="317"/>
      <c r="Z360" s="317"/>
      <c r="AA360" s="317"/>
      <c r="AB360" s="317"/>
      <c r="AC360" s="317"/>
      <c r="AD360" s="317"/>
      <c r="AE360" s="317"/>
      <c r="AF360" s="317"/>
      <c r="AG360" s="317"/>
      <c r="AH360" s="317"/>
      <c r="AI360" s="317"/>
      <c r="AJ360" s="317"/>
      <c r="AK360" s="317"/>
      <c r="AL360" s="317"/>
      <c r="AM360" s="317"/>
      <c r="AN360" s="317"/>
      <c r="AO360" s="317"/>
      <c r="AP360" s="317"/>
      <c r="AQ360" s="317"/>
      <c r="AR360" s="317"/>
      <c r="AS360" s="317"/>
      <c r="AT360" s="317"/>
      <c r="AU360" s="317"/>
      <c r="AV360" s="317"/>
      <c r="AW360" s="317"/>
      <c r="AX360" s="317"/>
      <c r="AY360" s="317"/>
      <c r="AZ360" s="317"/>
      <c r="BA360" s="317"/>
      <c r="BB360" s="317"/>
      <c r="BC360" s="317"/>
      <c r="BD360" s="317"/>
      <c r="BE360" s="317"/>
      <c r="BF360" s="317"/>
      <c r="BG360" s="317"/>
      <c r="BH360" s="317"/>
      <c r="BI360" s="317"/>
      <c r="BJ360" s="317"/>
      <c r="BK360" s="317"/>
      <c r="BL360" s="317"/>
      <c r="BM360" s="317"/>
      <c r="BN360" s="317"/>
      <c r="BO360" s="317"/>
      <c r="BP360" s="317"/>
      <c r="BQ360" s="317"/>
      <c r="BR360" s="317"/>
      <c r="BS360" s="317"/>
      <c r="BT360" s="317"/>
      <c r="BU360" s="317"/>
      <c r="BV360" s="317"/>
      <c r="BW360" s="317"/>
      <c r="BX360" s="317"/>
      <c r="BY360" s="317"/>
      <c r="BZ360" s="317"/>
    </row>
    <row r="361" spans="3:78">
      <c r="C361" s="318"/>
      <c r="D361" s="318"/>
      <c r="E361" s="318"/>
      <c r="F361" s="307"/>
      <c r="G361" s="307"/>
      <c r="H361" s="307"/>
      <c r="I361" s="307"/>
      <c r="J361" s="307"/>
      <c r="K361" s="307"/>
      <c r="L361" s="307"/>
      <c r="M361" s="307"/>
      <c r="N361" s="307"/>
      <c r="O361" s="307"/>
      <c r="P361" s="307"/>
      <c r="Q361" s="307"/>
      <c r="R361" s="307"/>
      <c r="S361" s="307"/>
      <c r="T361" s="307"/>
      <c r="U361" s="307"/>
      <c r="V361" s="307"/>
      <c r="W361" s="317"/>
      <c r="X361" s="317"/>
      <c r="Y361" s="317"/>
      <c r="Z361" s="317"/>
      <c r="AA361" s="317"/>
      <c r="AB361" s="317"/>
      <c r="AC361" s="317"/>
      <c r="AD361" s="317"/>
      <c r="AE361" s="317"/>
      <c r="AF361" s="317"/>
      <c r="AG361" s="317"/>
      <c r="AH361" s="317"/>
      <c r="AI361" s="317"/>
      <c r="AJ361" s="317"/>
      <c r="AK361" s="317"/>
      <c r="AL361" s="317"/>
      <c r="AM361" s="317"/>
      <c r="AN361" s="317"/>
      <c r="AO361" s="317"/>
      <c r="AP361" s="317"/>
      <c r="AQ361" s="317"/>
      <c r="AR361" s="317"/>
      <c r="AS361" s="317"/>
      <c r="AT361" s="317"/>
      <c r="AU361" s="317"/>
      <c r="AV361" s="317"/>
      <c r="AW361" s="317"/>
      <c r="AX361" s="317"/>
      <c r="AY361" s="317"/>
      <c r="AZ361" s="317"/>
      <c r="BA361" s="317"/>
      <c r="BB361" s="317"/>
      <c r="BC361" s="317"/>
      <c r="BD361" s="317"/>
      <c r="BE361" s="317"/>
      <c r="BF361" s="317"/>
      <c r="BG361" s="317"/>
      <c r="BH361" s="317"/>
      <c r="BI361" s="317"/>
      <c r="BJ361" s="317"/>
      <c r="BK361" s="317"/>
      <c r="BL361" s="317"/>
      <c r="BM361" s="317"/>
      <c r="BN361" s="317"/>
      <c r="BO361" s="317"/>
      <c r="BP361" s="317"/>
      <c r="BQ361" s="317"/>
      <c r="BR361" s="317"/>
      <c r="BS361" s="317"/>
      <c r="BT361" s="317"/>
      <c r="BU361" s="317"/>
      <c r="BV361" s="317"/>
      <c r="BW361" s="317"/>
      <c r="BX361" s="317"/>
      <c r="BY361" s="317"/>
      <c r="BZ361" s="317"/>
    </row>
    <row r="362" spans="3:78">
      <c r="C362" s="318"/>
      <c r="D362" s="318"/>
      <c r="E362" s="318"/>
      <c r="F362" s="307"/>
      <c r="G362" s="307"/>
      <c r="H362" s="307"/>
      <c r="I362" s="307"/>
      <c r="J362" s="307"/>
      <c r="K362" s="307"/>
      <c r="L362" s="307"/>
      <c r="M362" s="307"/>
      <c r="N362" s="307"/>
      <c r="O362" s="307"/>
      <c r="P362" s="307"/>
      <c r="Q362" s="307"/>
      <c r="R362" s="307"/>
      <c r="S362" s="307"/>
      <c r="T362" s="307"/>
      <c r="U362" s="307"/>
      <c r="V362" s="307"/>
      <c r="W362" s="317"/>
      <c r="X362" s="317"/>
      <c r="Y362" s="317"/>
      <c r="Z362" s="317"/>
      <c r="AA362" s="317"/>
      <c r="AB362" s="317"/>
      <c r="AC362" s="317"/>
      <c r="AD362" s="317"/>
      <c r="AE362" s="317"/>
      <c r="AF362" s="317"/>
      <c r="AG362" s="317"/>
      <c r="AH362" s="317"/>
      <c r="AI362" s="317"/>
      <c r="AJ362" s="317"/>
      <c r="AK362" s="317"/>
      <c r="AL362" s="317"/>
      <c r="AM362" s="317"/>
      <c r="AN362" s="317"/>
      <c r="AO362" s="317"/>
      <c r="AP362" s="317"/>
      <c r="AQ362" s="317"/>
      <c r="AR362" s="317"/>
      <c r="AS362" s="317"/>
      <c r="AT362" s="317"/>
      <c r="AU362" s="317"/>
      <c r="AV362" s="317"/>
      <c r="AW362" s="317"/>
      <c r="AX362" s="317"/>
      <c r="AY362" s="317"/>
      <c r="AZ362" s="317"/>
      <c r="BA362" s="317"/>
      <c r="BB362" s="317"/>
      <c r="BC362" s="317"/>
      <c r="BD362" s="317"/>
      <c r="BE362" s="317"/>
      <c r="BF362" s="317"/>
      <c r="BG362" s="317"/>
      <c r="BH362" s="317"/>
      <c r="BI362" s="317"/>
      <c r="BJ362" s="317"/>
      <c r="BK362" s="317"/>
      <c r="BL362" s="317"/>
      <c r="BM362" s="317"/>
      <c r="BN362" s="317"/>
      <c r="BO362" s="317"/>
      <c r="BP362" s="317"/>
      <c r="BQ362" s="317"/>
      <c r="BR362" s="317"/>
      <c r="BS362" s="317"/>
      <c r="BT362" s="317"/>
      <c r="BU362" s="317"/>
      <c r="BV362" s="317"/>
      <c r="BW362" s="317"/>
      <c r="BX362" s="317"/>
      <c r="BY362" s="317"/>
      <c r="BZ362" s="317"/>
    </row>
    <row r="363" spans="3:78">
      <c r="C363" s="318"/>
      <c r="D363" s="318"/>
      <c r="E363" s="318"/>
      <c r="F363" s="307"/>
      <c r="G363" s="307"/>
      <c r="H363" s="307"/>
      <c r="I363" s="307"/>
      <c r="J363" s="307"/>
      <c r="K363" s="307"/>
      <c r="L363" s="307"/>
      <c r="M363" s="307"/>
      <c r="N363" s="307"/>
      <c r="O363" s="307"/>
      <c r="P363" s="307"/>
      <c r="Q363" s="307"/>
      <c r="R363" s="307"/>
      <c r="S363" s="307"/>
      <c r="T363" s="307"/>
      <c r="U363" s="307"/>
      <c r="V363" s="307"/>
      <c r="W363" s="317"/>
      <c r="X363" s="317"/>
      <c r="Y363" s="317"/>
      <c r="Z363" s="317"/>
      <c r="AA363" s="317"/>
      <c r="AB363" s="317"/>
      <c r="AC363" s="317"/>
      <c r="AD363" s="317"/>
      <c r="AE363" s="317"/>
      <c r="AF363" s="317"/>
      <c r="AG363" s="317"/>
      <c r="AH363" s="317"/>
      <c r="AI363" s="317"/>
      <c r="AJ363" s="317"/>
      <c r="AK363" s="317"/>
      <c r="AL363" s="317"/>
      <c r="AM363" s="317"/>
      <c r="AN363" s="317"/>
      <c r="AO363" s="317"/>
      <c r="AP363" s="317"/>
      <c r="AQ363" s="317"/>
      <c r="AR363" s="317"/>
      <c r="AS363" s="317"/>
      <c r="AT363" s="317"/>
      <c r="AU363" s="317"/>
      <c r="AV363" s="317"/>
      <c r="AW363" s="317"/>
      <c r="AX363" s="317"/>
      <c r="AY363" s="317"/>
      <c r="AZ363" s="317"/>
      <c r="BA363" s="317"/>
      <c r="BB363" s="317"/>
      <c r="BC363" s="317"/>
      <c r="BD363" s="317"/>
      <c r="BE363" s="317"/>
      <c r="BF363" s="317"/>
      <c r="BG363" s="317"/>
      <c r="BH363" s="317"/>
      <c r="BI363" s="317"/>
      <c r="BJ363" s="317"/>
      <c r="BK363" s="317"/>
      <c r="BL363" s="317"/>
      <c r="BM363" s="317"/>
      <c r="BN363" s="317"/>
      <c r="BO363" s="317"/>
      <c r="BP363" s="317"/>
      <c r="BQ363" s="317"/>
      <c r="BR363" s="317"/>
      <c r="BS363" s="317"/>
      <c r="BT363" s="317"/>
      <c r="BU363" s="317"/>
      <c r="BV363" s="317"/>
      <c r="BW363" s="317"/>
      <c r="BX363" s="317"/>
      <c r="BY363" s="317"/>
      <c r="BZ363" s="317"/>
    </row>
    <row r="364" spans="3:78">
      <c r="C364" s="318"/>
      <c r="D364" s="318"/>
      <c r="E364" s="318"/>
      <c r="F364" s="307"/>
      <c r="G364" s="307"/>
      <c r="H364" s="307"/>
      <c r="I364" s="307"/>
      <c r="J364" s="307"/>
      <c r="K364" s="307"/>
      <c r="L364" s="307"/>
      <c r="M364" s="307"/>
      <c r="N364" s="307"/>
      <c r="O364" s="307"/>
      <c r="P364" s="307"/>
      <c r="Q364" s="307"/>
      <c r="R364" s="307"/>
      <c r="S364" s="307"/>
      <c r="T364" s="307"/>
      <c r="U364" s="307"/>
      <c r="V364" s="307"/>
      <c r="W364" s="317"/>
      <c r="X364" s="317"/>
      <c r="Y364" s="317"/>
      <c r="Z364" s="317"/>
      <c r="AA364" s="317"/>
      <c r="AB364" s="317"/>
      <c r="AC364" s="317"/>
      <c r="AD364" s="317"/>
      <c r="AE364" s="317"/>
      <c r="AF364" s="317"/>
      <c r="AG364" s="317"/>
      <c r="AH364" s="317"/>
      <c r="AI364" s="317"/>
      <c r="AJ364" s="317"/>
      <c r="AK364" s="317"/>
      <c r="AL364" s="317"/>
      <c r="AM364" s="317"/>
      <c r="AN364" s="317"/>
      <c r="AO364" s="317"/>
      <c r="AP364" s="317"/>
      <c r="AQ364" s="317"/>
      <c r="AR364" s="317"/>
      <c r="AS364" s="317"/>
      <c r="AT364" s="317"/>
      <c r="AU364" s="317"/>
      <c r="AV364" s="317"/>
      <c r="AW364" s="317"/>
      <c r="AX364" s="317"/>
      <c r="AY364" s="317"/>
      <c r="AZ364" s="317"/>
      <c r="BA364" s="317"/>
      <c r="BB364" s="317"/>
      <c r="BC364" s="317"/>
      <c r="BD364" s="317"/>
      <c r="BE364" s="317"/>
      <c r="BF364" s="317"/>
      <c r="BG364" s="317"/>
      <c r="BH364" s="317"/>
      <c r="BI364" s="317"/>
      <c r="BJ364" s="317"/>
      <c r="BK364" s="317"/>
      <c r="BL364" s="317"/>
      <c r="BM364" s="317"/>
      <c r="BN364" s="317"/>
      <c r="BO364" s="317"/>
      <c r="BP364" s="317"/>
      <c r="BQ364" s="317"/>
      <c r="BR364" s="317"/>
      <c r="BS364" s="317"/>
      <c r="BT364" s="317"/>
      <c r="BU364" s="317"/>
      <c r="BV364" s="317"/>
      <c r="BW364" s="317"/>
      <c r="BX364" s="317"/>
      <c r="BY364" s="317"/>
      <c r="BZ364" s="317"/>
    </row>
    <row r="365" spans="3:78">
      <c r="C365" s="318"/>
      <c r="D365" s="318"/>
      <c r="E365" s="318"/>
      <c r="F365" s="307"/>
      <c r="G365" s="307"/>
      <c r="H365" s="307"/>
      <c r="I365" s="307"/>
      <c r="J365" s="307"/>
      <c r="K365" s="307"/>
      <c r="L365" s="307"/>
      <c r="M365" s="307"/>
      <c r="N365" s="307"/>
      <c r="O365" s="307"/>
      <c r="P365" s="307"/>
      <c r="Q365" s="307"/>
      <c r="R365" s="307"/>
      <c r="S365" s="307"/>
      <c r="T365" s="307"/>
      <c r="U365" s="307"/>
      <c r="V365" s="307"/>
      <c r="W365" s="317"/>
      <c r="X365" s="317"/>
      <c r="Y365" s="317"/>
      <c r="Z365" s="317"/>
      <c r="AA365" s="317"/>
      <c r="AB365" s="317"/>
      <c r="AC365" s="317"/>
      <c r="AD365" s="317"/>
      <c r="AE365" s="317"/>
      <c r="AF365" s="317"/>
      <c r="AG365" s="317"/>
      <c r="AH365" s="317"/>
      <c r="AI365" s="317"/>
      <c r="AJ365" s="317"/>
      <c r="AK365" s="317"/>
      <c r="AL365" s="317"/>
      <c r="AM365" s="317"/>
      <c r="AN365" s="317"/>
      <c r="AO365" s="317"/>
      <c r="AP365" s="317"/>
      <c r="AQ365" s="317"/>
      <c r="AR365" s="317"/>
      <c r="AS365" s="317"/>
      <c r="AT365" s="317"/>
      <c r="AU365" s="317"/>
      <c r="AV365" s="317"/>
      <c r="AW365" s="317"/>
      <c r="AX365" s="317"/>
      <c r="AY365" s="317"/>
      <c r="AZ365" s="317"/>
      <c r="BA365" s="317"/>
      <c r="BB365" s="317"/>
      <c r="BC365" s="317"/>
      <c r="BD365" s="317"/>
      <c r="BE365" s="317"/>
      <c r="BF365" s="317"/>
      <c r="BG365" s="317"/>
      <c r="BH365" s="317"/>
      <c r="BI365" s="317"/>
      <c r="BJ365" s="317"/>
      <c r="BK365" s="317"/>
      <c r="BL365" s="317"/>
      <c r="BM365" s="317"/>
      <c r="BN365" s="317"/>
      <c r="BO365" s="317"/>
      <c r="BP365" s="317"/>
      <c r="BQ365" s="317"/>
      <c r="BR365" s="317"/>
      <c r="BS365" s="317"/>
      <c r="BT365" s="317"/>
      <c r="BU365" s="317"/>
      <c r="BV365" s="317"/>
      <c r="BW365" s="317"/>
      <c r="BX365" s="317"/>
      <c r="BY365" s="317"/>
      <c r="BZ365" s="317"/>
    </row>
    <row r="366" spans="3:78">
      <c r="C366" s="318"/>
      <c r="D366" s="318"/>
      <c r="E366" s="318"/>
      <c r="F366" s="307"/>
      <c r="G366" s="307"/>
      <c r="H366" s="307"/>
      <c r="I366" s="307"/>
      <c r="J366" s="307"/>
      <c r="K366" s="307"/>
      <c r="L366" s="307"/>
      <c r="M366" s="307"/>
      <c r="N366" s="307"/>
      <c r="O366" s="307"/>
      <c r="P366" s="307"/>
      <c r="Q366" s="307"/>
      <c r="R366" s="307"/>
      <c r="S366" s="307"/>
      <c r="T366" s="307"/>
      <c r="U366" s="307"/>
      <c r="V366" s="307"/>
      <c r="W366" s="317"/>
      <c r="X366" s="317"/>
      <c r="Y366" s="317"/>
      <c r="Z366" s="317"/>
      <c r="AA366" s="317"/>
      <c r="AB366" s="317"/>
      <c r="AC366" s="317"/>
      <c r="AD366" s="317"/>
      <c r="AE366" s="317"/>
      <c r="AF366" s="317"/>
      <c r="AG366" s="317"/>
      <c r="AH366" s="317"/>
      <c r="AI366" s="317"/>
      <c r="AJ366" s="317"/>
      <c r="AK366" s="317"/>
      <c r="AL366" s="317"/>
      <c r="AM366" s="317"/>
      <c r="AN366" s="317"/>
      <c r="AO366" s="317"/>
      <c r="AP366" s="317"/>
      <c r="AQ366" s="317"/>
      <c r="AR366" s="317"/>
      <c r="AS366" s="317"/>
      <c r="AT366" s="317"/>
      <c r="AU366" s="317"/>
      <c r="AV366" s="317"/>
      <c r="AW366" s="317"/>
      <c r="AX366" s="317"/>
      <c r="AY366" s="317"/>
      <c r="AZ366" s="317"/>
      <c r="BA366" s="317"/>
      <c r="BB366" s="317"/>
      <c r="BC366" s="317"/>
      <c r="BD366" s="317"/>
      <c r="BE366" s="317"/>
      <c r="BF366" s="317"/>
      <c r="BG366" s="317"/>
      <c r="BH366" s="317"/>
      <c r="BI366" s="317"/>
      <c r="BJ366" s="317"/>
      <c r="BK366" s="317"/>
      <c r="BL366" s="317"/>
      <c r="BM366" s="317"/>
      <c r="BN366" s="317"/>
      <c r="BO366" s="317"/>
      <c r="BP366" s="317"/>
      <c r="BQ366" s="317"/>
      <c r="BR366" s="317"/>
      <c r="BS366" s="317"/>
      <c r="BT366" s="317"/>
      <c r="BU366" s="317"/>
      <c r="BV366" s="317"/>
      <c r="BW366" s="317"/>
      <c r="BX366" s="317"/>
      <c r="BY366" s="317"/>
      <c r="BZ366" s="317"/>
    </row>
    <row r="367" spans="3:78">
      <c r="C367" s="318"/>
      <c r="D367" s="318"/>
      <c r="E367" s="318"/>
      <c r="F367" s="307"/>
      <c r="G367" s="307"/>
      <c r="H367" s="307"/>
      <c r="I367" s="307"/>
      <c r="J367" s="307"/>
      <c r="K367" s="307"/>
      <c r="L367" s="307"/>
      <c r="M367" s="307"/>
      <c r="N367" s="307"/>
      <c r="O367" s="307"/>
      <c r="P367" s="307"/>
      <c r="Q367" s="307"/>
      <c r="R367" s="307"/>
      <c r="S367" s="307"/>
      <c r="T367" s="307"/>
      <c r="U367" s="307"/>
      <c r="V367" s="307"/>
      <c r="W367" s="317"/>
      <c r="X367" s="317"/>
      <c r="Y367" s="317"/>
      <c r="Z367" s="317"/>
      <c r="AA367" s="317"/>
      <c r="AB367" s="317"/>
      <c r="AC367" s="317"/>
      <c r="AD367" s="317"/>
      <c r="AE367" s="317"/>
      <c r="AF367" s="317"/>
      <c r="AG367" s="317"/>
      <c r="AH367" s="317"/>
      <c r="AI367" s="317"/>
      <c r="AJ367" s="317"/>
      <c r="AK367" s="317"/>
      <c r="AL367" s="317"/>
      <c r="AM367" s="317"/>
      <c r="AN367" s="317"/>
      <c r="AO367" s="317"/>
      <c r="AP367" s="317"/>
      <c r="AQ367" s="317"/>
      <c r="AR367" s="317"/>
      <c r="AS367" s="317"/>
      <c r="AT367" s="317"/>
      <c r="AU367" s="317"/>
      <c r="AV367" s="317"/>
      <c r="AW367" s="317"/>
      <c r="AX367" s="317"/>
      <c r="AY367" s="317"/>
      <c r="AZ367" s="317"/>
      <c r="BA367" s="317"/>
      <c r="BB367" s="317"/>
      <c r="BC367" s="317"/>
      <c r="BD367" s="317"/>
      <c r="BE367" s="317"/>
      <c r="BF367" s="317"/>
      <c r="BG367" s="317"/>
      <c r="BH367" s="317"/>
      <c r="BI367" s="317"/>
      <c r="BJ367" s="317"/>
      <c r="BK367" s="317"/>
      <c r="BL367" s="317"/>
      <c r="BM367" s="317"/>
      <c r="BN367" s="317"/>
      <c r="BO367" s="317"/>
      <c r="BP367" s="317"/>
      <c r="BQ367" s="317"/>
      <c r="BR367" s="317"/>
      <c r="BS367" s="317"/>
      <c r="BT367" s="317"/>
      <c r="BU367" s="317"/>
      <c r="BV367" s="317"/>
      <c r="BW367" s="317"/>
      <c r="BX367" s="317"/>
      <c r="BY367" s="317"/>
      <c r="BZ367" s="317"/>
    </row>
    <row r="368" spans="3:78">
      <c r="C368" s="318"/>
      <c r="D368" s="318"/>
      <c r="E368" s="318"/>
      <c r="F368" s="307"/>
      <c r="G368" s="307"/>
      <c r="H368" s="307"/>
      <c r="I368" s="307"/>
      <c r="J368" s="307"/>
      <c r="K368" s="307"/>
      <c r="L368" s="307"/>
      <c r="M368" s="307"/>
      <c r="N368" s="307"/>
      <c r="O368" s="307"/>
      <c r="P368" s="307"/>
      <c r="Q368" s="307"/>
      <c r="R368" s="307"/>
      <c r="S368" s="307"/>
      <c r="T368" s="307"/>
      <c r="U368" s="307"/>
      <c r="V368" s="307"/>
      <c r="W368" s="317"/>
      <c r="X368" s="317"/>
      <c r="Y368" s="317"/>
      <c r="Z368" s="317"/>
      <c r="AA368" s="317"/>
      <c r="AB368" s="317"/>
      <c r="AC368" s="317"/>
      <c r="AD368" s="317"/>
      <c r="AE368" s="317"/>
      <c r="AF368" s="317"/>
      <c r="AG368" s="317"/>
      <c r="AH368" s="317"/>
      <c r="AI368" s="317"/>
      <c r="AJ368" s="317"/>
      <c r="AK368" s="317"/>
      <c r="AL368" s="317"/>
      <c r="AM368" s="317"/>
      <c r="AN368" s="317"/>
      <c r="AO368" s="317"/>
      <c r="AP368" s="317"/>
      <c r="AQ368" s="317"/>
      <c r="AR368" s="317"/>
      <c r="AS368" s="317"/>
      <c r="AT368" s="317"/>
      <c r="AU368" s="317"/>
      <c r="AV368" s="317"/>
      <c r="AW368" s="317"/>
      <c r="AX368" s="317"/>
      <c r="AY368" s="317"/>
      <c r="AZ368" s="317"/>
      <c r="BA368" s="317"/>
      <c r="BB368" s="317"/>
      <c r="BC368" s="317"/>
      <c r="BD368" s="317"/>
      <c r="BE368" s="317"/>
      <c r="BF368" s="317"/>
      <c r="BG368" s="317"/>
      <c r="BH368" s="317"/>
      <c r="BI368" s="317"/>
      <c r="BJ368" s="317"/>
      <c r="BK368" s="317"/>
      <c r="BL368" s="317"/>
      <c r="BM368" s="317"/>
      <c r="BN368" s="317"/>
      <c r="BO368" s="317"/>
      <c r="BP368" s="317"/>
      <c r="BQ368" s="317"/>
      <c r="BR368" s="317"/>
      <c r="BS368" s="317"/>
      <c r="BT368" s="317"/>
      <c r="BU368" s="317"/>
      <c r="BV368" s="317"/>
      <c r="BW368" s="317"/>
      <c r="BX368" s="317"/>
      <c r="BY368" s="317"/>
      <c r="BZ368" s="317"/>
    </row>
    <row r="369" spans="3:78">
      <c r="C369" s="318"/>
      <c r="D369" s="318"/>
      <c r="E369" s="318"/>
      <c r="F369" s="307"/>
      <c r="G369" s="307"/>
      <c r="H369" s="307"/>
      <c r="I369" s="307"/>
      <c r="J369" s="307"/>
      <c r="K369" s="307"/>
      <c r="L369" s="307"/>
      <c r="M369" s="307"/>
      <c r="N369" s="307"/>
      <c r="O369" s="307"/>
      <c r="P369" s="307"/>
      <c r="Q369" s="307"/>
      <c r="R369" s="307"/>
      <c r="S369" s="307"/>
      <c r="T369" s="307"/>
      <c r="U369" s="307"/>
      <c r="V369" s="307"/>
      <c r="W369" s="317"/>
      <c r="X369" s="317"/>
      <c r="Y369" s="317"/>
      <c r="Z369" s="317"/>
      <c r="AA369" s="317"/>
      <c r="AB369" s="317"/>
      <c r="AC369" s="317"/>
      <c r="AD369" s="317"/>
      <c r="AE369" s="317"/>
      <c r="AF369" s="317"/>
      <c r="AG369" s="317"/>
      <c r="AH369" s="317"/>
      <c r="AI369" s="317"/>
      <c r="AJ369" s="317"/>
      <c r="AK369" s="317"/>
      <c r="AL369" s="317"/>
      <c r="AM369" s="317"/>
      <c r="AN369" s="317"/>
      <c r="AO369" s="317"/>
      <c r="AP369" s="317"/>
      <c r="AQ369" s="317"/>
      <c r="AR369" s="317"/>
      <c r="AS369" s="317"/>
      <c r="AT369" s="317"/>
      <c r="AU369" s="317"/>
      <c r="AV369" s="317"/>
      <c r="AW369" s="317"/>
      <c r="AX369" s="317"/>
      <c r="AY369" s="317"/>
      <c r="AZ369" s="317"/>
      <c r="BA369" s="317"/>
      <c r="BB369" s="317"/>
      <c r="BC369" s="317"/>
      <c r="BD369" s="317"/>
      <c r="BE369" s="317"/>
      <c r="BF369" s="317"/>
      <c r="BG369" s="317"/>
      <c r="BH369" s="317"/>
      <c r="BI369" s="317"/>
      <c r="BJ369" s="317"/>
      <c r="BK369" s="317"/>
      <c r="BL369" s="317"/>
      <c r="BM369" s="317"/>
      <c r="BN369" s="317"/>
      <c r="BO369" s="317"/>
      <c r="BP369" s="317"/>
      <c r="BQ369" s="317"/>
      <c r="BR369" s="317"/>
      <c r="BS369" s="317"/>
      <c r="BT369" s="317"/>
      <c r="BU369" s="317"/>
      <c r="BV369" s="317"/>
      <c r="BW369" s="317"/>
      <c r="BX369" s="317"/>
      <c r="BY369" s="317"/>
      <c r="BZ369" s="317"/>
    </row>
    <row r="370" spans="3:78">
      <c r="C370" s="318"/>
      <c r="D370" s="318"/>
      <c r="E370" s="318"/>
      <c r="F370" s="307"/>
      <c r="G370" s="307"/>
      <c r="H370" s="307"/>
      <c r="I370" s="307"/>
      <c r="J370" s="307"/>
      <c r="K370" s="307"/>
      <c r="L370" s="307"/>
      <c r="M370" s="307"/>
      <c r="N370" s="307"/>
      <c r="O370" s="307"/>
      <c r="P370" s="307"/>
      <c r="Q370" s="307"/>
      <c r="R370" s="307"/>
      <c r="S370" s="307"/>
      <c r="T370" s="307"/>
      <c r="U370" s="307"/>
      <c r="V370" s="307"/>
      <c r="W370" s="317"/>
      <c r="X370" s="317"/>
      <c r="Y370" s="317"/>
      <c r="Z370" s="317"/>
      <c r="AA370" s="317"/>
      <c r="AB370" s="317"/>
      <c r="AC370" s="317"/>
      <c r="AD370" s="317"/>
      <c r="AE370" s="317"/>
      <c r="AF370" s="317"/>
      <c r="AG370" s="317"/>
      <c r="AH370" s="317"/>
      <c r="AI370" s="317"/>
      <c r="AJ370" s="317"/>
      <c r="AK370" s="317"/>
      <c r="AL370" s="317"/>
      <c r="AM370" s="317"/>
      <c r="AN370" s="317"/>
      <c r="AO370" s="317"/>
      <c r="AP370" s="317"/>
      <c r="AQ370" s="317"/>
      <c r="AR370" s="317"/>
      <c r="AS370" s="317"/>
      <c r="AT370" s="317"/>
      <c r="AU370" s="317"/>
      <c r="AV370" s="317"/>
      <c r="AW370" s="317"/>
      <c r="AX370" s="317"/>
      <c r="AY370" s="317"/>
      <c r="AZ370" s="317"/>
      <c r="BA370" s="317"/>
      <c r="BB370" s="317"/>
      <c r="BC370" s="317"/>
      <c r="BD370" s="317"/>
      <c r="BE370" s="317"/>
      <c r="BF370" s="317"/>
      <c r="BG370" s="317"/>
      <c r="BH370" s="317"/>
      <c r="BI370" s="317"/>
      <c r="BJ370" s="317"/>
      <c r="BK370" s="317"/>
      <c r="BL370" s="317"/>
      <c r="BM370" s="317"/>
      <c r="BN370" s="317"/>
      <c r="BO370" s="317"/>
      <c r="BP370" s="317"/>
      <c r="BQ370" s="317"/>
      <c r="BR370" s="317"/>
      <c r="BS370" s="317"/>
      <c r="BT370" s="317"/>
      <c r="BU370" s="317"/>
      <c r="BV370" s="317"/>
      <c r="BW370" s="317"/>
      <c r="BX370" s="317"/>
      <c r="BY370" s="317"/>
      <c r="BZ370" s="317"/>
    </row>
    <row r="371" spans="3:78">
      <c r="C371" s="318"/>
      <c r="D371" s="318"/>
      <c r="E371" s="318"/>
      <c r="F371" s="307"/>
      <c r="G371" s="307"/>
      <c r="H371" s="307"/>
      <c r="I371" s="307"/>
      <c r="J371" s="307"/>
      <c r="K371" s="307"/>
      <c r="L371" s="307"/>
      <c r="M371" s="307"/>
      <c r="N371" s="307"/>
      <c r="O371" s="307"/>
      <c r="P371" s="307"/>
      <c r="Q371" s="307"/>
      <c r="R371" s="307"/>
      <c r="S371" s="307"/>
      <c r="T371" s="307"/>
      <c r="U371" s="307"/>
      <c r="V371" s="307"/>
      <c r="W371" s="317"/>
      <c r="X371" s="317"/>
      <c r="Y371" s="317"/>
      <c r="Z371" s="317"/>
      <c r="AA371" s="317"/>
      <c r="AB371" s="317"/>
      <c r="AC371" s="317"/>
      <c r="AD371" s="317"/>
      <c r="AE371" s="317"/>
      <c r="AF371" s="317"/>
      <c r="AG371" s="317"/>
      <c r="AH371" s="317"/>
      <c r="AI371" s="317"/>
      <c r="AJ371" s="317"/>
      <c r="AK371" s="317"/>
      <c r="AL371" s="317"/>
      <c r="AM371" s="317"/>
      <c r="AN371" s="317"/>
      <c r="AO371" s="317"/>
      <c r="AP371" s="317"/>
      <c r="AQ371" s="317"/>
      <c r="AR371" s="317"/>
      <c r="AS371" s="317"/>
      <c r="AT371" s="317"/>
      <c r="AU371" s="317"/>
      <c r="AV371" s="317"/>
      <c r="AW371" s="317"/>
      <c r="AX371" s="317"/>
      <c r="AY371" s="317"/>
      <c r="AZ371" s="317"/>
      <c r="BA371" s="317"/>
      <c r="BB371" s="317"/>
      <c r="BC371" s="317"/>
      <c r="BD371" s="317"/>
      <c r="BE371" s="317"/>
      <c r="BF371" s="317"/>
      <c r="BG371" s="317"/>
      <c r="BH371" s="317"/>
      <c r="BI371" s="317"/>
      <c r="BJ371" s="317"/>
      <c r="BK371" s="317"/>
      <c r="BL371" s="317"/>
      <c r="BM371" s="317"/>
      <c r="BN371" s="317"/>
      <c r="BO371" s="317"/>
      <c r="BP371" s="317"/>
      <c r="BQ371" s="317"/>
      <c r="BR371" s="317"/>
      <c r="BS371" s="317"/>
      <c r="BT371" s="317"/>
      <c r="BU371" s="317"/>
      <c r="BV371" s="317"/>
      <c r="BW371" s="317"/>
      <c r="BX371" s="317"/>
      <c r="BY371" s="317"/>
      <c r="BZ371" s="317"/>
    </row>
    <row r="372" spans="3:78">
      <c r="C372" s="318"/>
      <c r="D372" s="318"/>
      <c r="E372" s="318"/>
      <c r="F372" s="307"/>
      <c r="G372" s="307"/>
      <c r="H372" s="307"/>
      <c r="I372" s="307"/>
      <c r="J372" s="307"/>
      <c r="K372" s="307"/>
      <c r="L372" s="307"/>
      <c r="M372" s="307"/>
      <c r="N372" s="307"/>
      <c r="O372" s="307"/>
      <c r="P372" s="307"/>
      <c r="Q372" s="307"/>
      <c r="R372" s="307"/>
      <c r="S372" s="307"/>
      <c r="T372" s="307"/>
      <c r="U372" s="307"/>
      <c r="V372" s="307"/>
      <c r="W372" s="317"/>
      <c r="X372" s="317"/>
      <c r="Y372" s="317"/>
      <c r="Z372" s="317"/>
      <c r="AA372" s="317"/>
      <c r="AB372" s="317"/>
      <c r="AC372" s="317"/>
      <c r="AD372" s="317"/>
      <c r="AE372" s="317"/>
      <c r="AF372" s="317"/>
      <c r="AG372" s="317"/>
      <c r="AH372" s="317"/>
      <c r="AI372" s="317"/>
      <c r="AJ372" s="317"/>
      <c r="AK372" s="317"/>
      <c r="AL372" s="317"/>
      <c r="AM372" s="317"/>
      <c r="AN372" s="317"/>
      <c r="AO372" s="317"/>
      <c r="AP372" s="317"/>
      <c r="AQ372" s="317"/>
      <c r="AR372" s="317"/>
      <c r="AS372" s="317"/>
      <c r="AT372" s="317"/>
      <c r="AU372" s="317"/>
      <c r="AV372" s="317"/>
      <c r="AW372" s="317"/>
      <c r="AX372" s="317"/>
      <c r="AY372" s="317"/>
      <c r="AZ372" s="317"/>
      <c r="BA372" s="317"/>
      <c r="BB372" s="317"/>
      <c r="BC372" s="317"/>
      <c r="BD372" s="317"/>
      <c r="BE372" s="317"/>
      <c r="BF372" s="317"/>
      <c r="BG372" s="317"/>
      <c r="BH372" s="317"/>
      <c r="BI372" s="317"/>
      <c r="BJ372" s="317"/>
      <c r="BK372" s="317"/>
      <c r="BL372" s="317"/>
      <c r="BM372" s="317"/>
      <c r="BN372" s="317"/>
      <c r="BO372" s="317"/>
      <c r="BP372" s="317"/>
      <c r="BQ372" s="317"/>
      <c r="BR372" s="317"/>
      <c r="BS372" s="317"/>
      <c r="BT372" s="317"/>
      <c r="BU372" s="317"/>
      <c r="BV372" s="317"/>
      <c r="BW372" s="317"/>
      <c r="BX372" s="317"/>
      <c r="BY372" s="317"/>
      <c r="BZ372" s="317"/>
    </row>
    <row r="373" spans="3:78">
      <c r="C373" s="318"/>
      <c r="D373" s="318"/>
      <c r="E373" s="318"/>
      <c r="F373" s="307"/>
      <c r="G373" s="307"/>
      <c r="H373" s="307"/>
      <c r="I373" s="307"/>
      <c r="J373" s="307"/>
      <c r="K373" s="307"/>
      <c r="L373" s="307"/>
      <c r="M373" s="307"/>
      <c r="N373" s="307"/>
      <c r="O373" s="307"/>
      <c r="P373" s="307"/>
      <c r="Q373" s="307"/>
      <c r="R373" s="307"/>
      <c r="S373" s="307"/>
      <c r="T373" s="307"/>
      <c r="U373" s="307"/>
      <c r="V373" s="307"/>
      <c r="W373" s="317"/>
      <c r="X373" s="317"/>
      <c r="Y373" s="317"/>
      <c r="Z373" s="317"/>
      <c r="AA373" s="317"/>
      <c r="AB373" s="317"/>
      <c r="AC373" s="317"/>
      <c r="AD373" s="317"/>
      <c r="AE373" s="317"/>
      <c r="AF373" s="317"/>
      <c r="AG373" s="317"/>
      <c r="AH373" s="317"/>
      <c r="AI373" s="317"/>
      <c r="AJ373" s="317"/>
      <c r="AK373" s="317"/>
      <c r="AL373" s="317"/>
      <c r="AM373" s="317"/>
      <c r="AN373" s="317"/>
      <c r="AO373" s="317"/>
      <c r="AP373" s="317"/>
      <c r="AQ373" s="317"/>
      <c r="AR373" s="317"/>
      <c r="AS373" s="317"/>
      <c r="AT373" s="317"/>
      <c r="AU373" s="317"/>
      <c r="AV373" s="317"/>
      <c r="AW373" s="317"/>
      <c r="AX373" s="317"/>
      <c r="AY373" s="317"/>
      <c r="AZ373" s="317"/>
      <c r="BA373" s="317"/>
      <c r="BB373" s="317"/>
      <c r="BC373" s="317"/>
      <c r="BD373" s="317"/>
      <c r="BE373" s="317"/>
      <c r="BF373" s="317"/>
      <c r="BG373" s="317"/>
      <c r="BH373" s="317"/>
      <c r="BI373" s="317"/>
      <c r="BJ373" s="317"/>
      <c r="BK373" s="317"/>
      <c r="BL373" s="317"/>
      <c r="BM373" s="317"/>
      <c r="BN373" s="317"/>
      <c r="BO373" s="317"/>
      <c r="BP373" s="317"/>
      <c r="BQ373" s="317"/>
      <c r="BR373" s="317"/>
      <c r="BS373" s="317"/>
      <c r="BT373" s="317"/>
      <c r="BU373" s="317"/>
      <c r="BV373" s="317"/>
      <c r="BW373" s="317"/>
      <c r="BX373" s="317"/>
      <c r="BY373" s="317"/>
      <c r="BZ373" s="317"/>
    </row>
    <row r="374" spans="3:78">
      <c r="C374" s="318"/>
      <c r="D374" s="318"/>
      <c r="E374" s="318"/>
      <c r="F374" s="307"/>
      <c r="G374" s="307"/>
      <c r="H374" s="307"/>
      <c r="I374" s="307"/>
      <c r="J374" s="307"/>
      <c r="K374" s="307"/>
      <c r="L374" s="307"/>
      <c r="M374" s="307"/>
      <c r="N374" s="307"/>
      <c r="O374" s="307"/>
      <c r="P374" s="307"/>
      <c r="Q374" s="307"/>
      <c r="R374" s="307"/>
      <c r="S374" s="307"/>
      <c r="T374" s="307"/>
      <c r="U374" s="307"/>
      <c r="V374" s="307"/>
      <c r="W374" s="317"/>
      <c r="X374" s="317"/>
      <c r="Y374" s="317"/>
      <c r="Z374" s="317"/>
      <c r="AA374" s="317"/>
      <c r="AB374" s="317"/>
      <c r="AC374" s="317"/>
      <c r="AD374" s="317"/>
      <c r="AE374" s="317"/>
      <c r="AF374" s="317"/>
      <c r="AG374" s="317"/>
      <c r="AH374" s="317"/>
      <c r="AI374" s="317"/>
      <c r="AJ374" s="317"/>
      <c r="AK374" s="317"/>
      <c r="AL374" s="317"/>
      <c r="AM374" s="317"/>
      <c r="AN374" s="317"/>
      <c r="AO374" s="317"/>
      <c r="AP374" s="317"/>
      <c r="AQ374" s="317"/>
      <c r="AR374" s="317"/>
      <c r="AS374" s="317"/>
      <c r="AT374" s="317"/>
      <c r="AU374" s="317"/>
      <c r="AV374" s="317"/>
      <c r="AW374" s="317"/>
      <c r="AX374" s="317"/>
      <c r="AY374" s="317"/>
      <c r="AZ374" s="317"/>
      <c r="BA374" s="317"/>
      <c r="BB374" s="317"/>
      <c r="BC374" s="317"/>
      <c r="BD374" s="317"/>
      <c r="BE374" s="317"/>
      <c r="BF374" s="317"/>
      <c r="BG374" s="317"/>
      <c r="BH374" s="317"/>
      <c r="BI374" s="317"/>
      <c r="BJ374" s="317"/>
      <c r="BK374" s="317"/>
      <c r="BL374" s="317"/>
      <c r="BM374" s="317"/>
      <c r="BN374" s="317"/>
      <c r="BO374" s="317"/>
      <c r="BP374" s="317"/>
      <c r="BQ374" s="317"/>
      <c r="BR374" s="317"/>
      <c r="BS374" s="317"/>
      <c r="BT374" s="317"/>
      <c r="BU374" s="317"/>
      <c r="BV374" s="317"/>
      <c r="BW374" s="317"/>
      <c r="BX374" s="317"/>
      <c r="BY374" s="317"/>
      <c r="BZ374" s="317"/>
    </row>
    <row r="375" spans="3:78">
      <c r="C375" s="318"/>
      <c r="D375" s="318"/>
      <c r="E375" s="318"/>
      <c r="F375" s="307"/>
      <c r="G375" s="307"/>
      <c r="H375" s="307"/>
      <c r="I375" s="307"/>
      <c r="J375" s="307"/>
      <c r="K375" s="307"/>
      <c r="L375" s="307"/>
      <c r="M375" s="307"/>
      <c r="N375" s="307"/>
      <c r="O375" s="307"/>
      <c r="P375" s="307"/>
      <c r="Q375" s="307"/>
      <c r="R375" s="307"/>
      <c r="S375" s="307"/>
      <c r="T375" s="307"/>
      <c r="U375" s="307"/>
      <c r="V375" s="307"/>
      <c r="W375" s="317"/>
      <c r="X375" s="317"/>
      <c r="Y375" s="317"/>
      <c r="Z375" s="317"/>
      <c r="AA375" s="317"/>
      <c r="AB375" s="317"/>
      <c r="AC375" s="317"/>
      <c r="AD375" s="317"/>
      <c r="AE375" s="317"/>
      <c r="AF375" s="317"/>
      <c r="AG375" s="317"/>
      <c r="AH375" s="317"/>
      <c r="AI375" s="317"/>
      <c r="AJ375" s="317"/>
      <c r="AK375" s="317"/>
      <c r="AL375" s="317"/>
      <c r="AM375" s="317"/>
      <c r="AN375" s="317"/>
      <c r="AO375" s="317"/>
      <c r="AP375" s="317"/>
      <c r="AQ375" s="317"/>
      <c r="AR375" s="317"/>
      <c r="AS375" s="317"/>
      <c r="AT375" s="317"/>
      <c r="AU375" s="317"/>
      <c r="AV375" s="317"/>
      <c r="AW375" s="317"/>
      <c r="AX375" s="317"/>
      <c r="AY375" s="317"/>
      <c r="AZ375" s="317"/>
      <c r="BA375" s="317"/>
      <c r="BB375" s="317"/>
      <c r="BC375" s="317"/>
      <c r="BD375" s="317"/>
      <c r="BE375" s="317"/>
      <c r="BF375" s="317"/>
      <c r="BG375" s="317"/>
      <c r="BH375" s="317"/>
      <c r="BI375" s="317"/>
      <c r="BJ375" s="317"/>
      <c r="BK375" s="317"/>
      <c r="BL375" s="317"/>
      <c r="BM375" s="317"/>
      <c r="BN375" s="317"/>
      <c r="BO375" s="317"/>
      <c r="BP375" s="317"/>
      <c r="BQ375" s="317"/>
      <c r="BR375" s="317"/>
      <c r="BS375" s="317"/>
      <c r="BT375" s="317"/>
      <c r="BU375" s="317"/>
      <c r="BV375" s="317"/>
      <c r="BW375" s="317"/>
      <c r="BX375" s="317"/>
      <c r="BY375" s="317"/>
      <c r="BZ375" s="317"/>
    </row>
    <row r="376" spans="3:78">
      <c r="C376" s="318"/>
      <c r="D376" s="318"/>
      <c r="E376" s="318"/>
      <c r="F376" s="307"/>
      <c r="G376" s="307"/>
      <c r="H376" s="307"/>
      <c r="I376" s="307"/>
      <c r="J376" s="307"/>
      <c r="K376" s="307"/>
      <c r="L376" s="307"/>
      <c r="M376" s="307"/>
      <c r="N376" s="307"/>
      <c r="O376" s="307"/>
      <c r="P376" s="307"/>
      <c r="Q376" s="307"/>
      <c r="R376" s="307"/>
      <c r="S376" s="307"/>
      <c r="T376" s="307"/>
      <c r="U376" s="307"/>
      <c r="V376" s="307"/>
      <c r="W376" s="317"/>
      <c r="X376" s="317"/>
      <c r="Y376" s="317"/>
      <c r="Z376" s="317"/>
      <c r="AA376" s="317"/>
      <c r="AB376" s="317"/>
      <c r="AC376" s="317"/>
      <c r="AD376" s="317"/>
      <c r="AE376" s="317"/>
      <c r="AF376" s="317"/>
      <c r="AG376" s="317"/>
      <c r="AH376" s="317"/>
      <c r="AI376" s="317"/>
      <c r="AJ376" s="317"/>
      <c r="AK376" s="317"/>
      <c r="AL376" s="317"/>
      <c r="AM376" s="317"/>
      <c r="AN376" s="317"/>
      <c r="AO376" s="317"/>
      <c r="AP376" s="317"/>
      <c r="AQ376" s="317"/>
      <c r="AR376" s="317"/>
      <c r="AS376" s="317"/>
      <c r="AT376" s="317"/>
      <c r="AU376" s="317"/>
      <c r="AV376" s="317"/>
      <c r="AW376" s="317"/>
      <c r="AX376" s="317"/>
      <c r="AY376" s="317"/>
      <c r="AZ376" s="317"/>
      <c r="BA376" s="317"/>
      <c r="BB376" s="317"/>
      <c r="BC376" s="317"/>
      <c r="BD376" s="317"/>
      <c r="BE376" s="317"/>
      <c r="BF376" s="317"/>
      <c r="BG376" s="317"/>
      <c r="BH376" s="317"/>
      <c r="BI376" s="317"/>
      <c r="BJ376" s="317"/>
      <c r="BK376" s="317"/>
      <c r="BL376" s="317"/>
      <c r="BM376" s="317"/>
      <c r="BN376" s="317"/>
      <c r="BO376" s="317"/>
      <c r="BP376" s="317"/>
      <c r="BQ376" s="317"/>
      <c r="BR376" s="317"/>
      <c r="BS376" s="317"/>
      <c r="BT376" s="317"/>
      <c r="BU376" s="317"/>
      <c r="BV376" s="317"/>
      <c r="BW376" s="317"/>
      <c r="BX376" s="317"/>
      <c r="BY376" s="317"/>
      <c r="BZ376" s="317"/>
    </row>
    <row r="377" spans="3:78">
      <c r="C377" s="318"/>
      <c r="D377" s="318"/>
      <c r="E377" s="318"/>
      <c r="F377" s="307"/>
      <c r="G377" s="307"/>
      <c r="H377" s="307"/>
      <c r="I377" s="307"/>
      <c r="J377" s="307"/>
      <c r="K377" s="307"/>
      <c r="L377" s="307"/>
      <c r="M377" s="307"/>
      <c r="N377" s="307"/>
      <c r="O377" s="307"/>
      <c r="P377" s="307"/>
      <c r="Q377" s="307"/>
      <c r="R377" s="307"/>
      <c r="S377" s="307"/>
      <c r="T377" s="307"/>
      <c r="U377" s="307"/>
      <c r="V377" s="307"/>
      <c r="W377" s="317"/>
      <c r="X377" s="317"/>
      <c r="Y377" s="317"/>
      <c r="Z377" s="317"/>
      <c r="AA377" s="317"/>
      <c r="AB377" s="317"/>
      <c r="AC377" s="317"/>
      <c r="AD377" s="317"/>
      <c r="AE377" s="317"/>
      <c r="AF377" s="317"/>
      <c r="AG377" s="317"/>
      <c r="AH377" s="317"/>
      <c r="AI377" s="317"/>
      <c r="AJ377" s="317"/>
      <c r="AK377" s="317"/>
      <c r="AL377" s="317"/>
      <c r="AM377" s="317"/>
      <c r="AN377" s="317"/>
      <c r="AO377" s="317"/>
      <c r="AP377" s="317"/>
      <c r="AQ377" s="317"/>
      <c r="AR377" s="317"/>
      <c r="AS377" s="317"/>
      <c r="AT377" s="317"/>
      <c r="AU377" s="317"/>
      <c r="AV377" s="317"/>
      <c r="AW377" s="317"/>
      <c r="AX377" s="317"/>
      <c r="AY377" s="317"/>
      <c r="AZ377" s="317"/>
      <c r="BA377" s="317"/>
      <c r="BB377" s="317"/>
      <c r="BC377" s="317"/>
      <c r="BD377" s="317"/>
      <c r="BE377" s="317"/>
      <c r="BF377" s="317"/>
      <c r="BG377" s="317"/>
      <c r="BH377" s="317"/>
      <c r="BI377" s="317"/>
      <c r="BJ377" s="317"/>
      <c r="BK377" s="317"/>
      <c r="BL377" s="317"/>
      <c r="BM377" s="317"/>
      <c r="BN377" s="317"/>
      <c r="BO377" s="317"/>
      <c r="BP377" s="317"/>
      <c r="BQ377" s="317"/>
      <c r="BR377" s="317"/>
      <c r="BS377" s="317"/>
      <c r="BT377" s="317"/>
      <c r="BU377" s="317"/>
      <c r="BV377" s="317"/>
      <c r="BW377" s="317"/>
      <c r="BX377" s="317"/>
      <c r="BY377" s="317"/>
      <c r="BZ377" s="317"/>
    </row>
    <row r="378" spans="3:78">
      <c r="C378" s="318"/>
      <c r="D378" s="318"/>
      <c r="E378" s="318"/>
      <c r="F378" s="307"/>
      <c r="G378" s="307"/>
      <c r="H378" s="307"/>
      <c r="I378" s="307"/>
      <c r="J378" s="307"/>
      <c r="K378" s="307"/>
      <c r="L378" s="307"/>
      <c r="M378" s="307"/>
      <c r="N378" s="307"/>
      <c r="O378" s="307"/>
      <c r="P378" s="307"/>
      <c r="Q378" s="307"/>
      <c r="R378" s="307"/>
      <c r="S378" s="307"/>
      <c r="T378" s="307"/>
      <c r="U378" s="307"/>
      <c r="V378" s="307"/>
      <c r="W378" s="317"/>
      <c r="X378" s="317"/>
      <c r="Y378" s="317"/>
      <c r="Z378" s="317"/>
      <c r="AA378" s="317"/>
      <c r="AB378" s="317"/>
      <c r="AC378" s="317"/>
      <c r="AD378" s="317"/>
      <c r="AE378" s="317"/>
      <c r="AF378" s="317"/>
      <c r="AG378" s="317"/>
      <c r="AH378" s="317"/>
      <c r="AI378" s="317"/>
      <c r="AJ378" s="317"/>
      <c r="AK378" s="317"/>
      <c r="AL378" s="317"/>
      <c r="AM378" s="317"/>
      <c r="AN378" s="317"/>
      <c r="AO378" s="317"/>
      <c r="AP378" s="317"/>
      <c r="AQ378" s="317"/>
      <c r="AR378" s="317"/>
      <c r="AS378" s="317"/>
      <c r="AT378" s="317"/>
      <c r="AU378" s="317"/>
      <c r="AV378" s="317"/>
      <c r="AW378" s="317"/>
      <c r="AX378" s="317"/>
      <c r="AY378" s="317"/>
      <c r="AZ378" s="317"/>
      <c r="BA378" s="317"/>
      <c r="BB378" s="317"/>
      <c r="BC378" s="317"/>
      <c r="BD378" s="317"/>
      <c r="BE378" s="317"/>
      <c r="BF378" s="317"/>
      <c r="BG378" s="317"/>
      <c r="BH378" s="317"/>
      <c r="BI378" s="317"/>
      <c r="BJ378" s="317"/>
      <c r="BK378" s="317"/>
      <c r="BL378" s="317"/>
      <c r="BM378" s="317"/>
      <c r="BN378" s="317"/>
      <c r="BO378" s="317"/>
      <c r="BP378" s="317"/>
      <c r="BQ378" s="317"/>
      <c r="BR378" s="317"/>
      <c r="BS378" s="317"/>
      <c r="BT378" s="317"/>
      <c r="BU378" s="317"/>
      <c r="BV378" s="317"/>
      <c r="BW378" s="317"/>
      <c r="BX378" s="317"/>
      <c r="BY378" s="317"/>
      <c r="BZ378" s="317"/>
    </row>
    <row r="379" spans="3:78">
      <c r="C379" s="318"/>
      <c r="D379" s="318"/>
      <c r="E379" s="318"/>
      <c r="F379" s="307"/>
      <c r="G379" s="307"/>
      <c r="H379" s="307"/>
      <c r="I379" s="307"/>
      <c r="J379" s="307"/>
      <c r="K379" s="307"/>
      <c r="L379" s="307"/>
      <c r="M379" s="307"/>
      <c r="N379" s="307"/>
      <c r="O379" s="307"/>
      <c r="P379" s="307"/>
      <c r="Q379" s="307"/>
      <c r="R379" s="307"/>
      <c r="S379" s="307"/>
      <c r="T379" s="307"/>
      <c r="U379" s="307"/>
      <c r="V379" s="307"/>
      <c r="W379" s="317"/>
      <c r="X379" s="317"/>
      <c r="Y379" s="317"/>
      <c r="Z379" s="317"/>
      <c r="AA379" s="317"/>
      <c r="AB379" s="317"/>
      <c r="AC379" s="317"/>
      <c r="AD379" s="317"/>
      <c r="AE379" s="317"/>
      <c r="AF379" s="317"/>
      <c r="AG379" s="317"/>
      <c r="AH379" s="317"/>
      <c r="AI379" s="317"/>
      <c r="AJ379" s="317"/>
      <c r="AK379" s="317"/>
      <c r="AL379" s="317"/>
      <c r="AM379" s="317"/>
      <c r="AN379" s="317"/>
      <c r="AO379" s="317"/>
      <c r="AP379" s="317"/>
      <c r="AQ379" s="317"/>
      <c r="AR379" s="317"/>
      <c r="AS379" s="317"/>
      <c r="AT379" s="317"/>
      <c r="AU379" s="317"/>
      <c r="AV379" s="317"/>
      <c r="AW379" s="317"/>
      <c r="AX379" s="317"/>
      <c r="AY379" s="317"/>
      <c r="AZ379" s="317"/>
      <c r="BA379" s="317"/>
      <c r="BB379" s="317"/>
      <c r="BC379" s="317"/>
      <c r="BD379" s="317"/>
      <c r="BE379" s="317"/>
      <c r="BF379" s="317"/>
      <c r="BG379" s="317"/>
      <c r="BH379" s="317"/>
      <c r="BI379" s="317"/>
      <c r="BJ379" s="317"/>
      <c r="BK379" s="317"/>
      <c r="BL379" s="317"/>
      <c r="BM379" s="317"/>
      <c r="BN379" s="317"/>
      <c r="BO379" s="317"/>
      <c r="BP379" s="317"/>
      <c r="BQ379" s="317"/>
      <c r="BR379" s="317"/>
      <c r="BS379" s="317"/>
      <c r="BT379" s="317"/>
      <c r="BU379" s="317"/>
      <c r="BV379" s="317"/>
      <c r="BW379" s="317"/>
      <c r="BX379" s="317"/>
      <c r="BY379" s="317"/>
      <c r="BZ379" s="317"/>
    </row>
    <row r="380" spans="3:78">
      <c r="C380" s="318"/>
      <c r="D380" s="318"/>
      <c r="E380" s="318"/>
      <c r="F380" s="307"/>
      <c r="G380" s="307"/>
      <c r="H380" s="307"/>
      <c r="I380" s="307"/>
      <c r="J380" s="307"/>
      <c r="K380" s="307"/>
      <c r="L380" s="307"/>
      <c r="M380" s="307"/>
      <c r="N380" s="307"/>
      <c r="O380" s="307"/>
      <c r="P380" s="307"/>
      <c r="Q380" s="307"/>
      <c r="R380" s="307"/>
      <c r="S380" s="307"/>
      <c r="T380" s="307"/>
      <c r="U380" s="307"/>
      <c r="V380" s="307"/>
      <c r="W380" s="317"/>
      <c r="X380" s="317"/>
      <c r="Y380" s="317"/>
      <c r="Z380" s="317"/>
      <c r="AA380" s="317"/>
      <c r="AB380" s="317"/>
      <c r="AC380" s="317"/>
      <c r="AD380" s="317"/>
      <c r="AE380" s="317"/>
      <c r="AF380" s="317"/>
      <c r="AG380" s="317"/>
      <c r="AH380" s="317"/>
      <c r="AI380" s="317"/>
      <c r="AJ380" s="317"/>
      <c r="AK380" s="317"/>
      <c r="AL380" s="317"/>
      <c r="AM380" s="317"/>
      <c r="AN380" s="317"/>
      <c r="AO380" s="317"/>
      <c r="AP380" s="317"/>
      <c r="AQ380" s="317"/>
      <c r="AR380" s="317"/>
      <c r="AS380" s="317"/>
      <c r="AT380" s="317"/>
      <c r="AU380" s="317"/>
      <c r="AV380" s="317"/>
      <c r="AW380" s="317"/>
      <c r="AX380" s="317"/>
      <c r="AY380" s="317"/>
      <c r="AZ380" s="317"/>
      <c r="BA380" s="317"/>
      <c r="BB380" s="317"/>
      <c r="BC380" s="317"/>
      <c r="BD380" s="317"/>
      <c r="BE380" s="317"/>
      <c r="BF380" s="317"/>
      <c r="BG380" s="317"/>
      <c r="BH380" s="317"/>
      <c r="BI380" s="317"/>
      <c r="BJ380" s="317"/>
      <c r="BK380" s="317"/>
      <c r="BL380" s="317"/>
      <c r="BM380" s="317"/>
      <c r="BN380" s="317"/>
      <c r="BO380" s="317"/>
      <c r="BP380" s="317"/>
      <c r="BQ380" s="317"/>
      <c r="BR380" s="317"/>
      <c r="BS380" s="317"/>
      <c r="BT380" s="317"/>
      <c r="BU380" s="317"/>
      <c r="BV380" s="317"/>
      <c r="BW380" s="317"/>
      <c r="BX380" s="317"/>
      <c r="BY380" s="317"/>
      <c r="BZ380" s="317"/>
    </row>
    <row r="381" spans="3:78">
      <c r="C381" s="318"/>
      <c r="D381" s="318"/>
      <c r="E381" s="318"/>
      <c r="F381" s="307"/>
      <c r="G381" s="307"/>
      <c r="H381" s="307"/>
      <c r="I381" s="307"/>
      <c r="J381" s="307"/>
      <c r="K381" s="307"/>
      <c r="L381" s="307"/>
      <c r="M381" s="307"/>
      <c r="N381" s="307"/>
      <c r="O381" s="307"/>
      <c r="P381" s="307"/>
      <c r="Q381" s="307"/>
      <c r="R381" s="307"/>
      <c r="S381" s="307"/>
      <c r="T381" s="307"/>
      <c r="U381" s="307"/>
      <c r="V381" s="307"/>
      <c r="W381" s="317"/>
      <c r="X381" s="317"/>
      <c r="Y381" s="317"/>
      <c r="Z381" s="317"/>
      <c r="AA381" s="317"/>
      <c r="AB381" s="317"/>
      <c r="AC381" s="317"/>
      <c r="AD381" s="317"/>
      <c r="AE381" s="317"/>
      <c r="AF381" s="317"/>
      <c r="AG381" s="317"/>
      <c r="AH381" s="317"/>
      <c r="AI381" s="317"/>
      <c r="AJ381" s="317"/>
      <c r="AK381" s="317"/>
      <c r="AL381" s="317"/>
      <c r="AM381" s="317"/>
      <c r="AN381" s="317"/>
      <c r="AO381" s="317"/>
      <c r="AP381" s="317"/>
      <c r="AQ381" s="317"/>
      <c r="AR381" s="317"/>
      <c r="AS381" s="317"/>
      <c r="AT381" s="317"/>
      <c r="AU381" s="317"/>
      <c r="AV381" s="317"/>
      <c r="AW381" s="317"/>
      <c r="AX381" s="317"/>
      <c r="AY381" s="317"/>
      <c r="AZ381" s="317"/>
      <c r="BA381" s="317"/>
      <c r="BB381" s="317"/>
      <c r="BC381" s="317"/>
      <c r="BD381" s="317"/>
      <c r="BE381" s="317"/>
      <c r="BF381" s="317"/>
      <c r="BG381" s="317"/>
      <c r="BH381" s="317"/>
      <c r="BI381" s="317"/>
      <c r="BJ381" s="317"/>
      <c r="BK381" s="317"/>
      <c r="BL381" s="317"/>
      <c r="BM381" s="317"/>
      <c r="BN381" s="317"/>
      <c r="BO381" s="317"/>
      <c r="BP381" s="317"/>
      <c r="BQ381" s="317"/>
      <c r="BR381" s="317"/>
      <c r="BS381" s="317"/>
      <c r="BT381" s="317"/>
      <c r="BU381" s="317"/>
      <c r="BV381" s="317"/>
      <c r="BW381" s="317"/>
      <c r="BX381" s="317"/>
      <c r="BY381" s="317"/>
      <c r="BZ381" s="317"/>
    </row>
    <row r="382" spans="3:78">
      <c r="C382" s="318"/>
      <c r="D382" s="318"/>
      <c r="E382" s="318"/>
      <c r="F382" s="307"/>
      <c r="G382" s="307"/>
      <c r="H382" s="307"/>
      <c r="I382" s="307"/>
      <c r="J382" s="307"/>
      <c r="K382" s="307"/>
      <c r="L382" s="307"/>
      <c r="M382" s="307"/>
      <c r="N382" s="307"/>
      <c r="O382" s="307"/>
      <c r="P382" s="307"/>
      <c r="Q382" s="307"/>
      <c r="R382" s="307"/>
      <c r="S382" s="307"/>
      <c r="T382" s="307"/>
      <c r="U382" s="307"/>
      <c r="V382" s="307"/>
      <c r="W382" s="317"/>
      <c r="X382" s="317"/>
      <c r="Y382" s="317"/>
      <c r="Z382" s="317"/>
      <c r="AA382" s="317"/>
      <c r="AB382" s="317"/>
      <c r="AC382" s="317"/>
      <c r="AD382" s="317"/>
      <c r="AE382" s="317"/>
      <c r="AF382" s="317"/>
      <c r="AG382" s="317"/>
      <c r="AH382" s="317"/>
      <c r="AI382" s="317"/>
      <c r="AJ382" s="317"/>
      <c r="AK382" s="317"/>
      <c r="AL382" s="317"/>
      <c r="AM382" s="317"/>
      <c r="AN382" s="317"/>
      <c r="AO382" s="317"/>
      <c r="AP382" s="317"/>
      <c r="AQ382" s="317"/>
      <c r="AR382" s="317"/>
      <c r="AS382" s="317"/>
      <c r="AT382" s="317"/>
      <c r="AU382" s="317"/>
      <c r="AV382" s="317"/>
      <c r="AW382" s="317"/>
      <c r="AX382" s="317"/>
      <c r="AY382" s="317"/>
      <c r="AZ382" s="317"/>
      <c r="BA382" s="317"/>
      <c r="BB382" s="317"/>
      <c r="BC382" s="317"/>
      <c r="BD382" s="317"/>
      <c r="BE382" s="317"/>
      <c r="BF382" s="317"/>
      <c r="BG382" s="317"/>
      <c r="BH382" s="317"/>
      <c r="BI382" s="317"/>
      <c r="BJ382" s="317"/>
      <c r="BK382" s="317"/>
      <c r="BL382" s="317"/>
      <c r="BM382" s="317"/>
      <c r="BN382" s="317"/>
      <c r="BO382" s="317"/>
      <c r="BP382" s="317"/>
      <c r="BQ382" s="317"/>
      <c r="BR382" s="317"/>
      <c r="BS382" s="317"/>
      <c r="BT382" s="317"/>
      <c r="BU382" s="317"/>
      <c r="BV382" s="317"/>
      <c r="BW382" s="317"/>
      <c r="BX382" s="317"/>
      <c r="BY382" s="317"/>
      <c r="BZ382" s="317"/>
    </row>
    <row r="383" spans="3:78">
      <c r="C383" s="318"/>
      <c r="D383" s="318"/>
      <c r="E383" s="318"/>
      <c r="F383" s="307"/>
      <c r="G383" s="307"/>
      <c r="H383" s="307"/>
      <c r="I383" s="307"/>
      <c r="J383" s="307"/>
      <c r="K383" s="307"/>
      <c r="L383" s="307"/>
      <c r="M383" s="307"/>
      <c r="N383" s="307"/>
      <c r="O383" s="307"/>
      <c r="P383" s="307"/>
      <c r="Q383" s="307"/>
      <c r="R383" s="307"/>
      <c r="S383" s="307"/>
      <c r="T383" s="307"/>
      <c r="U383" s="307"/>
      <c r="V383" s="307"/>
      <c r="W383" s="317"/>
      <c r="X383" s="317"/>
      <c r="Y383" s="317"/>
      <c r="Z383" s="317"/>
      <c r="AA383" s="317"/>
      <c r="AB383" s="317"/>
      <c r="AC383" s="317"/>
      <c r="AD383" s="317"/>
      <c r="AE383" s="317"/>
      <c r="AF383" s="317"/>
      <c r="AG383" s="317"/>
      <c r="AH383" s="317"/>
      <c r="AI383" s="317"/>
      <c r="AJ383" s="317"/>
      <c r="AK383" s="317"/>
      <c r="AL383" s="317"/>
      <c r="AM383" s="317"/>
      <c r="AN383" s="317"/>
      <c r="AO383" s="317"/>
      <c r="AP383" s="317"/>
      <c r="AQ383" s="317"/>
      <c r="AR383" s="317"/>
      <c r="AS383" s="317"/>
      <c r="AT383" s="317"/>
      <c r="AU383" s="317"/>
      <c r="AV383" s="317"/>
      <c r="AW383" s="317"/>
      <c r="AX383" s="317"/>
      <c r="AY383" s="317"/>
      <c r="AZ383" s="317"/>
      <c r="BA383" s="317"/>
      <c r="BB383" s="317"/>
      <c r="BC383" s="317"/>
      <c r="BD383" s="317"/>
      <c r="BE383" s="317"/>
      <c r="BF383" s="317"/>
      <c r="BG383" s="317"/>
      <c r="BH383" s="317"/>
      <c r="BI383" s="317"/>
      <c r="BJ383" s="317"/>
      <c r="BK383" s="317"/>
      <c r="BL383" s="317"/>
      <c r="BM383" s="317"/>
      <c r="BN383" s="317"/>
      <c r="BO383" s="317"/>
      <c r="BP383" s="317"/>
      <c r="BQ383" s="317"/>
      <c r="BR383" s="317"/>
      <c r="BS383" s="317"/>
      <c r="BT383" s="317"/>
      <c r="BU383" s="317"/>
      <c r="BV383" s="317"/>
      <c r="BW383" s="317"/>
      <c r="BX383" s="317"/>
      <c r="BY383" s="317"/>
      <c r="BZ383" s="317"/>
    </row>
    <row r="384" spans="3:78">
      <c r="C384" s="318"/>
      <c r="D384" s="318"/>
      <c r="E384" s="318"/>
      <c r="F384" s="307"/>
      <c r="G384" s="307"/>
      <c r="H384" s="307"/>
      <c r="I384" s="307"/>
      <c r="J384" s="307"/>
      <c r="K384" s="307"/>
      <c r="L384" s="307"/>
      <c r="M384" s="307"/>
      <c r="N384" s="307"/>
      <c r="O384" s="307"/>
      <c r="P384" s="307"/>
      <c r="Q384" s="307"/>
      <c r="R384" s="307"/>
      <c r="S384" s="307"/>
      <c r="T384" s="307"/>
      <c r="U384" s="307"/>
      <c r="V384" s="307"/>
      <c r="W384" s="317"/>
      <c r="X384" s="317"/>
      <c r="Y384" s="317"/>
      <c r="Z384" s="317"/>
      <c r="AA384" s="317"/>
      <c r="AB384" s="317"/>
      <c r="AC384" s="317"/>
      <c r="AD384" s="317"/>
      <c r="AE384" s="317"/>
      <c r="AF384" s="317"/>
      <c r="AG384" s="317"/>
      <c r="AH384" s="317"/>
      <c r="AI384" s="317"/>
      <c r="AJ384" s="317"/>
      <c r="AK384" s="317"/>
      <c r="AL384" s="317"/>
      <c r="AM384" s="317"/>
      <c r="AN384" s="317"/>
      <c r="AO384" s="317"/>
      <c r="AP384" s="317"/>
      <c r="AQ384" s="317"/>
      <c r="AR384" s="317"/>
      <c r="AS384" s="317"/>
      <c r="AT384" s="317"/>
      <c r="AU384" s="317"/>
      <c r="AV384" s="317"/>
      <c r="AW384" s="317"/>
      <c r="AX384" s="317"/>
      <c r="AY384" s="317"/>
      <c r="AZ384" s="317"/>
      <c r="BA384" s="317"/>
      <c r="BB384" s="317"/>
      <c r="BC384" s="317"/>
      <c r="BD384" s="317"/>
      <c r="BE384" s="317"/>
      <c r="BF384" s="317"/>
      <c r="BG384" s="317"/>
      <c r="BH384" s="317"/>
      <c r="BI384" s="317"/>
      <c r="BJ384" s="317"/>
      <c r="BK384" s="317"/>
      <c r="BL384" s="317"/>
      <c r="BM384" s="317"/>
      <c r="BN384" s="317"/>
      <c r="BO384" s="317"/>
      <c r="BP384" s="317"/>
      <c r="BQ384" s="317"/>
      <c r="BR384" s="317"/>
      <c r="BS384" s="317"/>
      <c r="BT384" s="317"/>
      <c r="BU384" s="317"/>
      <c r="BV384" s="317"/>
      <c r="BW384" s="317"/>
      <c r="BX384" s="317"/>
      <c r="BY384" s="317"/>
      <c r="BZ384" s="317"/>
    </row>
    <row r="385" spans="3:78">
      <c r="C385" s="318"/>
      <c r="D385" s="318"/>
      <c r="E385" s="318"/>
      <c r="F385" s="307"/>
      <c r="G385" s="307"/>
      <c r="H385" s="307"/>
      <c r="I385" s="307"/>
      <c r="J385" s="307"/>
      <c r="K385" s="307"/>
      <c r="L385" s="307"/>
      <c r="M385" s="307"/>
      <c r="N385" s="307"/>
      <c r="O385" s="307"/>
      <c r="P385" s="307"/>
      <c r="Q385" s="307"/>
      <c r="R385" s="307"/>
      <c r="S385" s="307"/>
      <c r="T385" s="307"/>
      <c r="U385" s="307"/>
      <c r="V385" s="307"/>
      <c r="W385" s="317"/>
      <c r="X385" s="317"/>
      <c r="Y385" s="317"/>
      <c r="Z385" s="317"/>
      <c r="AA385" s="317"/>
      <c r="AB385" s="317"/>
      <c r="AC385" s="317"/>
      <c r="AD385" s="317"/>
      <c r="AE385" s="317"/>
      <c r="AF385" s="317"/>
      <c r="AG385" s="317"/>
      <c r="AH385" s="317"/>
      <c r="AI385" s="317"/>
      <c r="AJ385" s="317"/>
      <c r="AK385" s="317"/>
      <c r="AL385" s="317"/>
      <c r="AM385" s="317"/>
      <c r="AN385" s="317"/>
      <c r="AO385" s="317"/>
      <c r="AP385" s="317"/>
      <c r="AQ385" s="317"/>
      <c r="AR385" s="317"/>
      <c r="AS385" s="317"/>
      <c r="AT385" s="317"/>
      <c r="AU385" s="317"/>
      <c r="AV385" s="317"/>
      <c r="AW385" s="317"/>
      <c r="AX385" s="317"/>
      <c r="AY385" s="317"/>
      <c r="AZ385" s="317"/>
      <c r="BA385" s="317"/>
      <c r="BB385" s="317"/>
      <c r="BC385" s="317"/>
      <c r="BD385" s="317"/>
      <c r="BE385" s="317"/>
      <c r="BF385" s="317"/>
      <c r="BG385" s="317"/>
      <c r="BH385" s="317"/>
      <c r="BI385" s="317"/>
      <c r="BJ385" s="317"/>
      <c r="BK385" s="317"/>
      <c r="BL385" s="317"/>
      <c r="BM385" s="317"/>
      <c r="BN385" s="317"/>
      <c r="BO385" s="317"/>
      <c r="BP385" s="317"/>
      <c r="BQ385" s="317"/>
      <c r="BR385" s="317"/>
      <c r="BS385" s="317"/>
      <c r="BT385" s="317"/>
      <c r="BU385" s="317"/>
      <c r="BV385" s="317"/>
      <c r="BW385" s="317"/>
      <c r="BX385" s="317"/>
      <c r="BY385" s="317"/>
      <c r="BZ385" s="317"/>
    </row>
    <row r="386" spans="3:78">
      <c r="C386" s="318"/>
      <c r="D386" s="318"/>
      <c r="E386" s="318"/>
      <c r="F386" s="307"/>
      <c r="G386" s="307"/>
      <c r="H386" s="307"/>
      <c r="I386" s="307"/>
      <c r="J386" s="307"/>
      <c r="K386" s="307"/>
      <c r="L386" s="307"/>
      <c r="M386" s="307"/>
      <c r="N386" s="307"/>
      <c r="O386" s="307"/>
      <c r="P386" s="307"/>
      <c r="Q386" s="307"/>
      <c r="R386" s="307"/>
      <c r="S386" s="307"/>
      <c r="T386" s="307"/>
      <c r="U386" s="307"/>
      <c r="V386" s="307"/>
      <c r="W386" s="317"/>
      <c r="X386" s="317"/>
      <c r="Y386" s="317"/>
      <c r="Z386" s="317"/>
      <c r="AA386" s="317"/>
      <c r="AB386" s="317"/>
      <c r="AC386" s="317"/>
      <c r="AD386" s="317"/>
      <c r="AE386" s="317"/>
      <c r="AF386" s="317"/>
      <c r="AG386" s="317"/>
      <c r="AH386" s="317"/>
      <c r="AI386" s="317"/>
      <c r="AJ386" s="317"/>
      <c r="AK386" s="317"/>
      <c r="AL386" s="317"/>
      <c r="AM386" s="317"/>
      <c r="AN386" s="317"/>
      <c r="AO386" s="317"/>
      <c r="AP386" s="317"/>
      <c r="AQ386" s="317"/>
      <c r="AR386" s="317"/>
      <c r="AS386" s="317"/>
      <c r="AT386" s="317"/>
      <c r="AU386" s="317"/>
      <c r="AV386" s="317"/>
      <c r="AW386" s="317"/>
      <c r="AX386" s="317"/>
      <c r="AY386" s="317"/>
      <c r="AZ386" s="317"/>
      <c r="BA386" s="317"/>
      <c r="BB386" s="317"/>
      <c r="BC386" s="317"/>
      <c r="BD386" s="317"/>
      <c r="BE386" s="317"/>
      <c r="BF386" s="317"/>
      <c r="BG386" s="317"/>
      <c r="BH386" s="317"/>
      <c r="BI386" s="317"/>
      <c r="BJ386" s="317"/>
      <c r="BK386" s="317"/>
      <c r="BL386" s="317"/>
      <c r="BM386" s="317"/>
      <c r="BN386" s="317"/>
      <c r="BO386" s="317"/>
      <c r="BP386" s="317"/>
      <c r="BQ386" s="317"/>
      <c r="BR386" s="317"/>
      <c r="BS386" s="317"/>
      <c r="BT386" s="317"/>
      <c r="BU386" s="317"/>
      <c r="BV386" s="317"/>
      <c r="BW386" s="317"/>
      <c r="BX386" s="317"/>
      <c r="BY386" s="317"/>
      <c r="BZ386" s="317"/>
    </row>
    <row r="387" spans="3:78">
      <c r="C387" s="318"/>
      <c r="D387" s="318"/>
      <c r="E387" s="318"/>
      <c r="F387" s="307"/>
      <c r="G387" s="307"/>
      <c r="H387" s="307"/>
      <c r="I387" s="307"/>
      <c r="J387" s="307"/>
      <c r="K387" s="307"/>
      <c r="L387" s="307"/>
      <c r="M387" s="307"/>
      <c r="N387" s="307"/>
      <c r="O387" s="307"/>
      <c r="P387" s="307"/>
      <c r="Q387" s="307"/>
      <c r="R387" s="307"/>
      <c r="S387" s="307"/>
      <c r="T387" s="307"/>
      <c r="U387" s="307"/>
      <c r="V387" s="307"/>
      <c r="W387" s="317"/>
      <c r="X387" s="317"/>
      <c r="Y387" s="317"/>
      <c r="Z387" s="317"/>
      <c r="AA387" s="317"/>
      <c r="AB387" s="317"/>
      <c r="AC387" s="317"/>
      <c r="AD387" s="317"/>
      <c r="AE387" s="317"/>
      <c r="AF387" s="317"/>
      <c r="AG387" s="317"/>
      <c r="AH387" s="317"/>
      <c r="AI387" s="317"/>
      <c r="AJ387" s="317"/>
      <c r="AK387" s="317"/>
      <c r="AL387" s="317"/>
      <c r="AM387" s="317"/>
      <c r="AN387" s="317"/>
      <c r="AO387" s="317"/>
      <c r="AP387" s="317"/>
      <c r="AQ387" s="317"/>
      <c r="AR387" s="317"/>
      <c r="AS387" s="317"/>
      <c r="AT387" s="317"/>
      <c r="AU387" s="317"/>
      <c r="AV387" s="317"/>
      <c r="AW387" s="317"/>
      <c r="AX387" s="317"/>
      <c r="AY387" s="317"/>
      <c r="AZ387" s="317"/>
      <c r="BA387" s="317"/>
      <c r="BB387" s="317"/>
      <c r="BC387" s="317"/>
      <c r="BD387" s="317"/>
      <c r="BE387" s="317"/>
      <c r="BF387" s="317"/>
      <c r="BG387" s="317"/>
      <c r="BH387" s="317"/>
      <c r="BI387" s="317"/>
      <c r="BJ387" s="317"/>
      <c r="BK387" s="317"/>
      <c r="BL387" s="317"/>
      <c r="BM387" s="317"/>
      <c r="BN387" s="317"/>
      <c r="BO387" s="317"/>
      <c r="BP387" s="317"/>
      <c r="BQ387" s="317"/>
      <c r="BR387" s="317"/>
      <c r="BS387" s="317"/>
      <c r="BT387" s="317"/>
      <c r="BU387" s="317"/>
      <c r="BV387" s="317"/>
      <c r="BW387" s="317"/>
      <c r="BX387" s="317"/>
      <c r="BY387" s="317"/>
      <c r="BZ387" s="317"/>
    </row>
    <row r="388" spans="3:78">
      <c r="C388" s="318"/>
      <c r="D388" s="318"/>
      <c r="E388" s="318"/>
      <c r="F388" s="307"/>
      <c r="G388" s="307"/>
      <c r="H388" s="307"/>
      <c r="I388" s="307"/>
      <c r="J388" s="307"/>
      <c r="K388" s="307"/>
      <c r="L388" s="307"/>
      <c r="M388" s="307"/>
      <c r="N388" s="307"/>
      <c r="O388" s="307"/>
      <c r="P388" s="307"/>
      <c r="Q388" s="307"/>
      <c r="R388" s="307"/>
      <c r="S388" s="307"/>
      <c r="T388" s="307"/>
      <c r="U388" s="307"/>
      <c r="V388" s="307"/>
      <c r="W388" s="317"/>
      <c r="X388" s="317"/>
      <c r="Y388" s="317"/>
      <c r="Z388" s="317"/>
      <c r="AA388" s="317"/>
      <c r="AB388" s="317"/>
      <c r="AC388" s="317"/>
      <c r="AD388" s="317"/>
      <c r="AE388" s="317"/>
      <c r="AF388" s="317"/>
      <c r="AG388" s="317"/>
      <c r="AH388" s="317"/>
      <c r="AI388" s="317"/>
      <c r="AJ388" s="317"/>
      <c r="AK388" s="317"/>
      <c r="AL388" s="317"/>
      <c r="AM388" s="317"/>
      <c r="AN388" s="317"/>
      <c r="AO388" s="317"/>
      <c r="AP388" s="317"/>
      <c r="AQ388" s="317"/>
      <c r="AR388" s="317"/>
      <c r="AS388" s="317"/>
      <c r="AT388" s="317"/>
      <c r="AU388" s="317"/>
      <c r="AV388" s="317"/>
      <c r="AW388" s="317"/>
      <c r="AX388" s="317"/>
      <c r="AY388" s="317"/>
      <c r="AZ388" s="317"/>
      <c r="BA388" s="317"/>
      <c r="BB388" s="317"/>
      <c r="BC388" s="317"/>
      <c r="BD388" s="317"/>
      <c r="BE388" s="317"/>
      <c r="BF388" s="317"/>
      <c r="BG388" s="317"/>
      <c r="BH388" s="317"/>
      <c r="BI388" s="317"/>
      <c r="BJ388" s="317"/>
      <c r="BK388" s="317"/>
      <c r="BL388" s="317"/>
      <c r="BM388" s="317"/>
      <c r="BN388" s="317"/>
      <c r="BO388" s="317"/>
      <c r="BP388" s="317"/>
      <c r="BQ388" s="317"/>
      <c r="BR388" s="317"/>
      <c r="BS388" s="317"/>
      <c r="BT388" s="317"/>
      <c r="BU388" s="317"/>
      <c r="BV388" s="317"/>
      <c r="BW388" s="317"/>
      <c r="BX388" s="317"/>
      <c r="BY388" s="317"/>
      <c r="BZ388" s="317"/>
    </row>
    <row r="389" spans="3:78">
      <c r="C389" s="318"/>
      <c r="D389" s="318"/>
      <c r="E389" s="318"/>
      <c r="F389" s="307"/>
      <c r="G389" s="307"/>
      <c r="H389" s="307"/>
      <c r="I389" s="307"/>
      <c r="J389" s="307"/>
      <c r="K389" s="307"/>
      <c r="L389" s="307"/>
      <c r="M389" s="307"/>
      <c r="N389" s="307"/>
      <c r="O389" s="307"/>
      <c r="P389" s="307"/>
      <c r="Q389" s="307"/>
      <c r="R389" s="307"/>
      <c r="S389" s="307"/>
      <c r="T389" s="307"/>
      <c r="U389" s="307"/>
      <c r="V389" s="307"/>
      <c r="W389" s="317"/>
      <c r="X389" s="317"/>
      <c r="Y389" s="317"/>
      <c r="Z389" s="317"/>
      <c r="AA389" s="317"/>
      <c r="AB389" s="317"/>
      <c r="AC389" s="317"/>
      <c r="AD389" s="317"/>
      <c r="AE389" s="317"/>
      <c r="AF389" s="317"/>
      <c r="AG389" s="317"/>
      <c r="AH389" s="317"/>
      <c r="AI389" s="317"/>
      <c r="AJ389" s="317"/>
      <c r="AK389" s="317"/>
      <c r="AL389" s="317"/>
      <c r="AM389" s="317"/>
      <c r="AN389" s="317"/>
      <c r="AO389" s="317"/>
      <c r="AP389" s="317"/>
      <c r="AQ389" s="317"/>
      <c r="AR389" s="317"/>
      <c r="AS389" s="317"/>
      <c r="AT389" s="317"/>
      <c r="AU389" s="317"/>
      <c r="AV389" s="317"/>
      <c r="AW389" s="317"/>
      <c r="AX389" s="317"/>
      <c r="AY389" s="317"/>
      <c r="AZ389" s="317"/>
      <c r="BA389" s="317"/>
      <c r="BB389" s="317"/>
      <c r="BC389" s="317"/>
      <c r="BD389" s="317"/>
      <c r="BE389" s="317"/>
      <c r="BF389" s="317"/>
      <c r="BG389" s="317"/>
      <c r="BH389" s="317"/>
      <c r="BI389" s="317"/>
      <c r="BJ389" s="317"/>
      <c r="BK389" s="317"/>
      <c r="BL389" s="317"/>
      <c r="BM389" s="317"/>
      <c r="BN389" s="317"/>
      <c r="BO389" s="317"/>
      <c r="BP389" s="317"/>
      <c r="BQ389" s="317"/>
      <c r="BR389" s="317"/>
      <c r="BS389" s="317"/>
      <c r="BT389" s="317"/>
      <c r="BU389" s="317"/>
      <c r="BV389" s="317"/>
      <c r="BW389" s="317"/>
      <c r="BX389" s="317"/>
      <c r="BY389" s="317"/>
      <c r="BZ389" s="317"/>
    </row>
    <row r="390" spans="3:78">
      <c r="C390" s="318"/>
      <c r="D390" s="318"/>
      <c r="E390" s="318"/>
      <c r="F390" s="307"/>
      <c r="G390" s="307"/>
      <c r="H390" s="307"/>
      <c r="I390" s="307"/>
      <c r="J390" s="307"/>
      <c r="K390" s="307"/>
      <c r="L390" s="307"/>
      <c r="M390" s="307"/>
      <c r="N390" s="307"/>
      <c r="O390" s="307"/>
      <c r="P390" s="307"/>
      <c r="Q390" s="307"/>
      <c r="R390" s="307"/>
      <c r="S390" s="307"/>
      <c r="T390" s="307"/>
      <c r="U390" s="307"/>
      <c r="V390" s="307"/>
      <c r="W390" s="317"/>
      <c r="X390" s="317"/>
      <c r="Y390" s="317"/>
      <c r="Z390" s="317"/>
      <c r="AA390" s="317"/>
      <c r="AB390" s="317"/>
      <c r="AC390" s="317"/>
      <c r="AD390" s="317"/>
      <c r="AE390" s="317"/>
      <c r="AF390" s="317"/>
      <c r="AG390" s="317"/>
      <c r="AH390" s="317"/>
      <c r="AI390" s="317"/>
      <c r="AJ390" s="317"/>
      <c r="AK390" s="317"/>
      <c r="AL390" s="317"/>
      <c r="AM390" s="317"/>
      <c r="AN390" s="317"/>
      <c r="AO390" s="317"/>
      <c r="AP390" s="317"/>
      <c r="AQ390" s="317"/>
      <c r="AR390" s="317"/>
      <c r="AS390" s="317"/>
      <c r="AT390" s="317"/>
      <c r="AU390" s="317"/>
      <c r="AV390" s="317"/>
      <c r="AW390" s="317"/>
      <c r="AX390" s="317"/>
      <c r="AY390" s="317"/>
      <c r="AZ390" s="317"/>
      <c r="BA390" s="317"/>
      <c r="BB390" s="317"/>
      <c r="BC390" s="317"/>
      <c r="BD390" s="317"/>
      <c r="BE390" s="317"/>
      <c r="BF390" s="317"/>
      <c r="BG390" s="317"/>
      <c r="BH390" s="317"/>
      <c r="BI390" s="317"/>
      <c r="BJ390" s="317"/>
      <c r="BK390" s="317"/>
      <c r="BL390" s="317"/>
      <c r="BM390" s="317"/>
      <c r="BN390" s="317"/>
      <c r="BO390" s="317"/>
      <c r="BP390" s="317"/>
      <c r="BQ390" s="317"/>
      <c r="BR390" s="317"/>
      <c r="BS390" s="317"/>
      <c r="BT390" s="317"/>
      <c r="BU390" s="317"/>
      <c r="BV390" s="317"/>
      <c r="BW390" s="317"/>
      <c r="BX390" s="317"/>
      <c r="BY390" s="317"/>
      <c r="BZ390" s="317"/>
    </row>
    <row r="391" spans="3:78">
      <c r="C391" s="318"/>
      <c r="D391" s="318"/>
      <c r="E391" s="318"/>
      <c r="F391" s="307"/>
      <c r="G391" s="307"/>
      <c r="H391" s="307"/>
      <c r="I391" s="307"/>
      <c r="J391" s="307"/>
      <c r="K391" s="307"/>
      <c r="L391" s="307"/>
      <c r="M391" s="307"/>
      <c r="N391" s="307"/>
      <c r="O391" s="307"/>
      <c r="P391" s="307"/>
      <c r="Q391" s="307"/>
      <c r="R391" s="307"/>
      <c r="S391" s="307"/>
      <c r="T391" s="307"/>
      <c r="U391" s="307"/>
      <c r="V391" s="307"/>
      <c r="W391" s="317"/>
      <c r="X391" s="317"/>
      <c r="Y391" s="317"/>
      <c r="Z391" s="317"/>
      <c r="AA391" s="317"/>
      <c r="AB391" s="317"/>
      <c r="AC391" s="317"/>
      <c r="AD391" s="317"/>
      <c r="AE391" s="317"/>
      <c r="AF391" s="317"/>
      <c r="AG391" s="317"/>
      <c r="AH391" s="317"/>
      <c r="AI391" s="317"/>
      <c r="AJ391" s="317"/>
      <c r="AK391" s="317"/>
      <c r="AL391" s="317"/>
      <c r="AM391" s="317"/>
      <c r="AN391" s="317"/>
      <c r="AO391" s="317"/>
      <c r="AP391" s="317"/>
      <c r="AQ391" s="317"/>
      <c r="AR391" s="317"/>
      <c r="AS391" s="317"/>
      <c r="AT391" s="317"/>
      <c r="AU391" s="317"/>
      <c r="AV391" s="317"/>
      <c r="AW391" s="317"/>
      <c r="AX391" s="317"/>
      <c r="AY391" s="317"/>
      <c r="AZ391" s="317"/>
      <c r="BA391" s="317"/>
      <c r="BB391" s="317"/>
      <c r="BC391" s="317"/>
      <c r="BD391" s="317"/>
      <c r="BE391" s="317"/>
      <c r="BF391" s="317"/>
      <c r="BG391" s="317"/>
      <c r="BH391" s="317"/>
      <c r="BI391" s="317"/>
      <c r="BJ391" s="317"/>
      <c r="BK391" s="317"/>
      <c r="BL391" s="317"/>
      <c r="BM391" s="317"/>
      <c r="BN391" s="317"/>
      <c r="BO391" s="317"/>
      <c r="BP391" s="317"/>
      <c r="BQ391" s="317"/>
      <c r="BR391" s="317"/>
      <c r="BS391" s="317"/>
      <c r="BT391" s="317"/>
      <c r="BU391" s="317"/>
      <c r="BV391" s="317"/>
      <c r="BW391" s="317"/>
      <c r="BX391" s="317"/>
      <c r="BY391" s="317"/>
      <c r="BZ391" s="317"/>
    </row>
    <row r="392" spans="3:78">
      <c r="C392" s="318"/>
      <c r="D392" s="318"/>
      <c r="E392" s="318"/>
      <c r="F392" s="307"/>
      <c r="G392" s="307"/>
      <c r="H392" s="307"/>
      <c r="I392" s="307"/>
      <c r="J392" s="307"/>
      <c r="K392" s="307"/>
      <c r="L392" s="307"/>
      <c r="M392" s="307"/>
      <c r="N392" s="307"/>
      <c r="O392" s="307"/>
      <c r="P392" s="307"/>
      <c r="Q392" s="307"/>
      <c r="R392" s="307"/>
      <c r="S392" s="307"/>
      <c r="T392" s="307"/>
      <c r="U392" s="307"/>
      <c r="V392" s="307"/>
      <c r="W392" s="317"/>
      <c r="X392" s="317"/>
      <c r="Y392" s="317"/>
      <c r="Z392" s="317"/>
      <c r="AA392" s="317"/>
      <c r="AB392" s="317"/>
      <c r="AC392" s="317"/>
      <c r="AD392" s="317"/>
      <c r="AE392" s="317"/>
      <c r="AF392" s="317"/>
      <c r="AG392" s="317"/>
      <c r="AH392" s="317"/>
      <c r="AI392" s="317"/>
      <c r="AJ392" s="317"/>
      <c r="AK392" s="317"/>
      <c r="AL392" s="317"/>
      <c r="AM392" s="317"/>
      <c r="AN392" s="317"/>
      <c r="AO392" s="317"/>
      <c r="AP392" s="317"/>
      <c r="AQ392" s="317"/>
      <c r="AR392" s="317"/>
      <c r="AS392" s="317"/>
      <c r="AT392" s="317"/>
      <c r="AU392" s="317"/>
      <c r="AV392" s="317"/>
      <c r="AW392" s="317"/>
      <c r="AX392" s="317"/>
      <c r="AY392" s="317"/>
      <c r="AZ392" s="317"/>
      <c r="BA392" s="317"/>
      <c r="BB392" s="317"/>
      <c r="BC392" s="317"/>
      <c r="BD392" s="317"/>
      <c r="BE392" s="317"/>
      <c r="BF392" s="317"/>
      <c r="BG392" s="317"/>
      <c r="BH392" s="317"/>
      <c r="BI392" s="317"/>
      <c r="BJ392" s="317"/>
      <c r="BK392" s="317"/>
      <c r="BL392" s="317"/>
      <c r="BM392" s="317"/>
      <c r="BN392" s="317"/>
      <c r="BO392" s="317"/>
      <c r="BP392" s="317"/>
      <c r="BQ392" s="317"/>
      <c r="BR392" s="317"/>
      <c r="BS392" s="317"/>
      <c r="BT392" s="317"/>
      <c r="BU392" s="317"/>
      <c r="BV392" s="317"/>
      <c r="BW392" s="317"/>
      <c r="BX392" s="317"/>
      <c r="BY392" s="317"/>
      <c r="BZ392" s="317"/>
    </row>
    <row r="393" spans="3:78">
      <c r="C393" s="318"/>
      <c r="D393" s="318"/>
      <c r="E393" s="318"/>
      <c r="F393" s="307"/>
      <c r="G393" s="307"/>
      <c r="H393" s="307"/>
      <c r="I393" s="307"/>
      <c r="J393" s="307"/>
      <c r="K393" s="307"/>
      <c r="L393" s="307"/>
      <c r="M393" s="307"/>
      <c r="N393" s="307"/>
      <c r="O393" s="307"/>
      <c r="P393" s="307"/>
      <c r="Q393" s="307"/>
      <c r="R393" s="307"/>
      <c r="S393" s="307"/>
      <c r="T393" s="307"/>
      <c r="U393" s="307"/>
      <c r="V393" s="307"/>
      <c r="W393" s="317"/>
      <c r="X393" s="317"/>
      <c r="Y393" s="317"/>
      <c r="Z393" s="317"/>
      <c r="AA393" s="317"/>
      <c r="AB393" s="317"/>
      <c r="AC393" s="317"/>
      <c r="AD393" s="317"/>
      <c r="AE393" s="317"/>
      <c r="AF393" s="317"/>
      <c r="AG393" s="317"/>
      <c r="AH393" s="317"/>
      <c r="AI393" s="317"/>
      <c r="AJ393" s="317"/>
      <c r="AK393" s="317"/>
      <c r="AL393" s="317"/>
      <c r="AM393" s="317"/>
      <c r="AN393" s="317"/>
      <c r="AO393" s="317"/>
      <c r="AP393" s="317"/>
      <c r="AQ393" s="317"/>
      <c r="AR393" s="317"/>
      <c r="AS393" s="317"/>
      <c r="AT393" s="317"/>
      <c r="AU393" s="317"/>
      <c r="AV393" s="317"/>
      <c r="AW393" s="317"/>
      <c r="AX393" s="317"/>
      <c r="AY393" s="317"/>
      <c r="AZ393" s="317"/>
      <c r="BA393" s="317"/>
      <c r="BB393" s="317"/>
      <c r="BC393" s="317"/>
      <c r="BD393" s="317"/>
      <c r="BE393" s="317"/>
      <c r="BF393" s="317"/>
      <c r="BG393" s="317"/>
      <c r="BH393" s="317"/>
      <c r="BI393" s="317"/>
      <c r="BJ393" s="317"/>
      <c r="BK393" s="317"/>
      <c r="BL393" s="317"/>
      <c r="BM393" s="317"/>
      <c r="BN393" s="317"/>
      <c r="BO393" s="317"/>
      <c r="BP393" s="317"/>
      <c r="BQ393" s="317"/>
      <c r="BR393" s="317"/>
      <c r="BS393" s="317"/>
      <c r="BT393" s="317"/>
      <c r="BU393" s="317"/>
      <c r="BV393" s="317"/>
      <c r="BW393" s="317"/>
      <c r="BX393" s="317"/>
      <c r="BY393" s="317"/>
      <c r="BZ393" s="317"/>
    </row>
    <row r="394" spans="3:78">
      <c r="C394" s="318"/>
      <c r="D394" s="318"/>
      <c r="E394" s="318"/>
      <c r="F394" s="307"/>
      <c r="G394" s="307"/>
      <c r="H394" s="307"/>
      <c r="I394" s="307"/>
      <c r="J394" s="307"/>
      <c r="K394" s="307"/>
      <c r="L394" s="307"/>
      <c r="M394" s="307"/>
      <c r="N394" s="307"/>
      <c r="O394" s="307"/>
      <c r="P394" s="307"/>
      <c r="Q394" s="307"/>
      <c r="R394" s="307"/>
      <c r="S394" s="307"/>
      <c r="T394" s="307"/>
      <c r="U394" s="307"/>
      <c r="V394" s="307"/>
      <c r="W394" s="317"/>
      <c r="X394" s="317"/>
      <c r="Y394" s="317"/>
      <c r="Z394" s="317"/>
      <c r="AA394" s="317"/>
      <c r="AB394" s="317"/>
      <c r="AC394" s="317"/>
      <c r="AD394" s="317"/>
      <c r="AE394" s="317"/>
      <c r="AF394" s="317"/>
      <c r="AG394" s="317"/>
      <c r="AH394" s="317"/>
      <c r="AI394" s="317"/>
      <c r="AJ394" s="317"/>
      <c r="AK394" s="317"/>
      <c r="AL394" s="317"/>
      <c r="AM394" s="317"/>
      <c r="AN394" s="317"/>
      <c r="AO394" s="317"/>
      <c r="AP394" s="317"/>
      <c r="AQ394" s="317"/>
      <c r="AR394" s="317"/>
      <c r="AS394" s="317"/>
      <c r="AT394" s="317"/>
      <c r="AU394" s="317"/>
      <c r="AV394" s="317"/>
      <c r="AW394" s="317"/>
      <c r="AX394" s="317"/>
      <c r="AY394" s="317"/>
      <c r="AZ394" s="317"/>
      <c r="BA394" s="317"/>
      <c r="BB394" s="317"/>
      <c r="BC394" s="317"/>
      <c r="BD394" s="317"/>
      <c r="BE394" s="317"/>
      <c r="BF394" s="317"/>
      <c r="BG394" s="317"/>
      <c r="BH394" s="317"/>
      <c r="BI394" s="317"/>
      <c r="BJ394" s="317"/>
      <c r="BK394" s="317"/>
      <c r="BL394" s="317"/>
      <c r="BM394" s="317"/>
      <c r="BN394" s="317"/>
      <c r="BO394" s="317"/>
      <c r="BP394" s="317"/>
      <c r="BQ394" s="317"/>
      <c r="BR394" s="317"/>
      <c r="BS394" s="317"/>
      <c r="BT394" s="317"/>
      <c r="BU394" s="317"/>
      <c r="BV394" s="317"/>
      <c r="BW394" s="317"/>
      <c r="BX394" s="317"/>
      <c r="BY394" s="317"/>
      <c r="BZ394" s="317"/>
    </row>
    <row r="395" spans="3:78">
      <c r="C395" s="318"/>
      <c r="D395" s="318"/>
      <c r="E395" s="318"/>
      <c r="F395" s="307"/>
      <c r="G395" s="307"/>
      <c r="H395" s="307"/>
      <c r="I395" s="307"/>
      <c r="J395" s="307"/>
      <c r="K395" s="307"/>
      <c r="L395" s="307"/>
      <c r="M395" s="307"/>
      <c r="N395" s="307"/>
      <c r="O395" s="307"/>
      <c r="P395" s="307"/>
      <c r="Q395" s="307"/>
      <c r="R395" s="307"/>
      <c r="S395" s="307"/>
      <c r="T395" s="307"/>
      <c r="U395" s="307"/>
      <c r="V395" s="307"/>
      <c r="W395" s="317"/>
      <c r="X395" s="317"/>
      <c r="Y395" s="317"/>
      <c r="Z395" s="317"/>
      <c r="AA395" s="317"/>
      <c r="AB395" s="317"/>
      <c r="AC395" s="317"/>
      <c r="AD395" s="317"/>
      <c r="AE395" s="317"/>
      <c r="AF395" s="317"/>
      <c r="AG395" s="317"/>
      <c r="AH395" s="317"/>
      <c r="AI395" s="317"/>
      <c r="AJ395" s="317"/>
      <c r="AK395" s="317"/>
      <c r="AL395" s="317"/>
      <c r="AM395" s="317"/>
      <c r="AN395" s="317"/>
      <c r="AO395" s="317"/>
      <c r="AP395" s="317"/>
      <c r="AQ395" s="317"/>
      <c r="AR395" s="317"/>
      <c r="AS395" s="317"/>
      <c r="AT395" s="317"/>
      <c r="AU395" s="317"/>
      <c r="AV395" s="317"/>
      <c r="AW395" s="317"/>
      <c r="AX395" s="317"/>
      <c r="AY395" s="317"/>
      <c r="AZ395" s="317"/>
      <c r="BA395" s="317"/>
      <c r="BB395" s="317"/>
      <c r="BC395" s="317"/>
      <c r="BD395" s="317"/>
      <c r="BE395" s="317"/>
      <c r="BF395" s="317"/>
      <c r="BG395" s="317"/>
      <c r="BH395" s="317"/>
      <c r="BI395" s="317"/>
      <c r="BJ395" s="317"/>
      <c r="BK395" s="317"/>
      <c r="BL395" s="317"/>
      <c r="BM395" s="317"/>
      <c r="BN395" s="317"/>
      <c r="BO395" s="317"/>
      <c r="BP395" s="317"/>
      <c r="BQ395" s="317"/>
      <c r="BR395" s="317"/>
      <c r="BS395" s="317"/>
      <c r="BT395" s="317"/>
      <c r="BU395" s="317"/>
      <c r="BV395" s="317"/>
      <c r="BW395" s="317"/>
      <c r="BX395" s="317"/>
      <c r="BY395" s="317"/>
      <c r="BZ395" s="317"/>
    </row>
    <row r="396" spans="3:78">
      <c r="C396" s="318"/>
      <c r="D396" s="318"/>
      <c r="E396" s="318"/>
      <c r="F396" s="307"/>
      <c r="G396" s="307"/>
      <c r="H396" s="307"/>
      <c r="I396" s="307"/>
      <c r="J396" s="307"/>
      <c r="K396" s="307"/>
      <c r="L396" s="307"/>
      <c r="M396" s="307"/>
      <c r="N396" s="307"/>
      <c r="O396" s="307"/>
      <c r="P396" s="307"/>
      <c r="Q396" s="307"/>
      <c r="R396" s="307"/>
      <c r="S396" s="307"/>
      <c r="T396" s="307"/>
      <c r="U396" s="307"/>
      <c r="V396" s="307"/>
      <c r="W396" s="317"/>
      <c r="X396" s="317"/>
      <c r="Y396" s="317"/>
      <c r="Z396" s="317"/>
      <c r="AA396" s="317"/>
      <c r="AB396" s="317"/>
      <c r="AC396" s="317"/>
      <c r="AD396" s="317"/>
      <c r="AE396" s="317"/>
      <c r="AF396" s="317"/>
      <c r="AG396" s="317"/>
      <c r="AH396" s="317"/>
      <c r="AI396" s="317"/>
      <c r="AJ396" s="317"/>
      <c r="AK396" s="317"/>
      <c r="AL396" s="317"/>
      <c r="AM396" s="317"/>
      <c r="AN396" s="317"/>
      <c r="AO396" s="317"/>
      <c r="AP396" s="317"/>
      <c r="AQ396" s="317"/>
      <c r="AR396" s="317"/>
      <c r="AS396" s="317"/>
      <c r="AT396" s="317"/>
      <c r="AU396" s="317"/>
      <c r="AV396" s="317"/>
      <c r="AW396" s="317"/>
      <c r="AX396" s="317"/>
      <c r="AY396" s="317"/>
      <c r="AZ396" s="317"/>
      <c r="BA396" s="317"/>
      <c r="BB396" s="317"/>
      <c r="BC396" s="317"/>
      <c r="BD396" s="317"/>
      <c r="BE396" s="317"/>
      <c r="BF396" s="317"/>
      <c r="BG396" s="317"/>
      <c r="BH396" s="317"/>
      <c r="BI396" s="317"/>
      <c r="BJ396" s="317"/>
      <c r="BK396" s="317"/>
      <c r="BL396" s="317"/>
      <c r="BM396" s="317"/>
      <c r="BN396" s="317"/>
      <c r="BO396" s="317"/>
      <c r="BP396" s="317"/>
      <c r="BQ396" s="317"/>
      <c r="BR396" s="317"/>
      <c r="BS396" s="317"/>
      <c r="BT396" s="317"/>
      <c r="BU396" s="317"/>
      <c r="BV396" s="317"/>
      <c r="BW396" s="317"/>
      <c r="BX396" s="317"/>
      <c r="BY396" s="317"/>
      <c r="BZ396" s="317"/>
    </row>
    <row r="397" spans="3:78">
      <c r="C397" s="318"/>
      <c r="D397" s="318"/>
      <c r="E397" s="318"/>
      <c r="F397" s="307"/>
      <c r="G397" s="307"/>
      <c r="H397" s="307"/>
      <c r="I397" s="307"/>
      <c r="J397" s="307"/>
      <c r="K397" s="307"/>
      <c r="L397" s="307"/>
      <c r="M397" s="307"/>
      <c r="N397" s="307"/>
      <c r="O397" s="307"/>
      <c r="P397" s="307"/>
      <c r="Q397" s="307"/>
      <c r="R397" s="307"/>
      <c r="S397" s="307"/>
      <c r="T397" s="307"/>
      <c r="U397" s="307"/>
      <c r="V397" s="307"/>
      <c r="W397" s="317"/>
      <c r="X397" s="317"/>
      <c r="Y397" s="317"/>
      <c r="Z397" s="317"/>
      <c r="AA397" s="317"/>
      <c r="AB397" s="317"/>
      <c r="AC397" s="317"/>
      <c r="AD397" s="317"/>
      <c r="AE397" s="317"/>
      <c r="AF397" s="317"/>
      <c r="AG397" s="317"/>
      <c r="AH397" s="317"/>
      <c r="AI397" s="317"/>
      <c r="AJ397" s="317"/>
      <c r="AK397" s="317"/>
      <c r="AL397" s="317"/>
      <c r="AM397" s="317"/>
      <c r="AN397" s="317"/>
      <c r="AO397" s="317"/>
      <c r="AP397" s="317"/>
      <c r="AQ397" s="317"/>
      <c r="AR397" s="317"/>
      <c r="AS397" s="317"/>
      <c r="AT397" s="317"/>
      <c r="AU397" s="317"/>
      <c r="AV397" s="317"/>
      <c r="AW397" s="317"/>
      <c r="AX397" s="317"/>
      <c r="AY397" s="317"/>
      <c r="AZ397" s="317"/>
      <c r="BA397" s="317"/>
      <c r="BB397" s="317"/>
      <c r="BC397" s="317"/>
      <c r="BD397" s="317"/>
      <c r="BE397" s="317"/>
      <c r="BF397" s="317"/>
      <c r="BG397" s="317"/>
      <c r="BH397" s="317"/>
      <c r="BI397" s="317"/>
      <c r="BJ397" s="317"/>
      <c r="BK397" s="317"/>
      <c r="BL397" s="317"/>
      <c r="BM397" s="317"/>
      <c r="BN397" s="317"/>
      <c r="BO397" s="317"/>
      <c r="BP397" s="317"/>
      <c r="BQ397" s="317"/>
      <c r="BR397" s="317"/>
      <c r="BS397" s="317"/>
      <c r="BT397" s="317"/>
      <c r="BU397" s="317"/>
      <c r="BV397" s="317"/>
      <c r="BW397" s="317"/>
      <c r="BX397" s="317"/>
      <c r="BY397" s="317"/>
      <c r="BZ397" s="317"/>
    </row>
    <row r="398" spans="3:78">
      <c r="C398" s="318"/>
      <c r="D398" s="318"/>
      <c r="E398" s="318"/>
      <c r="F398" s="307"/>
      <c r="G398" s="307"/>
      <c r="H398" s="307"/>
      <c r="I398" s="307"/>
      <c r="J398" s="307"/>
      <c r="K398" s="307"/>
      <c r="L398" s="307"/>
      <c r="M398" s="307"/>
      <c r="N398" s="307"/>
      <c r="O398" s="307"/>
      <c r="P398" s="307"/>
      <c r="Q398" s="307"/>
      <c r="R398" s="307"/>
      <c r="S398" s="307"/>
      <c r="T398" s="307"/>
      <c r="U398" s="307"/>
      <c r="V398" s="307"/>
      <c r="W398" s="317"/>
      <c r="X398" s="317"/>
      <c r="Y398" s="317"/>
      <c r="Z398" s="317"/>
      <c r="AA398" s="317"/>
      <c r="AB398" s="317"/>
      <c r="AC398" s="317"/>
      <c r="AD398" s="317"/>
      <c r="AE398" s="317"/>
      <c r="AF398" s="317"/>
      <c r="AG398" s="317"/>
      <c r="AH398" s="317"/>
      <c r="AI398" s="317"/>
      <c r="AJ398" s="317"/>
      <c r="AK398" s="317"/>
      <c r="AL398" s="317"/>
      <c r="AM398" s="317"/>
      <c r="AN398" s="317"/>
      <c r="AO398" s="317"/>
      <c r="AP398" s="317"/>
      <c r="AQ398" s="317"/>
      <c r="AR398" s="317"/>
      <c r="AS398" s="317"/>
      <c r="AT398" s="317"/>
      <c r="AU398" s="317"/>
      <c r="AV398" s="317"/>
      <c r="AW398" s="317"/>
      <c r="AX398" s="317"/>
      <c r="AY398" s="317"/>
      <c r="AZ398" s="317"/>
      <c r="BA398" s="317"/>
      <c r="BB398" s="317"/>
      <c r="BC398" s="317"/>
      <c r="BD398" s="317"/>
      <c r="BE398" s="317"/>
      <c r="BF398" s="317"/>
      <c r="BG398" s="317"/>
      <c r="BH398" s="317"/>
      <c r="BI398" s="317"/>
      <c r="BJ398" s="317"/>
      <c r="BK398" s="317"/>
      <c r="BL398" s="317"/>
      <c r="BM398" s="317"/>
      <c r="BN398" s="317"/>
      <c r="BO398" s="317"/>
      <c r="BP398" s="317"/>
      <c r="BQ398" s="317"/>
      <c r="BR398" s="317"/>
      <c r="BS398" s="317"/>
      <c r="BT398" s="317"/>
      <c r="BU398" s="317"/>
      <c r="BV398" s="317"/>
      <c r="BW398" s="317"/>
      <c r="BX398" s="317"/>
      <c r="BY398" s="317"/>
      <c r="BZ398" s="317"/>
    </row>
    <row r="399" spans="3:78">
      <c r="C399" s="318"/>
      <c r="D399" s="318"/>
      <c r="E399" s="318"/>
      <c r="F399" s="307"/>
      <c r="G399" s="307"/>
      <c r="H399" s="307"/>
      <c r="I399" s="307"/>
      <c r="J399" s="307"/>
      <c r="K399" s="307"/>
      <c r="L399" s="307"/>
      <c r="M399" s="307"/>
      <c r="N399" s="307"/>
      <c r="O399" s="307"/>
      <c r="P399" s="307"/>
      <c r="Q399" s="307"/>
      <c r="R399" s="307"/>
      <c r="S399" s="307"/>
      <c r="T399" s="307"/>
      <c r="U399" s="307"/>
      <c r="V399" s="307"/>
      <c r="W399" s="317"/>
      <c r="X399" s="317"/>
      <c r="Y399" s="317"/>
      <c r="Z399" s="317"/>
      <c r="AA399" s="317"/>
      <c r="AB399" s="317"/>
      <c r="AC399" s="317"/>
      <c r="AD399" s="317"/>
      <c r="AE399" s="317"/>
      <c r="AF399" s="317"/>
      <c r="AG399" s="317"/>
      <c r="AH399" s="317"/>
      <c r="AI399" s="317"/>
      <c r="AJ399" s="317"/>
      <c r="AK399" s="317"/>
      <c r="AL399" s="317"/>
      <c r="AM399" s="317"/>
      <c r="AN399" s="317"/>
      <c r="AO399" s="317"/>
      <c r="AP399" s="317"/>
      <c r="AQ399" s="317"/>
      <c r="AR399" s="317"/>
      <c r="AS399" s="317"/>
      <c r="AT399" s="317"/>
      <c r="AU399" s="317"/>
      <c r="AV399" s="317"/>
      <c r="AW399" s="317"/>
      <c r="AX399" s="317"/>
      <c r="AY399" s="317"/>
      <c r="AZ399" s="317"/>
      <c r="BA399" s="317"/>
      <c r="BB399" s="317"/>
      <c r="BC399" s="317"/>
      <c r="BD399" s="317"/>
      <c r="BE399" s="317"/>
      <c r="BF399" s="317"/>
      <c r="BG399" s="317"/>
      <c r="BH399" s="317"/>
      <c r="BI399" s="317"/>
      <c r="BJ399" s="317"/>
      <c r="BK399" s="317"/>
      <c r="BL399" s="317"/>
      <c r="BM399" s="317"/>
      <c r="BN399" s="317"/>
      <c r="BO399" s="317"/>
      <c r="BP399" s="317"/>
      <c r="BQ399" s="317"/>
      <c r="BR399" s="317"/>
      <c r="BS399" s="317"/>
      <c r="BT399" s="317"/>
      <c r="BU399" s="317"/>
      <c r="BV399" s="317"/>
      <c r="BW399" s="317"/>
      <c r="BX399" s="317"/>
      <c r="BY399" s="317"/>
      <c r="BZ399" s="317"/>
    </row>
    <row r="400" spans="3:78">
      <c r="C400" s="318"/>
      <c r="D400" s="318"/>
      <c r="E400" s="318"/>
      <c r="F400" s="307"/>
      <c r="G400" s="307"/>
      <c r="H400" s="307"/>
      <c r="I400" s="307"/>
      <c r="J400" s="307"/>
      <c r="K400" s="307"/>
      <c r="L400" s="307"/>
      <c r="M400" s="307"/>
      <c r="N400" s="307"/>
      <c r="O400" s="307"/>
      <c r="P400" s="307"/>
      <c r="Q400" s="307"/>
      <c r="R400" s="307"/>
      <c r="S400" s="307"/>
      <c r="T400" s="307"/>
      <c r="U400" s="307"/>
      <c r="V400" s="307"/>
      <c r="W400" s="317"/>
      <c r="X400" s="317"/>
      <c r="Y400" s="317"/>
      <c r="Z400" s="317"/>
      <c r="AA400" s="317"/>
      <c r="AB400" s="317"/>
      <c r="AC400" s="317"/>
      <c r="AD400" s="317"/>
      <c r="AE400" s="317"/>
      <c r="AF400" s="317"/>
      <c r="AG400" s="317"/>
      <c r="AH400" s="317"/>
      <c r="AI400" s="317"/>
      <c r="AJ400" s="317"/>
      <c r="AK400" s="317"/>
      <c r="AL400" s="317"/>
      <c r="AM400" s="317"/>
      <c r="AN400" s="317"/>
      <c r="AO400" s="317"/>
      <c r="AP400" s="317"/>
      <c r="AQ400" s="317"/>
      <c r="AR400" s="317"/>
      <c r="AS400" s="317"/>
      <c r="AT400" s="317"/>
      <c r="AU400" s="317"/>
      <c r="AV400" s="317"/>
      <c r="AW400" s="317"/>
      <c r="AX400" s="317"/>
      <c r="AY400" s="317"/>
      <c r="AZ400" s="317"/>
      <c r="BA400" s="317"/>
      <c r="BB400" s="317"/>
      <c r="BC400" s="317"/>
      <c r="BD400" s="317"/>
      <c r="BE400" s="317"/>
      <c r="BF400" s="317"/>
      <c r="BG400" s="317"/>
      <c r="BH400" s="317"/>
      <c r="BI400" s="317"/>
      <c r="BJ400" s="317"/>
      <c r="BK400" s="317"/>
      <c r="BL400" s="317"/>
      <c r="BM400" s="317"/>
      <c r="BN400" s="317"/>
      <c r="BO400" s="317"/>
      <c r="BP400" s="317"/>
      <c r="BQ400" s="317"/>
      <c r="BR400" s="317"/>
      <c r="BS400" s="317"/>
      <c r="BT400" s="317"/>
      <c r="BU400" s="317"/>
      <c r="BV400" s="317"/>
      <c r="BW400" s="317"/>
      <c r="BX400" s="317"/>
      <c r="BY400" s="317"/>
      <c r="BZ400" s="317"/>
    </row>
    <row r="401" spans="3:78">
      <c r="C401" s="318"/>
      <c r="D401" s="318"/>
      <c r="E401" s="318"/>
      <c r="F401" s="307"/>
      <c r="G401" s="307"/>
      <c r="H401" s="307"/>
      <c r="I401" s="307"/>
      <c r="J401" s="307"/>
      <c r="K401" s="307"/>
      <c r="L401" s="307"/>
      <c r="M401" s="307"/>
      <c r="N401" s="307"/>
      <c r="O401" s="307"/>
      <c r="P401" s="307"/>
      <c r="Q401" s="307"/>
      <c r="R401" s="307"/>
      <c r="S401" s="307"/>
      <c r="T401" s="307"/>
      <c r="U401" s="307"/>
      <c r="V401" s="307"/>
      <c r="W401" s="317"/>
      <c r="X401" s="317"/>
      <c r="Y401" s="317"/>
      <c r="Z401" s="317"/>
      <c r="AA401" s="317"/>
      <c r="AB401" s="317"/>
      <c r="AC401" s="317"/>
      <c r="AD401" s="317"/>
      <c r="AE401" s="317"/>
      <c r="AF401" s="317"/>
      <c r="AG401" s="317"/>
      <c r="AH401" s="317"/>
      <c r="AI401" s="317"/>
      <c r="AJ401" s="317"/>
      <c r="AK401" s="317"/>
      <c r="AL401" s="317"/>
      <c r="AM401" s="317"/>
      <c r="AN401" s="317"/>
      <c r="AO401" s="317"/>
      <c r="AP401" s="317"/>
      <c r="AQ401" s="317"/>
      <c r="AR401" s="317"/>
      <c r="AS401" s="317"/>
      <c r="AT401" s="317"/>
      <c r="AU401" s="317"/>
      <c r="AV401" s="317"/>
      <c r="AW401" s="317"/>
      <c r="AX401" s="317"/>
      <c r="AY401" s="317"/>
      <c r="AZ401" s="317"/>
      <c r="BA401" s="317"/>
      <c r="BB401" s="317"/>
      <c r="BC401" s="317"/>
      <c r="BD401" s="317"/>
      <c r="BE401" s="317"/>
      <c r="BF401" s="317"/>
      <c r="BG401" s="317"/>
      <c r="BH401" s="317"/>
      <c r="BI401" s="317"/>
      <c r="BJ401" s="317"/>
      <c r="BK401" s="317"/>
      <c r="BL401" s="317"/>
      <c r="BM401" s="317"/>
      <c r="BN401" s="317"/>
      <c r="BO401" s="317"/>
      <c r="BP401" s="317"/>
      <c r="BQ401" s="317"/>
      <c r="BR401" s="317"/>
      <c r="BS401" s="317"/>
      <c r="BT401" s="317"/>
      <c r="BU401" s="317"/>
      <c r="BV401" s="317"/>
      <c r="BW401" s="317"/>
      <c r="BX401" s="317"/>
      <c r="BY401" s="317"/>
      <c r="BZ401" s="317"/>
    </row>
    <row r="402" spans="3:78">
      <c r="C402" s="318"/>
      <c r="D402" s="318"/>
      <c r="E402" s="318"/>
      <c r="F402" s="307"/>
      <c r="G402" s="307"/>
      <c r="H402" s="307"/>
      <c r="I402" s="307"/>
      <c r="J402" s="307"/>
      <c r="K402" s="307"/>
      <c r="L402" s="307"/>
      <c r="M402" s="307"/>
      <c r="N402" s="307"/>
      <c r="O402" s="307"/>
      <c r="P402" s="307"/>
      <c r="Q402" s="307"/>
      <c r="R402" s="307"/>
      <c r="S402" s="307"/>
      <c r="T402" s="307"/>
      <c r="U402" s="307"/>
      <c r="V402" s="307"/>
      <c r="W402" s="317"/>
      <c r="X402" s="317"/>
      <c r="Y402" s="317"/>
      <c r="Z402" s="317"/>
      <c r="AA402" s="317"/>
      <c r="AB402" s="317"/>
      <c r="AC402" s="317"/>
      <c r="AD402" s="317"/>
      <c r="AE402" s="317"/>
      <c r="AF402" s="317"/>
      <c r="AG402" s="317"/>
      <c r="AH402" s="317"/>
      <c r="AI402" s="317"/>
      <c r="AJ402" s="317"/>
      <c r="AK402" s="317"/>
      <c r="AL402" s="317"/>
      <c r="AM402" s="317"/>
      <c r="AN402" s="317"/>
      <c r="AO402" s="317"/>
      <c r="AP402" s="317"/>
      <c r="AQ402" s="317"/>
      <c r="AR402" s="317"/>
      <c r="AS402" s="317"/>
      <c r="AT402" s="317"/>
      <c r="AU402" s="317"/>
      <c r="AV402" s="317"/>
      <c r="AW402" s="317"/>
      <c r="AX402" s="317"/>
      <c r="AY402" s="317"/>
      <c r="AZ402" s="317"/>
      <c r="BA402" s="317"/>
      <c r="BB402" s="317"/>
      <c r="BC402" s="317"/>
      <c r="BD402" s="317"/>
      <c r="BE402" s="317"/>
      <c r="BF402" s="317"/>
      <c r="BG402" s="317"/>
      <c r="BH402" s="317"/>
      <c r="BI402" s="317"/>
      <c r="BJ402" s="317"/>
      <c r="BK402" s="317"/>
      <c r="BL402" s="317"/>
      <c r="BM402" s="317"/>
      <c r="BN402" s="317"/>
      <c r="BO402" s="317"/>
      <c r="BP402" s="317"/>
      <c r="BQ402" s="317"/>
      <c r="BR402" s="317"/>
      <c r="BS402" s="317"/>
      <c r="BT402" s="317"/>
      <c r="BU402" s="317"/>
      <c r="BV402" s="317"/>
      <c r="BW402" s="317"/>
      <c r="BX402" s="317"/>
      <c r="BY402" s="317"/>
      <c r="BZ402" s="317"/>
    </row>
    <row r="403" spans="3:78">
      <c r="C403" s="318"/>
      <c r="D403" s="318"/>
      <c r="E403" s="318"/>
      <c r="F403" s="307"/>
      <c r="G403" s="307"/>
      <c r="H403" s="307"/>
      <c r="I403" s="307"/>
      <c r="J403" s="307"/>
      <c r="K403" s="307"/>
      <c r="L403" s="307"/>
      <c r="M403" s="307"/>
      <c r="N403" s="307"/>
      <c r="O403" s="307"/>
      <c r="P403" s="307"/>
      <c r="Q403" s="307"/>
      <c r="R403" s="307"/>
      <c r="S403" s="307"/>
      <c r="T403" s="307"/>
      <c r="U403" s="307"/>
      <c r="V403" s="307"/>
      <c r="W403" s="317"/>
      <c r="X403" s="317"/>
      <c r="Y403" s="317"/>
      <c r="Z403" s="317"/>
      <c r="AA403" s="317"/>
      <c r="AB403" s="317"/>
      <c r="AC403" s="317"/>
      <c r="AD403" s="317"/>
      <c r="AE403" s="317"/>
      <c r="AF403" s="317"/>
      <c r="AG403" s="317"/>
      <c r="AH403" s="317"/>
      <c r="AI403" s="317"/>
      <c r="AJ403" s="317"/>
      <c r="AK403" s="317"/>
      <c r="AL403" s="317"/>
      <c r="AM403" s="317"/>
      <c r="AN403" s="317"/>
      <c r="AO403" s="317"/>
      <c r="AP403" s="317"/>
      <c r="AQ403" s="317"/>
      <c r="AR403" s="317"/>
      <c r="AS403" s="317"/>
      <c r="AT403" s="317"/>
      <c r="AU403" s="317"/>
      <c r="AV403" s="317"/>
      <c r="AW403" s="317"/>
      <c r="AX403" s="317"/>
      <c r="AY403" s="317"/>
      <c r="AZ403" s="317"/>
      <c r="BA403" s="317"/>
      <c r="BB403" s="317"/>
      <c r="BC403" s="317"/>
      <c r="BD403" s="317"/>
      <c r="BE403" s="317"/>
      <c r="BF403" s="317"/>
      <c r="BG403" s="317"/>
      <c r="BH403" s="317"/>
      <c r="BI403" s="317"/>
      <c r="BJ403" s="317"/>
      <c r="BK403" s="317"/>
      <c r="BL403" s="317"/>
      <c r="BM403" s="317"/>
      <c r="BN403" s="317"/>
      <c r="BO403" s="317"/>
      <c r="BP403" s="317"/>
      <c r="BQ403" s="317"/>
      <c r="BR403" s="317"/>
      <c r="BS403" s="317"/>
      <c r="BT403" s="317"/>
      <c r="BU403" s="317"/>
      <c r="BV403" s="317"/>
      <c r="BW403" s="317"/>
      <c r="BX403" s="317"/>
      <c r="BY403" s="317"/>
      <c r="BZ403" s="317"/>
    </row>
    <row r="404" spans="3:78">
      <c r="C404" s="318"/>
      <c r="D404" s="318"/>
      <c r="E404" s="318"/>
      <c r="F404" s="307"/>
      <c r="G404" s="307"/>
      <c r="H404" s="307"/>
      <c r="I404" s="307"/>
      <c r="J404" s="307"/>
      <c r="K404" s="307"/>
      <c r="L404" s="307"/>
      <c r="M404" s="307"/>
      <c r="N404" s="307"/>
      <c r="O404" s="307"/>
      <c r="P404" s="307"/>
      <c r="Q404" s="307"/>
      <c r="R404" s="307"/>
      <c r="S404" s="307"/>
      <c r="T404" s="307"/>
      <c r="U404" s="307"/>
      <c r="V404" s="307"/>
      <c r="W404" s="317"/>
      <c r="X404" s="317"/>
      <c r="Y404" s="317"/>
      <c r="Z404" s="317"/>
      <c r="AA404" s="317"/>
      <c r="AB404" s="317"/>
      <c r="AC404" s="317"/>
      <c r="AD404" s="317"/>
      <c r="AE404" s="317"/>
      <c r="AF404" s="317"/>
      <c r="AG404" s="317"/>
      <c r="AH404" s="317"/>
      <c r="AI404" s="317"/>
      <c r="AJ404" s="317"/>
      <c r="AK404" s="317"/>
      <c r="AL404" s="317"/>
      <c r="AM404" s="317"/>
      <c r="AN404" s="317"/>
      <c r="AO404" s="317"/>
      <c r="AP404" s="317"/>
      <c r="AQ404" s="317"/>
      <c r="AR404" s="317"/>
      <c r="AS404" s="317"/>
      <c r="AT404" s="317"/>
      <c r="AU404" s="317"/>
      <c r="AV404" s="317"/>
      <c r="AW404" s="317"/>
      <c r="AX404" s="317"/>
      <c r="AY404" s="317"/>
      <c r="AZ404" s="317"/>
      <c r="BA404" s="317"/>
      <c r="BB404" s="317"/>
      <c r="BC404" s="317"/>
      <c r="BD404" s="317"/>
      <c r="BE404" s="317"/>
      <c r="BF404" s="317"/>
      <c r="BG404" s="317"/>
      <c r="BH404" s="317"/>
      <c r="BI404" s="317"/>
      <c r="BJ404" s="317"/>
      <c r="BK404" s="317"/>
      <c r="BL404" s="317"/>
      <c r="BM404" s="317"/>
      <c r="BN404" s="317"/>
      <c r="BO404" s="317"/>
      <c r="BP404" s="317"/>
      <c r="BQ404" s="317"/>
      <c r="BR404" s="317"/>
      <c r="BS404" s="317"/>
      <c r="BT404" s="317"/>
      <c r="BU404" s="317"/>
      <c r="BV404" s="317"/>
      <c r="BW404" s="317"/>
      <c r="BX404" s="317"/>
      <c r="BY404" s="317"/>
      <c r="BZ404" s="317"/>
    </row>
    <row r="405" spans="3:78">
      <c r="C405" s="318"/>
      <c r="D405" s="318"/>
      <c r="E405" s="318"/>
      <c r="F405" s="307"/>
      <c r="G405" s="307"/>
      <c r="H405" s="307"/>
      <c r="I405" s="307"/>
      <c r="J405" s="307"/>
      <c r="K405" s="307"/>
      <c r="L405" s="307"/>
      <c r="M405" s="307"/>
      <c r="N405" s="307"/>
      <c r="O405" s="307"/>
      <c r="P405" s="307"/>
      <c r="Q405" s="307"/>
      <c r="R405" s="307"/>
      <c r="S405" s="307"/>
      <c r="T405" s="307"/>
      <c r="U405" s="307"/>
      <c r="V405" s="307"/>
      <c r="W405" s="317"/>
      <c r="X405" s="317"/>
      <c r="Y405" s="317"/>
      <c r="Z405" s="317"/>
      <c r="AA405" s="317"/>
      <c r="AB405" s="317"/>
      <c r="AC405" s="317"/>
      <c r="AD405" s="317"/>
      <c r="AE405" s="317"/>
      <c r="AF405" s="317"/>
      <c r="AG405" s="317"/>
      <c r="AH405" s="317"/>
      <c r="AI405" s="317"/>
      <c r="AJ405" s="317"/>
      <c r="AK405" s="317"/>
      <c r="AL405" s="317"/>
      <c r="AM405" s="317"/>
      <c r="AN405" s="317"/>
      <c r="AO405" s="317"/>
      <c r="AP405" s="317"/>
      <c r="AQ405" s="317"/>
      <c r="AR405" s="317"/>
      <c r="AS405" s="317"/>
      <c r="AT405" s="317"/>
      <c r="AU405" s="317"/>
      <c r="AV405" s="317"/>
      <c r="AW405" s="317"/>
      <c r="AX405" s="317"/>
      <c r="AY405" s="317"/>
      <c r="AZ405" s="317"/>
      <c r="BA405" s="317"/>
      <c r="BB405" s="317"/>
      <c r="BC405" s="317"/>
      <c r="BD405" s="317"/>
      <c r="BE405" s="317"/>
      <c r="BF405" s="317"/>
      <c r="BG405" s="317"/>
      <c r="BH405" s="317"/>
      <c r="BI405" s="317"/>
      <c r="BJ405" s="317"/>
      <c r="BK405" s="317"/>
      <c r="BL405" s="317"/>
      <c r="BM405" s="317"/>
      <c r="BN405" s="317"/>
      <c r="BO405" s="317"/>
      <c r="BP405" s="317"/>
      <c r="BQ405" s="317"/>
      <c r="BR405" s="317"/>
      <c r="BS405" s="317"/>
      <c r="BT405" s="317"/>
      <c r="BU405" s="317"/>
      <c r="BV405" s="317"/>
      <c r="BW405" s="317"/>
      <c r="BX405" s="317"/>
      <c r="BY405" s="317"/>
      <c r="BZ405" s="317"/>
    </row>
    <row r="406" spans="3:78">
      <c r="C406" s="318"/>
      <c r="D406" s="318"/>
      <c r="E406" s="318"/>
      <c r="F406" s="307"/>
      <c r="G406" s="307"/>
      <c r="H406" s="307"/>
      <c r="I406" s="307"/>
      <c r="J406" s="307"/>
      <c r="K406" s="307"/>
      <c r="L406" s="307"/>
      <c r="M406" s="307"/>
      <c r="N406" s="307"/>
      <c r="O406" s="307"/>
      <c r="P406" s="307"/>
      <c r="Q406" s="307"/>
      <c r="R406" s="307"/>
      <c r="S406" s="307"/>
      <c r="T406" s="307"/>
      <c r="U406" s="307"/>
      <c r="V406" s="307"/>
      <c r="W406" s="317"/>
      <c r="X406" s="317"/>
      <c r="Y406" s="317"/>
      <c r="Z406" s="317"/>
      <c r="AA406" s="317"/>
      <c r="AB406" s="317"/>
      <c r="AC406" s="317"/>
      <c r="AD406" s="317"/>
      <c r="AE406" s="317"/>
      <c r="AF406" s="317"/>
      <c r="AG406" s="317"/>
      <c r="AH406" s="317"/>
      <c r="AI406" s="317"/>
      <c r="AJ406" s="317"/>
      <c r="AK406" s="317"/>
      <c r="AL406" s="317"/>
      <c r="AM406" s="317"/>
      <c r="AN406" s="317"/>
      <c r="AO406" s="317"/>
      <c r="AP406" s="317"/>
      <c r="AQ406" s="317"/>
      <c r="AR406" s="317"/>
      <c r="AS406" s="317"/>
      <c r="AT406" s="317"/>
      <c r="AU406" s="317"/>
      <c r="AV406" s="317"/>
      <c r="AW406" s="317"/>
      <c r="AX406" s="317"/>
      <c r="AY406" s="317"/>
      <c r="AZ406" s="317"/>
      <c r="BA406" s="317"/>
      <c r="BB406" s="317"/>
      <c r="BC406" s="317"/>
      <c r="BD406" s="317"/>
      <c r="BE406" s="317"/>
      <c r="BF406" s="317"/>
      <c r="BG406" s="317"/>
      <c r="BH406" s="317"/>
      <c r="BI406" s="317"/>
      <c r="BJ406" s="317"/>
      <c r="BK406" s="317"/>
      <c r="BL406" s="317"/>
      <c r="BM406" s="317"/>
      <c r="BN406" s="317"/>
      <c r="BO406" s="317"/>
      <c r="BP406" s="317"/>
      <c r="BQ406" s="317"/>
      <c r="BR406" s="317"/>
      <c r="BS406" s="317"/>
      <c r="BT406" s="317"/>
      <c r="BU406" s="317"/>
      <c r="BV406" s="317"/>
      <c r="BW406" s="317"/>
      <c r="BX406" s="317"/>
      <c r="BY406" s="317"/>
      <c r="BZ406" s="317"/>
    </row>
    <row r="407" spans="3:78">
      <c r="C407" s="318"/>
      <c r="D407" s="318"/>
      <c r="E407" s="318"/>
      <c r="F407" s="307"/>
      <c r="G407" s="307"/>
      <c r="H407" s="307"/>
      <c r="I407" s="307"/>
      <c r="J407" s="307"/>
      <c r="K407" s="307"/>
      <c r="L407" s="307"/>
      <c r="M407" s="307"/>
      <c r="N407" s="307"/>
      <c r="O407" s="307"/>
      <c r="P407" s="307"/>
      <c r="Q407" s="307"/>
      <c r="R407" s="307"/>
      <c r="S407" s="307"/>
      <c r="T407" s="307"/>
      <c r="U407" s="307"/>
      <c r="V407" s="307"/>
      <c r="W407" s="317"/>
      <c r="X407" s="317"/>
      <c r="Y407" s="317"/>
      <c r="Z407" s="317"/>
      <c r="AA407" s="317"/>
      <c r="AB407" s="317"/>
      <c r="AC407" s="317"/>
      <c r="AD407" s="317"/>
      <c r="AE407" s="317"/>
      <c r="AF407" s="317"/>
      <c r="AG407" s="317"/>
      <c r="AH407" s="317"/>
      <c r="AI407" s="317"/>
      <c r="AJ407" s="317"/>
      <c r="AK407" s="317"/>
      <c r="AL407" s="317"/>
      <c r="AM407" s="317"/>
      <c r="AN407" s="317"/>
      <c r="AO407" s="317"/>
      <c r="AP407" s="317"/>
      <c r="AQ407" s="317"/>
      <c r="AR407" s="317"/>
      <c r="AS407" s="317"/>
      <c r="AT407" s="317"/>
      <c r="AU407" s="317"/>
      <c r="AV407" s="317"/>
      <c r="AW407" s="317"/>
      <c r="AX407" s="317"/>
      <c r="AY407" s="317"/>
      <c r="AZ407" s="317"/>
      <c r="BA407" s="317"/>
      <c r="BB407" s="317"/>
      <c r="BC407" s="317"/>
      <c r="BD407" s="317"/>
      <c r="BE407" s="317"/>
      <c r="BF407" s="317"/>
      <c r="BG407" s="317"/>
      <c r="BH407" s="317"/>
      <c r="BI407" s="317"/>
      <c r="BJ407" s="317"/>
      <c r="BK407" s="317"/>
      <c r="BL407" s="317"/>
      <c r="BM407" s="317"/>
      <c r="BN407" s="317"/>
      <c r="BO407" s="317"/>
      <c r="BP407" s="317"/>
      <c r="BQ407" s="317"/>
      <c r="BR407" s="317"/>
      <c r="BS407" s="317"/>
      <c r="BT407" s="317"/>
      <c r="BU407" s="317"/>
      <c r="BV407" s="317"/>
      <c r="BW407" s="317"/>
      <c r="BX407" s="317"/>
      <c r="BY407" s="317"/>
      <c r="BZ407" s="317"/>
    </row>
    <row r="408" spans="3:78">
      <c r="C408" s="318"/>
      <c r="D408" s="318"/>
      <c r="E408" s="318"/>
      <c r="F408" s="307"/>
      <c r="G408" s="307"/>
      <c r="H408" s="307"/>
      <c r="I408" s="307"/>
      <c r="J408" s="307"/>
      <c r="K408" s="307"/>
      <c r="L408" s="307"/>
      <c r="M408" s="307"/>
      <c r="N408" s="307"/>
      <c r="O408" s="307"/>
      <c r="P408" s="307"/>
      <c r="Q408" s="307"/>
      <c r="R408" s="307"/>
      <c r="S408" s="307"/>
      <c r="T408" s="307"/>
      <c r="U408" s="307"/>
      <c r="V408" s="307"/>
      <c r="W408" s="317"/>
      <c r="X408" s="317"/>
      <c r="Y408" s="317"/>
      <c r="Z408" s="317"/>
      <c r="AA408" s="317"/>
      <c r="AB408" s="317"/>
      <c r="AC408" s="317"/>
      <c r="AD408" s="317"/>
      <c r="AE408" s="317"/>
      <c r="AF408" s="317"/>
      <c r="AG408" s="317"/>
      <c r="AH408" s="317"/>
      <c r="AI408" s="317"/>
      <c r="AJ408" s="317"/>
      <c r="AK408" s="317"/>
      <c r="AL408" s="317"/>
      <c r="AM408" s="317"/>
      <c r="AN408" s="317"/>
      <c r="AO408" s="317"/>
      <c r="AP408" s="317"/>
      <c r="AQ408" s="317"/>
      <c r="AR408" s="317"/>
      <c r="AS408" s="317"/>
      <c r="AT408" s="317"/>
      <c r="AU408" s="317"/>
      <c r="AV408" s="317"/>
      <c r="AW408" s="317"/>
      <c r="AX408" s="317"/>
      <c r="AY408" s="317"/>
      <c r="AZ408" s="317"/>
      <c r="BA408" s="317"/>
      <c r="BB408" s="317"/>
      <c r="BC408" s="317"/>
      <c r="BD408" s="317"/>
      <c r="BE408" s="317"/>
      <c r="BF408" s="317"/>
      <c r="BG408" s="317"/>
      <c r="BH408" s="317"/>
      <c r="BI408" s="317"/>
      <c r="BJ408" s="317"/>
      <c r="BK408" s="317"/>
      <c r="BL408" s="317"/>
      <c r="BM408" s="317"/>
      <c r="BN408" s="317"/>
      <c r="BO408" s="317"/>
      <c r="BP408" s="317"/>
      <c r="BQ408" s="317"/>
      <c r="BR408" s="317"/>
      <c r="BS408" s="317"/>
      <c r="BT408" s="317"/>
      <c r="BU408" s="317"/>
      <c r="BV408" s="317"/>
      <c r="BW408" s="317"/>
      <c r="BX408" s="317"/>
      <c r="BY408" s="317"/>
      <c r="BZ408" s="317"/>
    </row>
    <row r="409" spans="3:78">
      <c r="C409" s="318"/>
      <c r="D409" s="318"/>
      <c r="E409" s="318"/>
      <c r="F409" s="307"/>
      <c r="G409" s="307"/>
      <c r="H409" s="307"/>
      <c r="I409" s="307"/>
      <c r="J409" s="307"/>
      <c r="K409" s="307"/>
      <c r="L409" s="307"/>
      <c r="M409" s="307"/>
      <c r="N409" s="307"/>
      <c r="O409" s="307"/>
      <c r="P409" s="307"/>
      <c r="Q409" s="307"/>
      <c r="R409" s="307"/>
      <c r="S409" s="307"/>
      <c r="T409" s="307"/>
      <c r="U409" s="307"/>
      <c r="V409" s="307"/>
      <c r="W409" s="317"/>
      <c r="X409" s="317"/>
      <c r="Y409" s="317"/>
      <c r="Z409" s="317"/>
      <c r="AA409" s="317"/>
      <c r="AB409" s="317"/>
      <c r="AC409" s="317"/>
      <c r="AD409" s="317"/>
      <c r="AE409" s="317"/>
      <c r="AF409" s="317"/>
      <c r="AG409" s="317"/>
      <c r="AH409" s="317"/>
      <c r="AI409" s="317"/>
      <c r="AJ409" s="317"/>
      <c r="AK409" s="317"/>
      <c r="AL409" s="317"/>
      <c r="AM409" s="317"/>
      <c r="AN409" s="317"/>
      <c r="AO409" s="317"/>
      <c r="AP409" s="317"/>
      <c r="AQ409" s="317"/>
      <c r="AR409" s="317"/>
      <c r="AS409" s="317"/>
      <c r="AT409" s="317"/>
      <c r="AU409" s="317"/>
      <c r="AV409" s="317"/>
      <c r="AW409" s="317"/>
      <c r="AX409" s="317"/>
      <c r="AY409" s="317"/>
      <c r="AZ409" s="317"/>
      <c r="BA409" s="317"/>
      <c r="BB409" s="317"/>
      <c r="BC409" s="317"/>
      <c r="BD409" s="317"/>
      <c r="BE409" s="317"/>
      <c r="BF409" s="317"/>
      <c r="BG409" s="317"/>
      <c r="BH409" s="317"/>
      <c r="BI409" s="317"/>
      <c r="BJ409" s="317"/>
      <c r="BK409" s="317"/>
      <c r="BL409" s="317"/>
      <c r="BM409" s="317"/>
      <c r="BN409" s="317"/>
      <c r="BO409" s="317"/>
      <c r="BP409" s="317"/>
      <c r="BQ409" s="317"/>
      <c r="BR409" s="317"/>
      <c r="BS409" s="317"/>
      <c r="BT409" s="317"/>
      <c r="BU409" s="317"/>
      <c r="BV409" s="317"/>
      <c r="BW409" s="317"/>
      <c r="BX409" s="317"/>
      <c r="BY409" s="317"/>
      <c r="BZ409" s="317"/>
    </row>
    <row r="410" spans="3:78">
      <c r="C410" s="318"/>
      <c r="D410" s="318"/>
      <c r="E410" s="318"/>
      <c r="F410" s="307"/>
      <c r="G410" s="307"/>
      <c r="H410" s="307"/>
      <c r="I410" s="307"/>
      <c r="J410" s="307"/>
      <c r="K410" s="307"/>
      <c r="L410" s="307"/>
      <c r="M410" s="307"/>
      <c r="N410" s="307"/>
      <c r="O410" s="307"/>
      <c r="P410" s="307"/>
      <c r="Q410" s="307"/>
      <c r="R410" s="307"/>
      <c r="S410" s="307"/>
      <c r="T410" s="307"/>
      <c r="U410" s="307"/>
      <c r="V410" s="307"/>
      <c r="W410" s="317"/>
      <c r="X410" s="317"/>
      <c r="Y410" s="317"/>
      <c r="Z410" s="317"/>
      <c r="AA410" s="317"/>
      <c r="AB410" s="317"/>
      <c r="AC410" s="317"/>
      <c r="AD410" s="317"/>
      <c r="AE410" s="317"/>
      <c r="AF410" s="317"/>
      <c r="AG410" s="317"/>
      <c r="AH410" s="317"/>
      <c r="AI410" s="317"/>
      <c r="AJ410" s="317"/>
      <c r="AK410" s="317"/>
      <c r="AL410" s="317"/>
      <c r="AM410" s="317"/>
      <c r="AN410" s="317"/>
      <c r="AO410" s="317"/>
      <c r="AP410" s="317"/>
      <c r="AQ410" s="317"/>
      <c r="AR410" s="317"/>
      <c r="AS410" s="317"/>
      <c r="AT410" s="317"/>
      <c r="AU410" s="317"/>
      <c r="AV410" s="317"/>
      <c r="AW410" s="317"/>
      <c r="AX410" s="317"/>
      <c r="AY410" s="317"/>
      <c r="AZ410" s="317"/>
      <c r="BA410" s="317"/>
      <c r="BB410" s="317"/>
      <c r="BC410" s="317"/>
      <c r="BD410" s="317"/>
      <c r="BE410" s="317"/>
      <c r="BF410" s="317"/>
      <c r="BG410" s="317"/>
      <c r="BH410" s="317"/>
      <c r="BI410" s="317"/>
      <c r="BJ410" s="317"/>
      <c r="BK410" s="317"/>
      <c r="BL410" s="317"/>
      <c r="BM410" s="317"/>
      <c r="BN410" s="317"/>
      <c r="BO410" s="317"/>
      <c r="BP410" s="317"/>
      <c r="BQ410" s="317"/>
      <c r="BR410" s="317"/>
      <c r="BS410" s="317"/>
      <c r="BT410" s="317"/>
      <c r="BU410" s="317"/>
      <c r="BV410" s="317"/>
      <c r="BW410" s="317"/>
      <c r="BX410" s="317"/>
      <c r="BY410" s="317"/>
      <c r="BZ410" s="317"/>
    </row>
    <row r="411" spans="3:78">
      <c r="C411" s="318"/>
      <c r="D411" s="318"/>
      <c r="E411" s="318"/>
      <c r="F411" s="307"/>
      <c r="G411" s="307"/>
      <c r="H411" s="307"/>
      <c r="I411" s="307"/>
      <c r="J411" s="307"/>
      <c r="K411" s="307"/>
      <c r="L411" s="307"/>
      <c r="M411" s="307"/>
      <c r="N411" s="307"/>
      <c r="O411" s="307"/>
      <c r="P411" s="307"/>
      <c r="Q411" s="307"/>
      <c r="R411" s="307"/>
      <c r="S411" s="307"/>
      <c r="T411" s="307"/>
      <c r="U411" s="307"/>
      <c r="V411" s="307"/>
      <c r="W411" s="317"/>
      <c r="X411" s="317"/>
      <c r="Y411" s="317"/>
      <c r="Z411" s="317"/>
      <c r="AA411" s="317"/>
      <c r="AB411" s="317"/>
      <c r="AC411" s="317"/>
      <c r="AD411" s="317"/>
      <c r="AE411" s="317"/>
      <c r="AF411" s="317"/>
      <c r="AG411" s="317"/>
      <c r="AH411" s="317"/>
      <c r="AI411" s="317"/>
      <c r="AJ411" s="317"/>
      <c r="AK411" s="317"/>
      <c r="AL411" s="317"/>
      <c r="AM411" s="317"/>
      <c r="AN411" s="317"/>
      <c r="AO411" s="317"/>
      <c r="AP411" s="317"/>
      <c r="AQ411" s="317"/>
      <c r="AR411" s="317"/>
      <c r="AS411" s="317"/>
      <c r="AT411" s="317"/>
      <c r="AU411" s="317"/>
      <c r="AV411" s="317"/>
      <c r="AW411" s="317"/>
      <c r="AX411" s="317"/>
      <c r="AY411" s="317"/>
      <c r="AZ411" s="317"/>
      <c r="BA411" s="317"/>
      <c r="BB411" s="317"/>
      <c r="BC411" s="317"/>
      <c r="BD411" s="317"/>
      <c r="BE411" s="317"/>
      <c r="BF411" s="317"/>
      <c r="BG411" s="317"/>
      <c r="BH411" s="317"/>
      <c r="BI411" s="317"/>
      <c r="BJ411" s="317"/>
      <c r="BK411" s="317"/>
      <c r="BL411" s="317"/>
      <c r="BM411" s="317"/>
      <c r="BN411" s="317"/>
      <c r="BO411" s="317"/>
      <c r="BP411" s="317"/>
      <c r="BQ411" s="317"/>
      <c r="BR411" s="317"/>
      <c r="BS411" s="317"/>
      <c r="BT411" s="317"/>
      <c r="BU411" s="317"/>
      <c r="BV411" s="317"/>
      <c r="BW411" s="317"/>
      <c r="BX411" s="317"/>
      <c r="BY411" s="317"/>
      <c r="BZ411" s="317"/>
    </row>
    <row r="412" spans="3:78">
      <c r="C412" s="318"/>
      <c r="D412" s="318"/>
      <c r="E412" s="318"/>
      <c r="F412" s="307"/>
      <c r="G412" s="307"/>
      <c r="H412" s="307"/>
      <c r="I412" s="307"/>
      <c r="J412" s="307"/>
      <c r="K412" s="307"/>
      <c r="L412" s="307"/>
      <c r="M412" s="307"/>
      <c r="N412" s="307"/>
      <c r="O412" s="307"/>
      <c r="P412" s="307"/>
      <c r="Q412" s="307"/>
      <c r="R412" s="307"/>
      <c r="S412" s="307"/>
      <c r="T412" s="307"/>
      <c r="U412" s="307"/>
      <c r="V412" s="307"/>
      <c r="W412" s="317"/>
      <c r="X412" s="317"/>
      <c r="Y412" s="317"/>
      <c r="Z412" s="317"/>
      <c r="AA412" s="317"/>
      <c r="AB412" s="317"/>
      <c r="AC412" s="317"/>
      <c r="AD412" s="317"/>
      <c r="AE412" s="317"/>
      <c r="AF412" s="317"/>
      <c r="AG412" s="317"/>
      <c r="AH412" s="317"/>
      <c r="AI412" s="317"/>
      <c r="AJ412" s="317"/>
      <c r="AK412" s="317"/>
      <c r="AL412" s="317"/>
      <c r="AM412" s="317"/>
      <c r="AN412" s="317"/>
      <c r="AO412" s="317"/>
      <c r="AP412" s="317"/>
      <c r="AQ412" s="317"/>
      <c r="AR412" s="317"/>
      <c r="AS412" s="317"/>
      <c r="AT412" s="317"/>
      <c r="AU412" s="317"/>
      <c r="AV412" s="317"/>
      <c r="AW412" s="317"/>
      <c r="AX412" s="317"/>
      <c r="AY412" s="317"/>
      <c r="AZ412" s="317"/>
      <c r="BA412" s="317"/>
      <c r="BB412" s="317"/>
      <c r="BC412" s="317"/>
      <c r="BD412" s="317"/>
      <c r="BE412" s="317"/>
      <c r="BF412" s="317"/>
      <c r="BG412" s="317"/>
      <c r="BH412" s="317"/>
      <c r="BI412" s="317"/>
      <c r="BJ412" s="317"/>
      <c r="BK412" s="317"/>
      <c r="BL412" s="317"/>
      <c r="BM412" s="317"/>
      <c r="BN412" s="317"/>
      <c r="BO412" s="317"/>
      <c r="BP412" s="317"/>
      <c r="BQ412" s="317"/>
      <c r="BR412" s="317"/>
      <c r="BS412" s="317"/>
      <c r="BT412" s="317"/>
      <c r="BU412" s="317"/>
      <c r="BV412" s="317"/>
      <c r="BW412" s="317"/>
      <c r="BX412" s="317"/>
      <c r="BY412" s="317"/>
      <c r="BZ412" s="317"/>
    </row>
    <row r="413" spans="3:78">
      <c r="C413" s="318"/>
      <c r="D413" s="318"/>
      <c r="E413" s="318"/>
      <c r="F413" s="307"/>
      <c r="G413" s="307"/>
      <c r="H413" s="307"/>
      <c r="I413" s="307"/>
      <c r="J413" s="307"/>
      <c r="K413" s="307"/>
      <c r="L413" s="307"/>
      <c r="M413" s="307"/>
      <c r="N413" s="307"/>
      <c r="O413" s="307"/>
      <c r="P413" s="307"/>
      <c r="Q413" s="307"/>
      <c r="R413" s="307"/>
      <c r="S413" s="307"/>
      <c r="T413" s="307"/>
      <c r="U413" s="307"/>
      <c r="V413" s="307"/>
      <c r="W413" s="317"/>
      <c r="X413" s="317"/>
      <c r="Y413" s="317"/>
      <c r="Z413" s="317"/>
      <c r="AA413" s="317"/>
      <c r="AB413" s="317"/>
      <c r="AC413" s="317"/>
      <c r="AD413" s="317"/>
      <c r="AE413" s="317"/>
      <c r="AF413" s="317"/>
      <c r="AG413" s="317"/>
      <c r="AH413" s="317"/>
      <c r="AI413" s="317"/>
      <c r="AJ413" s="317"/>
      <c r="AK413" s="317"/>
      <c r="AL413" s="317"/>
      <c r="AM413" s="317"/>
      <c r="AN413" s="317"/>
      <c r="AO413" s="317"/>
      <c r="AP413" s="317"/>
      <c r="AQ413" s="317"/>
      <c r="AR413" s="317"/>
      <c r="AS413" s="317"/>
      <c r="AT413" s="317"/>
      <c r="AU413" s="317"/>
      <c r="AV413" s="317"/>
      <c r="AW413" s="317"/>
      <c r="AX413" s="317"/>
      <c r="AY413" s="317"/>
      <c r="AZ413" s="317"/>
      <c r="BA413" s="317"/>
      <c r="BB413" s="317"/>
      <c r="BC413" s="317"/>
      <c r="BD413" s="317"/>
      <c r="BE413" s="317"/>
      <c r="BF413" s="317"/>
      <c r="BG413" s="317"/>
      <c r="BH413" s="317"/>
      <c r="BI413" s="317"/>
      <c r="BJ413" s="317"/>
      <c r="BK413" s="317"/>
      <c r="BL413" s="317"/>
      <c r="BM413" s="317"/>
      <c r="BN413" s="317"/>
      <c r="BO413" s="317"/>
      <c r="BP413" s="317"/>
      <c r="BQ413" s="317"/>
      <c r="BR413" s="317"/>
      <c r="BS413" s="317"/>
      <c r="BT413" s="317"/>
      <c r="BU413" s="317"/>
      <c r="BV413" s="317"/>
      <c r="BW413" s="317"/>
      <c r="BX413" s="317"/>
      <c r="BY413" s="317"/>
      <c r="BZ413" s="317"/>
    </row>
    <row r="414" spans="3:78">
      <c r="C414" s="318"/>
      <c r="D414" s="318"/>
      <c r="E414" s="318"/>
      <c r="F414" s="307"/>
      <c r="G414" s="307"/>
      <c r="H414" s="307"/>
      <c r="I414" s="307"/>
      <c r="J414" s="307"/>
      <c r="K414" s="307"/>
      <c r="L414" s="307"/>
      <c r="M414" s="307"/>
      <c r="N414" s="307"/>
      <c r="O414" s="307"/>
      <c r="P414" s="307"/>
      <c r="Q414" s="307"/>
      <c r="R414" s="307"/>
      <c r="S414" s="307"/>
      <c r="T414" s="307"/>
      <c r="U414" s="307"/>
      <c r="V414" s="307"/>
      <c r="W414" s="317"/>
      <c r="X414" s="317"/>
      <c r="Y414" s="317"/>
      <c r="Z414" s="317"/>
      <c r="AA414" s="317"/>
      <c r="AB414" s="317"/>
      <c r="AC414" s="317"/>
      <c r="AD414" s="317"/>
      <c r="AE414" s="317"/>
      <c r="AF414" s="317"/>
      <c r="AG414" s="317"/>
      <c r="AH414" s="317"/>
      <c r="AI414" s="317"/>
      <c r="AJ414" s="317"/>
      <c r="AK414" s="317"/>
      <c r="AL414" s="317"/>
      <c r="AM414" s="317"/>
      <c r="AN414" s="317"/>
      <c r="AO414" s="317"/>
      <c r="AP414" s="317"/>
      <c r="AQ414" s="317"/>
      <c r="AR414" s="317"/>
      <c r="AS414" s="317"/>
      <c r="AT414" s="317"/>
      <c r="AU414" s="317"/>
      <c r="AV414" s="317"/>
      <c r="AW414" s="317"/>
      <c r="AX414" s="317"/>
      <c r="AY414" s="317"/>
      <c r="AZ414" s="317"/>
      <c r="BA414" s="317"/>
      <c r="BB414" s="317"/>
      <c r="BC414" s="317"/>
      <c r="BD414" s="317"/>
      <c r="BE414" s="317"/>
      <c r="BF414" s="317"/>
      <c r="BG414" s="317"/>
      <c r="BH414" s="317"/>
      <c r="BI414" s="317"/>
      <c r="BJ414" s="317"/>
      <c r="BK414" s="317"/>
      <c r="BL414" s="317"/>
      <c r="BM414" s="317"/>
      <c r="BN414" s="317"/>
      <c r="BO414" s="317"/>
      <c r="BP414" s="317"/>
      <c r="BQ414" s="317"/>
      <c r="BR414" s="317"/>
      <c r="BS414" s="317"/>
      <c r="BT414" s="317"/>
      <c r="BU414" s="317"/>
      <c r="BV414" s="317"/>
      <c r="BW414" s="317"/>
      <c r="BX414" s="317"/>
      <c r="BY414" s="317"/>
      <c r="BZ414" s="317"/>
    </row>
    <row r="415" spans="3:78">
      <c r="C415" s="318"/>
      <c r="D415" s="318"/>
      <c r="E415" s="318"/>
      <c r="F415" s="307"/>
      <c r="G415" s="307"/>
      <c r="H415" s="307"/>
      <c r="I415" s="307"/>
      <c r="J415" s="307"/>
      <c r="K415" s="307"/>
      <c r="L415" s="307"/>
      <c r="M415" s="307"/>
      <c r="N415" s="307"/>
      <c r="O415" s="307"/>
      <c r="P415" s="307"/>
      <c r="Q415" s="307"/>
      <c r="R415" s="307"/>
      <c r="S415" s="307"/>
      <c r="T415" s="307"/>
      <c r="U415" s="307"/>
      <c r="V415" s="307"/>
      <c r="W415" s="317"/>
      <c r="X415" s="317"/>
      <c r="Y415" s="317"/>
      <c r="Z415" s="317"/>
      <c r="AA415" s="317"/>
      <c r="AB415" s="317"/>
      <c r="AC415" s="317"/>
      <c r="AD415" s="317"/>
      <c r="AE415" s="317"/>
      <c r="AF415" s="317"/>
      <c r="AG415" s="317"/>
      <c r="AH415" s="317"/>
      <c r="AI415" s="317"/>
      <c r="AJ415" s="317"/>
      <c r="AK415" s="317"/>
      <c r="AL415" s="317"/>
      <c r="AM415" s="317"/>
      <c r="AN415" s="317"/>
      <c r="AO415" s="317"/>
      <c r="AP415" s="317"/>
      <c r="AQ415" s="317"/>
      <c r="AR415" s="317"/>
      <c r="AS415" s="317"/>
      <c r="AT415" s="317"/>
      <c r="AU415" s="317"/>
      <c r="AV415" s="317"/>
      <c r="AW415" s="317"/>
      <c r="AX415" s="317"/>
      <c r="AY415" s="317"/>
      <c r="AZ415" s="317"/>
      <c r="BA415" s="317"/>
      <c r="BB415" s="317"/>
      <c r="BC415" s="317"/>
      <c r="BD415" s="317"/>
      <c r="BE415" s="317"/>
      <c r="BF415" s="317"/>
      <c r="BG415" s="317"/>
      <c r="BH415" s="317"/>
      <c r="BI415" s="317"/>
      <c r="BJ415" s="317"/>
      <c r="BK415" s="317"/>
      <c r="BL415" s="317"/>
      <c r="BM415" s="317"/>
      <c r="BN415" s="317"/>
      <c r="BO415" s="317"/>
      <c r="BP415" s="317"/>
      <c r="BQ415" s="317"/>
      <c r="BR415" s="317"/>
      <c r="BS415" s="317"/>
      <c r="BT415" s="317"/>
      <c r="BU415" s="317"/>
      <c r="BV415" s="317"/>
      <c r="BW415" s="317"/>
      <c r="BX415" s="317"/>
      <c r="BY415" s="317"/>
      <c r="BZ415" s="317"/>
    </row>
    <row r="416" spans="3:78">
      <c r="C416" s="318"/>
      <c r="D416" s="318"/>
      <c r="E416" s="318"/>
      <c r="F416" s="307"/>
      <c r="G416" s="307"/>
      <c r="H416" s="307"/>
      <c r="I416" s="307"/>
      <c r="J416" s="307"/>
      <c r="K416" s="307"/>
      <c r="L416" s="307"/>
      <c r="M416" s="307"/>
      <c r="N416" s="307"/>
      <c r="O416" s="307"/>
      <c r="P416" s="307"/>
      <c r="Q416" s="307"/>
      <c r="R416" s="307"/>
      <c r="S416" s="307"/>
      <c r="T416" s="307"/>
      <c r="U416" s="307"/>
      <c r="V416" s="307"/>
      <c r="W416" s="317"/>
      <c r="X416" s="317"/>
      <c r="Y416" s="317"/>
      <c r="Z416" s="317"/>
      <c r="AA416" s="317"/>
      <c r="AB416" s="317"/>
      <c r="AC416" s="317"/>
      <c r="AD416" s="317"/>
      <c r="AE416" s="317"/>
      <c r="AF416" s="317"/>
      <c r="AG416" s="317"/>
      <c r="AH416" s="317"/>
      <c r="AI416" s="317"/>
      <c r="AJ416" s="317"/>
      <c r="AK416" s="317"/>
      <c r="AL416" s="317"/>
      <c r="AM416" s="317"/>
      <c r="AN416" s="317"/>
      <c r="AO416" s="317"/>
      <c r="AP416" s="317"/>
      <c r="AQ416" s="317"/>
      <c r="AR416" s="317"/>
      <c r="AS416" s="317"/>
      <c r="AT416" s="317"/>
      <c r="AU416" s="317"/>
      <c r="AV416" s="317"/>
      <c r="AW416" s="317"/>
      <c r="AX416" s="317"/>
      <c r="AY416" s="317"/>
      <c r="AZ416" s="317"/>
      <c r="BA416" s="317"/>
      <c r="BB416" s="317"/>
      <c r="BC416" s="317"/>
      <c r="BD416" s="317"/>
      <c r="BE416" s="317"/>
      <c r="BF416" s="317"/>
      <c r="BG416" s="317"/>
      <c r="BH416" s="317"/>
      <c r="BI416" s="317"/>
      <c r="BJ416" s="317"/>
      <c r="BK416" s="317"/>
      <c r="BL416" s="317"/>
      <c r="BM416" s="317"/>
      <c r="BN416" s="317"/>
      <c r="BO416" s="317"/>
      <c r="BP416" s="317"/>
      <c r="BQ416" s="317"/>
      <c r="BR416" s="317"/>
      <c r="BS416" s="317"/>
      <c r="BT416" s="317"/>
      <c r="BU416" s="317"/>
      <c r="BV416" s="317"/>
      <c r="BW416" s="317"/>
      <c r="BX416" s="317"/>
      <c r="BY416" s="317"/>
      <c r="BZ416" s="317"/>
    </row>
    <row r="417" spans="3:78">
      <c r="C417" s="318"/>
      <c r="D417" s="318"/>
      <c r="E417" s="318"/>
      <c r="F417" s="307"/>
      <c r="G417" s="307"/>
      <c r="H417" s="307"/>
      <c r="I417" s="307"/>
      <c r="J417" s="307"/>
      <c r="K417" s="307"/>
      <c r="L417" s="307"/>
      <c r="M417" s="307"/>
      <c r="N417" s="307"/>
      <c r="O417" s="307"/>
      <c r="P417" s="307"/>
      <c r="Q417" s="307"/>
      <c r="R417" s="307"/>
      <c r="S417" s="307"/>
      <c r="T417" s="307"/>
      <c r="U417" s="307"/>
      <c r="V417" s="307"/>
      <c r="W417" s="317"/>
      <c r="X417" s="317"/>
      <c r="Y417" s="317"/>
      <c r="Z417" s="317"/>
      <c r="AA417" s="317"/>
      <c r="AB417" s="317"/>
      <c r="AC417" s="317"/>
      <c r="AD417" s="317"/>
      <c r="AE417" s="317"/>
      <c r="AF417" s="317"/>
      <c r="AG417" s="317"/>
      <c r="AH417" s="317"/>
      <c r="AI417" s="317"/>
      <c r="AJ417" s="317"/>
      <c r="AK417" s="317"/>
      <c r="AL417" s="317"/>
      <c r="AM417" s="317"/>
      <c r="AN417" s="317"/>
      <c r="AO417" s="317"/>
      <c r="AP417" s="317"/>
      <c r="AQ417" s="317"/>
      <c r="AR417" s="317"/>
      <c r="AS417" s="317"/>
      <c r="AT417" s="317"/>
      <c r="AU417" s="317"/>
      <c r="AV417" s="317"/>
      <c r="AW417" s="317"/>
      <c r="AX417" s="317"/>
      <c r="AY417" s="317"/>
      <c r="AZ417" s="317"/>
      <c r="BA417" s="317"/>
      <c r="BB417" s="317"/>
      <c r="BC417" s="317"/>
      <c r="BD417" s="317"/>
      <c r="BE417" s="317"/>
      <c r="BF417" s="317"/>
      <c r="BG417" s="317"/>
      <c r="BH417" s="317"/>
      <c r="BI417" s="317"/>
      <c r="BJ417" s="317"/>
      <c r="BK417" s="317"/>
      <c r="BL417" s="317"/>
      <c r="BM417" s="317"/>
      <c r="BN417" s="317"/>
      <c r="BO417" s="317"/>
      <c r="BP417" s="317"/>
      <c r="BQ417" s="317"/>
      <c r="BR417" s="317"/>
      <c r="BS417" s="317"/>
      <c r="BT417" s="317"/>
      <c r="BU417" s="317"/>
      <c r="BV417" s="317"/>
      <c r="BW417" s="317"/>
      <c r="BX417" s="317"/>
      <c r="BY417" s="317"/>
      <c r="BZ417" s="317"/>
    </row>
    <row r="418" spans="3:78">
      <c r="C418" s="318"/>
      <c r="D418" s="318"/>
      <c r="E418" s="318"/>
      <c r="F418" s="307"/>
      <c r="G418" s="307"/>
      <c r="H418" s="307"/>
      <c r="I418" s="307"/>
      <c r="J418" s="307"/>
      <c r="K418" s="307"/>
      <c r="L418" s="307"/>
      <c r="M418" s="307"/>
      <c r="N418" s="307"/>
      <c r="O418" s="307"/>
      <c r="P418" s="307"/>
      <c r="Q418" s="307"/>
      <c r="R418" s="307"/>
      <c r="S418" s="307"/>
      <c r="T418" s="307"/>
      <c r="U418" s="307"/>
      <c r="V418" s="307"/>
      <c r="W418" s="317"/>
      <c r="X418" s="317"/>
      <c r="Y418" s="317"/>
      <c r="Z418" s="317"/>
      <c r="AA418" s="317"/>
      <c r="AB418" s="317"/>
      <c r="AC418" s="317"/>
      <c r="AD418" s="317"/>
      <c r="AE418" s="317"/>
      <c r="AF418" s="317"/>
      <c r="AG418" s="317"/>
      <c r="AH418" s="317"/>
      <c r="AI418" s="317"/>
      <c r="AJ418" s="317"/>
      <c r="AK418" s="317"/>
      <c r="AL418" s="317"/>
      <c r="AM418" s="317"/>
      <c r="AN418" s="317"/>
      <c r="AO418" s="317"/>
      <c r="AP418" s="317"/>
      <c r="AQ418" s="317"/>
      <c r="AR418" s="317"/>
      <c r="AS418" s="317"/>
      <c r="AT418" s="317"/>
      <c r="AU418" s="317"/>
      <c r="AV418" s="317"/>
      <c r="AW418" s="317"/>
      <c r="AX418" s="317"/>
      <c r="AY418" s="317"/>
      <c r="AZ418" s="317"/>
      <c r="BA418" s="317"/>
      <c r="BB418" s="317"/>
      <c r="BC418" s="317"/>
      <c r="BD418" s="317"/>
      <c r="BE418" s="317"/>
      <c r="BF418" s="317"/>
      <c r="BG418" s="317"/>
      <c r="BH418" s="317"/>
      <c r="BI418" s="317"/>
      <c r="BJ418" s="317"/>
      <c r="BK418" s="317"/>
      <c r="BL418" s="317"/>
      <c r="BM418" s="317"/>
      <c r="BN418" s="317"/>
      <c r="BO418" s="317"/>
      <c r="BP418" s="317"/>
      <c r="BQ418" s="317"/>
      <c r="BR418" s="317"/>
      <c r="BS418" s="317"/>
      <c r="BT418" s="317"/>
      <c r="BU418" s="317"/>
      <c r="BV418" s="317"/>
      <c r="BW418" s="317"/>
      <c r="BX418" s="317"/>
      <c r="BY418" s="317"/>
      <c r="BZ418" s="317"/>
    </row>
    <row r="419" spans="3:78">
      <c r="C419" s="318"/>
      <c r="D419" s="318"/>
      <c r="E419" s="318"/>
      <c r="F419" s="307"/>
      <c r="G419" s="307"/>
      <c r="H419" s="307"/>
      <c r="I419" s="307"/>
      <c r="J419" s="307"/>
      <c r="K419" s="307"/>
      <c r="L419" s="307"/>
      <c r="M419" s="307"/>
      <c r="N419" s="307"/>
      <c r="O419" s="307"/>
      <c r="P419" s="307"/>
      <c r="Q419" s="307"/>
      <c r="R419" s="307"/>
      <c r="S419" s="307"/>
      <c r="T419" s="307"/>
      <c r="U419" s="307"/>
      <c r="V419" s="307"/>
      <c r="W419" s="317"/>
      <c r="X419" s="317"/>
      <c r="Y419" s="317"/>
      <c r="Z419" s="317"/>
      <c r="AA419" s="317"/>
      <c r="AB419" s="317"/>
      <c r="AC419" s="317"/>
      <c r="AD419" s="317"/>
      <c r="AE419" s="317"/>
      <c r="AF419" s="317"/>
      <c r="AG419" s="317"/>
      <c r="AH419" s="317"/>
      <c r="AI419" s="317"/>
      <c r="AJ419" s="317"/>
      <c r="AK419" s="317"/>
      <c r="AL419" s="317"/>
      <c r="AM419" s="317"/>
      <c r="AN419" s="317"/>
      <c r="AO419" s="317"/>
      <c r="AP419" s="317"/>
      <c r="AQ419" s="317"/>
      <c r="AR419" s="317"/>
      <c r="AS419" s="317"/>
      <c r="AT419" s="317"/>
      <c r="AU419" s="317"/>
      <c r="AV419" s="317"/>
      <c r="AW419" s="317"/>
      <c r="AX419" s="317"/>
      <c r="AY419" s="317"/>
      <c r="AZ419" s="317"/>
      <c r="BA419" s="317"/>
      <c r="BB419" s="317"/>
      <c r="BC419" s="317"/>
      <c r="BD419" s="317"/>
      <c r="BE419" s="317"/>
      <c r="BF419" s="317"/>
      <c r="BG419" s="317"/>
      <c r="BH419" s="317"/>
      <c r="BI419" s="317"/>
      <c r="BJ419" s="317"/>
      <c r="BK419" s="317"/>
      <c r="BL419" s="317"/>
      <c r="BM419" s="317"/>
      <c r="BN419" s="317"/>
      <c r="BO419" s="317"/>
      <c r="BP419" s="317"/>
      <c r="BQ419" s="317"/>
      <c r="BR419" s="317"/>
      <c r="BS419" s="317"/>
      <c r="BT419" s="317"/>
      <c r="BU419" s="317"/>
      <c r="BV419" s="317"/>
      <c r="BW419" s="317"/>
      <c r="BX419" s="317"/>
      <c r="BY419" s="317"/>
      <c r="BZ419" s="317"/>
    </row>
    <row r="420" spans="3:78">
      <c r="C420" s="318"/>
      <c r="D420" s="318"/>
      <c r="E420" s="318"/>
      <c r="F420" s="307"/>
      <c r="G420" s="307"/>
      <c r="H420" s="307"/>
      <c r="I420" s="307"/>
      <c r="J420" s="307"/>
      <c r="K420" s="307"/>
      <c r="L420" s="307"/>
      <c r="M420" s="307"/>
      <c r="N420" s="307"/>
      <c r="O420" s="307"/>
      <c r="P420" s="307"/>
      <c r="Q420" s="307"/>
      <c r="R420" s="307"/>
      <c r="S420" s="307"/>
      <c r="T420" s="307"/>
      <c r="U420" s="307"/>
      <c r="V420" s="307"/>
      <c r="W420" s="317"/>
      <c r="X420" s="317"/>
      <c r="Y420" s="317"/>
      <c r="Z420" s="317"/>
      <c r="AA420" s="317"/>
      <c r="AB420" s="317"/>
      <c r="AC420" s="317"/>
      <c r="AD420" s="317"/>
      <c r="AE420" s="317"/>
      <c r="AF420" s="317"/>
      <c r="AG420" s="317"/>
      <c r="AH420" s="317"/>
      <c r="AI420" s="317"/>
      <c r="AJ420" s="317"/>
      <c r="AK420" s="317"/>
      <c r="AL420" s="317"/>
      <c r="AM420" s="317"/>
      <c r="AN420" s="317"/>
      <c r="AO420" s="317"/>
      <c r="AP420" s="317"/>
      <c r="AQ420" s="317"/>
      <c r="AR420" s="317"/>
      <c r="AS420" s="317"/>
      <c r="AT420" s="317"/>
      <c r="AU420" s="317"/>
      <c r="AV420" s="317"/>
      <c r="AW420" s="317"/>
      <c r="AX420" s="317"/>
      <c r="AY420" s="317"/>
      <c r="AZ420" s="317"/>
      <c r="BA420" s="317"/>
      <c r="BB420" s="317"/>
      <c r="BC420" s="317"/>
      <c r="BD420" s="317"/>
      <c r="BE420" s="317"/>
      <c r="BF420" s="317"/>
      <c r="BG420" s="317"/>
      <c r="BH420" s="317"/>
      <c r="BI420" s="317"/>
      <c r="BJ420" s="317"/>
      <c r="BK420" s="317"/>
      <c r="BL420" s="317"/>
      <c r="BM420" s="317"/>
      <c r="BN420" s="317"/>
      <c r="BO420" s="317"/>
      <c r="BP420" s="317"/>
      <c r="BQ420" s="317"/>
      <c r="BR420" s="317"/>
      <c r="BS420" s="317"/>
      <c r="BT420" s="317"/>
      <c r="BU420" s="317"/>
      <c r="BV420" s="317"/>
      <c r="BW420" s="317"/>
      <c r="BX420" s="317"/>
      <c r="BY420" s="317"/>
      <c r="BZ420" s="317"/>
    </row>
    <row r="421" spans="3:78">
      <c r="C421" s="318"/>
      <c r="D421" s="318"/>
      <c r="E421" s="318"/>
      <c r="F421" s="307"/>
      <c r="G421" s="307"/>
      <c r="H421" s="307"/>
      <c r="I421" s="307"/>
      <c r="J421" s="307"/>
      <c r="K421" s="307"/>
      <c r="L421" s="307"/>
      <c r="M421" s="307"/>
      <c r="N421" s="307"/>
      <c r="O421" s="307"/>
      <c r="P421" s="307"/>
      <c r="Q421" s="307"/>
      <c r="R421" s="307"/>
      <c r="S421" s="307"/>
      <c r="T421" s="307"/>
      <c r="U421" s="307"/>
      <c r="V421" s="307"/>
      <c r="W421" s="317"/>
      <c r="X421" s="317"/>
      <c r="Y421" s="317"/>
      <c r="Z421" s="317"/>
      <c r="AA421" s="317"/>
      <c r="AB421" s="317"/>
      <c r="AC421" s="317"/>
      <c r="AD421" s="317"/>
      <c r="AE421" s="317"/>
      <c r="AF421" s="317"/>
      <c r="AG421" s="317"/>
      <c r="AH421" s="317"/>
      <c r="AI421" s="317"/>
      <c r="AJ421" s="317"/>
      <c r="AK421" s="317"/>
      <c r="AL421" s="317"/>
      <c r="AM421" s="317"/>
      <c r="AN421" s="317"/>
      <c r="AO421" s="317"/>
      <c r="AP421" s="317"/>
      <c r="AQ421" s="317"/>
      <c r="AR421" s="317"/>
      <c r="AS421" s="317"/>
      <c r="AT421" s="317"/>
      <c r="AU421" s="317"/>
      <c r="AV421" s="317"/>
      <c r="AW421" s="317"/>
      <c r="AX421" s="317"/>
      <c r="AY421" s="317"/>
      <c r="AZ421" s="317"/>
      <c r="BA421" s="317"/>
      <c r="BB421" s="317"/>
      <c r="BC421" s="317"/>
      <c r="BD421" s="317"/>
      <c r="BE421" s="317"/>
      <c r="BF421" s="317"/>
      <c r="BG421" s="317"/>
      <c r="BH421" s="317"/>
      <c r="BI421" s="317"/>
      <c r="BJ421" s="317"/>
      <c r="BK421" s="317"/>
      <c r="BL421" s="317"/>
      <c r="BM421" s="317"/>
      <c r="BN421" s="317"/>
      <c r="BO421" s="317"/>
      <c r="BP421" s="317"/>
      <c r="BQ421" s="317"/>
      <c r="BR421" s="317"/>
      <c r="BS421" s="317"/>
      <c r="BT421" s="317"/>
      <c r="BU421" s="317"/>
      <c r="BV421" s="317"/>
      <c r="BW421" s="317"/>
      <c r="BX421" s="317"/>
      <c r="BY421" s="317"/>
      <c r="BZ421" s="317"/>
    </row>
    <row r="422" spans="3:78">
      <c r="C422" s="318"/>
      <c r="D422" s="318"/>
      <c r="E422" s="318"/>
      <c r="F422" s="307"/>
      <c r="G422" s="307"/>
      <c r="H422" s="307"/>
      <c r="I422" s="307"/>
      <c r="J422" s="307"/>
      <c r="K422" s="307"/>
      <c r="L422" s="307"/>
      <c r="M422" s="307"/>
      <c r="N422" s="307"/>
      <c r="O422" s="307"/>
      <c r="P422" s="307"/>
      <c r="Q422" s="307"/>
      <c r="R422" s="307"/>
      <c r="S422" s="307"/>
      <c r="T422" s="307"/>
      <c r="U422" s="307"/>
      <c r="V422" s="307"/>
      <c r="W422" s="317"/>
      <c r="X422" s="317"/>
      <c r="Y422" s="317"/>
      <c r="Z422" s="317"/>
      <c r="AA422" s="317"/>
      <c r="AB422" s="317"/>
      <c r="AC422" s="317"/>
      <c r="AD422" s="317"/>
      <c r="AE422" s="317"/>
      <c r="AF422" s="317"/>
      <c r="AG422" s="317"/>
      <c r="AH422" s="317"/>
      <c r="AI422" s="317"/>
      <c r="AJ422" s="317"/>
      <c r="AK422" s="317"/>
      <c r="AL422" s="317"/>
      <c r="AM422" s="317"/>
      <c r="AN422" s="317"/>
      <c r="AO422" s="317"/>
      <c r="AP422" s="317"/>
      <c r="AQ422" s="317"/>
      <c r="AR422" s="317"/>
      <c r="AS422" s="317"/>
      <c r="AT422" s="317"/>
      <c r="AU422" s="317"/>
      <c r="AV422" s="317"/>
      <c r="AW422" s="317"/>
      <c r="AX422" s="317"/>
      <c r="AY422" s="317"/>
      <c r="AZ422" s="317"/>
      <c r="BA422" s="317"/>
      <c r="BB422" s="317"/>
      <c r="BC422" s="317"/>
      <c r="BD422" s="317"/>
      <c r="BE422" s="317"/>
      <c r="BF422" s="317"/>
      <c r="BG422" s="317"/>
      <c r="BH422" s="317"/>
      <c r="BI422" s="317"/>
      <c r="BJ422" s="317"/>
      <c r="BK422" s="317"/>
      <c r="BL422" s="317"/>
      <c r="BM422" s="317"/>
      <c r="BN422" s="317"/>
      <c r="BO422" s="317"/>
      <c r="BP422" s="317"/>
      <c r="BQ422" s="317"/>
      <c r="BR422" s="317"/>
      <c r="BS422" s="317"/>
      <c r="BT422" s="317"/>
      <c r="BU422" s="317"/>
      <c r="BV422" s="317"/>
      <c r="BW422" s="317"/>
      <c r="BX422" s="317"/>
      <c r="BY422" s="317"/>
      <c r="BZ422" s="317"/>
    </row>
    <row r="423" spans="3:78">
      <c r="C423" s="318"/>
      <c r="D423" s="318"/>
      <c r="E423" s="318"/>
      <c r="F423" s="307"/>
      <c r="G423" s="307"/>
      <c r="H423" s="307"/>
      <c r="I423" s="307"/>
      <c r="J423" s="307"/>
      <c r="K423" s="307"/>
      <c r="L423" s="307"/>
      <c r="M423" s="307"/>
      <c r="N423" s="307"/>
      <c r="O423" s="307"/>
      <c r="P423" s="307"/>
      <c r="Q423" s="307"/>
      <c r="R423" s="307"/>
      <c r="S423" s="307"/>
      <c r="T423" s="307"/>
      <c r="U423" s="307"/>
      <c r="V423" s="307"/>
      <c r="W423" s="317"/>
      <c r="X423" s="317"/>
      <c r="Y423" s="317"/>
      <c r="Z423" s="317"/>
      <c r="AA423" s="317"/>
      <c r="AB423" s="317"/>
      <c r="AC423" s="317"/>
      <c r="AD423" s="317"/>
      <c r="AE423" s="317"/>
      <c r="AF423" s="317"/>
      <c r="AG423" s="317"/>
      <c r="AH423" s="317"/>
      <c r="AI423" s="317"/>
      <c r="AJ423" s="317"/>
      <c r="AK423" s="317"/>
      <c r="AL423" s="317"/>
      <c r="AM423" s="317"/>
      <c r="AN423" s="317"/>
      <c r="AO423" s="317"/>
      <c r="AP423" s="317"/>
      <c r="AQ423" s="317"/>
      <c r="AR423" s="317"/>
      <c r="AS423" s="317"/>
      <c r="AT423" s="317"/>
      <c r="AU423" s="317"/>
      <c r="AV423" s="317"/>
      <c r="AW423" s="317"/>
      <c r="AX423" s="317"/>
      <c r="AY423" s="317"/>
      <c r="AZ423" s="317"/>
      <c r="BA423" s="317"/>
      <c r="BB423" s="317"/>
      <c r="BC423" s="317"/>
      <c r="BD423" s="317"/>
      <c r="BE423" s="317"/>
      <c r="BF423" s="317"/>
      <c r="BG423" s="317"/>
      <c r="BH423" s="317"/>
      <c r="BI423" s="317"/>
      <c r="BJ423" s="317"/>
      <c r="BK423" s="317"/>
      <c r="BL423" s="317"/>
      <c r="BM423" s="317"/>
      <c r="BN423" s="317"/>
      <c r="BO423" s="317"/>
      <c r="BP423" s="317"/>
      <c r="BQ423" s="317"/>
      <c r="BR423" s="317"/>
      <c r="BS423" s="317"/>
      <c r="BT423" s="317"/>
      <c r="BU423" s="317"/>
      <c r="BV423" s="317"/>
      <c r="BW423" s="317"/>
      <c r="BX423" s="317"/>
      <c r="BY423" s="317"/>
      <c r="BZ423" s="317"/>
    </row>
    <row r="424" spans="3:78">
      <c r="C424" s="318"/>
      <c r="D424" s="318"/>
      <c r="E424" s="318"/>
      <c r="F424" s="307"/>
      <c r="G424" s="307"/>
      <c r="H424" s="307"/>
      <c r="I424" s="307"/>
      <c r="J424" s="307"/>
      <c r="K424" s="307"/>
      <c r="L424" s="307"/>
      <c r="M424" s="307"/>
      <c r="N424" s="307"/>
      <c r="O424" s="307"/>
      <c r="P424" s="307"/>
      <c r="Q424" s="307"/>
      <c r="R424" s="307"/>
      <c r="S424" s="307"/>
      <c r="T424" s="307"/>
      <c r="U424" s="307"/>
      <c r="V424" s="307"/>
      <c r="W424" s="317"/>
      <c r="X424" s="317"/>
      <c r="Y424" s="317"/>
      <c r="Z424" s="317"/>
      <c r="AA424" s="317"/>
      <c r="AB424" s="317"/>
      <c r="AC424" s="317"/>
      <c r="AD424" s="317"/>
      <c r="AE424" s="317"/>
      <c r="AF424" s="317"/>
      <c r="AG424" s="317"/>
      <c r="AH424" s="317"/>
      <c r="AI424" s="317"/>
      <c r="AJ424" s="317"/>
      <c r="AK424" s="317"/>
      <c r="AL424" s="317"/>
      <c r="AM424" s="317"/>
      <c r="AN424" s="317"/>
      <c r="AO424" s="317"/>
      <c r="AP424" s="317"/>
      <c r="AQ424" s="317"/>
      <c r="AR424" s="317"/>
      <c r="AS424" s="317"/>
      <c r="AT424" s="317"/>
      <c r="AU424" s="317"/>
      <c r="AV424" s="317"/>
      <c r="AW424" s="317"/>
      <c r="AX424" s="317"/>
      <c r="AY424" s="317"/>
      <c r="AZ424" s="317"/>
      <c r="BA424" s="317"/>
      <c r="BB424" s="317"/>
      <c r="BC424" s="317"/>
      <c r="BD424" s="317"/>
      <c r="BE424" s="317"/>
      <c r="BF424" s="317"/>
      <c r="BG424" s="317"/>
      <c r="BH424" s="317"/>
      <c r="BI424" s="317"/>
      <c r="BJ424" s="317"/>
      <c r="BK424" s="317"/>
      <c r="BL424" s="317"/>
      <c r="BM424" s="317"/>
      <c r="BN424" s="317"/>
      <c r="BO424" s="317"/>
      <c r="BP424" s="317"/>
      <c r="BQ424" s="317"/>
      <c r="BR424" s="317"/>
      <c r="BS424" s="317"/>
      <c r="BT424" s="317"/>
      <c r="BU424" s="317"/>
      <c r="BV424" s="317"/>
      <c r="BW424" s="317"/>
      <c r="BX424" s="317"/>
      <c r="BY424" s="317"/>
      <c r="BZ424" s="317"/>
    </row>
    <row r="425" spans="3:78">
      <c r="C425" s="318"/>
      <c r="D425" s="318"/>
      <c r="E425" s="318"/>
      <c r="F425" s="307"/>
      <c r="G425" s="307"/>
      <c r="H425" s="307"/>
      <c r="I425" s="307"/>
      <c r="J425" s="307"/>
      <c r="K425" s="307"/>
      <c r="L425" s="307"/>
      <c r="M425" s="307"/>
      <c r="N425" s="307"/>
      <c r="O425" s="307"/>
      <c r="P425" s="307"/>
      <c r="Q425" s="307"/>
      <c r="R425" s="307"/>
      <c r="S425" s="307"/>
      <c r="T425" s="307"/>
      <c r="U425" s="307"/>
      <c r="V425" s="307"/>
      <c r="W425" s="317"/>
      <c r="X425" s="317"/>
      <c r="Y425" s="317"/>
      <c r="Z425" s="317"/>
      <c r="AA425" s="317"/>
      <c r="AB425" s="317"/>
      <c r="AC425" s="317"/>
      <c r="AD425" s="317"/>
      <c r="AE425" s="317"/>
      <c r="AF425" s="317"/>
      <c r="AG425" s="317"/>
      <c r="AH425" s="317"/>
      <c r="AI425" s="317"/>
      <c r="AJ425" s="317"/>
      <c r="AK425" s="317"/>
      <c r="AL425" s="317"/>
      <c r="AM425" s="317"/>
      <c r="AN425" s="317"/>
      <c r="AO425" s="317"/>
      <c r="AP425" s="317"/>
      <c r="AQ425" s="317"/>
      <c r="AR425" s="317"/>
      <c r="AS425" s="317"/>
      <c r="AT425" s="317"/>
      <c r="AU425" s="317"/>
      <c r="AV425" s="317"/>
      <c r="AW425" s="317"/>
      <c r="AX425" s="317"/>
      <c r="AY425" s="317"/>
      <c r="AZ425" s="317"/>
      <c r="BA425" s="317"/>
      <c r="BB425" s="317"/>
      <c r="BC425" s="317"/>
      <c r="BD425" s="317"/>
      <c r="BE425" s="317"/>
      <c r="BF425" s="317"/>
      <c r="BG425" s="317"/>
      <c r="BH425" s="317"/>
      <c r="BI425" s="317"/>
      <c r="BJ425" s="317"/>
      <c r="BK425" s="317"/>
      <c r="BL425" s="317"/>
      <c r="BM425" s="317"/>
      <c r="BN425" s="317"/>
      <c r="BO425" s="317"/>
      <c r="BP425" s="317"/>
      <c r="BQ425" s="317"/>
      <c r="BR425" s="317"/>
      <c r="BS425" s="317"/>
      <c r="BT425" s="317"/>
      <c r="BU425" s="317"/>
      <c r="BV425" s="317"/>
      <c r="BW425" s="317"/>
      <c r="BX425" s="317"/>
      <c r="BY425" s="317"/>
      <c r="BZ425" s="317"/>
    </row>
    <row r="426" spans="3:78">
      <c r="C426" s="318"/>
      <c r="D426" s="318"/>
      <c r="E426" s="318"/>
      <c r="F426" s="307"/>
      <c r="G426" s="307"/>
      <c r="H426" s="307"/>
      <c r="I426" s="307"/>
      <c r="J426" s="307"/>
      <c r="K426" s="307"/>
      <c r="L426" s="307"/>
      <c r="M426" s="307"/>
      <c r="N426" s="307"/>
      <c r="O426" s="307"/>
      <c r="P426" s="307"/>
      <c r="Q426" s="307"/>
      <c r="R426" s="307"/>
      <c r="S426" s="307"/>
      <c r="T426" s="307"/>
      <c r="U426" s="307"/>
      <c r="V426" s="307"/>
      <c r="W426" s="317"/>
      <c r="X426" s="317"/>
      <c r="Y426" s="317"/>
      <c r="Z426" s="317"/>
      <c r="AA426" s="317"/>
      <c r="AB426" s="317"/>
      <c r="AC426" s="317"/>
      <c r="AD426" s="317"/>
      <c r="AE426" s="317"/>
      <c r="AF426" s="317"/>
      <c r="AG426" s="317"/>
      <c r="AH426" s="317"/>
      <c r="AI426" s="317"/>
      <c r="AJ426" s="317"/>
      <c r="AK426" s="317"/>
      <c r="AL426" s="317"/>
      <c r="AM426" s="317"/>
      <c r="AN426" s="317"/>
      <c r="AO426" s="317"/>
      <c r="AP426" s="317"/>
      <c r="AQ426" s="317"/>
      <c r="AR426" s="317"/>
      <c r="AS426" s="317"/>
      <c r="AT426" s="317"/>
      <c r="AU426" s="317"/>
      <c r="AV426" s="317"/>
      <c r="AW426" s="317"/>
      <c r="AX426" s="317"/>
      <c r="AY426" s="317"/>
      <c r="AZ426" s="317"/>
      <c r="BA426" s="317"/>
      <c r="BB426" s="317"/>
      <c r="BC426" s="317"/>
      <c r="BD426" s="317"/>
      <c r="BE426" s="317"/>
      <c r="BF426" s="317"/>
      <c r="BG426" s="317"/>
      <c r="BH426" s="317"/>
      <c r="BI426" s="317"/>
      <c r="BJ426" s="317"/>
      <c r="BK426" s="317"/>
      <c r="BL426" s="317"/>
      <c r="BM426" s="317"/>
      <c r="BN426" s="317"/>
      <c r="BO426" s="317"/>
      <c r="BP426" s="317"/>
      <c r="BQ426" s="317"/>
      <c r="BR426" s="317"/>
      <c r="BS426" s="317"/>
      <c r="BT426" s="317"/>
      <c r="BU426" s="317"/>
      <c r="BV426" s="317"/>
      <c r="BW426" s="317"/>
      <c r="BX426" s="317"/>
      <c r="BY426" s="317"/>
      <c r="BZ426" s="317"/>
    </row>
    <row r="427" spans="3:78">
      <c r="C427" s="318"/>
      <c r="D427" s="318"/>
      <c r="E427" s="318"/>
      <c r="F427" s="307"/>
      <c r="G427" s="307"/>
      <c r="H427" s="307"/>
      <c r="I427" s="307"/>
      <c r="J427" s="307"/>
      <c r="K427" s="307"/>
      <c r="L427" s="307"/>
      <c r="M427" s="307"/>
      <c r="N427" s="307"/>
      <c r="O427" s="307"/>
      <c r="P427" s="307"/>
      <c r="Q427" s="307"/>
      <c r="R427" s="307"/>
      <c r="S427" s="307"/>
      <c r="T427" s="307"/>
      <c r="U427" s="307"/>
      <c r="V427" s="307"/>
      <c r="W427" s="317"/>
      <c r="X427" s="317"/>
      <c r="Y427" s="317"/>
      <c r="Z427" s="317"/>
      <c r="AA427" s="317"/>
      <c r="AB427" s="317"/>
      <c r="AC427" s="317"/>
      <c r="AD427" s="317"/>
      <c r="AE427" s="317"/>
      <c r="AF427" s="317"/>
      <c r="AG427" s="317"/>
      <c r="AH427" s="317"/>
      <c r="AI427" s="317"/>
      <c r="AJ427" s="317"/>
      <c r="AK427" s="317"/>
      <c r="AL427" s="317"/>
      <c r="AM427" s="317"/>
      <c r="AN427" s="317"/>
      <c r="AO427" s="317"/>
      <c r="AP427" s="317"/>
      <c r="AQ427" s="317"/>
      <c r="AR427" s="317"/>
      <c r="AS427" s="317"/>
      <c r="AT427" s="317"/>
      <c r="AU427" s="317"/>
      <c r="AV427" s="317"/>
      <c r="AW427" s="317"/>
      <c r="AX427" s="317"/>
      <c r="AY427" s="317"/>
      <c r="AZ427" s="317"/>
      <c r="BA427" s="317"/>
      <c r="BB427" s="317"/>
      <c r="BC427" s="317"/>
      <c r="BD427" s="317"/>
      <c r="BE427" s="317"/>
      <c r="BF427" s="317"/>
      <c r="BG427" s="317"/>
      <c r="BH427" s="317"/>
      <c r="BI427" s="317"/>
      <c r="BJ427" s="317"/>
      <c r="BK427" s="317"/>
      <c r="BL427" s="317"/>
      <c r="BM427" s="317"/>
      <c r="BN427" s="317"/>
      <c r="BO427" s="317"/>
      <c r="BP427" s="317"/>
      <c r="BQ427" s="317"/>
      <c r="BR427" s="317"/>
      <c r="BS427" s="317"/>
      <c r="BT427" s="317"/>
      <c r="BU427" s="317"/>
      <c r="BV427" s="317"/>
      <c r="BW427" s="317"/>
      <c r="BX427" s="317"/>
      <c r="BY427" s="317"/>
      <c r="BZ427" s="317"/>
    </row>
    <row r="428" spans="3:78">
      <c r="C428" s="318"/>
      <c r="D428" s="318"/>
      <c r="E428" s="318"/>
      <c r="F428" s="307"/>
      <c r="G428" s="307"/>
      <c r="H428" s="307"/>
      <c r="I428" s="307"/>
      <c r="J428" s="307"/>
      <c r="K428" s="307"/>
      <c r="L428" s="307"/>
      <c r="M428" s="307"/>
      <c r="N428" s="307"/>
      <c r="O428" s="307"/>
      <c r="P428" s="307"/>
      <c r="Q428" s="307"/>
      <c r="R428" s="307"/>
      <c r="S428" s="307"/>
      <c r="T428" s="307"/>
      <c r="U428" s="307"/>
      <c r="V428" s="307"/>
      <c r="W428" s="317"/>
      <c r="X428" s="317"/>
      <c r="Y428" s="317"/>
      <c r="Z428" s="317"/>
      <c r="AA428" s="317"/>
      <c r="AB428" s="317"/>
      <c r="AC428" s="317"/>
      <c r="AD428" s="317"/>
      <c r="AE428" s="317"/>
      <c r="AF428" s="317"/>
      <c r="AG428" s="317"/>
      <c r="AH428" s="317"/>
      <c r="AI428" s="317"/>
      <c r="AJ428" s="317"/>
      <c r="AK428" s="317"/>
      <c r="AL428" s="317"/>
      <c r="AM428" s="317"/>
      <c r="AN428" s="317"/>
      <c r="AO428" s="317"/>
      <c r="AP428" s="317"/>
      <c r="AQ428" s="317"/>
      <c r="AR428" s="317"/>
      <c r="AS428" s="317"/>
      <c r="AT428" s="317"/>
      <c r="AU428" s="317"/>
      <c r="AV428" s="317"/>
      <c r="AW428" s="317"/>
      <c r="AX428" s="317"/>
      <c r="AY428" s="317"/>
      <c r="AZ428" s="317"/>
      <c r="BA428" s="317"/>
      <c r="BB428" s="317"/>
      <c r="BC428" s="317"/>
      <c r="BD428" s="317"/>
      <c r="BE428" s="317"/>
      <c r="BF428" s="317"/>
      <c r="BG428" s="317"/>
      <c r="BH428" s="317"/>
      <c r="BI428" s="317"/>
      <c r="BJ428" s="317"/>
      <c r="BK428" s="317"/>
      <c r="BL428" s="317"/>
      <c r="BM428" s="317"/>
      <c r="BN428" s="317"/>
      <c r="BO428" s="317"/>
      <c r="BP428" s="317"/>
      <c r="BQ428" s="317"/>
      <c r="BR428" s="317"/>
      <c r="BS428" s="317"/>
      <c r="BT428" s="317"/>
      <c r="BU428" s="317"/>
      <c r="BV428" s="317"/>
      <c r="BW428" s="317"/>
      <c r="BX428" s="317"/>
      <c r="BY428" s="317"/>
      <c r="BZ428" s="317"/>
    </row>
    <row r="429" spans="3:78">
      <c r="C429" s="318"/>
      <c r="D429" s="318"/>
      <c r="E429" s="318"/>
      <c r="F429" s="307"/>
      <c r="G429" s="307"/>
      <c r="H429" s="307"/>
      <c r="I429" s="307"/>
      <c r="J429" s="307"/>
      <c r="K429" s="307"/>
      <c r="L429" s="307"/>
      <c r="M429" s="307"/>
      <c r="N429" s="307"/>
      <c r="O429" s="307"/>
      <c r="P429" s="307"/>
      <c r="Q429" s="307"/>
      <c r="R429" s="307"/>
      <c r="S429" s="307"/>
      <c r="T429" s="307"/>
      <c r="U429" s="307"/>
      <c r="V429" s="307"/>
      <c r="W429" s="317"/>
      <c r="X429" s="317"/>
      <c r="Y429" s="317"/>
      <c r="Z429" s="317"/>
      <c r="AA429" s="317"/>
      <c r="AB429" s="317"/>
      <c r="AC429" s="317"/>
      <c r="AD429" s="317"/>
      <c r="AE429" s="317"/>
      <c r="AF429" s="317"/>
      <c r="AG429" s="317"/>
      <c r="AH429" s="317"/>
      <c r="AI429" s="317"/>
      <c r="AJ429" s="317"/>
      <c r="AK429" s="317"/>
      <c r="AL429" s="317"/>
      <c r="AM429" s="317"/>
      <c r="AN429" s="317"/>
      <c r="AO429" s="317"/>
      <c r="AP429" s="317"/>
      <c r="AQ429" s="317"/>
      <c r="AR429" s="317"/>
      <c r="AS429" s="317"/>
      <c r="AT429" s="317"/>
      <c r="AU429" s="317"/>
      <c r="AV429" s="317"/>
      <c r="AW429" s="317"/>
      <c r="AX429" s="317"/>
      <c r="AY429" s="317"/>
      <c r="AZ429" s="317"/>
      <c r="BA429" s="317"/>
      <c r="BB429" s="317"/>
      <c r="BC429" s="317"/>
      <c r="BD429" s="317"/>
      <c r="BE429" s="317"/>
      <c r="BF429" s="317"/>
      <c r="BG429" s="317"/>
      <c r="BH429" s="317"/>
      <c r="BI429" s="317"/>
      <c r="BJ429" s="317"/>
      <c r="BK429" s="317"/>
      <c r="BL429" s="317"/>
      <c r="BM429" s="317"/>
      <c r="BN429" s="317"/>
      <c r="BO429" s="317"/>
      <c r="BP429" s="317"/>
      <c r="BQ429" s="317"/>
      <c r="BR429" s="317"/>
      <c r="BS429" s="317"/>
      <c r="BT429" s="317"/>
      <c r="BU429" s="317"/>
      <c r="BV429" s="317"/>
      <c r="BW429" s="317"/>
      <c r="BX429" s="317"/>
      <c r="BY429" s="317"/>
      <c r="BZ429" s="317"/>
    </row>
    <row r="430" spans="3:78">
      <c r="C430" s="318"/>
      <c r="D430" s="318"/>
      <c r="E430" s="318"/>
      <c r="F430" s="307"/>
      <c r="G430" s="307"/>
      <c r="H430" s="307"/>
      <c r="I430" s="307"/>
      <c r="J430" s="307"/>
      <c r="K430" s="307"/>
      <c r="L430" s="307"/>
      <c r="M430" s="307"/>
      <c r="N430" s="307"/>
      <c r="O430" s="307"/>
      <c r="P430" s="307"/>
      <c r="Q430" s="307"/>
      <c r="R430" s="307"/>
      <c r="S430" s="307"/>
      <c r="T430" s="307"/>
      <c r="U430" s="307"/>
      <c r="V430" s="307"/>
      <c r="W430" s="317"/>
      <c r="X430" s="317"/>
      <c r="Y430" s="317"/>
      <c r="Z430" s="317"/>
      <c r="AA430" s="317"/>
      <c r="AB430" s="317"/>
      <c r="AC430" s="317"/>
      <c r="AD430" s="317"/>
      <c r="AE430" s="317"/>
      <c r="AF430" s="317"/>
      <c r="AG430" s="317"/>
      <c r="AH430" s="317"/>
      <c r="AI430" s="317"/>
      <c r="AJ430" s="317"/>
      <c r="AK430" s="317"/>
      <c r="AL430" s="317"/>
      <c r="AM430" s="317"/>
      <c r="AN430" s="317"/>
      <c r="AO430" s="317"/>
      <c r="AP430" s="317"/>
      <c r="AQ430" s="317"/>
      <c r="AR430" s="317"/>
      <c r="AS430" s="317"/>
      <c r="AT430" s="317"/>
      <c r="AU430" s="317"/>
      <c r="AV430" s="317"/>
      <c r="AW430" s="317"/>
      <c r="AX430" s="317"/>
      <c r="AY430" s="317"/>
      <c r="AZ430" s="317"/>
      <c r="BA430" s="317"/>
      <c r="BB430" s="317"/>
      <c r="BC430" s="317"/>
      <c r="BD430" s="317"/>
      <c r="BE430" s="317"/>
      <c r="BF430" s="317"/>
      <c r="BG430" s="317"/>
      <c r="BH430" s="317"/>
      <c r="BI430" s="317"/>
      <c r="BJ430" s="317"/>
      <c r="BK430" s="317"/>
      <c r="BL430" s="317"/>
      <c r="BM430" s="317"/>
      <c r="BN430" s="317"/>
      <c r="BO430" s="317"/>
      <c r="BP430" s="317"/>
      <c r="BQ430" s="317"/>
      <c r="BR430" s="317"/>
      <c r="BS430" s="317"/>
      <c r="BT430" s="317"/>
      <c r="BU430" s="317"/>
      <c r="BV430" s="317"/>
      <c r="BW430" s="317"/>
      <c r="BX430" s="317"/>
      <c r="BY430" s="317"/>
      <c r="BZ430" s="317"/>
    </row>
    <row r="431" spans="3:78">
      <c r="C431" s="318"/>
      <c r="D431" s="318"/>
      <c r="E431" s="318"/>
      <c r="F431" s="307"/>
      <c r="G431" s="307"/>
      <c r="H431" s="307"/>
      <c r="I431" s="307"/>
      <c r="J431" s="307"/>
      <c r="K431" s="307"/>
      <c r="L431" s="307"/>
      <c r="M431" s="307"/>
      <c r="N431" s="307"/>
      <c r="O431" s="307"/>
      <c r="P431" s="307"/>
      <c r="Q431" s="307"/>
      <c r="R431" s="307"/>
      <c r="S431" s="307"/>
      <c r="T431" s="307"/>
      <c r="U431" s="307"/>
      <c r="V431" s="307"/>
      <c r="W431" s="317"/>
      <c r="X431" s="317"/>
      <c r="Y431" s="317"/>
      <c r="Z431" s="317"/>
      <c r="AA431" s="317"/>
      <c r="AB431" s="317"/>
      <c r="AC431" s="317"/>
      <c r="AD431" s="317"/>
      <c r="AE431" s="317"/>
      <c r="AF431" s="317"/>
      <c r="AG431" s="317"/>
      <c r="AH431" s="317"/>
      <c r="AI431" s="317"/>
      <c r="AJ431" s="317"/>
      <c r="AK431" s="317"/>
      <c r="AL431" s="317"/>
      <c r="AM431" s="317"/>
      <c r="AN431" s="317"/>
      <c r="AO431" s="317"/>
      <c r="AP431" s="317"/>
      <c r="AQ431" s="317"/>
      <c r="AR431" s="317"/>
      <c r="AS431" s="317"/>
      <c r="AT431" s="317"/>
      <c r="AU431" s="317"/>
      <c r="AV431" s="317"/>
      <c r="AW431" s="317"/>
      <c r="AX431" s="317"/>
      <c r="AY431" s="317"/>
      <c r="AZ431" s="317"/>
      <c r="BA431" s="317"/>
      <c r="BB431" s="317"/>
      <c r="BC431" s="317"/>
      <c r="BD431" s="317"/>
      <c r="BE431" s="317"/>
      <c r="BF431" s="317"/>
      <c r="BG431" s="317"/>
      <c r="BH431" s="317"/>
      <c r="BI431" s="317"/>
      <c r="BJ431" s="317"/>
      <c r="BK431" s="317"/>
      <c r="BL431" s="317"/>
      <c r="BM431" s="317"/>
      <c r="BN431" s="317"/>
      <c r="BO431" s="317"/>
      <c r="BP431" s="317"/>
      <c r="BQ431" s="317"/>
      <c r="BR431" s="317"/>
      <c r="BS431" s="317"/>
      <c r="BT431" s="317"/>
      <c r="BU431" s="317"/>
      <c r="BV431" s="317"/>
      <c r="BW431" s="317"/>
      <c r="BX431" s="317"/>
      <c r="BY431" s="317"/>
      <c r="BZ431" s="317"/>
    </row>
    <row r="432" spans="3:78">
      <c r="C432" s="318"/>
      <c r="D432" s="318"/>
      <c r="E432" s="318"/>
      <c r="F432" s="307"/>
      <c r="G432" s="307"/>
      <c r="H432" s="307"/>
      <c r="I432" s="307"/>
      <c r="J432" s="307"/>
      <c r="K432" s="307"/>
      <c r="L432" s="307"/>
      <c r="M432" s="307"/>
      <c r="N432" s="307"/>
      <c r="O432" s="307"/>
      <c r="P432" s="307"/>
      <c r="Q432" s="307"/>
      <c r="R432" s="307"/>
      <c r="S432" s="307"/>
      <c r="T432" s="307"/>
      <c r="U432" s="307"/>
      <c r="V432" s="307"/>
      <c r="W432" s="317"/>
      <c r="X432" s="317"/>
      <c r="Y432" s="317"/>
      <c r="Z432" s="317"/>
      <c r="AA432" s="317"/>
      <c r="AB432" s="317"/>
      <c r="AC432" s="317"/>
      <c r="AD432" s="317"/>
      <c r="AE432" s="317"/>
      <c r="AF432" s="317"/>
      <c r="AG432" s="317"/>
      <c r="AH432" s="317"/>
      <c r="AI432" s="317"/>
      <c r="AJ432" s="317"/>
      <c r="AK432" s="317"/>
      <c r="AL432" s="317"/>
      <c r="AM432" s="317"/>
      <c r="AN432" s="317"/>
      <c r="AO432" s="317"/>
      <c r="AP432" s="317"/>
      <c r="AQ432" s="317"/>
      <c r="AR432" s="317"/>
      <c r="AS432" s="317"/>
      <c r="AT432" s="317"/>
      <c r="AU432" s="317"/>
      <c r="AV432" s="317"/>
      <c r="AW432" s="317"/>
      <c r="AX432" s="317"/>
      <c r="AY432" s="317"/>
      <c r="AZ432" s="317"/>
      <c r="BA432" s="317"/>
      <c r="BB432" s="317"/>
      <c r="BC432" s="317"/>
      <c r="BD432" s="317"/>
      <c r="BE432" s="317"/>
      <c r="BF432" s="317"/>
      <c r="BG432" s="317"/>
      <c r="BH432" s="317"/>
      <c r="BI432" s="317"/>
      <c r="BJ432" s="317"/>
      <c r="BK432" s="317"/>
      <c r="BL432" s="317"/>
      <c r="BM432" s="317"/>
      <c r="BN432" s="317"/>
      <c r="BO432" s="317"/>
      <c r="BP432" s="317"/>
      <c r="BQ432" s="317"/>
      <c r="BR432" s="317"/>
      <c r="BS432" s="317"/>
      <c r="BT432" s="317"/>
      <c r="BU432" s="317"/>
      <c r="BV432" s="317"/>
      <c r="BW432" s="317"/>
      <c r="BX432" s="317"/>
      <c r="BY432" s="317"/>
      <c r="BZ432" s="317"/>
    </row>
    <row r="433" spans="3:78">
      <c r="C433" s="318"/>
      <c r="D433" s="318"/>
      <c r="E433" s="318"/>
      <c r="F433" s="307"/>
      <c r="G433" s="307"/>
      <c r="H433" s="307"/>
      <c r="I433" s="307"/>
      <c r="J433" s="307"/>
      <c r="K433" s="307"/>
      <c r="L433" s="307"/>
      <c r="M433" s="307"/>
      <c r="N433" s="307"/>
      <c r="O433" s="307"/>
      <c r="P433" s="307"/>
      <c r="Q433" s="307"/>
      <c r="R433" s="307"/>
      <c r="S433" s="307"/>
      <c r="T433" s="307"/>
      <c r="U433" s="307"/>
      <c r="V433" s="307"/>
      <c r="W433" s="317"/>
      <c r="X433" s="317"/>
      <c r="Y433" s="317"/>
      <c r="Z433" s="317"/>
      <c r="AA433" s="317"/>
      <c r="AB433" s="317"/>
      <c r="AC433" s="317"/>
      <c r="AD433" s="317"/>
      <c r="AE433" s="317"/>
      <c r="AF433" s="317"/>
      <c r="AG433" s="317"/>
      <c r="AH433" s="317"/>
      <c r="AI433" s="317"/>
      <c r="AJ433" s="317"/>
      <c r="AK433" s="317"/>
      <c r="AL433" s="317"/>
      <c r="AM433" s="317"/>
      <c r="AN433" s="317"/>
      <c r="AO433" s="317"/>
      <c r="AP433" s="317"/>
      <c r="AQ433" s="317"/>
      <c r="AR433" s="317"/>
      <c r="AS433" s="317"/>
      <c r="AT433" s="317"/>
      <c r="AU433" s="317"/>
      <c r="AV433" s="317"/>
      <c r="AW433" s="317"/>
      <c r="AX433" s="317"/>
      <c r="AY433" s="317"/>
      <c r="AZ433" s="317"/>
      <c r="BA433" s="317"/>
      <c r="BB433" s="317"/>
      <c r="BC433" s="317"/>
      <c r="BD433" s="317"/>
      <c r="BE433" s="317"/>
      <c r="BF433" s="317"/>
      <c r="BG433" s="317"/>
      <c r="BH433" s="317"/>
      <c r="BI433" s="317"/>
      <c r="BJ433" s="317"/>
      <c r="BK433" s="317"/>
      <c r="BL433" s="317"/>
      <c r="BM433" s="317"/>
      <c r="BN433" s="317"/>
      <c r="BO433" s="317"/>
      <c r="BP433" s="317"/>
      <c r="BQ433" s="317"/>
      <c r="BR433" s="317"/>
      <c r="BS433" s="317"/>
      <c r="BT433" s="317"/>
      <c r="BU433" s="317"/>
      <c r="BV433" s="317"/>
      <c r="BW433" s="317"/>
      <c r="BX433" s="317"/>
      <c r="BY433" s="317"/>
      <c r="BZ433" s="317"/>
    </row>
    <row r="434" spans="3:78">
      <c r="C434" s="318"/>
      <c r="D434" s="318"/>
      <c r="E434" s="318"/>
      <c r="F434" s="307"/>
      <c r="G434" s="307"/>
      <c r="H434" s="307"/>
      <c r="I434" s="307"/>
      <c r="J434" s="307"/>
      <c r="K434" s="307"/>
      <c r="L434" s="307"/>
      <c r="M434" s="307"/>
      <c r="N434" s="307"/>
      <c r="O434" s="307"/>
      <c r="P434" s="307"/>
      <c r="Q434" s="307"/>
      <c r="R434" s="307"/>
      <c r="S434" s="307"/>
      <c r="T434" s="307"/>
      <c r="U434" s="307"/>
      <c r="V434" s="307"/>
      <c r="W434" s="317"/>
      <c r="X434" s="317"/>
      <c r="Y434" s="317"/>
      <c r="Z434" s="317"/>
      <c r="AA434" s="317"/>
      <c r="AB434" s="317"/>
      <c r="AC434" s="317"/>
      <c r="AD434" s="317"/>
      <c r="AE434" s="317"/>
      <c r="AF434" s="317"/>
      <c r="AG434" s="317"/>
      <c r="AH434" s="317"/>
      <c r="AI434" s="317"/>
      <c r="AJ434" s="317"/>
      <c r="AK434" s="317"/>
      <c r="AL434" s="317"/>
      <c r="AM434" s="317"/>
      <c r="AN434" s="317"/>
      <c r="AO434" s="317"/>
      <c r="AP434" s="317"/>
      <c r="AQ434" s="317"/>
      <c r="AR434" s="317"/>
      <c r="AS434" s="317"/>
      <c r="AT434" s="317"/>
      <c r="AU434" s="317"/>
      <c r="AV434" s="317"/>
      <c r="AW434" s="317"/>
      <c r="AX434" s="317"/>
      <c r="AY434" s="317"/>
      <c r="AZ434" s="317"/>
      <c r="BA434" s="317"/>
      <c r="BB434" s="317"/>
      <c r="BC434" s="317"/>
      <c r="BD434" s="317"/>
      <c r="BE434" s="317"/>
      <c r="BF434" s="317"/>
      <c r="BG434" s="317"/>
      <c r="BH434" s="317"/>
      <c r="BI434" s="317"/>
      <c r="BJ434" s="317"/>
      <c r="BK434" s="317"/>
      <c r="BL434" s="317"/>
      <c r="BM434" s="317"/>
      <c r="BN434" s="317"/>
      <c r="BO434" s="317"/>
      <c r="BP434" s="317"/>
      <c r="BQ434" s="317"/>
      <c r="BR434" s="317"/>
      <c r="BS434" s="317"/>
      <c r="BT434" s="317"/>
      <c r="BU434" s="317"/>
      <c r="BV434" s="317"/>
      <c r="BW434" s="317"/>
      <c r="BX434" s="317"/>
      <c r="BY434" s="317"/>
      <c r="BZ434" s="317"/>
    </row>
    <row r="435" spans="3:78">
      <c r="C435" s="318"/>
      <c r="D435" s="318"/>
      <c r="E435" s="318"/>
      <c r="F435" s="307"/>
      <c r="G435" s="307"/>
      <c r="H435" s="307"/>
      <c r="I435" s="307"/>
      <c r="J435" s="307"/>
      <c r="K435" s="307"/>
      <c r="L435" s="307"/>
      <c r="M435" s="307"/>
      <c r="N435" s="307"/>
      <c r="O435" s="307"/>
      <c r="P435" s="307"/>
      <c r="Q435" s="307"/>
      <c r="R435" s="307"/>
      <c r="S435" s="307"/>
      <c r="T435" s="307"/>
      <c r="U435" s="307"/>
      <c r="V435" s="307"/>
      <c r="W435" s="317"/>
      <c r="X435" s="317"/>
      <c r="Y435" s="317"/>
      <c r="Z435" s="317"/>
      <c r="AA435" s="317"/>
      <c r="AB435" s="317"/>
      <c r="AC435" s="317"/>
      <c r="AD435" s="317"/>
      <c r="AE435" s="317"/>
      <c r="AF435" s="317"/>
      <c r="AG435" s="317"/>
      <c r="AH435" s="317"/>
      <c r="AI435" s="317"/>
      <c r="AJ435" s="317"/>
      <c r="AK435" s="317"/>
      <c r="AL435" s="317"/>
      <c r="AM435" s="317"/>
      <c r="AN435" s="317"/>
      <c r="AO435" s="317"/>
      <c r="AP435" s="317"/>
      <c r="AQ435" s="317"/>
      <c r="AR435" s="317"/>
      <c r="AS435" s="317"/>
      <c r="AT435" s="317"/>
      <c r="AU435" s="317"/>
      <c r="AV435" s="317"/>
      <c r="AW435" s="317"/>
      <c r="AX435" s="317"/>
      <c r="AY435" s="317"/>
      <c r="AZ435" s="317"/>
      <c r="BA435" s="317"/>
      <c r="BB435" s="317"/>
      <c r="BC435" s="317"/>
      <c r="BD435" s="317"/>
      <c r="BE435" s="317"/>
      <c r="BF435" s="317"/>
      <c r="BG435" s="317"/>
      <c r="BH435" s="317"/>
      <c r="BI435" s="317"/>
      <c r="BJ435" s="317"/>
      <c r="BK435" s="317"/>
      <c r="BL435" s="317"/>
      <c r="BM435" s="317"/>
      <c r="BN435" s="317"/>
      <c r="BO435" s="317"/>
      <c r="BP435" s="317"/>
      <c r="BQ435" s="317"/>
      <c r="BR435" s="317"/>
      <c r="BS435" s="317"/>
      <c r="BT435" s="317"/>
      <c r="BU435" s="317"/>
      <c r="BV435" s="317"/>
      <c r="BW435" s="317"/>
      <c r="BX435" s="317"/>
      <c r="BY435" s="317"/>
      <c r="BZ435" s="317"/>
    </row>
    <row r="436" spans="3:78">
      <c r="C436" s="318"/>
      <c r="D436" s="318"/>
      <c r="E436" s="318"/>
      <c r="F436" s="307"/>
      <c r="G436" s="307"/>
      <c r="H436" s="307"/>
      <c r="I436" s="307"/>
      <c r="J436" s="307"/>
      <c r="K436" s="307"/>
      <c r="L436" s="307"/>
      <c r="M436" s="307"/>
      <c r="N436" s="307"/>
      <c r="O436" s="307"/>
      <c r="P436" s="307"/>
      <c r="Q436" s="307"/>
      <c r="R436" s="307"/>
      <c r="S436" s="307"/>
      <c r="T436" s="307"/>
      <c r="U436" s="307"/>
      <c r="V436" s="307"/>
      <c r="W436" s="317"/>
      <c r="X436" s="317"/>
      <c r="Y436" s="317"/>
      <c r="Z436" s="317"/>
      <c r="AA436" s="317"/>
      <c r="AB436" s="317"/>
      <c r="AC436" s="317"/>
      <c r="AD436" s="317"/>
      <c r="AE436" s="317"/>
      <c r="AF436" s="317"/>
      <c r="AG436" s="317"/>
      <c r="AH436" s="317"/>
      <c r="AI436" s="317"/>
      <c r="AJ436" s="317"/>
      <c r="AK436" s="317"/>
      <c r="AL436" s="317"/>
      <c r="AM436" s="317"/>
      <c r="AN436" s="317"/>
      <c r="AO436" s="317"/>
      <c r="AP436" s="317"/>
      <c r="AQ436" s="317"/>
      <c r="AR436" s="317"/>
      <c r="AS436" s="317"/>
      <c r="AT436" s="317"/>
      <c r="AU436" s="317"/>
      <c r="AV436" s="317"/>
      <c r="AW436" s="317"/>
      <c r="AX436" s="317"/>
      <c r="AY436" s="317"/>
      <c r="AZ436" s="317"/>
      <c r="BA436" s="317"/>
      <c r="BB436" s="317"/>
      <c r="BC436" s="317"/>
      <c r="BD436" s="317"/>
      <c r="BE436" s="317"/>
      <c r="BF436" s="317"/>
      <c r="BG436" s="317"/>
      <c r="BH436" s="317"/>
      <c r="BI436" s="317"/>
      <c r="BJ436" s="317"/>
      <c r="BK436" s="317"/>
      <c r="BL436" s="317"/>
      <c r="BM436" s="317"/>
      <c r="BN436" s="317"/>
      <c r="BO436" s="317"/>
      <c r="BP436" s="317"/>
      <c r="BQ436" s="317"/>
      <c r="BR436" s="317"/>
      <c r="BS436" s="317"/>
      <c r="BT436" s="317"/>
      <c r="BU436" s="317"/>
      <c r="BV436" s="317"/>
      <c r="BW436" s="317"/>
      <c r="BX436" s="317"/>
      <c r="BY436" s="317"/>
      <c r="BZ436" s="317"/>
    </row>
    <row r="437" spans="3:78">
      <c r="C437" s="318"/>
      <c r="D437" s="318"/>
      <c r="E437" s="318"/>
      <c r="F437" s="307"/>
      <c r="G437" s="307"/>
      <c r="H437" s="307"/>
      <c r="I437" s="307"/>
      <c r="J437" s="307"/>
      <c r="K437" s="307"/>
      <c r="L437" s="307"/>
      <c r="M437" s="307"/>
      <c r="N437" s="307"/>
      <c r="O437" s="307"/>
      <c r="P437" s="307"/>
      <c r="Q437" s="307"/>
      <c r="R437" s="307"/>
      <c r="S437" s="307"/>
      <c r="T437" s="307"/>
      <c r="U437" s="307"/>
      <c r="V437" s="307"/>
      <c r="W437" s="317"/>
      <c r="X437" s="317"/>
      <c r="Y437" s="317"/>
      <c r="Z437" s="317"/>
      <c r="AA437" s="317"/>
      <c r="AB437" s="317"/>
      <c r="AC437" s="317"/>
      <c r="AD437" s="317"/>
      <c r="AE437" s="317"/>
      <c r="AF437" s="317"/>
      <c r="AG437" s="317"/>
      <c r="AH437" s="317"/>
      <c r="AI437" s="317"/>
      <c r="AJ437" s="317"/>
      <c r="AK437" s="317"/>
      <c r="AL437" s="317"/>
      <c r="AM437" s="317"/>
      <c r="AN437" s="317"/>
      <c r="AO437" s="317"/>
      <c r="AP437" s="317"/>
      <c r="AQ437" s="317"/>
      <c r="AR437" s="317"/>
      <c r="AS437" s="317"/>
      <c r="AT437" s="317"/>
      <c r="AU437" s="317"/>
      <c r="AV437" s="317"/>
      <c r="AW437" s="317"/>
      <c r="AX437" s="317"/>
      <c r="AY437" s="317"/>
      <c r="AZ437" s="317"/>
      <c r="BA437" s="317"/>
      <c r="BB437" s="317"/>
      <c r="BC437" s="317"/>
      <c r="BD437" s="317"/>
      <c r="BE437" s="317"/>
      <c r="BF437" s="317"/>
      <c r="BG437" s="317"/>
      <c r="BH437" s="317"/>
      <c r="BI437" s="317"/>
      <c r="BJ437" s="317"/>
      <c r="BK437" s="317"/>
      <c r="BL437" s="317"/>
      <c r="BM437" s="317"/>
      <c r="BN437" s="317"/>
      <c r="BO437" s="317"/>
      <c r="BP437" s="317"/>
      <c r="BQ437" s="317"/>
      <c r="BR437" s="317"/>
      <c r="BS437" s="317"/>
      <c r="BT437" s="317"/>
      <c r="BU437" s="317"/>
      <c r="BV437" s="317"/>
      <c r="BW437" s="317"/>
      <c r="BX437" s="317"/>
      <c r="BY437" s="317"/>
      <c r="BZ437" s="317"/>
    </row>
    <row r="438" spans="3:78">
      <c r="C438" s="318"/>
      <c r="D438" s="318"/>
      <c r="E438" s="318"/>
      <c r="F438" s="307"/>
      <c r="G438" s="307"/>
      <c r="H438" s="307"/>
      <c r="I438" s="307"/>
      <c r="J438" s="307"/>
      <c r="K438" s="307"/>
      <c r="L438" s="307"/>
      <c r="M438" s="307"/>
      <c r="N438" s="307"/>
      <c r="O438" s="307"/>
      <c r="P438" s="307"/>
      <c r="Q438" s="307"/>
      <c r="R438" s="307"/>
      <c r="S438" s="307"/>
      <c r="T438" s="307"/>
      <c r="U438" s="307"/>
      <c r="V438" s="307"/>
      <c r="W438" s="317"/>
      <c r="X438" s="317"/>
      <c r="Y438" s="317"/>
      <c r="Z438" s="317"/>
      <c r="AA438" s="317"/>
      <c r="AB438" s="317"/>
      <c r="AC438" s="317"/>
      <c r="AD438" s="317"/>
      <c r="AE438" s="317"/>
      <c r="AF438" s="317"/>
      <c r="AG438" s="317"/>
      <c r="AH438" s="317"/>
      <c r="AI438" s="317"/>
      <c r="AJ438" s="317"/>
      <c r="AK438" s="317"/>
      <c r="AL438" s="317"/>
      <c r="AM438" s="317"/>
      <c r="AN438" s="317"/>
      <c r="AO438" s="317"/>
      <c r="AP438" s="317"/>
      <c r="AQ438" s="317"/>
      <c r="AR438" s="317"/>
      <c r="AS438" s="317"/>
      <c r="AT438" s="317"/>
      <c r="AU438" s="317"/>
      <c r="AV438" s="317"/>
      <c r="AW438" s="317"/>
      <c r="AX438" s="317"/>
      <c r="AY438" s="317"/>
      <c r="AZ438" s="317"/>
      <c r="BA438" s="317"/>
      <c r="BB438" s="317"/>
      <c r="BC438" s="317"/>
      <c r="BD438" s="317"/>
      <c r="BE438" s="317"/>
      <c r="BF438" s="317"/>
      <c r="BG438" s="317"/>
      <c r="BH438" s="317"/>
      <c r="BI438" s="317"/>
      <c r="BJ438" s="317"/>
      <c r="BK438" s="317"/>
      <c r="BL438" s="317"/>
      <c r="BM438" s="317"/>
      <c r="BN438" s="317"/>
      <c r="BO438" s="317"/>
      <c r="BP438" s="317"/>
      <c r="BQ438" s="317"/>
      <c r="BR438" s="317"/>
      <c r="BS438" s="317"/>
      <c r="BT438" s="317"/>
      <c r="BU438" s="317"/>
      <c r="BV438" s="317"/>
      <c r="BW438" s="317"/>
      <c r="BX438" s="317"/>
      <c r="BY438" s="317"/>
      <c r="BZ438" s="317"/>
    </row>
    <row r="439" spans="3:78">
      <c r="C439" s="318"/>
      <c r="D439" s="318"/>
      <c r="E439" s="318"/>
      <c r="F439" s="307"/>
      <c r="G439" s="307"/>
      <c r="H439" s="307"/>
      <c r="I439" s="307"/>
      <c r="J439" s="307"/>
      <c r="K439" s="307"/>
      <c r="L439" s="307"/>
      <c r="M439" s="307"/>
      <c r="N439" s="307"/>
      <c r="O439" s="307"/>
      <c r="P439" s="307"/>
      <c r="Q439" s="307"/>
      <c r="R439" s="307"/>
      <c r="S439" s="307"/>
      <c r="T439" s="307"/>
      <c r="U439" s="307"/>
      <c r="V439" s="307"/>
      <c r="W439" s="317"/>
      <c r="X439" s="317"/>
      <c r="Y439" s="317"/>
      <c r="Z439" s="317"/>
      <c r="AA439" s="317"/>
      <c r="AB439" s="317"/>
      <c r="AC439" s="317"/>
      <c r="AD439" s="317"/>
      <c r="AE439" s="317"/>
      <c r="AF439" s="317"/>
      <c r="AG439" s="317"/>
      <c r="AH439" s="317"/>
      <c r="AI439" s="317"/>
      <c r="AJ439" s="317"/>
      <c r="AK439" s="317"/>
      <c r="AL439" s="317"/>
      <c r="AM439" s="317"/>
      <c r="AN439" s="317"/>
      <c r="AO439" s="317"/>
      <c r="AP439" s="317"/>
      <c r="AQ439" s="317"/>
      <c r="AR439" s="317"/>
      <c r="AS439" s="317"/>
      <c r="AT439" s="317"/>
      <c r="AU439" s="317"/>
      <c r="AV439" s="317"/>
      <c r="AW439" s="317"/>
      <c r="AX439" s="317"/>
      <c r="AY439" s="317"/>
      <c r="AZ439" s="317"/>
      <c r="BA439" s="317"/>
      <c r="BB439" s="317"/>
      <c r="BC439" s="317"/>
      <c r="BD439" s="317"/>
      <c r="BE439" s="317"/>
      <c r="BF439" s="317"/>
      <c r="BG439" s="317"/>
      <c r="BH439" s="317"/>
      <c r="BI439" s="317"/>
      <c r="BJ439" s="317"/>
      <c r="BK439" s="317"/>
      <c r="BL439" s="317"/>
      <c r="BM439" s="317"/>
      <c r="BN439" s="317"/>
      <c r="BO439" s="317"/>
      <c r="BP439" s="317"/>
      <c r="BQ439" s="317"/>
      <c r="BR439" s="317"/>
      <c r="BS439" s="317"/>
      <c r="BT439" s="317"/>
      <c r="BU439" s="317"/>
      <c r="BV439" s="317"/>
      <c r="BW439" s="317"/>
      <c r="BX439" s="317"/>
      <c r="BY439" s="317"/>
      <c r="BZ439" s="317"/>
    </row>
    <row r="440" spans="3:78">
      <c r="C440" s="318"/>
      <c r="D440" s="318"/>
      <c r="E440" s="318"/>
      <c r="F440" s="307"/>
      <c r="G440" s="307"/>
      <c r="H440" s="307"/>
      <c r="I440" s="307"/>
      <c r="J440" s="307"/>
      <c r="K440" s="307"/>
      <c r="L440" s="307"/>
      <c r="M440" s="307"/>
      <c r="N440" s="307"/>
      <c r="O440" s="307"/>
      <c r="P440" s="307"/>
      <c r="Q440" s="307"/>
      <c r="R440" s="307"/>
      <c r="S440" s="307"/>
      <c r="T440" s="307"/>
      <c r="U440" s="307"/>
      <c r="V440" s="307"/>
      <c r="W440" s="317"/>
      <c r="X440" s="317"/>
      <c r="Y440" s="317"/>
      <c r="Z440" s="317"/>
      <c r="AA440" s="317"/>
      <c r="AB440" s="317"/>
      <c r="AC440" s="317"/>
      <c r="AD440" s="317"/>
      <c r="AE440" s="317"/>
      <c r="AF440" s="317"/>
      <c r="AG440" s="317"/>
      <c r="AH440" s="317"/>
      <c r="AI440" s="317"/>
      <c r="AJ440" s="317"/>
      <c r="AK440" s="317"/>
      <c r="AL440" s="317"/>
      <c r="AM440" s="317"/>
      <c r="AN440" s="317"/>
      <c r="AO440" s="317"/>
      <c r="AP440" s="317"/>
      <c r="AQ440" s="317"/>
      <c r="AR440" s="317"/>
      <c r="AS440" s="317"/>
      <c r="AT440" s="317"/>
      <c r="AU440" s="317"/>
      <c r="AV440" s="317"/>
      <c r="AW440" s="317"/>
      <c r="AX440" s="317"/>
      <c r="AY440" s="317"/>
      <c r="AZ440" s="317"/>
      <c r="BA440" s="317"/>
      <c r="BB440" s="317"/>
      <c r="BC440" s="317"/>
      <c r="BD440" s="317"/>
      <c r="BE440" s="317"/>
      <c r="BF440" s="317"/>
      <c r="BG440" s="317"/>
      <c r="BH440" s="317"/>
      <c r="BI440" s="317"/>
      <c r="BJ440" s="317"/>
      <c r="BK440" s="317"/>
      <c r="BL440" s="317"/>
      <c r="BM440" s="317"/>
      <c r="BN440" s="317"/>
      <c r="BO440" s="317"/>
      <c r="BP440" s="317"/>
      <c r="BQ440" s="317"/>
      <c r="BR440" s="317"/>
      <c r="BS440" s="317"/>
      <c r="BT440" s="317"/>
      <c r="BU440" s="317"/>
      <c r="BV440" s="317"/>
      <c r="BW440" s="317"/>
      <c r="BX440" s="317"/>
      <c r="BY440" s="317"/>
      <c r="BZ440" s="317"/>
    </row>
    <row r="441" spans="3:78">
      <c r="C441" s="318"/>
      <c r="D441" s="318"/>
      <c r="E441" s="318"/>
      <c r="F441" s="307"/>
      <c r="G441" s="307"/>
      <c r="H441" s="307"/>
      <c r="I441" s="307"/>
      <c r="J441" s="307"/>
      <c r="K441" s="307"/>
      <c r="L441" s="307"/>
      <c r="M441" s="307"/>
      <c r="N441" s="307"/>
      <c r="O441" s="307"/>
      <c r="P441" s="307"/>
      <c r="Q441" s="307"/>
      <c r="R441" s="307"/>
      <c r="S441" s="307"/>
      <c r="T441" s="307"/>
      <c r="U441" s="307"/>
      <c r="V441" s="307"/>
      <c r="W441" s="317"/>
      <c r="X441" s="317"/>
      <c r="Y441" s="317"/>
      <c r="Z441" s="317"/>
      <c r="AA441" s="317"/>
      <c r="AB441" s="317"/>
      <c r="AC441" s="317"/>
      <c r="AD441" s="317"/>
      <c r="AE441" s="317"/>
      <c r="AF441" s="317"/>
      <c r="AG441" s="317"/>
      <c r="AH441" s="317"/>
      <c r="AI441" s="317"/>
      <c r="AJ441" s="317"/>
      <c r="AK441" s="317"/>
      <c r="AL441" s="317"/>
      <c r="AM441" s="317"/>
      <c r="AN441" s="317"/>
      <c r="AO441" s="317"/>
      <c r="AP441" s="317"/>
      <c r="AQ441" s="317"/>
      <c r="AR441" s="317"/>
      <c r="AS441" s="317"/>
      <c r="AT441" s="317"/>
      <c r="AU441" s="317"/>
      <c r="AV441" s="317"/>
      <c r="AW441" s="317"/>
      <c r="AX441" s="317"/>
      <c r="AY441" s="317"/>
      <c r="AZ441" s="317"/>
      <c r="BA441" s="317"/>
      <c r="BB441" s="317"/>
      <c r="BC441" s="317"/>
      <c r="BD441" s="317"/>
      <c r="BE441" s="317"/>
      <c r="BF441" s="317"/>
      <c r="BG441" s="317"/>
      <c r="BH441" s="317"/>
      <c r="BI441" s="317"/>
      <c r="BJ441" s="317"/>
      <c r="BK441" s="317"/>
      <c r="BL441" s="317"/>
      <c r="BM441" s="317"/>
      <c r="BN441" s="317"/>
      <c r="BO441" s="317"/>
      <c r="BP441" s="317"/>
      <c r="BQ441" s="317"/>
      <c r="BR441" s="317"/>
      <c r="BS441" s="317"/>
      <c r="BT441" s="317"/>
      <c r="BU441" s="317"/>
      <c r="BV441" s="317"/>
      <c r="BW441" s="317"/>
      <c r="BX441" s="317"/>
      <c r="BY441" s="317"/>
      <c r="BZ441" s="317"/>
    </row>
    <row r="442" spans="3:78">
      <c r="C442" s="318"/>
      <c r="D442" s="318"/>
      <c r="E442" s="318"/>
      <c r="F442" s="307"/>
      <c r="G442" s="307"/>
      <c r="H442" s="307"/>
      <c r="I442" s="307"/>
      <c r="J442" s="307"/>
      <c r="K442" s="307"/>
      <c r="L442" s="307"/>
      <c r="M442" s="307"/>
      <c r="N442" s="307"/>
      <c r="O442" s="307"/>
      <c r="P442" s="307"/>
      <c r="Q442" s="307"/>
      <c r="R442" s="307"/>
      <c r="S442" s="307"/>
      <c r="T442" s="307"/>
      <c r="U442" s="307"/>
      <c r="V442" s="307"/>
      <c r="W442" s="317"/>
      <c r="X442" s="317"/>
      <c r="Y442" s="317"/>
      <c r="Z442" s="317"/>
      <c r="AA442" s="317"/>
      <c r="AB442" s="317"/>
      <c r="AC442" s="317"/>
      <c r="AD442" s="317"/>
      <c r="AE442" s="317"/>
      <c r="AF442" s="317"/>
      <c r="AG442" s="317"/>
      <c r="AH442" s="317"/>
      <c r="AI442" s="317"/>
      <c r="AJ442" s="317"/>
      <c r="AK442" s="317"/>
      <c r="AL442" s="317"/>
      <c r="AM442" s="317"/>
      <c r="AN442" s="317"/>
      <c r="AO442" s="317"/>
      <c r="AP442" s="317"/>
      <c r="AQ442" s="317"/>
      <c r="AR442" s="317"/>
      <c r="AS442" s="317"/>
      <c r="AT442" s="317"/>
      <c r="AU442" s="317"/>
      <c r="AV442" s="317"/>
      <c r="AW442" s="317"/>
      <c r="AX442" s="317"/>
      <c r="AY442" s="317"/>
      <c r="AZ442" s="317"/>
      <c r="BA442" s="317"/>
      <c r="BB442" s="317"/>
      <c r="BC442" s="317"/>
      <c r="BD442" s="317"/>
      <c r="BE442" s="317"/>
      <c r="BF442" s="317"/>
      <c r="BG442" s="317"/>
      <c r="BH442" s="317"/>
      <c r="BI442" s="317"/>
      <c r="BJ442" s="317"/>
      <c r="BK442" s="317"/>
      <c r="BL442" s="317"/>
      <c r="BM442" s="317"/>
      <c r="BN442" s="317"/>
      <c r="BO442" s="317"/>
      <c r="BP442" s="317"/>
      <c r="BQ442" s="317"/>
      <c r="BR442" s="317"/>
      <c r="BS442" s="317"/>
      <c r="BT442" s="317"/>
      <c r="BU442" s="317"/>
      <c r="BV442" s="317"/>
      <c r="BW442" s="317"/>
      <c r="BX442" s="317"/>
      <c r="BY442" s="317"/>
      <c r="BZ442" s="317"/>
    </row>
    <row r="443" spans="3:78">
      <c r="C443" s="318"/>
      <c r="D443" s="318"/>
      <c r="E443" s="318"/>
      <c r="F443" s="307"/>
      <c r="G443" s="307"/>
      <c r="H443" s="307"/>
      <c r="I443" s="307"/>
      <c r="J443" s="307"/>
      <c r="K443" s="307"/>
      <c r="L443" s="307"/>
      <c r="M443" s="307"/>
      <c r="N443" s="307"/>
      <c r="O443" s="307"/>
      <c r="P443" s="307"/>
      <c r="Q443" s="307"/>
      <c r="R443" s="307"/>
      <c r="S443" s="307"/>
      <c r="T443" s="307"/>
      <c r="U443" s="307"/>
      <c r="V443" s="307"/>
      <c r="W443" s="317"/>
      <c r="X443" s="317"/>
      <c r="Y443" s="317"/>
      <c r="Z443" s="317"/>
      <c r="AA443" s="317"/>
      <c r="AB443" s="317"/>
      <c r="AC443" s="317"/>
      <c r="AD443" s="317"/>
      <c r="AE443" s="317"/>
      <c r="AF443" s="317"/>
      <c r="AG443" s="317"/>
      <c r="AH443" s="317"/>
      <c r="AI443" s="317"/>
      <c r="AJ443" s="317"/>
      <c r="AK443" s="317"/>
      <c r="AL443" s="317"/>
      <c r="AM443" s="317"/>
      <c r="AN443" s="317"/>
      <c r="AO443" s="317"/>
      <c r="AP443" s="317"/>
      <c r="AQ443" s="317"/>
      <c r="AR443" s="317"/>
      <c r="AS443" s="317"/>
      <c r="AT443" s="317"/>
      <c r="AU443" s="317"/>
      <c r="AV443" s="317"/>
      <c r="AW443" s="317"/>
      <c r="AX443" s="317"/>
      <c r="AY443" s="317"/>
      <c r="AZ443" s="317"/>
      <c r="BA443" s="317"/>
      <c r="BB443" s="317"/>
      <c r="BC443" s="317"/>
      <c r="BD443" s="317"/>
      <c r="BE443" s="317"/>
      <c r="BF443" s="317"/>
      <c r="BG443" s="317"/>
      <c r="BH443" s="317"/>
      <c r="BI443" s="317"/>
      <c r="BJ443" s="317"/>
      <c r="BK443" s="317"/>
      <c r="BL443" s="317"/>
      <c r="BM443" s="317"/>
      <c r="BN443" s="317"/>
      <c r="BO443" s="317"/>
      <c r="BP443" s="317"/>
      <c r="BQ443" s="317"/>
      <c r="BR443" s="317"/>
      <c r="BS443" s="317"/>
      <c r="BT443" s="317"/>
      <c r="BU443" s="317"/>
      <c r="BV443" s="317"/>
      <c r="BW443" s="317"/>
      <c r="BX443" s="317"/>
      <c r="BY443" s="317"/>
      <c r="BZ443" s="317"/>
    </row>
    <row r="444" spans="3:78">
      <c r="C444" s="318"/>
      <c r="D444" s="318"/>
      <c r="E444" s="318"/>
      <c r="F444" s="307"/>
      <c r="G444" s="307"/>
      <c r="H444" s="307"/>
      <c r="I444" s="307"/>
      <c r="J444" s="307"/>
      <c r="K444" s="307"/>
      <c r="L444" s="307"/>
      <c r="M444" s="307"/>
      <c r="N444" s="307"/>
      <c r="O444" s="307"/>
      <c r="P444" s="307"/>
      <c r="Q444" s="307"/>
      <c r="R444" s="307"/>
      <c r="S444" s="307"/>
      <c r="T444" s="307"/>
      <c r="U444" s="307"/>
      <c r="V444" s="307"/>
      <c r="W444" s="317"/>
      <c r="X444" s="317"/>
      <c r="Y444" s="317"/>
      <c r="Z444" s="317"/>
      <c r="AA444" s="317"/>
      <c r="AB444" s="317"/>
      <c r="AC444" s="317"/>
      <c r="AD444" s="317"/>
      <c r="AE444" s="317"/>
      <c r="AF444" s="317"/>
      <c r="AG444" s="317"/>
      <c r="AH444" s="317"/>
      <c r="AI444" s="317"/>
      <c r="AJ444" s="317"/>
      <c r="AK444" s="317"/>
      <c r="AL444" s="317"/>
      <c r="AM444" s="317"/>
      <c r="AN444" s="317"/>
      <c r="AO444" s="317"/>
      <c r="AP444" s="317"/>
      <c r="AQ444" s="317"/>
      <c r="AR444" s="317"/>
      <c r="AS444" s="317"/>
      <c r="AT444" s="317"/>
      <c r="AU444" s="317"/>
      <c r="AV444" s="317"/>
      <c r="AW444" s="317"/>
      <c r="AX444" s="317"/>
      <c r="AY444" s="317"/>
      <c r="AZ444" s="317"/>
      <c r="BA444" s="317"/>
      <c r="BB444" s="317"/>
      <c r="BC444" s="317"/>
      <c r="BD444" s="317"/>
      <c r="BE444" s="317"/>
      <c r="BF444" s="317"/>
      <c r="BG444" s="317"/>
      <c r="BH444" s="317"/>
      <c r="BI444" s="317"/>
      <c r="BJ444" s="317"/>
      <c r="BK444" s="317"/>
      <c r="BL444" s="317"/>
      <c r="BM444" s="317"/>
      <c r="BN444" s="317"/>
      <c r="BO444" s="317"/>
      <c r="BP444" s="317"/>
      <c r="BQ444" s="317"/>
      <c r="BR444" s="317"/>
      <c r="BS444" s="317"/>
      <c r="BT444" s="317"/>
      <c r="BU444" s="317"/>
      <c r="BV444" s="317"/>
      <c r="BW444" s="317"/>
      <c r="BX444" s="317"/>
      <c r="BY444" s="317"/>
      <c r="BZ444" s="317"/>
    </row>
    <row r="445" spans="3:78">
      <c r="C445" s="318"/>
      <c r="D445" s="318"/>
      <c r="E445" s="318"/>
      <c r="F445" s="307"/>
      <c r="G445" s="307"/>
      <c r="H445" s="307"/>
      <c r="I445" s="307"/>
      <c r="J445" s="307"/>
      <c r="K445" s="307"/>
      <c r="L445" s="307"/>
      <c r="M445" s="307"/>
      <c r="N445" s="307"/>
      <c r="O445" s="307"/>
      <c r="P445" s="307"/>
      <c r="Q445" s="307"/>
      <c r="R445" s="307"/>
      <c r="S445" s="307"/>
      <c r="T445" s="307"/>
      <c r="U445" s="307"/>
      <c r="V445" s="307"/>
      <c r="W445" s="317"/>
      <c r="X445" s="317"/>
      <c r="Y445" s="317"/>
      <c r="Z445" s="317"/>
      <c r="AA445" s="317"/>
      <c r="AB445" s="317"/>
      <c r="AC445" s="317"/>
      <c r="AD445" s="317"/>
      <c r="AE445" s="317"/>
      <c r="AF445" s="317"/>
      <c r="AG445" s="317"/>
      <c r="AH445" s="317"/>
      <c r="AI445" s="317"/>
      <c r="AJ445" s="317"/>
      <c r="AK445" s="317"/>
      <c r="AL445" s="317"/>
      <c r="AM445" s="317"/>
      <c r="AN445" s="317"/>
      <c r="AO445" s="317"/>
      <c r="AP445" s="317"/>
      <c r="AQ445" s="317"/>
      <c r="AR445" s="317"/>
      <c r="AS445" s="317"/>
      <c r="AT445" s="317"/>
      <c r="AU445" s="317"/>
      <c r="AV445" s="317"/>
      <c r="AW445" s="317"/>
      <c r="AX445" s="317"/>
      <c r="AY445" s="317"/>
      <c r="AZ445" s="317"/>
      <c r="BA445" s="317"/>
      <c r="BB445" s="317"/>
      <c r="BC445" s="317"/>
      <c r="BD445" s="317"/>
      <c r="BE445" s="317"/>
      <c r="BF445" s="317"/>
      <c r="BG445" s="317"/>
      <c r="BH445" s="317"/>
      <c r="BI445" s="317"/>
      <c r="BJ445" s="317"/>
      <c r="BK445" s="317"/>
      <c r="BL445" s="317"/>
      <c r="BM445" s="317"/>
      <c r="BN445" s="317"/>
      <c r="BO445" s="317"/>
      <c r="BP445" s="317"/>
      <c r="BQ445" s="317"/>
      <c r="BR445" s="317"/>
      <c r="BS445" s="317"/>
      <c r="BT445" s="317"/>
      <c r="BU445" s="317"/>
      <c r="BV445" s="317"/>
      <c r="BW445" s="317"/>
      <c r="BX445" s="317"/>
      <c r="BY445" s="317"/>
      <c r="BZ445" s="317"/>
    </row>
    <row r="446" spans="3:78">
      <c r="C446" s="318"/>
      <c r="D446" s="318"/>
      <c r="E446" s="318"/>
      <c r="F446" s="307"/>
      <c r="G446" s="307"/>
      <c r="H446" s="307"/>
      <c r="I446" s="307"/>
      <c r="J446" s="307"/>
      <c r="K446" s="307"/>
      <c r="L446" s="307"/>
      <c r="M446" s="307"/>
      <c r="N446" s="307"/>
      <c r="O446" s="307"/>
      <c r="P446" s="307"/>
      <c r="Q446" s="307"/>
      <c r="R446" s="307"/>
      <c r="S446" s="307"/>
      <c r="T446" s="307"/>
      <c r="U446" s="307"/>
      <c r="V446" s="307"/>
      <c r="W446" s="317"/>
      <c r="X446" s="317"/>
      <c r="Y446" s="317"/>
      <c r="Z446" s="317"/>
      <c r="AA446" s="317"/>
      <c r="AB446" s="317"/>
      <c r="AC446" s="317"/>
      <c r="AD446" s="317"/>
      <c r="AE446" s="317"/>
      <c r="AF446" s="317"/>
      <c r="AG446" s="317"/>
      <c r="AH446" s="317"/>
      <c r="AI446" s="317"/>
      <c r="AJ446" s="317"/>
      <c r="AK446" s="317"/>
      <c r="AL446" s="317"/>
      <c r="AM446" s="317"/>
      <c r="AN446" s="317"/>
      <c r="AO446" s="317"/>
      <c r="AP446" s="317"/>
      <c r="AQ446" s="317"/>
      <c r="AR446" s="317"/>
      <c r="AS446" s="317"/>
      <c r="AT446" s="317"/>
      <c r="AU446" s="317"/>
      <c r="AV446" s="317"/>
      <c r="AW446" s="317"/>
      <c r="AX446" s="317"/>
      <c r="AY446" s="317"/>
      <c r="AZ446" s="317"/>
      <c r="BA446" s="317"/>
      <c r="BB446" s="317"/>
      <c r="BC446" s="317"/>
      <c r="BD446" s="317"/>
      <c r="BE446" s="317"/>
      <c r="BF446" s="317"/>
      <c r="BG446" s="317"/>
      <c r="BH446" s="317"/>
      <c r="BI446" s="317"/>
      <c r="BJ446" s="317"/>
      <c r="BK446" s="317"/>
      <c r="BL446" s="317"/>
      <c r="BM446" s="317"/>
      <c r="BN446" s="317"/>
      <c r="BO446" s="317"/>
      <c r="BP446" s="317"/>
      <c r="BQ446" s="317"/>
      <c r="BR446" s="317"/>
      <c r="BS446" s="317"/>
      <c r="BT446" s="317"/>
      <c r="BU446" s="317"/>
      <c r="BV446" s="317"/>
      <c r="BW446" s="317"/>
      <c r="BX446" s="317"/>
      <c r="BY446" s="317"/>
      <c r="BZ446" s="317"/>
    </row>
    <row r="447" spans="3:78">
      <c r="C447" s="318"/>
      <c r="D447" s="318"/>
      <c r="E447" s="318"/>
      <c r="F447" s="307"/>
      <c r="G447" s="307"/>
      <c r="H447" s="307"/>
      <c r="I447" s="307"/>
      <c r="J447" s="307"/>
      <c r="K447" s="307"/>
      <c r="L447" s="307"/>
      <c r="M447" s="307"/>
      <c r="N447" s="307"/>
      <c r="O447" s="307"/>
      <c r="P447" s="307"/>
      <c r="Q447" s="307"/>
      <c r="R447" s="307"/>
      <c r="S447" s="307"/>
      <c r="T447" s="307"/>
      <c r="U447" s="307"/>
      <c r="V447" s="307"/>
      <c r="W447" s="317"/>
      <c r="X447" s="317"/>
      <c r="Y447" s="317"/>
      <c r="Z447" s="317"/>
      <c r="AA447" s="317"/>
      <c r="AB447" s="317"/>
      <c r="AC447" s="317"/>
      <c r="AD447" s="317"/>
      <c r="AE447" s="317"/>
      <c r="AF447" s="317"/>
      <c r="AG447" s="317"/>
      <c r="AH447" s="317"/>
      <c r="AI447" s="317"/>
      <c r="AJ447" s="317"/>
      <c r="AK447" s="317"/>
      <c r="AL447" s="317"/>
      <c r="AM447" s="317"/>
      <c r="AN447" s="317"/>
      <c r="AO447" s="317"/>
      <c r="AP447" s="317"/>
      <c r="AQ447" s="317"/>
      <c r="AR447" s="317"/>
      <c r="AS447" s="317"/>
      <c r="AT447" s="317"/>
      <c r="AU447" s="317"/>
      <c r="AV447" s="317"/>
      <c r="AW447" s="317"/>
      <c r="AX447" s="317"/>
      <c r="AY447" s="317"/>
      <c r="AZ447" s="317"/>
      <c r="BA447" s="317"/>
      <c r="BB447" s="317"/>
      <c r="BC447" s="317"/>
      <c r="BD447" s="317"/>
      <c r="BE447" s="317"/>
      <c r="BF447" s="317"/>
      <c r="BG447" s="317"/>
      <c r="BH447" s="317"/>
      <c r="BI447" s="317"/>
      <c r="BJ447" s="317"/>
      <c r="BK447" s="317"/>
      <c r="BL447" s="317"/>
      <c r="BM447" s="317"/>
      <c r="BN447" s="317"/>
      <c r="BO447" s="317"/>
      <c r="BP447" s="317"/>
      <c r="BQ447" s="317"/>
      <c r="BR447" s="317"/>
      <c r="BS447" s="317"/>
      <c r="BT447" s="317"/>
      <c r="BU447" s="317"/>
      <c r="BV447" s="317"/>
      <c r="BW447" s="317"/>
      <c r="BX447" s="317"/>
      <c r="BY447" s="317"/>
      <c r="BZ447" s="317"/>
    </row>
    <row r="448" spans="3:78">
      <c r="C448" s="318"/>
      <c r="D448" s="318"/>
      <c r="E448" s="318"/>
      <c r="F448" s="307"/>
      <c r="G448" s="307"/>
      <c r="H448" s="307"/>
      <c r="I448" s="307"/>
      <c r="J448" s="307"/>
      <c r="K448" s="307"/>
      <c r="L448" s="307"/>
      <c r="M448" s="307"/>
      <c r="N448" s="307"/>
      <c r="O448" s="307"/>
      <c r="P448" s="307"/>
      <c r="Q448" s="307"/>
      <c r="R448" s="307"/>
      <c r="S448" s="307"/>
      <c r="T448" s="307"/>
      <c r="U448" s="307"/>
      <c r="V448" s="307"/>
      <c r="W448" s="317"/>
      <c r="X448" s="317"/>
      <c r="Y448" s="317"/>
      <c r="Z448" s="317"/>
      <c r="AA448" s="317"/>
      <c r="AB448" s="317"/>
      <c r="AC448" s="317"/>
      <c r="AD448" s="317"/>
      <c r="AE448" s="317"/>
      <c r="AF448" s="317"/>
      <c r="AG448" s="317"/>
      <c r="AH448" s="317"/>
      <c r="AI448" s="317"/>
      <c r="AJ448" s="317"/>
      <c r="AK448" s="317"/>
      <c r="AL448" s="317"/>
      <c r="AM448" s="317"/>
      <c r="AN448" s="317"/>
      <c r="AO448" s="317"/>
      <c r="AP448" s="317"/>
      <c r="AQ448" s="317"/>
      <c r="AR448" s="317"/>
      <c r="AS448" s="317"/>
      <c r="AT448" s="317"/>
      <c r="AU448" s="317"/>
      <c r="AV448" s="317"/>
      <c r="AW448" s="317"/>
      <c r="AX448" s="317"/>
      <c r="AY448" s="317"/>
      <c r="AZ448" s="317"/>
      <c r="BA448" s="317"/>
      <c r="BB448" s="317"/>
      <c r="BC448" s="317"/>
      <c r="BD448" s="317"/>
      <c r="BE448" s="317"/>
      <c r="BF448" s="317"/>
      <c r="BG448" s="317"/>
      <c r="BH448" s="317"/>
      <c r="BI448" s="317"/>
      <c r="BJ448" s="317"/>
      <c r="BK448" s="317"/>
      <c r="BL448" s="317"/>
      <c r="BM448" s="317"/>
      <c r="BN448" s="317"/>
      <c r="BO448" s="317"/>
      <c r="BP448" s="317"/>
      <c r="BQ448" s="317"/>
      <c r="BR448" s="317"/>
      <c r="BS448" s="317"/>
      <c r="BT448" s="317"/>
      <c r="BU448" s="317"/>
      <c r="BV448" s="317"/>
      <c r="BW448" s="317"/>
      <c r="BX448" s="317"/>
      <c r="BY448" s="317"/>
      <c r="BZ448" s="317"/>
    </row>
    <row r="449" spans="3:78">
      <c r="C449" s="318"/>
      <c r="D449" s="318"/>
      <c r="E449" s="318"/>
      <c r="F449" s="307"/>
      <c r="G449" s="307"/>
      <c r="H449" s="307"/>
      <c r="I449" s="307"/>
      <c r="J449" s="307"/>
      <c r="K449" s="307"/>
      <c r="L449" s="307"/>
      <c r="M449" s="307"/>
      <c r="N449" s="307"/>
      <c r="O449" s="307"/>
      <c r="P449" s="307"/>
      <c r="Q449" s="307"/>
      <c r="R449" s="307"/>
      <c r="S449" s="307"/>
      <c r="T449" s="307"/>
      <c r="U449" s="307"/>
      <c r="V449" s="307"/>
      <c r="W449" s="317"/>
      <c r="X449" s="317"/>
      <c r="Y449" s="317"/>
      <c r="Z449" s="317"/>
      <c r="AA449" s="317"/>
      <c r="AB449" s="317"/>
      <c r="AC449" s="317"/>
      <c r="AD449" s="317"/>
      <c r="AE449" s="317"/>
      <c r="AF449" s="317"/>
      <c r="AG449" s="317"/>
      <c r="AH449" s="317"/>
      <c r="AI449" s="317"/>
      <c r="AJ449" s="317"/>
      <c r="AK449" s="317"/>
      <c r="AL449" s="317"/>
      <c r="AM449" s="317"/>
      <c r="AN449" s="317"/>
      <c r="AO449" s="317"/>
      <c r="AP449" s="317"/>
      <c r="AQ449" s="317"/>
      <c r="AR449" s="317"/>
      <c r="AS449" s="317"/>
      <c r="AT449" s="317"/>
      <c r="AU449" s="317"/>
      <c r="AV449" s="317"/>
      <c r="AW449" s="317"/>
      <c r="AX449" s="317"/>
      <c r="AY449" s="317"/>
      <c r="AZ449" s="317"/>
      <c r="BA449" s="317"/>
      <c r="BB449" s="317"/>
      <c r="BC449" s="317"/>
      <c r="BD449" s="317"/>
      <c r="BE449" s="317"/>
      <c r="BF449" s="317"/>
      <c r="BG449" s="317"/>
      <c r="BH449" s="317"/>
      <c r="BI449" s="317"/>
      <c r="BJ449" s="317"/>
      <c r="BK449" s="317"/>
      <c r="BL449" s="317"/>
      <c r="BM449" s="317"/>
      <c r="BN449" s="317"/>
      <c r="BO449" s="317"/>
      <c r="BP449" s="317"/>
      <c r="BQ449" s="317"/>
      <c r="BR449" s="317"/>
      <c r="BS449" s="317"/>
      <c r="BT449" s="317"/>
      <c r="BU449" s="317"/>
      <c r="BV449" s="317"/>
      <c r="BW449" s="317"/>
      <c r="BX449" s="317"/>
      <c r="BY449" s="317"/>
      <c r="BZ449" s="317"/>
    </row>
    <row r="450" spans="3:78">
      <c r="C450" s="318"/>
      <c r="D450" s="318"/>
      <c r="E450" s="318"/>
      <c r="F450" s="307"/>
      <c r="G450" s="307"/>
      <c r="H450" s="307"/>
      <c r="I450" s="307"/>
      <c r="J450" s="307"/>
      <c r="K450" s="307"/>
      <c r="L450" s="307"/>
      <c r="M450" s="307"/>
      <c r="N450" s="307"/>
      <c r="O450" s="307"/>
      <c r="P450" s="307"/>
      <c r="Q450" s="307"/>
      <c r="R450" s="307"/>
      <c r="S450" s="307"/>
      <c r="T450" s="307"/>
      <c r="U450" s="307"/>
      <c r="V450" s="307"/>
      <c r="W450" s="317"/>
      <c r="X450" s="317"/>
      <c r="Y450" s="317"/>
      <c r="Z450" s="317"/>
      <c r="AA450" s="317"/>
      <c r="AB450" s="317"/>
      <c r="AC450" s="317"/>
      <c r="AD450" s="317"/>
      <c r="AE450" s="317"/>
      <c r="AF450" s="317"/>
      <c r="AG450" s="317"/>
      <c r="AH450" s="317"/>
      <c r="AI450" s="317"/>
      <c r="AJ450" s="317"/>
      <c r="AK450" s="317"/>
      <c r="AL450" s="317"/>
      <c r="AM450" s="317"/>
      <c r="AN450" s="317"/>
      <c r="AO450" s="317"/>
      <c r="AP450" s="317"/>
      <c r="AQ450" s="317"/>
      <c r="AR450" s="317"/>
      <c r="AS450" s="317"/>
      <c r="AT450" s="317"/>
      <c r="AU450" s="317"/>
      <c r="AV450" s="317"/>
      <c r="AW450" s="317"/>
      <c r="AX450" s="317"/>
      <c r="AY450" s="317"/>
      <c r="AZ450" s="317"/>
      <c r="BA450" s="317"/>
      <c r="BB450" s="317"/>
      <c r="BC450" s="317"/>
      <c r="BD450" s="317"/>
      <c r="BE450" s="317"/>
      <c r="BF450" s="317"/>
      <c r="BG450" s="317"/>
      <c r="BH450" s="317"/>
      <c r="BI450" s="317"/>
      <c r="BJ450" s="317"/>
      <c r="BK450" s="317"/>
      <c r="BL450" s="317"/>
      <c r="BM450" s="317"/>
      <c r="BN450" s="317"/>
      <c r="BO450" s="317"/>
      <c r="BP450" s="317"/>
      <c r="BQ450" s="317"/>
      <c r="BR450" s="317"/>
      <c r="BS450" s="317"/>
      <c r="BT450" s="317"/>
      <c r="BU450" s="317"/>
      <c r="BV450" s="317"/>
      <c r="BW450" s="317"/>
      <c r="BX450" s="317"/>
      <c r="BY450" s="317"/>
      <c r="BZ450" s="317"/>
    </row>
    <row r="451" spans="3:78">
      <c r="C451" s="318"/>
      <c r="D451" s="318"/>
      <c r="E451" s="318"/>
      <c r="F451" s="307"/>
      <c r="G451" s="307"/>
      <c r="H451" s="307"/>
      <c r="I451" s="307"/>
      <c r="J451" s="307"/>
      <c r="K451" s="307"/>
      <c r="L451" s="307"/>
      <c r="M451" s="307"/>
      <c r="N451" s="307"/>
      <c r="O451" s="307"/>
      <c r="P451" s="307"/>
      <c r="Q451" s="307"/>
      <c r="R451" s="307"/>
      <c r="S451" s="307"/>
      <c r="T451" s="307"/>
      <c r="U451" s="307"/>
      <c r="V451" s="307"/>
      <c r="W451" s="317"/>
      <c r="X451" s="317"/>
      <c r="Y451" s="317"/>
      <c r="Z451" s="317"/>
      <c r="AA451" s="317"/>
      <c r="AB451" s="317"/>
      <c r="AC451" s="317"/>
      <c r="AD451" s="317"/>
      <c r="AE451" s="317"/>
      <c r="AF451" s="317"/>
      <c r="AG451" s="317"/>
      <c r="AH451" s="317"/>
      <c r="AI451" s="317"/>
      <c r="AJ451" s="317"/>
      <c r="AK451" s="317"/>
      <c r="AL451" s="317"/>
      <c r="AM451" s="317"/>
      <c r="AN451" s="317"/>
      <c r="AO451" s="317"/>
      <c r="AP451" s="317"/>
      <c r="AQ451" s="317"/>
      <c r="AR451" s="317"/>
      <c r="AS451" s="317"/>
      <c r="AT451" s="317"/>
      <c r="AU451" s="317"/>
      <c r="AV451" s="317"/>
      <c r="AW451" s="317"/>
      <c r="AX451" s="317"/>
      <c r="AY451" s="317"/>
      <c r="AZ451" s="317"/>
      <c r="BA451" s="317"/>
      <c r="BB451" s="317"/>
      <c r="BC451" s="317"/>
      <c r="BD451" s="317"/>
      <c r="BE451" s="317"/>
      <c r="BF451" s="317"/>
      <c r="BG451" s="317"/>
      <c r="BH451" s="317"/>
      <c r="BI451" s="317"/>
      <c r="BJ451" s="317"/>
      <c r="BK451" s="317"/>
      <c r="BL451" s="317"/>
      <c r="BM451" s="317"/>
      <c r="BN451" s="317"/>
      <c r="BO451" s="317"/>
      <c r="BP451" s="317"/>
      <c r="BQ451" s="317"/>
      <c r="BR451" s="317"/>
      <c r="BS451" s="317"/>
      <c r="BT451" s="317"/>
      <c r="BU451" s="317"/>
      <c r="BV451" s="317"/>
      <c r="BW451" s="317"/>
      <c r="BX451" s="317"/>
      <c r="BY451" s="317"/>
      <c r="BZ451" s="317"/>
    </row>
    <row r="452" spans="3:78">
      <c r="C452" s="318"/>
      <c r="D452" s="318"/>
      <c r="E452" s="318"/>
      <c r="F452" s="307"/>
      <c r="G452" s="307"/>
      <c r="H452" s="307"/>
      <c r="I452" s="307"/>
      <c r="J452" s="307"/>
      <c r="K452" s="307"/>
      <c r="L452" s="307"/>
      <c r="M452" s="307"/>
      <c r="N452" s="307"/>
      <c r="O452" s="307"/>
      <c r="P452" s="307"/>
      <c r="Q452" s="307"/>
      <c r="R452" s="307"/>
      <c r="S452" s="307"/>
      <c r="T452" s="307"/>
      <c r="U452" s="307"/>
      <c r="V452" s="307"/>
      <c r="W452" s="317"/>
      <c r="X452" s="317"/>
      <c r="Y452" s="317"/>
      <c r="Z452" s="317"/>
      <c r="AA452" s="317"/>
      <c r="AB452" s="317"/>
      <c r="AC452" s="317"/>
      <c r="AD452" s="317"/>
      <c r="AE452" s="317"/>
      <c r="AF452" s="317"/>
      <c r="AG452" s="317"/>
      <c r="AH452" s="317"/>
      <c r="AI452" s="317"/>
      <c r="AJ452" s="317"/>
      <c r="AK452" s="317"/>
      <c r="AL452" s="317"/>
      <c r="AM452" s="317"/>
      <c r="AN452" s="317"/>
      <c r="AO452" s="317"/>
      <c r="AP452" s="317"/>
      <c r="AQ452" s="317"/>
      <c r="AR452" s="317"/>
      <c r="AS452" s="317"/>
      <c r="AT452" s="317"/>
      <c r="AU452" s="317"/>
      <c r="AV452" s="317"/>
      <c r="AW452" s="317"/>
      <c r="AX452" s="317"/>
      <c r="AY452" s="317"/>
      <c r="AZ452" s="317"/>
      <c r="BA452" s="317"/>
      <c r="BB452" s="317"/>
      <c r="BC452" s="317"/>
      <c r="BD452" s="317"/>
      <c r="BE452" s="317"/>
      <c r="BF452" s="317"/>
      <c r="BG452" s="317"/>
      <c r="BH452" s="317"/>
      <c r="BI452" s="317"/>
      <c r="BJ452" s="317"/>
      <c r="BK452" s="317"/>
      <c r="BL452" s="317"/>
      <c r="BM452" s="317"/>
      <c r="BN452" s="317"/>
      <c r="BO452" s="317"/>
      <c r="BP452" s="317"/>
      <c r="BQ452" s="317"/>
      <c r="BR452" s="317"/>
      <c r="BS452" s="317"/>
      <c r="BT452" s="317"/>
      <c r="BU452" s="317"/>
      <c r="BV452" s="317"/>
      <c r="BW452" s="317"/>
      <c r="BX452" s="317"/>
      <c r="BY452" s="317"/>
      <c r="BZ452" s="317"/>
    </row>
    <row r="453" spans="3:78">
      <c r="C453" s="318"/>
      <c r="D453" s="318"/>
      <c r="E453" s="318"/>
      <c r="F453" s="307"/>
      <c r="G453" s="307"/>
      <c r="H453" s="307"/>
      <c r="I453" s="307"/>
      <c r="J453" s="307"/>
      <c r="K453" s="307"/>
      <c r="L453" s="307"/>
      <c r="M453" s="307"/>
      <c r="N453" s="307"/>
      <c r="O453" s="307"/>
      <c r="P453" s="307"/>
      <c r="Q453" s="307"/>
      <c r="R453" s="307"/>
      <c r="S453" s="307"/>
      <c r="T453" s="307"/>
      <c r="U453" s="307"/>
      <c r="V453" s="307"/>
      <c r="W453" s="317"/>
      <c r="X453" s="317"/>
      <c r="Y453" s="317"/>
      <c r="Z453" s="317"/>
      <c r="AA453" s="317"/>
      <c r="AB453" s="317"/>
      <c r="AC453" s="317"/>
      <c r="AD453" s="317"/>
      <c r="AE453" s="317"/>
      <c r="AF453" s="317"/>
      <c r="AG453" s="317"/>
      <c r="AH453" s="317"/>
      <c r="AI453" s="317"/>
      <c r="AJ453" s="317"/>
      <c r="AK453" s="317"/>
      <c r="AL453" s="317"/>
      <c r="AM453" s="317"/>
      <c r="AN453" s="317"/>
      <c r="AO453" s="317"/>
      <c r="AP453" s="317"/>
      <c r="AQ453" s="317"/>
      <c r="AR453" s="317"/>
      <c r="AS453" s="317"/>
      <c r="AT453" s="317"/>
      <c r="AU453" s="317"/>
      <c r="AV453" s="317"/>
      <c r="AW453" s="317"/>
      <c r="AX453" s="317"/>
      <c r="AY453" s="317"/>
      <c r="AZ453" s="317"/>
      <c r="BA453" s="317"/>
      <c r="BB453" s="317"/>
      <c r="BC453" s="317"/>
      <c r="BD453" s="317"/>
      <c r="BE453" s="317"/>
      <c r="BF453" s="317"/>
      <c r="BG453" s="317"/>
      <c r="BH453" s="317"/>
      <c r="BI453" s="317"/>
      <c r="BJ453" s="317"/>
      <c r="BK453" s="317"/>
      <c r="BL453" s="317"/>
      <c r="BM453" s="317"/>
      <c r="BN453" s="317"/>
      <c r="BO453" s="317"/>
      <c r="BP453" s="317"/>
      <c r="BQ453" s="317"/>
      <c r="BR453" s="317"/>
      <c r="BS453" s="317"/>
      <c r="BT453" s="317"/>
      <c r="BU453" s="317"/>
      <c r="BV453" s="317"/>
      <c r="BW453" s="317"/>
      <c r="BX453" s="317"/>
      <c r="BY453" s="317"/>
      <c r="BZ453" s="317"/>
    </row>
    <row r="454" spans="3:78">
      <c r="C454" s="318"/>
      <c r="D454" s="318"/>
      <c r="E454" s="318"/>
      <c r="F454" s="307"/>
      <c r="G454" s="307"/>
      <c r="H454" s="307"/>
      <c r="I454" s="307"/>
      <c r="J454" s="307"/>
      <c r="K454" s="307"/>
      <c r="L454" s="307"/>
      <c r="M454" s="307"/>
      <c r="N454" s="307"/>
      <c r="O454" s="307"/>
      <c r="P454" s="307"/>
      <c r="Q454" s="307"/>
      <c r="R454" s="307"/>
      <c r="S454" s="307"/>
      <c r="T454" s="307"/>
      <c r="U454" s="307"/>
      <c r="V454" s="307"/>
      <c r="W454" s="317"/>
      <c r="X454" s="317"/>
      <c r="Y454" s="317"/>
      <c r="Z454" s="317"/>
      <c r="AA454" s="317"/>
      <c r="AB454" s="317"/>
      <c r="AC454" s="317"/>
      <c r="AD454" s="317"/>
      <c r="AE454" s="317"/>
      <c r="AF454" s="317"/>
      <c r="AG454" s="317"/>
      <c r="AH454" s="317"/>
      <c r="AI454" s="317"/>
      <c r="AJ454" s="317"/>
      <c r="AK454" s="317"/>
      <c r="AL454" s="317"/>
      <c r="AM454" s="317"/>
      <c r="AN454" s="317"/>
      <c r="AO454" s="317"/>
      <c r="AP454" s="317"/>
      <c r="AQ454" s="317"/>
      <c r="AR454" s="317"/>
      <c r="AS454" s="317"/>
      <c r="AT454" s="317"/>
      <c r="AU454" s="317"/>
      <c r="AV454" s="317"/>
      <c r="AW454" s="317"/>
      <c r="AX454" s="317"/>
      <c r="AY454" s="317"/>
      <c r="AZ454" s="317"/>
      <c r="BA454" s="317"/>
      <c r="BB454" s="317"/>
      <c r="BC454" s="317"/>
      <c r="BD454" s="317"/>
      <c r="BE454" s="317"/>
      <c r="BF454" s="317"/>
      <c r="BG454" s="317"/>
      <c r="BH454" s="317"/>
      <c r="BI454" s="317"/>
      <c r="BJ454" s="317"/>
      <c r="BK454" s="317"/>
      <c r="BL454" s="317"/>
      <c r="BM454" s="317"/>
      <c r="BN454" s="317"/>
      <c r="BO454" s="317"/>
      <c r="BP454" s="317"/>
      <c r="BQ454" s="317"/>
      <c r="BR454" s="317"/>
      <c r="BS454" s="317"/>
      <c r="BT454" s="317"/>
      <c r="BU454" s="317"/>
      <c r="BV454" s="317"/>
      <c r="BW454" s="317"/>
      <c r="BX454" s="317"/>
      <c r="BY454" s="317"/>
      <c r="BZ454" s="317"/>
    </row>
    <row r="455" spans="3:78">
      <c r="C455" s="318"/>
      <c r="D455" s="318"/>
      <c r="E455" s="318"/>
      <c r="F455" s="307"/>
      <c r="G455" s="307"/>
      <c r="H455" s="307"/>
      <c r="I455" s="307"/>
      <c r="J455" s="307"/>
      <c r="K455" s="307"/>
      <c r="L455" s="307"/>
      <c r="M455" s="307"/>
      <c r="N455" s="307"/>
      <c r="O455" s="307"/>
      <c r="P455" s="307"/>
      <c r="Q455" s="307"/>
      <c r="R455" s="307"/>
      <c r="S455" s="307"/>
      <c r="T455" s="307"/>
      <c r="U455" s="307"/>
      <c r="V455" s="307"/>
      <c r="W455" s="317"/>
      <c r="X455" s="317"/>
      <c r="Y455" s="317"/>
      <c r="Z455" s="317"/>
      <c r="AA455" s="317"/>
      <c r="AB455" s="317"/>
      <c r="AC455" s="317"/>
      <c r="AD455" s="317"/>
      <c r="AE455" s="317"/>
      <c r="AF455" s="317"/>
      <c r="AG455" s="317"/>
      <c r="AH455" s="317"/>
      <c r="AI455" s="317"/>
      <c r="AJ455" s="317"/>
      <c r="AK455" s="317"/>
      <c r="AL455" s="317"/>
      <c r="AM455" s="317"/>
      <c r="AN455" s="317"/>
      <c r="AO455" s="317"/>
      <c r="AP455" s="317"/>
      <c r="AQ455" s="317"/>
      <c r="AR455" s="317"/>
      <c r="AS455" s="317"/>
      <c r="AT455" s="317"/>
      <c r="AU455" s="317"/>
      <c r="AV455" s="317"/>
      <c r="AW455" s="317"/>
      <c r="AX455" s="317"/>
      <c r="AY455" s="317"/>
      <c r="AZ455" s="317"/>
      <c r="BA455" s="317"/>
      <c r="BB455" s="317"/>
      <c r="BC455" s="317"/>
      <c r="BD455" s="317"/>
      <c r="BE455" s="317"/>
      <c r="BF455" s="317"/>
      <c r="BG455" s="317"/>
      <c r="BH455" s="317"/>
      <c r="BI455" s="317"/>
      <c r="BJ455" s="317"/>
      <c r="BK455" s="317"/>
      <c r="BL455" s="317"/>
      <c r="BM455" s="317"/>
      <c r="BN455" s="317"/>
      <c r="BO455" s="317"/>
      <c r="BP455" s="317"/>
      <c r="BQ455" s="317"/>
      <c r="BR455" s="317"/>
      <c r="BS455" s="317"/>
      <c r="BT455" s="317"/>
      <c r="BU455" s="317"/>
      <c r="BV455" s="317"/>
      <c r="BW455" s="317"/>
      <c r="BX455" s="317"/>
      <c r="BY455" s="317"/>
      <c r="BZ455" s="317"/>
    </row>
    <row r="456" spans="3:78">
      <c r="C456" s="318"/>
      <c r="D456" s="318"/>
      <c r="E456" s="318"/>
      <c r="F456" s="307"/>
      <c r="G456" s="307"/>
      <c r="H456" s="307"/>
      <c r="I456" s="307"/>
      <c r="J456" s="307"/>
      <c r="K456" s="307"/>
      <c r="L456" s="307"/>
      <c r="M456" s="307"/>
      <c r="N456" s="307"/>
      <c r="O456" s="307"/>
      <c r="P456" s="307"/>
      <c r="Q456" s="307"/>
      <c r="R456" s="307"/>
      <c r="S456" s="307"/>
      <c r="T456" s="307"/>
      <c r="U456" s="307"/>
      <c r="V456" s="307"/>
      <c r="W456" s="317"/>
      <c r="X456" s="317"/>
      <c r="Y456" s="317"/>
      <c r="Z456" s="317"/>
      <c r="AA456" s="317"/>
      <c r="AB456" s="317"/>
      <c r="AC456" s="317"/>
      <c r="AD456" s="317"/>
      <c r="AE456" s="317"/>
      <c r="AF456" s="317"/>
      <c r="AG456" s="317"/>
      <c r="AH456" s="317"/>
      <c r="AI456" s="317"/>
      <c r="AJ456" s="317"/>
      <c r="AK456" s="317"/>
      <c r="AL456" s="317"/>
      <c r="AM456" s="317"/>
      <c r="AN456" s="317"/>
      <c r="AO456" s="317"/>
      <c r="AP456" s="317"/>
      <c r="AQ456" s="317"/>
      <c r="AR456" s="317"/>
      <c r="AS456" s="317"/>
      <c r="AT456" s="317"/>
      <c r="AU456" s="317"/>
      <c r="AV456" s="317"/>
      <c r="AW456" s="317"/>
      <c r="AX456" s="317"/>
      <c r="AY456" s="317"/>
      <c r="AZ456" s="317"/>
      <c r="BA456" s="317"/>
      <c r="BB456" s="317"/>
      <c r="BC456" s="317"/>
      <c r="BD456" s="317"/>
      <c r="BE456" s="317"/>
      <c r="BF456" s="317"/>
      <c r="BG456" s="317"/>
      <c r="BH456" s="317"/>
      <c r="BI456" s="317"/>
      <c r="BJ456" s="317"/>
      <c r="BK456" s="317"/>
      <c r="BL456" s="317"/>
      <c r="BM456" s="317"/>
      <c r="BN456" s="317"/>
      <c r="BO456" s="317"/>
      <c r="BP456" s="317"/>
      <c r="BQ456" s="317"/>
      <c r="BR456" s="317"/>
      <c r="BS456" s="317"/>
      <c r="BT456" s="317"/>
      <c r="BU456" s="317"/>
      <c r="BV456" s="317"/>
      <c r="BW456" s="317"/>
      <c r="BX456" s="317"/>
      <c r="BY456" s="317"/>
      <c r="BZ456" s="317"/>
    </row>
    <row r="457" spans="3:78">
      <c r="C457" s="318"/>
      <c r="D457" s="318"/>
      <c r="E457" s="318"/>
      <c r="F457" s="307"/>
      <c r="G457" s="307"/>
      <c r="H457" s="307"/>
      <c r="I457" s="307"/>
      <c r="J457" s="307"/>
      <c r="K457" s="307"/>
      <c r="L457" s="307"/>
      <c r="M457" s="307"/>
      <c r="N457" s="307"/>
      <c r="O457" s="307"/>
      <c r="P457" s="307"/>
      <c r="Q457" s="307"/>
      <c r="R457" s="307"/>
      <c r="S457" s="307"/>
      <c r="T457" s="307"/>
      <c r="U457" s="307"/>
      <c r="V457" s="307"/>
      <c r="W457" s="317"/>
      <c r="X457" s="317"/>
      <c r="Y457" s="317"/>
      <c r="Z457" s="317"/>
      <c r="AA457" s="317"/>
      <c r="AB457" s="317"/>
      <c r="AC457" s="317"/>
      <c r="AD457" s="317"/>
      <c r="AE457" s="317"/>
      <c r="AF457" s="317"/>
      <c r="AG457" s="317"/>
      <c r="AH457" s="317"/>
      <c r="AI457" s="317"/>
      <c r="AJ457" s="317"/>
      <c r="AK457" s="317"/>
      <c r="AL457" s="317"/>
      <c r="AM457" s="317"/>
      <c r="AN457" s="317"/>
      <c r="AO457" s="317"/>
      <c r="AP457" s="317"/>
      <c r="AQ457" s="317"/>
      <c r="AR457" s="317"/>
      <c r="AS457" s="317"/>
      <c r="AT457" s="317"/>
      <c r="AU457" s="317"/>
      <c r="AV457" s="317"/>
      <c r="AW457" s="317"/>
      <c r="AX457" s="317"/>
      <c r="AY457" s="317"/>
      <c r="AZ457" s="317"/>
      <c r="BA457" s="317"/>
      <c r="BB457" s="317"/>
      <c r="BC457" s="317"/>
      <c r="BD457" s="317"/>
      <c r="BE457" s="317"/>
      <c r="BF457" s="317"/>
      <c r="BG457" s="317"/>
      <c r="BH457" s="317"/>
      <c r="BI457" s="317"/>
      <c r="BJ457" s="317"/>
      <c r="BK457" s="317"/>
      <c r="BL457" s="317"/>
      <c r="BM457" s="317"/>
      <c r="BN457" s="317"/>
      <c r="BO457" s="317"/>
      <c r="BP457" s="317"/>
      <c r="BQ457" s="317"/>
      <c r="BR457" s="317"/>
      <c r="BS457" s="317"/>
      <c r="BT457" s="317"/>
      <c r="BU457" s="317"/>
      <c r="BV457" s="317"/>
      <c r="BW457" s="317"/>
      <c r="BX457" s="317"/>
      <c r="BY457" s="317"/>
      <c r="BZ457" s="317"/>
    </row>
    <row r="458" spans="3:78">
      <c r="C458" s="318"/>
      <c r="D458" s="318"/>
      <c r="E458" s="318"/>
      <c r="F458" s="307"/>
      <c r="G458" s="307"/>
      <c r="H458" s="307"/>
      <c r="I458" s="307"/>
      <c r="J458" s="307"/>
      <c r="K458" s="307"/>
      <c r="L458" s="307"/>
      <c r="M458" s="307"/>
      <c r="N458" s="307"/>
      <c r="O458" s="307"/>
      <c r="P458" s="307"/>
      <c r="Q458" s="307"/>
      <c r="R458" s="307"/>
      <c r="S458" s="307"/>
      <c r="T458" s="307"/>
      <c r="U458" s="307"/>
      <c r="V458" s="307"/>
      <c r="W458" s="317"/>
      <c r="X458" s="317"/>
      <c r="Y458" s="317"/>
      <c r="Z458" s="317"/>
      <c r="AA458" s="317"/>
      <c r="AB458" s="317"/>
      <c r="AC458" s="317"/>
      <c r="AD458" s="317"/>
      <c r="AE458" s="317"/>
      <c r="AF458" s="317"/>
      <c r="AG458" s="317"/>
      <c r="AH458" s="317"/>
      <c r="AI458" s="317"/>
      <c r="AJ458" s="317"/>
      <c r="AK458" s="317"/>
      <c r="AL458" s="317"/>
      <c r="AM458" s="317"/>
      <c r="AN458" s="317"/>
      <c r="AO458" s="317"/>
      <c r="AP458" s="317"/>
      <c r="AQ458" s="317"/>
      <c r="AR458" s="317"/>
      <c r="AS458" s="317"/>
      <c r="AT458" s="317"/>
      <c r="AU458" s="317"/>
      <c r="AV458" s="317"/>
      <c r="AW458" s="317"/>
      <c r="AX458" s="317"/>
      <c r="AY458" s="317"/>
      <c r="AZ458" s="317"/>
      <c r="BA458" s="317"/>
      <c r="BB458" s="317"/>
      <c r="BC458" s="317"/>
      <c r="BD458" s="317"/>
      <c r="BE458" s="317"/>
      <c r="BF458" s="317"/>
      <c r="BG458" s="317"/>
      <c r="BH458" s="317"/>
      <c r="BI458" s="317"/>
      <c r="BJ458" s="317"/>
      <c r="BK458" s="317"/>
      <c r="BL458" s="317"/>
      <c r="BM458" s="317"/>
      <c r="BN458" s="317"/>
      <c r="BO458" s="317"/>
      <c r="BP458" s="317"/>
      <c r="BQ458" s="317"/>
      <c r="BR458" s="317"/>
      <c r="BS458" s="317"/>
      <c r="BT458" s="317"/>
      <c r="BU458" s="317"/>
      <c r="BV458" s="317"/>
      <c r="BW458" s="317"/>
      <c r="BX458" s="317"/>
      <c r="BY458" s="317"/>
      <c r="BZ458" s="317"/>
    </row>
    <row r="459" spans="3:78">
      <c r="C459" s="318"/>
      <c r="D459" s="318"/>
      <c r="E459" s="318"/>
      <c r="F459" s="307"/>
      <c r="G459" s="307"/>
      <c r="H459" s="307"/>
      <c r="I459" s="307"/>
      <c r="J459" s="307"/>
      <c r="K459" s="307"/>
      <c r="L459" s="307"/>
      <c r="M459" s="307"/>
      <c r="N459" s="307"/>
      <c r="O459" s="307"/>
      <c r="P459" s="307"/>
      <c r="Q459" s="307"/>
      <c r="R459" s="307"/>
      <c r="S459" s="307"/>
      <c r="T459" s="307"/>
      <c r="U459" s="307"/>
      <c r="V459" s="307"/>
      <c r="W459" s="317"/>
      <c r="X459" s="317"/>
      <c r="Y459" s="317"/>
      <c r="Z459" s="317"/>
      <c r="AA459" s="317"/>
      <c r="AB459" s="317"/>
      <c r="AC459" s="317"/>
      <c r="AD459" s="317"/>
      <c r="AE459" s="317"/>
      <c r="AF459" s="317"/>
      <c r="AG459" s="317"/>
      <c r="AH459" s="317"/>
      <c r="AI459" s="317"/>
      <c r="AJ459" s="317"/>
      <c r="AK459" s="317"/>
      <c r="AL459" s="317"/>
      <c r="AM459" s="317"/>
      <c r="AN459" s="317"/>
      <c r="AO459" s="317"/>
      <c r="AP459" s="317"/>
      <c r="AQ459" s="317"/>
      <c r="AR459" s="317"/>
      <c r="AS459" s="317"/>
      <c r="AT459" s="317"/>
      <c r="AU459" s="317"/>
      <c r="AV459" s="317"/>
      <c r="AW459" s="317"/>
      <c r="AX459" s="317"/>
      <c r="AY459" s="317"/>
      <c r="AZ459" s="317"/>
      <c r="BA459" s="317"/>
      <c r="BB459" s="317"/>
      <c r="BC459" s="317"/>
      <c r="BD459" s="317"/>
      <c r="BE459" s="317"/>
      <c r="BF459" s="317"/>
      <c r="BG459" s="317"/>
      <c r="BH459" s="317"/>
      <c r="BI459" s="317"/>
      <c r="BJ459" s="317"/>
      <c r="BK459" s="317"/>
      <c r="BL459" s="317"/>
      <c r="BM459" s="317"/>
      <c r="BN459" s="317"/>
      <c r="BO459" s="317"/>
      <c r="BP459" s="317"/>
      <c r="BQ459" s="317"/>
      <c r="BR459" s="317"/>
      <c r="BS459" s="317"/>
      <c r="BT459" s="317"/>
      <c r="BU459" s="317"/>
      <c r="BV459" s="317"/>
      <c r="BW459" s="317"/>
      <c r="BX459" s="317"/>
      <c r="BY459" s="317"/>
      <c r="BZ459" s="317"/>
    </row>
    <row r="460" spans="3:78">
      <c r="C460" s="318"/>
      <c r="D460" s="318"/>
      <c r="E460" s="318"/>
      <c r="F460" s="307"/>
      <c r="G460" s="307"/>
      <c r="H460" s="307"/>
      <c r="I460" s="307"/>
      <c r="J460" s="307"/>
      <c r="K460" s="307"/>
      <c r="L460" s="307"/>
      <c r="M460" s="307"/>
      <c r="N460" s="307"/>
      <c r="O460" s="307"/>
      <c r="P460" s="307"/>
      <c r="Q460" s="307"/>
      <c r="R460" s="307"/>
      <c r="S460" s="307"/>
      <c r="T460" s="307"/>
      <c r="U460" s="307"/>
      <c r="V460" s="307"/>
      <c r="W460" s="317"/>
      <c r="X460" s="317"/>
      <c r="Y460" s="317"/>
      <c r="Z460" s="317"/>
      <c r="AA460" s="317"/>
      <c r="AB460" s="317"/>
      <c r="AC460" s="317"/>
      <c r="AD460" s="317"/>
      <c r="AE460" s="317"/>
      <c r="AF460" s="317"/>
      <c r="AG460" s="317"/>
      <c r="AH460" s="317"/>
      <c r="AI460" s="317"/>
      <c r="AJ460" s="317"/>
      <c r="AK460" s="317"/>
      <c r="AL460" s="317"/>
      <c r="AM460" s="317"/>
      <c r="AN460" s="317"/>
      <c r="AO460" s="317"/>
      <c r="AP460" s="317"/>
      <c r="AQ460" s="317"/>
      <c r="AR460" s="317"/>
      <c r="AS460" s="317"/>
      <c r="AT460" s="317"/>
      <c r="AU460" s="317"/>
      <c r="AV460" s="317"/>
      <c r="AW460" s="317"/>
      <c r="AX460" s="317"/>
      <c r="AY460" s="317"/>
      <c r="AZ460" s="317"/>
      <c r="BA460" s="317"/>
      <c r="BB460" s="317"/>
      <c r="BC460" s="317"/>
      <c r="BD460" s="317"/>
      <c r="BE460" s="317"/>
      <c r="BF460" s="317"/>
      <c r="BG460" s="317"/>
      <c r="BH460" s="317"/>
      <c r="BI460" s="317"/>
      <c r="BJ460" s="317"/>
      <c r="BK460" s="317"/>
      <c r="BL460" s="317"/>
      <c r="BM460" s="317"/>
      <c r="BN460" s="317"/>
      <c r="BO460" s="317"/>
      <c r="BP460" s="317"/>
      <c r="BQ460" s="317"/>
      <c r="BR460" s="317"/>
      <c r="BS460" s="317"/>
      <c r="BT460" s="317"/>
      <c r="BU460" s="317"/>
      <c r="BV460" s="317"/>
      <c r="BW460" s="317"/>
      <c r="BX460" s="317"/>
      <c r="BY460" s="317"/>
      <c r="BZ460" s="317"/>
    </row>
    <row r="461" spans="3:78">
      <c r="C461" s="318"/>
      <c r="D461" s="318"/>
      <c r="E461" s="318"/>
      <c r="F461" s="307"/>
      <c r="G461" s="307"/>
      <c r="H461" s="307"/>
      <c r="I461" s="307"/>
      <c r="J461" s="307"/>
      <c r="K461" s="307"/>
      <c r="L461" s="307"/>
      <c r="M461" s="307"/>
      <c r="N461" s="307"/>
      <c r="O461" s="307"/>
      <c r="P461" s="307"/>
      <c r="Q461" s="307"/>
      <c r="R461" s="307"/>
      <c r="S461" s="307"/>
      <c r="T461" s="307"/>
      <c r="U461" s="307"/>
      <c r="V461" s="307"/>
      <c r="W461" s="317"/>
      <c r="X461" s="317"/>
      <c r="Y461" s="317"/>
      <c r="Z461" s="317"/>
      <c r="AA461" s="317"/>
      <c r="AB461" s="317"/>
      <c r="AC461" s="317"/>
      <c r="AD461" s="317"/>
      <c r="AE461" s="317"/>
      <c r="AF461" s="317"/>
      <c r="AG461" s="317"/>
      <c r="AH461" s="317"/>
      <c r="AI461" s="317"/>
      <c r="AJ461" s="317"/>
      <c r="AK461" s="317"/>
      <c r="AL461" s="317"/>
      <c r="AM461" s="317"/>
      <c r="AN461" s="317"/>
      <c r="AO461" s="317"/>
      <c r="AP461" s="317"/>
      <c r="AQ461" s="317"/>
      <c r="AR461" s="317"/>
      <c r="AS461" s="317"/>
      <c r="AT461" s="317"/>
      <c r="AU461" s="317"/>
      <c r="AV461" s="317"/>
      <c r="AW461" s="317"/>
      <c r="AX461" s="317"/>
      <c r="AY461" s="317"/>
      <c r="AZ461" s="317"/>
      <c r="BA461" s="317"/>
      <c r="BB461" s="317"/>
      <c r="BC461" s="317"/>
      <c r="BD461" s="317"/>
      <c r="BE461" s="317"/>
      <c r="BF461" s="317"/>
      <c r="BG461" s="317"/>
      <c r="BH461" s="317"/>
      <c r="BI461" s="317"/>
      <c r="BJ461" s="317"/>
      <c r="BK461" s="317"/>
      <c r="BL461" s="317"/>
      <c r="BM461" s="317"/>
      <c r="BN461" s="317"/>
      <c r="BO461" s="317"/>
      <c r="BP461" s="317"/>
      <c r="BQ461" s="317"/>
      <c r="BR461" s="317"/>
      <c r="BS461" s="317"/>
      <c r="BT461" s="317"/>
      <c r="BU461" s="317"/>
      <c r="BV461" s="317"/>
      <c r="BW461" s="317"/>
      <c r="BX461" s="317"/>
      <c r="BY461" s="317"/>
      <c r="BZ461" s="317"/>
    </row>
    <row r="462" spans="3:78">
      <c r="C462" s="318"/>
      <c r="D462" s="318"/>
      <c r="E462" s="318"/>
      <c r="F462" s="307"/>
      <c r="G462" s="307"/>
      <c r="H462" s="307"/>
      <c r="I462" s="307"/>
      <c r="J462" s="307"/>
      <c r="K462" s="307"/>
      <c r="L462" s="307"/>
      <c r="M462" s="307"/>
      <c r="N462" s="307"/>
      <c r="O462" s="307"/>
      <c r="P462" s="307"/>
      <c r="Q462" s="307"/>
      <c r="R462" s="307"/>
      <c r="S462" s="307"/>
      <c r="T462" s="307"/>
      <c r="U462" s="307"/>
      <c r="V462" s="307"/>
      <c r="W462" s="317"/>
      <c r="X462" s="317"/>
      <c r="Y462" s="317"/>
      <c r="Z462" s="317"/>
      <c r="AA462" s="317"/>
      <c r="AB462" s="317"/>
      <c r="AC462" s="317"/>
      <c r="AD462" s="317"/>
      <c r="AE462" s="317"/>
      <c r="AF462" s="317"/>
      <c r="AG462" s="317"/>
      <c r="AH462" s="317"/>
      <c r="AI462" s="317"/>
      <c r="AJ462" s="317"/>
      <c r="AK462" s="317"/>
      <c r="AL462" s="317"/>
      <c r="AM462" s="317"/>
      <c r="AN462" s="317"/>
      <c r="AO462" s="317"/>
      <c r="AP462" s="317"/>
      <c r="AQ462" s="317"/>
      <c r="AR462" s="317"/>
      <c r="AS462" s="317"/>
      <c r="AT462" s="317"/>
      <c r="AU462" s="317"/>
      <c r="AV462" s="317"/>
      <c r="AW462" s="317"/>
      <c r="AX462" s="317"/>
      <c r="AY462" s="317"/>
      <c r="AZ462" s="317"/>
      <c r="BA462" s="317"/>
      <c r="BB462" s="317"/>
      <c r="BC462" s="317"/>
      <c r="BD462" s="317"/>
      <c r="BE462" s="317"/>
      <c r="BF462" s="317"/>
      <c r="BG462" s="317"/>
      <c r="BH462" s="317"/>
      <c r="BI462" s="317"/>
      <c r="BJ462" s="317"/>
      <c r="BK462" s="317"/>
      <c r="BL462" s="317"/>
      <c r="BM462" s="317"/>
      <c r="BN462" s="317"/>
      <c r="BO462" s="317"/>
      <c r="BP462" s="317"/>
      <c r="BQ462" s="317"/>
      <c r="BR462" s="317"/>
      <c r="BS462" s="317"/>
      <c r="BT462" s="317"/>
      <c r="BU462" s="317"/>
      <c r="BV462" s="317"/>
      <c r="BW462" s="317"/>
      <c r="BX462" s="317"/>
      <c r="BY462" s="317"/>
      <c r="BZ462" s="317"/>
    </row>
    <row r="463" spans="3:78">
      <c r="C463" s="318"/>
      <c r="D463" s="318"/>
      <c r="E463" s="318"/>
      <c r="F463" s="307"/>
      <c r="G463" s="307"/>
      <c r="H463" s="307"/>
      <c r="I463" s="307"/>
      <c r="J463" s="307"/>
      <c r="K463" s="307"/>
      <c r="L463" s="307"/>
      <c r="M463" s="307"/>
      <c r="N463" s="307"/>
      <c r="O463" s="307"/>
      <c r="P463" s="307"/>
      <c r="Q463" s="307"/>
      <c r="R463" s="307"/>
      <c r="S463" s="307"/>
      <c r="T463" s="307"/>
      <c r="U463" s="307"/>
      <c r="V463" s="307"/>
      <c r="W463" s="317"/>
      <c r="X463" s="317"/>
      <c r="Y463" s="317"/>
      <c r="Z463" s="317"/>
      <c r="AA463" s="317"/>
      <c r="AB463" s="317"/>
      <c r="AC463" s="317"/>
      <c r="AD463" s="317"/>
      <c r="AE463" s="317"/>
      <c r="AF463" s="317"/>
      <c r="AG463" s="317"/>
      <c r="AH463" s="317"/>
      <c r="AI463" s="317"/>
      <c r="AJ463" s="317"/>
      <c r="AK463" s="317"/>
      <c r="AL463" s="317"/>
      <c r="AM463" s="317"/>
      <c r="AN463" s="317"/>
      <c r="AO463" s="317"/>
      <c r="AP463" s="317"/>
      <c r="AQ463" s="317"/>
      <c r="AR463" s="317"/>
      <c r="AS463" s="317"/>
      <c r="AT463" s="317"/>
      <c r="AU463" s="317"/>
      <c r="AV463" s="317"/>
      <c r="AW463" s="317"/>
      <c r="AX463" s="317"/>
      <c r="AY463" s="317"/>
      <c r="AZ463" s="317"/>
      <c r="BA463" s="317"/>
      <c r="BB463" s="317"/>
      <c r="BC463" s="317"/>
      <c r="BD463" s="317"/>
      <c r="BE463" s="317"/>
      <c r="BF463" s="317"/>
      <c r="BG463" s="317"/>
      <c r="BH463" s="317"/>
      <c r="BI463" s="317"/>
      <c r="BJ463" s="317"/>
      <c r="BK463" s="317"/>
      <c r="BL463" s="317"/>
      <c r="BM463" s="317"/>
      <c r="BN463" s="317"/>
      <c r="BO463" s="317"/>
      <c r="BP463" s="317"/>
      <c r="BQ463" s="317"/>
      <c r="BR463" s="317"/>
      <c r="BS463" s="317"/>
      <c r="BT463" s="317"/>
      <c r="BU463" s="317"/>
      <c r="BV463" s="317"/>
      <c r="BW463" s="317"/>
      <c r="BX463" s="317"/>
      <c r="BY463" s="317"/>
      <c r="BZ463" s="317"/>
    </row>
    <row r="464" spans="3:78">
      <c r="C464" s="318"/>
      <c r="D464" s="318"/>
      <c r="E464" s="318"/>
      <c r="F464" s="307"/>
      <c r="G464" s="307"/>
      <c r="H464" s="307"/>
      <c r="I464" s="307"/>
      <c r="J464" s="307"/>
      <c r="K464" s="307"/>
      <c r="L464" s="307"/>
      <c r="M464" s="307"/>
      <c r="N464" s="307"/>
      <c r="O464" s="307"/>
      <c r="P464" s="307"/>
      <c r="Q464" s="307"/>
      <c r="R464" s="307"/>
      <c r="S464" s="307"/>
      <c r="T464" s="307"/>
      <c r="U464" s="307"/>
      <c r="V464" s="307"/>
      <c r="W464" s="317"/>
      <c r="X464" s="317"/>
      <c r="Y464" s="317"/>
      <c r="Z464" s="317"/>
      <c r="AA464" s="317"/>
      <c r="AB464" s="317"/>
      <c r="AC464" s="317"/>
      <c r="AD464" s="317"/>
      <c r="AE464" s="317"/>
      <c r="AF464" s="317"/>
      <c r="AG464" s="317"/>
      <c r="AH464" s="317"/>
      <c r="AI464" s="317"/>
      <c r="AJ464" s="317"/>
      <c r="AK464" s="317"/>
      <c r="AL464" s="317"/>
      <c r="AM464" s="317"/>
      <c r="AN464" s="317"/>
      <c r="AO464" s="317"/>
      <c r="AP464" s="317"/>
      <c r="AQ464" s="317"/>
      <c r="AR464" s="317"/>
      <c r="AS464" s="317"/>
      <c r="AT464" s="317"/>
      <c r="AU464" s="317"/>
      <c r="AV464" s="317"/>
      <c r="AW464" s="317"/>
      <c r="AX464" s="317"/>
      <c r="AY464" s="317"/>
      <c r="AZ464" s="317"/>
      <c r="BA464" s="317"/>
      <c r="BB464" s="317"/>
      <c r="BC464" s="317"/>
      <c r="BD464" s="317"/>
      <c r="BE464" s="317"/>
      <c r="BF464" s="317"/>
      <c r="BG464" s="317"/>
      <c r="BH464" s="317"/>
      <c r="BI464" s="317"/>
      <c r="BJ464" s="317"/>
      <c r="BK464" s="317"/>
      <c r="BL464" s="317"/>
      <c r="BM464" s="317"/>
      <c r="BN464" s="317"/>
      <c r="BO464" s="317"/>
      <c r="BP464" s="317"/>
      <c r="BQ464" s="317"/>
      <c r="BR464" s="317"/>
      <c r="BS464" s="317"/>
      <c r="BT464" s="317"/>
      <c r="BU464" s="317"/>
      <c r="BV464" s="317"/>
      <c r="BW464" s="317"/>
      <c r="BX464" s="317"/>
      <c r="BY464" s="317"/>
      <c r="BZ464" s="317"/>
    </row>
    <row r="465" spans="3:78">
      <c r="C465" s="318"/>
      <c r="D465" s="318"/>
      <c r="E465" s="318"/>
      <c r="F465" s="307"/>
      <c r="G465" s="307"/>
      <c r="H465" s="307"/>
      <c r="I465" s="307"/>
      <c r="J465" s="307"/>
      <c r="K465" s="307"/>
      <c r="L465" s="307"/>
      <c r="M465" s="307"/>
      <c r="N465" s="307"/>
      <c r="O465" s="307"/>
      <c r="P465" s="307"/>
      <c r="Q465" s="307"/>
      <c r="R465" s="307"/>
      <c r="S465" s="307"/>
      <c r="T465" s="307"/>
      <c r="U465" s="307"/>
      <c r="V465" s="307"/>
      <c r="W465" s="317"/>
      <c r="X465" s="317"/>
      <c r="Y465" s="317"/>
      <c r="Z465" s="317"/>
      <c r="AA465" s="317"/>
      <c r="AB465" s="317"/>
      <c r="AC465" s="317"/>
      <c r="AD465" s="317"/>
      <c r="AE465" s="317"/>
      <c r="AF465" s="317"/>
      <c r="AG465" s="317"/>
      <c r="AH465" s="317"/>
      <c r="AI465" s="317"/>
      <c r="AJ465" s="317"/>
      <c r="AK465" s="317"/>
      <c r="AL465" s="317"/>
      <c r="AM465" s="317"/>
      <c r="AN465" s="317"/>
      <c r="AO465" s="317"/>
      <c r="AP465" s="317"/>
      <c r="AQ465" s="317"/>
      <c r="AR465" s="317"/>
      <c r="AS465" s="317"/>
      <c r="AT465" s="317"/>
      <c r="AU465" s="317"/>
      <c r="AV465" s="317"/>
      <c r="AW465" s="317"/>
      <c r="AX465" s="317"/>
      <c r="AY465" s="317"/>
      <c r="AZ465" s="317"/>
      <c r="BA465" s="317"/>
      <c r="BB465" s="317"/>
      <c r="BC465" s="317"/>
      <c r="BD465" s="317"/>
      <c r="BE465" s="317"/>
      <c r="BF465" s="317"/>
      <c r="BG465" s="317"/>
      <c r="BH465" s="317"/>
      <c r="BI465" s="317"/>
      <c r="BJ465" s="317"/>
      <c r="BK465" s="317"/>
      <c r="BL465" s="317"/>
      <c r="BM465" s="317"/>
      <c r="BN465" s="317"/>
      <c r="BO465" s="317"/>
      <c r="BP465" s="317"/>
      <c r="BQ465" s="317"/>
      <c r="BR465" s="317"/>
      <c r="BS465" s="317"/>
      <c r="BT465" s="317"/>
      <c r="BU465" s="317"/>
      <c r="BV465" s="317"/>
      <c r="BW465" s="317"/>
      <c r="BX465" s="317"/>
      <c r="BY465" s="317"/>
      <c r="BZ465" s="317"/>
    </row>
    <row r="466" spans="3:78">
      <c r="C466" s="318"/>
      <c r="D466" s="318"/>
      <c r="E466" s="318"/>
      <c r="F466" s="307"/>
      <c r="G466" s="307"/>
      <c r="H466" s="307"/>
      <c r="I466" s="307"/>
      <c r="J466" s="307"/>
      <c r="K466" s="307"/>
      <c r="L466" s="307"/>
      <c r="M466" s="307"/>
      <c r="N466" s="307"/>
      <c r="O466" s="307"/>
      <c r="P466" s="307"/>
      <c r="Q466" s="307"/>
      <c r="R466" s="307"/>
      <c r="S466" s="307"/>
      <c r="T466" s="307"/>
      <c r="U466" s="307"/>
      <c r="V466" s="307"/>
      <c r="W466" s="317"/>
      <c r="X466" s="317"/>
      <c r="Y466" s="317"/>
      <c r="Z466" s="317"/>
      <c r="AA466" s="317"/>
      <c r="AB466" s="317"/>
      <c r="AC466" s="317"/>
      <c r="AD466" s="317"/>
      <c r="AE466" s="317"/>
      <c r="AF466" s="317"/>
      <c r="AG466" s="317"/>
      <c r="AH466" s="317"/>
      <c r="AI466" s="317"/>
      <c r="AJ466" s="317"/>
      <c r="AK466" s="317"/>
      <c r="AL466" s="317"/>
      <c r="AM466" s="317"/>
      <c r="AN466" s="317"/>
      <c r="AO466" s="317"/>
      <c r="AP466" s="317"/>
      <c r="AQ466" s="317"/>
      <c r="AR466" s="317"/>
      <c r="AS466" s="317"/>
      <c r="AT466" s="317"/>
      <c r="AU466" s="317"/>
      <c r="AV466" s="317"/>
      <c r="AW466" s="317"/>
      <c r="AX466" s="317"/>
      <c r="AY466" s="317"/>
      <c r="AZ466" s="317"/>
      <c r="BA466" s="317"/>
      <c r="BB466" s="317"/>
      <c r="BC466" s="317"/>
      <c r="BD466" s="317"/>
      <c r="BE466" s="317"/>
      <c r="BF466" s="317"/>
      <c r="BG466" s="317"/>
      <c r="BH466" s="317"/>
      <c r="BI466" s="317"/>
      <c r="BJ466" s="317"/>
      <c r="BK466" s="317"/>
      <c r="BL466" s="317"/>
      <c r="BM466" s="317"/>
      <c r="BN466" s="317"/>
      <c r="BO466" s="317"/>
      <c r="BP466" s="317"/>
      <c r="BQ466" s="317"/>
      <c r="BR466" s="317"/>
      <c r="BS466" s="317"/>
      <c r="BT466" s="317"/>
      <c r="BU466" s="317"/>
      <c r="BV466" s="317"/>
      <c r="BW466" s="317"/>
      <c r="BX466" s="317"/>
      <c r="BY466" s="317"/>
      <c r="BZ466" s="317"/>
    </row>
    <row r="467" spans="3:78">
      <c r="C467" s="318"/>
      <c r="D467" s="318"/>
      <c r="E467" s="318"/>
      <c r="F467" s="307"/>
      <c r="G467" s="307"/>
      <c r="H467" s="307"/>
      <c r="I467" s="307"/>
      <c r="J467" s="307"/>
      <c r="K467" s="307"/>
      <c r="L467" s="307"/>
      <c r="M467" s="307"/>
      <c r="N467" s="307"/>
      <c r="O467" s="307"/>
      <c r="P467" s="307"/>
      <c r="Q467" s="307"/>
      <c r="R467" s="307"/>
      <c r="S467" s="307"/>
      <c r="T467" s="307"/>
      <c r="U467" s="307"/>
      <c r="V467" s="307"/>
      <c r="W467" s="317"/>
      <c r="X467" s="317"/>
      <c r="Y467" s="317"/>
      <c r="Z467" s="317"/>
      <c r="AA467" s="317"/>
      <c r="AB467" s="317"/>
      <c r="AC467" s="317"/>
      <c r="AD467" s="317"/>
      <c r="AE467" s="317"/>
      <c r="AF467" s="317"/>
      <c r="AG467" s="317"/>
      <c r="AH467" s="317"/>
      <c r="AI467" s="317"/>
      <c r="AJ467" s="317"/>
      <c r="AK467" s="317"/>
      <c r="AL467" s="317"/>
      <c r="AM467" s="317"/>
      <c r="AN467" s="317"/>
      <c r="AO467" s="317"/>
      <c r="AP467" s="317"/>
      <c r="AQ467" s="317"/>
      <c r="AR467" s="317"/>
      <c r="AS467" s="317"/>
      <c r="AT467" s="317"/>
      <c r="AU467" s="317"/>
      <c r="AV467" s="317"/>
      <c r="AW467" s="317"/>
      <c r="AX467" s="317"/>
      <c r="AY467" s="317"/>
      <c r="AZ467" s="317"/>
      <c r="BA467" s="317"/>
      <c r="BB467" s="317"/>
      <c r="BC467" s="317"/>
      <c r="BD467" s="317"/>
      <c r="BE467" s="317"/>
      <c r="BF467" s="317"/>
      <c r="BG467" s="317"/>
      <c r="BH467" s="317"/>
      <c r="BI467" s="317"/>
      <c r="BJ467" s="317"/>
      <c r="BK467" s="317"/>
      <c r="BL467" s="317"/>
      <c r="BM467" s="317"/>
      <c r="BN467" s="317"/>
      <c r="BO467" s="317"/>
      <c r="BP467" s="317"/>
      <c r="BQ467" s="317"/>
      <c r="BR467" s="317"/>
      <c r="BS467" s="317"/>
      <c r="BT467" s="317"/>
      <c r="BU467" s="317"/>
      <c r="BV467" s="317"/>
      <c r="BW467" s="317"/>
      <c r="BX467" s="317"/>
      <c r="BY467" s="317"/>
      <c r="BZ467" s="317"/>
    </row>
    <row r="468" spans="3:78">
      <c r="C468" s="318"/>
      <c r="D468" s="318"/>
      <c r="E468" s="318"/>
      <c r="F468" s="307"/>
      <c r="G468" s="307"/>
      <c r="H468" s="307"/>
      <c r="I468" s="307"/>
      <c r="J468" s="307"/>
      <c r="K468" s="307"/>
      <c r="L468" s="307"/>
      <c r="M468" s="307"/>
      <c r="N468" s="307"/>
      <c r="O468" s="307"/>
      <c r="P468" s="307"/>
      <c r="Q468" s="307"/>
      <c r="R468" s="307"/>
      <c r="S468" s="307"/>
      <c r="T468" s="307"/>
      <c r="U468" s="307"/>
      <c r="V468" s="307"/>
      <c r="W468" s="317"/>
      <c r="X468" s="317"/>
      <c r="Y468" s="317"/>
      <c r="Z468" s="317"/>
      <c r="AA468" s="317"/>
      <c r="AB468" s="317"/>
      <c r="AC468" s="317"/>
      <c r="AD468" s="317"/>
      <c r="AE468" s="317"/>
      <c r="AF468" s="317"/>
      <c r="AG468" s="317"/>
      <c r="AH468" s="317"/>
      <c r="AI468" s="317"/>
      <c r="AJ468" s="317"/>
      <c r="AK468" s="317"/>
      <c r="AL468" s="317"/>
      <c r="AM468" s="317"/>
      <c r="AN468" s="317"/>
      <c r="AO468" s="317"/>
      <c r="AP468" s="317"/>
      <c r="AQ468" s="317"/>
      <c r="AR468" s="317"/>
      <c r="AS468" s="317"/>
      <c r="AT468" s="317"/>
      <c r="AU468" s="317"/>
      <c r="AV468" s="317"/>
      <c r="AW468" s="317"/>
      <c r="AX468" s="317"/>
      <c r="AY468" s="317"/>
      <c r="AZ468" s="317"/>
      <c r="BA468" s="317"/>
      <c r="BB468" s="317"/>
      <c r="BC468" s="317"/>
      <c r="BD468" s="317"/>
      <c r="BE468" s="317"/>
      <c r="BF468" s="317"/>
      <c r="BG468" s="317"/>
      <c r="BH468" s="317"/>
      <c r="BI468" s="317"/>
      <c r="BJ468" s="317"/>
      <c r="BK468" s="317"/>
      <c r="BL468" s="317"/>
      <c r="BM468" s="317"/>
      <c r="BN468" s="317"/>
      <c r="BO468" s="317"/>
      <c r="BP468" s="317"/>
      <c r="BQ468" s="317"/>
      <c r="BR468" s="317"/>
      <c r="BS468" s="317"/>
      <c r="BT468" s="317"/>
      <c r="BU468" s="317"/>
      <c r="BV468" s="317"/>
      <c r="BW468" s="317"/>
      <c r="BX468" s="317"/>
      <c r="BY468" s="317"/>
      <c r="BZ468" s="317"/>
    </row>
    <row r="469" spans="3:78">
      <c r="C469" s="318"/>
      <c r="D469" s="318"/>
      <c r="E469" s="318"/>
      <c r="F469" s="307"/>
      <c r="G469" s="307"/>
      <c r="H469" s="307"/>
      <c r="I469" s="307"/>
      <c r="J469" s="307"/>
      <c r="K469" s="307"/>
      <c r="L469" s="307"/>
      <c r="M469" s="307"/>
      <c r="N469" s="307"/>
      <c r="O469" s="307"/>
      <c r="P469" s="307"/>
      <c r="Q469" s="307"/>
      <c r="R469" s="307"/>
      <c r="S469" s="307"/>
      <c r="T469" s="307"/>
      <c r="U469" s="307"/>
      <c r="V469" s="307"/>
      <c r="W469" s="317"/>
      <c r="X469" s="317"/>
      <c r="Y469" s="317"/>
      <c r="Z469" s="317"/>
      <c r="AA469" s="317"/>
      <c r="AB469" s="317"/>
      <c r="AC469" s="317"/>
      <c r="AD469" s="317"/>
      <c r="AE469" s="317"/>
      <c r="AF469" s="317"/>
      <c r="AG469" s="317"/>
      <c r="AH469" s="317"/>
      <c r="AI469" s="317"/>
      <c r="AJ469" s="317"/>
      <c r="AK469" s="317"/>
      <c r="AL469" s="317"/>
      <c r="AM469" s="317"/>
      <c r="AN469" s="317"/>
      <c r="AO469" s="317"/>
      <c r="AP469" s="317"/>
      <c r="AQ469" s="317"/>
      <c r="AR469" s="317"/>
      <c r="AS469" s="317"/>
      <c r="AT469" s="317"/>
      <c r="AU469" s="317"/>
      <c r="AV469" s="317"/>
      <c r="AW469" s="317"/>
      <c r="AX469" s="317"/>
      <c r="AY469" s="317"/>
      <c r="AZ469" s="317"/>
      <c r="BA469" s="317"/>
      <c r="BB469" s="317"/>
      <c r="BC469" s="317"/>
      <c r="BD469" s="317"/>
      <c r="BE469" s="317"/>
      <c r="BF469" s="317"/>
      <c r="BG469" s="317"/>
      <c r="BH469" s="317"/>
      <c r="BI469" s="317"/>
      <c r="BJ469" s="317"/>
      <c r="BK469" s="317"/>
      <c r="BL469" s="317"/>
      <c r="BM469" s="317"/>
      <c r="BN469" s="317"/>
      <c r="BO469" s="317"/>
      <c r="BP469" s="317"/>
      <c r="BQ469" s="317"/>
      <c r="BR469" s="317"/>
      <c r="BS469" s="317"/>
      <c r="BT469" s="317"/>
      <c r="BU469" s="317"/>
      <c r="BV469" s="317"/>
      <c r="BW469" s="317"/>
      <c r="BX469" s="317"/>
      <c r="BY469" s="317"/>
      <c r="BZ469" s="317"/>
    </row>
    <row r="470" spans="3:78">
      <c r="C470" s="318"/>
      <c r="D470" s="318"/>
      <c r="E470" s="318"/>
      <c r="F470" s="307"/>
      <c r="G470" s="307"/>
      <c r="H470" s="307"/>
      <c r="I470" s="307"/>
      <c r="J470" s="307"/>
      <c r="K470" s="307"/>
      <c r="L470" s="307"/>
      <c r="M470" s="307"/>
      <c r="N470" s="307"/>
      <c r="O470" s="307"/>
      <c r="P470" s="307"/>
      <c r="Q470" s="307"/>
      <c r="R470" s="307"/>
      <c r="S470" s="307"/>
      <c r="T470" s="307"/>
      <c r="U470" s="307"/>
      <c r="V470" s="307"/>
      <c r="W470" s="317"/>
      <c r="X470" s="317"/>
      <c r="Y470" s="317"/>
      <c r="Z470" s="317"/>
      <c r="AA470" s="317"/>
      <c r="AB470" s="317"/>
      <c r="AC470" s="317"/>
      <c r="AD470" s="317"/>
      <c r="AE470" s="317"/>
      <c r="AF470" s="317"/>
      <c r="AG470" s="317"/>
      <c r="AH470" s="317"/>
      <c r="AI470" s="317"/>
      <c r="AJ470" s="317"/>
      <c r="AK470" s="317"/>
      <c r="AL470" s="317"/>
      <c r="AM470" s="317"/>
      <c r="AN470" s="317"/>
      <c r="AO470" s="317"/>
      <c r="AP470" s="317"/>
      <c r="AQ470" s="317"/>
      <c r="AR470" s="317"/>
      <c r="AS470" s="317"/>
      <c r="AT470" s="317"/>
      <c r="AU470" s="317"/>
      <c r="AV470" s="317"/>
      <c r="AW470" s="317"/>
      <c r="AX470" s="317"/>
      <c r="AY470" s="317"/>
      <c r="AZ470" s="317"/>
      <c r="BA470" s="317"/>
      <c r="BB470" s="317"/>
      <c r="BC470" s="317"/>
      <c r="BD470" s="317"/>
      <c r="BE470" s="317"/>
      <c r="BF470" s="317"/>
      <c r="BG470" s="317"/>
      <c r="BH470" s="317"/>
      <c r="BI470" s="317"/>
      <c r="BJ470" s="317"/>
      <c r="BK470" s="317"/>
      <c r="BL470" s="317"/>
      <c r="BM470" s="317"/>
      <c r="BN470" s="317"/>
      <c r="BO470" s="317"/>
      <c r="BP470" s="317"/>
      <c r="BQ470" s="317"/>
      <c r="BR470" s="317"/>
      <c r="BS470" s="317"/>
      <c r="BT470" s="317"/>
      <c r="BU470" s="317"/>
      <c r="BV470" s="317"/>
      <c r="BW470" s="317"/>
      <c r="BX470" s="317"/>
      <c r="BY470" s="317"/>
      <c r="BZ470" s="317"/>
    </row>
    <row r="471" spans="3:78">
      <c r="C471" s="318"/>
      <c r="D471" s="318"/>
      <c r="E471" s="318"/>
      <c r="F471" s="307"/>
      <c r="G471" s="307"/>
      <c r="H471" s="307"/>
      <c r="I471" s="307"/>
      <c r="J471" s="307"/>
      <c r="K471" s="307"/>
      <c r="L471" s="307"/>
      <c r="M471" s="307"/>
      <c r="N471" s="307"/>
      <c r="O471" s="307"/>
      <c r="P471" s="307"/>
      <c r="Q471" s="307"/>
      <c r="R471" s="307"/>
      <c r="S471" s="307"/>
      <c r="T471" s="307"/>
      <c r="U471" s="307"/>
      <c r="V471" s="307"/>
      <c r="W471" s="317"/>
      <c r="X471" s="317"/>
      <c r="Y471" s="317"/>
      <c r="Z471" s="317"/>
      <c r="AA471" s="317"/>
      <c r="AB471" s="317"/>
      <c r="AC471" s="317"/>
      <c r="AD471" s="317"/>
      <c r="AE471" s="317"/>
      <c r="AF471" s="317"/>
      <c r="AG471" s="317"/>
      <c r="AH471" s="317"/>
      <c r="AI471" s="317"/>
      <c r="AJ471" s="317"/>
      <c r="AK471" s="317"/>
      <c r="AL471" s="317"/>
      <c r="AM471" s="317"/>
      <c r="AN471" s="317"/>
      <c r="AO471" s="317"/>
      <c r="AP471" s="317"/>
      <c r="AQ471" s="317"/>
      <c r="AR471" s="317"/>
      <c r="AS471" s="317"/>
      <c r="AT471" s="317"/>
      <c r="AU471" s="317"/>
      <c r="AV471" s="317"/>
      <c r="AW471" s="317"/>
      <c r="AX471" s="317"/>
      <c r="AY471" s="317"/>
      <c r="AZ471" s="317"/>
      <c r="BA471" s="317"/>
      <c r="BB471" s="317"/>
      <c r="BC471" s="317"/>
      <c r="BD471" s="317"/>
      <c r="BE471" s="317"/>
      <c r="BF471" s="317"/>
      <c r="BG471" s="317"/>
      <c r="BH471" s="317"/>
      <c r="BI471" s="317"/>
      <c r="BJ471" s="317"/>
      <c r="BK471" s="317"/>
      <c r="BL471" s="317"/>
      <c r="BM471" s="317"/>
      <c r="BN471" s="317"/>
      <c r="BO471" s="317"/>
      <c r="BP471" s="317"/>
      <c r="BQ471" s="317"/>
      <c r="BR471" s="317"/>
      <c r="BS471" s="317"/>
      <c r="BT471" s="317"/>
      <c r="BU471" s="317"/>
      <c r="BV471" s="317"/>
      <c r="BW471" s="317"/>
      <c r="BX471" s="317"/>
      <c r="BY471" s="317"/>
      <c r="BZ471" s="317"/>
    </row>
    <row r="472" spans="3:78">
      <c r="C472" s="318"/>
      <c r="D472" s="318"/>
      <c r="E472" s="318"/>
      <c r="F472" s="307"/>
      <c r="G472" s="307"/>
      <c r="H472" s="307"/>
      <c r="I472" s="307"/>
      <c r="J472" s="307"/>
      <c r="K472" s="307"/>
      <c r="L472" s="307"/>
      <c r="M472" s="307"/>
      <c r="N472" s="307"/>
      <c r="O472" s="307"/>
      <c r="P472" s="307"/>
      <c r="Q472" s="307"/>
      <c r="R472" s="307"/>
      <c r="S472" s="307"/>
      <c r="T472" s="307"/>
      <c r="U472" s="307"/>
      <c r="V472" s="307"/>
      <c r="W472" s="317"/>
      <c r="X472" s="317"/>
      <c r="Y472" s="317"/>
      <c r="Z472" s="317"/>
      <c r="AA472" s="317"/>
      <c r="AB472" s="317"/>
      <c r="AC472" s="317"/>
      <c r="AD472" s="317"/>
      <c r="AE472" s="317"/>
      <c r="AF472" s="317"/>
      <c r="AG472" s="317"/>
      <c r="AH472" s="317"/>
      <c r="AI472" s="317"/>
      <c r="AJ472" s="317"/>
      <c r="AK472" s="317"/>
      <c r="AL472" s="317"/>
      <c r="AM472" s="317"/>
      <c r="AN472" s="317"/>
      <c r="AO472" s="317"/>
      <c r="AP472" s="317"/>
      <c r="AQ472" s="317"/>
      <c r="AR472" s="317"/>
      <c r="AS472" s="317"/>
      <c r="AT472" s="317"/>
      <c r="AU472" s="317"/>
      <c r="AV472" s="317"/>
      <c r="AW472" s="317"/>
      <c r="AX472" s="317"/>
      <c r="AY472" s="317"/>
      <c r="AZ472" s="317"/>
      <c r="BA472" s="317"/>
      <c r="BB472" s="317"/>
      <c r="BC472" s="317"/>
      <c r="BD472" s="317"/>
      <c r="BE472" s="317"/>
      <c r="BF472" s="317"/>
      <c r="BG472" s="317"/>
      <c r="BH472" s="317"/>
      <c r="BI472" s="317"/>
      <c r="BJ472" s="317"/>
      <c r="BK472" s="317"/>
      <c r="BL472" s="317"/>
      <c r="BM472" s="317"/>
      <c r="BN472" s="317"/>
      <c r="BO472" s="317"/>
      <c r="BP472" s="317"/>
      <c r="BQ472" s="317"/>
      <c r="BR472" s="317"/>
      <c r="BS472" s="317"/>
      <c r="BT472" s="317"/>
      <c r="BU472" s="317"/>
      <c r="BV472" s="317"/>
      <c r="BW472" s="317"/>
      <c r="BX472" s="317"/>
      <c r="BY472" s="317"/>
      <c r="BZ472" s="317"/>
    </row>
    <row r="473" spans="3:78">
      <c r="C473" s="318"/>
      <c r="D473" s="318"/>
      <c r="E473" s="318"/>
      <c r="F473" s="307"/>
      <c r="G473" s="307"/>
      <c r="H473" s="307"/>
      <c r="I473" s="307"/>
      <c r="J473" s="307"/>
      <c r="K473" s="307"/>
      <c r="L473" s="307"/>
      <c r="M473" s="307"/>
      <c r="N473" s="307"/>
      <c r="O473" s="307"/>
      <c r="P473" s="307"/>
      <c r="Q473" s="307"/>
      <c r="R473" s="307"/>
      <c r="S473" s="307"/>
      <c r="T473" s="307"/>
      <c r="U473" s="307"/>
      <c r="V473" s="307"/>
      <c r="W473" s="317"/>
      <c r="X473" s="317"/>
      <c r="Y473" s="317"/>
      <c r="Z473" s="317"/>
      <c r="AA473" s="317"/>
      <c r="AB473" s="317"/>
      <c r="AC473" s="317"/>
      <c r="AD473" s="317"/>
      <c r="AE473" s="317"/>
      <c r="AF473" s="317"/>
      <c r="AG473" s="317"/>
      <c r="AH473" s="317"/>
      <c r="AI473" s="317"/>
      <c r="AJ473" s="317"/>
      <c r="AK473" s="317"/>
      <c r="AL473" s="317"/>
      <c r="AM473" s="317"/>
      <c r="AN473" s="317"/>
      <c r="AO473" s="317"/>
      <c r="AP473" s="317"/>
      <c r="AQ473" s="317"/>
      <c r="AR473" s="317"/>
      <c r="AS473" s="317"/>
      <c r="AT473" s="317"/>
      <c r="AU473" s="317"/>
      <c r="AV473" s="317"/>
      <c r="AW473" s="317"/>
      <c r="AX473" s="317"/>
      <c r="AY473" s="317"/>
      <c r="AZ473" s="317"/>
      <c r="BA473" s="317"/>
      <c r="BB473" s="317"/>
      <c r="BC473" s="317"/>
      <c r="BD473" s="317"/>
      <c r="BE473" s="317"/>
      <c r="BF473" s="317"/>
      <c r="BG473" s="317"/>
      <c r="BH473" s="317"/>
      <c r="BI473" s="317"/>
      <c r="BJ473" s="317"/>
      <c r="BK473" s="317"/>
      <c r="BL473" s="317"/>
      <c r="BM473" s="317"/>
      <c r="BN473" s="317"/>
      <c r="BO473" s="317"/>
      <c r="BP473" s="317"/>
      <c r="BQ473" s="317"/>
      <c r="BR473" s="317"/>
      <c r="BS473" s="317"/>
      <c r="BT473" s="317"/>
      <c r="BU473" s="317"/>
      <c r="BV473" s="317"/>
      <c r="BW473" s="317"/>
      <c r="BX473" s="317"/>
      <c r="BY473" s="317"/>
      <c r="BZ473" s="317"/>
    </row>
    <row r="474" spans="3:78">
      <c r="C474" s="318"/>
      <c r="D474" s="318"/>
      <c r="E474" s="318"/>
      <c r="F474" s="307"/>
      <c r="G474" s="307"/>
      <c r="H474" s="307"/>
      <c r="I474" s="307"/>
      <c r="J474" s="307"/>
      <c r="K474" s="307"/>
      <c r="L474" s="307"/>
      <c r="M474" s="307"/>
      <c r="N474" s="307"/>
      <c r="O474" s="307"/>
      <c r="P474" s="307"/>
      <c r="Q474" s="307"/>
      <c r="R474" s="307"/>
      <c r="S474" s="307"/>
      <c r="T474" s="307"/>
      <c r="U474" s="307"/>
      <c r="V474" s="307"/>
      <c r="W474" s="317"/>
      <c r="X474" s="317"/>
      <c r="Y474" s="317"/>
      <c r="Z474" s="317"/>
      <c r="AA474" s="317"/>
      <c r="AB474" s="317"/>
      <c r="AC474" s="317"/>
      <c r="AD474" s="317"/>
      <c r="AE474" s="317"/>
      <c r="AF474" s="317"/>
      <c r="AG474" s="317"/>
      <c r="AH474" s="317"/>
      <c r="AI474" s="317"/>
      <c r="AJ474" s="317"/>
      <c r="AK474" s="317"/>
      <c r="AL474" s="317"/>
      <c r="AM474" s="317"/>
      <c r="AN474" s="317"/>
      <c r="AO474" s="317"/>
      <c r="AP474" s="317"/>
      <c r="AQ474" s="317"/>
      <c r="AR474" s="317"/>
      <c r="AS474" s="317"/>
      <c r="AT474" s="317"/>
      <c r="AU474" s="317"/>
      <c r="AV474" s="317"/>
      <c r="AW474" s="317"/>
      <c r="AX474" s="317"/>
      <c r="AY474" s="317"/>
      <c r="AZ474" s="317"/>
      <c r="BA474" s="317"/>
      <c r="BB474" s="317"/>
      <c r="BC474" s="317"/>
      <c r="BD474" s="317"/>
      <c r="BE474" s="317"/>
      <c r="BF474" s="317"/>
      <c r="BG474" s="317"/>
      <c r="BH474" s="317"/>
      <c r="BI474" s="317"/>
      <c r="BJ474" s="317"/>
      <c r="BK474" s="317"/>
      <c r="BL474" s="317"/>
      <c r="BM474" s="317"/>
      <c r="BN474" s="317"/>
      <c r="BO474" s="317"/>
      <c r="BP474" s="317"/>
      <c r="BQ474" s="317"/>
      <c r="BR474" s="317"/>
      <c r="BS474" s="317"/>
      <c r="BT474" s="317"/>
      <c r="BU474" s="317"/>
      <c r="BV474" s="317"/>
      <c r="BW474" s="317"/>
      <c r="BX474" s="317"/>
      <c r="BY474" s="317"/>
      <c r="BZ474" s="317"/>
    </row>
    <row r="475" spans="3:78">
      <c r="C475" s="318"/>
      <c r="D475" s="318"/>
      <c r="E475" s="318"/>
      <c r="F475" s="307"/>
      <c r="G475" s="307"/>
      <c r="H475" s="307"/>
      <c r="I475" s="307"/>
      <c r="J475" s="307"/>
      <c r="K475" s="307"/>
      <c r="L475" s="307"/>
      <c r="M475" s="307"/>
      <c r="N475" s="307"/>
      <c r="O475" s="307"/>
      <c r="P475" s="307"/>
      <c r="Q475" s="307"/>
      <c r="R475" s="307"/>
      <c r="S475" s="307"/>
      <c r="T475" s="307"/>
      <c r="U475" s="307"/>
      <c r="V475" s="307"/>
      <c r="W475" s="317"/>
      <c r="X475" s="317"/>
      <c r="Y475" s="317"/>
      <c r="Z475" s="317"/>
      <c r="AA475" s="317"/>
      <c r="AB475" s="317"/>
      <c r="AC475" s="317"/>
      <c r="AD475" s="317"/>
      <c r="AE475" s="317"/>
      <c r="AF475" s="317"/>
      <c r="AG475" s="317"/>
      <c r="AH475" s="317"/>
      <c r="AI475" s="317"/>
      <c r="AJ475" s="317"/>
      <c r="AK475" s="317"/>
      <c r="AL475" s="317"/>
      <c r="AM475" s="317"/>
      <c r="AN475" s="317"/>
      <c r="AO475" s="317"/>
      <c r="AP475" s="317"/>
      <c r="AQ475" s="317"/>
      <c r="AR475" s="317"/>
      <c r="AS475" s="317"/>
      <c r="AT475" s="317"/>
      <c r="AU475" s="317"/>
      <c r="AV475" s="317"/>
      <c r="AW475" s="317"/>
      <c r="AX475" s="317"/>
      <c r="AY475" s="317"/>
      <c r="AZ475" s="317"/>
      <c r="BA475" s="317"/>
      <c r="BB475" s="317"/>
      <c r="BC475" s="317"/>
      <c r="BD475" s="317"/>
      <c r="BE475" s="317"/>
      <c r="BF475" s="317"/>
      <c r="BG475" s="317"/>
      <c r="BH475" s="317"/>
      <c r="BI475" s="317"/>
      <c r="BJ475" s="317"/>
      <c r="BK475" s="317"/>
      <c r="BL475" s="317"/>
      <c r="BM475" s="317"/>
      <c r="BN475" s="317"/>
      <c r="BO475" s="317"/>
      <c r="BP475" s="317"/>
      <c r="BQ475" s="317"/>
      <c r="BR475" s="317"/>
      <c r="BS475" s="317"/>
      <c r="BT475" s="317"/>
      <c r="BU475" s="317"/>
      <c r="BV475" s="317"/>
      <c r="BW475" s="317"/>
      <c r="BX475" s="317"/>
      <c r="BY475" s="317"/>
      <c r="BZ475" s="317"/>
    </row>
    <row r="476" spans="3:78">
      <c r="C476" s="318"/>
      <c r="D476" s="318"/>
      <c r="E476" s="318"/>
      <c r="F476" s="307"/>
      <c r="G476" s="307"/>
      <c r="H476" s="307"/>
      <c r="I476" s="307"/>
      <c r="J476" s="307"/>
      <c r="K476" s="307"/>
      <c r="L476" s="307"/>
      <c r="M476" s="307"/>
      <c r="N476" s="307"/>
      <c r="O476" s="307"/>
      <c r="P476" s="307"/>
      <c r="Q476" s="307"/>
      <c r="R476" s="307"/>
      <c r="S476" s="307"/>
      <c r="T476" s="307"/>
      <c r="U476" s="307"/>
      <c r="V476" s="307"/>
      <c r="W476" s="317"/>
      <c r="X476" s="317"/>
      <c r="Y476" s="317"/>
      <c r="Z476" s="317"/>
      <c r="AA476" s="317"/>
      <c r="AB476" s="317"/>
      <c r="AC476" s="317"/>
      <c r="AD476" s="317"/>
      <c r="AE476" s="317"/>
      <c r="AF476" s="317"/>
      <c r="AG476" s="317"/>
      <c r="AH476" s="317"/>
      <c r="AI476" s="317"/>
      <c r="AJ476" s="317"/>
      <c r="AK476" s="317"/>
      <c r="AL476" s="317"/>
      <c r="AM476" s="317"/>
      <c r="AN476" s="317"/>
      <c r="AO476" s="317"/>
      <c r="AP476" s="317"/>
      <c r="AQ476" s="317"/>
      <c r="AR476" s="317"/>
      <c r="AS476" s="317"/>
      <c r="AT476" s="317"/>
      <c r="AU476" s="317"/>
      <c r="AV476" s="317"/>
      <c r="AW476" s="317"/>
      <c r="AX476" s="317"/>
      <c r="AY476" s="317"/>
      <c r="AZ476" s="317"/>
      <c r="BA476" s="317"/>
      <c r="BB476" s="317"/>
      <c r="BC476" s="317"/>
      <c r="BD476" s="317"/>
      <c r="BE476" s="317"/>
      <c r="BF476" s="317"/>
      <c r="BG476" s="317"/>
      <c r="BH476" s="317"/>
      <c r="BI476" s="317"/>
      <c r="BJ476" s="317"/>
      <c r="BK476" s="317"/>
      <c r="BL476" s="317"/>
      <c r="BM476" s="317"/>
      <c r="BN476" s="317"/>
      <c r="BO476" s="317"/>
      <c r="BP476" s="317"/>
      <c r="BQ476" s="317"/>
      <c r="BR476" s="317"/>
      <c r="BS476" s="317"/>
      <c r="BT476" s="317"/>
      <c r="BU476" s="317"/>
      <c r="BV476" s="317"/>
      <c r="BW476" s="317"/>
      <c r="BX476" s="317"/>
      <c r="BY476" s="317"/>
      <c r="BZ476" s="317"/>
    </row>
    <row r="477" spans="3:78">
      <c r="C477" s="318"/>
      <c r="D477" s="318"/>
      <c r="E477" s="318"/>
      <c r="F477" s="307"/>
      <c r="G477" s="307"/>
      <c r="H477" s="307"/>
      <c r="I477" s="307"/>
      <c r="J477" s="307"/>
      <c r="K477" s="307"/>
      <c r="L477" s="307"/>
      <c r="M477" s="307"/>
      <c r="N477" s="307"/>
      <c r="O477" s="307"/>
      <c r="P477" s="307"/>
      <c r="Q477" s="307"/>
      <c r="R477" s="307"/>
      <c r="S477" s="307"/>
      <c r="T477" s="307"/>
      <c r="U477" s="307"/>
      <c r="V477" s="307"/>
      <c r="W477" s="317"/>
      <c r="X477" s="317"/>
      <c r="Y477" s="317"/>
      <c r="Z477" s="317"/>
      <c r="AA477" s="317"/>
      <c r="AB477" s="317"/>
      <c r="AC477" s="317"/>
      <c r="AD477" s="317"/>
      <c r="AE477" s="317"/>
      <c r="AF477" s="317"/>
      <c r="AG477" s="317"/>
      <c r="AH477" s="317"/>
      <c r="AI477" s="317"/>
      <c r="AJ477" s="317"/>
      <c r="AK477" s="317"/>
      <c r="AL477" s="317"/>
      <c r="AM477" s="317"/>
      <c r="AN477" s="317"/>
      <c r="AO477" s="317"/>
      <c r="AP477" s="317"/>
      <c r="AQ477" s="317"/>
      <c r="AR477" s="317"/>
      <c r="AS477" s="317"/>
      <c r="AT477" s="317"/>
      <c r="AU477" s="317"/>
      <c r="AV477" s="317"/>
      <c r="AW477" s="317"/>
      <c r="AX477" s="317"/>
      <c r="AY477" s="317"/>
      <c r="AZ477" s="317"/>
      <c r="BA477" s="317"/>
      <c r="BB477" s="317"/>
      <c r="BC477" s="317"/>
      <c r="BD477" s="317"/>
      <c r="BE477" s="317"/>
      <c r="BF477" s="317"/>
      <c r="BG477" s="317"/>
      <c r="BH477" s="317"/>
      <c r="BI477" s="317"/>
      <c r="BJ477" s="317"/>
      <c r="BK477" s="317"/>
      <c r="BL477" s="317"/>
      <c r="BM477" s="317"/>
      <c r="BN477" s="317"/>
      <c r="BO477" s="317"/>
      <c r="BP477" s="317"/>
      <c r="BQ477" s="317"/>
      <c r="BR477" s="317"/>
      <c r="BS477" s="317"/>
      <c r="BT477" s="317"/>
      <c r="BU477" s="317"/>
      <c r="BV477" s="317"/>
      <c r="BW477" s="317"/>
      <c r="BX477" s="317"/>
      <c r="BY477" s="317"/>
      <c r="BZ477" s="317"/>
    </row>
    <row r="478" spans="3:78">
      <c r="C478" s="318"/>
      <c r="D478" s="318"/>
      <c r="E478" s="318"/>
      <c r="F478" s="307"/>
      <c r="G478" s="307"/>
      <c r="H478" s="307"/>
      <c r="I478" s="307"/>
      <c r="J478" s="307"/>
      <c r="K478" s="307"/>
      <c r="L478" s="307"/>
      <c r="M478" s="307"/>
      <c r="N478" s="307"/>
      <c r="O478" s="307"/>
      <c r="P478" s="307"/>
      <c r="Q478" s="307"/>
      <c r="R478" s="307"/>
      <c r="S478" s="307"/>
      <c r="T478" s="307"/>
      <c r="U478" s="307"/>
      <c r="V478" s="307"/>
      <c r="W478" s="317"/>
      <c r="X478" s="317"/>
      <c r="Y478" s="317"/>
      <c r="Z478" s="317"/>
      <c r="AA478" s="317"/>
      <c r="AB478" s="317"/>
      <c r="AC478" s="317"/>
      <c r="AD478" s="317"/>
      <c r="AE478" s="317"/>
      <c r="AF478" s="317"/>
      <c r="AG478" s="317"/>
      <c r="AH478" s="317"/>
      <c r="AI478" s="317"/>
      <c r="AJ478" s="317"/>
      <c r="AK478" s="317"/>
      <c r="AL478" s="317"/>
      <c r="AM478" s="317"/>
      <c r="AN478" s="317"/>
      <c r="AO478" s="317"/>
      <c r="AP478" s="317"/>
      <c r="AQ478" s="317"/>
      <c r="AR478" s="317"/>
      <c r="AS478" s="317"/>
      <c r="AT478" s="317"/>
      <c r="AU478" s="317"/>
      <c r="AV478" s="317"/>
      <c r="AW478" s="317"/>
      <c r="AX478" s="317"/>
      <c r="AY478" s="317"/>
      <c r="AZ478" s="317"/>
      <c r="BA478" s="317"/>
      <c r="BB478" s="317"/>
      <c r="BC478" s="317"/>
      <c r="BD478" s="317"/>
      <c r="BE478" s="317"/>
      <c r="BF478" s="317"/>
      <c r="BG478" s="317"/>
      <c r="BH478" s="317"/>
      <c r="BI478" s="317"/>
      <c r="BJ478" s="317"/>
      <c r="BK478" s="317"/>
      <c r="BL478" s="317"/>
      <c r="BM478" s="317"/>
      <c r="BN478" s="317"/>
      <c r="BO478" s="317"/>
      <c r="BP478" s="317"/>
      <c r="BQ478" s="317"/>
      <c r="BR478" s="317"/>
      <c r="BS478" s="317"/>
      <c r="BT478" s="317"/>
      <c r="BU478" s="317"/>
      <c r="BV478" s="317"/>
      <c r="BW478" s="317"/>
      <c r="BX478" s="317"/>
      <c r="BY478" s="317"/>
      <c r="BZ478" s="317"/>
    </row>
    <row r="479" spans="3:78">
      <c r="C479" s="318"/>
      <c r="D479" s="318"/>
      <c r="E479" s="318"/>
      <c r="F479" s="307"/>
      <c r="G479" s="307"/>
      <c r="H479" s="307"/>
      <c r="I479" s="307"/>
      <c r="J479" s="307"/>
      <c r="K479" s="307"/>
      <c r="L479" s="307"/>
      <c r="M479" s="307"/>
      <c r="N479" s="307"/>
      <c r="O479" s="307"/>
      <c r="P479" s="307"/>
      <c r="Q479" s="307"/>
      <c r="R479" s="307"/>
      <c r="S479" s="307"/>
      <c r="T479" s="307"/>
      <c r="U479" s="307"/>
      <c r="V479" s="307"/>
      <c r="W479" s="317"/>
      <c r="X479" s="317"/>
      <c r="Y479" s="317"/>
      <c r="Z479" s="317"/>
      <c r="AA479" s="317"/>
      <c r="AB479" s="317"/>
      <c r="AC479" s="317"/>
      <c r="AD479" s="317"/>
      <c r="AE479" s="317"/>
      <c r="AF479" s="317"/>
      <c r="AG479" s="317"/>
      <c r="AH479" s="317"/>
      <c r="AI479" s="317"/>
      <c r="AJ479" s="317"/>
      <c r="AK479" s="317"/>
      <c r="AL479" s="317"/>
      <c r="AM479" s="317"/>
      <c r="AN479" s="317"/>
      <c r="AO479" s="317"/>
      <c r="AP479" s="317"/>
      <c r="AQ479" s="317"/>
      <c r="AR479" s="317"/>
      <c r="AS479" s="317"/>
      <c r="AT479" s="317"/>
      <c r="AU479" s="317"/>
      <c r="AV479" s="317"/>
      <c r="AW479" s="317"/>
      <c r="AX479" s="317"/>
      <c r="AY479" s="317"/>
      <c r="AZ479" s="317"/>
      <c r="BA479" s="317"/>
      <c r="BB479" s="317"/>
      <c r="BC479" s="317"/>
      <c r="BD479" s="317"/>
      <c r="BE479" s="317"/>
      <c r="BF479" s="317"/>
      <c r="BG479" s="317"/>
      <c r="BH479" s="317"/>
      <c r="BI479" s="317"/>
      <c r="BJ479" s="317"/>
      <c r="BK479" s="317"/>
      <c r="BL479" s="317"/>
      <c r="BM479" s="317"/>
      <c r="BN479" s="317"/>
      <c r="BO479" s="317"/>
      <c r="BP479" s="317"/>
      <c r="BQ479" s="317"/>
      <c r="BR479" s="317"/>
      <c r="BS479" s="317"/>
      <c r="BT479" s="317"/>
      <c r="BU479" s="317"/>
      <c r="BV479" s="317"/>
      <c r="BW479" s="317"/>
      <c r="BX479" s="317"/>
      <c r="BY479" s="317"/>
      <c r="BZ479" s="317"/>
    </row>
    <row r="480" spans="3:78">
      <c r="C480" s="318"/>
      <c r="D480" s="318"/>
      <c r="E480" s="318"/>
      <c r="F480" s="307"/>
      <c r="G480" s="307"/>
      <c r="H480" s="307"/>
      <c r="I480" s="307"/>
      <c r="J480" s="307"/>
      <c r="K480" s="307"/>
      <c r="L480" s="307"/>
      <c r="M480" s="307"/>
      <c r="N480" s="307"/>
      <c r="O480" s="307"/>
      <c r="P480" s="307"/>
      <c r="Q480" s="307"/>
      <c r="R480" s="307"/>
      <c r="S480" s="307"/>
      <c r="T480" s="307"/>
      <c r="U480" s="307"/>
      <c r="V480" s="307"/>
      <c r="W480" s="317"/>
      <c r="X480" s="317"/>
      <c r="Y480" s="317"/>
      <c r="Z480" s="317"/>
      <c r="AA480" s="317"/>
      <c r="AB480" s="317"/>
      <c r="AC480" s="317"/>
      <c r="AD480" s="317"/>
      <c r="AE480" s="317"/>
      <c r="AF480" s="317"/>
      <c r="AG480" s="317"/>
      <c r="AH480" s="317"/>
      <c r="AI480" s="317"/>
      <c r="AJ480" s="317"/>
      <c r="AK480" s="317"/>
      <c r="AL480" s="317"/>
      <c r="AM480" s="317"/>
      <c r="AN480" s="317"/>
      <c r="AO480" s="317"/>
      <c r="AP480" s="317"/>
      <c r="AQ480" s="317"/>
      <c r="AR480" s="317"/>
      <c r="AS480" s="317"/>
      <c r="AT480" s="317"/>
      <c r="AU480" s="317"/>
      <c r="AV480" s="317"/>
      <c r="AW480" s="317"/>
      <c r="AX480" s="317"/>
      <c r="AY480" s="317"/>
      <c r="AZ480" s="317"/>
      <c r="BA480" s="317"/>
      <c r="BB480" s="317"/>
      <c r="BC480" s="317"/>
      <c r="BD480" s="317"/>
      <c r="BE480" s="317"/>
      <c r="BF480" s="317"/>
      <c r="BG480" s="317"/>
      <c r="BH480" s="317"/>
      <c r="BI480" s="317"/>
      <c r="BJ480" s="317"/>
      <c r="BK480" s="317"/>
      <c r="BL480" s="317"/>
      <c r="BM480" s="317"/>
      <c r="BN480" s="317"/>
      <c r="BO480" s="317"/>
      <c r="BP480" s="317"/>
      <c r="BQ480" s="317"/>
      <c r="BR480" s="317"/>
      <c r="BS480" s="317"/>
      <c r="BT480" s="317"/>
      <c r="BU480" s="317"/>
      <c r="BV480" s="317"/>
      <c r="BW480" s="317"/>
      <c r="BX480" s="317"/>
      <c r="BY480" s="317"/>
      <c r="BZ480" s="317"/>
    </row>
    <row r="481" spans="3:78">
      <c r="C481" s="318"/>
      <c r="D481" s="318"/>
      <c r="E481" s="318"/>
      <c r="F481" s="307"/>
      <c r="G481" s="307"/>
      <c r="H481" s="307"/>
      <c r="I481" s="307"/>
      <c r="J481" s="307"/>
      <c r="K481" s="307"/>
      <c r="L481" s="307"/>
      <c r="M481" s="307"/>
      <c r="N481" s="307"/>
      <c r="O481" s="307"/>
      <c r="P481" s="307"/>
      <c r="Q481" s="307"/>
      <c r="R481" s="307"/>
      <c r="S481" s="307"/>
      <c r="T481" s="307"/>
      <c r="U481" s="307"/>
      <c r="V481" s="307"/>
      <c r="W481" s="317"/>
      <c r="X481" s="317"/>
      <c r="Y481" s="317"/>
      <c r="Z481" s="317"/>
      <c r="AA481" s="317"/>
      <c r="AB481" s="317"/>
      <c r="AC481" s="317"/>
      <c r="AD481" s="317"/>
      <c r="AE481" s="317"/>
      <c r="AF481" s="317"/>
      <c r="AG481" s="317"/>
      <c r="AH481" s="317"/>
      <c r="AI481" s="317"/>
      <c r="AJ481" s="317"/>
      <c r="AK481" s="317"/>
      <c r="AL481" s="317"/>
      <c r="AM481" s="317"/>
      <c r="AN481" s="317"/>
      <c r="AO481" s="317"/>
      <c r="AP481" s="317"/>
      <c r="AQ481" s="317"/>
      <c r="AR481" s="317"/>
      <c r="AS481" s="317"/>
      <c r="AT481" s="317"/>
      <c r="AU481" s="317"/>
      <c r="AV481" s="317"/>
      <c r="AW481" s="317"/>
      <c r="AX481" s="317"/>
      <c r="AY481" s="317"/>
      <c r="AZ481" s="317"/>
      <c r="BA481" s="317"/>
      <c r="BB481" s="317"/>
      <c r="BC481" s="317"/>
      <c r="BD481" s="317"/>
      <c r="BE481" s="317"/>
      <c r="BF481" s="317"/>
      <c r="BG481" s="317"/>
      <c r="BH481" s="317"/>
      <c r="BI481" s="317"/>
      <c r="BJ481" s="317"/>
      <c r="BK481" s="317"/>
      <c r="BL481" s="317"/>
      <c r="BM481" s="317"/>
      <c r="BN481" s="317"/>
      <c r="BO481" s="317"/>
      <c r="BP481" s="317"/>
      <c r="BQ481" s="317"/>
      <c r="BR481" s="317"/>
      <c r="BS481" s="317"/>
      <c r="BT481" s="317"/>
      <c r="BU481" s="317"/>
      <c r="BV481" s="317"/>
      <c r="BW481" s="317"/>
      <c r="BX481" s="317"/>
      <c r="BY481" s="317"/>
      <c r="BZ481" s="317"/>
    </row>
    <row r="482" spans="3:78">
      <c r="C482" s="318"/>
      <c r="D482" s="318"/>
      <c r="E482" s="318"/>
      <c r="F482" s="307"/>
      <c r="G482" s="307"/>
      <c r="H482" s="307"/>
      <c r="I482" s="307"/>
      <c r="J482" s="307"/>
      <c r="K482" s="307"/>
      <c r="L482" s="307"/>
      <c r="M482" s="307"/>
      <c r="N482" s="307"/>
      <c r="O482" s="307"/>
      <c r="P482" s="307"/>
      <c r="Q482" s="307"/>
      <c r="R482" s="307"/>
      <c r="S482" s="307"/>
      <c r="T482" s="307"/>
      <c r="U482" s="307"/>
      <c r="V482" s="307"/>
      <c r="W482" s="317"/>
      <c r="X482" s="317"/>
      <c r="Y482" s="317"/>
      <c r="Z482" s="317"/>
      <c r="AA482" s="317"/>
      <c r="AB482" s="317"/>
      <c r="AC482" s="317"/>
      <c r="AD482" s="317"/>
      <c r="AE482" s="317"/>
      <c r="AF482" s="317"/>
      <c r="AG482" s="317"/>
      <c r="AH482" s="317"/>
      <c r="AI482" s="317"/>
      <c r="AJ482" s="317"/>
      <c r="AK482" s="317"/>
      <c r="AL482" s="317"/>
      <c r="AM482" s="317"/>
      <c r="AN482" s="317"/>
      <c r="AO482" s="317"/>
      <c r="AP482" s="317"/>
      <c r="AQ482" s="317"/>
      <c r="AR482" s="317"/>
      <c r="AS482" s="317"/>
      <c r="AT482" s="317"/>
      <c r="AU482" s="317"/>
      <c r="AV482" s="317"/>
      <c r="AW482" s="317"/>
      <c r="AX482" s="317"/>
      <c r="AY482" s="317"/>
      <c r="AZ482" s="317"/>
      <c r="BA482" s="317"/>
      <c r="BB482" s="317"/>
      <c r="BC482" s="317"/>
      <c r="BD482" s="317"/>
      <c r="BE482" s="317"/>
      <c r="BF482" s="317"/>
      <c r="BG482" s="317"/>
      <c r="BH482" s="317"/>
      <c r="BI482" s="317"/>
      <c r="BJ482" s="317"/>
      <c r="BK482" s="317"/>
      <c r="BL482" s="317"/>
      <c r="BM482" s="317"/>
      <c r="BN482" s="317"/>
      <c r="BO482" s="317"/>
      <c r="BP482" s="317"/>
      <c r="BQ482" s="317"/>
      <c r="BR482" s="317"/>
      <c r="BS482" s="317"/>
      <c r="BT482" s="317"/>
      <c r="BU482" s="317"/>
      <c r="BV482" s="317"/>
      <c r="BW482" s="317"/>
      <c r="BX482" s="317"/>
      <c r="BY482" s="317"/>
      <c r="BZ482" s="317"/>
    </row>
    <row r="483" spans="3:78">
      <c r="C483" s="318"/>
      <c r="D483" s="318"/>
      <c r="E483" s="318"/>
      <c r="F483" s="307"/>
      <c r="G483" s="307"/>
      <c r="H483" s="307"/>
      <c r="I483" s="307"/>
      <c r="J483" s="307"/>
      <c r="K483" s="307"/>
      <c r="L483" s="307"/>
      <c r="M483" s="307"/>
      <c r="N483" s="307"/>
      <c r="O483" s="307"/>
      <c r="P483" s="307"/>
      <c r="Q483" s="307"/>
      <c r="R483" s="307"/>
      <c r="S483" s="307"/>
      <c r="T483" s="307"/>
      <c r="U483" s="307"/>
      <c r="V483" s="307"/>
      <c r="W483" s="317"/>
      <c r="X483" s="317"/>
      <c r="Y483" s="317"/>
      <c r="Z483" s="317"/>
      <c r="AA483" s="317"/>
      <c r="AB483" s="317"/>
      <c r="AC483" s="317"/>
      <c r="AD483" s="317"/>
      <c r="AE483" s="317"/>
      <c r="AF483" s="317"/>
      <c r="AG483" s="317"/>
      <c r="AH483" s="317"/>
      <c r="AI483" s="317"/>
      <c r="AJ483" s="317"/>
      <c r="AK483" s="317"/>
      <c r="AL483" s="317"/>
      <c r="AM483" s="317"/>
      <c r="AN483" s="317"/>
      <c r="AO483" s="317"/>
      <c r="AP483" s="317"/>
      <c r="AQ483" s="317"/>
      <c r="AR483" s="317"/>
      <c r="AS483" s="317"/>
      <c r="AT483" s="317"/>
      <c r="AU483" s="317"/>
      <c r="AV483" s="317"/>
      <c r="AW483" s="317"/>
      <c r="AX483" s="317"/>
      <c r="AY483" s="317"/>
      <c r="AZ483" s="317"/>
      <c r="BA483" s="317"/>
      <c r="BB483" s="317"/>
      <c r="BC483" s="317"/>
      <c r="BD483" s="317"/>
      <c r="BE483" s="317"/>
      <c r="BF483" s="317"/>
      <c r="BG483" s="317"/>
      <c r="BH483" s="317"/>
      <c r="BI483" s="317"/>
      <c r="BJ483" s="317"/>
      <c r="BK483" s="317"/>
      <c r="BL483" s="317"/>
      <c r="BM483" s="317"/>
      <c r="BN483" s="317"/>
      <c r="BO483" s="317"/>
      <c r="BP483" s="317"/>
      <c r="BQ483" s="317"/>
      <c r="BR483" s="317"/>
      <c r="BS483" s="317"/>
      <c r="BT483" s="317"/>
      <c r="BU483" s="317"/>
      <c r="BV483" s="317"/>
      <c r="BW483" s="317"/>
      <c r="BX483" s="317"/>
      <c r="BY483" s="317"/>
      <c r="BZ483" s="317"/>
    </row>
    <row r="484" spans="3:78">
      <c r="C484" s="318"/>
      <c r="D484" s="318"/>
      <c r="E484" s="318"/>
      <c r="F484" s="307"/>
      <c r="G484" s="307"/>
      <c r="H484" s="307"/>
      <c r="I484" s="307"/>
      <c r="J484" s="307"/>
      <c r="K484" s="307"/>
      <c r="L484" s="307"/>
      <c r="M484" s="307"/>
      <c r="N484" s="307"/>
      <c r="O484" s="307"/>
      <c r="P484" s="307"/>
      <c r="Q484" s="307"/>
      <c r="R484" s="307"/>
      <c r="S484" s="307"/>
      <c r="T484" s="307"/>
      <c r="U484" s="307"/>
      <c r="V484" s="307"/>
      <c r="W484" s="317"/>
      <c r="X484" s="317"/>
      <c r="Y484" s="317"/>
      <c r="Z484" s="317"/>
      <c r="AA484" s="317"/>
      <c r="AB484" s="317"/>
      <c r="AC484" s="317"/>
      <c r="AD484" s="317"/>
      <c r="AE484" s="317"/>
      <c r="AF484" s="317"/>
      <c r="AG484" s="317"/>
      <c r="AH484" s="317"/>
      <c r="AI484" s="317"/>
      <c r="AJ484" s="317"/>
      <c r="AK484" s="317"/>
      <c r="AL484" s="317"/>
      <c r="AM484" s="317"/>
      <c r="AN484" s="317"/>
      <c r="AO484" s="317"/>
      <c r="AP484" s="317"/>
      <c r="AQ484" s="317"/>
      <c r="AR484" s="317"/>
      <c r="AS484" s="317"/>
      <c r="AT484" s="317"/>
      <c r="AU484" s="317"/>
      <c r="AV484" s="317"/>
      <c r="AW484" s="317"/>
      <c r="AX484" s="317"/>
      <c r="AY484" s="317"/>
      <c r="AZ484" s="317"/>
      <c r="BA484" s="317"/>
      <c r="BB484" s="317"/>
      <c r="BC484" s="317"/>
      <c r="BD484" s="317"/>
      <c r="BE484" s="317"/>
      <c r="BF484" s="317"/>
      <c r="BG484" s="317"/>
      <c r="BH484" s="317"/>
      <c r="BI484" s="317"/>
      <c r="BJ484" s="317"/>
      <c r="BK484" s="317"/>
      <c r="BL484" s="317"/>
      <c r="BM484" s="317"/>
      <c r="BN484" s="317"/>
      <c r="BO484" s="317"/>
      <c r="BP484" s="317"/>
      <c r="BQ484" s="317"/>
      <c r="BR484" s="317"/>
      <c r="BS484" s="317"/>
      <c r="BT484" s="317"/>
      <c r="BU484" s="317"/>
      <c r="BV484" s="317"/>
      <c r="BW484" s="317"/>
      <c r="BX484" s="317"/>
      <c r="BY484" s="317"/>
      <c r="BZ484" s="317"/>
    </row>
    <row r="485" spans="3:78">
      <c r="C485" s="318"/>
      <c r="D485" s="318"/>
      <c r="E485" s="318"/>
      <c r="F485" s="307"/>
      <c r="G485" s="307"/>
      <c r="H485" s="307"/>
      <c r="I485" s="307"/>
      <c r="J485" s="307"/>
      <c r="K485" s="307"/>
      <c r="L485" s="307"/>
      <c r="M485" s="307"/>
      <c r="N485" s="307"/>
      <c r="O485" s="307"/>
      <c r="P485" s="307"/>
      <c r="Q485" s="307"/>
      <c r="R485" s="307"/>
      <c r="S485" s="307"/>
      <c r="T485" s="307"/>
      <c r="U485" s="307"/>
      <c r="V485" s="307"/>
      <c r="W485" s="317"/>
      <c r="X485" s="317"/>
      <c r="Y485" s="317"/>
      <c r="Z485" s="317"/>
      <c r="AA485" s="317"/>
      <c r="AB485" s="317"/>
      <c r="AC485" s="317"/>
      <c r="AD485" s="317"/>
      <c r="AE485" s="317"/>
      <c r="AF485" s="317"/>
      <c r="AG485" s="317"/>
      <c r="AH485" s="317"/>
      <c r="AI485" s="317"/>
      <c r="AJ485" s="317"/>
      <c r="AK485" s="317"/>
      <c r="AL485" s="317"/>
      <c r="AM485" s="317"/>
      <c r="AN485" s="317"/>
      <c r="AO485" s="317"/>
      <c r="AP485" s="317"/>
      <c r="AQ485" s="317"/>
      <c r="AR485" s="317"/>
      <c r="AS485" s="317"/>
      <c r="AT485" s="317"/>
      <c r="AU485" s="317"/>
      <c r="AV485" s="317"/>
      <c r="AW485" s="317"/>
      <c r="AX485" s="317"/>
      <c r="AY485" s="317"/>
      <c r="AZ485" s="317"/>
      <c r="BA485" s="317"/>
      <c r="BB485" s="317"/>
      <c r="BC485" s="317"/>
      <c r="BD485" s="317"/>
      <c r="BE485" s="317"/>
      <c r="BF485" s="317"/>
      <c r="BG485" s="317"/>
      <c r="BH485" s="317"/>
      <c r="BI485" s="317"/>
      <c r="BJ485" s="317"/>
      <c r="BK485" s="317"/>
      <c r="BL485" s="317"/>
      <c r="BM485" s="317"/>
      <c r="BN485" s="317"/>
      <c r="BO485" s="317"/>
      <c r="BP485" s="317"/>
      <c r="BQ485" s="317"/>
      <c r="BR485" s="317"/>
      <c r="BS485" s="317"/>
      <c r="BT485" s="317"/>
      <c r="BU485" s="317"/>
      <c r="BV485" s="317"/>
      <c r="BW485" s="317"/>
      <c r="BX485" s="317"/>
      <c r="BY485" s="317"/>
      <c r="BZ485" s="317"/>
    </row>
    <row r="486" spans="3:78">
      <c r="C486" s="318"/>
      <c r="D486" s="318"/>
      <c r="E486" s="318"/>
      <c r="F486" s="307"/>
      <c r="G486" s="307"/>
      <c r="H486" s="307"/>
      <c r="I486" s="307"/>
      <c r="J486" s="307"/>
      <c r="K486" s="307"/>
      <c r="L486" s="307"/>
      <c r="M486" s="307"/>
      <c r="N486" s="307"/>
      <c r="O486" s="307"/>
      <c r="P486" s="307"/>
      <c r="Q486" s="307"/>
      <c r="R486" s="307"/>
      <c r="S486" s="307"/>
      <c r="T486" s="307"/>
      <c r="U486" s="307"/>
      <c r="V486" s="307"/>
      <c r="W486" s="317"/>
      <c r="X486" s="317"/>
      <c r="Y486" s="317"/>
      <c r="Z486" s="317"/>
      <c r="AA486" s="317"/>
      <c r="AB486" s="317"/>
      <c r="AC486" s="317"/>
      <c r="AD486" s="317"/>
      <c r="AE486" s="317"/>
      <c r="AF486" s="317"/>
      <c r="AG486" s="317"/>
      <c r="AH486" s="317"/>
      <c r="AI486" s="317"/>
      <c r="AJ486" s="317"/>
      <c r="AK486" s="317"/>
      <c r="AL486" s="317"/>
      <c r="AM486" s="317"/>
      <c r="AN486" s="317"/>
      <c r="AO486" s="317"/>
      <c r="AP486" s="317"/>
      <c r="AQ486" s="317"/>
      <c r="AR486" s="317"/>
      <c r="AS486" s="317"/>
      <c r="AT486" s="317"/>
      <c r="AU486" s="317"/>
      <c r="AV486" s="317"/>
      <c r="AW486" s="317"/>
      <c r="AX486" s="317"/>
      <c r="AY486" s="317"/>
      <c r="AZ486" s="317"/>
      <c r="BA486" s="317"/>
      <c r="BB486" s="317"/>
      <c r="BC486" s="317"/>
      <c r="BD486" s="317"/>
      <c r="BE486" s="317"/>
      <c r="BF486" s="317"/>
      <c r="BG486" s="317"/>
      <c r="BH486" s="317"/>
      <c r="BI486" s="317"/>
      <c r="BJ486" s="317"/>
      <c r="BK486" s="317"/>
      <c r="BL486" s="317"/>
      <c r="BM486" s="317"/>
      <c r="BN486" s="317"/>
      <c r="BO486" s="317"/>
      <c r="BP486" s="317"/>
      <c r="BQ486" s="317"/>
      <c r="BR486" s="317"/>
      <c r="BS486" s="317"/>
      <c r="BT486" s="317"/>
      <c r="BU486" s="317"/>
      <c r="BV486" s="317"/>
      <c r="BW486" s="317"/>
      <c r="BX486" s="317"/>
      <c r="BY486" s="317"/>
      <c r="BZ486" s="317"/>
    </row>
    <row r="487" spans="3:78">
      <c r="C487" s="318"/>
      <c r="D487" s="318"/>
      <c r="E487" s="318"/>
      <c r="F487" s="307"/>
      <c r="G487" s="307"/>
      <c r="H487" s="307"/>
      <c r="I487" s="307"/>
      <c r="J487" s="307"/>
      <c r="K487" s="307"/>
      <c r="L487" s="307"/>
      <c r="M487" s="307"/>
      <c r="N487" s="307"/>
      <c r="O487" s="307"/>
      <c r="P487" s="307"/>
      <c r="Q487" s="307"/>
      <c r="R487" s="307"/>
      <c r="S487" s="307"/>
      <c r="T487" s="307"/>
      <c r="U487" s="307"/>
      <c r="V487" s="307"/>
      <c r="W487" s="317"/>
      <c r="X487" s="317"/>
      <c r="Y487" s="317"/>
      <c r="Z487" s="317"/>
      <c r="AA487" s="317"/>
      <c r="AB487" s="317"/>
      <c r="AC487" s="317"/>
      <c r="AD487" s="317"/>
      <c r="AE487" s="317"/>
      <c r="AF487" s="317"/>
      <c r="AG487" s="317"/>
      <c r="AH487" s="317"/>
      <c r="AI487" s="317"/>
      <c r="AJ487" s="317"/>
      <c r="AK487" s="317"/>
      <c r="AL487" s="317"/>
      <c r="AM487" s="317"/>
      <c r="AN487" s="317"/>
      <c r="AO487" s="317"/>
      <c r="AP487" s="317"/>
      <c r="AQ487" s="317"/>
      <c r="AR487" s="317"/>
      <c r="AS487" s="317"/>
      <c r="AT487" s="317"/>
      <c r="AU487" s="317"/>
      <c r="AV487" s="317"/>
      <c r="AW487" s="317"/>
      <c r="AX487" s="317"/>
      <c r="AY487" s="317"/>
      <c r="AZ487" s="317"/>
      <c r="BA487" s="317"/>
      <c r="BB487" s="317"/>
      <c r="BC487" s="317"/>
      <c r="BD487" s="317"/>
      <c r="BE487" s="317"/>
      <c r="BF487" s="317"/>
      <c r="BG487" s="317"/>
      <c r="BH487" s="317"/>
      <c r="BI487" s="317"/>
      <c r="BJ487" s="317"/>
      <c r="BK487" s="317"/>
      <c r="BL487" s="317"/>
      <c r="BM487" s="317"/>
      <c r="BN487" s="317"/>
      <c r="BO487" s="317"/>
      <c r="BP487" s="317"/>
      <c r="BQ487" s="317"/>
      <c r="BR487" s="317"/>
      <c r="BS487" s="317"/>
      <c r="BT487" s="317"/>
      <c r="BU487" s="317"/>
      <c r="BV487" s="317"/>
      <c r="BW487" s="317"/>
      <c r="BX487" s="317"/>
      <c r="BY487" s="317"/>
      <c r="BZ487" s="317"/>
    </row>
    <row r="488" spans="3:78">
      <c r="C488" s="318"/>
      <c r="D488" s="318"/>
      <c r="E488" s="318"/>
      <c r="F488" s="307"/>
      <c r="G488" s="307"/>
      <c r="H488" s="307"/>
      <c r="I488" s="307"/>
      <c r="J488" s="307"/>
      <c r="K488" s="307"/>
      <c r="L488" s="307"/>
      <c r="M488" s="307"/>
      <c r="N488" s="307"/>
      <c r="O488" s="307"/>
      <c r="P488" s="307"/>
      <c r="Q488" s="307"/>
      <c r="R488" s="307"/>
      <c r="S488" s="307"/>
      <c r="T488" s="307"/>
      <c r="U488" s="307"/>
      <c r="V488" s="307"/>
      <c r="W488" s="317"/>
      <c r="X488" s="317"/>
      <c r="Y488" s="317"/>
      <c r="Z488" s="317"/>
      <c r="AA488" s="317"/>
      <c r="AB488" s="317"/>
      <c r="AC488" s="317"/>
      <c r="AD488" s="317"/>
      <c r="AE488" s="317"/>
      <c r="AF488" s="317"/>
      <c r="AG488" s="317"/>
      <c r="AH488" s="317"/>
      <c r="AI488" s="317"/>
      <c r="AJ488" s="317"/>
      <c r="AK488" s="317"/>
      <c r="AL488" s="317"/>
      <c r="AM488" s="317"/>
      <c r="AN488" s="317"/>
      <c r="AO488" s="317"/>
      <c r="AP488" s="317"/>
      <c r="AQ488" s="317"/>
      <c r="AR488" s="317"/>
      <c r="AS488" s="317"/>
      <c r="AT488" s="317"/>
      <c r="AU488" s="317"/>
      <c r="AV488" s="317"/>
      <c r="AW488" s="317"/>
      <c r="AX488" s="317"/>
      <c r="AY488" s="317"/>
      <c r="AZ488" s="317"/>
      <c r="BA488" s="317"/>
      <c r="BB488" s="317"/>
      <c r="BC488" s="317"/>
      <c r="BD488" s="317"/>
      <c r="BE488" s="317"/>
      <c r="BF488" s="317"/>
      <c r="BG488" s="317"/>
      <c r="BH488" s="317"/>
      <c r="BI488" s="317"/>
      <c r="BJ488" s="317"/>
      <c r="BK488" s="317"/>
      <c r="BL488" s="317"/>
      <c r="BM488" s="317"/>
      <c r="BN488" s="317"/>
      <c r="BO488" s="317"/>
      <c r="BP488" s="317"/>
      <c r="BQ488" s="317"/>
      <c r="BR488" s="317"/>
      <c r="BS488" s="317"/>
      <c r="BT488" s="317"/>
      <c r="BU488" s="317"/>
      <c r="BV488" s="317"/>
      <c r="BW488" s="317"/>
      <c r="BX488" s="317"/>
      <c r="BY488" s="317"/>
      <c r="BZ488" s="317"/>
    </row>
    <row r="489" spans="3:78">
      <c r="C489" s="318"/>
      <c r="D489" s="318"/>
      <c r="E489" s="318"/>
      <c r="F489" s="307"/>
      <c r="G489" s="307"/>
      <c r="H489" s="307"/>
      <c r="I489" s="307"/>
      <c r="J489" s="307"/>
      <c r="K489" s="307"/>
      <c r="L489" s="307"/>
      <c r="M489" s="307"/>
      <c r="N489" s="307"/>
      <c r="O489" s="307"/>
      <c r="P489" s="307"/>
      <c r="Q489" s="307"/>
      <c r="R489" s="307"/>
      <c r="S489" s="307"/>
      <c r="T489" s="307"/>
      <c r="U489" s="307"/>
      <c r="V489" s="307"/>
      <c r="W489" s="317"/>
      <c r="X489" s="317"/>
      <c r="Y489" s="317"/>
      <c r="Z489" s="317"/>
      <c r="AA489" s="317"/>
      <c r="AB489" s="317"/>
      <c r="AC489" s="317"/>
      <c r="AD489" s="317"/>
      <c r="AE489" s="317"/>
      <c r="AF489" s="317"/>
      <c r="AG489" s="317"/>
      <c r="AH489" s="317"/>
      <c r="AI489" s="317"/>
      <c r="AJ489" s="317"/>
      <c r="AK489" s="317"/>
      <c r="AL489" s="317"/>
      <c r="AM489" s="317"/>
      <c r="AN489" s="317"/>
      <c r="AO489" s="317"/>
      <c r="AP489" s="317"/>
      <c r="AQ489" s="317"/>
      <c r="AR489" s="317"/>
      <c r="AS489" s="317"/>
      <c r="AT489" s="317"/>
      <c r="AU489" s="317"/>
      <c r="AV489" s="317"/>
      <c r="AW489" s="317"/>
      <c r="AX489" s="317"/>
      <c r="AY489" s="317"/>
      <c r="AZ489" s="317"/>
      <c r="BA489" s="317"/>
      <c r="BB489" s="317"/>
      <c r="BC489" s="317"/>
      <c r="BD489" s="317"/>
      <c r="BE489" s="317"/>
      <c r="BF489" s="317"/>
      <c r="BG489" s="317"/>
      <c r="BH489" s="317"/>
      <c r="BI489" s="317"/>
      <c r="BJ489" s="317"/>
      <c r="BK489" s="317"/>
      <c r="BL489" s="317"/>
      <c r="BM489" s="317"/>
      <c r="BN489" s="317"/>
      <c r="BO489" s="317"/>
      <c r="BP489" s="317"/>
      <c r="BQ489" s="317"/>
      <c r="BR489" s="317"/>
      <c r="BS489" s="317"/>
      <c r="BT489" s="317"/>
      <c r="BU489" s="317"/>
      <c r="BV489" s="317"/>
      <c r="BW489" s="317"/>
      <c r="BX489" s="317"/>
      <c r="BY489" s="317"/>
      <c r="BZ489" s="317"/>
    </row>
    <row r="490" spans="3:78">
      <c r="C490" s="318"/>
      <c r="D490" s="318"/>
      <c r="E490" s="318"/>
      <c r="F490" s="307"/>
      <c r="G490" s="307"/>
      <c r="H490" s="307"/>
      <c r="I490" s="307"/>
      <c r="J490" s="307"/>
      <c r="K490" s="307"/>
      <c r="L490" s="307"/>
      <c r="M490" s="307"/>
      <c r="N490" s="307"/>
      <c r="O490" s="307"/>
      <c r="P490" s="307"/>
      <c r="Q490" s="307"/>
      <c r="R490" s="307"/>
      <c r="S490" s="307"/>
      <c r="T490" s="307"/>
      <c r="U490" s="307"/>
      <c r="V490" s="307"/>
      <c r="W490" s="317"/>
      <c r="X490" s="317"/>
      <c r="Y490" s="317"/>
      <c r="Z490" s="317"/>
      <c r="AA490" s="317"/>
      <c r="AB490" s="317"/>
      <c r="AC490" s="317"/>
      <c r="AD490" s="317"/>
      <c r="AE490" s="317"/>
      <c r="AF490" s="317"/>
      <c r="AG490" s="317"/>
      <c r="AH490" s="317"/>
      <c r="AI490" s="317"/>
      <c r="AJ490" s="317"/>
      <c r="AK490" s="317"/>
      <c r="AL490" s="317"/>
      <c r="AM490" s="317"/>
      <c r="AN490" s="317"/>
      <c r="AO490" s="317"/>
      <c r="AP490" s="317"/>
      <c r="AQ490" s="317"/>
      <c r="AR490" s="317"/>
      <c r="AS490" s="317"/>
      <c r="AT490" s="317"/>
      <c r="AU490" s="317"/>
      <c r="AV490" s="317"/>
      <c r="AW490" s="317"/>
      <c r="AX490" s="317"/>
      <c r="AY490" s="317"/>
      <c r="AZ490" s="317"/>
      <c r="BA490" s="317"/>
      <c r="BB490" s="317"/>
      <c r="BC490" s="317"/>
      <c r="BD490" s="317"/>
      <c r="BE490" s="317"/>
      <c r="BF490" s="317"/>
      <c r="BG490" s="317"/>
      <c r="BH490" s="317"/>
      <c r="BI490" s="317"/>
      <c r="BJ490" s="317"/>
      <c r="BK490" s="317"/>
      <c r="BL490" s="317"/>
      <c r="BM490" s="317"/>
      <c r="BN490" s="317"/>
      <c r="BO490" s="317"/>
      <c r="BP490" s="317"/>
      <c r="BQ490" s="317"/>
      <c r="BR490" s="317"/>
      <c r="BS490" s="317"/>
      <c r="BT490" s="317"/>
      <c r="BU490" s="317"/>
      <c r="BV490" s="317"/>
      <c r="BW490" s="317"/>
      <c r="BX490" s="317"/>
      <c r="BY490" s="317"/>
      <c r="BZ490" s="317"/>
    </row>
    <row r="491" spans="3:78">
      <c r="C491" s="318"/>
      <c r="D491" s="318"/>
      <c r="E491" s="318"/>
      <c r="F491" s="307"/>
      <c r="G491" s="307"/>
      <c r="H491" s="307"/>
      <c r="I491" s="307"/>
      <c r="J491" s="307"/>
      <c r="K491" s="307"/>
      <c r="L491" s="307"/>
      <c r="M491" s="307"/>
      <c r="N491" s="307"/>
      <c r="O491" s="307"/>
      <c r="P491" s="307"/>
      <c r="Q491" s="307"/>
      <c r="R491" s="307"/>
      <c r="S491" s="307"/>
      <c r="T491" s="307"/>
      <c r="U491" s="307"/>
      <c r="V491" s="307"/>
      <c r="W491" s="317"/>
      <c r="X491" s="317"/>
      <c r="Y491" s="317"/>
      <c r="Z491" s="317"/>
      <c r="AA491" s="317"/>
      <c r="AB491" s="317"/>
      <c r="AC491" s="317"/>
      <c r="AD491" s="317"/>
      <c r="AE491" s="317"/>
      <c r="AF491" s="317"/>
      <c r="AG491" s="317"/>
      <c r="AH491" s="317"/>
      <c r="AI491" s="317"/>
      <c r="AJ491" s="317"/>
      <c r="AK491" s="317"/>
      <c r="AL491" s="317"/>
      <c r="AM491" s="317"/>
      <c r="AN491" s="317"/>
      <c r="AO491" s="317"/>
      <c r="AP491" s="317"/>
      <c r="AQ491" s="317"/>
      <c r="AR491" s="317"/>
      <c r="AS491" s="317"/>
      <c r="AT491" s="317"/>
      <c r="AU491" s="317"/>
      <c r="AV491" s="317"/>
      <c r="AW491" s="317"/>
      <c r="AX491" s="317"/>
      <c r="AY491" s="317"/>
      <c r="AZ491" s="317"/>
      <c r="BA491" s="317"/>
      <c r="BB491" s="317"/>
      <c r="BC491" s="317"/>
      <c r="BD491" s="317"/>
      <c r="BE491" s="317"/>
      <c r="BF491" s="317"/>
      <c r="BG491" s="317"/>
      <c r="BH491" s="317"/>
      <c r="BI491" s="317"/>
      <c r="BJ491" s="317"/>
      <c r="BK491" s="317"/>
      <c r="BL491" s="317"/>
      <c r="BM491" s="317"/>
      <c r="BN491" s="317"/>
      <c r="BO491" s="317"/>
      <c r="BP491" s="317"/>
      <c r="BQ491" s="317"/>
      <c r="BR491" s="317"/>
      <c r="BS491" s="317"/>
      <c r="BT491" s="317"/>
      <c r="BU491" s="317"/>
      <c r="BV491" s="317"/>
      <c r="BW491" s="317"/>
      <c r="BX491" s="317"/>
      <c r="BY491" s="317"/>
      <c r="BZ491" s="317"/>
    </row>
    <row r="492" spans="3:78">
      <c r="C492" s="318"/>
      <c r="D492" s="318"/>
      <c r="E492" s="318"/>
      <c r="F492" s="307"/>
      <c r="G492" s="307"/>
      <c r="H492" s="307"/>
      <c r="I492" s="307"/>
      <c r="J492" s="307"/>
      <c r="K492" s="307"/>
      <c r="L492" s="307"/>
      <c r="M492" s="307"/>
      <c r="N492" s="307"/>
      <c r="O492" s="307"/>
      <c r="P492" s="307"/>
      <c r="Q492" s="307"/>
      <c r="R492" s="307"/>
      <c r="S492" s="307"/>
      <c r="T492" s="307"/>
      <c r="U492" s="307"/>
      <c r="V492" s="307"/>
      <c r="W492" s="317"/>
      <c r="X492" s="317"/>
      <c r="Y492" s="317"/>
      <c r="Z492" s="317"/>
      <c r="AA492" s="317"/>
      <c r="AB492" s="317"/>
      <c r="AC492" s="317"/>
      <c r="AD492" s="317"/>
      <c r="AE492" s="317"/>
      <c r="AF492" s="317"/>
      <c r="AG492" s="317"/>
      <c r="AH492" s="317"/>
      <c r="AI492" s="317"/>
      <c r="AJ492" s="317"/>
      <c r="AK492" s="317"/>
      <c r="AL492" s="317"/>
      <c r="AM492" s="317"/>
      <c r="AN492" s="317"/>
      <c r="AO492" s="317"/>
      <c r="AP492" s="317"/>
      <c r="AQ492" s="317"/>
      <c r="AR492" s="317"/>
      <c r="AS492" s="317"/>
      <c r="AT492" s="317"/>
      <c r="AU492" s="317"/>
      <c r="AV492" s="317"/>
      <c r="AW492" s="317"/>
      <c r="AX492" s="317"/>
      <c r="AY492" s="317"/>
      <c r="AZ492" s="317"/>
      <c r="BA492" s="317"/>
      <c r="BB492" s="317"/>
      <c r="BC492" s="317"/>
      <c r="BD492" s="317"/>
      <c r="BE492" s="317"/>
      <c r="BF492" s="317"/>
      <c r="BG492" s="317"/>
      <c r="BH492" s="317"/>
      <c r="BI492" s="317"/>
      <c r="BJ492" s="317"/>
      <c r="BK492" s="317"/>
      <c r="BL492" s="317"/>
      <c r="BM492" s="317"/>
      <c r="BN492" s="317"/>
      <c r="BO492" s="317"/>
      <c r="BP492" s="317"/>
      <c r="BQ492" s="317"/>
      <c r="BR492" s="317"/>
      <c r="BS492" s="317"/>
      <c r="BT492" s="317"/>
      <c r="BU492" s="317"/>
      <c r="BV492" s="317"/>
      <c r="BW492" s="317"/>
      <c r="BX492" s="317"/>
      <c r="BY492" s="317"/>
      <c r="BZ492" s="317"/>
    </row>
    <row r="493" spans="3:78">
      <c r="C493" s="318"/>
      <c r="D493" s="318"/>
      <c r="E493" s="318"/>
      <c r="F493" s="307"/>
      <c r="G493" s="307"/>
      <c r="H493" s="307"/>
      <c r="I493" s="307"/>
      <c r="J493" s="307"/>
      <c r="K493" s="307"/>
      <c r="L493" s="307"/>
      <c r="M493" s="307"/>
      <c r="N493" s="307"/>
      <c r="O493" s="307"/>
      <c r="P493" s="307"/>
      <c r="Q493" s="307"/>
      <c r="R493" s="307"/>
      <c r="S493" s="307"/>
      <c r="T493" s="307"/>
      <c r="U493" s="307"/>
      <c r="V493" s="307"/>
      <c r="W493" s="317"/>
      <c r="X493" s="317"/>
      <c r="Y493" s="317"/>
      <c r="Z493" s="317"/>
      <c r="AA493" s="317"/>
      <c r="AB493" s="317"/>
      <c r="AC493" s="317"/>
      <c r="AD493" s="317"/>
      <c r="AE493" s="317"/>
      <c r="AF493" s="317"/>
      <c r="AG493" s="317"/>
      <c r="AH493" s="317"/>
      <c r="AI493" s="317"/>
      <c r="AJ493" s="317"/>
      <c r="AK493" s="317"/>
      <c r="AL493" s="317"/>
      <c r="AM493" s="317"/>
      <c r="AN493" s="317"/>
      <c r="AO493" s="317"/>
      <c r="AP493" s="317"/>
      <c r="AQ493" s="317"/>
      <c r="AR493" s="317"/>
      <c r="AS493" s="317"/>
      <c r="AT493" s="317"/>
      <c r="AU493" s="317"/>
      <c r="AV493" s="317"/>
      <c r="AW493" s="317"/>
      <c r="AX493" s="317"/>
      <c r="AY493" s="317"/>
      <c r="AZ493" s="317"/>
      <c r="BA493" s="317"/>
      <c r="BB493" s="317"/>
      <c r="BC493" s="317"/>
      <c r="BD493" s="317"/>
      <c r="BE493" s="317"/>
      <c r="BF493" s="317"/>
      <c r="BG493" s="317"/>
      <c r="BH493" s="317"/>
      <c r="BI493" s="317"/>
      <c r="BJ493" s="317"/>
      <c r="BK493" s="317"/>
      <c r="BL493" s="317"/>
      <c r="BM493" s="317"/>
      <c r="BN493" s="317"/>
      <c r="BO493" s="317"/>
      <c r="BP493" s="317"/>
      <c r="BQ493" s="317"/>
      <c r="BR493" s="317"/>
      <c r="BS493" s="317"/>
      <c r="BT493" s="317"/>
      <c r="BU493" s="317"/>
      <c r="BV493" s="317"/>
      <c r="BW493" s="317"/>
      <c r="BX493" s="317"/>
      <c r="BY493" s="317"/>
      <c r="BZ493" s="317"/>
    </row>
    <row r="494" spans="3:78">
      <c r="C494" s="318"/>
      <c r="D494" s="318"/>
      <c r="E494" s="318"/>
      <c r="F494" s="307"/>
      <c r="G494" s="307"/>
      <c r="H494" s="307"/>
      <c r="I494" s="307"/>
      <c r="J494" s="307"/>
      <c r="K494" s="307"/>
      <c r="L494" s="307"/>
      <c r="M494" s="307"/>
      <c r="N494" s="307"/>
      <c r="O494" s="307"/>
      <c r="P494" s="307"/>
      <c r="Q494" s="307"/>
      <c r="R494" s="307"/>
      <c r="S494" s="307"/>
      <c r="T494" s="307"/>
      <c r="U494" s="307"/>
      <c r="V494" s="307"/>
      <c r="W494" s="317"/>
      <c r="X494" s="317"/>
      <c r="Y494" s="317"/>
      <c r="Z494" s="317"/>
      <c r="AA494" s="317"/>
      <c r="AB494" s="317"/>
      <c r="AC494" s="317"/>
      <c r="AD494" s="317"/>
      <c r="AE494" s="317"/>
      <c r="AF494" s="317"/>
      <c r="AG494" s="317"/>
      <c r="AH494" s="317"/>
      <c r="AI494" s="317"/>
      <c r="AJ494" s="317"/>
      <c r="AK494" s="317"/>
      <c r="AL494" s="317"/>
      <c r="AM494" s="317"/>
      <c r="AN494" s="317"/>
      <c r="AO494" s="317"/>
      <c r="AP494" s="317"/>
      <c r="AQ494" s="317"/>
      <c r="AR494" s="317"/>
      <c r="AS494" s="317"/>
      <c r="AT494" s="317"/>
      <c r="AU494" s="317"/>
      <c r="AV494" s="317"/>
      <c r="AW494" s="317"/>
      <c r="AX494" s="317"/>
      <c r="AY494" s="317"/>
      <c r="AZ494" s="317"/>
      <c r="BA494" s="317"/>
      <c r="BB494" s="317"/>
      <c r="BC494" s="317"/>
      <c r="BD494" s="317"/>
      <c r="BE494" s="317"/>
      <c r="BF494" s="317"/>
      <c r="BG494" s="317"/>
      <c r="BH494" s="317"/>
      <c r="BI494" s="317"/>
      <c r="BJ494" s="317"/>
      <c r="BK494" s="317"/>
      <c r="BL494" s="317"/>
      <c r="BM494" s="317"/>
      <c r="BN494" s="317"/>
      <c r="BO494" s="317"/>
      <c r="BP494" s="317"/>
      <c r="BQ494" s="317"/>
      <c r="BR494" s="317"/>
      <c r="BS494" s="317"/>
      <c r="BT494" s="317"/>
      <c r="BU494" s="317"/>
      <c r="BV494" s="317"/>
      <c r="BW494" s="317"/>
      <c r="BX494" s="317"/>
      <c r="BY494" s="317"/>
      <c r="BZ494" s="317"/>
    </row>
    <row r="495" spans="3:78">
      <c r="C495" s="318"/>
      <c r="D495" s="318"/>
      <c r="E495" s="318"/>
      <c r="F495" s="307"/>
      <c r="G495" s="307"/>
      <c r="H495" s="307"/>
      <c r="I495" s="307"/>
      <c r="J495" s="307"/>
      <c r="K495" s="307"/>
      <c r="L495" s="307"/>
      <c r="M495" s="307"/>
      <c r="N495" s="307"/>
      <c r="O495" s="307"/>
      <c r="P495" s="307"/>
      <c r="Q495" s="307"/>
      <c r="R495" s="307"/>
      <c r="S495" s="307"/>
      <c r="T495" s="307"/>
      <c r="U495" s="307"/>
      <c r="V495" s="307"/>
      <c r="W495" s="317"/>
      <c r="X495" s="317"/>
      <c r="Y495" s="317"/>
      <c r="Z495" s="317"/>
      <c r="AA495" s="317"/>
      <c r="AB495" s="317"/>
      <c r="AC495" s="317"/>
      <c r="AD495" s="317"/>
      <c r="AE495" s="317"/>
      <c r="AF495" s="317"/>
      <c r="AG495" s="317"/>
      <c r="AH495" s="317"/>
      <c r="AI495" s="317"/>
      <c r="AJ495" s="317"/>
      <c r="AK495" s="317"/>
      <c r="AL495" s="317"/>
      <c r="AM495" s="317"/>
      <c r="AN495" s="317"/>
      <c r="AO495" s="317"/>
      <c r="AP495" s="317"/>
      <c r="AQ495" s="317"/>
      <c r="AR495" s="317"/>
      <c r="AS495" s="317"/>
      <c r="AT495" s="317"/>
      <c r="AU495" s="317"/>
      <c r="AV495" s="317"/>
      <c r="AW495" s="317"/>
      <c r="AX495" s="317"/>
      <c r="AY495" s="317"/>
      <c r="AZ495" s="317"/>
      <c r="BA495" s="317"/>
      <c r="BB495" s="317"/>
      <c r="BC495" s="317"/>
      <c r="BD495" s="317"/>
      <c r="BE495" s="317"/>
      <c r="BF495" s="317"/>
      <c r="BG495" s="317"/>
      <c r="BH495" s="317"/>
      <c r="BI495" s="317"/>
      <c r="BJ495" s="317"/>
      <c r="BK495" s="317"/>
      <c r="BL495" s="317"/>
      <c r="BM495" s="317"/>
      <c r="BN495" s="317"/>
      <c r="BO495" s="317"/>
      <c r="BP495" s="317"/>
      <c r="BQ495" s="317"/>
      <c r="BR495" s="317"/>
      <c r="BS495" s="317"/>
      <c r="BT495" s="317"/>
      <c r="BU495" s="317"/>
      <c r="BV495" s="317"/>
      <c r="BW495" s="317"/>
      <c r="BX495" s="317"/>
      <c r="BY495" s="317"/>
      <c r="BZ495" s="317"/>
    </row>
    <row r="496" spans="3:78">
      <c r="C496" s="318"/>
      <c r="D496" s="318"/>
      <c r="E496" s="318"/>
      <c r="F496" s="307"/>
      <c r="G496" s="307"/>
      <c r="H496" s="307"/>
      <c r="I496" s="307"/>
      <c r="J496" s="307"/>
      <c r="K496" s="307"/>
      <c r="L496" s="307"/>
      <c r="M496" s="307"/>
      <c r="N496" s="307"/>
      <c r="O496" s="307"/>
      <c r="P496" s="307"/>
      <c r="Q496" s="307"/>
      <c r="R496" s="307"/>
      <c r="S496" s="307"/>
      <c r="T496" s="307"/>
      <c r="U496" s="307"/>
      <c r="V496" s="307"/>
      <c r="W496" s="317"/>
      <c r="X496" s="317"/>
      <c r="Y496" s="317"/>
      <c r="Z496" s="317"/>
      <c r="AA496" s="317"/>
      <c r="AB496" s="317"/>
      <c r="AC496" s="317"/>
      <c r="AD496" s="317"/>
      <c r="AE496" s="317"/>
      <c r="AF496" s="317"/>
      <c r="AG496" s="317"/>
      <c r="AH496" s="317"/>
      <c r="AI496" s="317"/>
      <c r="AJ496" s="317"/>
      <c r="AK496" s="317"/>
      <c r="AL496" s="317"/>
      <c r="AM496" s="317"/>
      <c r="AN496" s="317"/>
      <c r="AO496" s="317"/>
      <c r="AP496" s="317"/>
      <c r="AQ496" s="317"/>
      <c r="AR496" s="317"/>
      <c r="AS496" s="317"/>
      <c r="AT496" s="317"/>
      <c r="AU496" s="317"/>
      <c r="AV496" s="317"/>
      <c r="AW496" s="317"/>
      <c r="AX496" s="317"/>
      <c r="AY496" s="317"/>
      <c r="AZ496" s="317"/>
      <c r="BA496" s="317"/>
      <c r="BB496" s="317"/>
      <c r="BC496" s="317"/>
      <c r="BD496" s="317"/>
      <c r="BE496" s="317"/>
      <c r="BF496" s="317"/>
      <c r="BG496" s="317"/>
      <c r="BH496" s="317"/>
      <c r="BI496" s="317"/>
      <c r="BJ496" s="317"/>
      <c r="BK496" s="317"/>
      <c r="BL496" s="317"/>
      <c r="BM496" s="317"/>
      <c r="BN496" s="317"/>
      <c r="BO496" s="317"/>
      <c r="BP496" s="317"/>
      <c r="BQ496" s="317"/>
      <c r="BR496" s="317"/>
      <c r="BS496" s="317"/>
      <c r="BT496" s="317"/>
      <c r="BU496" s="317"/>
      <c r="BV496" s="317"/>
      <c r="BW496" s="317"/>
      <c r="BX496" s="317"/>
      <c r="BY496" s="317"/>
      <c r="BZ496" s="317"/>
    </row>
    <row r="497" spans="3:78">
      <c r="C497" s="318"/>
      <c r="D497" s="318"/>
      <c r="E497" s="318"/>
      <c r="F497" s="307"/>
      <c r="G497" s="307"/>
      <c r="H497" s="307"/>
      <c r="I497" s="307"/>
      <c r="J497" s="307"/>
      <c r="K497" s="307"/>
      <c r="L497" s="307"/>
      <c r="M497" s="307"/>
      <c r="N497" s="307"/>
      <c r="O497" s="307"/>
      <c r="P497" s="307"/>
      <c r="Q497" s="307"/>
      <c r="R497" s="307"/>
      <c r="S497" s="307"/>
      <c r="T497" s="307"/>
      <c r="U497" s="307"/>
      <c r="V497" s="307"/>
      <c r="W497" s="317"/>
      <c r="X497" s="317"/>
      <c r="Y497" s="317"/>
      <c r="Z497" s="317"/>
      <c r="AA497" s="317"/>
      <c r="AB497" s="317"/>
      <c r="AC497" s="317"/>
      <c r="AD497" s="317"/>
      <c r="AE497" s="317"/>
      <c r="AF497" s="317"/>
      <c r="AG497" s="317"/>
      <c r="AH497" s="317"/>
      <c r="AI497" s="317"/>
      <c r="AJ497" s="317"/>
      <c r="AK497" s="317"/>
      <c r="AL497" s="317"/>
      <c r="AM497" s="317"/>
      <c r="AN497" s="317"/>
      <c r="AO497" s="317"/>
      <c r="AP497" s="317"/>
      <c r="AQ497" s="317"/>
      <c r="AR497" s="317"/>
      <c r="AS497" s="317"/>
      <c r="AT497" s="317"/>
      <c r="AU497" s="317"/>
      <c r="AV497" s="317"/>
      <c r="AW497" s="317"/>
      <c r="AX497" s="317"/>
      <c r="AY497" s="317"/>
      <c r="AZ497" s="317"/>
      <c r="BA497" s="317"/>
      <c r="BB497" s="317"/>
      <c r="BC497" s="317"/>
      <c r="BD497" s="317"/>
      <c r="BE497" s="317"/>
      <c r="BF497" s="317"/>
      <c r="BG497" s="317"/>
      <c r="BH497" s="317"/>
      <c r="BI497" s="317"/>
      <c r="BJ497" s="317"/>
      <c r="BK497" s="317"/>
      <c r="BL497" s="317"/>
      <c r="BM497" s="317"/>
      <c r="BN497" s="317"/>
      <c r="BO497" s="317"/>
      <c r="BP497" s="317"/>
      <c r="BQ497" s="317"/>
      <c r="BR497" s="317"/>
      <c r="BS497" s="317"/>
      <c r="BT497" s="317"/>
      <c r="BU497" s="317"/>
      <c r="BV497" s="317"/>
      <c r="BW497" s="317"/>
      <c r="BX497" s="317"/>
      <c r="BY497" s="317"/>
      <c r="BZ497" s="317"/>
    </row>
    <row r="498" spans="3:78">
      <c r="C498" s="318"/>
      <c r="D498" s="318"/>
      <c r="E498" s="318"/>
      <c r="F498" s="307"/>
      <c r="G498" s="307"/>
      <c r="H498" s="307"/>
      <c r="I498" s="307"/>
      <c r="J498" s="307"/>
      <c r="K498" s="307"/>
      <c r="L498" s="307"/>
      <c r="M498" s="307"/>
      <c r="N498" s="307"/>
      <c r="O498" s="307"/>
      <c r="P498" s="307"/>
      <c r="Q498" s="307"/>
      <c r="R498" s="307"/>
      <c r="S498" s="307"/>
      <c r="T498" s="307"/>
      <c r="U498" s="307"/>
      <c r="V498" s="307"/>
      <c r="W498" s="317"/>
      <c r="X498" s="317"/>
      <c r="Y498" s="317"/>
      <c r="Z498" s="317"/>
      <c r="AA498" s="317"/>
      <c r="AB498" s="317"/>
      <c r="AC498" s="317"/>
      <c r="AD498" s="317"/>
      <c r="AE498" s="317"/>
      <c r="AF498" s="317"/>
      <c r="AG498" s="317"/>
      <c r="AH498" s="317"/>
      <c r="AI498" s="317"/>
      <c r="AJ498" s="317"/>
      <c r="AK498" s="317"/>
      <c r="AL498" s="317"/>
      <c r="AM498" s="317"/>
      <c r="AN498" s="317"/>
      <c r="AO498" s="317"/>
      <c r="AP498" s="317"/>
      <c r="AQ498" s="317"/>
      <c r="AR498" s="317"/>
      <c r="AS498" s="317"/>
      <c r="AT498" s="317"/>
      <c r="AU498" s="317"/>
      <c r="AV498" s="317"/>
      <c r="AW498" s="317"/>
      <c r="AX498" s="317"/>
      <c r="AY498" s="317"/>
      <c r="AZ498" s="317"/>
      <c r="BA498" s="317"/>
      <c r="BB498" s="317"/>
      <c r="BC498" s="317"/>
      <c r="BD498" s="317"/>
      <c r="BE498" s="317"/>
      <c r="BF498" s="317"/>
      <c r="BG498" s="317"/>
      <c r="BH498" s="317"/>
      <c r="BI498" s="317"/>
      <c r="BJ498" s="317"/>
      <c r="BK498" s="317"/>
      <c r="BL498" s="317"/>
      <c r="BM498" s="317"/>
      <c r="BN498" s="317"/>
      <c r="BO498" s="317"/>
      <c r="BP498" s="317"/>
      <c r="BQ498" s="317"/>
      <c r="BR498" s="317"/>
      <c r="BS498" s="317"/>
      <c r="BT498" s="317"/>
      <c r="BU498" s="317"/>
      <c r="BV498" s="317"/>
      <c r="BW498" s="317"/>
      <c r="BX498" s="317"/>
      <c r="BY498" s="317"/>
      <c r="BZ498" s="317"/>
    </row>
    <row r="499" spans="3:78">
      <c r="C499" s="318"/>
      <c r="D499" s="318"/>
      <c r="E499" s="318"/>
      <c r="F499" s="307"/>
      <c r="G499" s="307"/>
      <c r="H499" s="307"/>
      <c r="I499" s="307"/>
      <c r="J499" s="307"/>
      <c r="K499" s="307"/>
      <c r="L499" s="307"/>
      <c r="M499" s="307"/>
      <c r="N499" s="307"/>
      <c r="O499" s="307"/>
      <c r="P499" s="307"/>
      <c r="Q499" s="307"/>
      <c r="R499" s="307"/>
      <c r="S499" s="307"/>
      <c r="T499" s="307"/>
      <c r="U499" s="307"/>
      <c r="V499" s="307"/>
      <c r="W499" s="317"/>
      <c r="X499" s="317"/>
      <c r="Y499" s="317"/>
      <c r="Z499" s="317"/>
      <c r="AA499" s="317"/>
      <c r="AB499" s="317"/>
      <c r="AC499" s="317"/>
      <c r="AD499" s="317"/>
      <c r="AE499" s="317"/>
      <c r="AF499" s="317"/>
      <c r="AG499" s="317"/>
      <c r="AH499" s="317"/>
      <c r="AI499" s="317"/>
      <c r="AJ499" s="317"/>
      <c r="AK499" s="317"/>
      <c r="AL499" s="317"/>
      <c r="AM499" s="317"/>
      <c r="AN499" s="317"/>
      <c r="AO499" s="317"/>
      <c r="AP499" s="317"/>
      <c r="AQ499" s="317"/>
      <c r="AR499" s="317"/>
      <c r="AS499" s="317"/>
      <c r="AT499" s="317"/>
      <c r="AU499" s="317"/>
      <c r="AV499" s="317"/>
      <c r="AW499" s="317"/>
      <c r="AX499" s="317"/>
      <c r="AY499" s="317"/>
      <c r="AZ499" s="317"/>
      <c r="BA499" s="317"/>
      <c r="BB499" s="317"/>
      <c r="BC499" s="317"/>
      <c r="BD499" s="317"/>
      <c r="BE499" s="317"/>
      <c r="BF499" s="317"/>
      <c r="BG499" s="317"/>
      <c r="BH499" s="317"/>
      <c r="BI499" s="317"/>
      <c r="BJ499" s="317"/>
      <c r="BK499" s="317"/>
      <c r="BL499" s="317"/>
      <c r="BM499" s="317"/>
      <c r="BN499" s="317"/>
      <c r="BO499" s="317"/>
      <c r="BP499" s="317"/>
      <c r="BQ499" s="317"/>
      <c r="BR499" s="317"/>
      <c r="BS499" s="317"/>
      <c r="BT499" s="317"/>
      <c r="BU499" s="317"/>
      <c r="BV499" s="317"/>
      <c r="BW499" s="317"/>
      <c r="BX499" s="317"/>
      <c r="BY499" s="317"/>
      <c r="BZ499" s="317"/>
    </row>
    <row r="500" spans="3:78">
      <c r="C500" s="318"/>
      <c r="D500" s="318"/>
      <c r="E500" s="318"/>
      <c r="F500" s="307"/>
      <c r="G500" s="307"/>
      <c r="H500" s="307"/>
      <c r="I500" s="307"/>
      <c r="J500" s="307"/>
      <c r="K500" s="307"/>
      <c r="L500" s="307"/>
      <c r="M500" s="307"/>
      <c r="N500" s="307"/>
      <c r="O500" s="307"/>
      <c r="P500" s="307"/>
      <c r="Q500" s="307"/>
      <c r="R500" s="307"/>
      <c r="S500" s="307"/>
      <c r="T500" s="307"/>
      <c r="U500" s="307"/>
      <c r="V500" s="307"/>
      <c r="W500" s="317"/>
      <c r="X500" s="317"/>
      <c r="Y500" s="317"/>
      <c r="Z500" s="317"/>
      <c r="AA500" s="317"/>
      <c r="AB500" s="317"/>
      <c r="AC500" s="317"/>
      <c r="AD500" s="317"/>
      <c r="AE500" s="317"/>
      <c r="AF500" s="317"/>
      <c r="AG500" s="317"/>
      <c r="AH500" s="317"/>
      <c r="AI500" s="317"/>
      <c r="AJ500" s="317"/>
      <c r="AK500" s="317"/>
      <c r="AL500" s="317"/>
      <c r="AM500" s="317"/>
      <c r="AN500" s="317"/>
      <c r="AO500" s="317"/>
      <c r="AP500" s="317"/>
      <c r="AQ500" s="317"/>
      <c r="AR500" s="317"/>
      <c r="AS500" s="317"/>
      <c r="AT500" s="317"/>
      <c r="AU500" s="317"/>
      <c r="AV500" s="317"/>
      <c r="AW500" s="317"/>
      <c r="AX500" s="317"/>
      <c r="AY500" s="317"/>
      <c r="AZ500" s="317"/>
      <c r="BA500" s="317"/>
      <c r="BB500" s="317"/>
      <c r="BC500" s="317"/>
      <c r="BD500" s="317"/>
      <c r="BE500" s="317"/>
      <c r="BF500" s="317"/>
      <c r="BG500" s="317"/>
      <c r="BH500" s="317"/>
      <c r="BI500" s="317"/>
      <c r="BJ500" s="317"/>
      <c r="BK500" s="317"/>
      <c r="BL500" s="317"/>
      <c r="BM500" s="317"/>
      <c r="BN500" s="317"/>
      <c r="BO500" s="317"/>
      <c r="BP500" s="317"/>
      <c r="BQ500" s="317"/>
      <c r="BR500" s="317"/>
      <c r="BS500" s="317"/>
      <c r="BT500" s="317"/>
      <c r="BU500" s="317"/>
      <c r="BV500" s="317"/>
      <c r="BW500" s="317"/>
      <c r="BX500" s="317"/>
      <c r="BY500" s="317"/>
      <c r="BZ500" s="317"/>
    </row>
    <row r="501" spans="3:78">
      <c r="C501" s="318"/>
      <c r="D501" s="318"/>
      <c r="E501" s="318"/>
      <c r="F501" s="307"/>
      <c r="G501" s="307"/>
      <c r="H501" s="307"/>
      <c r="I501" s="307"/>
      <c r="J501" s="307"/>
      <c r="K501" s="307"/>
      <c r="L501" s="307"/>
      <c r="M501" s="307"/>
      <c r="N501" s="307"/>
      <c r="O501" s="307"/>
      <c r="P501" s="307"/>
      <c r="Q501" s="307"/>
      <c r="R501" s="307"/>
      <c r="S501" s="307"/>
      <c r="T501" s="307"/>
      <c r="U501" s="307"/>
      <c r="V501" s="307"/>
      <c r="W501" s="317"/>
      <c r="X501" s="317"/>
      <c r="Y501" s="317"/>
      <c r="Z501" s="317"/>
      <c r="AA501" s="317"/>
      <c r="AB501" s="317"/>
      <c r="AC501" s="317"/>
      <c r="AD501" s="317"/>
      <c r="AE501" s="317"/>
      <c r="AF501" s="317"/>
      <c r="AG501" s="317"/>
      <c r="AH501" s="317"/>
      <c r="AI501" s="317"/>
      <c r="AJ501" s="317"/>
      <c r="AK501" s="317"/>
      <c r="AL501" s="317"/>
      <c r="AM501" s="317"/>
      <c r="AN501" s="317"/>
      <c r="AO501" s="317"/>
      <c r="AP501" s="317"/>
      <c r="AQ501" s="317"/>
      <c r="AR501" s="317"/>
      <c r="AS501" s="317"/>
      <c r="AT501" s="317"/>
      <c r="AU501" s="317"/>
      <c r="AV501" s="317"/>
      <c r="AW501" s="317"/>
      <c r="AX501" s="317"/>
      <c r="AY501" s="317"/>
      <c r="AZ501" s="317"/>
      <c r="BA501" s="317"/>
      <c r="BB501" s="317"/>
      <c r="BC501" s="317"/>
      <c r="BD501" s="317"/>
      <c r="BE501" s="317"/>
      <c r="BF501" s="317"/>
      <c r="BG501" s="317"/>
      <c r="BH501" s="317"/>
      <c r="BI501" s="317"/>
      <c r="BJ501" s="317"/>
      <c r="BK501" s="317"/>
      <c r="BL501" s="317"/>
      <c r="BM501" s="317"/>
      <c r="BN501" s="317"/>
      <c r="BO501" s="317"/>
      <c r="BP501" s="317"/>
      <c r="BQ501" s="317"/>
      <c r="BR501" s="317"/>
      <c r="BS501" s="317"/>
      <c r="BT501" s="317"/>
      <c r="BU501" s="317"/>
      <c r="BV501" s="317"/>
      <c r="BW501" s="317"/>
      <c r="BX501" s="317"/>
      <c r="BY501" s="317"/>
      <c r="BZ501" s="317"/>
    </row>
    <row r="502" spans="3:78">
      <c r="C502" s="318"/>
      <c r="D502" s="318"/>
      <c r="E502" s="318"/>
      <c r="F502" s="307"/>
      <c r="G502" s="307"/>
      <c r="H502" s="307"/>
      <c r="I502" s="307"/>
      <c r="J502" s="307"/>
      <c r="K502" s="307"/>
      <c r="L502" s="307"/>
      <c r="M502" s="307"/>
      <c r="N502" s="307"/>
      <c r="O502" s="307"/>
      <c r="P502" s="307"/>
      <c r="Q502" s="307"/>
      <c r="R502" s="307"/>
      <c r="S502" s="307"/>
      <c r="T502" s="307"/>
      <c r="U502" s="307"/>
      <c r="V502" s="307"/>
      <c r="W502" s="317"/>
      <c r="X502" s="317"/>
      <c r="Y502" s="317"/>
      <c r="Z502" s="317"/>
      <c r="AA502" s="317"/>
      <c r="AB502" s="317"/>
      <c r="AC502" s="317"/>
      <c r="AD502" s="317"/>
      <c r="AE502" s="317"/>
      <c r="AF502" s="317"/>
      <c r="AG502" s="317"/>
      <c r="AH502" s="317"/>
      <c r="AI502" s="317"/>
      <c r="AJ502" s="317"/>
      <c r="AK502" s="317"/>
      <c r="AL502" s="317"/>
      <c r="AM502" s="317"/>
      <c r="AN502" s="317"/>
      <c r="AO502" s="317"/>
      <c r="AP502" s="317"/>
      <c r="AQ502" s="317"/>
      <c r="AR502" s="317"/>
      <c r="AS502" s="317"/>
      <c r="AT502" s="317"/>
      <c r="AU502" s="317"/>
      <c r="AV502" s="317"/>
      <c r="AW502" s="317"/>
      <c r="AX502" s="317"/>
      <c r="AY502" s="317"/>
      <c r="AZ502" s="317"/>
      <c r="BA502" s="317"/>
      <c r="BB502" s="317"/>
      <c r="BC502" s="317"/>
      <c r="BD502" s="317"/>
      <c r="BE502" s="317"/>
      <c r="BF502" s="317"/>
      <c r="BG502" s="317"/>
      <c r="BH502" s="317"/>
      <c r="BI502" s="317"/>
      <c r="BJ502" s="317"/>
      <c r="BK502" s="317"/>
      <c r="BL502" s="317"/>
      <c r="BM502" s="317"/>
      <c r="BN502" s="317"/>
      <c r="BO502" s="317"/>
      <c r="BP502" s="317"/>
      <c r="BQ502" s="317"/>
      <c r="BR502" s="317"/>
      <c r="BS502" s="317"/>
      <c r="BT502" s="317"/>
      <c r="BU502" s="317"/>
      <c r="BV502" s="317"/>
      <c r="BW502" s="317"/>
      <c r="BX502" s="317"/>
      <c r="BY502" s="317"/>
      <c r="BZ502" s="317"/>
    </row>
    <row r="503" spans="3:78">
      <c r="C503" s="318"/>
      <c r="D503" s="318"/>
      <c r="E503" s="318"/>
      <c r="F503" s="307"/>
      <c r="G503" s="307"/>
      <c r="H503" s="307"/>
      <c r="I503" s="307"/>
      <c r="J503" s="307"/>
      <c r="K503" s="307"/>
      <c r="L503" s="307"/>
      <c r="M503" s="307"/>
      <c r="N503" s="307"/>
      <c r="O503" s="307"/>
      <c r="P503" s="307"/>
      <c r="Q503" s="307"/>
      <c r="R503" s="307"/>
      <c r="S503" s="307"/>
      <c r="T503" s="307"/>
      <c r="U503" s="307"/>
      <c r="V503" s="307"/>
      <c r="W503" s="317"/>
      <c r="X503" s="317"/>
      <c r="Y503" s="317"/>
      <c r="Z503" s="317"/>
      <c r="AA503" s="317"/>
      <c r="AB503" s="317"/>
      <c r="AC503" s="317"/>
      <c r="AD503" s="317"/>
      <c r="AE503" s="317"/>
      <c r="AF503" s="317"/>
      <c r="AG503" s="317"/>
      <c r="AH503" s="317"/>
      <c r="AI503" s="317"/>
      <c r="AJ503" s="317"/>
      <c r="AK503" s="317"/>
      <c r="AL503" s="317"/>
      <c r="AM503" s="317"/>
      <c r="AN503" s="317"/>
      <c r="AO503" s="317"/>
      <c r="AP503" s="317"/>
      <c r="AQ503" s="317"/>
      <c r="AR503" s="317"/>
      <c r="AS503" s="317"/>
      <c r="AT503" s="317"/>
      <c r="AU503" s="317"/>
      <c r="AV503" s="317"/>
      <c r="AW503" s="317"/>
      <c r="AX503" s="317"/>
      <c r="AY503" s="317"/>
      <c r="AZ503" s="317"/>
      <c r="BA503" s="317"/>
      <c r="BB503" s="317"/>
      <c r="BC503" s="317"/>
      <c r="BD503" s="317"/>
      <c r="BE503" s="317"/>
      <c r="BF503" s="317"/>
      <c r="BG503" s="317"/>
      <c r="BH503" s="317"/>
      <c r="BI503" s="317"/>
      <c r="BJ503" s="317"/>
      <c r="BK503" s="317"/>
      <c r="BL503" s="317"/>
      <c r="BM503" s="317"/>
      <c r="BN503" s="317"/>
      <c r="BO503" s="317"/>
      <c r="BP503" s="317"/>
      <c r="BQ503" s="317"/>
      <c r="BR503" s="317"/>
      <c r="BS503" s="317"/>
      <c r="BT503" s="317"/>
      <c r="BU503" s="317"/>
      <c r="BV503" s="317"/>
      <c r="BW503" s="317"/>
      <c r="BX503" s="317"/>
      <c r="BY503" s="317"/>
      <c r="BZ503" s="317"/>
    </row>
    <row r="504" spans="3:78">
      <c r="C504" s="318"/>
      <c r="D504" s="318"/>
      <c r="E504" s="318"/>
      <c r="F504" s="307"/>
      <c r="G504" s="307"/>
      <c r="H504" s="307"/>
      <c r="I504" s="307"/>
      <c r="J504" s="307"/>
      <c r="K504" s="307"/>
      <c r="L504" s="307"/>
      <c r="M504" s="307"/>
      <c r="N504" s="307"/>
      <c r="O504" s="307"/>
      <c r="P504" s="307"/>
      <c r="Q504" s="307"/>
      <c r="R504" s="307"/>
      <c r="S504" s="307"/>
      <c r="T504" s="307"/>
      <c r="U504" s="307"/>
      <c r="V504" s="307"/>
      <c r="W504" s="317"/>
      <c r="X504" s="317"/>
      <c r="Y504" s="317"/>
      <c r="Z504" s="317"/>
      <c r="AA504" s="317"/>
      <c r="AB504" s="317"/>
      <c r="AC504" s="317"/>
      <c r="AD504" s="317"/>
      <c r="AE504" s="317"/>
      <c r="AF504" s="317"/>
      <c r="AG504" s="317"/>
      <c r="AH504" s="317"/>
      <c r="AI504" s="317"/>
      <c r="AJ504" s="317"/>
      <c r="AK504" s="317"/>
      <c r="AL504" s="317"/>
      <c r="AM504" s="317"/>
      <c r="AN504" s="317"/>
      <c r="AO504" s="317"/>
      <c r="AP504" s="317"/>
      <c r="AQ504" s="317"/>
      <c r="AR504" s="317"/>
      <c r="AS504" s="317"/>
      <c r="AT504" s="317"/>
      <c r="AU504" s="317"/>
      <c r="AV504" s="317"/>
      <c r="AW504" s="317"/>
      <c r="AX504" s="317"/>
      <c r="AY504" s="317"/>
      <c r="AZ504" s="317"/>
      <c r="BA504" s="317"/>
      <c r="BB504" s="317"/>
      <c r="BC504" s="317"/>
      <c r="BD504" s="317"/>
      <c r="BE504" s="317"/>
      <c r="BF504" s="317"/>
      <c r="BG504" s="317"/>
      <c r="BH504" s="317"/>
      <c r="BI504" s="317"/>
      <c r="BJ504" s="317"/>
      <c r="BK504" s="317"/>
      <c r="BL504" s="317"/>
      <c r="BM504" s="317"/>
      <c r="BN504" s="317"/>
      <c r="BO504" s="317"/>
      <c r="BP504" s="317"/>
      <c r="BQ504" s="317"/>
      <c r="BR504" s="317"/>
      <c r="BS504" s="317"/>
      <c r="BT504" s="317"/>
      <c r="BU504" s="317"/>
      <c r="BV504" s="317"/>
      <c r="BW504" s="317"/>
      <c r="BX504" s="317"/>
      <c r="BY504" s="317"/>
      <c r="BZ504" s="317"/>
    </row>
    <row r="505" spans="3:78">
      <c r="C505" s="318"/>
      <c r="D505" s="318"/>
      <c r="E505" s="318"/>
      <c r="F505" s="307"/>
      <c r="G505" s="307"/>
      <c r="H505" s="307"/>
      <c r="I505" s="307"/>
      <c r="J505" s="307"/>
      <c r="K505" s="307"/>
      <c r="L505" s="307"/>
      <c r="M505" s="307"/>
      <c r="N505" s="307"/>
      <c r="O505" s="307"/>
      <c r="P505" s="307"/>
      <c r="Q505" s="307"/>
      <c r="R505" s="307"/>
      <c r="S505" s="307"/>
      <c r="T505" s="307"/>
      <c r="U505" s="307"/>
      <c r="V505" s="307"/>
      <c r="W505" s="317"/>
      <c r="X505" s="317"/>
      <c r="Y505" s="317"/>
      <c r="Z505" s="317"/>
      <c r="AA505" s="317"/>
      <c r="AB505" s="317"/>
      <c r="AC505" s="317"/>
      <c r="AD505" s="317"/>
      <c r="AE505" s="317"/>
      <c r="AF505" s="317"/>
      <c r="AG505" s="317"/>
      <c r="AH505" s="317"/>
      <c r="AI505" s="317"/>
      <c r="AJ505" s="317"/>
      <c r="AK505" s="317"/>
      <c r="AL505" s="317"/>
      <c r="AM505" s="317"/>
      <c r="AN505" s="317"/>
      <c r="AO505" s="317"/>
      <c r="AP505" s="317"/>
      <c r="AQ505" s="317"/>
      <c r="AR505" s="317"/>
      <c r="AS505" s="317"/>
      <c r="AT505" s="317"/>
      <c r="AU505" s="317"/>
      <c r="AV505" s="317"/>
      <c r="AW505" s="317"/>
      <c r="AX505" s="317"/>
      <c r="AY505" s="317"/>
      <c r="AZ505" s="317"/>
      <c r="BA505" s="317"/>
      <c r="BB505" s="317"/>
      <c r="BC505" s="317"/>
      <c r="BD505" s="317"/>
      <c r="BE505" s="317"/>
      <c r="BF505" s="317"/>
      <c r="BG505" s="317"/>
      <c r="BH505" s="317"/>
      <c r="BI505" s="317"/>
      <c r="BJ505" s="317"/>
      <c r="BK505" s="317"/>
      <c r="BL505" s="317"/>
      <c r="BM505" s="317"/>
      <c r="BN505" s="317"/>
      <c r="BO505" s="317"/>
      <c r="BP505" s="317"/>
      <c r="BQ505" s="317"/>
      <c r="BR505" s="317"/>
      <c r="BS505" s="317"/>
      <c r="BT505" s="317"/>
      <c r="BU505" s="317"/>
      <c r="BV505" s="317"/>
      <c r="BW505" s="317"/>
      <c r="BX505" s="317"/>
      <c r="BY505" s="317"/>
      <c r="BZ505" s="317"/>
    </row>
    <row r="506" spans="3:78">
      <c r="C506" s="318"/>
      <c r="D506" s="318"/>
      <c r="E506" s="318"/>
      <c r="F506" s="307"/>
      <c r="G506" s="307"/>
      <c r="H506" s="307"/>
      <c r="I506" s="307"/>
      <c r="J506" s="307"/>
      <c r="K506" s="307"/>
      <c r="L506" s="307"/>
      <c r="M506" s="307"/>
      <c r="N506" s="307"/>
      <c r="O506" s="307"/>
      <c r="P506" s="307"/>
      <c r="Q506" s="307"/>
      <c r="R506" s="307"/>
      <c r="S506" s="307"/>
      <c r="T506" s="307"/>
      <c r="U506" s="307"/>
      <c r="V506" s="307"/>
      <c r="W506" s="317"/>
      <c r="X506" s="317"/>
      <c r="Y506" s="317"/>
      <c r="Z506" s="317"/>
      <c r="AA506" s="317"/>
      <c r="AB506" s="317"/>
      <c r="AC506" s="317"/>
      <c r="AD506" s="317"/>
      <c r="AE506" s="317"/>
      <c r="AF506" s="317"/>
      <c r="AG506" s="317"/>
      <c r="AH506" s="317"/>
      <c r="AI506" s="317"/>
      <c r="AJ506" s="317"/>
      <c r="AK506" s="317"/>
      <c r="AL506" s="317"/>
      <c r="AM506" s="317"/>
      <c r="AN506" s="317"/>
      <c r="AO506" s="317"/>
      <c r="AP506" s="317"/>
      <c r="AQ506" s="317"/>
      <c r="AR506" s="317"/>
      <c r="AS506" s="317"/>
      <c r="AT506" s="317"/>
      <c r="AU506" s="317"/>
      <c r="AV506" s="317"/>
      <c r="AW506" s="317"/>
      <c r="AX506" s="317"/>
      <c r="AY506" s="317"/>
      <c r="AZ506" s="317"/>
      <c r="BA506" s="317"/>
      <c r="BB506" s="317"/>
      <c r="BC506" s="317"/>
      <c r="BD506" s="317"/>
      <c r="BE506" s="317"/>
      <c r="BF506" s="317"/>
      <c r="BG506" s="317"/>
      <c r="BH506" s="317"/>
      <c r="BI506" s="317"/>
      <c r="BJ506" s="317"/>
      <c r="BK506" s="317"/>
      <c r="BL506" s="317"/>
      <c r="BM506" s="317"/>
      <c r="BN506" s="317"/>
      <c r="BO506" s="317"/>
      <c r="BP506" s="317"/>
      <c r="BQ506" s="317"/>
      <c r="BR506" s="317"/>
      <c r="BS506" s="317"/>
      <c r="BT506" s="317"/>
      <c r="BU506" s="317"/>
      <c r="BV506" s="317"/>
      <c r="BW506" s="317"/>
      <c r="BX506" s="317"/>
      <c r="BY506" s="317"/>
      <c r="BZ506" s="317"/>
    </row>
    <row r="507" spans="3:78">
      <c r="C507" s="318"/>
      <c r="D507" s="318"/>
      <c r="E507" s="318"/>
      <c r="F507" s="307"/>
      <c r="G507" s="307"/>
      <c r="H507" s="307"/>
      <c r="I507" s="307"/>
      <c r="J507" s="307"/>
      <c r="K507" s="307"/>
      <c r="L507" s="307"/>
      <c r="M507" s="307"/>
      <c r="N507" s="307"/>
      <c r="O507" s="307"/>
      <c r="P507" s="307"/>
      <c r="Q507" s="307"/>
      <c r="R507" s="307"/>
      <c r="S507" s="307"/>
      <c r="T507" s="307"/>
      <c r="U507" s="307"/>
      <c r="V507" s="307"/>
      <c r="W507" s="317"/>
      <c r="X507" s="317"/>
      <c r="Y507" s="317"/>
      <c r="Z507" s="317"/>
      <c r="AA507" s="317"/>
      <c r="AB507" s="317"/>
      <c r="AC507" s="317"/>
      <c r="AD507" s="317"/>
      <c r="AE507" s="317"/>
      <c r="AF507" s="317"/>
      <c r="AG507" s="317"/>
      <c r="AH507" s="317"/>
      <c r="AI507" s="317"/>
      <c r="AJ507" s="317"/>
      <c r="AK507" s="317"/>
      <c r="AL507" s="317"/>
      <c r="AM507" s="317"/>
      <c r="AN507" s="317"/>
      <c r="AO507" s="317"/>
      <c r="AP507" s="317"/>
      <c r="AQ507" s="317"/>
      <c r="AR507" s="317"/>
      <c r="AS507" s="317"/>
      <c r="AT507" s="317"/>
      <c r="AU507" s="317"/>
      <c r="AV507" s="317"/>
      <c r="AW507" s="317"/>
      <c r="AX507" s="317"/>
      <c r="AY507" s="317"/>
      <c r="AZ507" s="317"/>
      <c r="BA507" s="317"/>
      <c r="BB507" s="317"/>
      <c r="BC507" s="317"/>
      <c r="BD507" s="317"/>
      <c r="BE507" s="317"/>
      <c r="BF507" s="317"/>
      <c r="BG507" s="317"/>
      <c r="BH507" s="317"/>
      <c r="BI507" s="317"/>
      <c r="BJ507" s="317"/>
      <c r="BK507" s="317"/>
      <c r="BL507" s="317"/>
      <c r="BM507" s="317"/>
      <c r="BN507" s="317"/>
      <c r="BO507" s="317"/>
      <c r="BP507" s="317"/>
      <c r="BQ507" s="317"/>
      <c r="BR507" s="317"/>
      <c r="BS507" s="317"/>
      <c r="BT507" s="317"/>
      <c r="BU507" s="317"/>
      <c r="BV507" s="317"/>
      <c r="BW507" s="317"/>
      <c r="BX507" s="317"/>
      <c r="BY507" s="317"/>
      <c r="BZ507" s="317"/>
    </row>
    <row r="508" spans="3:78">
      <c r="C508" s="318"/>
      <c r="D508" s="318"/>
      <c r="E508" s="318"/>
      <c r="F508" s="307"/>
      <c r="G508" s="307"/>
      <c r="H508" s="307"/>
      <c r="I508" s="307"/>
      <c r="J508" s="307"/>
      <c r="K508" s="307"/>
      <c r="L508" s="307"/>
      <c r="M508" s="307"/>
      <c r="N508" s="307"/>
      <c r="O508" s="307"/>
      <c r="P508" s="307"/>
      <c r="Q508" s="307"/>
      <c r="R508" s="307"/>
      <c r="S508" s="307"/>
      <c r="T508" s="307"/>
      <c r="U508" s="307"/>
      <c r="V508" s="307"/>
      <c r="W508" s="317"/>
      <c r="X508" s="317"/>
      <c r="Y508" s="317"/>
      <c r="Z508" s="317"/>
      <c r="AA508" s="317"/>
      <c r="AB508" s="317"/>
      <c r="AC508" s="317"/>
      <c r="AD508" s="317"/>
      <c r="AE508" s="317"/>
      <c r="AF508" s="317"/>
      <c r="AG508" s="317"/>
      <c r="AH508" s="317"/>
      <c r="AI508" s="317"/>
      <c r="AJ508" s="317"/>
      <c r="AK508" s="317"/>
      <c r="AL508" s="317"/>
      <c r="AM508" s="317"/>
      <c r="AN508" s="317"/>
      <c r="AO508" s="317"/>
      <c r="AP508" s="317"/>
      <c r="AQ508" s="317"/>
      <c r="AR508" s="317"/>
      <c r="AS508" s="317"/>
      <c r="AT508" s="317"/>
      <c r="AU508" s="317"/>
      <c r="AV508" s="317"/>
      <c r="AW508" s="317"/>
      <c r="AX508" s="317"/>
      <c r="AY508" s="317"/>
      <c r="AZ508" s="317"/>
      <c r="BA508" s="317"/>
      <c r="BB508" s="317"/>
      <c r="BC508" s="317"/>
      <c r="BD508" s="317"/>
      <c r="BE508" s="317"/>
      <c r="BF508" s="317"/>
      <c r="BG508" s="317"/>
      <c r="BH508" s="317"/>
      <c r="BI508" s="317"/>
      <c r="BJ508" s="317"/>
      <c r="BK508" s="317"/>
      <c r="BL508" s="317"/>
      <c r="BM508" s="317"/>
      <c r="BN508" s="317"/>
      <c r="BO508" s="317"/>
      <c r="BP508" s="317"/>
      <c r="BQ508" s="317"/>
      <c r="BR508" s="317"/>
      <c r="BS508" s="317"/>
      <c r="BT508" s="317"/>
      <c r="BU508" s="317"/>
      <c r="BV508" s="317"/>
      <c r="BW508" s="317"/>
      <c r="BX508" s="317"/>
      <c r="BY508" s="317"/>
      <c r="BZ508" s="317"/>
    </row>
    <row r="509" spans="3:78">
      <c r="C509" s="318"/>
      <c r="D509" s="318"/>
      <c r="E509" s="318"/>
      <c r="F509" s="307"/>
      <c r="G509" s="307"/>
      <c r="H509" s="307"/>
      <c r="I509" s="307"/>
      <c r="J509" s="307"/>
      <c r="K509" s="307"/>
      <c r="L509" s="307"/>
      <c r="M509" s="307"/>
      <c r="N509" s="307"/>
      <c r="O509" s="307"/>
      <c r="P509" s="307"/>
      <c r="Q509" s="307"/>
      <c r="R509" s="307"/>
      <c r="S509" s="307"/>
      <c r="T509" s="307"/>
      <c r="U509" s="307"/>
      <c r="V509" s="307"/>
      <c r="W509" s="317"/>
      <c r="X509" s="317"/>
      <c r="Y509" s="317"/>
      <c r="Z509" s="317"/>
      <c r="AA509" s="317"/>
      <c r="AB509" s="317"/>
      <c r="AC509" s="317"/>
      <c r="AD509" s="317"/>
      <c r="AE509" s="317"/>
      <c r="AF509" s="317"/>
      <c r="AG509" s="317"/>
      <c r="AH509" s="317"/>
      <c r="AI509" s="317"/>
      <c r="AJ509" s="317"/>
      <c r="AK509" s="317"/>
      <c r="AL509" s="317"/>
      <c r="AM509" s="317"/>
      <c r="AN509" s="317"/>
      <c r="AO509" s="317"/>
      <c r="AP509" s="317"/>
      <c r="AQ509" s="317"/>
      <c r="AR509" s="317"/>
      <c r="AS509" s="317"/>
      <c r="AT509" s="317"/>
      <c r="AU509" s="317"/>
      <c r="AV509" s="317"/>
      <c r="AW509" s="317"/>
      <c r="AX509" s="317"/>
      <c r="AY509" s="317"/>
      <c r="AZ509" s="317"/>
      <c r="BA509" s="317"/>
      <c r="BB509" s="317"/>
      <c r="BC509" s="317"/>
      <c r="BD509" s="317"/>
      <c r="BE509" s="317"/>
      <c r="BF509" s="317"/>
      <c r="BG509" s="317"/>
      <c r="BH509" s="317"/>
      <c r="BI509" s="317"/>
      <c r="BJ509" s="317"/>
      <c r="BK509" s="317"/>
      <c r="BL509" s="317"/>
      <c r="BM509" s="317"/>
      <c r="BN509" s="317"/>
      <c r="BO509" s="317"/>
      <c r="BP509" s="317"/>
      <c r="BQ509" s="317"/>
      <c r="BR509" s="317"/>
      <c r="BS509" s="317"/>
      <c r="BT509" s="317"/>
      <c r="BU509" s="317"/>
      <c r="BV509" s="317"/>
      <c r="BW509" s="317"/>
      <c r="BX509" s="317"/>
      <c r="BY509" s="317"/>
      <c r="BZ509" s="317"/>
    </row>
    <row r="510" spans="3:78">
      <c r="C510" s="318"/>
      <c r="D510" s="318"/>
      <c r="E510" s="318"/>
      <c r="F510" s="307"/>
      <c r="G510" s="307"/>
      <c r="H510" s="307"/>
      <c r="I510" s="307"/>
      <c r="J510" s="307"/>
      <c r="K510" s="307"/>
      <c r="L510" s="307"/>
      <c r="M510" s="307"/>
      <c r="N510" s="307"/>
      <c r="O510" s="307"/>
      <c r="P510" s="307"/>
      <c r="Q510" s="307"/>
      <c r="R510" s="307"/>
      <c r="S510" s="307"/>
      <c r="T510" s="307"/>
      <c r="U510" s="307"/>
      <c r="V510" s="307"/>
      <c r="W510" s="317"/>
      <c r="X510" s="317"/>
      <c r="Y510" s="317"/>
      <c r="Z510" s="317"/>
      <c r="AA510" s="317"/>
      <c r="AB510" s="317"/>
      <c r="AC510" s="317"/>
      <c r="AD510" s="317"/>
      <c r="AE510" s="317"/>
      <c r="AF510" s="317"/>
      <c r="AG510" s="317"/>
      <c r="AH510" s="317"/>
      <c r="AI510" s="317"/>
      <c r="AJ510" s="317"/>
      <c r="AK510" s="317"/>
      <c r="AL510" s="317"/>
      <c r="AM510" s="317"/>
      <c r="AN510" s="317"/>
      <c r="AO510" s="317"/>
      <c r="AP510" s="317"/>
      <c r="AQ510" s="317"/>
      <c r="AR510" s="317"/>
      <c r="AS510" s="317"/>
      <c r="AT510" s="317"/>
      <c r="AU510" s="317"/>
      <c r="AV510" s="317"/>
      <c r="AW510" s="317"/>
      <c r="AX510" s="317"/>
      <c r="AY510" s="317"/>
      <c r="AZ510" s="317"/>
      <c r="BA510" s="317"/>
      <c r="BB510" s="317"/>
      <c r="BC510" s="317"/>
      <c r="BD510" s="317"/>
      <c r="BE510" s="317"/>
      <c r="BF510" s="317"/>
      <c r="BG510" s="317"/>
      <c r="BH510" s="317"/>
      <c r="BI510" s="317"/>
      <c r="BJ510" s="317"/>
      <c r="BK510" s="317"/>
      <c r="BL510" s="317"/>
      <c r="BM510" s="317"/>
      <c r="BN510" s="317"/>
      <c r="BO510" s="317"/>
      <c r="BP510" s="317"/>
      <c r="BQ510" s="317"/>
      <c r="BR510" s="317"/>
      <c r="BS510" s="317"/>
      <c r="BT510" s="317"/>
      <c r="BU510" s="317"/>
      <c r="BV510" s="317"/>
      <c r="BW510" s="317"/>
      <c r="BX510" s="317"/>
      <c r="BY510" s="317"/>
      <c r="BZ510" s="317"/>
    </row>
    <row r="511" spans="3:78">
      <c r="C511" s="318"/>
      <c r="D511" s="318"/>
      <c r="E511" s="318"/>
      <c r="F511" s="307"/>
      <c r="G511" s="307"/>
      <c r="H511" s="307"/>
      <c r="I511" s="307"/>
      <c r="J511" s="307"/>
      <c r="K511" s="307"/>
      <c r="L511" s="307"/>
      <c r="M511" s="307"/>
      <c r="N511" s="307"/>
      <c r="O511" s="307"/>
      <c r="P511" s="307"/>
      <c r="Q511" s="307"/>
      <c r="R511" s="307"/>
      <c r="S511" s="307"/>
      <c r="T511" s="307"/>
      <c r="U511" s="307"/>
      <c r="V511" s="307"/>
      <c r="W511" s="317"/>
      <c r="X511" s="317"/>
      <c r="Y511" s="317"/>
      <c r="Z511" s="317"/>
      <c r="AA511" s="317"/>
      <c r="AB511" s="317"/>
      <c r="AC511" s="317"/>
      <c r="AD511" s="317"/>
      <c r="AE511" s="317"/>
      <c r="AF511" s="317"/>
      <c r="AG511" s="317"/>
      <c r="AH511" s="317"/>
      <c r="AI511" s="317"/>
      <c r="AJ511" s="317"/>
      <c r="AK511" s="317"/>
      <c r="AL511" s="317"/>
      <c r="AM511" s="317"/>
      <c r="AN511" s="317"/>
      <c r="AO511" s="317"/>
      <c r="AP511" s="317"/>
      <c r="AQ511" s="317"/>
      <c r="AR511" s="317"/>
      <c r="AS511" s="317"/>
      <c r="AT511" s="317"/>
      <c r="AU511" s="317"/>
      <c r="AV511" s="317"/>
      <c r="AW511" s="317"/>
      <c r="AX511" s="317"/>
      <c r="AY511" s="317"/>
      <c r="AZ511" s="317"/>
      <c r="BA511" s="317"/>
      <c r="BB511" s="317"/>
      <c r="BC511" s="317"/>
      <c r="BD511" s="317"/>
      <c r="BE511" s="317"/>
      <c r="BF511" s="317"/>
      <c r="BG511" s="317"/>
      <c r="BH511" s="317"/>
      <c r="BI511" s="317"/>
      <c r="BJ511" s="317"/>
      <c r="BK511" s="317"/>
      <c r="BL511" s="317"/>
      <c r="BM511" s="317"/>
      <c r="BN511" s="317"/>
      <c r="BO511" s="317"/>
      <c r="BP511" s="317"/>
      <c r="BQ511" s="317"/>
      <c r="BR511" s="317"/>
      <c r="BS511" s="317"/>
      <c r="BT511" s="317"/>
      <c r="BU511" s="317"/>
      <c r="BV511" s="317"/>
      <c r="BW511" s="317"/>
      <c r="BX511" s="317"/>
      <c r="BY511" s="317"/>
      <c r="BZ511" s="317"/>
    </row>
    <row r="512" spans="3:78">
      <c r="C512" s="318"/>
      <c r="D512" s="318"/>
      <c r="E512" s="318"/>
      <c r="F512" s="307"/>
      <c r="G512" s="307"/>
      <c r="H512" s="307"/>
      <c r="I512" s="307"/>
      <c r="J512" s="307"/>
      <c r="K512" s="307"/>
      <c r="L512" s="307"/>
      <c r="M512" s="307"/>
      <c r="N512" s="307"/>
      <c r="O512" s="307"/>
      <c r="P512" s="307"/>
      <c r="Q512" s="307"/>
      <c r="R512" s="307"/>
      <c r="S512" s="307"/>
      <c r="T512" s="307"/>
      <c r="U512" s="307"/>
      <c r="V512" s="307"/>
      <c r="W512" s="317"/>
      <c r="X512" s="317"/>
      <c r="Y512" s="317"/>
      <c r="Z512" s="317"/>
      <c r="AA512" s="317"/>
      <c r="AB512" s="317"/>
      <c r="AC512" s="317"/>
      <c r="AD512" s="317"/>
      <c r="AE512" s="317"/>
      <c r="AF512" s="317"/>
      <c r="AG512" s="317"/>
      <c r="AH512" s="317"/>
      <c r="AI512" s="317"/>
      <c r="AJ512" s="317"/>
      <c r="AK512" s="317"/>
      <c r="AL512" s="317"/>
      <c r="AM512" s="317"/>
      <c r="AN512" s="317"/>
      <c r="AO512" s="317"/>
      <c r="AP512" s="317"/>
      <c r="AQ512" s="317"/>
      <c r="AR512" s="317"/>
      <c r="AS512" s="317"/>
      <c r="AT512" s="317"/>
      <c r="AU512" s="317"/>
      <c r="AV512" s="317"/>
      <c r="AW512" s="317"/>
      <c r="AX512" s="317"/>
      <c r="AY512" s="317"/>
      <c r="AZ512" s="317"/>
      <c r="BA512" s="317"/>
      <c r="BB512" s="317"/>
      <c r="BC512" s="317"/>
      <c r="BD512" s="317"/>
      <c r="BE512" s="317"/>
      <c r="BF512" s="317"/>
      <c r="BG512" s="317"/>
      <c r="BH512" s="317"/>
      <c r="BI512" s="317"/>
      <c r="BJ512" s="317"/>
      <c r="BK512" s="317"/>
      <c r="BL512" s="317"/>
      <c r="BM512" s="317"/>
      <c r="BN512" s="317"/>
      <c r="BO512" s="317"/>
      <c r="BP512" s="317"/>
      <c r="BQ512" s="317"/>
      <c r="BR512" s="317"/>
      <c r="BS512" s="317"/>
      <c r="BT512" s="317"/>
      <c r="BU512" s="317"/>
      <c r="BV512" s="317"/>
      <c r="BW512" s="317"/>
      <c r="BX512" s="317"/>
      <c r="BY512" s="317"/>
      <c r="BZ512" s="317"/>
    </row>
    <row r="513" spans="3:78">
      <c r="C513" s="318"/>
      <c r="D513" s="318"/>
      <c r="E513" s="318"/>
      <c r="F513" s="307"/>
      <c r="G513" s="307"/>
      <c r="H513" s="307"/>
      <c r="I513" s="307"/>
      <c r="J513" s="307"/>
      <c r="K513" s="307"/>
      <c r="L513" s="307"/>
      <c r="M513" s="307"/>
      <c r="N513" s="307"/>
      <c r="O513" s="307"/>
      <c r="P513" s="307"/>
      <c r="Q513" s="307"/>
      <c r="R513" s="307"/>
      <c r="S513" s="307"/>
      <c r="T513" s="307"/>
      <c r="U513" s="307"/>
      <c r="V513" s="307"/>
      <c r="W513" s="317"/>
      <c r="X513" s="317"/>
      <c r="Y513" s="317"/>
      <c r="Z513" s="317"/>
      <c r="AA513" s="317"/>
      <c r="AB513" s="317"/>
      <c r="AC513" s="317"/>
      <c r="AD513" s="317"/>
      <c r="AE513" s="317"/>
      <c r="AF513" s="317"/>
      <c r="AG513" s="317"/>
      <c r="AH513" s="317"/>
      <c r="AI513" s="317"/>
      <c r="AJ513" s="317"/>
      <c r="AK513" s="317"/>
      <c r="AL513" s="317"/>
      <c r="AM513" s="317"/>
      <c r="AN513" s="317"/>
      <c r="AO513" s="317"/>
      <c r="AP513" s="317"/>
      <c r="AQ513" s="317"/>
      <c r="AR513" s="317"/>
      <c r="AS513" s="317"/>
      <c r="AT513" s="317"/>
      <c r="AU513" s="317"/>
      <c r="AV513" s="317"/>
      <c r="AW513" s="317"/>
      <c r="AX513" s="317"/>
      <c r="AY513" s="317"/>
      <c r="AZ513" s="317"/>
      <c r="BA513" s="317"/>
      <c r="BB513" s="317"/>
      <c r="BC513" s="317"/>
      <c r="BD513" s="317"/>
      <c r="BE513" s="317"/>
      <c r="BF513" s="317"/>
      <c r="BG513" s="317"/>
      <c r="BH513" s="317"/>
      <c r="BI513" s="317"/>
      <c r="BJ513" s="317"/>
      <c r="BK513" s="317"/>
      <c r="BL513" s="317"/>
      <c r="BM513" s="317"/>
      <c r="BN513" s="317"/>
      <c r="BO513" s="317"/>
      <c r="BP513" s="317"/>
      <c r="BQ513" s="317"/>
      <c r="BR513" s="317"/>
      <c r="BS513" s="317"/>
      <c r="BT513" s="317"/>
      <c r="BU513" s="317"/>
      <c r="BV513" s="317"/>
      <c r="BW513" s="317"/>
      <c r="BX513" s="317"/>
      <c r="BY513" s="317"/>
      <c r="BZ513" s="317"/>
    </row>
    <row r="514" spans="3:78">
      <c r="C514" s="318"/>
      <c r="D514" s="318"/>
      <c r="E514" s="318"/>
      <c r="F514" s="307"/>
      <c r="G514" s="307"/>
      <c r="H514" s="307"/>
      <c r="I514" s="307"/>
      <c r="J514" s="307"/>
      <c r="K514" s="307"/>
      <c r="L514" s="307"/>
      <c r="M514" s="307"/>
      <c r="N514" s="307"/>
      <c r="O514" s="307"/>
      <c r="P514" s="307"/>
      <c r="Q514" s="307"/>
      <c r="R514" s="307"/>
      <c r="S514" s="307"/>
      <c r="T514" s="307"/>
      <c r="U514" s="307"/>
      <c r="V514" s="307"/>
      <c r="W514" s="317"/>
      <c r="X514" s="317"/>
      <c r="Y514" s="317"/>
      <c r="Z514" s="317"/>
      <c r="AA514" s="317"/>
      <c r="AB514" s="317"/>
      <c r="AC514" s="317"/>
      <c r="AD514" s="317"/>
      <c r="AE514" s="317"/>
      <c r="AF514" s="317"/>
      <c r="AG514" s="317"/>
      <c r="AH514" s="317"/>
      <c r="AI514" s="317"/>
      <c r="AJ514" s="317"/>
      <c r="AK514" s="317"/>
      <c r="AL514" s="317"/>
      <c r="AM514" s="317"/>
      <c r="AN514" s="317"/>
      <c r="AO514" s="317"/>
      <c r="AP514" s="317"/>
      <c r="AQ514" s="317"/>
      <c r="AR514" s="317"/>
      <c r="AS514" s="317"/>
      <c r="AT514" s="317"/>
      <c r="AU514" s="317"/>
      <c r="AV514" s="317"/>
      <c r="AW514" s="317"/>
      <c r="AX514" s="317"/>
      <c r="AY514" s="317"/>
      <c r="AZ514" s="317"/>
      <c r="BA514" s="317"/>
      <c r="BB514" s="317"/>
      <c r="BC514" s="317"/>
      <c r="BD514" s="317"/>
      <c r="BE514" s="317"/>
      <c r="BF514" s="317"/>
      <c r="BG514" s="317"/>
      <c r="BH514" s="317"/>
      <c r="BI514" s="317"/>
      <c r="BJ514" s="317"/>
      <c r="BK514" s="317"/>
      <c r="BL514" s="317"/>
      <c r="BM514" s="317"/>
      <c r="BN514" s="317"/>
      <c r="BO514" s="317"/>
      <c r="BP514" s="317"/>
      <c r="BQ514" s="317"/>
      <c r="BR514" s="317"/>
      <c r="BS514" s="317"/>
      <c r="BT514" s="317"/>
      <c r="BU514" s="317"/>
      <c r="BV514" s="317"/>
      <c r="BW514" s="317"/>
      <c r="BX514" s="317"/>
      <c r="BY514" s="317"/>
      <c r="BZ514" s="317"/>
    </row>
    <row r="515" spans="3:78">
      <c r="C515" s="318"/>
      <c r="D515" s="318"/>
      <c r="E515" s="318"/>
      <c r="F515" s="307"/>
      <c r="G515" s="307"/>
      <c r="H515" s="307"/>
      <c r="I515" s="307"/>
      <c r="J515" s="307"/>
      <c r="K515" s="307"/>
      <c r="L515" s="307"/>
      <c r="M515" s="307"/>
      <c r="N515" s="307"/>
      <c r="O515" s="307"/>
      <c r="P515" s="307"/>
      <c r="Q515" s="307"/>
      <c r="R515" s="307"/>
      <c r="S515" s="307"/>
      <c r="T515" s="307"/>
      <c r="U515" s="307"/>
      <c r="V515" s="307"/>
      <c r="W515" s="317"/>
      <c r="X515" s="317"/>
      <c r="Y515" s="317"/>
      <c r="Z515" s="317"/>
      <c r="AA515" s="317"/>
      <c r="AB515" s="317"/>
      <c r="AC515" s="317"/>
      <c r="AD515" s="317"/>
      <c r="AE515" s="317"/>
      <c r="AF515" s="317"/>
      <c r="AG515" s="317"/>
      <c r="AH515" s="317"/>
      <c r="AI515" s="317"/>
      <c r="AJ515" s="317"/>
      <c r="AK515" s="317"/>
      <c r="AL515" s="317"/>
      <c r="AM515" s="317"/>
      <c r="AN515" s="317"/>
      <c r="AO515" s="317"/>
      <c r="AP515" s="317"/>
      <c r="AQ515" s="317"/>
      <c r="AR515" s="317"/>
      <c r="AS515" s="317"/>
      <c r="AT515" s="317"/>
      <c r="AU515" s="317"/>
      <c r="AV515" s="317"/>
      <c r="AW515" s="317"/>
      <c r="AX515" s="317"/>
      <c r="AY515" s="317"/>
      <c r="AZ515" s="317"/>
      <c r="BA515" s="317"/>
      <c r="BB515" s="317"/>
      <c r="BC515" s="317"/>
      <c r="BD515" s="317"/>
      <c r="BE515" s="317"/>
      <c r="BF515" s="317"/>
      <c r="BG515" s="317"/>
      <c r="BH515" s="317"/>
      <c r="BI515" s="317"/>
      <c r="BJ515" s="317"/>
      <c r="BK515" s="317"/>
      <c r="BL515" s="317"/>
      <c r="BM515" s="317"/>
      <c r="BN515" s="317"/>
      <c r="BO515" s="317"/>
      <c r="BP515" s="317"/>
      <c r="BQ515" s="317"/>
      <c r="BR515" s="317"/>
      <c r="BS515" s="317"/>
      <c r="BT515" s="317"/>
      <c r="BU515" s="317"/>
      <c r="BV515" s="317"/>
      <c r="BW515" s="317"/>
      <c r="BX515" s="317"/>
      <c r="BY515" s="317"/>
      <c r="BZ515" s="317"/>
    </row>
    <row r="516" spans="3:78">
      <c r="C516" s="318"/>
      <c r="D516" s="318"/>
      <c r="E516" s="318"/>
      <c r="F516" s="307"/>
      <c r="G516" s="307"/>
      <c r="H516" s="307"/>
      <c r="I516" s="307"/>
      <c r="J516" s="307"/>
      <c r="K516" s="307"/>
      <c r="L516" s="307"/>
      <c r="M516" s="307"/>
      <c r="N516" s="307"/>
      <c r="O516" s="307"/>
      <c r="P516" s="307"/>
      <c r="Q516" s="307"/>
      <c r="R516" s="307"/>
      <c r="S516" s="307"/>
      <c r="T516" s="307"/>
      <c r="U516" s="307"/>
      <c r="V516" s="307"/>
      <c r="W516" s="317"/>
      <c r="X516" s="317"/>
      <c r="Y516" s="317"/>
      <c r="Z516" s="317"/>
      <c r="AA516" s="317"/>
      <c r="AB516" s="317"/>
      <c r="AC516" s="317"/>
      <c r="AD516" s="317"/>
      <c r="AE516" s="317"/>
      <c r="AF516" s="317"/>
      <c r="AG516" s="317"/>
      <c r="AH516" s="317"/>
      <c r="AI516" s="317"/>
      <c r="AJ516" s="317"/>
      <c r="AK516" s="317"/>
      <c r="AL516" s="317"/>
      <c r="AM516" s="317"/>
      <c r="AN516" s="317"/>
      <c r="AO516" s="317"/>
      <c r="AP516" s="317"/>
      <c r="AQ516" s="317"/>
      <c r="AR516" s="317"/>
      <c r="AS516" s="317"/>
      <c r="AT516" s="317"/>
      <c r="AU516" s="317"/>
      <c r="AV516" s="317"/>
      <c r="AW516" s="317"/>
      <c r="AX516" s="317"/>
      <c r="AY516" s="317"/>
      <c r="AZ516" s="317"/>
      <c r="BA516" s="317"/>
      <c r="BB516" s="317"/>
      <c r="BC516" s="317"/>
      <c r="BD516" s="317"/>
      <c r="BE516" s="317"/>
      <c r="BF516" s="317"/>
      <c r="BG516" s="317"/>
      <c r="BH516" s="317"/>
      <c r="BI516" s="317"/>
      <c r="BJ516" s="317"/>
      <c r="BK516" s="317"/>
      <c r="BL516" s="317"/>
      <c r="BM516" s="317"/>
      <c r="BN516" s="317"/>
      <c r="BO516" s="317"/>
      <c r="BP516" s="317"/>
      <c r="BQ516" s="317"/>
      <c r="BR516" s="317"/>
      <c r="BS516" s="317"/>
      <c r="BT516" s="317"/>
      <c r="BU516" s="317"/>
      <c r="BV516" s="317"/>
      <c r="BW516" s="317"/>
      <c r="BX516" s="317"/>
      <c r="BY516" s="317"/>
      <c r="BZ516" s="317"/>
    </row>
    <row r="517" spans="3:78">
      <c r="C517" s="318"/>
      <c r="D517" s="318"/>
      <c r="E517" s="318"/>
      <c r="F517" s="307"/>
      <c r="G517" s="307"/>
      <c r="H517" s="307"/>
      <c r="I517" s="307"/>
      <c r="J517" s="307"/>
      <c r="K517" s="307"/>
      <c r="L517" s="307"/>
      <c r="M517" s="307"/>
      <c r="N517" s="307"/>
      <c r="O517" s="307"/>
      <c r="P517" s="307"/>
      <c r="Q517" s="307"/>
      <c r="R517" s="307"/>
      <c r="S517" s="307"/>
      <c r="T517" s="307"/>
      <c r="U517" s="307"/>
      <c r="V517" s="307"/>
      <c r="W517" s="317"/>
      <c r="X517" s="317"/>
      <c r="Y517" s="317"/>
      <c r="Z517" s="317"/>
      <c r="AA517" s="317"/>
      <c r="AB517" s="317"/>
      <c r="AC517" s="317"/>
      <c r="AD517" s="317"/>
      <c r="AE517" s="317"/>
      <c r="AF517" s="317"/>
      <c r="AG517" s="317"/>
      <c r="AH517" s="317"/>
      <c r="AI517" s="317"/>
      <c r="AJ517" s="317"/>
      <c r="AK517" s="317"/>
      <c r="AL517" s="317"/>
      <c r="AM517" s="317"/>
      <c r="AN517" s="317"/>
      <c r="AO517" s="317"/>
      <c r="AP517" s="317"/>
      <c r="AQ517" s="317"/>
      <c r="AR517" s="317"/>
      <c r="AS517" s="317"/>
      <c r="AT517" s="317"/>
      <c r="AU517" s="317"/>
      <c r="AV517" s="317"/>
      <c r="AW517" s="317"/>
      <c r="AX517" s="317"/>
      <c r="AY517" s="317"/>
      <c r="AZ517" s="317"/>
      <c r="BA517" s="317"/>
      <c r="BB517" s="317"/>
      <c r="BC517" s="317"/>
      <c r="BD517" s="317"/>
      <c r="BE517" s="317"/>
      <c r="BF517" s="317"/>
      <c r="BG517" s="317"/>
      <c r="BH517" s="317"/>
      <c r="BI517" s="317"/>
      <c r="BJ517" s="317"/>
      <c r="BK517" s="317"/>
      <c r="BL517" s="317"/>
      <c r="BM517" s="317"/>
      <c r="BN517" s="317"/>
      <c r="BO517" s="317"/>
      <c r="BP517" s="317"/>
      <c r="BQ517" s="317"/>
      <c r="BR517" s="317"/>
      <c r="BS517" s="317"/>
      <c r="BT517" s="317"/>
      <c r="BU517" s="317"/>
      <c r="BV517" s="317"/>
      <c r="BW517" s="317"/>
      <c r="BX517" s="317"/>
      <c r="BY517" s="317"/>
      <c r="BZ517" s="317"/>
    </row>
    <row r="518" spans="3:78">
      <c r="C518" s="318"/>
      <c r="D518" s="318"/>
      <c r="E518" s="318"/>
      <c r="F518" s="307"/>
      <c r="G518" s="307"/>
      <c r="H518" s="307"/>
      <c r="I518" s="307"/>
      <c r="J518" s="307"/>
      <c r="K518" s="307"/>
      <c r="L518" s="307"/>
      <c r="M518" s="307"/>
      <c r="N518" s="307"/>
      <c r="O518" s="307"/>
      <c r="P518" s="307"/>
      <c r="Q518" s="307"/>
      <c r="R518" s="307"/>
      <c r="S518" s="307"/>
      <c r="T518" s="307"/>
      <c r="U518" s="307"/>
      <c r="V518" s="307"/>
      <c r="W518" s="317"/>
      <c r="X518" s="317"/>
      <c r="Y518" s="317"/>
      <c r="Z518" s="317"/>
      <c r="AA518" s="317"/>
      <c r="AB518" s="317"/>
      <c r="AC518" s="317"/>
      <c r="AD518" s="317"/>
      <c r="AE518" s="317"/>
      <c r="AF518" s="317"/>
      <c r="AG518" s="317"/>
      <c r="AH518" s="317"/>
      <c r="AI518" s="317"/>
      <c r="AJ518" s="317"/>
      <c r="AK518" s="317"/>
      <c r="AL518" s="317"/>
      <c r="AM518" s="317"/>
      <c r="AN518" s="317"/>
      <c r="AO518" s="317"/>
      <c r="AP518" s="317"/>
      <c r="AQ518" s="317"/>
      <c r="AR518" s="317"/>
      <c r="AS518" s="317"/>
      <c r="AT518" s="317"/>
      <c r="AU518" s="317"/>
      <c r="AV518" s="317"/>
      <c r="AW518" s="317"/>
      <c r="AX518" s="317"/>
      <c r="AY518" s="317"/>
      <c r="AZ518" s="317"/>
      <c r="BA518" s="317"/>
      <c r="BB518" s="317"/>
      <c r="BC518" s="317"/>
      <c r="BD518" s="317"/>
      <c r="BE518" s="317"/>
      <c r="BF518" s="317"/>
      <c r="BG518" s="317"/>
      <c r="BH518" s="317"/>
      <c r="BI518" s="317"/>
      <c r="BJ518" s="317"/>
      <c r="BK518" s="317"/>
      <c r="BL518" s="317"/>
      <c r="BM518" s="317"/>
      <c r="BN518" s="317"/>
      <c r="BO518" s="317"/>
      <c r="BP518" s="317"/>
      <c r="BQ518" s="317"/>
      <c r="BR518" s="317"/>
      <c r="BS518" s="317"/>
      <c r="BT518" s="317"/>
      <c r="BU518" s="317"/>
      <c r="BV518" s="317"/>
      <c r="BW518" s="317"/>
      <c r="BX518" s="317"/>
      <c r="BY518" s="317"/>
      <c r="BZ518" s="317"/>
    </row>
    <row r="519" spans="3:78">
      <c r="C519" s="318"/>
      <c r="D519" s="318"/>
      <c r="E519" s="318"/>
      <c r="F519" s="307"/>
      <c r="G519" s="307"/>
      <c r="H519" s="307"/>
      <c r="I519" s="307"/>
      <c r="J519" s="307"/>
      <c r="K519" s="307"/>
      <c r="L519" s="307"/>
      <c r="M519" s="307"/>
      <c r="N519" s="307"/>
      <c r="O519" s="307"/>
      <c r="P519" s="307"/>
      <c r="Q519" s="307"/>
      <c r="R519" s="307"/>
      <c r="S519" s="307"/>
      <c r="T519" s="307"/>
      <c r="U519" s="307"/>
      <c r="V519" s="307"/>
      <c r="W519" s="317"/>
      <c r="X519" s="317"/>
      <c r="Y519" s="317"/>
      <c r="Z519" s="317"/>
      <c r="AA519" s="317"/>
      <c r="AB519" s="317"/>
      <c r="AC519" s="317"/>
      <c r="AD519" s="317"/>
      <c r="AE519" s="317"/>
      <c r="AF519" s="317"/>
      <c r="AG519" s="317"/>
      <c r="AH519" s="317"/>
      <c r="AI519" s="317"/>
      <c r="AJ519" s="317"/>
      <c r="AK519" s="317"/>
      <c r="AL519" s="317"/>
      <c r="AM519" s="317"/>
      <c r="AN519" s="317"/>
      <c r="AO519" s="317"/>
      <c r="AP519" s="317"/>
      <c r="AQ519" s="317"/>
      <c r="AR519" s="317"/>
      <c r="AS519" s="317"/>
      <c r="AT519" s="317"/>
      <c r="AU519" s="317"/>
      <c r="AV519" s="317"/>
      <c r="AW519" s="317"/>
      <c r="AX519" s="317"/>
      <c r="AY519" s="317"/>
      <c r="AZ519" s="317"/>
      <c r="BA519" s="317"/>
      <c r="BB519" s="317"/>
      <c r="BC519" s="317"/>
      <c r="BD519" s="317"/>
      <c r="BE519" s="317"/>
      <c r="BF519" s="317"/>
      <c r="BG519" s="317"/>
      <c r="BH519" s="317"/>
      <c r="BI519" s="317"/>
      <c r="BJ519" s="317"/>
      <c r="BK519" s="317"/>
      <c r="BL519" s="317"/>
      <c r="BM519" s="317"/>
      <c r="BN519" s="317"/>
      <c r="BO519" s="317"/>
      <c r="BP519" s="317"/>
      <c r="BQ519" s="317"/>
      <c r="BR519" s="317"/>
      <c r="BS519" s="317"/>
      <c r="BT519" s="317"/>
      <c r="BU519" s="317"/>
      <c r="BV519" s="317"/>
      <c r="BW519" s="317"/>
      <c r="BX519" s="317"/>
      <c r="BY519" s="317"/>
      <c r="BZ519" s="317"/>
    </row>
    <row r="520" spans="3:78">
      <c r="C520" s="318"/>
      <c r="D520" s="318"/>
      <c r="E520" s="318"/>
      <c r="F520" s="307"/>
      <c r="G520" s="307"/>
      <c r="H520" s="307"/>
      <c r="I520" s="307"/>
      <c r="J520" s="307"/>
      <c r="K520" s="307"/>
      <c r="L520" s="307"/>
      <c r="M520" s="307"/>
      <c r="N520" s="307"/>
      <c r="O520" s="307"/>
      <c r="P520" s="307"/>
      <c r="Q520" s="307"/>
      <c r="R520" s="307"/>
      <c r="S520" s="307"/>
      <c r="T520" s="307"/>
      <c r="U520" s="307"/>
      <c r="V520" s="307"/>
      <c r="W520" s="317"/>
      <c r="X520" s="317"/>
      <c r="Y520" s="317"/>
      <c r="Z520" s="317"/>
      <c r="AA520" s="317"/>
      <c r="AB520" s="317"/>
      <c r="AC520" s="317"/>
      <c r="AD520" s="317"/>
      <c r="AE520" s="317"/>
      <c r="AF520" s="317"/>
      <c r="AG520" s="317"/>
      <c r="AH520" s="317"/>
      <c r="AI520" s="317"/>
      <c r="AJ520" s="317"/>
      <c r="AK520" s="317"/>
      <c r="AL520" s="317"/>
      <c r="AM520" s="317"/>
      <c r="AN520" s="317"/>
      <c r="AO520" s="317"/>
      <c r="AP520" s="317"/>
      <c r="AQ520" s="317"/>
      <c r="AR520" s="317"/>
      <c r="AS520" s="317"/>
      <c r="AT520" s="317"/>
      <c r="AU520" s="317"/>
      <c r="AV520" s="317"/>
      <c r="AW520" s="317"/>
      <c r="AX520" s="317"/>
      <c r="AY520" s="317"/>
      <c r="AZ520" s="317"/>
      <c r="BA520" s="317"/>
      <c r="BB520" s="317"/>
      <c r="BC520" s="317"/>
      <c r="BD520" s="317"/>
      <c r="BE520" s="317"/>
      <c r="BF520" s="317"/>
      <c r="BG520" s="317"/>
      <c r="BH520" s="317"/>
      <c r="BI520" s="317"/>
      <c r="BJ520" s="317"/>
      <c r="BK520" s="317"/>
      <c r="BL520" s="317"/>
      <c r="BM520" s="317"/>
      <c r="BN520" s="317"/>
      <c r="BO520" s="317"/>
      <c r="BP520" s="317"/>
      <c r="BQ520" s="317"/>
      <c r="BR520" s="317"/>
      <c r="BS520" s="317"/>
      <c r="BT520" s="317"/>
      <c r="BU520" s="317"/>
      <c r="BV520" s="317"/>
      <c r="BW520" s="317"/>
      <c r="BX520" s="317"/>
      <c r="BY520" s="317"/>
      <c r="BZ520" s="317"/>
    </row>
    <row r="521" spans="3:78">
      <c r="C521" s="318"/>
      <c r="D521" s="318"/>
      <c r="E521" s="318"/>
      <c r="F521" s="307"/>
      <c r="G521" s="307"/>
      <c r="H521" s="307"/>
      <c r="I521" s="307"/>
      <c r="J521" s="307"/>
      <c r="K521" s="307"/>
      <c r="L521" s="307"/>
      <c r="M521" s="307"/>
      <c r="N521" s="307"/>
      <c r="O521" s="307"/>
      <c r="P521" s="307"/>
      <c r="Q521" s="307"/>
      <c r="R521" s="307"/>
      <c r="S521" s="307"/>
      <c r="T521" s="307"/>
      <c r="U521" s="307"/>
      <c r="V521" s="307"/>
      <c r="W521" s="317"/>
      <c r="X521" s="317"/>
      <c r="Y521" s="317"/>
      <c r="Z521" s="317"/>
      <c r="AA521" s="317"/>
      <c r="AB521" s="317"/>
      <c r="AC521" s="317"/>
      <c r="AD521" s="317"/>
      <c r="AE521" s="317"/>
      <c r="AF521" s="317"/>
      <c r="AG521" s="317"/>
      <c r="AH521" s="317"/>
      <c r="AI521" s="317"/>
      <c r="AJ521" s="317"/>
      <c r="AK521" s="317"/>
      <c r="AL521" s="317"/>
      <c r="AM521" s="317"/>
      <c r="AN521" s="317"/>
      <c r="AO521" s="317"/>
      <c r="AP521" s="317"/>
      <c r="AQ521" s="317"/>
      <c r="AR521" s="317"/>
      <c r="AS521" s="317"/>
      <c r="AT521" s="317"/>
      <c r="AU521" s="317"/>
      <c r="AV521" s="317"/>
      <c r="AW521" s="317"/>
      <c r="AX521" s="317"/>
      <c r="AY521" s="317"/>
      <c r="AZ521" s="317"/>
      <c r="BA521" s="317"/>
      <c r="BB521" s="317"/>
      <c r="BC521" s="317"/>
      <c r="BD521" s="317"/>
      <c r="BE521" s="317"/>
      <c r="BF521" s="317"/>
      <c r="BG521" s="317"/>
      <c r="BH521" s="317"/>
      <c r="BI521" s="317"/>
      <c r="BJ521" s="317"/>
      <c r="BK521" s="317"/>
      <c r="BL521" s="317"/>
      <c r="BM521" s="317"/>
      <c r="BN521" s="317"/>
      <c r="BO521" s="317"/>
      <c r="BP521" s="317"/>
      <c r="BQ521" s="317"/>
      <c r="BR521" s="317"/>
      <c r="BS521" s="317"/>
      <c r="BT521" s="317"/>
      <c r="BU521" s="317"/>
      <c r="BV521" s="317"/>
      <c r="BW521" s="317"/>
      <c r="BX521" s="317"/>
      <c r="BY521" s="317"/>
      <c r="BZ521" s="317"/>
    </row>
    <row r="522" spans="3:78">
      <c r="C522" s="318"/>
      <c r="D522" s="318"/>
      <c r="E522" s="318"/>
      <c r="F522" s="307"/>
      <c r="G522" s="307"/>
      <c r="H522" s="307"/>
      <c r="I522" s="307"/>
      <c r="J522" s="307"/>
      <c r="K522" s="307"/>
      <c r="L522" s="307"/>
      <c r="M522" s="307"/>
      <c r="N522" s="307"/>
      <c r="O522" s="307"/>
      <c r="P522" s="307"/>
      <c r="Q522" s="307"/>
      <c r="R522" s="307"/>
      <c r="S522" s="307"/>
      <c r="T522" s="307"/>
      <c r="U522" s="307"/>
      <c r="V522" s="307"/>
      <c r="W522" s="317"/>
      <c r="X522" s="317"/>
      <c r="Y522" s="317"/>
      <c r="Z522" s="317"/>
      <c r="AA522" s="317"/>
      <c r="AB522" s="317"/>
      <c r="AC522" s="317"/>
      <c r="AD522" s="317"/>
      <c r="AE522" s="317"/>
      <c r="AF522" s="317"/>
      <c r="AG522" s="317"/>
      <c r="AH522" s="317"/>
      <c r="AI522" s="317"/>
      <c r="AJ522" s="317"/>
      <c r="AK522" s="317"/>
      <c r="AL522" s="317"/>
      <c r="AM522" s="317"/>
      <c r="AN522" s="317"/>
      <c r="AO522" s="317"/>
      <c r="AP522" s="317"/>
      <c r="AQ522" s="317"/>
      <c r="AR522" s="317"/>
      <c r="AS522" s="317"/>
      <c r="AT522" s="317"/>
      <c r="AU522" s="317"/>
      <c r="AV522" s="317"/>
      <c r="AW522" s="317"/>
      <c r="AX522" s="317"/>
      <c r="AY522" s="317"/>
      <c r="AZ522" s="317"/>
      <c r="BA522" s="317"/>
      <c r="BB522" s="317"/>
      <c r="BC522" s="317"/>
      <c r="BD522" s="317"/>
      <c r="BE522" s="317"/>
      <c r="BF522" s="317"/>
      <c r="BG522" s="317"/>
      <c r="BH522" s="317"/>
      <c r="BI522" s="317"/>
      <c r="BJ522" s="317"/>
      <c r="BK522" s="317"/>
      <c r="BL522" s="317"/>
      <c r="BM522" s="317"/>
      <c r="BN522" s="317"/>
      <c r="BO522" s="317"/>
      <c r="BP522" s="317"/>
      <c r="BQ522" s="317"/>
      <c r="BR522" s="317"/>
      <c r="BS522" s="317"/>
      <c r="BT522" s="317"/>
      <c r="BU522" s="317"/>
      <c r="BV522" s="317"/>
      <c r="BW522" s="317"/>
      <c r="BX522" s="317"/>
      <c r="BY522" s="317"/>
      <c r="BZ522" s="317"/>
    </row>
    <row r="523" spans="3:78">
      <c r="C523" s="318"/>
      <c r="D523" s="318"/>
      <c r="E523" s="318"/>
      <c r="F523" s="307"/>
      <c r="G523" s="307"/>
      <c r="H523" s="307"/>
      <c r="I523" s="307"/>
      <c r="J523" s="307"/>
      <c r="K523" s="307"/>
      <c r="L523" s="307"/>
      <c r="M523" s="307"/>
      <c r="N523" s="307"/>
      <c r="O523" s="307"/>
      <c r="P523" s="307"/>
      <c r="Q523" s="307"/>
      <c r="R523" s="307"/>
      <c r="S523" s="307"/>
      <c r="T523" s="307"/>
      <c r="U523" s="307"/>
      <c r="V523" s="307"/>
      <c r="W523" s="317"/>
      <c r="X523" s="317"/>
      <c r="Y523" s="317"/>
      <c r="Z523" s="317"/>
      <c r="AA523" s="317"/>
      <c r="AB523" s="317"/>
      <c r="AC523" s="317"/>
      <c r="AD523" s="317"/>
      <c r="AE523" s="317"/>
      <c r="AF523" s="317"/>
      <c r="AG523" s="317"/>
      <c r="AH523" s="317"/>
      <c r="AI523" s="317"/>
      <c r="AJ523" s="317"/>
      <c r="AK523" s="317"/>
      <c r="AL523" s="317"/>
      <c r="AM523" s="317"/>
      <c r="AN523" s="317"/>
      <c r="AO523" s="317"/>
      <c r="AP523" s="317"/>
      <c r="AQ523" s="317"/>
      <c r="AR523" s="317"/>
      <c r="AS523" s="317"/>
      <c r="AT523" s="317"/>
      <c r="AU523" s="317"/>
      <c r="AV523" s="317"/>
      <c r="AW523" s="317"/>
      <c r="AX523" s="317"/>
      <c r="AY523" s="317"/>
      <c r="AZ523" s="317"/>
      <c r="BA523" s="317"/>
      <c r="BB523" s="317"/>
      <c r="BC523" s="317"/>
      <c r="BD523" s="317"/>
      <c r="BE523" s="317"/>
      <c r="BF523" s="317"/>
      <c r="BG523" s="317"/>
      <c r="BH523" s="317"/>
      <c r="BI523" s="317"/>
      <c r="BJ523" s="317"/>
      <c r="BK523" s="317"/>
      <c r="BL523" s="317"/>
      <c r="BM523" s="317"/>
      <c r="BN523" s="317"/>
      <c r="BO523" s="317"/>
      <c r="BP523" s="317"/>
      <c r="BQ523" s="317"/>
      <c r="BR523" s="317"/>
      <c r="BS523" s="317"/>
      <c r="BT523" s="317"/>
      <c r="BU523" s="317"/>
      <c r="BV523" s="317"/>
      <c r="BW523" s="317"/>
      <c r="BX523" s="317"/>
      <c r="BY523" s="317"/>
      <c r="BZ523" s="317"/>
    </row>
    <row r="524" spans="3:78">
      <c r="C524" s="318"/>
      <c r="D524" s="318"/>
      <c r="E524" s="318"/>
      <c r="F524" s="307"/>
      <c r="G524" s="307"/>
      <c r="H524" s="307"/>
      <c r="I524" s="307"/>
      <c r="J524" s="307"/>
      <c r="K524" s="307"/>
      <c r="L524" s="307"/>
      <c r="M524" s="307"/>
      <c r="N524" s="307"/>
      <c r="O524" s="307"/>
      <c r="P524" s="307"/>
      <c r="Q524" s="307"/>
      <c r="R524" s="307"/>
      <c r="S524" s="307"/>
      <c r="T524" s="307"/>
      <c r="U524" s="307"/>
      <c r="V524" s="307"/>
      <c r="W524" s="317"/>
      <c r="X524" s="317"/>
      <c r="Y524" s="317"/>
      <c r="Z524" s="317"/>
      <c r="AA524" s="317"/>
      <c r="AB524" s="317"/>
      <c r="AC524" s="317"/>
      <c r="AD524" s="317"/>
      <c r="AE524" s="317"/>
      <c r="AF524" s="317"/>
      <c r="AG524" s="317"/>
      <c r="AH524" s="317"/>
      <c r="AI524" s="317"/>
      <c r="AJ524" s="317"/>
      <c r="AK524" s="317"/>
      <c r="AL524" s="317"/>
      <c r="AM524" s="317"/>
      <c r="AN524" s="317"/>
      <c r="AO524" s="317"/>
      <c r="AP524" s="317"/>
      <c r="AQ524" s="317"/>
      <c r="AR524" s="317"/>
      <c r="AS524" s="317"/>
      <c r="AT524" s="317"/>
      <c r="AU524" s="317"/>
      <c r="AV524" s="317"/>
      <c r="AW524" s="317"/>
      <c r="AX524" s="317"/>
      <c r="AY524" s="317"/>
      <c r="AZ524" s="317"/>
      <c r="BA524" s="317"/>
      <c r="BB524" s="317"/>
      <c r="BC524" s="317"/>
      <c r="BD524" s="317"/>
      <c r="BE524" s="317"/>
      <c r="BF524" s="317"/>
      <c r="BG524" s="317"/>
      <c r="BH524" s="317"/>
      <c r="BI524" s="317"/>
      <c r="BJ524" s="317"/>
      <c r="BK524" s="317"/>
      <c r="BL524" s="317"/>
      <c r="BM524" s="317"/>
      <c r="BN524" s="317"/>
      <c r="BO524" s="317"/>
      <c r="BP524" s="317"/>
      <c r="BQ524" s="317"/>
      <c r="BR524" s="317"/>
      <c r="BS524" s="317"/>
      <c r="BT524" s="317"/>
      <c r="BU524" s="317"/>
      <c r="BV524" s="317"/>
      <c r="BW524" s="317"/>
      <c r="BX524" s="317"/>
      <c r="BY524" s="317"/>
      <c r="BZ524" s="317"/>
    </row>
    <row r="525" spans="3:78">
      <c r="C525" s="318"/>
      <c r="D525" s="318"/>
      <c r="E525" s="318"/>
      <c r="F525" s="307"/>
      <c r="G525" s="307"/>
      <c r="H525" s="307"/>
      <c r="I525" s="307"/>
      <c r="J525" s="307"/>
      <c r="K525" s="307"/>
      <c r="L525" s="307"/>
      <c r="M525" s="307"/>
      <c r="N525" s="307"/>
      <c r="O525" s="307"/>
      <c r="P525" s="307"/>
      <c r="Q525" s="307"/>
      <c r="R525" s="307"/>
      <c r="S525" s="307"/>
      <c r="T525" s="307"/>
      <c r="U525" s="307"/>
      <c r="V525" s="307"/>
      <c r="W525" s="317"/>
      <c r="X525" s="317"/>
      <c r="Y525" s="317"/>
      <c r="Z525" s="317"/>
      <c r="AA525" s="317"/>
      <c r="AB525" s="317"/>
      <c r="AC525" s="317"/>
      <c r="AD525" s="317"/>
      <c r="AE525" s="317"/>
      <c r="AF525" s="317"/>
      <c r="AG525" s="317"/>
      <c r="AH525" s="317"/>
      <c r="AI525" s="317"/>
      <c r="AJ525" s="317"/>
      <c r="AK525" s="317"/>
      <c r="AL525" s="317"/>
      <c r="AM525" s="317"/>
      <c r="AN525" s="317"/>
      <c r="AO525" s="317"/>
      <c r="AP525" s="317"/>
      <c r="AQ525" s="317"/>
      <c r="AR525" s="317"/>
      <c r="AS525" s="317"/>
      <c r="AT525" s="317"/>
      <c r="AU525" s="317"/>
      <c r="AV525" s="317"/>
      <c r="AW525" s="317"/>
      <c r="AX525" s="317"/>
      <c r="AY525" s="317"/>
      <c r="AZ525" s="317"/>
      <c r="BA525" s="317"/>
      <c r="BB525" s="317"/>
      <c r="BC525" s="317"/>
      <c r="BD525" s="317"/>
      <c r="BE525" s="317"/>
      <c r="BF525" s="317"/>
      <c r="BG525" s="317"/>
      <c r="BH525" s="317"/>
      <c r="BI525" s="317"/>
      <c r="BJ525" s="317"/>
      <c r="BK525" s="317"/>
      <c r="BL525" s="317"/>
      <c r="BM525" s="317"/>
      <c r="BN525" s="317"/>
      <c r="BO525" s="317"/>
      <c r="BP525" s="317"/>
      <c r="BQ525" s="317"/>
      <c r="BR525" s="317"/>
      <c r="BS525" s="317"/>
      <c r="BT525" s="317"/>
      <c r="BU525" s="317"/>
      <c r="BV525" s="317"/>
      <c r="BW525" s="317"/>
      <c r="BX525" s="317"/>
      <c r="BY525" s="317"/>
      <c r="BZ525" s="317"/>
    </row>
    <row r="526" spans="3:78">
      <c r="C526" s="318"/>
      <c r="D526" s="318"/>
      <c r="E526" s="318"/>
      <c r="F526" s="307"/>
      <c r="G526" s="307"/>
      <c r="H526" s="307"/>
      <c r="I526" s="307"/>
      <c r="J526" s="307"/>
      <c r="K526" s="307"/>
      <c r="L526" s="307"/>
      <c r="M526" s="307"/>
      <c r="N526" s="307"/>
      <c r="O526" s="307"/>
      <c r="P526" s="307"/>
      <c r="Q526" s="307"/>
      <c r="R526" s="307"/>
      <c r="S526" s="307"/>
      <c r="T526" s="307"/>
      <c r="U526" s="307"/>
      <c r="V526" s="307"/>
      <c r="W526" s="317"/>
      <c r="X526" s="317"/>
      <c r="Y526" s="317"/>
      <c r="Z526" s="317"/>
      <c r="AA526" s="317"/>
      <c r="AB526" s="317"/>
      <c r="AC526" s="317"/>
      <c r="AD526" s="317"/>
      <c r="AE526" s="317"/>
      <c r="AF526" s="317"/>
      <c r="AG526" s="317"/>
      <c r="AH526" s="317"/>
      <c r="AI526" s="317"/>
      <c r="AJ526" s="317"/>
      <c r="AK526" s="317"/>
      <c r="AL526" s="317"/>
      <c r="AM526" s="317"/>
      <c r="AN526" s="317"/>
      <c r="AO526" s="317"/>
      <c r="AP526" s="317"/>
      <c r="AQ526" s="317"/>
      <c r="AR526" s="317"/>
      <c r="AS526" s="317"/>
      <c r="AT526" s="317"/>
      <c r="AU526" s="317"/>
      <c r="AV526" s="317"/>
      <c r="AW526" s="317"/>
      <c r="AX526" s="317"/>
      <c r="AY526" s="317"/>
      <c r="AZ526" s="317"/>
      <c r="BA526" s="317"/>
      <c r="BB526" s="317"/>
      <c r="BC526" s="317"/>
      <c r="BD526" s="317"/>
      <c r="BE526" s="317"/>
      <c r="BF526" s="317"/>
      <c r="BG526" s="317"/>
      <c r="BH526" s="317"/>
      <c r="BI526" s="317"/>
      <c r="BJ526" s="317"/>
      <c r="BK526" s="317"/>
      <c r="BL526" s="317"/>
      <c r="BM526" s="317"/>
      <c r="BN526" s="317"/>
      <c r="BO526" s="317"/>
      <c r="BP526" s="317"/>
      <c r="BQ526" s="317"/>
      <c r="BR526" s="317"/>
      <c r="BS526" s="317"/>
      <c r="BT526" s="317"/>
      <c r="BU526" s="317"/>
      <c r="BV526" s="317"/>
      <c r="BW526" s="317"/>
      <c r="BX526" s="317"/>
      <c r="BY526" s="317"/>
      <c r="BZ526" s="317"/>
    </row>
    <row r="527" spans="3:78">
      <c r="C527" s="318"/>
      <c r="D527" s="318"/>
      <c r="E527" s="318"/>
      <c r="F527" s="307"/>
      <c r="G527" s="307"/>
      <c r="H527" s="307"/>
      <c r="I527" s="307"/>
      <c r="J527" s="307"/>
      <c r="K527" s="307"/>
      <c r="L527" s="307"/>
      <c r="M527" s="307"/>
      <c r="N527" s="307"/>
      <c r="O527" s="307"/>
      <c r="P527" s="307"/>
      <c r="Q527" s="307"/>
      <c r="R527" s="307"/>
      <c r="S527" s="307"/>
      <c r="T527" s="307"/>
      <c r="U527" s="307"/>
      <c r="V527" s="307"/>
      <c r="W527" s="317"/>
      <c r="X527" s="317"/>
      <c r="Y527" s="317"/>
      <c r="Z527" s="317"/>
      <c r="AA527" s="317"/>
      <c r="AB527" s="317"/>
      <c r="AC527" s="317"/>
      <c r="AD527" s="317"/>
      <c r="AE527" s="317"/>
      <c r="AF527" s="317"/>
      <c r="AG527" s="317"/>
      <c r="AH527" s="317"/>
      <c r="AI527" s="317"/>
      <c r="AJ527" s="317"/>
      <c r="AK527" s="317"/>
      <c r="AL527" s="317"/>
      <c r="AM527" s="317"/>
      <c r="AN527" s="317"/>
      <c r="AO527" s="317"/>
      <c r="AP527" s="317"/>
      <c r="AQ527" s="317"/>
      <c r="AR527" s="317"/>
      <c r="AS527" s="317"/>
      <c r="AT527" s="317"/>
      <c r="AU527" s="317"/>
      <c r="AV527" s="317"/>
      <c r="AW527" s="317"/>
      <c r="AX527" s="317"/>
      <c r="AY527" s="317"/>
      <c r="AZ527" s="317"/>
      <c r="BA527" s="317"/>
      <c r="BB527" s="317"/>
      <c r="BC527" s="317"/>
      <c r="BD527" s="317"/>
      <c r="BE527" s="317"/>
      <c r="BF527" s="317"/>
      <c r="BG527" s="317"/>
      <c r="BH527" s="317"/>
      <c r="BI527" s="317"/>
      <c r="BJ527" s="317"/>
      <c r="BK527" s="317"/>
      <c r="BL527" s="317"/>
      <c r="BM527" s="317"/>
      <c r="BN527" s="317"/>
      <c r="BO527" s="317"/>
      <c r="BP527" s="317"/>
      <c r="BQ527" s="317"/>
      <c r="BR527" s="317"/>
      <c r="BS527" s="317"/>
      <c r="BT527" s="317"/>
      <c r="BU527" s="317"/>
      <c r="BV527" s="317"/>
      <c r="BW527" s="317"/>
      <c r="BX527" s="317"/>
      <c r="BY527" s="317"/>
      <c r="BZ527" s="317"/>
    </row>
    <row r="528" spans="3:78">
      <c r="C528" s="318"/>
      <c r="D528" s="318"/>
      <c r="E528" s="318"/>
      <c r="F528" s="307"/>
      <c r="G528" s="307"/>
      <c r="H528" s="307"/>
      <c r="I528" s="307"/>
      <c r="J528" s="307"/>
      <c r="K528" s="307"/>
      <c r="L528" s="307"/>
      <c r="M528" s="307"/>
      <c r="N528" s="307"/>
      <c r="O528" s="307"/>
      <c r="P528" s="307"/>
      <c r="Q528" s="307"/>
      <c r="R528" s="307"/>
      <c r="S528" s="307"/>
      <c r="T528" s="307"/>
      <c r="U528" s="307"/>
      <c r="V528" s="307"/>
      <c r="W528" s="317"/>
      <c r="X528" s="317"/>
      <c r="Y528" s="317"/>
      <c r="Z528" s="317"/>
      <c r="AA528" s="317"/>
      <c r="AB528" s="317"/>
      <c r="AC528" s="317"/>
      <c r="AD528" s="317"/>
      <c r="AE528" s="317"/>
      <c r="AF528" s="317"/>
      <c r="AG528" s="317"/>
      <c r="AH528" s="317"/>
      <c r="AI528" s="317"/>
      <c r="AJ528" s="317"/>
      <c r="AK528" s="317"/>
      <c r="AL528" s="317"/>
      <c r="AM528" s="317"/>
      <c r="AN528" s="317"/>
      <c r="AO528" s="317"/>
      <c r="AP528" s="317"/>
      <c r="AQ528" s="317"/>
      <c r="AR528" s="317"/>
      <c r="AS528" s="317"/>
      <c r="AT528" s="317"/>
      <c r="AU528" s="317"/>
      <c r="AV528" s="317"/>
      <c r="AW528" s="317"/>
      <c r="AX528" s="317"/>
      <c r="AY528" s="317"/>
      <c r="AZ528" s="317"/>
      <c r="BA528" s="317"/>
      <c r="BB528" s="317"/>
      <c r="BC528" s="317"/>
      <c r="BD528" s="317"/>
      <c r="BE528" s="317"/>
      <c r="BF528" s="317"/>
      <c r="BG528" s="317"/>
      <c r="BH528" s="317"/>
      <c r="BI528" s="317"/>
      <c r="BJ528" s="317"/>
      <c r="BK528" s="317"/>
      <c r="BL528" s="317"/>
      <c r="BM528" s="317"/>
      <c r="BN528" s="317"/>
      <c r="BO528" s="317"/>
      <c r="BP528" s="317"/>
      <c r="BQ528" s="317"/>
      <c r="BR528" s="317"/>
      <c r="BS528" s="317"/>
      <c r="BT528" s="317"/>
      <c r="BU528" s="317"/>
      <c r="BV528" s="317"/>
      <c r="BW528" s="317"/>
      <c r="BX528" s="317"/>
      <c r="BY528" s="317"/>
      <c r="BZ528" s="317"/>
    </row>
    <row r="529" spans="3:78">
      <c r="C529" s="318"/>
      <c r="D529" s="318"/>
      <c r="E529" s="318"/>
      <c r="F529" s="307"/>
      <c r="G529" s="307"/>
      <c r="H529" s="307"/>
      <c r="I529" s="307"/>
      <c r="J529" s="307"/>
      <c r="K529" s="307"/>
      <c r="L529" s="307"/>
      <c r="M529" s="307"/>
      <c r="N529" s="307"/>
      <c r="O529" s="307"/>
      <c r="P529" s="307"/>
      <c r="Q529" s="307"/>
      <c r="R529" s="307"/>
      <c r="S529" s="307"/>
      <c r="T529" s="307"/>
      <c r="U529" s="307"/>
      <c r="V529" s="307"/>
      <c r="W529" s="317"/>
      <c r="X529" s="317"/>
      <c r="Y529" s="317"/>
      <c r="Z529" s="317"/>
      <c r="AA529" s="317"/>
      <c r="AB529" s="317"/>
      <c r="AC529" s="317"/>
      <c r="AD529" s="317"/>
      <c r="AE529" s="317"/>
      <c r="AF529" s="317"/>
      <c r="AG529" s="317"/>
      <c r="AH529" s="317"/>
      <c r="AI529" s="317"/>
      <c r="AJ529" s="317"/>
      <c r="AK529" s="317"/>
      <c r="AL529" s="317"/>
      <c r="AM529" s="317"/>
      <c r="AN529" s="317"/>
      <c r="AO529" s="317"/>
      <c r="AP529" s="317"/>
      <c r="AQ529" s="317"/>
      <c r="AR529" s="317"/>
      <c r="AS529" s="317"/>
      <c r="AT529" s="317"/>
      <c r="AU529" s="317"/>
      <c r="AV529" s="317"/>
      <c r="AW529" s="317"/>
      <c r="AX529" s="317"/>
      <c r="AY529" s="317"/>
      <c r="AZ529" s="317"/>
      <c r="BA529" s="317"/>
      <c r="BB529" s="317"/>
      <c r="BC529" s="317"/>
      <c r="BD529" s="317"/>
      <c r="BE529" s="317"/>
      <c r="BF529" s="317"/>
      <c r="BG529" s="317"/>
      <c r="BH529" s="317"/>
      <c r="BI529" s="317"/>
      <c r="BJ529" s="317"/>
      <c r="BK529" s="317"/>
      <c r="BL529" s="317"/>
      <c r="BM529" s="317"/>
      <c r="BN529" s="317"/>
      <c r="BO529" s="317"/>
      <c r="BP529" s="317"/>
      <c r="BQ529" s="317"/>
      <c r="BR529" s="317"/>
      <c r="BS529" s="317"/>
      <c r="BT529" s="317"/>
      <c r="BU529" s="317"/>
      <c r="BV529" s="317"/>
      <c r="BW529" s="317"/>
      <c r="BX529" s="317"/>
      <c r="BY529" s="317"/>
      <c r="BZ529" s="317"/>
    </row>
    <row r="530" spans="3:78">
      <c r="C530" s="318"/>
      <c r="D530" s="318"/>
      <c r="E530" s="318"/>
      <c r="F530" s="307"/>
      <c r="G530" s="307"/>
      <c r="H530" s="307"/>
      <c r="I530" s="307"/>
      <c r="J530" s="307"/>
      <c r="K530" s="307"/>
      <c r="L530" s="307"/>
      <c r="M530" s="307"/>
      <c r="N530" s="307"/>
      <c r="O530" s="307"/>
      <c r="P530" s="307"/>
      <c r="Q530" s="307"/>
      <c r="R530" s="307"/>
      <c r="S530" s="307"/>
      <c r="T530" s="307"/>
      <c r="U530" s="307"/>
      <c r="V530" s="307"/>
      <c r="W530" s="317"/>
      <c r="X530" s="317"/>
      <c r="Y530" s="317"/>
      <c r="Z530" s="317"/>
      <c r="AA530" s="317"/>
      <c r="AB530" s="317"/>
      <c r="AC530" s="317"/>
      <c r="AD530" s="317"/>
      <c r="AE530" s="317"/>
      <c r="AF530" s="317"/>
      <c r="AG530" s="317"/>
      <c r="AH530" s="317"/>
      <c r="AI530" s="317"/>
      <c r="AJ530" s="317"/>
      <c r="AK530" s="317"/>
      <c r="AL530" s="317"/>
      <c r="AM530" s="317"/>
      <c r="AN530" s="317"/>
      <c r="AO530" s="317"/>
      <c r="AP530" s="317"/>
      <c r="AQ530" s="317"/>
      <c r="AR530" s="317"/>
      <c r="AS530" s="317"/>
      <c r="AT530" s="317"/>
      <c r="AU530" s="317"/>
      <c r="AV530" s="317"/>
      <c r="AW530" s="317"/>
      <c r="AX530" s="317"/>
      <c r="AY530" s="317"/>
      <c r="AZ530" s="317"/>
      <c r="BA530" s="317"/>
      <c r="BB530" s="317"/>
      <c r="BC530" s="317"/>
      <c r="BD530" s="317"/>
      <c r="BE530" s="317"/>
      <c r="BF530" s="317"/>
      <c r="BG530" s="317"/>
      <c r="BH530" s="317"/>
      <c r="BI530" s="317"/>
      <c r="BJ530" s="317"/>
      <c r="BK530" s="317"/>
      <c r="BL530" s="317"/>
      <c r="BM530" s="317"/>
      <c r="BN530" s="317"/>
      <c r="BO530" s="317"/>
      <c r="BP530" s="317"/>
      <c r="BQ530" s="317"/>
      <c r="BR530" s="317"/>
      <c r="BS530" s="317"/>
      <c r="BT530" s="317"/>
      <c r="BU530" s="317"/>
      <c r="BV530" s="317"/>
      <c r="BW530" s="317"/>
      <c r="BX530" s="317"/>
      <c r="BY530" s="317"/>
      <c r="BZ530" s="317"/>
    </row>
    <row r="531" spans="3:78">
      <c r="C531" s="318"/>
      <c r="D531" s="318"/>
      <c r="E531" s="318"/>
      <c r="F531" s="307"/>
      <c r="G531" s="307"/>
      <c r="H531" s="307"/>
      <c r="I531" s="307"/>
      <c r="J531" s="307"/>
      <c r="K531" s="307"/>
      <c r="L531" s="307"/>
      <c r="M531" s="307"/>
      <c r="N531" s="307"/>
      <c r="O531" s="307"/>
      <c r="P531" s="307"/>
      <c r="Q531" s="307"/>
      <c r="R531" s="307"/>
      <c r="S531" s="307"/>
      <c r="T531" s="307"/>
      <c r="U531" s="307"/>
      <c r="V531" s="307"/>
      <c r="W531" s="317"/>
      <c r="X531" s="317"/>
      <c r="Y531" s="317"/>
      <c r="Z531" s="317"/>
      <c r="AA531" s="317"/>
      <c r="AB531" s="317"/>
      <c r="AC531" s="317"/>
      <c r="AD531" s="317"/>
      <c r="AE531" s="317"/>
      <c r="AF531" s="317"/>
      <c r="AG531" s="317"/>
      <c r="AH531" s="317"/>
      <c r="AI531" s="317"/>
      <c r="AJ531" s="317"/>
      <c r="AK531" s="317"/>
      <c r="AL531" s="317"/>
      <c r="AM531" s="317"/>
      <c r="AN531" s="317"/>
      <c r="AO531" s="317"/>
      <c r="AP531" s="317"/>
      <c r="AQ531" s="317"/>
      <c r="AR531" s="317"/>
      <c r="AS531" s="317"/>
      <c r="AT531" s="317"/>
      <c r="AU531" s="317"/>
      <c r="AV531" s="317"/>
      <c r="AW531" s="317"/>
      <c r="AX531" s="317"/>
      <c r="AY531" s="317"/>
      <c r="AZ531" s="317"/>
      <c r="BA531" s="317"/>
      <c r="BB531" s="317"/>
      <c r="BC531" s="317"/>
      <c r="BD531" s="317"/>
      <c r="BE531" s="317"/>
      <c r="BF531" s="317"/>
      <c r="BG531" s="317"/>
      <c r="BH531" s="317"/>
      <c r="BI531" s="317"/>
      <c r="BJ531" s="317"/>
      <c r="BK531" s="317"/>
      <c r="BL531" s="317"/>
      <c r="BM531" s="317"/>
      <c r="BN531" s="317"/>
      <c r="BO531" s="317"/>
      <c r="BP531" s="317"/>
      <c r="BQ531" s="317"/>
      <c r="BR531" s="317"/>
      <c r="BS531" s="317"/>
      <c r="BT531" s="317"/>
      <c r="BU531" s="317"/>
      <c r="BV531" s="317"/>
      <c r="BW531" s="317"/>
      <c r="BX531" s="317"/>
      <c r="BY531" s="317"/>
      <c r="BZ531" s="317"/>
    </row>
    <row r="532" spans="3:78">
      <c r="C532" s="318"/>
      <c r="D532" s="318"/>
      <c r="E532" s="318"/>
      <c r="F532" s="307"/>
      <c r="G532" s="307"/>
      <c r="H532" s="307"/>
      <c r="I532" s="307"/>
      <c r="J532" s="307"/>
      <c r="K532" s="307"/>
      <c r="L532" s="307"/>
      <c r="M532" s="307"/>
      <c r="N532" s="307"/>
      <c r="O532" s="307"/>
      <c r="P532" s="307"/>
      <c r="Q532" s="307"/>
      <c r="R532" s="307"/>
      <c r="S532" s="307"/>
      <c r="T532" s="307"/>
      <c r="U532" s="307"/>
      <c r="V532" s="307"/>
      <c r="W532" s="317"/>
      <c r="X532" s="317"/>
      <c r="Y532" s="317"/>
      <c r="Z532" s="317"/>
      <c r="AA532" s="317"/>
      <c r="AB532" s="317"/>
      <c r="AC532" s="317"/>
      <c r="AD532" s="317"/>
      <c r="AE532" s="317"/>
      <c r="AF532" s="317"/>
      <c r="AG532" s="317"/>
      <c r="AH532" s="317"/>
      <c r="AI532" s="317"/>
      <c r="AJ532" s="317"/>
      <c r="AK532" s="317"/>
      <c r="AL532" s="317"/>
      <c r="AM532" s="317"/>
      <c r="AN532" s="317"/>
      <c r="AO532" s="317"/>
      <c r="AP532" s="317"/>
      <c r="AQ532" s="317"/>
      <c r="AR532" s="317"/>
      <c r="AS532" s="317"/>
      <c r="AT532" s="317"/>
      <c r="AU532" s="317"/>
      <c r="AV532" s="317"/>
      <c r="AW532" s="317"/>
      <c r="AX532" s="317"/>
      <c r="AY532" s="317"/>
      <c r="AZ532" s="317"/>
      <c r="BA532" s="317"/>
      <c r="BB532" s="317"/>
      <c r="BC532" s="317"/>
      <c r="BD532" s="317"/>
      <c r="BE532" s="317"/>
      <c r="BF532" s="317"/>
      <c r="BG532" s="317"/>
      <c r="BH532" s="317"/>
      <c r="BI532" s="317"/>
      <c r="BJ532" s="317"/>
      <c r="BK532" s="317"/>
      <c r="BL532" s="317"/>
      <c r="BM532" s="317"/>
      <c r="BN532" s="317"/>
      <c r="BO532" s="317"/>
      <c r="BP532" s="317"/>
      <c r="BQ532" s="317"/>
      <c r="BR532" s="317"/>
      <c r="BS532" s="317"/>
      <c r="BT532" s="317"/>
      <c r="BU532" s="317"/>
      <c r="BV532" s="317"/>
      <c r="BW532" s="317"/>
      <c r="BX532" s="317"/>
      <c r="BY532" s="317"/>
      <c r="BZ532" s="317"/>
    </row>
    <row r="533" spans="3:78">
      <c r="C533" s="318"/>
      <c r="D533" s="318"/>
      <c r="E533" s="318"/>
      <c r="F533" s="307"/>
      <c r="G533" s="307"/>
      <c r="H533" s="307"/>
      <c r="I533" s="307"/>
      <c r="J533" s="307"/>
      <c r="K533" s="307"/>
      <c r="L533" s="307"/>
      <c r="M533" s="307"/>
      <c r="N533" s="307"/>
      <c r="O533" s="307"/>
      <c r="P533" s="307"/>
      <c r="Q533" s="307"/>
      <c r="R533" s="307"/>
      <c r="S533" s="307"/>
      <c r="T533" s="307"/>
      <c r="U533" s="307"/>
      <c r="V533" s="307"/>
      <c r="W533" s="317"/>
      <c r="X533" s="317"/>
      <c r="Y533" s="317"/>
      <c r="Z533" s="317"/>
      <c r="AA533" s="317"/>
      <c r="AB533" s="317"/>
      <c r="AC533" s="317"/>
      <c r="AD533" s="317"/>
      <c r="AE533" s="317"/>
      <c r="AF533" s="317"/>
      <c r="AG533" s="317"/>
      <c r="AH533" s="317"/>
      <c r="AI533" s="317"/>
      <c r="AJ533" s="317"/>
      <c r="AK533" s="317"/>
      <c r="AL533" s="317"/>
      <c r="AM533" s="317"/>
      <c r="AN533" s="317"/>
      <c r="AO533" s="317"/>
      <c r="AP533" s="317"/>
      <c r="AQ533" s="317"/>
      <c r="AR533" s="317"/>
      <c r="AS533" s="317"/>
      <c r="AT533" s="317"/>
      <c r="AU533" s="317"/>
      <c r="AV533" s="317"/>
      <c r="AW533" s="317"/>
      <c r="AX533" s="317"/>
      <c r="AY533" s="317"/>
      <c r="AZ533" s="317"/>
      <c r="BA533" s="317"/>
      <c r="BB533" s="317"/>
      <c r="BC533" s="317"/>
      <c r="BD533" s="317"/>
      <c r="BE533" s="317"/>
      <c r="BF533" s="317"/>
      <c r="BG533" s="317"/>
      <c r="BH533" s="317"/>
      <c r="BI533" s="317"/>
      <c r="BJ533" s="317"/>
      <c r="BK533" s="317"/>
      <c r="BL533" s="317"/>
      <c r="BM533" s="317"/>
      <c r="BN533" s="317"/>
      <c r="BO533" s="317"/>
      <c r="BP533" s="317"/>
      <c r="BQ533" s="317"/>
      <c r="BR533" s="317"/>
      <c r="BS533" s="317"/>
      <c r="BT533" s="317"/>
      <c r="BU533" s="317"/>
      <c r="BV533" s="317"/>
      <c r="BW533" s="317"/>
      <c r="BX533" s="317"/>
      <c r="BY533" s="317"/>
      <c r="BZ533" s="317"/>
    </row>
    <row r="534" spans="3:78">
      <c r="C534" s="318"/>
      <c r="D534" s="318"/>
      <c r="E534" s="318"/>
      <c r="F534" s="307"/>
      <c r="G534" s="307"/>
      <c r="H534" s="307"/>
      <c r="I534" s="307"/>
      <c r="J534" s="307"/>
      <c r="K534" s="307"/>
      <c r="L534" s="307"/>
      <c r="M534" s="307"/>
      <c r="N534" s="307"/>
      <c r="O534" s="307"/>
      <c r="P534" s="307"/>
      <c r="Q534" s="307"/>
      <c r="R534" s="307"/>
      <c r="S534" s="307"/>
      <c r="T534" s="307"/>
      <c r="U534" s="307"/>
      <c r="V534" s="307"/>
      <c r="W534" s="317"/>
      <c r="X534" s="317"/>
      <c r="Y534" s="317"/>
      <c r="Z534" s="317"/>
      <c r="AA534" s="317"/>
      <c r="AB534" s="317"/>
      <c r="AC534" s="317"/>
      <c r="AD534" s="317"/>
      <c r="AE534" s="317"/>
      <c r="AF534" s="317"/>
      <c r="AG534" s="317"/>
      <c r="AH534" s="317"/>
      <c r="AI534" s="317"/>
      <c r="AJ534" s="317"/>
      <c r="AK534" s="317"/>
      <c r="AL534" s="317"/>
      <c r="AM534" s="317"/>
      <c r="AN534" s="317"/>
      <c r="AO534" s="317"/>
      <c r="AP534" s="317"/>
      <c r="AQ534" s="317"/>
      <c r="AR534" s="317"/>
      <c r="AS534" s="317"/>
      <c r="AT534" s="317"/>
      <c r="AU534" s="317"/>
      <c r="AV534" s="317"/>
      <c r="AW534" s="317"/>
      <c r="AX534" s="317"/>
      <c r="AY534" s="317"/>
      <c r="AZ534" s="317"/>
      <c r="BA534" s="317"/>
      <c r="BB534" s="317"/>
      <c r="BC534" s="317"/>
      <c r="BD534" s="317"/>
      <c r="BE534" s="317"/>
      <c r="BF534" s="317"/>
      <c r="BG534" s="317"/>
      <c r="BH534" s="317"/>
      <c r="BI534" s="317"/>
      <c r="BJ534" s="317"/>
      <c r="BK534" s="317"/>
      <c r="BL534" s="317"/>
      <c r="BM534" s="317"/>
      <c r="BN534" s="317"/>
      <c r="BO534" s="317"/>
      <c r="BP534" s="317"/>
      <c r="BQ534" s="317"/>
      <c r="BR534" s="317"/>
      <c r="BS534" s="317"/>
      <c r="BT534" s="317"/>
      <c r="BU534" s="317"/>
      <c r="BV534" s="317"/>
      <c r="BW534" s="317"/>
      <c r="BX534" s="317"/>
      <c r="BY534" s="317"/>
      <c r="BZ534" s="317"/>
    </row>
    <row r="535" spans="3:78">
      <c r="C535" s="318"/>
      <c r="D535" s="318"/>
      <c r="E535" s="318"/>
      <c r="F535" s="307"/>
      <c r="G535" s="307"/>
      <c r="H535" s="307"/>
      <c r="I535" s="307"/>
      <c r="J535" s="307"/>
      <c r="K535" s="307"/>
      <c r="L535" s="307"/>
      <c r="M535" s="307"/>
      <c r="N535" s="307"/>
      <c r="O535" s="307"/>
      <c r="P535" s="307"/>
      <c r="Q535" s="307"/>
      <c r="R535" s="307"/>
      <c r="S535" s="307"/>
      <c r="T535" s="307"/>
      <c r="U535" s="307"/>
      <c r="V535" s="307"/>
      <c r="W535" s="317"/>
      <c r="X535" s="317"/>
      <c r="Y535" s="317"/>
      <c r="Z535" s="317"/>
      <c r="AA535" s="317"/>
      <c r="AB535" s="317"/>
      <c r="AC535" s="317"/>
      <c r="AD535" s="317"/>
      <c r="AE535" s="317"/>
      <c r="AF535" s="317"/>
      <c r="AG535" s="317"/>
      <c r="AH535" s="317"/>
      <c r="AI535" s="317"/>
      <c r="AJ535" s="317"/>
      <c r="AK535" s="317"/>
      <c r="AL535" s="317"/>
      <c r="AM535" s="317"/>
      <c r="AN535" s="317"/>
      <c r="AO535" s="317"/>
      <c r="AP535" s="317"/>
      <c r="AQ535" s="317"/>
      <c r="AR535" s="317"/>
      <c r="AS535" s="317"/>
      <c r="AT535" s="317"/>
      <c r="AU535" s="317"/>
      <c r="AV535" s="317"/>
      <c r="AW535" s="317"/>
      <c r="AX535" s="317"/>
      <c r="AY535" s="317"/>
      <c r="AZ535" s="317"/>
      <c r="BA535" s="317"/>
      <c r="BB535" s="317"/>
      <c r="BC535" s="317"/>
      <c r="BD535" s="317"/>
      <c r="BE535" s="317"/>
      <c r="BF535" s="317"/>
      <c r="BG535" s="317"/>
      <c r="BH535" s="317"/>
      <c r="BI535" s="317"/>
      <c r="BJ535" s="317"/>
      <c r="BK535" s="317"/>
      <c r="BL535" s="317"/>
      <c r="BM535" s="317"/>
      <c r="BN535" s="317"/>
      <c r="BO535" s="317"/>
      <c r="BP535" s="317"/>
      <c r="BQ535" s="317"/>
      <c r="BR535" s="317"/>
      <c r="BS535" s="317"/>
      <c r="BT535" s="317"/>
      <c r="BU535" s="317"/>
      <c r="BV535" s="317"/>
      <c r="BW535" s="317"/>
      <c r="BX535" s="317"/>
      <c r="BY535" s="317"/>
      <c r="BZ535" s="317"/>
    </row>
    <row r="536" spans="3:78">
      <c r="C536" s="318"/>
      <c r="D536" s="318"/>
      <c r="E536" s="318"/>
      <c r="F536" s="307"/>
      <c r="G536" s="307"/>
      <c r="H536" s="307"/>
      <c r="I536" s="307"/>
      <c r="J536" s="307"/>
      <c r="K536" s="307"/>
      <c r="L536" s="307"/>
      <c r="M536" s="307"/>
      <c r="N536" s="307"/>
      <c r="O536" s="307"/>
      <c r="P536" s="307"/>
      <c r="Q536" s="307"/>
      <c r="R536" s="307"/>
      <c r="S536" s="307"/>
      <c r="T536" s="307"/>
      <c r="U536" s="307"/>
      <c r="V536" s="307"/>
      <c r="W536" s="317"/>
      <c r="X536" s="317"/>
      <c r="Y536" s="317"/>
      <c r="Z536" s="317"/>
      <c r="AA536" s="317"/>
      <c r="AB536" s="317"/>
      <c r="AC536" s="317"/>
      <c r="AD536" s="317"/>
      <c r="AE536" s="317"/>
      <c r="AF536" s="317"/>
      <c r="AG536" s="317"/>
      <c r="AH536" s="317"/>
      <c r="AI536" s="317"/>
      <c r="AJ536" s="317"/>
      <c r="AK536" s="317"/>
      <c r="AL536" s="317"/>
      <c r="AM536" s="317"/>
      <c r="AN536" s="317"/>
      <c r="AO536" s="317"/>
      <c r="AP536" s="317"/>
      <c r="AQ536" s="317"/>
      <c r="AR536" s="317"/>
      <c r="AS536" s="317"/>
      <c r="AT536" s="317"/>
      <c r="AU536" s="317"/>
      <c r="AV536" s="317"/>
      <c r="AW536" s="317"/>
      <c r="AX536" s="317"/>
      <c r="AY536" s="317"/>
      <c r="AZ536" s="317"/>
      <c r="BA536" s="317"/>
      <c r="BB536" s="317"/>
      <c r="BC536" s="317"/>
      <c r="BD536" s="317"/>
      <c r="BE536" s="317"/>
      <c r="BF536" s="317"/>
      <c r="BG536" s="317"/>
      <c r="BH536" s="317"/>
      <c r="BI536" s="317"/>
      <c r="BJ536" s="317"/>
      <c r="BK536" s="317"/>
      <c r="BL536" s="317"/>
      <c r="BM536" s="317"/>
      <c r="BN536" s="317"/>
      <c r="BO536" s="317"/>
      <c r="BP536" s="317"/>
      <c r="BQ536" s="317"/>
      <c r="BR536" s="317"/>
      <c r="BS536" s="317"/>
      <c r="BT536" s="317"/>
      <c r="BU536" s="317"/>
      <c r="BV536" s="317"/>
      <c r="BW536" s="317"/>
      <c r="BX536" s="317"/>
      <c r="BY536" s="317"/>
      <c r="BZ536" s="317"/>
    </row>
    <row r="537" spans="3:78">
      <c r="C537" s="318"/>
      <c r="D537" s="318"/>
      <c r="E537" s="318"/>
      <c r="F537" s="307"/>
      <c r="G537" s="307"/>
      <c r="H537" s="307"/>
      <c r="I537" s="307"/>
      <c r="J537" s="307"/>
      <c r="K537" s="307"/>
      <c r="L537" s="307"/>
      <c r="M537" s="307"/>
      <c r="N537" s="307"/>
      <c r="O537" s="307"/>
      <c r="P537" s="307"/>
      <c r="Q537" s="307"/>
      <c r="R537" s="307"/>
      <c r="S537" s="307"/>
      <c r="T537" s="307"/>
      <c r="U537" s="307"/>
      <c r="V537" s="307"/>
      <c r="W537" s="317"/>
      <c r="X537" s="317"/>
      <c r="Y537" s="317"/>
      <c r="Z537" s="317"/>
      <c r="AA537" s="317"/>
      <c r="AB537" s="317"/>
      <c r="AC537" s="317"/>
      <c r="AD537" s="317"/>
      <c r="AE537" s="317"/>
      <c r="AF537" s="317"/>
      <c r="AG537" s="317"/>
      <c r="AH537" s="317"/>
      <c r="AI537" s="317"/>
      <c r="AJ537" s="317"/>
      <c r="AK537" s="317"/>
      <c r="AL537" s="317"/>
      <c r="AM537" s="317"/>
      <c r="AN537" s="317"/>
      <c r="AO537" s="317"/>
      <c r="AP537" s="317"/>
      <c r="AQ537" s="317"/>
      <c r="AR537" s="317"/>
      <c r="AS537" s="317"/>
      <c r="AT537" s="317"/>
      <c r="AU537" s="317"/>
      <c r="AV537" s="317"/>
      <c r="AW537" s="317"/>
      <c r="AX537" s="317"/>
      <c r="AY537" s="317"/>
      <c r="AZ537" s="317"/>
      <c r="BA537" s="317"/>
      <c r="BB537" s="317"/>
      <c r="BC537" s="317"/>
      <c r="BD537" s="317"/>
      <c r="BE537" s="317"/>
      <c r="BF537" s="317"/>
      <c r="BG537" s="317"/>
      <c r="BH537" s="317"/>
      <c r="BI537" s="317"/>
      <c r="BJ537" s="317"/>
      <c r="BK537" s="317"/>
      <c r="BL537" s="317"/>
      <c r="BM537" s="317"/>
      <c r="BN537" s="317"/>
      <c r="BO537" s="317"/>
      <c r="BP537" s="317"/>
      <c r="BQ537" s="317"/>
      <c r="BR537" s="317"/>
      <c r="BS537" s="317"/>
      <c r="BT537" s="317"/>
      <c r="BU537" s="317"/>
      <c r="BV537" s="317"/>
      <c r="BW537" s="317"/>
      <c r="BX537" s="317"/>
      <c r="BY537" s="317"/>
      <c r="BZ537" s="317"/>
    </row>
    <row r="538" spans="3:78">
      <c r="C538" s="318"/>
      <c r="D538" s="318"/>
      <c r="E538" s="318"/>
      <c r="F538" s="307"/>
      <c r="G538" s="307"/>
      <c r="H538" s="307"/>
      <c r="I538" s="307"/>
      <c r="J538" s="307"/>
      <c r="K538" s="307"/>
      <c r="L538" s="307"/>
      <c r="M538" s="307"/>
      <c r="N538" s="307"/>
      <c r="O538" s="307"/>
      <c r="P538" s="307"/>
      <c r="Q538" s="307"/>
      <c r="R538" s="307"/>
      <c r="S538" s="307"/>
      <c r="T538" s="307"/>
      <c r="U538" s="307"/>
      <c r="V538" s="307"/>
      <c r="W538" s="317"/>
      <c r="X538" s="317"/>
      <c r="Y538" s="317"/>
      <c r="Z538" s="317"/>
      <c r="AA538" s="317"/>
      <c r="AB538" s="317"/>
      <c r="AC538" s="317"/>
      <c r="AD538" s="317"/>
      <c r="AE538" s="317"/>
      <c r="AF538" s="317"/>
      <c r="AG538" s="317"/>
      <c r="AH538" s="317"/>
      <c r="AI538" s="317"/>
      <c r="AJ538" s="317"/>
      <c r="AK538" s="317"/>
      <c r="AL538" s="317"/>
      <c r="AM538" s="317"/>
      <c r="AN538" s="317"/>
      <c r="AO538" s="317"/>
      <c r="AP538" s="317"/>
      <c r="AQ538" s="317"/>
      <c r="AR538" s="317"/>
      <c r="AS538" s="317"/>
      <c r="AT538" s="317"/>
      <c r="AU538" s="317"/>
      <c r="AV538" s="317"/>
      <c r="AW538" s="317"/>
      <c r="AX538" s="317"/>
      <c r="AY538" s="317"/>
      <c r="AZ538" s="317"/>
      <c r="BA538" s="317"/>
      <c r="BB538" s="317"/>
      <c r="BC538" s="317"/>
      <c r="BD538" s="317"/>
      <c r="BE538" s="317"/>
      <c r="BF538" s="317"/>
      <c r="BG538" s="317"/>
      <c r="BH538" s="317"/>
      <c r="BI538" s="317"/>
      <c r="BJ538" s="317"/>
      <c r="BK538" s="317"/>
      <c r="BL538" s="317"/>
      <c r="BM538" s="317"/>
      <c r="BN538" s="317"/>
      <c r="BO538" s="317"/>
      <c r="BP538" s="317"/>
      <c r="BQ538" s="317"/>
      <c r="BR538" s="317"/>
      <c r="BS538" s="317"/>
      <c r="BT538" s="317"/>
      <c r="BU538" s="317"/>
      <c r="BV538" s="317"/>
      <c r="BW538" s="317"/>
      <c r="BX538" s="317"/>
      <c r="BY538" s="317"/>
      <c r="BZ538" s="317"/>
    </row>
    <row r="539" spans="3:78">
      <c r="C539" s="318"/>
      <c r="D539" s="318"/>
      <c r="E539" s="318"/>
      <c r="F539" s="307"/>
      <c r="G539" s="307"/>
      <c r="H539" s="307"/>
      <c r="I539" s="307"/>
      <c r="J539" s="307"/>
      <c r="K539" s="307"/>
      <c r="L539" s="307"/>
      <c r="M539" s="307"/>
      <c r="N539" s="307"/>
      <c r="O539" s="307"/>
      <c r="P539" s="307"/>
      <c r="Q539" s="307"/>
      <c r="R539" s="307"/>
      <c r="S539" s="307"/>
      <c r="T539" s="307"/>
      <c r="U539" s="307"/>
      <c r="V539" s="307"/>
      <c r="W539" s="317"/>
      <c r="X539" s="317"/>
      <c r="Y539" s="317"/>
      <c r="Z539" s="317"/>
      <c r="AA539" s="317"/>
      <c r="AB539" s="317"/>
      <c r="AC539" s="317"/>
      <c r="AD539" s="317"/>
      <c r="AE539" s="317"/>
      <c r="AF539" s="317"/>
      <c r="AG539" s="317"/>
      <c r="AH539" s="317"/>
      <c r="AI539" s="317"/>
      <c r="AJ539" s="317"/>
      <c r="AK539" s="317"/>
      <c r="AL539" s="317"/>
      <c r="AM539" s="317"/>
      <c r="AN539" s="317"/>
      <c r="AO539" s="317"/>
      <c r="AP539" s="317"/>
      <c r="AQ539" s="317"/>
      <c r="AR539" s="317"/>
      <c r="AS539" s="317"/>
      <c r="AT539" s="317"/>
      <c r="AU539" s="317"/>
      <c r="AV539" s="317"/>
      <c r="AW539" s="317"/>
      <c r="AX539" s="317"/>
      <c r="AY539" s="317"/>
      <c r="AZ539" s="317"/>
      <c r="BA539" s="317"/>
      <c r="BB539" s="317"/>
      <c r="BC539" s="317"/>
      <c r="BD539" s="317"/>
      <c r="BE539" s="317"/>
      <c r="BF539" s="317"/>
      <c r="BG539" s="317"/>
      <c r="BH539" s="317"/>
      <c r="BI539" s="317"/>
      <c r="BJ539" s="317"/>
      <c r="BK539" s="317"/>
      <c r="BL539" s="317"/>
      <c r="BM539" s="317"/>
      <c r="BN539" s="317"/>
      <c r="BO539" s="317"/>
      <c r="BP539" s="317"/>
      <c r="BQ539" s="317"/>
      <c r="BR539" s="317"/>
      <c r="BS539" s="317"/>
      <c r="BT539" s="317"/>
      <c r="BU539" s="317"/>
      <c r="BV539" s="317"/>
      <c r="BW539" s="317"/>
      <c r="BX539" s="317"/>
      <c r="BY539" s="317"/>
      <c r="BZ539" s="317"/>
    </row>
    <row r="540" spans="3:78">
      <c r="C540" s="318"/>
      <c r="D540" s="318"/>
      <c r="E540" s="318"/>
      <c r="F540" s="307"/>
      <c r="G540" s="307"/>
      <c r="H540" s="307"/>
      <c r="I540" s="307"/>
      <c r="J540" s="307"/>
      <c r="K540" s="307"/>
      <c r="L540" s="307"/>
      <c r="M540" s="307"/>
      <c r="N540" s="307"/>
      <c r="O540" s="307"/>
      <c r="P540" s="307"/>
      <c r="Q540" s="307"/>
      <c r="R540" s="307"/>
      <c r="S540" s="307"/>
      <c r="T540" s="307"/>
      <c r="U540" s="307"/>
      <c r="V540" s="307"/>
      <c r="W540" s="317"/>
      <c r="X540" s="317"/>
      <c r="Y540" s="317"/>
      <c r="Z540" s="317"/>
      <c r="AA540" s="317"/>
      <c r="AB540" s="317"/>
      <c r="AC540" s="317"/>
      <c r="AD540" s="317"/>
      <c r="AE540" s="317"/>
      <c r="AF540" s="317"/>
      <c r="AG540" s="317"/>
      <c r="AH540" s="317"/>
      <c r="AI540" s="317"/>
      <c r="AJ540" s="317"/>
      <c r="AK540" s="317"/>
      <c r="AL540" s="317"/>
      <c r="AM540" s="317"/>
      <c r="AN540" s="317"/>
      <c r="AO540" s="317"/>
      <c r="AP540" s="317"/>
      <c r="AQ540" s="317"/>
      <c r="AR540" s="317"/>
      <c r="AS540" s="317"/>
      <c r="AT540" s="317"/>
      <c r="AU540" s="317"/>
      <c r="AV540" s="317"/>
      <c r="AW540" s="317"/>
      <c r="AX540" s="317"/>
      <c r="AY540" s="317"/>
      <c r="AZ540" s="317"/>
      <c r="BA540" s="317"/>
      <c r="BB540" s="317"/>
      <c r="BC540" s="317"/>
      <c r="BD540" s="317"/>
      <c r="BE540" s="317"/>
      <c r="BF540" s="317"/>
      <c r="BG540" s="317"/>
      <c r="BH540" s="317"/>
      <c r="BI540" s="317"/>
      <c r="BJ540" s="317"/>
      <c r="BK540" s="317"/>
      <c r="BL540" s="317"/>
      <c r="BM540" s="317"/>
      <c r="BN540" s="317"/>
      <c r="BO540" s="317"/>
      <c r="BP540" s="317"/>
      <c r="BQ540" s="317"/>
      <c r="BR540" s="317"/>
      <c r="BS540" s="317"/>
      <c r="BT540" s="317"/>
      <c r="BU540" s="317"/>
      <c r="BV540" s="317"/>
      <c r="BW540" s="317"/>
      <c r="BX540" s="317"/>
      <c r="BY540" s="317"/>
      <c r="BZ540" s="317"/>
    </row>
    <row r="541" spans="3:78">
      <c r="C541" s="318"/>
      <c r="D541" s="318"/>
      <c r="E541" s="318"/>
      <c r="F541" s="307"/>
      <c r="G541" s="307"/>
      <c r="H541" s="307"/>
      <c r="I541" s="307"/>
      <c r="J541" s="307"/>
      <c r="K541" s="307"/>
      <c r="L541" s="307"/>
      <c r="M541" s="307"/>
      <c r="N541" s="307"/>
      <c r="O541" s="307"/>
      <c r="P541" s="307"/>
      <c r="Q541" s="307"/>
      <c r="R541" s="307"/>
      <c r="S541" s="307"/>
      <c r="T541" s="307"/>
      <c r="U541" s="307"/>
      <c r="V541" s="307"/>
      <c r="W541" s="317"/>
      <c r="X541" s="317"/>
      <c r="Y541" s="317"/>
      <c r="Z541" s="317"/>
      <c r="AA541" s="317"/>
      <c r="AB541" s="317"/>
      <c r="AC541" s="317"/>
      <c r="AD541" s="317"/>
      <c r="AE541" s="317"/>
      <c r="AF541" s="317"/>
      <c r="AG541" s="317"/>
      <c r="AH541" s="317"/>
      <c r="AI541" s="317"/>
      <c r="AJ541" s="317"/>
      <c r="AK541" s="317"/>
      <c r="AL541" s="317"/>
      <c r="AM541" s="317"/>
      <c r="AN541" s="317"/>
      <c r="AO541" s="317"/>
      <c r="AP541" s="317"/>
      <c r="AQ541" s="317"/>
      <c r="AR541" s="317"/>
      <c r="AS541" s="317"/>
      <c r="AT541" s="317"/>
      <c r="AU541" s="317"/>
      <c r="AV541" s="317"/>
      <c r="AW541" s="317"/>
      <c r="AX541" s="317"/>
      <c r="AY541" s="317"/>
      <c r="AZ541" s="317"/>
      <c r="BA541" s="317"/>
      <c r="BB541" s="317"/>
      <c r="BC541" s="317"/>
      <c r="BD541" s="317"/>
      <c r="BE541" s="317"/>
      <c r="BF541" s="317"/>
      <c r="BG541" s="317"/>
      <c r="BH541" s="317"/>
      <c r="BI541" s="317"/>
      <c r="BJ541" s="317"/>
      <c r="BK541" s="317"/>
      <c r="BL541" s="317"/>
      <c r="BM541" s="317"/>
      <c r="BN541" s="317"/>
      <c r="BO541" s="317"/>
      <c r="BP541" s="317"/>
      <c r="BQ541" s="317"/>
      <c r="BR541" s="317"/>
      <c r="BS541" s="317"/>
      <c r="BT541" s="317"/>
      <c r="BU541" s="317"/>
      <c r="BV541" s="317"/>
      <c r="BW541" s="317"/>
      <c r="BX541" s="317"/>
      <c r="BY541" s="317"/>
      <c r="BZ541" s="317"/>
    </row>
    <row r="542" spans="3:78">
      <c r="C542" s="318"/>
      <c r="D542" s="318"/>
      <c r="E542" s="318"/>
      <c r="F542" s="307"/>
      <c r="G542" s="307"/>
      <c r="H542" s="307"/>
      <c r="I542" s="307"/>
      <c r="J542" s="307"/>
      <c r="K542" s="307"/>
      <c r="L542" s="307"/>
      <c r="M542" s="307"/>
      <c r="N542" s="307"/>
      <c r="O542" s="307"/>
      <c r="P542" s="307"/>
      <c r="Q542" s="307"/>
      <c r="R542" s="307"/>
      <c r="S542" s="307"/>
      <c r="T542" s="307"/>
      <c r="U542" s="307"/>
      <c r="V542" s="307"/>
      <c r="W542" s="317"/>
      <c r="X542" s="317"/>
      <c r="Y542" s="317"/>
      <c r="Z542" s="317"/>
      <c r="AA542" s="317"/>
      <c r="AB542" s="317"/>
      <c r="AC542" s="317"/>
      <c r="AD542" s="317"/>
      <c r="AE542" s="317"/>
      <c r="AF542" s="317"/>
      <c r="AG542" s="317"/>
      <c r="AH542" s="317"/>
      <c r="AI542" s="317"/>
      <c r="AJ542" s="317"/>
      <c r="AK542" s="317"/>
      <c r="AL542" s="317"/>
      <c r="AM542" s="317"/>
      <c r="AN542" s="317"/>
      <c r="AO542" s="317"/>
      <c r="AP542" s="317"/>
      <c r="AQ542" s="317"/>
      <c r="AR542" s="317"/>
      <c r="AS542" s="317"/>
      <c r="AT542" s="317"/>
      <c r="AU542" s="317"/>
      <c r="AV542" s="317"/>
      <c r="AW542" s="317"/>
      <c r="AX542" s="317"/>
      <c r="AY542" s="317"/>
      <c r="AZ542" s="317"/>
      <c r="BA542" s="317"/>
      <c r="BB542" s="317"/>
      <c r="BC542" s="317"/>
      <c r="BD542" s="317"/>
      <c r="BE542" s="317"/>
      <c r="BF542" s="317"/>
      <c r="BG542" s="317"/>
      <c r="BH542" s="317"/>
      <c r="BI542" s="317"/>
      <c r="BJ542" s="317"/>
      <c r="BK542" s="317"/>
      <c r="BL542" s="317"/>
      <c r="BM542" s="317"/>
      <c r="BN542" s="317"/>
      <c r="BO542" s="317"/>
      <c r="BP542" s="317"/>
      <c r="BQ542" s="317"/>
      <c r="BR542" s="317"/>
      <c r="BS542" s="317"/>
      <c r="BT542" s="317"/>
      <c r="BU542" s="317"/>
      <c r="BV542" s="317"/>
      <c r="BW542" s="317"/>
      <c r="BX542" s="317"/>
      <c r="BY542" s="317"/>
      <c r="BZ542" s="317"/>
    </row>
    <row r="543" spans="3:78">
      <c r="C543" s="318"/>
      <c r="D543" s="318"/>
      <c r="E543" s="318"/>
      <c r="F543" s="307"/>
      <c r="G543" s="307"/>
      <c r="H543" s="307"/>
      <c r="I543" s="307"/>
      <c r="J543" s="307"/>
      <c r="K543" s="307"/>
      <c r="L543" s="307"/>
      <c r="M543" s="307"/>
      <c r="N543" s="307"/>
      <c r="O543" s="307"/>
      <c r="P543" s="307"/>
      <c r="Q543" s="307"/>
      <c r="R543" s="307"/>
      <c r="S543" s="307"/>
      <c r="T543" s="307"/>
      <c r="U543" s="307"/>
      <c r="V543" s="307"/>
      <c r="W543" s="317"/>
      <c r="X543" s="317"/>
      <c r="Y543" s="317"/>
      <c r="Z543" s="317"/>
      <c r="AA543" s="317"/>
      <c r="AB543" s="317"/>
      <c r="AC543" s="317"/>
      <c r="AD543" s="317"/>
      <c r="AE543" s="317"/>
      <c r="AF543" s="317"/>
      <c r="AG543" s="317"/>
      <c r="AH543" s="317"/>
      <c r="AI543" s="317"/>
      <c r="AJ543" s="317"/>
      <c r="AK543" s="317"/>
      <c r="AL543" s="317"/>
      <c r="AM543" s="317"/>
      <c r="AN543" s="317"/>
      <c r="AO543" s="317"/>
      <c r="AP543" s="317"/>
      <c r="AQ543" s="317"/>
      <c r="AR543" s="317"/>
      <c r="AS543" s="317"/>
      <c r="AT543" s="317"/>
      <c r="AU543" s="317"/>
      <c r="AV543" s="317"/>
      <c r="AW543" s="317"/>
      <c r="AX543" s="317"/>
      <c r="AY543" s="317"/>
      <c r="AZ543" s="317"/>
      <c r="BA543" s="317"/>
      <c r="BB543" s="317"/>
      <c r="BC543" s="317"/>
      <c r="BD543" s="317"/>
      <c r="BE543" s="317"/>
      <c r="BF543" s="317"/>
      <c r="BG543" s="317"/>
      <c r="BH543" s="317"/>
      <c r="BI543" s="317"/>
      <c r="BJ543" s="317"/>
      <c r="BK543" s="317"/>
      <c r="BL543" s="317"/>
      <c r="BM543" s="317"/>
      <c r="BN543" s="317"/>
      <c r="BO543" s="317"/>
      <c r="BP543" s="317"/>
      <c r="BQ543" s="317"/>
      <c r="BR543" s="317"/>
      <c r="BS543" s="317"/>
      <c r="BT543" s="317"/>
      <c r="BU543" s="317"/>
      <c r="BV543" s="317"/>
      <c r="BW543" s="317"/>
      <c r="BX543" s="317"/>
      <c r="BY543" s="317"/>
      <c r="BZ543" s="317"/>
    </row>
    <row r="544" spans="3:78">
      <c r="C544" s="318"/>
      <c r="D544" s="318"/>
      <c r="E544" s="318"/>
      <c r="F544" s="307"/>
      <c r="G544" s="307"/>
      <c r="H544" s="307"/>
      <c r="I544" s="307"/>
      <c r="J544" s="307"/>
      <c r="K544" s="307"/>
      <c r="L544" s="307"/>
      <c r="M544" s="307"/>
      <c r="N544" s="307"/>
      <c r="O544" s="307"/>
      <c r="P544" s="307"/>
      <c r="Q544" s="307"/>
      <c r="R544" s="307"/>
      <c r="S544" s="307"/>
      <c r="T544" s="307"/>
      <c r="U544" s="307"/>
      <c r="V544" s="307"/>
      <c r="W544" s="317"/>
      <c r="X544" s="317"/>
      <c r="Y544" s="317"/>
      <c r="Z544" s="317"/>
      <c r="AA544" s="317"/>
      <c r="AB544" s="317"/>
      <c r="AC544" s="317"/>
      <c r="AD544" s="317"/>
      <c r="AE544" s="317"/>
      <c r="AF544" s="317"/>
      <c r="AG544" s="317"/>
      <c r="AH544" s="317"/>
      <c r="AI544" s="317"/>
      <c r="AJ544" s="317"/>
      <c r="AK544" s="317"/>
      <c r="AL544" s="317"/>
      <c r="AM544" s="317"/>
      <c r="AN544" s="317"/>
      <c r="AO544" s="317"/>
      <c r="AP544" s="317"/>
      <c r="AQ544" s="317"/>
      <c r="AR544" s="317"/>
      <c r="AS544" s="317"/>
      <c r="AT544" s="317"/>
      <c r="AU544" s="317"/>
      <c r="AV544" s="317"/>
      <c r="AW544" s="317"/>
      <c r="AX544" s="317"/>
      <c r="AY544" s="317"/>
      <c r="AZ544" s="317"/>
      <c r="BA544" s="317"/>
      <c r="BB544" s="317"/>
      <c r="BC544" s="317"/>
      <c r="BD544" s="317"/>
      <c r="BE544" s="317"/>
      <c r="BF544" s="317"/>
      <c r="BG544" s="317"/>
      <c r="BH544" s="317"/>
      <c r="BI544" s="317"/>
      <c r="BJ544" s="317"/>
      <c r="BK544" s="317"/>
      <c r="BL544" s="317"/>
      <c r="BM544" s="317"/>
      <c r="BN544" s="317"/>
      <c r="BO544" s="317"/>
      <c r="BP544" s="317"/>
      <c r="BQ544" s="317"/>
      <c r="BR544" s="317"/>
      <c r="BS544" s="317"/>
      <c r="BT544" s="317"/>
      <c r="BU544" s="317"/>
      <c r="BV544" s="317"/>
      <c r="BW544" s="317"/>
      <c r="BX544" s="317"/>
      <c r="BY544" s="317"/>
      <c r="BZ544" s="317"/>
    </row>
    <row r="545" spans="3:78">
      <c r="C545" s="318"/>
      <c r="D545" s="318"/>
      <c r="E545" s="318"/>
      <c r="F545" s="307"/>
      <c r="G545" s="307"/>
      <c r="H545" s="307"/>
      <c r="I545" s="307"/>
      <c r="J545" s="307"/>
      <c r="K545" s="307"/>
      <c r="L545" s="307"/>
      <c r="M545" s="307"/>
      <c r="N545" s="307"/>
      <c r="O545" s="307"/>
      <c r="P545" s="307"/>
      <c r="Q545" s="307"/>
      <c r="R545" s="307"/>
      <c r="S545" s="307"/>
      <c r="T545" s="307"/>
      <c r="U545" s="307"/>
      <c r="V545" s="307"/>
      <c r="W545" s="317"/>
      <c r="X545" s="317"/>
      <c r="Y545" s="317"/>
      <c r="Z545" s="317"/>
      <c r="AA545" s="317"/>
      <c r="AB545" s="317"/>
      <c r="AC545" s="317"/>
      <c r="AD545" s="317"/>
      <c r="AE545" s="317"/>
      <c r="AF545" s="317"/>
      <c r="AG545" s="317"/>
      <c r="AH545" s="317"/>
      <c r="AI545" s="317"/>
      <c r="AJ545" s="317"/>
      <c r="AK545" s="317"/>
      <c r="AL545" s="317"/>
      <c r="AM545" s="317"/>
      <c r="AN545" s="317"/>
      <c r="AO545" s="317"/>
      <c r="AP545" s="317"/>
      <c r="AQ545" s="317"/>
      <c r="AR545" s="317"/>
      <c r="AS545" s="317"/>
      <c r="AT545" s="317"/>
      <c r="AU545" s="317"/>
      <c r="AV545" s="317"/>
      <c r="AW545" s="317"/>
      <c r="AX545" s="317"/>
      <c r="AY545" s="317"/>
      <c r="AZ545" s="317"/>
      <c r="BA545" s="317"/>
      <c r="BB545" s="317"/>
      <c r="BC545" s="317"/>
      <c r="BD545" s="317"/>
      <c r="BE545" s="317"/>
      <c r="BF545" s="317"/>
      <c r="BG545" s="317"/>
      <c r="BH545" s="317"/>
      <c r="BI545" s="317"/>
      <c r="BJ545" s="317"/>
      <c r="BK545" s="317"/>
      <c r="BL545" s="317"/>
      <c r="BM545" s="317"/>
      <c r="BN545" s="317"/>
      <c r="BO545" s="317"/>
      <c r="BP545" s="317"/>
      <c r="BQ545" s="317"/>
      <c r="BR545" s="317"/>
      <c r="BS545" s="317"/>
      <c r="BT545" s="317"/>
      <c r="BU545" s="317"/>
      <c r="BV545" s="317"/>
      <c r="BW545" s="317"/>
      <c r="BX545" s="317"/>
      <c r="BY545" s="317"/>
      <c r="BZ545" s="317"/>
    </row>
    <row r="546" spans="3:78">
      <c r="C546" s="318"/>
      <c r="D546" s="318"/>
      <c r="E546" s="318"/>
      <c r="F546" s="307"/>
      <c r="G546" s="307"/>
      <c r="H546" s="307"/>
      <c r="I546" s="307"/>
      <c r="J546" s="307"/>
      <c r="K546" s="307"/>
      <c r="L546" s="307"/>
      <c r="M546" s="307"/>
      <c r="N546" s="307"/>
      <c r="O546" s="307"/>
      <c r="P546" s="307"/>
      <c r="Q546" s="307"/>
      <c r="R546" s="307"/>
      <c r="S546" s="307"/>
      <c r="T546" s="307"/>
      <c r="U546" s="307"/>
      <c r="V546" s="307"/>
      <c r="W546" s="317"/>
      <c r="X546" s="317"/>
      <c r="Y546" s="317"/>
      <c r="Z546" s="317"/>
      <c r="AA546" s="317"/>
      <c r="AB546" s="317"/>
      <c r="AC546" s="317"/>
      <c r="AD546" s="317"/>
      <c r="AE546" s="317"/>
      <c r="AF546" s="317"/>
      <c r="AG546" s="317"/>
      <c r="AH546" s="317"/>
      <c r="AI546" s="317"/>
      <c r="AJ546" s="317"/>
      <c r="AK546" s="317"/>
      <c r="AL546" s="317"/>
      <c r="AM546" s="317"/>
      <c r="AN546" s="317"/>
      <c r="AO546" s="317"/>
      <c r="AP546" s="317"/>
      <c r="AQ546" s="317"/>
      <c r="AR546" s="317"/>
      <c r="AS546" s="317"/>
      <c r="AT546" s="317"/>
      <c r="AU546" s="317"/>
      <c r="AV546" s="317"/>
      <c r="AW546" s="317"/>
      <c r="AX546" s="317"/>
      <c r="AY546" s="317"/>
      <c r="AZ546" s="317"/>
      <c r="BA546" s="317"/>
      <c r="BB546" s="317"/>
      <c r="BC546" s="317"/>
      <c r="BD546" s="317"/>
      <c r="BE546" s="317"/>
      <c r="BF546" s="317"/>
      <c r="BG546" s="317"/>
      <c r="BH546" s="317"/>
      <c r="BI546" s="317"/>
      <c r="BJ546" s="317"/>
      <c r="BK546" s="317"/>
      <c r="BL546" s="317"/>
      <c r="BM546" s="317"/>
      <c r="BN546" s="317"/>
      <c r="BO546" s="317"/>
      <c r="BP546" s="317"/>
      <c r="BQ546" s="317"/>
      <c r="BR546" s="317"/>
      <c r="BS546" s="317"/>
      <c r="BT546" s="317"/>
      <c r="BU546" s="317"/>
      <c r="BV546" s="317"/>
      <c r="BW546" s="317"/>
      <c r="BX546" s="317"/>
      <c r="BY546" s="317"/>
      <c r="BZ546" s="317"/>
    </row>
    <row r="547" spans="3:78">
      <c r="C547" s="318"/>
      <c r="D547" s="318"/>
      <c r="E547" s="318"/>
      <c r="F547" s="307"/>
      <c r="G547" s="307"/>
      <c r="H547" s="307"/>
      <c r="I547" s="307"/>
      <c r="J547" s="307"/>
      <c r="K547" s="307"/>
      <c r="L547" s="307"/>
      <c r="M547" s="307"/>
      <c r="N547" s="307"/>
      <c r="O547" s="307"/>
      <c r="P547" s="307"/>
      <c r="Q547" s="307"/>
      <c r="R547" s="307"/>
      <c r="S547" s="307"/>
      <c r="T547" s="307"/>
      <c r="U547" s="307"/>
      <c r="V547" s="307"/>
      <c r="W547" s="317"/>
      <c r="X547" s="317"/>
      <c r="Y547" s="317"/>
      <c r="Z547" s="317"/>
      <c r="AA547" s="317"/>
      <c r="AB547" s="317"/>
      <c r="AC547" s="317"/>
      <c r="AD547" s="317"/>
      <c r="AE547" s="317"/>
      <c r="AF547" s="317"/>
      <c r="AG547" s="317"/>
      <c r="AH547" s="317"/>
      <c r="AI547" s="317"/>
      <c r="AJ547" s="317"/>
      <c r="AK547" s="317"/>
      <c r="AL547" s="317"/>
      <c r="AM547" s="317"/>
      <c r="AN547" s="317"/>
      <c r="AO547" s="317"/>
      <c r="AP547" s="317"/>
      <c r="AQ547" s="317"/>
      <c r="AR547" s="317"/>
      <c r="AS547" s="317"/>
      <c r="AT547" s="317"/>
      <c r="AU547" s="317"/>
      <c r="AV547" s="317"/>
      <c r="AW547" s="317"/>
      <c r="AX547" s="317"/>
      <c r="AY547" s="317"/>
      <c r="AZ547" s="317"/>
      <c r="BA547" s="317"/>
      <c r="BB547" s="317"/>
      <c r="BC547" s="317"/>
      <c r="BD547" s="317"/>
      <c r="BE547" s="317"/>
      <c r="BF547" s="317"/>
      <c r="BG547" s="317"/>
      <c r="BH547" s="317"/>
      <c r="BI547" s="317"/>
      <c r="BJ547" s="317"/>
      <c r="BK547" s="317"/>
      <c r="BL547" s="317"/>
      <c r="BM547" s="317"/>
      <c r="BN547" s="317"/>
      <c r="BO547" s="317"/>
      <c r="BP547" s="317"/>
      <c r="BQ547" s="317"/>
      <c r="BR547" s="317"/>
      <c r="BS547" s="317"/>
      <c r="BT547" s="317"/>
      <c r="BU547" s="317"/>
      <c r="BV547" s="317"/>
      <c r="BW547" s="317"/>
      <c r="BX547" s="317"/>
      <c r="BY547" s="317"/>
      <c r="BZ547" s="317"/>
    </row>
    <row r="548" spans="3:78">
      <c r="C548" s="318"/>
      <c r="D548" s="318"/>
      <c r="E548" s="318"/>
      <c r="F548" s="307"/>
      <c r="G548" s="307"/>
      <c r="H548" s="307"/>
      <c r="I548" s="307"/>
      <c r="J548" s="307"/>
      <c r="K548" s="307"/>
      <c r="L548" s="307"/>
      <c r="M548" s="307"/>
      <c r="N548" s="307"/>
      <c r="O548" s="307"/>
      <c r="P548" s="307"/>
      <c r="Q548" s="307"/>
      <c r="R548" s="307"/>
      <c r="S548" s="307"/>
      <c r="T548" s="307"/>
      <c r="U548" s="307"/>
      <c r="V548" s="307"/>
      <c r="W548" s="317"/>
      <c r="X548" s="317"/>
      <c r="Y548" s="317"/>
      <c r="Z548" s="317"/>
      <c r="AA548" s="317"/>
      <c r="AB548" s="317"/>
      <c r="AC548" s="317"/>
      <c r="AD548" s="317"/>
      <c r="AE548" s="317"/>
      <c r="AF548" s="317"/>
      <c r="AG548" s="317"/>
      <c r="AH548" s="317"/>
      <c r="AI548" s="317"/>
      <c r="AJ548" s="317"/>
      <c r="AK548" s="317"/>
      <c r="AL548" s="317"/>
      <c r="AM548" s="317"/>
      <c r="AN548" s="317"/>
      <c r="AO548" s="317"/>
      <c r="AP548" s="317"/>
      <c r="AQ548" s="317"/>
      <c r="AR548" s="317"/>
      <c r="AS548" s="317"/>
      <c r="AT548" s="317"/>
      <c r="AU548" s="317"/>
      <c r="AV548" s="317"/>
      <c r="AW548" s="317"/>
      <c r="AX548" s="317"/>
      <c r="AY548" s="317"/>
      <c r="AZ548" s="317"/>
      <c r="BA548" s="317"/>
      <c r="BB548" s="317"/>
      <c r="BC548" s="317"/>
      <c r="BD548" s="317"/>
      <c r="BE548" s="317"/>
      <c r="BF548" s="317"/>
      <c r="BG548" s="317"/>
      <c r="BH548" s="317"/>
      <c r="BI548" s="317"/>
      <c r="BJ548" s="317"/>
      <c r="BK548" s="317"/>
      <c r="BL548" s="317"/>
      <c r="BM548" s="317"/>
      <c r="BN548" s="317"/>
      <c r="BO548" s="317"/>
      <c r="BP548" s="317"/>
      <c r="BQ548" s="317"/>
      <c r="BR548" s="317"/>
      <c r="BS548" s="317"/>
      <c r="BT548" s="317"/>
      <c r="BU548" s="317"/>
      <c r="BV548" s="317"/>
      <c r="BW548" s="317"/>
      <c r="BX548" s="317"/>
      <c r="BY548" s="317"/>
      <c r="BZ548" s="317"/>
    </row>
    <row r="549" spans="3:78">
      <c r="C549" s="318"/>
      <c r="D549" s="318"/>
      <c r="E549" s="318"/>
      <c r="F549" s="307"/>
      <c r="G549" s="307"/>
      <c r="H549" s="307"/>
      <c r="I549" s="307"/>
      <c r="J549" s="307"/>
      <c r="K549" s="307"/>
      <c r="L549" s="307"/>
      <c r="M549" s="307"/>
      <c r="N549" s="307"/>
      <c r="O549" s="307"/>
      <c r="P549" s="307"/>
      <c r="Q549" s="307"/>
      <c r="R549" s="307"/>
      <c r="S549" s="307"/>
      <c r="T549" s="307"/>
      <c r="U549" s="307"/>
      <c r="V549" s="307"/>
      <c r="W549" s="317"/>
      <c r="X549" s="317"/>
      <c r="Y549" s="317"/>
      <c r="Z549" s="317"/>
      <c r="AA549" s="317"/>
      <c r="AB549" s="317"/>
      <c r="AC549" s="317"/>
      <c r="AD549" s="317"/>
      <c r="AE549" s="317"/>
      <c r="AF549" s="317"/>
      <c r="AG549" s="317"/>
      <c r="AH549" s="317"/>
      <c r="AI549" s="317"/>
      <c r="AJ549" s="317"/>
      <c r="AK549" s="317"/>
      <c r="AL549" s="317"/>
      <c r="AM549" s="317"/>
      <c r="AN549" s="317"/>
      <c r="AO549" s="317"/>
      <c r="AP549" s="317"/>
      <c r="AQ549" s="317"/>
      <c r="AR549" s="317"/>
      <c r="AS549" s="317"/>
      <c r="AT549" s="317"/>
      <c r="AU549" s="317"/>
      <c r="AV549" s="317"/>
      <c r="AW549" s="317"/>
      <c r="AX549" s="317"/>
      <c r="AY549" s="317"/>
      <c r="AZ549" s="317"/>
      <c r="BA549" s="317"/>
      <c r="BB549" s="317"/>
      <c r="BC549" s="317"/>
      <c r="BD549" s="317"/>
      <c r="BE549" s="317"/>
      <c r="BF549" s="317"/>
      <c r="BG549" s="317"/>
      <c r="BH549" s="317"/>
      <c r="BI549" s="317"/>
      <c r="BJ549" s="317"/>
      <c r="BK549" s="317"/>
      <c r="BL549" s="317"/>
      <c r="BM549" s="317"/>
      <c r="BN549" s="317"/>
      <c r="BO549" s="317"/>
      <c r="BP549" s="317"/>
      <c r="BQ549" s="317"/>
      <c r="BR549" s="317"/>
      <c r="BS549" s="317"/>
      <c r="BT549" s="317"/>
      <c r="BU549" s="317"/>
      <c r="BV549" s="317"/>
      <c r="BW549" s="317"/>
      <c r="BX549" s="317"/>
      <c r="BY549" s="317"/>
      <c r="BZ549" s="317"/>
    </row>
    <row r="550" spans="3:78">
      <c r="C550" s="318"/>
      <c r="D550" s="318"/>
      <c r="E550" s="318"/>
      <c r="F550" s="307"/>
      <c r="G550" s="307"/>
      <c r="H550" s="307"/>
      <c r="I550" s="307"/>
      <c r="J550" s="307"/>
      <c r="K550" s="307"/>
      <c r="L550" s="307"/>
      <c r="M550" s="307"/>
      <c r="N550" s="307"/>
      <c r="O550" s="307"/>
      <c r="P550" s="307"/>
      <c r="Q550" s="307"/>
      <c r="R550" s="307"/>
      <c r="S550" s="307"/>
      <c r="T550" s="307"/>
      <c r="U550" s="307"/>
      <c r="V550" s="307"/>
      <c r="W550" s="317"/>
      <c r="X550" s="317"/>
      <c r="Y550" s="317"/>
      <c r="Z550" s="317"/>
      <c r="AA550" s="317"/>
      <c r="AB550" s="317"/>
      <c r="AC550" s="317"/>
      <c r="AD550" s="317"/>
      <c r="AE550" s="317"/>
      <c r="AF550" s="317"/>
      <c r="AG550" s="317"/>
      <c r="AH550" s="317"/>
      <c r="AI550" s="317"/>
      <c r="AJ550" s="317"/>
      <c r="AK550" s="317"/>
      <c r="AL550" s="317"/>
      <c r="AM550" s="317"/>
      <c r="AN550" s="317"/>
      <c r="AO550" s="317"/>
      <c r="AP550" s="317"/>
      <c r="AQ550" s="317"/>
      <c r="AR550" s="317"/>
      <c r="AS550" s="317"/>
      <c r="AT550" s="317"/>
      <c r="AU550" s="317"/>
      <c r="AV550" s="317"/>
      <c r="AW550" s="317"/>
      <c r="AX550" s="317"/>
      <c r="AY550" s="317"/>
      <c r="AZ550" s="317"/>
      <c r="BA550" s="317"/>
      <c r="BB550" s="317"/>
      <c r="BC550" s="317"/>
      <c r="BD550" s="317"/>
      <c r="BE550" s="317"/>
      <c r="BF550" s="317"/>
      <c r="BG550" s="317"/>
      <c r="BH550" s="317"/>
      <c r="BI550" s="317"/>
      <c r="BJ550" s="317"/>
      <c r="BK550" s="317"/>
      <c r="BL550" s="317"/>
      <c r="BM550" s="317"/>
      <c r="BN550" s="317"/>
      <c r="BO550" s="317"/>
      <c r="BP550" s="317"/>
      <c r="BQ550" s="317"/>
      <c r="BR550" s="317"/>
      <c r="BS550" s="317"/>
      <c r="BT550" s="317"/>
      <c r="BU550" s="317"/>
      <c r="BV550" s="317"/>
      <c r="BW550" s="317"/>
      <c r="BX550" s="317"/>
      <c r="BY550" s="317"/>
      <c r="BZ550" s="317"/>
    </row>
    <row r="551" spans="3:78">
      <c r="C551" s="318"/>
      <c r="D551" s="318"/>
      <c r="E551" s="318"/>
      <c r="F551" s="307"/>
      <c r="G551" s="307"/>
      <c r="H551" s="307"/>
      <c r="I551" s="307"/>
      <c r="J551" s="307"/>
      <c r="K551" s="307"/>
      <c r="L551" s="307"/>
      <c r="M551" s="307"/>
      <c r="N551" s="307"/>
      <c r="O551" s="307"/>
      <c r="P551" s="307"/>
      <c r="Q551" s="307"/>
      <c r="R551" s="307"/>
      <c r="S551" s="307"/>
      <c r="T551" s="307"/>
      <c r="U551" s="307"/>
      <c r="V551" s="307"/>
      <c r="W551" s="317"/>
      <c r="X551" s="317"/>
      <c r="Y551" s="317"/>
      <c r="Z551" s="317"/>
      <c r="AA551" s="317"/>
      <c r="AB551" s="317"/>
      <c r="AC551" s="317"/>
      <c r="AD551" s="317"/>
      <c r="AE551" s="317"/>
      <c r="AF551" s="317"/>
      <c r="AG551" s="317"/>
      <c r="AH551" s="317"/>
      <c r="AI551" s="317"/>
      <c r="AJ551" s="317"/>
      <c r="AK551" s="317"/>
      <c r="AL551" s="317"/>
      <c r="AM551" s="317"/>
      <c r="AN551" s="317"/>
      <c r="AO551" s="317"/>
      <c r="AP551" s="317"/>
      <c r="AQ551" s="317"/>
      <c r="AR551" s="317"/>
      <c r="AS551" s="317"/>
      <c r="AT551" s="317"/>
      <c r="AU551" s="317"/>
      <c r="AV551" s="317"/>
      <c r="AW551" s="317"/>
      <c r="AX551" s="317"/>
      <c r="AY551" s="317"/>
      <c r="AZ551" s="317"/>
      <c r="BA551" s="317"/>
      <c r="BB551" s="317"/>
      <c r="BC551" s="317"/>
      <c r="BD551" s="317"/>
      <c r="BE551" s="317"/>
      <c r="BF551" s="317"/>
      <c r="BG551" s="317"/>
      <c r="BH551" s="317"/>
      <c r="BI551" s="317"/>
      <c r="BJ551" s="317"/>
      <c r="BK551" s="317"/>
      <c r="BL551" s="317"/>
      <c r="BM551" s="317"/>
      <c r="BN551" s="317"/>
      <c r="BO551" s="317"/>
      <c r="BP551" s="317"/>
      <c r="BQ551" s="317"/>
      <c r="BR551" s="317"/>
      <c r="BS551" s="317"/>
      <c r="BT551" s="317"/>
      <c r="BU551" s="317"/>
      <c r="BV551" s="317"/>
      <c r="BW551" s="317"/>
      <c r="BX551" s="317"/>
      <c r="BY551" s="317"/>
      <c r="BZ551" s="317"/>
    </row>
    <row r="552" spans="3:78">
      <c r="C552" s="318"/>
      <c r="D552" s="318"/>
      <c r="E552" s="318"/>
      <c r="F552" s="307"/>
      <c r="G552" s="307"/>
      <c r="H552" s="307"/>
      <c r="I552" s="307"/>
      <c r="J552" s="307"/>
      <c r="K552" s="307"/>
      <c r="L552" s="307"/>
      <c r="M552" s="307"/>
      <c r="N552" s="307"/>
      <c r="O552" s="307"/>
      <c r="P552" s="307"/>
      <c r="Q552" s="307"/>
      <c r="R552" s="307"/>
      <c r="S552" s="307"/>
      <c r="T552" s="307"/>
      <c r="U552" s="307"/>
      <c r="V552" s="307"/>
      <c r="W552" s="317"/>
      <c r="X552" s="317"/>
      <c r="Y552" s="317"/>
      <c r="Z552" s="317"/>
      <c r="AA552" s="317"/>
      <c r="AB552" s="317"/>
      <c r="AC552" s="317"/>
      <c r="AD552" s="317"/>
      <c r="AE552" s="317"/>
      <c r="AF552" s="317"/>
      <c r="AG552" s="317"/>
      <c r="AH552" s="317"/>
      <c r="AI552" s="317"/>
      <c r="AJ552" s="317"/>
      <c r="AK552" s="317"/>
      <c r="AL552" s="317"/>
      <c r="AM552" s="317"/>
      <c r="AN552" s="317"/>
      <c r="AO552" s="317"/>
      <c r="AP552" s="317"/>
      <c r="AQ552" s="317"/>
      <c r="AR552" s="317"/>
      <c r="AS552" s="317"/>
      <c r="AT552" s="317"/>
      <c r="AU552" s="317"/>
      <c r="AV552" s="317"/>
      <c r="AW552" s="317"/>
      <c r="AX552" s="317"/>
      <c r="AY552" s="317"/>
      <c r="AZ552" s="317"/>
      <c r="BA552" s="317"/>
      <c r="BB552" s="317"/>
      <c r="BC552" s="317"/>
      <c r="BD552" s="317"/>
      <c r="BE552" s="317"/>
      <c r="BF552" s="317"/>
      <c r="BG552" s="317"/>
      <c r="BH552" s="317"/>
      <c r="BI552" s="317"/>
      <c r="BJ552" s="317"/>
      <c r="BK552" s="317"/>
      <c r="BL552" s="317"/>
      <c r="BM552" s="317"/>
      <c r="BN552" s="317"/>
      <c r="BO552" s="317"/>
      <c r="BP552" s="317"/>
      <c r="BQ552" s="317"/>
      <c r="BR552" s="317"/>
      <c r="BS552" s="317"/>
      <c r="BT552" s="317"/>
      <c r="BU552" s="317"/>
      <c r="BV552" s="317"/>
      <c r="BW552" s="317"/>
      <c r="BX552" s="317"/>
      <c r="BY552" s="317"/>
      <c r="BZ552" s="317"/>
    </row>
    <row r="553" spans="3:78">
      <c r="C553" s="318"/>
      <c r="D553" s="318"/>
      <c r="E553" s="318"/>
      <c r="F553" s="307"/>
      <c r="G553" s="307"/>
      <c r="H553" s="307"/>
      <c r="I553" s="307"/>
      <c r="J553" s="307"/>
      <c r="K553" s="307"/>
      <c r="L553" s="307"/>
      <c r="M553" s="307"/>
      <c r="N553" s="307"/>
      <c r="O553" s="307"/>
      <c r="P553" s="307"/>
      <c r="Q553" s="307"/>
      <c r="R553" s="307"/>
      <c r="S553" s="307"/>
      <c r="T553" s="307"/>
      <c r="U553" s="307"/>
      <c r="V553" s="307"/>
      <c r="W553" s="317"/>
      <c r="X553" s="317"/>
      <c r="Y553" s="317"/>
      <c r="Z553" s="317"/>
      <c r="AA553" s="317"/>
      <c r="AB553" s="317"/>
      <c r="AC553" s="317"/>
      <c r="AD553" s="317"/>
      <c r="AE553" s="317"/>
      <c r="AF553" s="317"/>
      <c r="AG553" s="317"/>
      <c r="AH553" s="317"/>
      <c r="AI553" s="317"/>
      <c r="AJ553" s="317"/>
      <c r="AK553" s="317"/>
      <c r="AL553" s="317"/>
      <c r="AM553" s="317"/>
      <c r="AN553" s="317"/>
      <c r="AO553" s="317"/>
      <c r="AP553" s="317"/>
      <c r="AQ553" s="317"/>
      <c r="AR553" s="317"/>
      <c r="AS553" s="317"/>
      <c r="AT553" s="317"/>
      <c r="AU553" s="317"/>
      <c r="AV553" s="317"/>
      <c r="AW553" s="317"/>
      <c r="AX553" s="317"/>
      <c r="AY553" s="317"/>
      <c r="AZ553" s="317"/>
      <c r="BA553" s="317"/>
      <c r="BB553" s="317"/>
      <c r="BC553" s="317"/>
      <c r="BD553" s="317"/>
      <c r="BE553" s="317"/>
      <c r="BF553" s="317"/>
      <c r="BG553" s="317"/>
      <c r="BH553" s="317"/>
      <c r="BI553" s="317"/>
      <c r="BJ553" s="317"/>
      <c r="BK553" s="317"/>
      <c r="BL553" s="317"/>
      <c r="BM553" s="317"/>
      <c r="BN553" s="317"/>
      <c r="BO553" s="317"/>
      <c r="BP553" s="317"/>
      <c r="BQ553" s="317"/>
      <c r="BR553" s="317"/>
      <c r="BS553" s="317"/>
      <c r="BT553" s="317"/>
      <c r="BU553" s="317"/>
      <c r="BV553" s="317"/>
      <c r="BW553" s="317"/>
      <c r="BX553" s="317"/>
      <c r="BY553" s="317"/>
      <c r="BZ553" s="317"/>
    </row>
    <row r="554" spans="3:78">
      <c r="C554" s="318"/>
      <c r="D554" s="318"/>
      <c r="E554" s="318"/>
      <c r="F554" s="307"/>
      <c r="G554" s="307"/>
      <c r="H554" s="307"/>
      <c r="I554" s="307"/>
      <c r="J554" s="307"/>
      <c r="K554" s="307"/>
      <c r="L554" s="307"/>
      <c r="M554" s="307"/>
      <c r="N554" s="307"/>
      <c r="O554" s="307"/>
      <c r="P554" s="307"/>
      <c r="Q554" s="307"/>
      <c r="R554" s="307"/>
      <c r="S554" s="307"/>
      <c r="T554" s="307"/>
      <c r="U554" s="307"/>
      <c r="V554" s="307"/>
      <c r="W554" s="317"/>
      <c r="X554" s="317"/>
      <c r="Y554" s="317"/>
      <c r="Z554" s="317"/>
      <c r="AA554" s="317"/>
      <c r="AB554" s="317"/>
      <c r="AC554" s="317"/>
      <c r="AD554" s="317"/>
      <c r="AE554" s="317"/>
      <c r="AF554" s="317"/>
      <c r="AG554" s="317"/>
      <c r="AH554" s="317"/>
      <c r="AI554" s="317"/>
      <c r="AJ554" s="317"/>
      <c r="AK554" s="317"/>
      <c r="AL554" s="317"/>
      <c r="AM554" s="317"/>
      <c r="AN554" s="317"/>
      <c r="AO554" s="317"/>
      <c r="AP554" s="317"/>
      <c r="AQ554" s="317"/>
      <c r="AR554" s="317"/>
      <c r="AS554" s="317"/>
      <c r="AT554" s="317"/>
      <c r="AU554" s="317"/>
      <c r="AV554" s="317"/>
      <c r="AW554" s="317"/>
      <c r="AX554" s="317"/>
      <c r="AY554" s="317"/>
      <c r="AZ554" s="317"/>
      <c r="BA554" s="317"/>
      <c r="BB554" s="317"/>
      <c r="BC554" s="317"/>
      <c r="BD554" s="317"/>
      <c r="BE554" s="317"/>
      <c r="BF554" s="317"/>
      <c r="BG554" s="317"/>
      <c r="BH554" s="317"/>
      <c r="BI554" s="317"/>
      <c r="BJ554" s="317"/>
      <c r="BK554" s="317"/>
      <c r="BL554" s="317"/>
      <c r="BM554" s="317"/>
      <c r="BN554" s="317"/>
      <c r="BO554" s="317"/>
      <c r="BP554" s="317"/>
      <c r="BQ554" s="317"/>
      <c r="BR554" s="317"/>
      <c r="BS554" s="317"/>
      <c r="BT554" s="317"/>
      <c r="BU554" s="317"/>
      <c r="BV554" s="317"/>
      <c r="BW554" s="317"/>
      <c r="BX554" s="317"/>
      <c r="BY554" s="317"/>
      <c r="BZ554" s="317"/>
    </row>
    <row r="555" spans="3:78">
      <c r="C555" s="318"/>
      <c r="D555" s="318"/>
      <c r="E555" s="318"/>
      <c r="F555" s="307"/>
      <c r="G555" s="307"/>
      <c r="H555" s="307"/>
      <c r="I555" s="307"/>
      <c r="J555" s="307"/>
      <c r="K555" s="307"/>
      <c r="L555" s="307"/>
      <c r="M555" s="307"/>
      <c r="N555" s="307"/>
      <c r="O555" s="307"/>
      <c r="P555" s="307"/>
      <c r="Q555" s="307"/>
      <c r="R555" s="307"/>
      <c r="S555" s="307"/>
      <c r="T555" s="307"/>
      <c r="U555" s="307"/>
      <c r="V555" s="307"/>
      <c r="W555" s="317"/>
      <c r="X555" s="317"/>
      <c r="Y555" s="317"/>
      <c r="Z555" s="317"/>
      <c r="AA555" s="317"/>
      <c r="AB555" s="317"/>
      <c r="AC555" s="317"/>
      <c r="AD555" s="317"/>
      <c r="AE555" s="317"/>
      <c r="AF555" s="317"/>
      <c r="AG555" s="317"/>
      <c r="AH555" s="317"/>
      <c r="AI555" s="317"/>
      <c r="AJ555" s="317"/>
      <c r="AK555" s="317"/>
      <c r="AL555" s="317"/>
      <c r="AM555" s="317"/>
      <c r="AN555" s="317"/>
      <c r="AO555" s="317"/>
      <c r="AP555" s="317"/>
      <c r="AQ555" s="317"/>
      <c r="AR555" s="317"/>
      <c r="AS555" s="317"/>
      <c r="AT555" s="317"/>
      <c r="AU555" s="317"/>
      <c r="AV555" s="317"/>
      <c r="AW555" s="317"/>
      <c r="AX555" s="317"/>
      <c r="AY555" s="317"/>
      <c r="AZ555" s="317"/>
      <c r="BA555" s="317"/>
      <c r="BB555" s="317"/>
      <c r="BC555" s="317"/>
      <c r="BD555" s="317"/>
      <c r="BE555" s="317"/>
      <c r="BF555" s="317"/>
      <c r="BG555" s="317"/>
      <c r="BH555" s="317"/>
      <c r="BI555" s="317"/>
      <c r="BJ555" s="317"/>
      <c r="BK555" s="317"/>
      <c r="BL555" s="317"/>
      <c r="BM555" s="317"/>
      <c r="BN555" s="317"/>
      <c r="BO555" s="317"/>
      <c r="BP555" s="317"/>
      <c r="BQ555" s="317"/>
      <c r="BR555" s="317"/>
      <c r="BS555" s="317"/>
      <c r="BT555" s="317"/>
      <c r="BU555" s="317"/>
      <c r="BV555" s="317"/>
      <c r="BW555" s="317"/>
      <c r="BX555" s="317"/>
      <c r="BY555" s="317"/>
      <c r="BZ555" s="317"/>
    </row>
    <row r="556" spans="3:78">
      <c r="C556" s="318"/>
      <c r="D556" s="318"/>
      <c r="E556" s="318"/>
      <c r="F556" s="307"/>
      <c r="G556" s="307"/>
      <c r="H556" s="307"/>
      <c r="I556" s="307"/>
      <c r="J556" s="307"/>
      <c r="K556" s="307"/>
      <c r="L556" s="307"/>
      <c r="M556" s="307"/>
      <c r="N556" s="307"/>
      <c r="O556" s="307"/>
      <c r="P556" s="307"/>
      <c r="Q556" s="307"/>
      <c r="R556" s="307"/>
      <c r="S556" s="307"/>
      <c r="T556" s="307"/>
      <c r="U556" s="307"/>
      <c r="V556" s="307"/>
      <c r="W556" s="317"/>
      <c r="X556" s="317"/>
      <c r="Y556" s="317"/>
      <c r="Z556" s="317"/>
      <c r="AA556" s="317"/>
      <c r="AB556" s="317"/>
      <c r="AC556" s="317"/>
      <c r="AD556" s="317"/>
      <c r="AE556" s="317"/>
      <c r="AF556" s="317"/>
      <c r="AG556" s="317"/>
      <c r="AH556" s="317"/>
      <c r="AI556" s="317"/>
      <c r="AJ556" s="317"/>
      <c r="AK556" s="317"/>
      <c r="AL556" s="317"/>
      <c r="AM556" s="317"/>
      <c r="AN556" s="317"/>
      <c r="AO556" s="317"/>
      <c r="AP556" s="317"/>
      <c r="AQ556" s="317"/>
      <c r="AR556" s="317"/>
      <c r="AS556" s="317"/>
      <c r="AT556" s="317"/>
      <c r="AU556" s="317"/>
      <c r="AV556" s="317"/>
      <c r="AW556" s="317"/>
      <c r="AX556" s="317"/>
      <c r="AY556" s="317"/>
      <c r="AZ556" s="317"/>
      <c r="BA556" s="317"/>
      <c r="BB556" s="317"/>
      <c r="BC556" s="317"/>
      <c r="BD556" s="317"/>
      <c r="BE556" s="317"/>
      <c r="BF556" s="317"/>
      <c r="BG556" s="317"/>
      <c r="BH556" s="317"/>
      <c r="BI556" s="317"/>
      <c r="BJ556" s="317"/>
      <c r="BK556" s="317"/>
      <c r="BL556" s="317"/>
      <c r="BM556" s="317"/>
      <c r="BN556" s="317"/>
      <c r="BO556" s="317"/>
      <c r="BP556" s="317"/>
      <c r="BQ556" s="317"/>
      <c r="BR556" s="317"/>
      <c r="BS556" s="317"/>
      <c r="BT556" s="317"/>
      <c r="BU556" s="317"/>
      <c r="BV556" s="317"/>
      <c r="BW556" s="317"/>
      <c r="BX556" s="317"/>
      <c r="BY556" s="317"/>
      <c r="BZ556" s="317"/>
    </row>
    <row r="557" spans="3:78">
      <c r="C557" s="318"/>
      <c r="D557" s="318"/>
      <c r="E557" s="318"/>
      <c r="F557" s="307"/>
      <c r="G557" s="307"/>
      <c r="H557" s="307"/>
      <c r="I557" s="307"/>
      <c r="J557" s="307"/>
      <c r="K557" s="307"/>
      <c r="L557" s="307"/>
      <c r="M557" s="307"/>
      <c r="N557" s="307"/>
      <c r="O557" s="307"/>
      <c r="P557" s="307"/>
      <c r="Q557" s="307"/>
      <c r="R557" s="307"/>
      <c r="S557" s="307"/>
      <c r="T557" s="307"/>
      <c r="U557" s="307"/>
      <c r="V557" s="307"/>
      <c r="W557" s="317"/>
      <c r="X557" s="317"/>
      <c r="Y557" s="317"/>
      <c r="Z557" s="317"/>
      <c r="AA557" s="317"/>
      <c r="AB557" s="317"/>
      <c r="AC557" s="317"/>
      <c r="AD557" s="317"/>
      <c r="AE557" s="317"/>
      <c r="AF557" s="317"/>
      <c r="AG557" s="317"/>
      <c r="AH557" s="317"/>
      <c r="AI557" s="317"/>
      <c r="AJ557" s="317"/>
      <c r="AK557" s="317"/>
      <c r="AL557" s="317"/>
      <c r="AM557" s="317"/>
      <c r="AN557" s="317"/>
      <c r="AO557" s="317"/>
      <c r="AP557" s="317"/>
      <c r="AQ557" s="317"/>
      <c r="AR557" s="317"/>
      <c r="AS557" s="317"/>
      <c r="AT557" s="317"/>
      <c r="AU557" s="317"/>
      <c r="AV557" s="317"/>
      <c r="AW557" s="317"/>
      <c r="AX557" s="317"/>
      <c r="AY557" s="317"/>
      <c r="AZ557" s="317"/>
      <c r="BA557" s="317"/>
      <c r="BB557" s="317"/>
      <c r="BC557" s="317"/>
      <c r="BD557" s="317"/>
      <c r="BE557" s="317"/>
      <c r="BF557" s="317"/>
      <c r="BG557" s="317"/>
      <c r="BH557" s="317"/>
      <c r="BI557" s="317"/>
      <c r="BJ557" s="317"/>
      <c r="BK557" s="317"/>
      <c r="BL557" s="317"/>
      <c r="BM557" s="317"/>
      <c r="BN557" s="317"/>
      <c r="BO557" s="317"/>
      <c r="BP557" s="317"/>
      <c r="BQ557" s="317"/>
      <c r="BR557" s="317"/>
      <c r="BS557" s="317"/>
      <c r="BT557" s="317"/>
      <c r="BU557" s="317"/>
      <c r="BV557" s="317"/>
      <c r="BW557" s="317"/>
      <c r="BX557" s="317"/>
      <c r="BY557" s="317"/>
      <c r="BZ557" s="317"/>
    </row>
    <row r="558" spans="3:78">
      <c r="C558" s="318"/>
      <c r="D558" s="318"/>
      <c r="E558" s="318"/>
      <c r="F558" s="307"/>
      <c r="G558" s="307"/>
      <c r="H558" s="307"/>
      <c r="I558" s="307"/>
      <c r="J558" s="307"/>
      <c r="K558" s="307"/>
      <c r="L558" s="307"/>
      <c r="M558" s="307"/>
      <c r="N558" s="307"/>
      <c r="O558" s="307"/>
      <c r="P558" s="307"/>
      <c r="Q558" s="307"/>
      <c r="R558" s="307"/>
      <c r="S558" s="307"/>
      <c r="T558" s="307"/>
      <c r="U558" s="307"/>
      <c r="V558" s="307"/>
      <c r="W558" s="317"/>
      <c r="X558" s="317"/>
      <c r="Y558" s="317"/>
      <c r="Z558" s="317"/>
      <c r="AA558" s="317"/>
      <c r="AB558" s="317"/>
      <c r="AC558" s="317"/>
      <c r="AD558" s="317"/>
      <c r="AE558" s="317"/>
      <c r="AF558" s="317"/>
      <c r="AG558" s="317"/>
      <c r="AH558" s="317"/>
      <c r="AI558" s="317"/>
      <c r="AJ558" s="317"/>
      <c r="AK558" s="317"/>
      <c r="AL558" s="317"/>
      <c r="AM558" s="317"/>
      <c r="AN558" s="317"/>
      <c r="AO558" s="317"/>
      <c r="AP558" s="317"/>
      <c r="AQ558" s="317"/>
      <c r="AR558" s="317"/>
      <c r="AS558" s="317"/>
      <c r="AT558" s="317"/>
      <c r="AU558" s="317"/>
      <c r="AV558" s="317"/>
      <c r="AW558" s="317"/>
      <c r="AX558" s="317"/>
      <c r="AY558" s="317"/>
      <c r="AZ558" s="317"/>
      <c r="BA558" s="317"/>
      <c r="BB558" s="317"/>
      <c r="BC558" s="317"/>
      <c r="BD558" s="317"/>
      <c r="BE558" s="317"/>
      <c r="BF558" s="317"/>
      <c r="BG558" s="317"/>
      <c r="BH558" s="317"/>
      <c r="BI558" s="317"/>
      <c r="BJ558" s="317"/>
      <c r="BK558" s="317"/>
      <c r="BL558" s="317"/>
      <c r="BM558" s="317"/>
      <c r="BN558" s="317"/>
      <c r="BO558" s="317"/>
      <c r="BP558" s="317"/>
      <c r="BQ558" s="317"/>
      <c r="BR558" s="317"/>
      <c r="BS558" s="317"/>
      <c r="BT558" s="317"/>
      <c r="BU558" s="317"/>
      <c r="BV558" s="317"/>
      <c r="BW558" s="317"/>
      <c r="BX558" s="317"/>
      <c r="BY558" s="317"/>
      <c r="BZ558" s="317"/>
    </row>
    <row r="559" spans="3:78">
      <c r="C559" s="318"/>
      <c r="D559" s="318"/>
      <c r="E559" s="318"/>
      <c r="F559" s="307"/>
      <c r="G559" s="307"/>
      <c r="H559" s="307"/>
      <c r="I559" s="307"/>
      <c r="J559" s="307"/>
      <c r="K559" s="307"/>
      <c r="L559" s="307"/>
      <c r="M559" s="307"/>
      <c r="N559" s="307"/>
      <c r="O559" s="307"/>
      <c r="P559" s="307"/>
      <c r="Q559" s="307"/>
      <c r="R559" s="307"/>
      <c r="S559" s="307"/>
      <c r="T559" s="307"/>
      <c r="U559" s="307"/>
      <c r="V559" s="307"/>
      <c r="W559" s="317"/>
      <c r="X559" s="317"/>
      <c r="Y559" s="317"/>
      <c r="Z559" s="317"/>
      <c r="AA559" s="317"/>
      <c r="AB559" s="317"/>
      <c r="AC559" s="317"/>
      <c r="AD559" s="317"/>
      <c r="AE559" s="317"/>
      <c r="AF559" s="317"/>
      <c r="AG559" s="317"/>
      <c r="AH559" s="317"/>
      <c r="AI559" s="317"/>
      <c r="AJ559" s="317"/>
      <c r="AK559" s="317"/>
      <c r="AL559" s="317"/>
      <c r="AM559" s="317"/>
      <c r="AN559" s="317"/>
      <c r="AO559" s="317"/>
      <c r="AP559" s="317"/>
      <c r="AQ559" s="317"/>
      <c r="AR559" s="317"/>
      <c r="AS559" s="317"/>
      <c r="AT559" s="317"/>
      <c r="AU559" s="317"/>
      <c r="AV559" s="317"/>
      <c r="AW559" s="317"/>
      <c r="AX559" s="317"/>
      <c r="AY559" s="317"/>
      <c r="AZ559" s="317"/>
      <c r="BA559" s="317"/>
      <c r="BB559" s="317"/>
      <c r="BC559" s="317"/>
      <c r="BD559" s="317"/>
      <c r="BE559" s="317"/>
      <c r="BF559" s="317"/>
      <c r="BG559" s="317"/>
      <c r="BH559" s="317"/>
      <c r="BI559" s="317"/>
      <c r="BJ559" s="317"/>
      <c r="BK559" s="317"/>
      <c r="BL559" s="317"/>
      <c r="BM559" s="317"/>
      <c r="BN559" s="317"/>
      <c r="BO559" s="317"/>
      <c r="BP559" s="317"/>
      <c r="BQ559" s="317"/>
      <c r="BR559" s="317"/>
      <c r="BS559" s="317"/>
      <c r="BT559" s="317"/>
      <c r="BU559" s="317"/>
      <c r="BV559" s="317"/>
      <c r="BW559" s="317"/>
      <c r="BX559" s="317"/>
      <c r="BY559" s="317"/>
      <c r="BZ559" s="317"/>
    </row>
    <row r="560" spans="3:78">
      <c r="C560" s="318"/>
      <c r="D560" s="318"/>
      <c r="E560" s="318"/>
      <c r="F560" s="307"/>
      <c r="G560" s="307"/>
      <c r="H560" s="307"/>
      <c r="I560" s="307"/>
      <c r="J560" s="307"/>
      <c r="K560" s="307"/>
      <c r="L560" s="307"/>
      <c r="M560" s="307"/>
      <c r="N560" s="307"/>
      <c r="O560" s="307"/>
      <c r="P560" s="307"/>
      <c r="Q560" s="307"/>
      <c r="R560" s="307"/>
      <c r="S560" s="307"/>
      <c r="T560" s="307"/>
      <c r="U560" s="307"/>
      <c r="V560" s="307"/>
      <c r="W560" s="317"/>
      <c r="X560" s="317"/>
      <c r="Y560" s="317"/>
      <c r="Z560" s="317"/>
      <c r="AA560" s="317"/>
      <c r="AB560" s="317"/>
      <c r="AC560" s="317"/>
      <c r="AD560" s="317"/>
      <c r="AE560" s="317"/>
      <c r="AF560" s="317"/>
      <c r="AG560" s="317"/>
      <c r="AH560" s="317"/>
      <c r="AI560" s="317"/>
      <c r="AJ560" s="317"/>
      <c r="AK560" s="317"/>
      <c r="AL560" s="317"/>
      <c r="AM560" s="317"/>
      <c r="AN560" s="317"/>
      <c r="AO560" s="317"/>
      <c r="AP560" s="317"/>
      <c r="AQ560" s="317"/>
      <c r="AR560" s="317"/>
      <c r="AS560" s="317"/>
      <c r="AT560" s="317"/>
      <c r="AU560" s="317"/>
      <c r="AV560" s="317"/>
      <c r="AW560" s="317"/>
      <c r="AX560" s="317"/>
      <c r="AY560" s="317"/>
      <c r="AZ560" s="317"/>
      <c r="BA560" s="317"/>
      <c r="BB560" s="317"/>
      <c r="BC560" s="317"/>
      <c r="BD560" s="317"/>
      <c r="BE560" s="317"/>
      <c r="BF560" s="317"/>
      <c r="BG560" s="317"/>
      <c r="BH560" s="317"/>
      <c r="BI560" s="317"/>
      <c r="BJ560" s="317"/>
      <c r="BK560" s="317"/>
      <c r="BL560" s="317"/>
      <c r="BM560" s="317"/>
      <c r="BN560" s="317"/>
      <c r="BO560" s="317"/>
      <c r="BP560" s="317"/>
      <c r="BQ560" s="317"/>
      <c r="BR560" s="317"/>
      <c r="BS560" s="317"/>
      <c r="BT560" s="317"/>
      <c r="BU560" s="317"/>
      <c r="BV560" s="317"/>
      <c r="BW560" s="317"/>
      <c r="BX560" s="317"/>
      <c r="BY560" s="317"/>
      <c r="BZ560" s="317"/>
    </row>
    <row r="561" spans="3:78">
      <c r="C561" s="318"/>
      <c r="D561" s="318"/>
      <c r="E561" s="318"/>
      <c r="F561" s="307"/>
      <c r="G561" s="307"/>
      <c r="H561" s="307"/>
      <c r="I561" s="307"/>
      <c r="J561" s="307"/>
      <c r="K561" s="307"/>
      <c r="L561" s="307"/>
      <c r="M561" s="307"/>
      <c r="N561" s="307"/>
      <c r="O561" s="307"/>
      <c r="P561" s="307"/>
      <c r="Q561" s="307"/>
      <c r="R561" s="307"/>
      <c r="S561" s="307"/>
      <c r="T561" s="307"/>
      <c r="U561" s="307"/>
      <c r="V561" s="307"/>
      <c r="W561" s="317"/>
      <c r="X561" s="317"/>
      <c r="Y561" s="317"/>
      <c r="Z561" s="317"/>
      <c r="AA561" s="317"/>
      <c r="AB561" s="317"/>
      <c r="AC561" s="317"/>
      <c r="AD561" s="317"/>
      <c r="AE561" s="317"/>
      <c r="AF561" s="317"/>
      <c r="AG561" s="317"/>
      <c r="AH561" s="317"/>
      <c r="AI561" s="317"/>
      <c r="AJ561" s="317"/>
      <c r="AK561" s="317"/>
      <c r="AL561" s="317"/>
      <c r="AM561" s="317"/>
      <c r="AN561" s="317"/>
      <c r="AO561" s="317"/>
      <c r="AP561" s="317"/>
      <c r="AQ561" s="317"/>
      <c r="AR561" s="317"/>
      <c r="AS561" s="317"/>
      <c r="AT561" s="317"/>
      <c r="AU561" s="317"/>
      <c r="AV561" s="317"/>
      <c r="AW561" s="317"/>
      <c r="AX561" s="317"/>
      <c r="AY561" s="317"/>
      <c r="AZ561" s="317"/>
      <c r="BA561" s="317"/>
      <c r="BB561" s="317"/>
      <c r="BC561" s="317"/>
      <c r="BD561" s="317"/>
      <c r="BE561" s="317"/>
      <c r="BF561" s="317"/>
      <c r="BG561" s="317"/>
      <c r="BH561" s="317"/>
      <c r="BI561" s="317"/>
      <c r="BJ561" s="317"/>
      <c r="BK561" s="317"/>
      <c r="BL561" s="317"/>
      <c r="BM561" s="317"/>
      <c r="BN561" s="317"/>
      <c r="BO561" s="317"/>
      <c r="BP561" s="317"/>
      <c r="BQ561" s="317"/>
      <c r="BR561" s="317"/>
      <c r="BS561" s="317"/>
      <c r="BT561" s="317"/>
      <c r="BU561" s="317"/>
      <c r="BV561" s="317"/>
      <c r="BW561" s="317"/>
      <c r="BX561" s="317"/>
      <c r="BY561" s="317"/>
      <c r="BZ561" s="317"/>
    </row>
    <row r="562" spans="3:78">
      <c r="C562" s="318"/>
      <c r="D562" s="318"/>
      <c r="E562" s="318"/>
      <c r="F562" s="307"/>
      <c r="G562" s="307"/>
      <c r="H562" s="307"/>
      <c r="I562" s="307"/>
      <c r="J562" s="307"/>
      <c r="K562" s="307"/>
      <c r="L562" s="307"/>
      <c r="M562" s="307"/>
      <c r="N562" s="307"/>
      <c r="O562" s="307"/>
      <c r="P562" s="307"/>
      <c r="Q562" s="307"/>
      <c r="R562" s="307"/>
      <c r="S562" s="307"/>
      <c r="T562" s="307"/>
      <c r="U562" s="307"/>
      <c r="V562" s="307"/>
      <c r="W562" s="317"/>
      <c r="X562" s="317"/>
      <c r="Y562" s="317"/>
      <c r="Z562" s="317"/>
      <c r="AA562" s="317"/>
      <c r="AB562" s="317"/>
      <c r="AC562" s="317"/>
      <c r="AD562" s="317"/>
      <c r="AE562" s="317"/>
      <c r="AF562" s="317"/>
      <c r="AG562" s="317"/>
      <c r="AH562" s="317"/>
      <c r="AI562" s="317"/>
      <c r="AJ562" s="317"/>
      <c r="AK562" s="317"/>
      <c r="AL562" s="317"/>
      <c r="AM562" s="317"/>
      <c r="AN562" s="317"/>
      <c r="AO562" s="317"/>
      <c r="AP562" s="317"/>
      <c r="AQ562" s="317"/>
      <c r="AR562" s="317"/>
      <c r="AS562" s="317"/>
      <c r="AT562" s="317"/>
      <c r="AU562" s="317"/>
      <c r="AV562" s="317"/>
      <c r="AW562" s="317"/>
      <c r="AX562" s="317"/>
      <c r="AY562" s="317"/>
      <c r="AZ562" s="317"/>
      <c r="BA562" s="317"/>
      <c r="BB562" s="317"/>
      <c r="BC562" s="317"/>
      <c r="BD562" s="317"/>
      <c r="BE562" s="317"/>
      <c r="BF562" s="317"/>
      <c r="BG562" s="317"/>
      <c r="BH562" s="317"/>
      <c r="BI562" s="317"/>
      <c r="BJ562" s="317"/>
      <c r="BK562" s="317"/>
      <c r="BL562" s="317"/>
      <c r="BM562" s="317"/>
      <c r="BN562" s="317"/>
      <c r="BO562" s="317"/>
      <c r="BP562" s="317"/>
      <c r="BQ562" s="317"/>
      <c r="BR562" s="317"/>
      <c r="BS562" s="317"/>
      <c r="BT562" s="317"/>
      <c r="BU562" s="317"/>
      <c r="BV562" s="317"/>
      <c r="BW562" s="317"/>
      <c r="BX562" s="317"/>
      <c r="BY562" s="317"/>
      <c r="BZ562" s="317"/>
    </row>
    <row r="563" spans="3:78">
      <c r="C563" s="318"/>
      <c r="D563" s="318"/>
      <c r="E563" s="318"/>
      <c r="F563" s="307"/>
      <c r="G563" s="307"/>
      <c r="H563" s="307"/>
      <c r="I563" s="307"/>
      <c r="J563" s="307"/>
      <c r="K563" s="307"/>
      <c r="L563" s="307"/>
      <c r="M563" s="307"/>
      <c r="N563" s="307"/>
      <c r="O563" s="307"/>
      <c r="P563" s="307"/>
      <c r="Q563" s="307"/>
      <c r="R563" s="307"/>
      <c r="S563" s="307"/>
      <c r="T563" s="307"/>
      <c r="U563" s="307"/>
      <c r="V563" s="307"/>
      <c r="W563" s="317"/>
      <c r="X563" s="317"/>
      <c r="Y563" s="317"/>
      <c r="Z563" s="317"/>
      <c r="AA563" s="317"/>
      <c r="AB563" s="317"/>
      <c r="AC563" s="317"/>
      <c r="AD563" s="317"/>
      <c r="AE563" s="317"/>
      <c r="AF563" s="317"/>
      <c r="AG563" s="317"/>
      <c r="AH563" s="317"/>
      <c r="AI563" s="317"/>
      <c r="AJ563" s="317"/>
      <c r="AK563" s="317"/>
      <c r="AL563" s="317"/>
      <c r="AM563" s="317"/>
      <c r="AN563" s="317"/>
      <c r="AO563" s="317"/>
      <c r="AP563" s="317"/>
      <c r="AQ563" s="317"/>
      <c r="AR563" s="317"/>
      <c r="AS563" s="317"/>
      <c r="AT563" s="317"/>
      <c r="AU563" s="317"/>
      <c r="AV563" s="317"/>
      <c r="AW563" s="317"/>
      <c r="AX563" s="317"/>
      <c r="AY563" s="317"/>
      <c r="AZ563" s="317"/>
      <c r="BA563" s="317"/>
      <c r="BB563" s="317"/>
      <c r="BC563" s="317"/>
      <c r="BD563" s="317"/>
      <c r="BE563" s="317"/>
      <c r="BF563" s="317"/>
      <c r="BG563" s="317"/>
      <c r="BH563" s="317"/>
      <c r="BI563" s="317"/>
      <c r="BJ563" s="317"/>
      <c r="BK563" s="317"/>
      <c r="BL563" s="317"/>
      <c r="BM563" s="317"/>
      <c r="BN563" s="317"/>
      <c r="BO563" s="317"/>
      <c r="BP563" s="317"/>
      <c r="BQ563" s="317"/>
      <c r="BR563" s="317"/>
      <c r="BS563" s="317"/>
      <c r="BT563" s="317"/>
      <c r="BU563" s="317"/>
      <c r="BV563" s="317"/>
      <c r="BW563" s="317"/>
      <c r="BX563" s="317"/>
      <c r="BY563" s="317"/>
      <c r="BZ563" s="317"/>
    </row>
    <row r="564" spans="3:78">
      <c r="C564" s="318"/>
      <c r="D564" s="318"/>
      <c r="E564" s="318"/>
      <c r="F564" s="307"/>
      <c r="G564" s="307"/>
      <c r="H564" s="307"/>
      <c r="I564" s="307"/>
      <c r="J564" s="307"/>
      <c r="K564" s="307"/>
      <c r="L564" s="307"/>
      <c r="M564" s="307"/>
      <c r="N564" s="307"/>
      <c r="O564" s="307"/>
      <c r="P564" s="307"/>
      <c r="Q564" s="307"/>
      <c r="R564" s="307"/>
      <c r="S564" s="307"/>
      <c r="T564" s="307"/>
      <c r="U564" s="307"/>
      <c r="V564" s="307"/>
      <c r="W564" s="317"/>
      <c r="X564" s="317"/>
      <c r="Y564" s="317"/>
      <c r="Z564" s="317"/>
      <c r="AA564" s="317"/>
      <c r="AB564" s="317"/>
      <c r="AC564" s="317"/>
      <c r="AD564" s="317"/>
      <c r="AE564" s="317"/>
      <c r="AF564" s="317"/>
      <c r="AG564" s="317"/>
      <c r="AH564" s="317"/>
      <c r="AI564" s="317"/>
      <c r="AJ564" s="317"/>
      <c r="AK564" s="317"/>
      <c r="AL564" s="317"/>
      <c r="AM564" s="317"/>
      <c r="AN564" s="317"/>
      <c r="AO564" s="317"/>
      <c r="AP564" s="317"/>
      <c r="AQ564" s="317"/>
      <c r="AR564" s="317"/>
      <c r="AS564" s="317"/>
      <c r="AT564" s="317"/>
      <c r="AU564" s="317"/>
      <c r="AV564" s="317"/>
      <c r="AW564" s="317"/>
      <c r="AX564" s="317"/>
      <c r="AY564" s="317"/>
      <c r="AZ564" s="317"/>
      <c r="BA564" s="317"/>
      <c r="BB564" s="317"/>
      <c r="BC564" s="317"/>
      <c r="BD564" s="317"/>
      <c r="BE564" s="317"/>
      <c r="BF564" s="317"/>
      <c r="BG564" s="317"/>
      <c r="BH564" s="317"/>
      <c r="BI564" s="317"/>
      <c r="BJ564" s="317"/>
      <c r="BK564" s="317"/>
      <c r="BL564" s="317"/>
      <c r="BM564" s="317"/>
      <c r="BN564" s="317"/>
      <c r="BO564" s="317"/>
      <c r="BP564" s="317"/>
      <c r="BQ564" s="317"/>
      <c r="BR564" s="317"/>
      <c r="BS564" s="317"/>
      <c r="BT564" s="317"/>
      <c r="BU564" s="317"/>
      <c r="BV564" s="317"/>
      <c r="BW564" s="317"/>
      <c r="BX564" s="317"/>
      <c r="BY564" s="317"/>
      <c r="BZ564" s="317"/>
    </row>
    <row r="565" spans="3:78">
      <c r="C565" s="318"/>
      <c r="D565" s="318"/>
      <c r="E565" s="318"/>
      <c r="F565" s="307"/>
      <c r="G565" s="307"/>
      <c r="H565" s="307"/>
      <c r="I565" s="307"/>
      <c r="J565" s="307"/>
      <c r="K565" s="307"/>
      <c r="L565" s="307"/>
      <c r="M565" s="307"/>
      <c r="N565" s="307"/>
      <c r="O565" s="307"/>
      <c r="P565" s="307"/>
      <c r="Q565" s="307"/>
      <c r="R565" s="307"/>
      <c r="S565" s="307"/>
      <c r="T565" s="307"/>
      <c r="U565" s="307"/>
      <c r="V565" s="307"/>
      <c r="W565" s="317"/>
      <c r="X565" s="317"/>
      <c r="Y565" s="317"/>
      <c r="Z565" s="317"/>
      <c r="AA565" s="317"/>
      <c r="AB565" s="317"/>
      <c r="AC565" s="317"/>
      <c r="AD565" s="317"/>
      <c r="AE565" s="317"/>
      <c r="AF565" s="317"/>
      <c r="AG565" s="317"/>
      <c r="AH565" s="317"/>
      <c r="AI565" s="317"/>
      <c r="AJ565" s="317"/>
      <c r="AK565" s="317"/>
      <c r="AL565" s="317"/>
      <c r="AM565" s="317"/>
      <c r="AN565" s="317"/>
      <c r="AO565" s="317"/>
      <c r="AP565" s="317"/>
      <c r="AQ565" s="317"/>
      <c r="AR565" s="317"/>
      <c r="AS565" s="317"/>
      <c r="AT565" s="317"/>
      <c r="AU565" s="317"/>
      <c r="AV565" s="317"/>
      <c r="AW565" s="317"/>
      <c r="AX565" s="317"/>
      <c r="AY565" s="317"/>
      <c r="AZ565" s="317"/>
      <c r="BA565" s="317"/>
      <c r="BB565" s="317"/>
      <c r="BC565" s="317"/>
      <c r="BD565" s="317"/>
      <c r="BE565" s="317"/>
      <c r="BF565" s="317"/>
      <c r="BG565" s="317"/>
      <c r="BH565" s="317"/>
      <c r="BI565" s="317"/>
      <c r="BJ565" s="317"/>
      <c r="BK565" s="317"/>
      <c r="BL565" s="317"/>
      <c r="BM565" s="317"/>
      <c r="BN565" s="317"/>
      <c r="BO565" s="317"/>
      <c r="BP565" s="317"/>
      <c r="BQ565" s="317"/>
      <c r="BR565" s="317"/>
      <c r="BS565" s="317"/>
      <c r="BT565" s="317"/>
      <c r="BU565" s="317"/>
      <c r="BV565" s="317"/>
      <c r="BW565" s="317"/>
      <c r="BX565" s="317"/>
      <c r="BY565" s="317"/>
      <c r="BZ565" s="317"/>
    </row>
    <row r="566" spans="3:78">
      <c r="C566" s="318"/>
      <c r="D566" s="318"/>
      <c r="E566" s="318"/>
      <c r="F566" s="307"/>
      <c r="G566" s="307"/>
      <c r="H566" s="307"/>
      <c r="I566" s="307"/>
      <c r="J566" s="307"/>
      <c r="K566" s="307"/>
      <c r="L566" s="307"/>
      <c r="M566" s="307"/>
      <c r="N566" s="307"/>
      <c r="O566" s="307"/>
      <c r="P566" s="307"/>
      <c r="Q566" s="307"/>
      <c r="R566" s="307"/>
      <c r="S566" s="307"/>
      <c r="T566" s="307"/>
      <c r="U566" s="307"/>
      <c r="V566" s="307"/>
      <c r="W566" s="317"/>
      <c r="X566" s="317"/>
      <c r="Y566" s="317"/>
      <c r="Z566" s="317"/>
      <c r="AA566" s="317"/>
      <c r="AB566" s="317"/>
      <c r="AC566" s="317"/>
      <c r="AD566" s="317"/>
      <c r="AE566" s="317"/>
      <c r="AF566" s="317"/>
      <c r="AG566" s="317"/>
      <c r="AH566" s="317"/>
      <c r="AI566" s="317"/>
      <c r="AJ566" s="317"/>
      <c r="AK566" s="317"/>
      <c r="AL566" s="317"/>
      <c r="AM566" s="317"/>
      <c r="AN566" s="317"/>
      <c r="AO566" s="317"/>
      <c r="AP566" s="317"/>
      <c r="AQ566" s="317"/>
      <c r="AR566" s="317"/>
      <c r="AS566" s="317"/>
      <c r="AT566" s="317"/>
      <c r="AU566" s="317"/>
      <c r="AV566" s="317"/>
      <c r="AW566" s="317"/>
      <c r="AX566" s="317"/>
      <c r="AY566" s="317"/>
      <c r="AZ566" s="317"/>
      <c r="BA566" s="317"/>
      <c r="BB566" s="317"/>
      <c r="BC566" s="317"/>
      <c r="BD566" s="317"/>
      <c r="BE566" s="317"/>
      <c r="BF566" s="317"/>
      <c r="BG566" s="317"/>
      <c r="BH566" s="317"/>
      <c r="BI566" s="317"/>
      <c r="BJ566" s="317"/>
      <c r="BK566" s="317"/>
      <c r="BL566" s="317"/>
      <c r="BM566" s="317"/>
      <c r="BN566" s="317"/>
      <c r="BO566" s="317"/>
      <c r="BP566" s="317"/>
      <c r="BQ566" s="317"/>
      <c r="BR566" s="317"/>
      <c r="BS566" s="317"/>
      <c r="BT566" s="317"/>
      <c r="BU566" s="317"/>
      <c r="BV566" s="317"/>
      <c r="BW566" s="317"/>
      <c r="BX566" s="317"/>
      <c r="BY566" s="317"/>
      <c r="BZ566" s="317"/>
    </row>
    <row r="567" spans="3:78">
      <c r="C567" s="318"/>
      <c r="D567" s="318"/>
      <c r="E567" s="318"/>
      <c r="F567" s="307"/>
      <c r="G567" s="307"/>
      <c r="H567" s="307"/>
      <c r="I567" s="307"/>
      <c r="J567" s="307"/>
      <c r="K567" s="307"/>
      <c r="L567" s="307"/>
      <c r="M567" s="307"/>
      <c r="N567" s="307"/>
      <c r="O567" s="307"/>
      <c r="P567" s="307"/>
      <c r="Q567" s="307"/>
      <c r="R567" s="307"/>
      <c r="S567" s="307"/>
      <c r="T567" s="307"/>
      <c r="U567" s="307"/>
      <c r="V567" s="307"/>
      <c r="W567" s="317"/>
      <c r="X567" s="317"/>
      <c r="Y567" s="317"/>
      <c r="Z567" s="317"/>
      <c r="AA567" s="317"/>
      <c r="AB567" s="317"/>
      <c r="AC567" s="317"/>
      <c r="AD567" s="317"/>
      <c r="AE567" s="317"/>
      <c r="AF567" s="317"/>
      <c r="AG567" s="317"/>
      <c r="AH567" s="317"/>
      <c r="AI567" s="317"/>
      <c r="AJ567" s="317"/>
      <c r="AK567" s="317"/>
      <c r="AL567" s="317"/>
      <c r="AM567" s="317"/>
      <c r="AN567" s="317"/>
      <c r="AO567" s="317"/>
      <c r="AP567" s="317"/>
      <c r="AQ567" s="317"/>
      <c r="AR567" s="317"/>
      <c r="AS567" s="317"/>
      <c r="AT567" s="317"/>
      <c r="AU567" s="317"/>
      <c r="AV567" s="317"/>
      <c r="AW567" s="317"/>
      <c r="AX567" s="317"/>
      <c r="AY567" s="317"/>
      <c r="AZ567" s="317"/>
      <c r="BA567" s="317"/>
      <c r="BB567" s="317"/>
      <c r="BC567" s="317"/>
      <c r="BD567" s="317"/>
      <c r="BE567" s="317"/>
      <c r="BF567" s="317"/>
      <c r="BG567" s="317"/>
      <c r="BH567" s="317"/>
      <c r="BI567" s="317"/>
      <c r="BJ567" s="317"/>
      <c r="BK567" s="317"/>
      <c r="BL567" s="317"/>
      <c r="BM567" s="317"/>
      <c r="BN567" s="317"/>
      <c r="BO567" s="317"/>
      <c r="BP567" s="317"/>
      <c r="BQ567" s="317"/>
      <c r="BR567" s="317"/>
      <c r="BS567" s="317"/>
      <c r="BT567" s="317"/>
      <c r="BU567" s="317"/>
      <c r="BV567" s="317"/>
      <c r="BW567" s="317"/>
      <c r="BX567" s="317"/>
      <c r="BY567" s="317"/>
      <c r="BZ567" s="317"/>
    </row>
    <row r="568" spans="3:78">
      <c r="C568" s="318"/>
      <c r="D568" s="318"/>
      <c r="E568" s="318"/>
      <c r="F568" s="307"/>
      <c r="G568" s="307"/>
      <c r="H568" s="307"/>
      <c r="I568" s="307"/>
      <c r="J568" s="307"/>
      <c r="K568" s="307"/>
      <c r="L568" s="307"/>
      <c r="M568" s="307"/>
      <c r="N568" s="307"/>
      <c r="O568" s="307"/>
      <c r="P568" s="307"/>
      <c r="Q568" s="307"/>
      <c r="R568" s="307"/>
      <c r="S568" s="307"/>
      <c r="T568" s="307"/>
      <c r="U568" s="307"/>
      <c r="V568" s="307"/>
      <c r="W568" s="317"/>
      <c r="X568" s="317"/>
      <c r="Y568" s="317"/>
      <c r="Z568" s="317"/>
      <c r="AA568" s="317"/>
      <c r="AB568" s="317"/>
      <c r="AC568" s="317"/>
      <c r="AD568" s="317"/>
      <c r="AE568" s="317"/>
      <c r="AF568" s="317"/>
      <c r="AG568" s="317"/>
      <c r="AH568" s="317"/>
      <c r="AI568" s="317"/>
      <c r="AJ568" s="317"/>
      <c r="AK568" s="317"/>
      <c r="AL568" s="317"/>
      <c r="AM568" s="317"/>
      <c r="AN568" s="317"/>
      <c r="AO568" s="317"/>
      <c r="AP568" s="317"/>
      <c r="AQ568" s="317"/>
      <c r="AR568" s="317"/>
      <c r="AS568" s="317"/>
      <c r="AT568" s="317"/>
      <c r="AU568" s="317"/>
      <c r="AV568" s="317"/>
      <c r="AW568" s="317"/>
      <c r="AX568" s="317"/>
      <c r="AY568" s="317"/>
      <c r="AZ568" s="317"/>
      <c r="BA568" s="317"/>
      <c r="BB568" s="317"/>
      <c r="BC568" s="317"/>
      <c r="BD568" s="317"/>
      <c r="BE568" s="317"/>
      <c r="BF568" s="317"/>
      <c r="BG568" s="317"/>
      <c r="BH568" s="317"/>
      <c r="BI568" s="317"/>
      <c r="BJ568" s="317"/>
      <c r="BK568" s="317"/>
      <c r="BL568" s="317"/>
      <c r="BM568" s="317"/>
      <c r="BN568" s="317"/>
      <c r="BO568" s="317"/>
      <c r="BP568" s="317"/>
      <c r="BQ568" s="317"/>
      <c r="BR568" s="317"/>
      <c r="BS568" s="317"/>
      <c r="BT568" s="317"/>
      <c r="BU568" s="317"/>
      <c r="BV568" s="317"/>
      <c r="BW568" s="317"/>
      <c r="BX568" s="317"/>
      <c r="BY568" s="317"/>
      <c r="BZ568" s="317"/>
    </row>
    <row r="569" spans="3:78">
      <c r="C569" s="318"/>
      <c r="D569" s="318"/>
      <c r="E569" s="318"/>
      <c r="F569" s="307"/>
      <c r="G569" s="307"/>
      <c r="H569" s="307"/>
      <c r="I569" s="307"/>
      <c r="J569" s="307"/>
      <c r="K569" s="307"/>
      <c r="L569" s="307"/>
      <c r="M569" s="307"/>
      <c r="N569" s="307"/>
      <c r="O569" s="307"/>
      <c r="P569" s="307"/>
      <c r="Q569" s="307"/>
      <c r="R569" s="307"/>
      <c r="S569" s="307"/>
      <c r="T569" s="307"/>
      <c r="U569" s="307"/>
      <c r="V569" s="307"/>
      <c r="W569" s="317"/>
      <c r="X569" s="317"/>
      <c r="Y569" s="317"/>
      <c r="Z569" s="317"/>
      <c r="AA569" s="317"/>
      <c r="AB569" s="317"/>
      <c r="AC569" s="317"/>
      <c r="AD569" s="317"/>
      <c r="AE569" s="317"/>
      <c r="AF569" s="317"/>
      <c r="AG569" s="317"/>
      <c r="AH569" s="317"/>
      <c r="AI569" s="317"/>
      <c r="AJ569" s="317"/>
      <c r="AK569" s="317"/>
      <c r="AL569" s="317"/>
      <c r="AM569" s="317"/>
      <c r="AN569" s="317"/>
      <c r="AO569" s="317"/>
      <c r="AP569" s="317"/>
      <c r="AQ569" s="317"/>
      <c r="AR569" s="317"/>
      <c r="AS569" s="317"/>
      <c r="AT569" s="317"/>
      <c r="AU569" s="317"/>
      <c r="AV569" s="317"/>
      <c r="AW569" s="317"/>
      <c r="AX569" s="317"/>
      <c r="AY569" s="317"/>
      <c r="AZ569" s="317"/>
      <c r="BA569" s="317"/>
      <c r="BB569" s="317"/>
      <c r="BC569" s="317"/>
      <c r="BD569" s="317"/>
      <c r="BE569" s="317"/>
      <c r="BF569" s="317"/>
      <c r="BG569" s="317"/>
      <c r="BH569" s="317"/>
      <c r="BI569" s="317"/>
      <c r="BJ569" s="317"/>
      <c r="BK569" s="317"/>
      <c r="BL569" s="317"/>
      <c r="BM569" s="317"/>
      <c r="BN569" s="317"/>
      <c r="BO569" s="317"/>
      <c r="BP569" s="317"/>
      <c r="BQ569" s="317"/>
      <c r="BR569" s="317"/>
      <c r="BS569" s="317"/>
      <c r="BT569" s="317"/>
      <c r="BU569" s="317"/>
      <c r="BV569" s="317"/>
      <c r="BW569" s="317"/>
      <c r="BX569" s="317"/>
      <c r="BY569" s="317"/>
      <c r="BZ569" s="317"/>
    </row>
    <row r="570" spans="3:78">
      <c r="C570" s="318"/>
      <c r="D570" s="318"/>
      <c r="E570" s="318"/>
      <c r="F570" s="307"/>
      <c r="G570" s="307"/>
      <c r="H570" s="307"/>
      <c r="I570" s="307"/>
      <c r="J570" s="307"/>
      <c r="K570" s="307"/>
      <c r="L570" s="307"/>
      <c r="M570" s="307"/>
      <c r="N570" s="307"/>
      <c r="O570" s="307"/>
      <c r="P570" s="307"/>
      <c r="Q570" s="307"/>
      <c r="R570" s="307"/>
      <c r="S570" s="307"/>
      <c r="T570" s="307"/>
      <c r="U570" s="307"/>
      <c r="V570" s="307"/>
      <c r="W570" s="317"/>
      <c r="X570" s="317"/>
      <c r="Y570" s="317"/>
      <c r="Z570" s="317"/>
      <c r="AA570" s="317"/>
      <c r="AB570" s="317"/>
      <c r="AC570" s="317"/>
      <c r="AD570" s="317"/>
      <c r="AE570" s="317"/>
      <c r="AF570" s="317"/>
      <c r="AG570" s="317"/>
      <c r="AH570" s="317"/>
      <c r="AI570" s="317"/>
      <c r="AJ570" s="317"/>
      <c r="AK570" s="317"/>
      <c r="AL570" s="317"/>
      <c r="AM570" s="317"/>
      <c r="AN570" s="317"/>
      <c r="AO570" s="317"/>
      <c r="AP570" s="317"/>
      <c r="AQ570" s="317"/>
      <c r="AR570" s="317"/>
      <c r="AS570" s="317"/>
      <c r="AT570" s="317"/>
      <c r="AU570" s="317"/>
      <c r="AV570" s="317"/>
      <c r="AW570" s="317"/>
      <c r="AX570" s="317"/>
      <c r="AY570" s="317"/>
      <c r="AZ570" s="317"/>
      <c r="BA570" s="317"/>
      <c r="BB570" s="317"/>
      <c r="BC570" s="317"/>
      <c r="BD570" s="317"/>
      <c r="BE570" s="317"/>
      <c r="BF570" s="317"/>
      <c r="BG570" s="317"/>
      <c r="BH570" s="317"/>
      <c r="BI570" s="317"/>
      <c r="BJ570" s="317"/>
      <c r="BK570" s="317"/>
      <c r="BL570" s="317"/>
      <c r="BM570" s="317"/>
      <c r="BN570" s="317"/>
      <c r="BO570" s="317"/>
      <c r="BP570" s="317"/>
      <c r="BQ570" s="317"/>
      <c r="BR570" s="317"/>
      <c r="BS570" s="317"/>
      <c r="BT570" s="317"/>
      <c r="BU570" s="317"/>
      <c r="BV570" s="317"/>
      <c r="BW570" s="317"/>
      <c r="BX570" s="317"/>
      <c r="BY570" s="317"/>
      <c r="BZ570" s="317"/>
    </row>
    <row r="571" spans="3:78">
      <c r="C571" s="318"/>
      <c r="D571" s="318"/>
      <c r="E571" s="318"/>
      <c r="F571" s="307"/>
      <c r="G571" s="307"/>
      <c r="H571" s="307"/>
      <c r="I571" s="307"/>
      <c r="J571" s="307"/>
      <c r="K571" s="307"/>
      <c r="L571" s="307"/>
      <c r="M571" s="307"/>
      <c r="N571" s="307"/>
      <c r="O571" s="307"/>
      <c r="P571" s="307"/>
      <c r="Q571" s="307"/>
      <c r="R571" s="307"/>
      <c r="S571" s="307"/>
      <c r="T571" s="307"/>
      <c r="U571" s="307"/>
      <c r="V571" s="307"/>
      <c r="W571" s="317"/>
      <c r="X571" s="317"/>
      <c r="Y571" s="317"/>
      <c r="Z571" s="317"/>
      <c r="AA571" s="317"/>
      <c r="AB571" s="317"/>
      <c r="AC571" s="317"/>
      <c r="AD571" s="317"/>
      <c r="AE571" s="317"/>
      <c r="AF571" s="317"/>
      <c r="AG571" s="317"/>
      <c r="AH571" s="317"/>
      <c r="AI571" s="317"/>
      <c r="AJ571" s="317"/>
      <c r="AK571" s="317"/>
      <c r="AL571" s="317"/>
      <c r="AM571" s="317"/>
      <c r="AN571" s="317"/>
      <c r="AO571" s="317"/>
      <c r="AP571" s="317"/>
      <c r="AQ571" s="317"/>
      <c r="AR571" s="317"/>
      <c r="AS571" s="317"/>
      <c r="AT571" s="317"/>
      <c r="AU571" s="317"/>
      <c r="AV571" s="317"/>
      <c r="AW571" s="317"/>
      <c r="AX571" s="317"/>
      <c r="AY571" s="317"/>
      <c r="AZ571" s="317"/>
      <c r="BA571" s="317"/>
      <c r="BB571" s="317"/>
      <c r="BC571" s="317"/>
      <c r="BD571" s="317"/>
      <c r="BE571" s="317"/>
      <c r="BF571" s="317"/>
      <c r="BG571" s="317"/>
      <c r="BH571" s="317"/>
      <c r="BI571" s="317"/>
      <c r="BJ571" s="317"/>
      <c r="BK571" s="317"/>
      <c r="BL571" s="317"/>
      <c r="BM571" s="317"/>
      <c r="BN571" s="317"/>
      <c r="BO571" s="317"/>
      <c r="BP571" s="317"/>
      <c r="BQ571" s="317"/>
      <c r="BR571" s="317"/>
      <c r="BS571" s="317"/>
      <c r="BT571" s="317"/>
      <c r="BU571" s="317"/>
      <c r="BV571" s="317"/>
      <c r="BW571" s="317"/>
      <c r="BX571" s="317"/>
      <c r="BY571" s="317"/>
      <c r="BZ571" s="317"/>
    </row>
    <row r="572" spans="3:78">
      <c r="C572" s="318"/>
      <c r="D572" s="318"/>
      <c r="E572" s="318"/>
      <c r="F572" s="307"/>
      <c r="G572" s="307"/>
      <c r="H572" s="307"/>
      <c r="I572" s="307"/>
      <c r="J572" s="307"/>
      <c r="K572" s="307"/>
      <c r="L572" s="307"/>
      <c r="M572" s="307"/>
      <c r="N572" s="307"/>
      <c r="O572" s="307"/>
      <c r="P572" s="307"/>
      <c r="Q572" s="307"/>
      <c r="R572" s="307"/>
      <c r="S572" s="307"/>
      <c r="T572" s="307"/>
      <c r="U572" s="307"/>
      <c r="V572" s="307"/>
      <c r="W572" s="317"/>
      <c r="X572" s="317"/>
      <c r="Y572" s="317"/>
      <c r="Z572" s="317"/>
      <c r="AA572" s="317"/>
      <c r="AB572" s="317"/>
      <c r="AC572" s="317"/>
      <c r="AD572" s="317"/>
      <c r="AE572" s="317"/>
      <c r="AF572" s="317"/>
      <c r="AG572" s="317"/>
      <c r="AH572" s="317"/>
      <c r="AI572" s="317"/>
      <c r="AJ572" s="317"/>
      <c r="AK572" s="317"/>
      <c r="AL572" s="317"/>
      <c r="AM572" s="317"/>
      <c r="AN572" s="317"/>
      <c r="AO572" s="317"/>
      <c r="AP572" s="317"/>
      <c r="AQ572" s="317"/>
      <c r="AR572" s="317"/>
      <c r="AS572" s="317"/>
      <c r="AT572" s="317"/>
      <c r="AU572" s="317"/>
      <c r="AV572" s="317"/>
      <c r="AW572" s="317"/>
      <c r="AX572" s="317"/>
      <c r="AY572" s="317"/>
      <c r="AZ572" s="317"/>
      <c r="BA572" s="317"/>
      <c r="BB572" s="317"/>
      <c r="BC572" s="317"/>
      <c r="BD572" s="317"/>
      <c r="BE572" s="317"/>
      <c r="BF572" s="317"/>
      <c r="BG572" s="317"/>
      <c r="BH572" s="317"/>
      <c r="BI572" s="317"/>
      <c r="BJ572" s="317"/>
      <c r="BK572" s="317"/>
      <c r="BL572" s="317"/>
      <c r="BM572" s="317"/>
      <c r="BN572" s="317"/>
      <c r="BO572" s="317"/>
      <c r="BP572" s="317"/>
      <c r="BQ572" s="317"/>
      <c r="BR572" s="317"/>
      <c r="BS572" s="317"/>
      <c r="BT572" s="317"/>
      <c r="BU572" s="317"/>
      <c r="BV572" s="317"/>
      <c r="BW572" s="317"/>
      <c r="BX572" s="317"/>
      <c r="BY572" s="317"/>
      <c r="BZ572" s="317"/>
    </row>
    <row r="573" spans="3:78">
      <c r="C573" s="318"/>
      <c r="D573" s="318"/>
      <c r="E573" s="318"/>
      <c r="F573" s="307"/>
      <c r="G573" s="307"/>
      <c r="H573" s="307"/>
      <c r="I573" s="307"/>
      <c r="J573" s="307"/>
      <c r="K573" s="307"/>
      <c r="L573" s="307"/>
      <c r="M573" s="307"/>
      <c r="N573" s="307"/>
      <c r="O573" s="307"/>
      <c r="P573" s="307"/>
      <c r="Q573" s="307"/>
      <c r="R573" s="307"/>
      <c r="S573" s="307"/>
      <c r="T573" s="307"/>
      <c r="U573" s="307"/>
      <c r="V573" s="307"/>
      <c r="W573" s="317"/>
      <c r="X573" s="317"/>
      <c r="Y573" s="317"/>
      <c r="Z573" s="317"/>
      <c r="AA573" s="317"/>
      <c r="AB573" s="317"/>
      <c r="AC573" s="317"/>
      <c r="AD573" s="317"/>
      <c r="AE573" s="317"/>
      <c r="AF573" s="317"/>
      <c r="AG573" s="317"/>
      <c r="AH573" s="317"/>
      <c r="AI573" s="317"/>
      <c r="AJ573" s="317"/>
      <c r="AK573" s="317"/>
      <c r="AL573" s="317"/>
      <c r="AM573" s="317"/>
      <c r="AN573" s="317"/>
      <c r="AO573" s="317"/>
      <c r="AP573" s="317"/>
      <c r="AQ573" s="317"/>
      <c r="AR573" s="317"/>
      <c r="AS573" s="317"/>
      <c r="AT573" s="317"/>
      <c r="AU573" s="317"/>
      <c r="AV573" s="317"/>
      <c r="AW573" s="317"/>
      <c r="AX573" s="317"/>
      <c r="AY573" s="317"/>
      <c r="AZ573" s="317"/>
      <c r="BA573" s="317"/>
      <c r="BB573" s="317"/>
      <c r="BC573" s="317"/>
      <c r="BD573" s="317"/>
      <c r="BE573" s="317"/>
      <c r="BF573" s="317"/>
      <c r="BG573" s="317"/>
      <c r="BH573" s="317"/>
      <c r="BI573" s="317"/>
      <c r="BJ573" s="317"/>
      <c r="BK573" s="317"/>
      <c r="BL573" s="317"/>
      <c r="BM573" s="317"/>
      <c r="BN573" s="317"/>
      <c r="BO573" s="317"/>
      <c r="BP573" s="317"/>
      <c r="BQ573" s="317"/>
      <c r="BR573" s="317"/>
      <c r="BS573" s="317"/>
      <c r="BT573" s="317"/>
      <c r="BU573" s="317"/>
      <c r="BV573" s="317"/>
      <c r="BW573" s="317"/>
      <c r="BX573" s="317"/>
      <c r="BY573" s="317"/>
      <c r="BZ573" s="317"/>
    </row>
    <row r="574" spans="3:78">
      <c r="C574" s="318"/>
      <c r="D574" s="318"/>
      <c r="E574" s="318"/>
      <c r="F574" s="307"/>
      <c r="G574" s="307"/>
      <c r="H574" s="307"/>
      <c r="I574" s="307"/>
      <c r="J574" s="307"/>
      <c r="K574" s="307"/>
      <c r="L574" s="307"/>
      <c r="M574" s="307"/>
      <c r="N574" s="307"/>
      <c r="O574" s="307"/>
      <c r="P574" s="307"/>
      <c r="Q574" s="307"/>
      <c r="R574" s="307"/>
      <c r="S574" s="307"/>
      <c r="T574" s="307"/>
      <c r="U574" s="307"/>
      <c r="V574" s="307"/>
      <c r="W574" s="317"/>
      <c r="X574" s="317"/>
      <c r="Y574" s="317"/>
      <c r="Z574" s="317"/>
      <c r="AA574" s="317"/>
      <c r="AB574" s="317"/>
      <c r="AC574" s="317"/>
      <c r="AD574" s="317"/>
      <c r="AE574" s="317"/>
      <c r="AF574" s="317"/>
      <c r="AG574" s="317"/>
      <c r="AH574" s="317"/>
      <c r="AI574" s="317"/>
      <c r="AJ574" s="317"/>
      <c r="AK574" s="317"/>
      <c r="AL574" s="317"/>
      <c r="AM574" s="317"/>
      <c r="AN574" s="317"/>
      <c r="AO574" s="317"/>
      <c r="AP574" s="317"/>
      <c r="AQ574" s="317"/>
      <c r="AR574" s="317"/>
      <c r="AS574" s="317"/>
      <c r="AT574" s="317"/>
      <c r="AU574" s="317"/>
      <c r="AV574" s="317"/>
      <c r="AW574" s="317"/>
      <c r="AX574" s="317"/>
      <c r="AY574" s="317"/>
      <c r="AZ574" s="317"/>
      <c r="BA574" s="317"/>
      <c r="BB574" s="317"/>
      <c r="BC574" s="317"/>
      <c r="BD574" s="317"/>
      <c r="BE574" s="317"/>
      <c r="BF574" s="317"/>
      <c r="BG574" s="317"/>
      <c r="BH574" s="317"/>
      <c r="BI574" s="317"/>
      <c r="BJ574" s="317"/>
      <c r="BK574" s="317"/>
      <c r="BL574" s="317"/>
      <c r="BM574" s="317"/>
      <c r="BN574" s="317"/>
      <c r="BO574" s="317"/>
      <c r="BP574" s="317"/>
      <c r="BQ574" s="317"/>
      <c r="BR574" s="317"/>
      <c r="BS574" s="317"/>
      <c r="BT574" s="317"/>
      <c r="BU574" s="317"/>
      <c r="BV574" s="317"/>
      <c r="BW574" s="317"/>
      <c r="BX574" s="317"/>
      <c r="BY574" s="317"/>
      <c r="BZ574" s="317"/>
    </row>
    <row r="575" spans="3:78">
      <c r="C575" s="318"/>
      <c r="D575" s="318"/>
      <c r="E575" s="318"/>
      <c r="F575" s="307"/>
      <c r="G575" s="307"/>
      <c r="H575" s="307"/>
      <c r="I575" s="307"/>
      <c r="J575" s="307"/>
      <c r="K575" s="307"/>
      <c r="L575" s="307"/>
      <c r="M575" s="307"/>
      <c r="N575" s="307"/>
      <c r="O575" s="307"/>
      <c r="P575" s="307"/>
      <c r="Q575" s="307"/>
      <c r="R575" s="307"/>
      <c r="S575" s="307"/>
      <c r="T575" s="307"/>
      <c r="U575" s="307"/>
      <c r="V575" s="307"/>
      <c r="W575" s="317"/>
      <c r="X575" s="317"/>
      <c r="Y575" s="317"/>
      <c r="Z575" s="317"/>
      <c r="AA575" s="317"/>
      <c r="AB575" s="317"/>
      <c r="AC575" s="317"/>
      <c r="AD575" s="317"/>
      <c r="AE575" s="317"/>
      <c r="AF575" s="317"/>
      <c r="AG575" s="317"/>
      <c r="AH575" s="317"/>
      <c r="AI575" s="317"/>
      <c r="AJ575" s="317"/>
      <c r="AK575" s="317"/>
      <c r="AL575" s="317"/>
      <c r="AM575" s="317"/>
      <c r="AN575" s="317"/>
      <c r="AO575" s="317"/>
      <c r="AP575" s="317"/>
      <c r="AQ575" s="317"/>
      <c r="AR575" s="317"/>
      <c r="AS575" s="317"/>
      <c r="AT575" s="317"/>
      <c r="AU575" s="317"/>
      <c r="AV575" s="317"/>
      <c r="AW575" s="317"/>
      <c r="AX575" s="317"/>
      <c r="AY575" s="317"/>
      <c r="AZ575" s="317"/>
      <c r="BA575" s="317"/>
      <c r="BB575" s="317"/>
      <c r="BC575" s="317"/>
      <c r="BD575" s="317"/>
      <c r="BE575" s="317"/>
      <c r="BF575" s="317"/>
      <c r="BG575" s="317"/>
      <c r="BH575" s="317"/>
      <c r="BI575" s="317"/>
      <c r="BJ575" s="317"/>
      <c r="BK575" s="317"/>
      <c r="BL575" s="317"/>
      <c r="BM575" s="317"/>
      <c r="BN575" s="317"/>
      <c r="BO575" s="317"/>
      <c r="BP575" s="317"/>
      <c r="BQ575" s="317"/>
      <c r="BR575" s="317"/>
      <c r="BS575" s="317"/>
      <c r="BT575" s="317"/>
      <c r="BU575" s="317"/>
      <c r="BV575" s="317"/>
      <c r="BW575" s="317"/>
      <c r="BX575" s="317"/>
      <c r="BY575" s="317"/>
      <c r="BZ575" s="317"/>
    </row>
    <row r="576" spans="3:78">
      <c r="C576" s="318"/>
      <c r="D576" s="318"/>
      <c r="E576" s="318"/>
      <c r="F576" s="307"/>
      <c r="G576" s="307"/>
      <c r="H576" s="307"/>
      <c r="I576" s="307"/>
      <c r="J576" s="307"/>
      <c r="K576" s="307"/>
      <c r="L576" s="307"/>
      <c r="M576" s="307"/>
      <c r="N576" s="307"/>
      <c r="O576" s="307"/>
      <c r="P576" s="307"/>
      <c r="Q576" s="307"/>
      <c r="R576" s="307"/>
      <c r="S576" s="307"/>
      <c r="T576" s="307"/>
      <c r="U576" s="307"/>
      <c r="V576" s="307"/>
      <c r="W576" s="317"/>
      <c r="X576" s="317"/>
      <c r="Y576" s="317"/>
      <c r="Z576" s="317"/>
      <c r="AA576" s="317"/>
      <c r="AB576" s="317"/>
      <c r="AC576" s="317"/>
      <c r="AD576" s="317"/>
      <c r="AE576" s="317"/>
      <c r="AF576" s="317"/>
      <c r="AG576" s="317"/>
      <c r="AH576" s="317"/>
      <c r="AI576" s="317"/>
      <c r="AJ576" s="317"/>
      <c r="AK576" s="317"/>
      <c r="AL576" s="317"/>
      <c r="AM576" s="317"/>
      <c r="AN576" s="317"/>
      <c r="AO576" s="317"/>
      <c r="AP576" s="317"/>
      <c r="AQ576" s="317"/>
      <c r="AR576" s="317"/>
      <c r="AS576" s="317"/>
      <c r="AT576" s="317"/>
      <c r="AU576" s="317"/>
      <c r="AV576" s="317"/>
      <c r="AW576" s="317"/>
      <c r="AX576" s="317"/>
      <c r="AY576" s="317"/>
      <c r="AZ576" s="317"/>
      <c r="BA576" s="317"/>
      <c r="BB576" s="317"/>
      <c r="BC576" s="317"/>
      <c r="BD576" s="317"/>
      <c r="BE576" s="317"/>
      <c r="BF576" s="317"/>
      <c r="BG576" s="317"/>
      <c r="BH576" s="317"/>
      <c r="BI576" s="317"/>
      <c r="BJ576" s="317"/>
      <c r="BK576" s="317"/>
      <c r="BL576" s="317"/>
      <c r="BM576" s="317"/>
      <c r="BN576" s="317"/>
      <c r="BO576" s="317"/>
      <c r="BP576" s="317"/>
      <c r="BQ576" s="317"/>
      <c r="BR576" s="317"/>
      <c r="BS576" s="317"/>
      <c r="BT576" s="317"/>
      <c r="BU576" s="317"/>
      <c r="BV576" s="317"/>
      <c r="BW576" s="317"/>
      <c r="BX576" s="317"/>
      <c r="BY576" s="317"/>
      <c r="BZ576" s="317"/>
    </row>
    <row r="577" spans="3:78">
      <c r="C577" s="318"/>
      <c r="D577" s="318"/>
      <c r="E577" s="318"/>
      <c r="F577" s="307"/>
      <c r="G577" s="307"/>
      <c r="H577" s="307"/>
      <c r="I577" s="307"/>
      <c r="J577" s="307"/>
      <c r="K577" s="307"/>
      <c r="L577" s="307"/>
      <c r="M577" s="307"/>
      <c r="N577" s="307"/>
      <c r="O577" s="307"/>
      <c r="P577" s="307"/>
      <c r="Q577" s="307"/>
      <c r="R577" s="307"/>
      <c r="S577" s="307"/>
      <c r="T577" s="307"/>
      <c r="U577" s="307"/>
      <c r="V577" s="307"/>
      <c r="W577" s="317"/>
      <c r="X577" s="317"/>
      <c r="Y577" s="317"/>
      <c r="Z577" s="317"/>
      <c r="AA577" s="317"/>
      <c r="AB577" s="317"/>
      <c r="AC577" s="317"/>
      <c r="AD577" s="317"/>
      <c r="AE577" s="317"/>
      <c r="AF577" s="317"/>
      <c r="AG577" s="317"/>
      <c r="AH577" s="317"/>
      <c r="AI577" s="317"/>
      <c r="AJ577" s="317"/>
      <c r="AK577" s="317"/>
      <c r="AL577" s="317"/>
      <c r="AM577" s="317"/>
      <c r="AN577" s="317"/>
      <c r="AO577" s="317"/>
      <c r="AP577" s="317"/>
      <c r="AQ577" s="317"/>
      <c r="AR577" s="317"/>
      <c r="AS577" s="317"/>
      <c r="AT577" s="317"/>
      <c r="AU577" s="317"/>
      <c r="AV577" s="317"/>
      <c r="AW577" s="317"/>
      <c r="AX577" s="317"/>
      <c r="AY577" s="317"/>
      <c r="AZ577" s="317"/>
      <c r="BA577" s="317"/>
      <c r="BB577" s="317"/>
      <c r="BC577" s="317"/>
      <c r="BD577" s="317"/>
      <c r="BE577" s="317"/>
      <c r="BF577" s="317"/>
      <c r="BG577" s="317"/>
      <c r="BH577" s="317"/>
      <c r="BI577" s="317"/>
      <c r="BJ577" s="317"/>
      <c r="BK577" s="317"/>
      <c r="BL577" s="317"/>
      <c r="BM577" s="317"/>
      <c r="BN577" s="317"/>
      <c r="BO577" s="317"/>
      <c r="BP577" s="317"/>
      <c r="BQ577" s="317"/>
      <c r="BR577" s="317"/>
      <c r="BS577" s="317"/>
      <c r="BT577" s="317"/>
      <c r="BU577" s="317"/>
      <c r="BV577" s="317"/>
      <c r="BW577" s="317"/>
      <c r="BX577" s="317"/>
      <c r="BY577" s="317"/>
      <c r="BZ577" s="317"/>
    </row>
    <row r="578" spans="3:78">
      <c r="C578" s="318"/>
      <c r="D578" s="318"/>
      <c r="E578" s="318"/>
      <c r="F578" s="307"/>
      <c r="G578" s="307"/>
      <c r="H578" s="307"/>
      <c r="I578" s="307"/>
      <c r="J578" s="307"/>
      <c r="K578" s="307"/>
      <c r="L578" s="307"/>
      <c r="M578" s="307"/>
      <c r="N578" s="307"/>
      <c r="O578" s="307"/>
      <c r="P578" s="307"/>
      <c r="Q578" s="307"/>
      <c r="R578" s="307"/>
      <c r="S578" s="307"/>
      <c r="T578" s="307"/>
      <c r="U578" s="307"/>
      <c r="V578" s="307"/>
      <c r="W578" s="317"/>
      <c r="X578" s="317"/>
      <c r="Y578" s="317"/>
      <c r="Z578" s="317"/>
      <c r="AA578" s="317"/>
      <c r="AB578" s="317"/>
      <c r="AC578" s="317"/>
      <c r="AD578" s="317"/>
      <c r="AE578" s="317"/>
      <c r="AF578" s="317"/>
      <c r="AG578" s="317"/>
      <c r="AH578" s="317"/>
      <c r="AI578" s="317"/>
      <c r="AJ578" s="317"/>
      <c r="AK578" s="317"/>
      <c r="AL578" s="317"/>
      <c r="AM578" s="317"/>
      <c r="AN578" s="317"/>
      <c r="AO578" s="317"/>
      <c r="AP578" s="317"/>
      <c r="AQ578" s="317"/>
      <c r="AR578" s="317"/>
      <c r="AS578" s="317"/>
      <c r="AT578" s="317"/>
      <c r="AU578" s="317"/>
      <c r="AV578" s="317"/>
      <c r="AW578" s="317"/>
      <c r="AX578" s="317"/>
      <c r="AY578" s="317"/>
      <c r="AZ578" s="317"/>
      <c r="BA578" s="317"/>
      <c r="BB578" s="317"/>
      <c r="BC578" s="317"/>
      <c r="BD578" s="317"/>
      <c r="BE578" s="317"/>
      <c r="BF578" s="317"/>
      <c r="BG578" s="317"/>
      <c r="BH578" s="317"/>
      <c r="BI578" s="317"/>
      <c r="BJ578" s="317"/>
      <c r="BK578" s="317"/>
      <c r="BL578" s="317"/>
      <c r="BM578" s="317"/>
      <c r="BN578" s="317"/>
      <c r="BO578" s="317"/>
      <c r="BP578" s="317"/>
      <c r="BQ578" s="317"/>
      <c r="BR578" s="317"/>
      <c r="BS578" s="317"/>
      <c r="BT578" s="317"/>
      <c r="BU578" s="317"/>
      <c r="BV578" s="317"/>
      <c r="BW578" s="317"/>
      <c r="BX578" s="317"/>
      <c r="BY578" s="317"/>
      <c r="BZ578" s="317"/>
    </row>
    <row r="579" spans="3:78">
      <c r="C579" s="318"/>
      <c r="D579" s="318"/>
      <c r="E579" s="318"/>
      <c r="F579" s="307"/>
      <c r="G579" s="307"/>
      <c r="H579" s="307"/>
      <c r="I579" s="307"/>
      <c r="J579" s="307"/>
      <c r="K579" s="307"/>
      <c r="L579" s="307"/>
      <c r="M579" s="307"/>
      <c r="N579" s="307"/>
      <c r="O579" s="307"/>
      <c r="P579" s="307"/>
      <c r="Q579" s="307"/>
      <c r="R579" s="307"/>
      <c r="S579" s="307"/>
      <c r="T579" s="307"/>
      <c r="U579" s="307"/>
      <c r="V579" s="307"/>
      <c r="W579" s="317"/>
      <c r="X579" s="317"/>
      <c r="Y579" s="317"/>
      <c r="Z579" s="317"/>
      <c r="AA579" s="317"/>
      <c r="AB579" s="317"/>
      <c r="AC579" s="317"/>
      <c r="AD579" s="317"/>
      <c r="AE579" s="317"/>
      <c r="AF579" s="317"/>
      <c r="AG579" s="317"/>
      <c r="AH579" s="317"/>
      <c r="AI579" s="317"/>
      <c r="AJ579" s="317"/>
      <c r="AK579" s="317"/>
      <c r="AL579" s="317"/>
      <c r="AM579" s="317"/>
      <c r="AN579" s="317"/>
      <c r="AO579" s="317"/>
      <c r="AP579" s="317"/>
      <c r="AQ579" s="317"/>
      <c r="AR579" s="317"/>
      <c r="AS579" s="317"/>
      <c r="AT579" s="317"/>
      <c r="AU579" s="317"/>
      <c r="AV579" s="317"/>
      <c r="AW579" s="317"/>
      <c r="AX579" s="317"/>
      <c r="AY579" s="317"/>
      <c r="AZ579" s="317"/>
      <c r="BA579" s="317"/>
      <c r="BB579" s="317"/>
      <c r="BC579" s="317"/>
      <c r="BD579" s="317"/>
      <c r="BE579" s="317"/>
      <c r="BF579" s="317"/>
      <c r="BG579" s="317"/>
      <c r="BH579" s="317"/>
      <c r="BI579" s="317"/>
      <c r="BJ579" s="317"/>
      <c r="BK579" s="317"/>
      <c r="BL579" s="317"/>
      <c r="BM579" s="317"/>
      <c r="BN579" s="317"/>
      <c r="BO579" s="317"/>
      <c r="BP579" s="317"/>
      <c r="BQ579" s="317"/>
      <c r="BR579" s="317"/>
      <c r="BS579" s="317"/>
      <c r="BT579" s="317"/>
      <c r="BU579" s="317"/>
      <c r="BV579" s="317"/>
      <c r="BW579" s="317"/>
      <c r="BX579" s="317"/>
      <c r="BY579" s="317"/>
      <c r="BZ579" s="317"/>
    </row>
    <row r="580" spans="3:78">
      <c r="C580" s="318"/>
      <c r="D580" s="318"/>
      <c r="E580" s="318"/>
      <c r="F580" s="307"/>
      <c r="G580" s="307"/>
      <c r="H580" s="307"/>
      <c r="I580" s="307"/>
      <c r="J580" s="307"/>
      <c r="K580" s="307"/>
      <c r="L580" s="307"/>
      <c r="M580" s="307"/>
      <c r="N580" s="307"/>
      <c r="O580" s="307"/>
      <c r="P580" s="307"/>
      <c r="Q580" s="307"/>
      <c r="R580" s="307"/>
      <c r="S580" s="307"/>
      <c r="T580" s="307"/>
      <c r="U580" s="307"/>
      <c r="V580" s="307"/>
      <c r="W580" s="317"/>
      <c r="X580" s="317"/>
      <c r="Y580" s="317"/>
      <c r="Z580" s="317"/>
      <c r="AA580" s="317"/>
      <c r="AB580" s="317"/>
      <c r="AC580" s="317"/>
      <c r="AD580" s="317"/>
      <c r="AE580" s="317"/>
      <c r="AF580" s="317"/>
      <c r="AG580" s="317"/>
      <c r="AH580" s="317"/>
      <c r="AI580" s="317"/>
      <c r="AJ580" s="317"/>
      <c r="AK580" s="317"/>
      <c r="AL580" s="317"/>
      <c r="AM580" s="317"/>
      <c r="AN580" s="317"/>
      <c r="AO580" s="317"/>
      <c r="AP580" s="317"/>
      <c r="AQ580" s="317"/>
      <c r="AR580" s="317"/>
      <c r="AS580" s="317"/>
      <c r="AT580" s="317"/>
      <c r="AU580" s="317"/>
      <c r="AV580" s="317"/>
      <c r="AW580" s="317"/>
      <c r="AX580" s="317"/>
      <c r="AY580" s="317"/>
      <c r="AZ580" s="317"/>
      <c r="BA580" s="317"/>
      <c r="BB580" s="317"/>
      <c r="BC580" s="317"/>
      <c r="BD580" s="317"/>
      <c r="BE580" s="317"/>
      <c r="BF580" s="317"/>
      <c r="BG580" s="317"/>
      <c r="BH580" s="317"/>
      <c r="BI580" s="317"/>
      <c r="BJ580" s="317"/>
      <c r="BK580" s="317"/>
      <c r="BL580" s="317"/>
      <c r="BM580" s="317"/>
      <c r="BN580" s="317"/>
      <c r="BO580" s="317"/>
      <c r="BP580" s="317"/>
      <c r="BQ580" s="317"/>
      <c r="BR580" s="317"/>
      <c r="BS580" s="317"/>
      <c r="BT580" s="317"/>
      <c r="BU580" s="317"/>
      <c r="BV580" s="317"/>
      <c r="BW580" s="317"/>
      <c r="BX580" s="317"/>
      <c r="BY580" s="317"/>
      <c r="BZ580" s="317"/>
    </row>
    <row r="581" spans="3:78">
      <c r="C581" s="318"/>
      <c r="D581" s="318"/>
      <c r="E581" s="318"/>
      <c r="F581" s="307"/>
      <c r="G581" s="307"/>
      <c r="H581" s="307"/>
      <c r="I581" s="307"/>
      <c r="J581" s="307"/>
      <c r="K581" s="307"/>
      <c r="L581" s="307"/>
      <c r="M581" s="307"/>
      <c r="N581" s="307"/>
      <c r="O581" s="307"/>
      <c r="P581" s="307"/>
      <c r="Q581" s="307"/>
      <c r="R581" s="307"/>
      <c r="S581" s="307"/>
      <c r="T581" s="307"/>
      <c r="U581" s="307"/>
      <c r="V581" s="307"/>
      <c r="W581" s="317"/>
      <c r="X581" s="317"/>
      <c r="Y581" s="317"/>
      <c r="Z581" s="317"/>
      <c r="AA581" s="317"/>
      <c r="AB581" s="317"/>
      <c r="AC581" s="317"/>
      <c r="AD581" s="317"/>
      <c r="AE581" s="317"/>
      <c r="AF581" s="317"/>
      <c r="AG581" s="317"/>
      <c r="AH581" s="317"/>
      <c r="AI581" s="317"/>
      <c r="AJ581" s="317"/>
      <c r="AK581" s="317"/>
      <c r="AL581" s="317"/>
      <c r="AM581" s="317"/>
      <c r="AN581" s="317"/>
      <c r="AO581" s="317"/>
      <c r="AP581" s="317"/>
      <c r="AQ581" s="317"/>
      <c r="AR581" s="317"/>
      <c r="AS581" s="317"/>
      <c r="AT581" s="317"/>
      <c r="AU581" s="317"/>
      <c r="AV581" s="317"/>
      <c r="AW581" s="317"/>
      <c r="AX581" s="317"/>
      <c r="AY581" s="317"/>
      <c r="AZ581" s="317"/>
      <c r="BA581" s="317"/>
      <c r="BB581" s="317"/>
      <c r="BC581" s="317"/>
      <c r="BD581" s="317"/>
      <c r="BE581" s="317"/>
      <c r="BF581" s="317"/>
      <c r="BG581" s="317"/>
      <c r="BH581" s="317"/>
      <c r="BI581" s="317"/>
      <c r="BJ581" s="317"/>
      <c r="BK581" s="317"/>
      <c r="BL581" s="317"/>
      <c r="BM581" s="317"/>
      <c r="BN581" s="317"/>
      <c r="BO581" s="317"/>
      <c r="BP581" s="317"/>
      <c r="BQ581" s="317"/>
      <c r="BR581" s="317"/>
      <c r="BS581" s="317"/>
      <c r="BT581" s="317"/>
      <c r="BU581" s="317"/>
      <c r="BV581" s="317"/>
      <c r="BW581" s="317"/>
      <c r="BX581" s="317"/>
      <c r="BY581" s="317"/>
      <c r="BZ581" s="317"/>
    </row>
    <row r="582" spans="3:78">
      <c r="C582" s="318"/>
      <c r="D582" s="318"/>
      <c r="E582" s="318"/>
      <c r="F582" s="307"/>
      <c r="G582" s="307"/>
      <c r="H582" s="307"/>
      <c r="I582" s="307"/>
      <c r="J582" s="307"/>
      <c r="K582" s="307"/>
      <c r="L582" s="307"/>
      <c r="M582" s="307"/>
      <c r="N582" s="307"/>
      <c r="O582" s="307"/>
      <c r="P582" s="307"/>
      <c r="Q582" s="307"/>
      <c r="R582" s="307"/>
      <c r="S582" s="307"/>
      <c r="T582" s="307"/>
      <c r="U582" s="307"/>
      <c r="V582" s="307"/>
      <c r="W582" s="317"/>
      <c r="X582" s="317"/>
      <c r="Y582" s="317"/>
      <c r="Z582" s="317"/>
      <c r="AA582" s="317"/>
      <c r="AB582" s="317"/>
      <c r="AC582" s="317"/>
      <c r="AD582" s="317"/>
      <c r="AE582" s="317"/>
      <c r="AF582" s="317"/>
      <c r="AG582" s="317"/>
      <c r="AH582" s="317"/>
      <c r="AI582" s="317"/>
      <c r="AJ582" s="317"/>
      <c r="AK582" s="317"/>
      <c r="AL582" s="317"/>
      <c r="AM582" s="317"/>
      <c r="AN582" s="317"/>
      <c r="AO582" s="317"/>
      <c r="AP582" s="317"/>
      <c r="AQ582" s="317"/>
      <c r="AR582" s="317"/>
      <c r="AS582" s="317"/>
      <c r="AT582" s="317"/>
      <c r="AU582" s="317"/>
      <c r="AV582" s="317"/>
      <c r="AW582" s="317"/>
      <c r="AX582" s="317"/>
      <c r="AY582" s="317"/>
      <c r="AZ582" s="317"/>
      <c r="BA582" s="317"/>
      <c r="BB582" s="317"/>
      <c r="BC582" s="317"/>
      <c r="BD582" s="317"/>
      <c r="BE582" s="317"/>
      <c r="BF582" s="317"/>
      <c r="BG582" s="317"/>
      <c r="BH582" s="317"/>
      <c r="BI582" s="317"/>
      <c r="BJ582" s="317"/>
      <c r="BK582" s="317"/>
      <c r="BL582" s="317"/>
      <c r="BM582" s="317"/>
      <c r="BN582" s="317"/>
      <c r="BO582" s="317"/>
      <c r="BP582" s="317"/>
      <c r="BQ582" s="317"/>
      <c r="BR582" s="317"/>
      <c r="BS582" s="317"/>
      <c r="BT582" s="317"/>
      <c r="BU582" s="317"/>
      <c r="BV582" s="317"/>
      <c r="BW582" s="317"/>
      <c r="BX582" s="317"/>
      <c r="BY582" s="317"/>
      <c r="BZ582" s="317"/>
    </row>
    <row r="583" spans="3:78">
      <c r="C583" s="318"/>
      <c r="D583" s="318"/>
      <c r="E583" s="318"/>
      <c r="F583" s="307"/>
      <c r="G583" s="307"/>
      <c r="H583" s="307"/>
      <c r="I583" s="307"/>
      <c r="J583" s="307"/>
      <c r="K583" s="307"/>
      <c r="L583" s="307"/>
      <c r="M583" s="307"/>
      <c r="N583" s="307"/>
      <c r="O583" s="307"/>
      <c r="P583" s="307"/>
      <c r="Q583" s="307"/>
      <c r="R583" s="307"/>
      <c r="S583" s="307"/>
      <c r="T583" s="307"/>
      <c r="U583" s="307"/>
      <c r="V583" s="307"/>
      <c r="W583" s="317"/>
      <c r="X583" s="317"/>
      <c r="Y583" s="317"/>
      <c r="Z583" s="317"/>
      <c r="AA583" s="317"/>
      <c r="AB583" s="317"/>
      <c r="AC583" s="317"/>
      <c r="AD583" s="317"/>
      <c r="AE583" s="317"/>
      <c r="AF583" s="317"/>
      <c r="AG583" s="317"/>
      <c r="AH583" s="317"/>
      <c r="AI583" s="317"/>
      <c r="AJ583" s="317"/>
      <c r="AK583" s="317"/>
      <c r="AL583" s="317"/>
      <c r="AM583" s="317"/>
      <c r="AN583" s="317"/>
      <c r="AO583" s="317"/>
      <c r="AP583" s="317"/>
      <c r="AQ583" s="317"/>
      <c r="AR583" s="317"/>
      <c r="AS583" s="317"/>
      <c r="AT583" s="317"/>
      <c r="AU583" s="317"/>
      <c r="AV583" s="317"/>
      <c r="AW583" s="317"/>
      <c r="AX583" s="317"/>
      <c r="AY583" s="317"/>
      <c r="AZ583" s="317"/>
      <c r="BA583" s="317"/>
      <c r="BB583" s="317"/>
      <c r="BC583" s="317"/>
      <c r="BD583" s="317"/>
      <c r="BE583" s="317"/>
      <c r="BF583" s="317"/>
      <c r="BG583" s="317"/>
      <c r="BH583" s="317"/>
      <c r="BI583" s="317"/>
      <c r="BJ583" s="317"/>
      <c r="BK583" s="317"/>
      <c r="BL583" s="317"/>
      <c r="BM583" s="317"/>
      <c r="BN583" s="317"/>
      <c r="BO583" s="317"/>
      <c r="BP583" s="317"/>
      <c r="BQ583" s="317"/>
      <c r="BR583" s="317"/>
      <c r="BS583" s="317"/>
      <c r="BT583" s="317"/>
      <c r="BU583" s="317"/>
      <c r="BV583" s="317"/>
      <c r="BW583" s="317"/>
      <c r="BX583" s="317"/>
      <c r="BY583" s="317"/>
      <c r="BZ583" s="317"/>
    </row>
    <row r="584" spans="3:78">
      <c r="C584" s="318"/>
      <c r="D584" s="318"/>
      <c r="E584" s="318"/>
      <c r="F584" s="307"/>
      <c r="G584" s="307"/>
      <c r="H584" s="307"/>
      <c r="I584" s="307"/>
      <c r="J584" s="307"/>
      <c r="K584" s="307"/>
      <c r="L584" s="307"/>
      <c r="M584" s="307"/>
      <c r="N584" s="307"/>
      <c r="O584" s="307"/>
      <c r="P584" s="307"/>
      <c r="Q584" s="307"/>
      <c r="R584" s="307"/>
      <c r="S584" s="307"/>
      <c r="T584" s="307"/>
      <c r="U584" s="307"/>
      <c r="V584" s="307"/>
      <c r="W584" s="317"/>
      <c r="X584" s="317"/>
      <c r="Y584" s="317"/>
      <c r="Z584" s="317"/>
      <c r="AA584" s="317"/>
      <c r="AB584" s="317"/>
      <c r="AC584" s="317"/>
      <c r="AD584" s="317"/>
      <c r="AE584" s="317"/>
      <c r="AF584" s="317"/>
      <c r="AG584" s="317"/>
      <c r="AH584" s="317"/>
      <c r="AI584" s="317"/>
      <c r="AJ584" s="317"/>
      <c r="AK584" s="317"/>
      <c r="AL584" s="317"/>
      <c r="AM584" s="317"/>
      <c r="AN584" s="317"/>
      <c r="AO584" s="317"/>
      <c r="AP584" s="317"/>
      <c r="AQ584" s="317"/>
      <c r="AR584" s="317"/>
      <c r="AS584" s="317"/>
      <c r="AT584" s="317"/>
      <c r="AU584" s="317"/>
      <c r="AV584" s="317"/>
      <c r="AW584" s="317"/>
      <c r="AX584" s="317"/>
      <c r="AY584" s="317"/>
      <c r="AZ584" s="317"/>
      <c r="BA584" s="317"/>
      <c r="BB584" s="317"/>
      <c r="BC584" s="317"/>
      <c r="BD584" s="317"/>
      <c r="BE584" s="317"/>
      <c r="BF584" s="317"/>
      <c r="BG584" s="317"/>
      <c r="BH584" s="317"/>
      <c r="BI584" s="317"/>
      <c r="BJ584" s="317"/>
      <c r="BK584" s="317"/>
      <c r="BL584" s="317"/>
      <c r="BM584" s="317"/>
      <c r="BN584" s="317"/>
      <c r="BO584" s="317"/>
      <c r="BP584" s="317"/>
      <c r="BQ584" s="317"/>
      <c r="BR584" s="317"/>
      <c r="BS584" s="317"/>
      <c r="BT584" s="317"/>
      <c r="BU584" s="317"/>
      <c r="BV584" s="317"/>
      <c r="BW584" s="317"/>
      <c r="BX584" s="317"/>
      <c r="BY584" s="317"/>
      <c r="BZ584" s="317"/>
    </row>
    <row r="585" spans="3:78">
      <c r="C585" s="318"/>
      <c r="D585" s="318"/>
      <c r="E585" s="318"/>
      <c r="F585" s="307"/>
      <c r="G585" s="307"/>
      <c r="H585" s="307"/>
      <c r="I585" s="307"/>
      <c r="J585" s="307"/>
      <c r="K585" s="307"/>
      <c r="L585" s="307"/>
      <c r="M585" s="307"/>
      <c r="N585" s="307"/>
      <c r="O585" s="307"/>
      <c r="P585" s="307"/>
      <c r="Q585" s="307"/>
      <c r="R585" s="307"/>
      <c r="S585" s="307"/>
      <c r="T585" s="307"/>
      <c r="U585" s="307"/>
      <c r="V585" s="307"/>
      <c r="W585" s="317"/>
      <c r="X585" s="317"/>
      <c r="Y585" s="317"/>
      <c r="Z585" s="317"/>
      <c r="AA585" s="317"/>
      <c r="AB585" s="317"/>
      <c r="AC585" s="317"/>
      <c r="AD585" s="317"/>
      <c r="AE585" s="317"/>
      <c r="AF585" s="317"/>
      <c r="AG585" s="317"/>
      <c r="AH585" s="317"/>
      <c r="AI585" s="317"/>
      <c r="AJ585" s="317"/>
      <c r="AK585" s="317"/>
      <c r="AL585" s="317"/>
      <c r="AM585" s="317"/>
      <c r="AN585" s="317"/>
      <c r="AO585" s="317"/>
      <c r="AP585" s="317"/>
      <c r="AQ585" s="317"/>
      <c r="AR585" s="317"/>
      <c r="AS585" s="317"/>
      <c r="AT585" s="317"/>
      <c r="AU585" s="317"/>
      <c r="AV585" s="317"/>
      <c r="AW585" s="317"/>
      <c r="AX585" s="317"/>
      <c r="AY585" s="317"/>
      <c r="AZ585" s="317"/>
      <c r="BA585" s="317"/>
      <c r="BB585" s="317"/>
      <c r="BC585" s="317"/>
      <c r="BD585" s="317"/>
      <c r="BE585" s="317"/>
      <c r="BF585" s="317"/>
      <c r="BG585" s="317"/>
      <c r="BH585" s="317"/>
      <c r="BI585" s="317"/>
      <c r="BJ585" s="317"/>
      <c r="BK585" s="317"/>
      <c r="BL585" s="317"/>
      <c r="BM585" s="317"/>
      <c r="BN585" s="317"/>
      <c r="BO585" s="317"/>
      <c r="BP585" s="317"/>
      <c r="BQ585" s="317"/>
      <c r="BR585" s="317"/>
      <c r="BS585" s="317"/>
      <c r="BT585" s="317"/>
      <c r="BU585" s="317"/>
      <c r="BV585" s="317"/>
      <c r="BW585" s="317"/>
      <c r="BX585" s="317"/>
      <c r="BY585" s="317"/>
      <c r="BZ585" s="317"/>
    </row>
    <row r="586" spans="3:78">
      <c r="C586" s="318"/>
      <c r="D586" s="318"/>
      <c r="E586" s="318"/>
      <c r="F586" s="307"/>
      <c r="G586" s="307"/>
      <c r="H586" s="307"/>
      <c r="I586" s="307"/>
      <c r="J586" s="307"/>
      <c r="K586" s="307"/>
      <c r="L586" s="307"/>
      <c r="M586" s="307"/>
      <c r="N586" s="307"/>
      <c r="O586" s="307"/>
      <c r="P586" s="307"/>
      <c r="Q586" s="307"/>
      <c r="R586" s="307"/>
      <c r="S586" s="307"/>
      <c r="T586" s="307"/>
      <c r="U586" s="307"/>
      <c r="V586" s="307"/>
      <c r="W586" s="317"/>
      <c r="X586" s="317"/>
      <c r="Y586" s="317"/>
      <c r="Z586" s="317"/>
      <c r="AA586" s="317"/>
      <c r="AB586" s="317"/>
      <c r="AC586" s="317"/>
      <c r="AD586" s="317"/>
      <c r="AE586" s="317"/>
      <c r="AF586" s="317"/>
      <c r="AG586" s="317"/>
      <c r="AH586" s="317"/>
      <c r="AI586" s="317"/>
      <c r="AJ586" s="317"/>
      <c r="AK586" s="317"/>
      <c r="AL586" s="317"/>
      <c r="AM586" s="317"/>
      <c r="AN586" s="317"/>
      <c r="AO586" s="317"/>
      <c r="AP586" s="317"/>
      <c r="AQ586" s="317"/>
      <c r="AR586" s="317"/>
      <c r="AS586" s="317"/>
      <c r="AT586" s="317"/>
      <c r="AU586" s="317"/>
      <c r="AV586" s="317"/>
      <c r="AW586" s="317"/>
      <c r="AX586" s="317"/>
      <c r="AY586" s="317"/>
      <c r="AZ586" s="317"/>
      <c r="BA586" s="317"/>
      <c r="BB586" s="317"/>
      <c r="BC586" s="317"/>
      <c r="BD586" s="317"/>
      <c r="BE586" s="317"/>
      <c r="BF586" s="317"/>
      <c r="BG586" s="317"/>
      <c r="BH586" s="317"/>
      <c r="BI586" s="317"/>
      <c r="BJ586" s="317"/>
      <c r="BK586" s="317"/>
      <c r="BL586" s="317"/>
      <c r="BM586" s="317"/>
      <c r="BN586" s="317"/>
      <c r="BO586" s="317"/>
      <c r="BP586" s="317"/>
      <c r="BQ586" s="317"/>
      <c r="BR586" s="317"/>
      <c r="BS586" s="317"/>
      <c r="BT586" s="317"/>
      <c r="BU586" s="317"/>
      <c r="BV586" s="317"/>
      <c r="BW586" s="317"/>
      <c r="BX586" s="317"/>
      <c r="BY586" s="317"/>
      <c r="BZ586" s="317"/>
    </row>
    <row r="587" spans="3:78">
      <c r="C587" s="318"/>
      <c r="D587" s="318"/>
      <c r="E587" s="318"/>
      <c r="F587" s="307"/>
      <c r="G587" s="307"/>
      <c r="H587" s="307"/>
      <c r="I587" s="307"/>
      <c r="J587" s="307"/>
      <c r="K587" s="307"/>
      <c r="L587" s="307"/>
      <c r="M587" s="307"/>
      <c r="N587" s="307"/>
      <c r="O587" s="307"/>
      <c r="P587" s="307"/>
      <c r="Q587" s="307"/>
      <c r="R587" s="307"/>
      <c r="S587" s="307"/>
      <c r="T587" s="307"/>
      <c r="U587" s="307"/>
      <c r="V587" s="307"/>
      <c r="W587" s="317"/>
      <c r="X587" s="317"/>
      <c r="Y587" s="317"/>
      <c r="Z587" s="317"/>
      <c r="AA587" s="317"/>
      <c r="AB587" s="317"/>
      <c r="AC587" s="317"/>
      <c r="AD587" s="317"/>
      <c r="AE587" s="317"/>
      <c r="AF587" s="317"/>
      <c r="AG587" s="317"/>
      <c r="AH587" s="317"/>
      <c r="AI587" s="317"/>
      <c r="AJ587" s="317"/>
      <c r="AK587" s="317"/>
      <c r="AL587" s="317"/>
      <c r="AM587" s="317"/>
      <c r="AN587" s="317"/>
      <c r="AO587" s="317"/>
      <c r="AP587" s="317"/>
      <c r="AQ587" s="317"/>
      <c r="AR587" s="317"/>
      <c r="AS587" s="317"/>
      <c r="AT587" s="317"/>
      <c r="AU587" s="317"/>
      <c r="AV587" s="317"/>
      <c r="AW587" s="317"/>
      <c r="AX587" s="317"/>
      <c r="AY587" s="317"/>
      <c r="AZ587" s="317"/>
      <c r="BA587" s="317"/>
      <c r="BB587" s="317"/>
      <c r="BC587" s="317"/>
      <c r="BD587" s="317"/>
      <c r="BE587" s="317"/>
      <c r="BF587" s="317"/>
      <c r="BG587" s="317"/>
      <c r="BH587" s="317"/>
      <c r="BI587" s="317"/>
      <c r="BJ587" s="317"/>
      <c r="BK587" s="317"/>
      <c r="BL587" s="317"/>
      <c r="BM587" s="317"/>
      <c r="BN587" s="317"/>
      <c r="BO587" s="317"/>
      <c r="BP587" s="317"/>
      <c r="BQ587" s="317"/>
      <c r="BR587" s="317"/>
      <c r="BS587" s="317"/>
      <c r="BT587" s="317"/>
      <c r="BU587" s="317"/>
      <c r="BV587" s="317"/>
      <c r="BW587" s="317"/>
      <c r="BX587" s="317"/>
      <c r="BY587" s="317"/>
      <c r="BZ587" s="317"/>
    </row>
    <row r="588" spans="3:78">
      <c r="C588" s="318"/>
      <c r="D588" s="318"/>
      <c r="E588" s="318"/>
      <c r="F588" s="307"/>
      <c r="G588" s="307"/>
      <c r="H588" s="307"/>
      <c r="I588" s="307"/>
      <c r="J588" s="307"/>
      <c r="K588" s="307"/>
      <c r="L588" s="307"/>
      <c r="M588" s="307"/>
      <c r="N588" s="307"/>
      <c r="O588" s="307"/>
      <c r="P588" s="307"/>
      <c r="Q588" s="307"/>
      <c r="R588" s="307"/>
      <c r="S588" s="307"/>
      <c r="T588" s="307"/>
      <c r="U588" s="307"/>
      <c r="V588" s="307"/>
      <c r="W588" s="317"/>
      <c r="X588" s="317"/>
      <c r="Y588" s="317"/>
      <c r="Z588" s="317"/>
      <c r="AA588" s="317"/>
      <c r="AB588" s="317"/>
      <c r="AC588" s="317"/>
      <c r="AD588" s="317"/>
      <c r="AE588" s="317"/>
      <c r="AF588" s="317"/>
      <c r="AG588" s="317"/>
      <c r="AH588" s="317"/>
      <c r="AI588" s="317"/>
      <c r="AJ588" s="317"/>
      <c r="AK588" s="317"/>
      <c r="AL588" s="317"/>
      <c r="AM588" s="317"/>
      <c r="AN588" s="317"/>
      <c r="AO588" s="317"/>
      <c r="AP588" s="317"/>
      <c r="AQ588" s="317"/>
      <c r="AR588" s="317"/>
      <c r="AS588" s="317"/>
      <c r="AT588" s="317"/>
      <c r="AU588" s="317"/>
      <c r="AV588" s="317"/>
      <c r="AW588" s="317"/>
      <c r="AX588" s="317"/>
      <c r="AY588" s="317"/>
      <c r="AZ588" s="317"/>
      <c r="BA588" s="317"/>
      <c r="BB588" s="317"/>
      <c r="BC588" s="317"/>
      <c r="BD588" s="317"/>
      <c r="BE588" s="317"/>
      <c r="BF588" s="317"/>
      <c r="BG588" s="317"/>
      <c r="BH588" s="317"/>
      <c r="BI588" s="317"/>
      <c r="BJ588" s="317"/>
      <c r="BK588" s="317"/>
      <c r="BL588" s="317"/>
      <c r="BM588" s="317"/>
      <c r="BN588" s="317"/>
      <c r="BO588" s="317"/>
      <c r="BP588" s="317"/>
      <c r="BQ588" s="317"/>
      <c r="BR588" s="317"/>
      <c r="BS588" s="317"/>
      <c r="BT588" s="317"/>
      <c r="BU588" s="317"/>
      <c r="BV588" s="317"/>
      <c r="BW588" s="317"/>
      <c r="BX588" s="317"/>
      <c r="BY588" s="317"/>
      <c r="BZ588" s="317"/>
    </row>
    <row r="589" spans="3:78">
      <c r="C589" s="318"/>
      <c r="D589" s="318"/>
      <c r="E589" s="318"/>
      <c r="F589" s="307"/>
      <c r="G589" s="307"/>
      <c r="H589" s="307"/>
      <c r="I589" s="307"/>
      <c r="J589" s="307"/>
      <c r="K589" s="307"/>
      <c r="L589" s="307"/>
      <c r="M589" s="307"/>
      <c r="N589" s="307"/>
      <c r="O589" s="307"/>
      <c r="P589" s="307"/>
      <c r="Q589" s="307"/>
      <c r="R589" s="307"/>
      <c r="S589" s="307"/>
      <c r="T589" s="307"/>
      <c r="U589" s="307"/>
      <c r="V589" s="307"/>
      <c r="W589" s="317"/>
      <c r="X589" s="317"/>
      <c r="Y589" s="317"/>
      <c r="Z589" s="317"/>
      <c r="AA589" s="317"/>
      <c r="AB589" s="317"/>
      <c r="AC589" s="317"/>
      <c r="AD589" s="317"/>
      <c r="AE589" s="317"/>
      <c r="AF589" s="317"/>
      <c r="AG589" s="317"/>
      <c r="AH589" s="317"/>
      <c r="AI589" s="317"/>
      <c r="AJ589" s="317"/>
      <c r="AK589" s="317"/>
      <c r="AL589" s="317"/>
      <c r="AM589" s="317"/>
      <c r="AN589" s="317"/>
      <c r="AO589" s="317"/>
      <c r="AP589" s="317"/>
      <c r="AQ589" s="317"/>
      <c r="AR589" s="317"/>
      <c r="AS589" s="317"/>
      <c r="AT589" s="317"/>
      <c r="AU589" s="317"/>
      <c r="AV589" s="317"/>
      <c r="AW589" s="317"/>
      <c r="AX589" s="317"/>
      <c r="AY589" s="317"/>
      <c r="AZ589" s="317"/>
      <c r="BA589" s="317"/>
      <c r="BB589" s="317"/>
      <c r="BC589" s="317"/>
      <c r="BD589" s="317"/>
      <c r="BE589" s="317"/>
      <c r="BF589" s="317"/>
      <c r="BG589" s="317"/>
      <c r="BH589" s="317"/>
      <c r="BI589" s="317"/>
      <c r="BJ589" s="317"/>
      <c r="BK589" s="317"/>
      <c r="BL589" s="317"/>
      <c r="BM589" s="317"/>
      <c r="BN589" s="317"/>
      <c r="BO589" s="317"/>
      <c r="BP589" s="317"/>
      <c r="BQ589" s="317"/>
      <c r="BR589" s="317"/>
      <c r="BS589" s="317"/>
      <c r="BT589" s="317"/>
      <c r="BU589" s="317"/>
      <c r="BV589" s="317"/>
      <c r="BW589" s="317"/>
      <c r="BX589" s="317"/>
      <c r="BY589" s="317"/>
      <c r="BZ589" s="317"/>
    </row>
    <row r="590" spans="3:78">
      <c r="C590" s="318"/>
      <c r="D590" s="318"/>
      <c r="E590" s="318"/>
      <c r="F590" s="307"/>
      <c r="G590" s="307"/>
      <c r="H590" s="307"/>
      <c r="I590" s="307"/>
      <c r="J590" s="307"/>
      <c r="K590" s="307"/>
      <c r="L590" s="307"/>
      <c r="M590" s="307"/>
      <c r="N590" s="307"/>
      <c r="O590" s="307"/>
      <c r="P590" s="307"/>
      <c r="Q590" s="307"/>
      <c r="R590" s="307"/>
      <c r="S590" s="307"/>
      <c r="T590" s="307"/>
      <c r="U590" s="307"/>
      <c r="V590" s="307"/>
      <c r="W590" s="317"/>
      <c r="X590" s="317"/>
      <c r="Y590" s="317"/>
      <c r="Z590" s="317"/>
      <c r="AA590" s="317"/>
      <c r="AB590" s="317"/>
      <c r="AC590" s="317"/>
      <c r="AD590" s="317"/>
      <c r="AE590" s="317"/>
      <c r="AF590" s="317"/>
      <c r="AG590" s="317"/>
      <c r="AH590" s="317"/>
      <c r="AI590" s="317"/>
      <c r="AJ590" s="317"/>
      <c r="AK590" s="317"/>
      <c r="AL590" s="317"/>
      <c r="AM590" s="317"/>
      <c r="AN590" s="317"/>
      <c r="AO590" s="317"/>
      <c r="AP590" s="317"/>
      <c r="AQ590" s="317"/>
      <c r="AR590" s="317"/>
      <c r="AS590" s="317"/>
      <c r="AT590" s="317"/>
      <c r="AU590" s="317"/>
      <c r="AV590" s="317"/>
      <c r="AW590" s="317"/>
      <c r="AX590" s="317"/>
      <c r="AY590" s="317"/>
      <c r="AZ590" s="317"/>
      <c r="BA590" s="317"/>
      <c r="BB590" s="317"/>
      <c r="BC590" s="317"/>
      <c r="BD590" s="317"/>
      <c r="BE590" s="317"/>
      <c r="BF590" s="317"/>
      <c r="BG590" s="317"/>
      <c r="BH590" s="317"/>
      <c r="BI590" s="317"/>
      <c r="BJ590" s="317"/>
      <c r="BK590" s="317"/>
      <c r="BL590" s="317"/>
      <c r="BM590" s="317"/>
      <c r="BN590" s="317"/>
      <c r="BO590" s="317"/>
      <c r="BP590" s="317"/>
      <c r="BQ590" s="317"/>
      <c r="BR590" s="317"/>
      <c r="BS590" s="317"/>
      <c r="BT590" s="317"/>
      <c r="BU590" s="317"/>
      <c r="BV590" s="317"/>
      <c r="BW590" s="317"/>
      <c r="BX590" s="317"/>
      <c r="BY590" s="317"/>
      <c r="BZ590" s="317"/>
    </row>
    <row r="591" spans="3:78">
      <c r="C591" s="318"/>
      <c r="D591" s="318"/>
      <c r="E591" s="318"/>
      <c r="F591" s="307"/>
      <c r="G591" s="307"/>
      <c r="H591" s="307"/>
      <c r="I591" s="307"/>
      <c r="J591" s="307"/>
      <c r="K591" s="307"/>
      <c r="L591" s="307"/>
      <c r="M591" s="307"/>
      <c r="N591" s="307"/>
      <c r="O591" s="307"/>
      <c r="P591" s="307"/>
      <c r="Q591" s="307"/>
      <c r="R591" s="307"/>
      <c r="S591" s="307"/>
      <c r="T591" s="307"/>
      <c r="U591" s="307"/>
      <c r="V591" s="307"/>
      <c r="W591" s="317"/>
      <c r="X591" s="317"/>
      <c r="Y591" s="317"/>
      <c r="Z591" s="317"/>
      <c r="AA591" s="317"/>
      <c r="AB591" s="317"/>
      <c r="AC591" s="317"/>
      <c r="AD591" s="317"/>
      <c r="AE591" s="317"/>
      <c r="AF591" s="317"/>
      <c r="AG591" s="317"/>
      <c r="AH591" s="317"/>
      <c r="AI591" s="317"/>
      <c r="AJ591" s="317"/>
      <c r="AK591" s="317"/>
      <c r="AL591" s="317"/>
      <c r="AM591" s="317"/>
      <c r="AN591" s="317"/>
      <c r="AO591" s="317"/>
      <c r="AP591" s="317"/>
      <c r="AQ591" s="317"/>
      <c r="AR591" s="317"/>
      <c r="AS591" s="317"/>
      <c r="AT591" s="317"/>
      <c r="AU591" s="317"/>
      <c r="AV591" s="317"/>
      <c r="AW591" s="317"/>
      <c r="AX591" s="317"/>
      <c r="AY591" s="317"/>
      <c r="AZ591" s="317"/>
      <c r="BA591" s="317"/>
      <c r="BB591" s="317"/>
      <c r="BC591" s="317"/>
      <c r="BD591" s="317"/>
      <c r="BE591" s="317"/>
      <c r="BF591" s="317"/>
      <c r="BG591" s="317"/>
      <c r="BH591" s="317"/>
      <c r="BI591" s="317"/>
      <c r="BJ591" s="317"/>
      <c r="BK591" s="317"/>
      <c r="BL591" s="317"/>
      <c r="BM591" s="317"/>
      <c r="BN591" s="317"/>
      <c r="BO591" s="317"/>
      <c r="BP591" s="317"/>
      <c r="BQ591" s="317"/>
      <c r="BR591" s="317"/>
      <c r="BS591" s="317"/>
      <c r="BT591" s="317"/>
      <c r="BU591" s="317"/>
      <c r="BV591" s="317"/>
      <c r="BW591" s="317"/>
      <c r="BX591" s="317"/>
      <c r="BY591" s="317"/>
      <c r="BZ591" s="317"/>
    </row>
    <row r="592" spans="3:78">
      <c r="C592" s="318"/>
      <c r="D592" s="318"/>
      <c r="E592" s="318"/>
      <c r="F592" s="307"/>
      <c r="G592" s="307"/>
      <c r="H592" s="307"/>
      <c r="I592" s="307"/>
      <c r="J592" s="307"/>
      <c r="K592" s="307"/>
      <c r="L592" s="307"/>
      <c r="M592" s="307"/>
      <c r="N592" s="307"/>
      <c r="O592" s="307"/>
      <c r="P592" s="307"/>
      <c r="Q592" s="307"/>
      <c r="R592" s="307"/>
      <c r="S592" s="307"/>
      <c r="T592" s="307"/>
      <c r="U592" s="307"/>
      <c r="V592" s="307"/>
      <c r="W592" s="317"/>
      <c r="X592" s="317"/>
      <c r="Y592" s="317"/>
      <c r="Z592" s="317"/>
      <c r="AA592" s="317"/>
      <c r="AB592" s="317"/>
      <c r="AC592" s="317"/>
      <c r="AD592" s="317"/>
      <c r="AE592" s="317"/>
      <c r="AF592" s="317"/>
      <c r="AG592" s="317"/>
      <c r="AH592" s="317"/>
      <c r="AI592" s="317"/>
      <c r="AJ592" s="317"/>
      <c r="AK592" s="317"/>
      <c r="AL592" s="317"/>
      <c r="AM592" s="317"/>
      <c r="AN592" s="317"/>
      <c r="AO592" s="317"/>
      <c r="AP592" s="317"/>
      <c r="AQ592" s="317"/>
      <c r="AR592" s="317"/>
      <c r="AS592" s="317"/>
      <c r="AT592" s="317"/>
      <c r="AU592" s="317"/>
      <c r="AV592" s="317"/>
      <c r="AW592" s="317"/>
      <c r="AX592" s="317"/>
      <c r="AY592" s="317"/>
      <c r="AZ592" s="317"/>
      <c r="BA592" s="317"/>
      <c r="BB592" s="317"/>
      <c r="BC592" s="317"/>
      <c r="BD592" s="317"/>
      <c r="BE592" s="317"/>
      <c r="BF592" s="317"/>
      <c r="BG592" s="317"/>
      <c r="BH592" s="317"/>
      <c r="BI592" s="317"/>
      <c r="BJ592" s="317"/>
      <c r="BK592" s="317"/>
      <c r="BL592" s="317"/>
      <c r="BM592" s="317"/>
      <c r="BN592" s="317"/>
      <c r="BO592" s="317"/>
      <c r="BP592" s="317"/>
      <c r="BQ592" s="317"/>
      <c r="BR592" s="317"/>
      <c r="BS592" s="317"/>
      <c r="BT592" s="317"/>
      <c r="BU592" s="317"/>
      <c r="BV592" s="317"/>
      <c r="BW592" s="317"/>
      <c r="BX592" s="317"/>
      <c r="BY592" s="317"/>
      <c r="BZ592" s="317"/>
    </row>
    <row r="593" spans="3:78">
      <c r="C593" s="318"/>
      <c r="D593" s="318"/>
      <c r="E593" s="318"/>
      <c r="F593" s="307"/>
      <c r="G593" s="307"/>
      <c r="H593" s="307"/>
      <c r="I593" s="307"/>
      <c r="J593" s="307"/>
      <c r="K593" s="307"/>
      <c r="L593" s="307"/>
      <c r="M593" s="307"/>
      <c r="N593" s="307"/>
      <c r="O593" s="307"/>
      <c r="P593" s="307"/>
      <c r="Q593" s="307"/>
      <c r="R593" s="307"/>
      <c r="S593" s="307"/>
      <c r="T593" s="307"/>
      <c r="U593" s="307"/>
      <c r="V593" s="307"/>
      <c r="W593" s="317"/>
      <c r="X593" s="317"/>
      <c r="Y593" s="317"/>
      <c r="Z593" s="317"/>
      <c r="AA593" s="317"/>
      <c r="AB593" s="317"/>
      <c r="AC593" s="317"/>
      <c r="AD593" s="317"/>
      <c r="AE593" s="317"/>
      <c r="AF593" s="317"/>
      <c r="AG593" s="317"/>
      <c r="AH593" s="317"/>
      <c r="AI593" s="317"/>
      <c r="AJ593" s="317"/>
      <c r="AK593" s="317"/>
      <c r="AL593" s="317"/>
      <c r="AM593" s="317"/>
      <c r="AN593" s="317"/>
      <c r="AO593" s="317"/>
      <c r="AP593" s="317"/>
      <c r="AQ593" s="317"/>
      <c r="AR593" s="317"/>
      <c r="AS593" s="317"/>
      <c r="AT593" s="317"/>
      <c r="AU593" s="317"/>
      <c r="AV593" s="317"/>
      <c r="AW593" s="317"/>
      <c r="AX593" s="317"/>
      <c r="AY593" s="317"/>
      <c r="AZ593" s="317"/>
      <c r="BA593" s="317"/>
      <c r="BB593" s="317"/>
      <c r="BC593" s="317"/>
      <c r="BD593" s="317"/>
      <c r="BE593" s="317"/>
      <c r="BF593" s="317"/>
      <c r="BG593" s="317"/>
      <c r="BH593" s="317"/>
      <c r="BI593" s="317"/>
      <c r="BJ593" s="317"/>
      <c r="BK593" s="317"/>
      <c r="BL593" s="317"/>
      <c r="BM593" s="317"/>
      <c r="BN593" s="317"/>
      <c r="BO593" s="317"/>
      <c r="BP593" s="317"/>
      <c r="BQ593" s="317"/>
      <c r="BR593" s="317"/>
      <c r="BS593" s="317"/>
      <c r="BT593" s="317"/>
      <c r="BU593" s="317"/>
      <c r="BV593" s="317"/>
      <c r="BW593" s="317"/>
      <c r="BX593" s="317"/>
      <c r="BY593" s="317"/>
      <c r="BZ593" s="317"/>
    </row>
    <row r="594" spans="3:78">
      <c r="C594" s="318"/>
      <c r="D594" s="318"/>
      <c r="E594" s="318"/>
      <c r="F594" s="307"/>
      <c r="G594" s="307"/>
      <c r="H594" s="307"/>
      <c r="I594" s="307"/>
      <c r="J594" s="307"/>
      <c r="K594" s="307"/>
      <c r="L594" s="307"/>
      <c r="M594" s="307"/>
      <c r="N594" s="307"/>
      <c r="O594" s="307"/>
      <c r="P594" s="307"/>
      <c r="Q594" s="307"/>
      <c r="R594" s="307"/>
      <c r="S594" s="307"/>
      <c r="T594" s="307"/>
      <c r="U594" s="307"/>
      <c r="V594" s="307"/>
      <c r="W594" s="317"/>
      <c r="X594" s="317"/>
      <c r="Y594" s="317"/>
      <c r="Z594" s="317"/>
      <c r="AA594" s="317"/>
      <c r="AB594" s="317"/>
      <c r="AC594" s="317"/>
      <c r="AD594" s="317"/>
      <c r="AE594" s="317"/>
      <c r="AF594" s="317"/>
      <c r="AG594" s="317"/>
      <c r="AH594" s="317"/>
      <c r="AI594" s="317"/>
      <c r="AJ594" s="317"/>
      <c r="AK594" s="317"/>
      <c r="AL594" s="317"/>
      <c r="AM594" s="317"/>
      <c r="AN594" s="317"/>
      <c r="AO594" s="317"/>
      <c r="AP594" s="317"/>
      <c r="AQ594" s="317"/>
      <c r="AR594" s="317"/>
      <c r="AS594" s="317"/>
      <c r="AT594" s="317"/>
      <c r="AU594" s="317"/>
      <c r="AV594" s="317"/>
      <c r="AW594" s="317"/>
      <c r="AX594" s="317"/>
      <c r="AY594" s="317"/>
      <c r="AZ594" s="317"/>
      <c r="BA594" s="317"/>
      <c r="BB594" s="317"/>
      <c r="BC594" s="317"/>
      <c r="BD594" s="317"/>
      <c r="BE594" s="317"/>
      <c r="BF594" s="317"/>
      <c r="BG594" s="317"/>
      <c r="BH594" s="317"/>
      <c r="BI594" s="317"/>
      <c r="BJ594" s="317"/>
      <c r="BK594" s="317"/>
      <c r="BL594" s="317"/>
      <c r="BM594" s="317"/>
      <c r="BN594" s="317"/>
      <c r="BO594" s="317"/>
      <c r="BP594" s="317"/>
      <c r="BQ594" s="317"/>
      <c r="BR594" s="317"/>
      <c r="BS594" s="317"/>
      <c r="BT594" s="317"/>
      <c r="BU594" s="317"/>
      <c r="BV594" s="317"/>
      <c r="BW594" s="317"/>
      <c r="BX594" s="317"/>
      <c r="BY594" s="317"/>
      <c r="BZ594" s="317"/>
    </row>
    <row r="595" spans="3:78">
      <c r="C595" s="318"/>
      <c r="D595" s="318"/>
      <c r="E595" s="318"/>
      <c r="F595" s="307"/>
      <c r="G595" s="307"/>
      <c r="H595" s="307"/>
      <c r="I595" s="307"/>
      <c r="J595" s="307"/>
      <c r="K595" s="307"/>
      <c r="L595" s="307"/>
      <c r="M595" s="307"/>
      <c r="N595" s="307"/>
      <c r="O595" s="307"/>
      <c r="P595" s="307"/>
      <c r="Q595" s="307"/>
      <c r="R595" s="307"/>
      <c r="S595" s="307"/>
      <c r="T595" s="307"/>
      <c r="U595" s="307"/>
      <c r="V595" s="307"/>
      <c r="W595" s="317"/>
      <c r="X595" s="317"/>
      <c r="Y595" s="317"/>
      <c r="Z595" s="317"/>
      <c r="AA595" s="317"/>
      <c r="AB595" s="317"/>
      <c r="AC595" s="317"/>
      <c r="AD595" s="317"/>
      <c r="AE595" s="317"/>
      <c r="AF595" s="317"/>
      <c r="AG595" s="317"/>
      <c r="AH595" s="317"/>
      <c r="AI595" s="317"/>
      <c r="AJ595" s="317"/>
      <c r="AK595" s="317"/>
      <c r="AL595" s="317"/>
      <c r="AM595" s="317"/>
      <c r="AN595" s="317"/>
      <c r="AO595" s="317"/>
      <c r="AP595" s="317"/>
      <c r="AQ595" s="317"/>
      <c r="AR595" s="317"/>
      <c r="AS595" s="317"/>
      <c r="AT595" s="317"/>
      <c r="AU595" s="317"/>
      <c r="AV595" s="317"/>
      <c r="AW595" s="317"/>
      <c r="AX595" s="317"/>
      <c r="AY595" s="317"/>
      <c r="AZ595" s="317"/>
      <c r="BA595" s="317"/>
      <c r="BB595" s="317"/>
      <c r="BC595" s="317"/>
      <c r="BD595" s="317"/>
      <c r="BE595" s="317"/>
      <c r="BF595" s="317"/>
      <c r="BG595" s="317"/>
      <c r="BH595" s="317"/>
      <c r="BI595" s="317"/>
      <c r="BJ595" s="317"/>
      <c r="BK595" s="317"/>
      <c r="BL595" s="317"/>
      <c r="BM595" s="317"/>
      <c r="BN595" s="317"/>
      <c r="BO595" s="317"/>
      <c r="BP595" s="317"/>
      <c r="BQ595" s="317"/>
      <c r="BR595" s="317"/>
      <c r="BS595" s="317"/>
      <c r="BT595" s="317"/>
      <c r="BU595" s="317"/>
      <c r="BV595" s="317"/>
      <c r="BW595" s="317"/>
      <c r="BX595" s="317"/>
      <c r="BY595" s="317"/>
      <c r="BZ595" s="317"/>
    </row>
    <row r="596" spans="3:78">
      <c r="C596" s="318"/>
      <c r="D596" s="318"/>
      <c r="E596" s="318"/>
      <c r="F596" s="307"/>
      <c r="G596" s="307"/>
      <c r="H596" s="307"/>
      <c r="I596" s="307"/>
      <c r="J596" s="307"/>
      <c r="K596" s="307"/>
      <c r="L596" s="307"/>
      <c r="M596" s="307"/>
      <c r="N596" s="307"/>
      <c r="O596" s="307"/>
      <c r="P596" s="307"/>
      <c r="Q596" s="307"/>
      <c r="R596" s="307"/>
      <c r="S596" s="307"/>
      <c r="T596" s="307"/>
      <c r="U596" s="307"/>
      <c r="V596" s="307"/>
      <c r="W596" s="317"/>
      <c r="X596" s="317"/>
      <c r="Y596" s="317"/>
      <c r="Z596" s="317"/>
      <c r="AA596" s="317"/>
      <c r="AB596" s="317"/>
      <c r="AC596" s="317"/>
      <c r="AD596" s="317"/>
      <c r="AE596" s="317"/>
      <c r="AF596" s="317"/>
      <c r="AG596" s="317"/>
      <c r="AH596" s="317"/>
      <c r="AI596" s="317"/>
      <c r="AJ596" s="317"/>
      <c r="AK596" s="317"/>
      <c r="AL596" s="317"/>
      <c r="AM596" s="317"/>
      <c r="AN596" s="317"/>
      <c r="AO596" s="317"/>
      <c r="AP596" s="317"/>
      <c r="AQ596" s="317"/>
      <c r="AR596" s="317"/>
      <c r="AS596" s="317"/>
      <c r="AT596" s="317"/>
      <c r="AU596" s="317"/>
      <c r="AV596" s="317"/>
      <c r="AW596" s="317"/>
      <c r="AX596" s="317"/>
      <c r="AY596" s="317"/>
      <c r="AZ596" s="317"/>
      <c r="BA596" s="317"/>
      <c r="BB596" s="317"/>
      <c r="BC596" s="317"/>
      <c r="BD596" s="317"/>
      <c r="BE596" s="317"/>
      <c r="BF596" s="317"/>
      <c r="BG596" s="317"/>
      <c r="BH596" s="317"/>
      <c r="BI596" s="317"/>
      <c r="BJ596" s="317"/>
      <c r="BK596" s="317"/>
      <c r="BL596" s="317"/>
      <c r="BM596" s="317"/>
      <c r="BN596" s="317"/>
      <c r="BO596" s="317"/>
      <c r="BP596" s="317"/>
      <c r="BQ596" s="317"/>
      <c r="BR596" s="317"/>
      <c r="BS596" s="317"/>
      <c r="BT596" s="317"/>
      <c r="BU596" s="317"/>
      <c r="BV596" s="317"/>
      <c r="BW596" s="317"/>
      <c r="BX596" s="317"/>
      <c r="BY596" s="317"/>
      <c r="BZ596" s="317"/>
    </row>
    <row r="597" spans="3:78">
      <c r="C597" s="318"/>
      <c r="D597" s="318"/>
      <c r="E597" s="318"/>
      <c r="F597" s="307"/>
      <c r="G597" s="307"/>
      <c r="H597" s="307"/>
      <c r="I597" s="307"/>
      <c r="J597" s="307"/>
      <c r="K597" s="307"/>
      <c r="L597" s="307"/>
      <c r="M597" s="307"/>
      <c r="N597" s="307"/>
      <c r="O597" s="307"/>
      <c r="P597" s="307"/>
      <c r="Q597" s="307"/>
      <c r="R597" s="307"/>
      <c r="S597" s="307"/>
      <c r="T597" s="307"/>
      <c r="U597" s="307"/>
      <c r="V597" s="307"/>
      <c r="W597" s="317"/>
      <c r="X597" s="317"/>
      <c r="Y597" s="317"/>
      <c r="Z597" s="317"/>
      <c r="AA597" s="317"/>
      <c r="AB597" s="317"/>
      <c r="AC597" s="317"/>
      <c r="AD597" s="317"/>
      <c r="AE597" s="317"/>
      <c r="AF597" s="317"/>
      <c r="AG597" s="317"/>
      <c r="AH597" s="317"/>
      <c r="AI597" s="317"/>
      <c r="AJ597" s="317"/>
      <c r="AK597" s="317"/>
      <c r="AL597" s="317"/>
      <c r="AM597" s="317"/>
      <c r="AN597" s="317"/>
      <c r="AO597" s="317"/>
      <c r="AP597" s="317"/>
      <c r="AQ597" s="317"/>
      <c r="AR597" s="317"/>
      <c r="AS597" s="317"/>
      <c r="AT597" s="317"/>
      <c r="AU597" s="317"/>
      <c r="AV597" s="317"/>
      <c r="AW597" s="317"/>
      <c r="AX597" s="317"/>
      <c r="AY597" s="317"/>
      <c r="AZ597" s="317"/>
      <c r="BA597" s="317"/>
      <c r="BB597" s="317"/>
      <c r="BC597" s="317"/>
      <c r="BD597" s="317"/>
      <c r="BE597" s="317"/>
      <c r="BF597" s="317"/>
      <c r="BG597" s="317"/>
      <c r="BH597" s="317"/>
      <c r="BI597" s="317"/>
      <c r="BJ597" s="317"/>
      <c r="BK597" s="317"/>
      <c r="BL597" s="317"/>
      <c r="BM597" s="317"/>
      <c r="BN597" s="317"/>
      <c r="BO597" s="317"/>
      <c r="BP597" s="317"/>
      <c r="BQ597" s="317"/>
      <c r="BR597" s="317"/>
      <c r="BS597" s="317"/>
      <c r="BT597" s="317"/>
      <c r="BU597" s="317"/>
      <c r="BV597" s="317"/>
      <c r="BW597" s="317"/>
      <c r="BX597" s="317"/>
      <c r="BY597" s="317"/>
      <c r="BZ597" s="317"/>
    </row>
    <row r="598" spans="3:78">
      <c r="C598" s="318"/>
      <c r="D598" s="318"/>
      <c r="E598" s="318"/>
      <c r="F598" s="307"/>
      <c r="G598" s="307"/>
      <c r="H598" s="307"/>
      <c r="I598" s="307"/>
      <c r="J598" s="307"/>
      <c r="K598" s="307"/>
      <c r="L598" s="307"/>
      <c r="M598" s="307"/>
      <c r="N598" s="307"/>
      <c r="O598" s="307"/>
      <c r="P598" s="307"/>
      <c r="Q598" s="307"/>
      <c r="R598" s="307"/>
      <c r="S598" s="307"/>
      <c r="T598" s="307"/>
      <c r="U598" s="307"/>
      <c r="V598" s="307"/>
      <c r="W598" s="317"/>
      <c r="X598" s="317"/>
      <c r="Y598" s="317"/>
      <c r="Z598" s="317"/>
      <c r="AA598" s="317"/>
      <c r="AB598" s="317"/>
      <c r="AC598" s="317"/>
      <c r="AD598" s="317"/>
      <c r="AE598" s="317"/>
      <c r="AF598" s="317"/>
      <c r="AG598" s="317"/>
      <c r="AH598" s="317"/>
      <c r="AI598" s="317"/>
      <c r="AJ598" s="317"/>
      <c r="AK598" s="317"/>
      <c r="AL598" s="317"/>
      <c r="AM598" s="317"/>
      <c r="AN598" s="317"/>
      <c r="AO598" s="317"/>
      <c r="AP598" s="317"/>
      <c r="AQ598" s="317"/>
      <c r="AR598" s="317"/>
      <c r="AS598" s="317"/>
      <c r="AT598" s="317"/>
      <c r="AU598" s="317"/>
      <c r="AV598" s="317"/>
      <c r="AW598" s="317"/>
      <c r="AX598" s="317"/>
      <c r="AY598" s="317"/>
      <c r="AZ598" s="317"/>
      <c r="BA598" s="317"/>
      <c r="BB598" s="317"/>
      <c r="BC598" s="317"/>
      <c r="BD598" s="317"/>
      <c r="BE598" s="317"/>
      <c r="BF598" s="317"/>
      <c r="BG598" s="317"/>
      <c r="BH598" s="317"/>
      <c r="BI598" s="317"/>
      <c r="BJ598" s="317"/>
      <c r="BK598" s="317"/>
      <c r="BL598" s="317"/>
      <c r="BM598" s="317"/>
      <c r="BN598" s="317"/>
      <c r="BO598" s="317"/>
      <c r="BP598" s="317"/>
      <c r="BQ598" s="317"/>
      <c r="BR598" s="317"/>
      <c r="BS598" s="317"/>
      <c r="BT598" s="317"/>
      <c r="BU598" s="317"/>
      <c r="BV598" s="317"/>
      <c r="BW598" s="317"/>
      <c r="BX598" s="317"/>
      <c r="BY598" s="317"/>
      <c r="BZ598" s="317"/>
    </row>
    <row r="599" spans="3:78">
      <c r="C599" s="318"/>
      <c r="D599" s="318"/>
      <c r="E599" s="318"/>
      <c r="F599" s="307"/>
      <c r="G599" s="307"/>
      <c r="H599" s="307"/>
      <c r="I599" s="307"/>
      <c r="J599" s="307"/>
      <c r="K599" s="307"/>
      <c r="L599" s="307"/>
      <c r="M599" s="307"/>
      <c r="N599" s="307"/>
      <c r="O599" s="307"/>
      <c r="P599" s="307"/>
      <c r="Q599" s="307"/>
      <c r="R599" s="307"/>
      <c r="S599" s="307"/>
      <c r="T599" s="307"/>
      <c r="U599" s="307"/>
      <c r="V599" s="307"/>
      <c r="W599" s="317"/>
      <c r="X599" s="317"/>
      <c r="Y599" s="317"/>
      <c r="Z599" s="317"/>
      <c r="AA599" s="317"/>
      <c r="AB599" s="317"/>
      <c r="AC599" s="317"/>
      <c r="AD599" s="317"/>
      <c r="AE599" s="317"/>
      <c r="AF599" s="317"/>
      <c r="AG599" s="317"/>
      <c r="AH599" s="317"/>
      <c r="AI599" s="317"/>
      <c r="AJ599" s="317"/>
      <c r="AK599" s="317"/>
      <c r="AL599" s="317"/>
      <c r="AM599" s="317"/>
      <c r="AN599" s="317"/>
      <c r="AO599" s="317"/>
      <c r="AP599" s="317"/>
      <c r="AQ599" s="317"/>
      <c r="AR599" s="317"/>
      <c r="AS599" s="317"/>
      <c r="AT599" s="317"/>
      <c r="AU599" s="317"/>
      <c r="AV599" s="317"/>
      <c r="AW599" s="317"/>
      <c r="AX599" s="317"/>
      <c r="AY599" s="317"/>
      <c r="AZ599" s="317"/>
      <c r="BA599" s="317"/>
      <c r="BB599" s="317"/>
      <c r="BC599" s="317"/>
      <c r="BD599" s="317"/>
      <c r="BE599" s="317"/>
      <c r="BF599" s="317"/>
      <c r="BG599" s="317"/>
      <c r="BH599" s="317"/>
      <c r="BI599" s="317"/>
      <c r="BJ599" s="317"/>
      <c r="BK599" s="317"/>
      <c r="BL599" s="317"/>
      <c r="BM599" s="317"/>
      <c r="BN599" s="317"/>
      <c r="BO599" s="317"/>
      <c r="BP599" s="317"/>
      <c r="BQ599" s="317"/>
      <c r="BR599" s="317"/>
      <c r="BS599" s="317"/>
      <c r="BT599" s="317"/>
      <c r="BU599" s="317"/>
      <c r="BV599" s="317"/>
      <c r="BW599" s="317"/>
      <c r="BX599" s="317"/>
      <c r="BY599" s="317"/>
      <c r="BZ599" s="317"/>
    </row>
    <row r="600" spans="3:78">
      <c r="C600" s="318"/>
      <c r="D600" s="318"/>
      <c r="E600" s="318"/>
      <c r="F600" s="307"/>
      <c r="G600" s="307"/>
      <c r="H600" s="307"/>
      <c r="I600" s="307"/>
      <c r="J600" s="307"/>
      <c r="K600" s="307"/>
      <c r="L600" s="307"/>
      <c r="M600" s="307"/>
      <c r="N600" s="307"/>
      <c r="O600" s="307"/>
      <c r="P600" s="307"/>
      <c r="Q600" s="307"/>
      <c r="R600" s="307"/>
      <c r="S600" s="307"/>
      <c r="T600" s="307"/>
      <c r="U600" s="307"/>
      <c r="V600" s="307"/>
      <c r="W600" s="317"/>
      <c r="X600" s="317"/>
      <c r="Y600" s="317"/>
      <c r="Z600" s="317"/>
      <c r="AA600" s="317"/>
      <c r="AB600" s="317"/>
      <c r="AC600" s="317"/>
      <c r="AD600" s="317"/>
      <c r="AE600" s="317"/>
      <c r="AF600" s="317"/>
      <c r="AG600" s="317"/>
      <c r="AH600" s="317"/>
      <c r="AI600" s="317"/>
      <c r="AJ600" s="317"/>
      <c r="AK600" s="317"/>
      <c r="AL600" s="317"/>
      <c r="AM600" s="317"/>
      <c r="AN600" s="317"/>
      <c r="AO600" s="317"/>
      <c r="AP600" s="317"/>
      <c r="AQ600" s="317"/>
      <c r="AR600" s="317"/>
      <c r="AS600" s="317"/>
      <c r="AT600" s="317"/>
      <c r="AU600" s="317"/>
      <c r="AV600" s="317"/>
      <c r="AW600" s="317"/>
      <c r="AX600" s="317"/>
      <c r="AY600" s="317"/>
      <c r="AZ600" s="317"/>
      <c r="BA600" s="317"/>
      <c r="BB600" s="317"/>
      <c r="BC600" s="317"/>
      <c r="BD600" s="317"/>
      <c r="BE600" s="317"/>
      <c r="BF600" s="317"/>
      <c r="BG600" s="317"/>
      <c r="BH600" s="317"/>
      <c r="BI600" s="317"/>
      <c r="BJ600" s="317"/>
      <c r="BK600" s="317"/>
      <c r="BL600" s="317"/>
      <c r="BM600" s="317"/>
      <c r="BN600" s="317"/>
      <c r="BO600" s="317"/>
      <c r="BP600" s="317"/>
      <c r="BQ600" s="317"/>
      <c r="BR600" s="317"/>
      <c r="BS600" s="317"/>
      <c r="BT600" s="317"/>
      <c r="BU600" s="317"/>
      <c r="BV600" s="317"/>
      <c r="BW600" s="317"/>
      <c r="BX600" s="317"/>
      <c r="BY600" s="317"/>
      <c r="BZ600" s="317"/>
    </row>
    <row r="601" spans="3:78">
      <c r="C601" s="318"/>
      <c r="D601" s="318"/>
      <c r="E601" s="318"/>
      <c r="F601" s="307"/>
      <c r="G601" s="307"/>
      <c r="H601" s="307"/>
      <c r="I601" s="307"/>
      <c r="J601" s="307"/>
      <c r="K601" s="307"/>
      <c r="L601" s="307"/>
      <c r="M601" s="307"/>
      <c r="N601" s="307"/>
      <c r="O601" s="307"/>
      <c r="P601" s="307"/>
      <c r="Q601" s="307"/>
      <c r="R601" s="307"/>
      <c r="S601" s="307"/>
      <c r="T601" s="307"/>
      <c r="U601" s="307"/>
      <c r="V601" s="307"/>
      <c r="W601" s="317"/>
      <c r="X601" s="317"/>
      <c r="Y601" s="317"/>
      <c r="Z601" s="317"/>
      <c r="AA601" s="317"/>
      <c r="AB601" s="317"/>
      <c r="AC601" s="317"/>
      <c r="AD601" s="317"/>
      <c r="AE601" s="317"/>
      <c r="AF601" s="317"/>
      <c r="AG601" s="317"/>
      <c r="AH601" s="317"/>
      <c r="AI601" s="317"/>
      <c r="AJ601" s="317"/>
      <c r="AK601" s="317"/>
      <c r="AL601" s="317"/>
      <c r="AM601" s="317"/>
      <c r="AN601" s="317"/>
      <c r="AO601" s="317"/>
      <c r="AP601" s="317"/>
      <c r="AQ601" s="317"/>
      <c r="AR601" s="317"/>
      <c r="AS601" s="317"/>
      <c r="AT601" s="317"/>
      <c r="AU601" s="317"/>
      <c r="AV601" s="317"/>
      <c r="AW601" s="317"/>
      <c r="AX601" s="317"/>
      <c r="AY601" s="317"/>
      <c r="AZ601" s="317"/>
      <c r="BA601" s="317"/>
      <c r="BB601" s="317"/>
      <c r="BC601" s="317"/>
      <c r="BD601" s="317"/>
      <c r="BE601" s="317"/>
      <c r="BF601" s="317"/>
      <c r="BG601" s="317"/>
      <c r="BH601" s="317"/>
      <c r="BI601" s="317"/>
      <c r="BJ601" s="317"/>
      <c r="BK601" s="317"/>
      <c r="BL601" s="317"/>
      <c r="BM601" s="317"/>
      <c r="BN601" s="317"/>
      <c r="BO601" s="317"/>
      <c r="BP601" s="317"/>
      <c r="BQ601" s="317"/>
      <c r="BR601" s="317"/>
      <c r="BS601" s="317"/>
      <c r="BT601" s="317"/>
      <c r="BU601" s="317"/>
      <c r="BV601" s="317"/>
      <c r="BW601" s="317"/>
      <c r="BX601" s="317"/>
      <c r="BY601" s="317"/>
      <c r="BZ601" s="317"/>
    </row>
    <row r="602" spans="3:78">
      <c r="C602" s="318"/>
      <c r="D602" s="318"/>
      <c r="E602" s="318"/>
      <c r="F602" s="307"/>
      <c r="G602" s="307"/>
      <c r="H602" s="307"/>
      <c r="I602" s="307"/>
      <c r="J602" s="307"/>
      <c r="K602" s="307"/>
      <c r="L602" s="307"/>
      <c r="M602" s="307"/>
      <c r="N602" s="307"/>
      <c r="O602" s="307"/>
      <c r="P602" s="307"/>
      <c r="Q602" s="307"/>
      <c r="R602" s="307"/>
      <c r="S602" s="307"/>
      <c r="T602" s="307"/>
      <c r="U602" s="307"/>
      <c r="V602" s="307"/>
      <c r="W602" s="317"/>
      <c r="X602" s="317"/>
      <c r="Y602" s="317"/>
      <c r="Z602" s="317"/>
      <c r="AA602" s="317"/>
      <c r="AB602" s="317"/>
      <c r="AC602" s="317"/>
      <c r="AD602" s="317"/>
      <c r="AE602" s="317"/>
      <c r="AF602" s="317"/>
      <c r="AG602" s="317"/>
      <c r="AH602" s="317"/>
      <c r="AI602" s="317"/>
      <c r="AJ602" s="317"/>
      <c r="AK602" s="317"/>
      <c r="AL602" s="317"/>
      <c r="AM602" s="317"/>
      <c r="AN602" s="317"/>
      <c r="AO602" s="317"/>
      <c r="AP602" s="317"/>
      <c r="AQ602" s="317"/>
      <c r="AR602" s="317"/>
      <c r="AS602" s="317"/>
      <c r="AT602" s="317"/>
      <c r="AU602" s="317"/>
      <c r="AV602" s="317"/>
      <c r="AW602" s="317"/>
      <c r="AX602" s="317"/>
      <c r="AY602" s="317"/>
      <c r="AZ602" s="317"/>
      <c r="BA602" s="317"/>
      <c r="BB602" s="317"/>
      <c r="BC602" s="317"/>
      <c r="BD602" s="317"/>
      <c r="BE602" s="317"/>
      <c r="BF602" s="317"/>
      <c r="BG602" s="317"/>
      <c r="BH602" s="317"/>
      <c r="BI602" s="317"/>
      <c r="BJ602" s="317"/>
      <c r="BK602" s="317"/>
      <c r="BL602" s="317"/>
      <c r="BM602" s="317"/>
      <c r="BN602" s="317"/>
      <c r="BO602" s="317"/>
      <c r="BP602" s="317"/>
      <c r="BQ602" s="317"/>
      <c r="BR602" s="317"/>
      <c r="BS602" s="317"/>
      <c r="BT602" s="317"/>
      <c r="BU602" s="317"/>
      <c r="BV602" s="317"/>
      <c r="BW602" s="317"/>
      <c r="BX602" s="317"/>
      <c r="BY602" s="317"/>
      <c r="BZ602" s="317"/>
    </row>
    <row r="603" spans="3:78">
      <c r="C603" s="318"/>
      <c r="D603" s="318"/>
      <c r="E603" s="318"/>
      <c r="F603" s="307"/>
      <c r="G603" s="307"/>
      <c r="H603" s="307"/>
      <c r="I603" s="307"/>
      <c r="J603" s="307"/>
      <c r="K603" s="307"/>
      <c r="L603" s="307"/>
      <c r="M603" s="307"/>
      <c r="N603" s="307"/>
      <c r="O603" s="307"/>
      <c r="P603" s="307"/>
      <c r="Q603" s="307"/>
      <c r="R603" s="307"/>
      <c r="S603" s="307"/>
      <c r="T603" s="307"/>
      <c r="U603" s="307"/>
      <c r="V603" s="307"/>
      <c r="W603" s="317"/>
      <c r="X603" s="317"/>
      <c r="Y603" s="317"/>
      <c r="Z603" s="317"/>
      <c r="AA603" s="317"/>
      <c r="AB603" s="317"/>
      <c r="AC603" s="317"/>
      <c r="AD603" s="317"/>
      <c r="AE603" s="317"/>
      <c r="AF603" s="317"/>
      <c r="AG603" s="317"/>
      <c r="AH603" s="317"/>
      <c r="AI603" s="317"/>
      <c r="AJ603" s="317"/>
      <c r="AK603" s="317"/>
      <c r="AL603" s="317"/>
      <c r="AM603" s="317"/>
      <c r="AN603" s="317"/>
      <c r="AO603" s="317"/>
      <c r="AP603" s="317"/>
      <c r="AQ603" s="317"/>
      <c r="AR603" s="317"/>
      <c r="AS603" s="317"/>
      <c r="AT603" s="317"/>
      <c r="AU603" s="317"/>
      <c r="AV603" s="317"/>
      <c r="AW603" s="317"/>
      <c r="AX603" s="317"/>
      <c r="AY603" s="317"/>
      <c r="AZ603" s="317"/>
      <c r="BA603" s="317"/>
      <c r="BB603" s="317"/>
      <c r="BC603" s="317"/>
      <c r="BD603" s="317"/>
      <c r="BE603" s="317"/>
      <c r="BF603" s="317"/>
      <c r="BG603" s="317"/>
      <c r="BH603" s="317"/>
      <c r="BI603" s="317"/>
      <c r="BJ603" s="317"/>
      <c r="BK603" s="317"/>
      <c r="BL603" s="317"/>
      <c r="BM603" s="317"/>
      <c r="BN603" s="317"/>
      <c r="BO603" s="317"/>
      <c r="BP603" s="317"/>
      <c r="BQ603" s="317"/>
      <c r="BR603" s="317"/>
      <c r="BS603" s="317"/>
      <c r="BT603" s="317"/>
      <c r="BU603" s="317"/>
      <c r="BV603" s="317"/>
      <c r="BW603" s="317"/>
      <c r="BX603" s="317"/>
      <c r="BY603" s="317"/>
      <c r="BZ603" s="317"/>
    </row>
    <row r="604" spans="3:78">
      <c r="C604" s="318"/>
      <c r="D604" s="318"/>
      <c r="E604" s="318"/>
      <c r="F604" s="307"/>
      <c r="G604" s="307"/>
      <c r="H604" s="307"/>
      <c r="I604" s="307"/>
      <c r="J604" s="307"/>
      <c r="K604" s="307"/>
      <c r="L604" s="307"/>
      <c r="M604" s="307"/>
      <c r="N604" s="307"/>
      <c r="O604" s="307"/>
      <c r="P604" s="307"/>
      <c r="Q604" s="307"/>
      <c r="R604" s="307"/>
      <c r="S604" s="307"/>
      <c r="T604" s="307"/>
      <c r="U604" s="307"/>
      <c r="V604" s="307"/>
      <c r="W604" s="317"/>
      <c r="X604" s="317"/>
      <c r="Y604" s="317"/>
      <c r="Z604" s="317"/>
      <c r="AA604" s="317"/>
      <c r="AB604" s="317"/>
      <c r="AC604" s="317"/>
      <c r="AD604" s="317"/>
      <c r="AE604" s="317"/>
      <c r="AF604" s="317"/>
      <c r="AG604" s="317"/>
      <c r="AH604" s="317"/>
      <c r="AI604" s="317"/>
      <c r="AJ604" s="317"/>
      <c r="AK604" s="317"/>
      <c r="AL604" s="317"/>
      <c r="AM604" s="317"/>
      <c r="AN604" s="317"/>
      <c r="AO604" s="317"/>
      <c r="AP604" s="317"/>
      <c r="AQ604" s="317"/>
      <c r="AR604" s="317"/>
      <c r="AS604" s="317"/>
      <c r="AT604" s="317"/>
      <c r="AU604" s="317"/>
      <c r="AV604" s="317"/>
      <c r="AW604" s="317"/>
      <c r="AX604" s="317"/>
      <c r="AY604" s="317"/>
      <c r="AZ604" s="317"/>
      <c r="BA604" s="317"/>
      <c r="BB604" s="317"/>
      <c r="BC604" s="317"/>
      <c r="BD604" s="317"/>
      <c r="BE604" s="317"/>
      <c r="BF604" s="317"/>
      <c r="BG604" s="317"/>
      <c r="BH604" s="317"/>
      <c r="BI604" s="317"/>
      <c r="BJ604" s="317"/>
      <c r="BK604" s="317"/>
      <c r="BL604" s="317"/>
      <c r="BM604" s="317"/>
      <c r="BN604" s="317"/>
      <c r="BO604" s="317"/>
      <c r="BP604" s="317"/>
      <c r="BQ604" s="317"/>
      <c r="BR604" s="317"/>
      <c r="BS604" s="317"/>
      <c r="BT604" s="317"/>
      <c r="BU604" s="317"/>
      <c r="BV604" s="317"/>
      <c r="BW604" s="317"/>
      <c r="BX604" s="317"/>
      <c r="BY604" s="317"/>
      <c r="BZ604" s="317"/>
    </row>
    <row r="605" spans="3:78">
      <c r="C605" s="318"/>
      <c r="D605" s="318"/>
      <c r="E605" s="318"/>
      <c r="F605" s="307"/>
      <c r="G605" s="307"/>
      <c r="H605" s="307"/>
      <c r="I605" s="307"/>
      <c r="J605" s="307"/>
      <c r="K605" s="307"/>
      <c r="L605" s="307"/>
      <c r="M605" s="307"/>
      <c r="N605" s="307"/>
      <c r="O605" s="307"/>
      <c r="P605" s="307"/>
      <c r="Q605" s="307"/>
      <c r="R605" s="307"/>
      <c r="S605" s="307"/>
      <c r="T605" s="307"/>
      <c r="U605" s="307"/>
      <c r="V605" s="307"/>
      <c r="W605" s="317"/>
      <c r="X605" s="317"/>
      <c r="Y605" s="317"/>
      <c r="Z605" s="317"/>
      <c r="AA605" s="317"/>
      <c r="AB605" s="317"/>
      <c r="AC605" s="317"/>
      <c r="AD605" s="317"/>
      <c r="AE605" s="317"/>
      <c r="AF605" s="317"/>
      <c r="AG605" s="317"/>
      <c r="AH605" s="317"/>
      <c r="AI605" s="317"/>
      <c r="AJ605" s="317"/>
      <c r="AK605" s="317"/>
      <c r="AL605" s="317"/>
      <c r="AM605" s="317"/>
      <c r="AN605" s="317"/>
      <c r="AO605" s="317"/>
      <c r="AP605" s="317"/>
      <c r="AQ605" s="317"/>
      <c r="AR605" s="317"/>
      <c r="AS605" s="317"/>
      <c r="AT605" s="317"/>
      <c r="AU605" s="317"/>
      <c r="AV605" s="317"/>
      <c r="AW605" s="317"/>
      <c r="AX605" s="317"/>
      <c r="AY605" s="317"/>
      <c r="AZ605" s="317"/>
      <c r="BA605" s="317"/>
      <c r="BB605" s="317"/>
      <c r="BC605" s="317"/>
      <c r="BD605" s="317"/>
      <c r="BE605" s="317"/>
      <c r="BF605" s="317"/>
      <c r="BG605" s="317"/>
      <c r="BH605" s="317"/>
      <c r="BI605" s="317"/>
      <c r="BJ605" s="317"/>
      <c r="BK605" s="317"/>
      <c r="BL605" s="317"/>
      <c r="BM605" s="317"/>
      <c r="BN605" s="317"/>
      <c r="BO605" s="317"/>
      <c r="BP605" s="317"/>
      <c r="BQ605" s="317"/>
      <c r="BR605" s="317"/>
      <c r="BS605" s="317"/>
      <c r="BT605" s="317"/>
      <c r="BU605" s="317"/>
      <c r="BV605" s="317"/>
      <c r="BW605" s="317"/>
      <c r="BX605" s="317"/>
      <c r="BY605" s="317"/>
      <c r="BZ605" s="317"/>
    </row>
    <row r="606" spans="3:78">
      <c r="C606" s="318"/>
      <c r="D606" s="318"/>
      <c r="E606" s="318"/>
      <c r="F606" s="307"/>
      <c r="G606" s="307"/>
      <c r="H606" s="307"/>
      <c r="I606" s="307"/>
      <c r="J606" s="307"/>
      <c r="K606" s="307"/>
      <c r="L606" s="307"/>
      <c r="M606" s="307"/>
      <c r="N606" s="307"/>
      <c r="O606" s="307"/>
      <c r="P606" s="307"/>
      <c r="Q606" s="307"/>
      <c r="R606" s="307"/>
      <c r="S606" s="307"/>
      <c r="T606" s="307"/>
      <c r="U606" s="307"/>
      <c r="V606" s="307"/>
      <c r="W606" s="317"/>
      <c r="X606" s="317"/>
      <c r="Y606" s="317"/>
      <c r="Z606" s="317"/>
      <c r="AA606" s="317"/>
      <c r="AB606" s="317"/>
      <c r="AC606" s="317"/>
      <c r="AD606" s="317"/>
      <c r="AE606" s="317"/>
      <c r="AF606" s="317"/>
      <c r="AG606" s="317"/>
      <c r="AH606" s="317"/>
      <c r="AI606" s="317"/>
      <c r="AJ606" s="317"/>
      <c r="AK606" s="317"/>
      <c r="AL606" s="317"/>
      <c r="AM606" s="317"/>
      <c r="AN606" s="317"/>
      <c r="AO606" s="317"/>
      <c r="AP606" s="317"/>
      <c r="AQ606" s="317"/>
      <c r="AR606" s="317"/>
      <c r="AS606" s="317"/>
      <c r="AT606" s="317"/>
      <c r="AU606" s="317"/>
      <c r="AV606" s="317"/>
      <c r="AW606" s="317"/>
      <c r="AX606" s="317"/>
      <c r="AY606" s="317"/>
      <c r="AZ606" s="317"/>
      <c r="BA606" s="317"/>
      <c r="BB606" s="317"/>
      <c r="BC606" s="317"/>
      <c r="BD606" s="317"/>
      <c r="BE606" s="317"/>
      <c r="BF606" s="317"/>
      <c r="BG606" s="317"/>
      <c r="BH606" s="317"/>
      <c r="BI606" s="317"/>
      <c r="BJ606" s="317"/>
      <c r="BK606" s="317"/>
      <c r="BL606" s="317"/>
      <c r="BM606" s="317"/>
      <c r="BN606" s="317"/>
      <c r="BO606" s="317"/>
      <c r="BP606" s="317"/>
      <c r="BQ606" s="317"/>
      <c r="BR606" s="317"/>
      <c r="BS606" s="317"/>
      <c r="BT606" s="317"/>
      <c r="BU606" s="317"/>
      <c r="BV606" s="317"/>
      <c r="BW606" s="317"/>
      <c r="BX606" s="317"/>
      <c r="BY606" s="317"/>
      <c r="BZ606" s="317"/>
    </row>
    <row r="607" spans="3:78">
      <c r="C607" s="318"/>
      <c r="D607" s="318"/>
      <c r="E607" s="318"/>
      <c r="F607" s="307"/>
      <c r="G607" s="307"/>
      <c r="H607" s="307"/>
      <c r="I607" s="307"/>
      <c r="J607" s="307"/>
      <c r="K607" s="307"/>
      <c r="L607" s="307"/>
      <c r="M607" s="307"/>
      <c r="N607" s="307"/>
      <c r="O607" s="307"/>
      <c r="P607" s="307"/>
      <c r="Q607" s="307"/>
      <c r="R607" s="307"/>
      <c r="S607" s="307"/>
      <c r="T607" s="307"/>
      <c r="U607" s="307"/>
      <c r="V607" s="307"/>
      <c r="W607" s="317"/>
      <c r="X607" s="317"/>
      <c r="Y607" s="317"/>
      <c r="Z607" s="317"/>
      <c r="AA607" s="317"/>
      <c r="AB607" s="317"/>
      <c r="AC607" s="317"/>
      <c r="AD607" s="317"/>
      <c r="AE607" s="317"/>
      <c r="AF607" s="317"/>
      <c r="AG607" s="317"/>
      <c r="AH607" s="317"/>
      <c r="AI607" s="317"/>
      <c r="AJ607" s="317"/>
      <c r="AK607" s="317"/>
      <c r="AL607" s="317"/>
      <c r="AM607" s="317"/>
      <c r="AN607" s="317"/>
      <c r="AO607" s="317"/>
      <c r="AP607" s="317"/>
      <c r="AQ607" s="317"/>
      <c r="AR607" s="317"/>
      <c r="AS607" s="317"/>
      <c r="AT607" s="317"/>
      <c r="AU607" s="317"/>
      <c r="AV607" s="317"/>
      <c r="AW607" s="317"/>
      <c r="AX607" s="317"/>
      <c r="AY607" s="317"/>
      <c r="AZ607" s="317"/>
      <c r="BA607" s="317"/>
      <c r="BB607" s="317"/>
      <c r="BC607" s="317"/>
      <c r="BD607" s="317"/>
      <c r="BE607" s="317"/>
      <c r="BF607" s="317"/>
      <c r="BG607" s="317"/>
      <c r="BH607" s="317"/>
      <c r="BI607" s="317"/>
      <c r="BJ607" s="317"/>
      <c r="BK607" s="317"/>
      <c r="BL607" s="317"/>
      <c r="BM607" s="317"/>
      <c r="BN607" s="317"/>
      <c r="BO607" s="317"/>
      <c r="BP607" s="317"/>
      <c r="BQ607" s="317"/>
      <c r="BR607" s="317"/>
      <c r="BS607" s="317"/>
      <c r="BT607" s="317"/>
      <c r="BU607" s="317"/>
      <c r="BV607" s="317"/>
      <c r="BW607" s="317"/>
      <c r="BX607" s="317"/>
      <c r="BY607" s="317"/>
      <c r="BZ607" s="317"/>
    </row>
    <row r="608" spans="3:78">
      <c r="C608" s="318"/>
      <c r="D608" s="318"/>
      <c r="E608" s="318"/>
      <c r="F608" s="307"/>
      <c r="G608" s="307"/>
      <c r="H608" s="307"/>
      <c r="I608" s="307"/>
      <c r="J608" s="307"/>
      <c r="K608" s="307"/>
      <c r="L608" s="307"/>
      <c r="M608" s="307"/>
      <c r="N608" s="307"/>
      <c r="O608" s="307"/>
      <c r="P608" s="307"/>
      <c r="Q608" s="307"/>
      <c r="R608" s="307"/>
      <c r="S608" s="307"/>
      <c r="T608" s="307"/>
      <c r="U608" s="307"/>
      <c r="V608" s="307"/>
      <c r="W608" s="317"/>
      <c r="X608" s="317"/>
      <c r="Y608" s="317"/>
      <c r="Z608" s="317"/>
      <c r="AA608" s="317"/>
      <c r="AB608" s="317"/>
      <c r="AC608" s="317"/>
      <c r="AD608" s="317"/>
      <c r="AE608" s="317"/>
      <c r="AF608" s="317"/>
      <c r="AG608" s="317"/>
      <c r="AH608" s="317"/>
      <c r="AI608" s="317"/>
      <c r="AJ608" s="317"/>
      <c r="AK608" s="317"/>
      <c r="AL608" s="317"/>
      <c r="AM608" s="317"/>
      <c r="AN608" s="317"/>
      <c r="AO608" s="317"/>
      <c r="AP608" s="317"/>
      <c r="AQ608" s="317"/>
      <c r="AR608" s="317"/>
      <c r="AS608" s="317"/>
      <c r="AT608" s="317"/>
      <c r="AU608" s="317"/>
      <c r="AV608" s="317"/>
      <c r="AW608" s="317"/>
      <c r="AX608" s="317"/>
      <c r="AY608" s="317"/>
      <c r="AZ608" s="317"/>
      <c r="BA608" s="317"/>
      <c r="BB608" s="317"/>
      <c r="BC608" s="317"/>
      <c r="BD608" s="317"/>
      <c r="BE608" s="317"/>
      <c r="BF608" s="317"/>
      <c r="BG608" s="317"/>
      <c r="BH608" s="317"/>
      <c r="BI608" s="317"/>
      <c r="BJ608" s="317"/>
      <c r="BK608" s="317"/>
      <c r="BL608" s="317"/>
      <c r="BM608" s="317"/>
      <c r="BN608" s="317"/>
      <c r="BO608" s="317"/>
      <c r="BP608" s="317"/>
      <c r="BQ608" s="317"/>
      <c r="BR608" s="317"/>
      <c r="BS608" s="317"/>
      <c r="BT608" s="317"/>
      <c r="BU608" s="317"/>
      <c r="BV608" s="317"/>
      <c r="BW608" s="317"/>
      <c r="BX608" s="317"/>
      <c r="BY608" s="317"/>
      <c r="BZ608" s="317"/>
    </row>
    <row r="609" spans="3:78">
      <c r="C609" s="318"/>
      <c r="D609" s="318"/>
      <c r="E609" s="318"/>
      <c r="F609" s="307"/>
      <c r="G609" s="307"/>
      <c r="H609" s="307"/>
      <c r="I609" s="307"/>
      <c r="J609" s="307"/>
      <c r="K609" s="307"/>
      <c r="L609" s="307"/>
      <c r="M609" s="307"/>
      <c r="N609" s="307"/>
      <c r="O609" s="307"/>
      <c r="P609" s="307"/>
      <c r="Q609" s="307"/>
      <c r="R609" s="307"/>
      <c r="S609" s="307"/>
      <c r="T609" s="307"/>
      <c r="U609" s="307"/>
      <c r="V609" s="307"/>
      <c r="W609" s="317"/>
      <c r="X609" s="317"/>
      <c r="Y609" s="317"/>
      <c r="Z609" s="317"/>
      <c r="AA609" s="317"/>
      <c r="AB609" s="317"/>
      <c r="AC609" s="317"/>
      <c r="AD609" s="317"/>
      <c r="AE609" s="317"/>
      <c r="AF609" s="317"/>
      <c r="AG609" s="317"/>
      <c r="AH609" s="317"/>
      <c r="AI609" s="317"/>
      <c r="AJ609" s="317"/>
      <c r="AK609" s="317"/>
      <c r="AL609" s="317"/>
      <c r="AM609" s="317"/>
      <c r="AN609" s="317"/>
      <c r="AO609" s="317"/>
      <c r="AP609" s="317"/>
      <c r="AQ609" s="317"/>
      <c r="AR609" s="317"/>
      <c r="AS609" s="317"/>
      <c r="AT609" s="317"/>
      <c r="AU609" s="317"/>
      <c r="AV609" s="317"/>
      <c r="AW609" s="317"/>
      <c r="AX609" s="317"/>
      <c r="AY609" s="317"/>
      <c r="AZ609" s="317"/>
      <c r="BA609" s="317"/>
      <c r="BB609" s="317"/>
      <c r="BC609" s="317"/>
      <c r="BD609" s="317"/>
      <c r="BE609" s="317"/>
      <c r="BF609" s="317"/>
      <c r="BG609" s="317"/>
      <c r="BH609" s="317"/>
      <c r="BI609" s="317"/>
      <c r="BJ609" s="317"/>
      <c r="BK609" s="317"/>
      <c r="BL609" s="317"/>
      <c r="BM609" s="317"/>
      <c r="BN609" s="317"/>
      <c r="BO609" s="317"/>
      <c r="BP609" s="317"/>
      <c r="BQ609" s="317"/>
      <c r="BR609" s="317"/>
      <c r="BS609" s="317"/>
      <c r="BT609" s="317"/>
      <c r="BU609" s="317"/>
      <c r="BV609" s="317"/>
      <c r="BW609" s="317"/>
      <c r="BX609" s="317"/>
      <c r="BY609" s="317"/>
      <c r="BZ609" s="317"/>
    </row>
    <row r="610" spans="3:78">
      <c r="C610" s="318"/>
      <c r="D610" s="318"/>
      <c r="E610" s="318"/>
      <c r="F610" s="307"/>
      <c r="G610" s="307"/>
      <c r="H610" s="307"/>
      <c r="I610" s="307"/>
      <c r="J610" s="307"/>
      <c r="K610" s="307"/>
      <c r="L610" s="307"/>
      <c r="M610" s="307"/>
      <c r="N610" s="307"/>
      <c r="O610" s="307"/>
      <c r="P610" s="307"/>
      <c r="Q610" s="307"/>
      <c r="R610" s="307"/>
      <c r="S610" s="307"/>
      <c r="T610" s="307"/>
      <c r="U610" s="307"/>
      <c r="V610" s="307"/>
      <c r="W610" s="317"/>
      <c r="X610" s="317"/>
      <c r="Y610" s="317"/>
      <c r="Z610" s="317"/>
      <c r="AA610" s="317"/>
      <c r="AB610" s="317"/>
      <c r="AC610" s="317"/>
      <c r="AD610" s="317"/>
      <c r="AE610" s="317"/>
      <c r="AF610" s="317"/>
      <c r="AG610" s="317"/>
      <c r="AH610" s="317"/>
      <c r="AI610" s="317"/>
      <c r="AJ610" s="317"/>
      <c r="AK610" s="317"/>
      <c r="AL610" s="317"/>
      <c r="AM610" s="317"/>
      <c r="AN610" s="317"/>
      <c r="AO610" s="317"/>
      <c r="AP610" s="317"/>
      <c r="AQ610" s="317"/>
      <c r="AR610" s="317"/>
      <c r="AS610" s="317"/>
      <c r="AT610" s="317"/>
      <c r="AU610" s="317"/>
      <c r="AV610" s="317"/>
      <c r="AW610" s="317"/>
      <c r="AX610" s="317"/>
      <c r="AY610" s="317"/>
      <c r="AZ610" s="317"/>
      <c r="BA610" s="317"/>
      <c r="BB610" s="317"/>
      <c r="BC610" s="317"/>
      <c r="BD610" s="317"/>
      <c r="BE610" s="317"/>
      <c r="BF610" s="317"/>
      <c r="BG610" s="317"/>
      <c r="BH610" s="317"/>
      <c r="BI610" s="317"/>
      <c r="BJ610" s="317"/>
      <c r="BK610" s="317"/>
      <c r="BL610" s="317"/>
      <c r="BM610" s="317"/>
      <c r="BN610" s="317"/>
      <c r="BO610" s="317"/>
      <c r="BP610" s="317"/>
      <c r="BQ610" s="317"/>
      <c r="BR610" s="317"/>
      <c r="BS610" s="317"/>
      <c r="BT610" s="317"/>
      <c r="BU610" s="317"/>
      <c r="BV610" s="317"/>
      <c r="BW610" s="317"/>
      <c r="BX610" s="317"/>
      <c r="BY610" s="317"/>
      <c r="BZ610" s="317"/>
    </row>
    <row r="611" spans="3:78">
      <c r="C611" s="318"/>
      <c r="D611" s="318"/>
      <c r="E611" s="318"/>
      <c r="F611" s="307"/>
      <c r="G611" s="307"/>
      <c r="H611" s="307"/>
      <c r="I611" s="307"/>
      <c r="J611" s="307"/>
      <c r="K611" s="307"/>
      <c r="L611" s="307"/>
      <c r="M611" s="307"/>
      <c r="N611" s="307"/>
      <c r="O611" s="307"/>
      <c r="P611" s="307"/>
      <c r="Q611" s="307"/>
      <c r="R611" s="307"/>
      <c r="S611" s="307"/>
      <c r="T611" s="307"/>
      <c r="U611" s="307"/>
      <c r="V611" s="307"/>
      <c r="W611" s="317"/>
      <c r="X611" s="317"/>
      <c r="Y611" s="317"/>
      <c r="Z611" s="317"/>
      <c r="AA611" s="317"/>
      <c r="AB611" s="317"/>
      <c r="AC611" s="317"/>
      <c r="AD611" s="317"/>
      <c r="AE611" s="317"/>
      <c r="AF611" s="317"/>
      <c r="AG611" s="317"/>
      <c r="AH611" s="317"/>
      <c r="AI611" s="317"/>
      <c r="AJ611" s="317"/>
      <c r="AK611" s="317"/>
      <c r="AL611" s="317"/>
      <c r="AM611" s="317"/>
      <c r="AN611" s="317"/>
      <c r="AO611" s="317"/>
      <c r="AP611" s="317"/>
      <c r="AQ611" s="317"/>
      <c r="AR611" s="317"/>
      <c r="AS611" s="317"/>
      <c r="AT611" s="317"/>
      <c r="AU611" s="317"/>
      <c r="AV611" s="317"/>
      <c r="AW611" s="317"/>
      <c r="AX611" s="317"/>
      <c r="AY611" s="317"/>
      <c r="AZ611" s="317"/>
      <c r="BA611" s="317"/>
      <c r="BB611" s="317"/>
      <c r="BC611" s="317"/>
      <c r="BD611" s="317"/>
      <c r="BE611" s="317"/>
      <c r="BF611" s="317"/>
      <c r="BG611" s="317"/>
      <c r="BH611" s="317"/>
      <c r="BI611" s="317"/>
      <c r="BJ611" s="317"/>
      <c r="BK611" s="317"/>
      <c r="BL611" s="317"/>
      <c r="BM611" s="317"/>
      <c r="BN611" s="317"/>
      <c r="BO611" s="317"/>
      <c r="BP611" s="317"/>
      <c r="BQ611" s="317"/>
      <c r="BR611" s="317"/>
      <c r="BS611" s="317"/>
      <c r="BT611" s="317"/>
      <c r="BU611" s="317"/>
      <c r="BV611" s="317"/>
      <c r="BW611" s="317"/>
      <c r="BX611" s="317"/>
      <c r="BY611" s="317"/>
      <c r="BZ611" s="317"/>
    </row>
    <row r="612" spans="3:78">
      <c r="C612" s="318"/>
      <c r="D612" s="318"/>
      <c r="E612" s="318"/>
      <c r="F612" s="307"/>
      <c r="G612" s="307"/>
      <c r="H612" s="307"/>
      <c r="I612" s="307"/>
      <c r="J612" s="307"/>
      <c r="K612" s="307"/>
      <c r="L612" s="307"/>
      <c r="M612" s="307"/>
      <c r="N612" s="307"/>
      <c r="O612" s="307"/>
      <c r="P612" s="307"/>
      <c r="Q612" s="307"/>
      <c r="R612" s="307"/>
      <c r="S612" s="307"/>
      <c r="T612" s="307"/>
      <c r="U612" s="307"/>
      <c r="V612" s="307"/>
      <c r="W612" s="317"/>
      <c r="X612" s="317"/>
      <c r="Y612" s="317"/>
      <c r="Z612" s="317"/>
      <c r="AA612" s="317"/>
      <c r="AB612" s="317"/>
      <c r="AC612" s="317"/>
      <c r="AD612" s="317"/>
      <c r="AE612" s="317"/>
      <c r="AF612" s="317"/>
      <c r="AG612" s="317"/>
      <c r="AH612" s="317"/>
      <c r="AI612" s="317"/>
      <c r="AJ612" s="317"/>
      <c r="AK612" s="317"/>
      <c r="AL612" s="317"/>
      <c r="AM612" s="317"/>
      <c r="AN612" s="317"/>
      <c r="AO612" s="317"/>
      <c r="AP612" s="317"/>
      <c r="AQ612" s="317"/>
      <c r="AR612" s="317"/>
      <c r="AS612" s="317"/>
      <c r="AT612" s="317"/>
      <c r="AU612" s="317"/>
      <c r="AV612" s="317"/>
      <c r="AW612" s="317"/>
      <c r="AX612" s="317"/>
      <c r="AY612" s="317"/>
      <c r="AZ612" s="317"/>
      <c r="BA612" s="317"/>
      <c r="BB612" s="317"/>
      <c r="BC612" s="317"/>
      <c r="BD612" s="317"/>
      <c r="BE612" s="317"/>
      <c r="BF612" s="317"/>
      <c r="BG612" s="317"/>
      <c r="BH612" s="317"/>
      <c r="BI612" s="317"/>
      <c r="BJ612" s="317"/>
      <c r="BK612" s="317"/>
      <c r="BL612" s="317"/>
      <c r="BM612" s="317"/>
      <c r="BN612" s="317"/>
      <c r="BO612" s="317"/>
      <c r="BP612" s="317"/>
      <c r="BQ612" s="317"/>
      <c r="BR612" s="317"/>
      <c r="BS612" s="317"/>
      <c r="BT612" s="317"/>
      <c r="BU612" s="317"/>
      <c r="BV612" s="317"/>
      <c r="BW612" s="317"/>
      <c r="BX612" s="317"/>
      <c r="BY612" s="317"/>
      <c r="BZ612" s="317"/>
    </row>
    <row r="613" spans="3:78">
      <c r="C613" s="318"/>
      <c r="D613" s="318"/>
      <c r="E613" s="318"/>
      <c r="F613" s="307"/>
      <c r="G613" s="307"/>
      <c r="H613" s="307"/>
      <c r="I613" s="307"/>
      <c r="J613" s="307"/>
      <c r="K613" s="307"/>
      <c r="L613" s="307"/>
      <c r="M613" s="307"/>
      <c r="N613" s="307"/>
      <c r="O613" s="307"/>
      <c r="P613" s="307"/>
      <c r="Q613" s="307"/>
      <c r="R613" s="307"/>
      <c r="S613" s="307"/>
      <c r="T613" s="307"/>
      <c r="U613" s="307"/>
      <c r="V613" s="307"/>
      <c r="W613" s="317"/>
      <c r="X613" s="317"/>
      <c r="Y613" s="317"/>
      <c r="Z613" s="317"/>
      <c r="AA613" s="317"/>
      <c r="AB613" s="317"/>
      <c r="AC613" s="317"/>
      <c r="AD613" s="317"/>
      <c r="AE613" s="317"/>
      <c r="AF613" s="317"/>
      <c r="AG613" s="317"/>
      <c r="AH613" s="317"/>
      <c r="AI613" s="317"/>
      <c r="AJ613" s="317"/>
      <c r="AK613" s="317"/>
      <c r="AL613" s="317"/>
      <c r="AM613" s="317"/>
      <c r="AN613" s="317"/>
      <c r="AO613" s="317"/>
      <c r="AP613" s="317"/>
      <c r="AQ613" s="317"/>
      <c r="AR613" s="317"/>
      <c r="AS613" s="317"/>
      <c r="AT613" s="317"/>
      <c r="AU613" s="317"/>
      <c r="AV613" s="317"/>
      <c r="AW613" s="317"/>
      <c r="AX613" s="317"/>
      <c r="AY613" s="317"/>
      <c r="AZ613" s="317"/>
      <c r="BA613" s="317"/>
      <c r="BB613" s="317"/>
      <c r="BC613" s="317"/>
      <c r="BD613" s="317"/>
      <c r="BE613" s="317"/>
      <c r="BF613" s="317"/>
      <c r="BG613" s="317"/>
      <c r="BH613" s="317"/>
      <c r="BI613" s="317"/>
      <c r="BJ613" s="317"/>
      <c r="BK613" s="317"/>
      <c r="BL613" s="317"/>
      <c r="BM613" s="317"/>
      <c r="BN613" s="317"/>
      <c r="BO613" s="317"/>
      <c r="BP613" s="317"/>
      <c r="BQ613" s="317"/>
      <c r="BR613" s="317"/>
      <c r="BS613" s="317"/>
      <c r="BT613" s="317"/>
      <c r="BU613" s="317"/>
      <c r="BV613" s="317"/>
      <c r="BW613" s="317"/>
      <c r="BX613" s="317"/>
      <c r="BY613" s="317"/>
      <c r="BZ613" s="317"/>
    </row>
    <row r="614" spans="3:78">
      <c r="C614" s="318"/>
      <c r="D614" s="318"/>
      <c r="E614" s="318"/>
      <c r="F614" s="307"/>
      <c r="G614" s="307"/>
      <c r="H614" s="307"/>
      <c r="I614" s="307"/>
      <c r="J614" s="307"/>
      <c r="K614" s="307"/>
      <c r="L614" s="307"/>
      <c r="M614" s="307"/>
      <c r="N614" s="307"/>
      <c r="O614" s="307"/>
      <c r="P614" s="307"/>
      <c r="Q614" s="307"/>
      <c r="R614" s="307"/>
      <c r="S614" s="307"/>
      <c r="T614" s="307"/>
      <c r="U614" s="307"/>
      <c r="V614" s="307"/>
      <c r="W614" s="317"/>
      <c r="X614" s="317"/>
      <c r="Y614" s="317"/>
      <c r="Z614" s="317"/>
      <c r="AA614" s="317"/>
      <c r="AB614" s="317"/>
      <c r="AC614" s="317"/>
      <c r="AD614" s="317"/>
      <c r="AE614" s="317"/>
      <c r="AF614" s="317"/>
      <c r="AG614" s="317"/>
      <c r="AH614" s="317"/>
      <c r="AI614" s="317"/>
      <c r="AJ614" s="317"/>
      <c r="AK614" s="317"/>
      <c r="AL614" s="317"/>
      <c r="AM614" s="317"/>
      <c r="AN614" s="317"/>
      <c r="AO614" s="317"/>
      <c r="AP614" s="317"/>
      <c r="AQ614" s="317"/>
      <c r="AR614" s="317"/>
      <c r="AS614" s="317"/>
      <c r="AT614" s="317"/>
      <c r="AU614" s="317"/>
      <c r="AV614" s="317"/>
      <c r="AW614" s="317"/>
      <c r="AX614" s="317"/>
      <c r="AY614" s="317"/>
      <c r="AZ614" s="317"/>
      <c r="BA614" s="317"/>
      <c r="BB614" s="317"/>
      <c r="BC614" s="317"/>
      <c r="BD614" s="317"/>
      <c r="BE614" s="317"/>
      <c r="BF614" s="317"/>
      <c r="BG614" s="317"/>
      <c r="BH614" s="317"/>
      <c r="BI614" s="317"/>
      <c r="BJ614" s="317"/>
      <c r="BK614" s="317"/>
      <c r="BL614" s="317"/>
      <c r="BM614" s="317"/>
      <c r="BN614" s="317"/>
      <c r="BO614" s="317"/>
      <c r="BP614" s="317"/>
      <c r="BQ614" s="317"/>
      <c r="BR614" s="317"/>
      <c r="BS614" s="317"/>
      <c r="BT614" s="317"/>
      <c r="BU614" s="317"/>
      <c r="BV614" s="317"/>
      <c r="BW614" s="317"/>
      <c r="BX614" s="317"/>
      <c r="BY614" s="317"/>
      <c r="BZ614" s="317"/>
    </row>
    <row r="615" spans="3:78">
      <c r="C615" s="318"/>
      <c r="D615" s="318"/>
      <c r="E615" s="318"/>
      <c r="F615" s="307"/>
      <c r="G615" s="307"/>
      <c r="H615" s="307"/>
      <c r="I615" s="307"/>
      <c r="J615" s="307"/>
      <c r="K615" s="307"/>
      <c r="L615" s="307"/>
      <c r="M615" s="307"/>
      <c r="N615" s="307"/>
      <c r="O615" s="307"/>
      <c r="P615" s="307"/>
      <c r="Q615" s="307"/>
      <c r="R615" s="307"/>
      <c r="S615" s="307"/>
      <c r="T615" s="307"/>
      <c r="U615" s="307"/>
      <c r="V615" s="307"/>
      <c r="W615" s="317"/>
      <c r="X615" s="317"/>
      <c r="Y615" s="317"/>
      <c r="Z615" s="317"/>
      <c r="AA615" s="317"/>
      <c r="AB615" s="317"/>
      <c r="AC615" s="317"/>
      <c r="AD615" s="317"/>
      <c r="AE615" s="317"/>
      <c r="AF615" s="317"/>
      <c r="AG615" s="317"/>
      <c r="AH615" s="317"/>
      <c r="AI615" s="317"/>
      <c r="AJ615" s="317"/>
      <c r="AK615" s="317"/>
      <c r="AL615" s="317"/>
      <c r="AM615" s="317"/>
      <c r="AN615" s="317"/>
      <c r="AO615" s="317"/>
      <c r="AP615" s="317"/>
      <c r="AQ615" s="317"/>
      <c r="AR615" s="317"/>
      <c r="AS615" s="317"/>
      <c r="AT615" s="317"/>
      <c r="AU615" s="317"/>
      <c r="AV615" s="317"/>
      <c r="AW615" s="317"/>
      <c r="AX615" s="317"/>
      <c r="AY615" s="317"/>
      <c r="AZ615" s="317"/>
      <c r="BA615" s="317"/>
      <c r="BB615" s="317"/>
      <c r="BC615" s="317"/>
      <c r="BD615" s="317"/>
      <c r="BE615" s="317"/>
      <c r="BF615" s="317"/>
      <c r="BG615" s="317"/>
      <c r="BH615" s="317"/>
      <c r="BI615" s="317"/>
      <c r="BJ615" s="317"/>
      <c r="BK615" s="317"/>
      <c r="BL615" s="317"/>
      <c r="BM615" s="317"/>
      <c r="BN615" s="317"/>
      <c r="BO615" s="317"/>
      <c r="BP615" s="317"/>
      <c r="BQ615" s="317"/>
      <c r="BR615" s="317"/>
      <c r="BS615" s="317"/>
      <c r="BT615" s="317"/>
      <c r="BU615" s="317"/>
      <c r="BV615" s="317"/>
      <c r="BW615" s="317"/>
      <c r="BX615" s="317"/>
      <c r="BY615" s="317"/>
      <c r="BZ615" s="317"/>
    </row>
    <row r="616" spans="3:78">
      <c r="C616" s="318"/>
      <c r="D616" s="318"/>
      <c r="E616" s="318"/>
      <c r="F616" s="307"/>
      <c r="G616" s="307"/>
      <c r="H616" s="307"/>
      <c r="I616" s="307"/>
      <c r="J616" s="307"/>
      <c r="K616" s="307"/>
      <c r="L616" s="307"/>
      <c r="M616" s="307"/>
      <c r="N616" s="307"/>
      <c r="O616" s="307"/>
      <c r="P616" s="307"/>
      <c r="Q616" s="307"/>
      <c r="R616" s="307"/>
      <c r="S616" s="307"/>
      <c r="T616" s="307"/>
      <c r="U616" s="307"/>
      <c r="V616" s="307"/>
      <c r="W616" s="317"/>
      <c r="X616" s="317"/>
      <c r="Y616" s="317"/>
      <c r="Z616" s="317"/>
      <c r="AA616" s="317"/>
      <c r="AB616" s="317"/>
      <c r="AC616" s="317"/>
      <c r="AD616" s="317"/>
      <c r="AE616" s="317"/>
      <c r="AF616" s="317"/>
      <c r="AG616" s="317"/>
      <c r="AH616" s="317"/>
      <c r="AI616" s="317"/>
      <c r="AJ616" s="317"/>
      <c r="AK616" s="317"/>
      <c r="AL616" s="317"/>
      <c r="AM616" s="317"/>
      <c r="AN616" s="317"/>
      <c r="AO616" s="317"/>
      <c r="AP616" s="317"/>
      <c r="AQ616" s="317"/>
      <c r="AR616" s="317"/>
      <c r="AS616" s="317"/>
      <c r="AT616" s="317"/>
      <c r="AU616" s="317"/>
      <c r="AV616" s="317"/>
      <c r="AW616" s="317"/>
      <c r="AX616" s="317"/>
      <c r="AY616" s="317"/>
      <c r="AZ616" s="317"/>
      <c r="BA616" s="317"/>
      <c r="BB616" s="317"/>
      <c r="BC616" s="317"/>
      <c r="BD616" s="317"/>
      <c r="BE616" s="317"/>
      <c r="BF616" s="317"/>
      <c r="BG616" s="317"/>
      <c r="BH616" s="317"/>
      <c r="BI616" s="317"/>
      <c r="BJ616" s="317"/>
      <c r="BK616" s="317"/>
      <c r="BL616" s="317"/>
      <c r="BM616" s="317"/>
      <c r="BN616" s="317"/>
      <c r="BO616" s="317"/>
      <c r="BP616" s="317"/>
      <c r="BQ616" s="317"/>
      <c r="BR616" s="317"/>
      <c r="BS616" s="317"/>
      <c r="BT616" s="317"/>
      <c r="BU616" s="317"/>
      <c r="BV616" s="317"/>
      <c r="BW616" s="317"/>
      <c r="BX616" s="317"/>
      <c r="BY616" s="317"/>
      <c r="BZ616" s="317"/>
    </row>
    <row r="617" spans="3:78">
      <c r="C617" s="318"/>
      <c r="D617" s="318"/>
      <c r="E617" s="318"/>
      <c r="F617" s="307"/>
      <c r="G617" s="307"/>
      <c r="H617" s="307"/>
      <c r="I617" s="307"/>
      <c r="J617" s="307"/>
      <c r="K617" s="307"/>
      <c r="L617" s="307"/>
      <c r="M617" s="307"/>
      <c r="N617" s="307"/>
      <c r="O617" s="307"/>
      <c r="P617" s="307"/>
      <c r="Q617" s="307"/>
      <c r="R617" s="307"/>
      <c r="S617" s="307"/>
      <c r="T617" s="307"/>
      <c r="U617" s="307"/>
      <c r="V617" s="307"/>
      <c r="W617" s="317"/>
      <c r="X617" s="317"/>
      <c r="Y617" s="317"/>
      <c r="Z617" s="317"/>
      <c r="AA617" s="317"/>
      <c r="AB617" s="317"/>
      <c r="AC617" s="317"/>
      <c r="AD617" s="317"/>
      <c r="AE617" s="317"/>
      <c r="AF617" s="317"/>
      <c r="AG617" s="317"/>
      <c r="AH617" s="317"/>
      <c r="AI617" s="317"/>
      <c r="AJ617" s="317"/>
      <c r="AK617" s="317"/>
      <c r="AL617" s="317"/>
      <c r="AM617" s="317"/>
      <c r="AN617" s="317"/>
      <c r="AO617" s="317"/>
      <c r="AP617" s="317"/>
      <c r="AQ617" s="317"/>
      <c r="AR617" s="317"/>
      <c r="AS617" s="317"/>
      <c r="AT617" s="317"/>
      <c r="AU617" s="317"/>
      <c r="AV617" s="317"/>
      <c r="AW617" s="317"/>
      <c r="AX617" s="317"/>
      <c r="AY617" s="317"/>
      <c r="AZ617" s="317"/>
      <c r="BA617" s="317"/>
      <c r="BB617" s="317"/>
      <c r="BC617" s="317"/>
      <c r="BD617" s="317"/>
      <c r="BE617" s="317"/>
      <c r="BF617" s="317"/>
      <c r="BG617" s="317"/>
      <c r="BH617" s="317"/>
      <c r="BI617" s="317"/>
      <c r="BJ617" s="317"/>
      <c r="BK617" s="317"/>
      <c r="BL617" s="317"/>
      <c r="BM617" s="317"/>
      <c r="BN617" s="317"/>
      <c r="BO617" s="317"/>
      <c r="BP617" s="317"/>
      <c r="BQ617" s="317"/>
      <c r="BR617" s="317"/>
      <c r="BS617" s="317"/>
      <c r="BT617" s="317"/>
      <c r="BU617" s="317"/>
      <c r="BV617" s="317"/>
      <c r="BW617" s="317"/>
      <c r="BX617" s="317"/>
      <c r="BY617" s="317"/>
      <c r="BZ617" s="317"/>
    </row>
    <row r="618" spans="3:78">
      <c r="C618" s="318"/>
      <c r="D618" s="318"/>
      <c r="E618" s="318"/>
      <c r="F618" s="307"/>
      <c r="G618" s="307"/>
      <c r="H618" s="307"/>
      <c r="I618" s="307"/>
      <c r="J618" s="307"/>
      <c r="K618" s="307"/>
      <c r="L618" s="307"/>
      <c r="M618" s="307"/>
      <c r="N618" s="307"/>
      <c r="O618" s="307"/>
      <c r="P618" s="307"/>
      <c r="Q618" s="307"/>
      <c r="R618" s="307"/>
      <c r="S618" s="307"/>
      <c r="T618" s="307"/>
      <c r="U618" s="307"/>
      <c r="V618" s="307"/>
      <c r="W618" s="317"/>
      <c r="X618" s="317"/>
      <c r="Y618" s="317"/>
      <c r="Z618" s="317"/>
      <c r="AA618" s="317"/>
      <c r="AB618" s="317"/>
      <c r="AC618" s="317"/>
      <c r="AD618" s="317"/>
      <c r="AE618" s="317"/>
      <c r="AF618" s="317"/>
      <c r="AG618" s="317"/>
      <c r="AH618" s="317"/>
      <c r="AI618" s="317"/>
      <c r="AJ618" s="317"/>
      <c r="AK618" s="317"/>
      <c r="AL618" s="317"/>
      <c r="AM618" s="317"/>
      <c r="AN618" s="317"/>
      <c r="AO618" s="317"/>
      <c r="AP618" s="317"/>
      <c r="AQ618" s="317"/>
      <c r="AR618" s="317"/>
      <c r="AS618" s="317"/>
      <c r="AT618" s="317"/>
      <c r="AU618" s="317"/>
      <c r="AV618" s="317"/>
      <c r="AW618" s="317"/>
      <c r="AX618" s="317"/>
      <c r="AY618" s="317"/>
      <c r="AZ618" s="317"/>
      <c r="BA618" s="317"/>
      <c r="BB618" s="317"/>
      <c r="BC618" s="317"/>
      <c r="BD618" s="317"/>
      <c r="BE618" s="317"/>
      <c r="BF618" s="317"/>
      <c r="BG618" s="317"/>
      <c r="BH618" s="317"/>
      <c r="BI618" s="317"/>
      <c r="BJ618" s="317"/>
      <c r="BK618" s="317"/>
      <c r="BL618" s="317"/>
      <c r="BM618" s="317"/>
      <c r="BN618" s="317"/>
      <c r="BO618" s="317"/>
      <c r="BP618" s="317"/>
      <c r="BQ618" s="317"/>
      <c r="BR618" s="317"/>
      <c r="BS618" s="317"/>
      <c r="BT618" s="317"/>
      <c r="BU618" s="317"/>
      <c r="BV618" s="317"/>
      <c r="BW618" s="317"/>
      <c r="BX618" s="317"/>
      <c r="BY618" s="317"/>
      <c r="BZ618" s="317"/>
    </row>
    <row r="619" spans="3:78">
      <c r="C619" s="318"/>
      <c r="D619" s="318"/>
      <c r="E619" s="318"/>
      <c r="F619" s="307"/>
      <c r="G619" s="307"/>
      <c r="H619" s="307"/>
      <c r="I619" s="307"/>
      <c r="J619" s="307"/>
      <c r="K619" s="307"/>
      <c r="L619" s="307"/>
      <c r="M619" s="307"/>
      <c r="N619" s="307"/>
      <c r="O619" s="307"/>
      <c r="P619" s="307"/>
      <c r="Q619" s="307"/>
      <c r="R619" s="307"/>
      <c r="S619" s="307"/>
      <c r="T619" s="307"/>
      <c r="U619" s="307"/>
      <c r="V619" s="307"/>
      <c r="W619" s="317"/>
      <c r="X619" s="317"/>
      <c r="Y619" s="317"/>
      <c r="Z619" s="317"/>
      <c r="AA619" s="317"/>
      <c r="AB619" s="317"/>
      <c r="AC619" s="317"/>
      <c r="AD619" s="317"/>
      <c r="AE619" s="317"/>
      <c r="AF619" s="317"/>
      <c r="AG619" s="317"/>
      <c r="AH619" s="317"/>
      <c r="AI619" s="317"/>
      <c r="AJ619" s="317"/>
      <c r="AK619" s="317"/>
      <c r="AL619" s="317"/>
      <c r="AM619" s="317"/>
      <c r="AN619" s="317"/>
      <c r="AO619" s="317"/>
      <c r="AP619" s="317"/>
      <c r="AQ619" s="317"/>
      <c r="AR619" s="317"/>
      <c r="AS619" s="317"/>
      <c r="AT619" s="317"/>
      <c r="AU619" s="317"/>
      <c r="AV619" s="317"/>
      <c r="AW619" s="317"/>
      <c r="AX619" s="317"/>
      <c r="AY619" s="317"/>
      <c r="AZ619" s="317"/>
      <c r="BA619" s="317"/>
      <c r="BB619" s="317"/>
      <c r="BC619" s="317"/>
      <c r="BD619" s="317"/>
      <c r="BE619" s="317"/>
      <c r="BF619" s="317"/>
      <c r="BG619" s="317"/>
      <c r="BH619" s="317"/>
      <c r="BI619" s="317"/>
      <c r="BJ619" s="317"/>
      <c r="BK619" s="317"/>
      <c r="BL619" s="317"/>
      <c r="BM619" s="317"/>
      <c r="BN619" s="317"/>
      <c r="BO619" s="317"/>
      <c r="BP619" s="317"/>
      <c r="BQ619" s="317"/>
      <c r="BR619" s="317"/>
      <c r="BS619" s="317"/>
      <c r="BT619" s="317"/>
      <c r="BU619" s="317"/>
      <c r="BV619" s="317"/>
      <c r="BW619" s="317"/>
      <c r="BX619" s="317"/>
      <c r="BY619" s="317"/>
      <c r="BZ619" s="317"/>
    </row>
    <row r="620" spans="3:78">
      <c r="C620" s="318"/>
      <c r="D620" s="318"/>
      <c r="E620" s="318"/>
      <c r="F620" s="307"/>
      <c r="G620" s="307"/>
      <c r="H620" s="307"/>
      <c r="I620" s="307"/>
      <c r="J620" s="307"/>
      <c r="K620" s="307"/>
      <c r="L620" s="307"/>
      <c r="M620" s="307"/>
      <c r="N620" s="307"/>
      <c r="O620" s="307"/>
      <c r="P620" s="307"/>
      <c r="Q620" s="307"/>
      <c r="R620" s="307"/>
      <c r="S620" s="307"/>
      <c r="T620" s="307"/>
      <c r="U620" s="307"/>
      <c r="V620" s="307"/>
      <c r="W620" s="317"/>
      <c r="X620" s="317"/>
      <c r="Y620" s="317"/>
      <c r="Z620" s="317"/>
      <c r="AA620" s="317"/>
      <c r="AB620" s="317"/>
      <c r="AC620" s="317"/>
      <c r="AD620" s="317"/>
      <c r="AE620" s="317"/>
      <c r="AF620" s="317"/>
      <c r="AG620" s="317"/>
      <c r="AH620" s="317"/>
      <c r="AI620" s="317"/>
      <c r="AJ620" s="317"/>
      <c r="AK620" s="317"/>
      <c r="AL620" s="317"/>
      <c r="AM620" s="317"/>
      <c r="AN620" s="317"/>
      <c r="AO620" s="317"/>
      <c r="AP620" s="317"/>
      <c r="AQ620" s="317"/>
      <c r="AR620" s="317"/>
      <c r="AS620" s="317"/>
      <c r="AT620" s="317"/>
      <c r="AU620" s="317"/>
      <c r="AV620" s="317"/>
      <c r="AW620" s="317"/>
      <c r="AX620" s="317"/>
      <c r="AY620" s="317"/>
      <c r="AZ620" s="317"/>
      <c r="BA620" s="317"/>
      <c r="BB620" s="317"/>
      <c r="BC620" s="317"/>
      <c r="BD620" s="317"/>
      <c r="BE620" s="317"/>
      <c r="BF620" s="317"/>
      <c r="BG620" s="317"/>
      <c r="BH620" s="317"/>
      <c r="BI620" s="317"/>
      <c r="BJ620" s="317"/>
      <c r="BK620" s="317"/>
      <c r="BL620" s="317"/>
      <c r="BM620" s="317"/>
      <c r="BN620" s="317"/>
      <c r="BO620" s="317"/>
      <c r="BP620" s="317"/>
      <c r="BQ620" s="317"/>
      <c r="BR620" s="317"/>
      <c r="BS620" s="317"/>
      <c r="BT620" s="317"/>
      <c r="BU620" s="317"/>
      <c r="BV620" s="317"/>
      <c r="BW620" s="317"/>
      <c r="BX620" s="317"/>
      <c r="BY620" s="317"/>
      <c r="BZ620" s="317"/>
    </row>
    <row r="621" spans="3:78">
      <c r="C621" s="318"/>
      <c r="D621" s="318"/>
      <c r="E621" s="318"/>
      <c r="F621" s="307"/>
      <c r="G621" s="307"/>
      <c r="H621" s="307"/>
      <c r="I621" s="307"/>
      <c r="J621" s="307"/>
      <c r="K621" s="307"/>
      <c r="L621" s="307"/>
      <c r="M621" s="307"/>
      <c r="N621" s="307"/>
      <c r="O621" s="307"/>
      <c r="P621" s="307"/>
      <c r="Q621" s="307"/>
      <c r="R621" s="307"/>
      <c r="S621" s="307"/>
      <c r="T621" s="307"/>
      <c r="U621" s="307"/>
      <c r="V621" s="307"/>
      <c r="W621" s="317"/>
      <c r="X621" s="317"/>
      <c r="Y621" s="317"/>
      <c r="Z621" s="317"/>
      <c r="AA621" s="317"/>
      <c r="AB621" s="317"/>
      <c r="AC621" s="317"/>
      <c r="AD621" s="317"/>
      <c r="AE621" s="317"/>
      <c r="AF621" s="317"/>
      <c r="AG621" s="317"/>
      <c r="AH621" s="317"/>
      <c r="AI621" s="317"/>
      <c r="AJ621" s="317"/>
      <c r="AK621" s="317"/>
      <c r="AL621" s="317"/>
      <c r="AM621" s="317"/>
      <c r="AN621" s="317"/>
      <c r="AO621" s="317"/>
      <c r="AP621" s="317"/>
      <c r="AQ621" s="317"/>
      <c r="AR621" s="317"/>
      <c r="AS621" s="317"/>
      <c r="AT621" s="317"/>
      <c r="AU621" s="317"/>
      <c r="AV621" s="317"/>
      <c r="AW621" s="317"/>
      <c r="AX621" s="317"/>
      <c r="AY621" s="317"/>
      <c r="AZ621" s="317"/>
      <c r="BA621" s="317"/>
      <c r="BB621" s="317"/>
      <c r="BC621" s="317"/>
      <c r="BD621" s="317"/>
      <c r="BE621" s="317"/>
      <c r="BF621" s="317"/>
      <c r="BG621" s="317"/>
      <c r="BH621" s="317"/>
      <c r="BI621" s="317"/>
      <c r="BJ621" s="317"/>
      <c r="BK621" s="317"/>
      <c r="BL621" s="317"/>
      <c r="BM621" s="317"/>
      <c r="BN621" s="317"/>
      <c r="BO621" s="317"/>
      <c r="BP621" s="317"/>
      <c r="BQ621" s="317"/>
      <c r="BR621" s="317"/>
      <c r="BS621" s="317"/>
      <c r="BT621" s="317"/>
      <c r="BU621" s="317"/>
      <c r="BV621" s="317"/>
      <c r="BW621" s="317"/>
      <c r="BX621" s="317"/>
      <c r="BY621" s="317"/>
      <c r="BZ621" s="317"/>
    </row>
    <row r="622" spans="3:78">
      <c r="C622" s="318"/>
      <c r="D622" s="318"/>
      <c r="E622" s="318"/>
      <c r="F622" s="307"/>
      <c r="G622" s="307"/>
      <c r="H622" s="307"/>
      <c r="I622" s="307"/>
      <c r="J622" s="307"/>
      <c r="K622" s="307"/>
      <c r="L622" s="307"/>
      <c r="M622" s="307"/>
      <c r="N622" s="307"/>
      <c r="O622" s="307"/>
      <c r="P622" s="307"/>
      <c r="Q622" s="307"/>
      <c r="R622" s="307"/>
      <c r="S622" s="307"/>
      <c r="T622" s="307"/>
      <c r="U622" s="307"/>
      <c r="V622" s="307"/>
      <c r="W622" s="317"/>
      <c r="X622" s="317"/>
      <c r="Y622" s="317"/>
      <c r="Z622" s="317"/>
      <c r="AA622" s="317"/>
      <c r="AB622" s="317"/>
      <c r="AC622" s="317"/>
      <c r="AD622" s="317"/>
      <c r="AE622" s="317"/>
      <c r="AF622" s="317"/>
      <c r="AG622" s="317"/>
      <c r="AH622" s="317"/>
      <c r="AI622" s="317"/>
      <c r="AJ622" s="317"/>
      <c r="AK622" s="317"/>
      <c r="AL622" s="317"/>
      <c r="AM622" s="317"/>
      <c r="AN622" s="317"/>
      <c r="AO622" s="317"/>
      <c r="AP622" s="317"/>
      <c r="AQ622" s="317"/>
      <c r="AR622" s="317"/>
      <c r="AS622" s="317"/>
      <c r="AT622" s="317"/>
      <c r="AU622" s="317"/>
      <c r="AV622" s="317"/>
      <c r="AW622" s="317"/>
      <c r="AX622" s="317"/>
      <c r="AY622" s="317"/>
      <c r="AZ622" s="317"/>
      <c r="BA622" s="317"/>
      <c r="BB622" s="317"/>
      <c r="BC622" s="317"/>
      <c r="BD622" s="317"/>
      <c r="BE622" s="317"/>
      <c r="BF622" s="317"/>
      <c r="BG622" s="317"/>
      <c r="BH622" s="317"/>
      <c r="BI622" s="317"/>
      <c r="BJ622" s="317"/>
      <c r="BK622" s="317"/>
      <c r="BL622" s="317"/>
      <c r="BM622" s="317"/>
      <c r="BN622" s="317"/>
      <c r="BO622" s="317"/>
      <c r="BP622" s="317"/>
      <c r="BQ622" s="317"/>
      <c r="BR622" s="317"/>
      <c r="BS622" s="317"/>
      <c r="BT622" s="317"/>
      <c r="BU622" s="317"/>
      <c r="BV622" s="317"/>
      <c r="BW622" s="317"/>
      <c r="BX622" s="317"/>
      <c r="BY622" s="317"/>
      <c r="BZ622" s="317"/>
    </row>
    <row r="623" spans="3:78">
      <c r="C623" s="318"/>
      <c r="D623" s="318"/>
      <c r="E623" s="318"/>
      <c r="F623" s="307"/>
      <c r="G623" s="307"/>
      <c r="H623" s="307"/>
      <c r="I623" s="307"/>
      <c r="J623" s="307"/>
      <c r="K623" s="307"/>
      <c r="L623" s="307"/>
      <c r="M623" s="307"/>
      <c r="N623" s="307"/>
      <c r="O623" s="307"/>
      <c r="P623" s="307"/>
      <c r="Q623" s="307"/>
      <c r="R623" s="307"/>
      <c r="S623" s="307"/>
      <c r="T623" s="307"/>
      <c r="U623" s="307"/>
      <c r="V623" s="307"/>
      <c r="W623" s="317"/>
      <c r="X623" s="317"/>
      <c r="Y623" s="317"/>
      <c r="Z623" s="317"/>
      <c r="AA623" s="317"/>
      <c r="AB623" s="317"/>
      <c r="AC623" s="317"/>
      <c r="AD623" s="317"/>
      <c r="AE623" s="317"/>
      <c r="AF623" s="317"/>
      <c r="AG623" s="317"/>
      <c r="AH623" s="317"/>
      <c r="AI623" s="317"/>
      <c r="AJ623" s="317"/>
      <c r="AK623" s="317"/>
      <c r="AL623" s="317"/>
      <c r="AM623" s="317"/>
      <c r="AN623" s="317"/>
      <c r="AO623" s="317"/>
      <c r="AP623" s="317"/>
      <c r="AQ623" s="317"/>
      <c r="AR623" s="317"/>
      <c r="AS623" s="317"/>
      <c r="AT623" s="317"/>
      <c r="AU623" s="317"/>
      <c r="AV623" s="317"/>
      <c r="AW623" s="317"/>
      <c r="AX623" s="317"/>
      <c r="AY623" s="317"/>
      <c r="AZ623" s="317"/>
      <c r="BA623" s="317"/>
      <c r="BB623" s="317"/>
      <c r="BC623" s="317"/>
      <c r="BD623" s="317"/>
      <c r="BE623" s="317"/>
      <c r="BF623" s="317"/>
      <c r="BG623" s="317"/>
      <c r="BH623" s="317"/>
      <c r="BI623" s="317"/>
      <c r="BJ623" s="317"/>
      <c r="BK623" s="317"/>
      <c r="BL623" s="317"/>
      <c r="BM623" s="317"/>
      <c r="BN623" s="317"/>
      <c r="BO623" s="317"/>
      <c r="BP623" s="317"/>
      <c r="BQ623" s="317"/>
      <c r="BR623" s="317"/>
      <c r="BS623" s="317"/>
      <c r="BT623" s="317"/>
      <c r="BU623" s="317"/>
      <c r="BV623" s="317"/>
      <c r="BW623" s="317"/>
      <c r="BX623" s="317"/>
      <c r="BY623" s="317"/>
      <c r="BZ623" s="317"/>
    </row>
    <row r="624" spans="3:78">
      <c r="C624" s="318"/>
      <c r="D624" s="318"/>
      <c r="E624" s="318"/>
      <c r="F624" s="307"/>
      <c r="G624" s="307"/>
      <c r="H624" s="307"/>
      <c r="I624" s="307"/>
      <c r="J624" s="307"/>
      <c r="K624" s="307"/>
      <c r="L624" s="307"/>
      <c r="M624" s="307"/>
      <c r="N624" s="307"/>
      <c r="O624" s="307"/>
      <c r="P624" s="307"/>
      <c r="Q624" s="307"/>
      <c r="R624" s="307"/>
      <c r="S624" s="307"/>
      <c r="T624" s="307"/>
      <c r="U624" s="307"/>
      <c r="V624" s="307"/>
      <c r="W624" s="317"/>
      <c r="X624" s="317"/>
      <c r="Y624" s="317"/>
      <c r="Z624" s="317"/>
      <c r="AA624" s="317"/>
      <c r="AB624" s="317"/>
      <c r="AC624" s="317"/>
      <c r="AD624" s="317"/>
      <c r="AE624" s="317"/>
      <c r="AF624" s="317"/>
      <c r="AG624" s="317"/>
      <c r="AH624" s="317"/>
      <c r="AI624" s="317"/>
      <c r="AJ624" s="317"/>
      <c r="AK624" s="317"/>
      <c r="AL624" s="317"/>
      <c r="AM624" s="317"/>
      <c r="AN624" s="317"/>
      <c r="AO624" s="317"/>
      <c r="AP624" s="317"/>
      <c r="AQ624" s="317"/>
      <c r="AR624" s="317"/>
      <c r="AS624" s="317"/>
      <c r="AT624" s="317"/>
      <c r="AU624" s="317"/>
      <c r="AV624" s="317"/>
      <c r="AW624" s="317"/>
      <c r="AX624" s="317"/>
      <c r="AY624" s="317"/>
      <c r="AZ624" s="317"/>
      <c r="BA624" s="317"/>
      <c r="BB624" s="317"/>
      <c r="BC624" s="317"/>
      <c r="BD624" s="317"/>
      <c r="BE624" s="317"/>
      <c r="BF624" s="317"/>
      <c r="BG624" s="317"/>
      <c r="BH624" s="317"/>
      <c r="BI624" s="317"/>
      <c r="BJ624" s="317"/>
      <c r="BK624" s="317"/>
      <c r="BL624" s="317"/>
      <c r="BM624" s="317"/>
      <c r="BN624" s="317"/>
      <c r="BO624" s="317"/>
      <c r="BP624" s="317"/>
      <c r="BQ624" s="317"/>
      <c r="BR624" s="317"/>
      <c r="BS624" s="317"/>
      <c r="BT624" s="317"/>
      <c r="BU624" s="317"/>
      <c r="BV624" s="317"/>
      <c r="BW624" s="317"/>
      <c r="BX624" s="317"/>
      <c r="BY624" s="317"/>
      <c r="BZ624" s="317"/>
    </row>
    <row r="625" spans="3:78">
      <c r="C625" s="318"/>
      <c r="D625" s="318"/>
      <c r="E625" s="318"/>
      <c r="F625" s="307"/>
      <c r="G625" s="307"/>
      <c r="H625" s="307"/>
      <c r="I625" s="307"/>
      <c r="J625" s="307"/>
      <c r="K625" s="307"/>
      <c r="L625" s="307"/>
      <c r="M625" s="307"/>
      <c r="N625" s="307"/>
      <c r="O625" s="307"/>
      <c r="P625" s="307"/>
      <c r="Q625" s="307"/>
      <c r="R625" s="307"/>
      <c r="S625" s="307"/>
      <c r="T625" s="307"/>
      <c r="U625" s="307"/>
      <c r="V625" s="307"/>
      <c r="W625" s="317"/>
      <c r="X625" s="317"/>
      <c r="Y625" s="317"/>
      <c r="Z625" s="317"/>
      <c r="AA625" s="317"/>
      <c r="AB625" s="317"/>
      <c r="AC625" s="317"/>
      <c r="AD625" s="317"/>
      <c r="AE625" s="317"/>
      <c r="AF625" s="317"/>
      <c r="AG625" s="317"/>
      <c r="AH625" s="317"/>
      <c r="AI625" s="317"/>
      <c r="AJ625" s="317"/>
      <c r="AK625" s="317"/>
      <c r="AL625" s="317"/>
      <c r="AM625" s="317"/>
      <c r="AN625" s="317"/>
      <c r="AO625" s="317"/>
      <c r="AP625" s="317"/>
      <c r="AQ625" s="317"/>
      <c r="AR625" s="317"/>
      <c r="AS625" s="317"/>
      <c r="AT625" s="317"/>
      <c r="AU625" s="317"/>
      <c r="AV625" s="317"/>
      <c r="AW625" s="317"/>
      <c r="AX625" s="317"/>
      <c r="AY625" s="317"/>
      <c r="AZ625" s="317"/>
      <c r="BA625" s="317"/>
      <c r="BB625" s="317"/>
      <c r="BC625" s="317"/>
      <c r="BD625" s="317"/>
      <c r="BE625" s="317"/>
      <c r="BF625" s="317"/>
      <c r="BG625" s="317"/>
      <c r="BH625" s="317"/>
      <c r="BI625" s="317"/>
      <c r="BJ625" s="317"/>
      <c r="BK625" s="317"/>
      <c r="BL625" s="317"/>
      <c r="BM625" s="317"/>
      <c r="BN625" s="317"/>
      <c r="BO625" s="317"/>
      <c r="BP625" s="317"/>
      <c r="BQ625" s="317"/>
      <c r="BR625" s="317"/>
      <c r="BS625" s="317"/>
      <c r="BT625" s="317"/>
      <c r="BU625" s="317"/>
      <c r="BV625" s="317"/>
      <c r="BW625" s="317"/>
      <c r="BX625" s="317"/>
      <c r="BY625" s="317"/>
      <c r="BZ625" s="317"/>
    </row>
    <row r="626" spans="3:78">
      <c r="C626" s="318"/>
      <c r="D626" s="318"/>
      <c r="E626" s="318"/>
      <c r="F626" s="307"/>
      <c r="G626" s="307"/>
      <c r="H626" s="307"/>
      <c r="I626" s="307"/>
      <c r="J626" s="307"/>
      <c r="K626" s="307"/>
      <c r="L626" s="307"/>
      <c r="M626" s="307"/>
      <c r="N626" s="307"/>
      <c r="O626" s="307"/>
      <c r="P626" s="307"/>
      <c r="Q626" s="307"/>
      <c r="R626" s="307"/>
      <c r="S626" s="307"/>
      <c r="T626" s="307"/>
      <c r="U626" s="307"/>
      <c r="V626" s="307"/>
      <c r="W626" s="317"/>
      <c r="X626" s="317"/>
      <c r="Y626" s="317"/>
      <c r="Z626" s="317"/>
      <c r="AA626" s="317"/>
      <c r="AB626" s="317"/>
      <c r="AC626" s="317"/>
      <c r="AD626" s="317"/>
      <c r="AE626" s="317"/>
      <c r="AF626" s="317"/>
      <c r="AG626" s="317"/>
      <c r="AH626" s="317"/>
      <c r="AI626" s="317"/>
      <c r="AJ626" s="317"/>
      <c r="AK626" s="317"/>
      <c r="AL626" s="317"/>
      <c r="AM626" s="317"/>
      <c r="AN626" s="317"/>
      <c r="AO626" s="317"/>
      <c r="AP626" s="317"/>
      <c r="AQ626" s="317"/>
      <c r="AR626" s="317"/>
      <c r="AS626" s="317"/>
      <c r="AT626" s="317"/>
      <c r="AU626" s="317"/>
      <c r="AV626" s="317"/>
      <c r="AW626" s="317"/>
      <c r="AX626" s="317"/>
      <c r="AY626" s="317"/>
      <c r="AZ626" s="317"/>
      <c r="BA626" s="317"/>
      <c r="BB626" s="317"/>
      <c r="BC626" s="317"/>
      <c r="BD626" s="317"/>
      <c r="BE626" s="317"/>
      <c r="BF626" s="317"/>
      <c r="BG626" s="317"/>
      <c r="BH626" s="317"/>
      <c r="BI626" s="317"/>
      <c r="BJ626" s="317"/>
      <c r="BK626" s="317"/>
      <c r="BL626" s="317"/>
      <c r="BM626" s="317"/>
      <c r="BN626" s="317"/>
      <c r="BO626" s="317"/>
      <c r="BP626" s="317"/>
      <c r="BQ626" s="317"/>
      <c r="BR626" s="317"/>
      <c r="BS626" s="317"/>
      <c r="BT626" s="317"/>
      <c r="BU626" s="317"/>
      <c r="BV626" s="317"/>
      <c r="BW626" s="317"/>
      <c r="BX626" s="317"/>
      <c r="BY626" s="317"/>
      <c r="BZ626" s="317"/>
    </row>
    <row r="627" spans="3:78">
      <c r="C627" s="318"/>
      <c r="D627" s="318"/>
      <c r="E627" s="318"/>
      <c r="F627" s="307"/>
      <c r="G627" s="307"/>
      <c r="H627" s="307"/>
      <c r="I627" s="307"/>
      <c r="J627" s="307"/>
      <c r="K627" s="307"/>
      <c r="L627" s="307"/>
      <c r="M627" s="307"/>
      <c r="N627" s="307"/>
      <c r="O627" s="307"/>
      <c r="P627" s="307"/>
      <c r="Q627" s="307"/>
      <c r="R627" s="307"/>
      <c r="S627" s="307"/>
      <c r="T627" s="307"/>
      <c r="U627" s="307"/>
      <c r="V627" s="307"/>
      <c r="W627" s="317"/>
      <c r="X627" s="317"/>
      <c r="Y627" s="317"/>
      <c r="Z627" s="317"/>
      <c r="AA627" s="317"/>
      <c r="AB627" s="317"/>
      <c r="AC627" s="317"/>
      <c r="AD627" s="317"/>
      <c r="AE627" s="317"/>
      <c r="AF627" s="317"/>
      <c r="AG627" s="317"/>
      <c r="AH627" s="317"/>
      <c r="AI627" s="317"/>
      <c r="AJ627" s="317"/>
      <c r="AK627" s="317"/>
      <c r="AL627" s="317"/>
      <c r="AM627" s="317"/>
      <c r="AN627" s="317"/>
      <c r="AO627" s="317"/>
      <c r="AP627" s="317"/>
      <c r="AQ627" s="317"/>
      <c r="AR627" s="317"/>
      <c r="AS627" s="317"/>
      <c r="AT627" s="317"/>
      <c r="AU627" s="317"/>
      <c r="AV627" s="317"/>
      <c r="AW627" s="317"/>
      <c r="AX627" s="317"/>
      <c r="AY627" s="317"/>
      <c r="AZ627" s="317"/>
      <c r="BA627" s="317"/>
      <c r="BB627" s="317"/>
      <c r="BC627" s="317"/>
      <c r="BD627" s="317"/>
      <c r="BE627" s="317"/>
      <c r="BF627" s="317"/>
      <c r="BG627" s="317"/>
      <c r="BH627" s="317"/>
      <c r="BI627" s="317"/>
      <c r="BJ627" s="317"/>
      <c r="BK627" s="317"/>
      <c r="BL627" s="317"/>
      <c r="BM627" s="317"/>
      <c r="BN627" s="317"/>
      <c r="BO627" s="317"/>
      <c r="BP627" s="317"/>
      <c r="BQ627" s="317"/>
      <c r="BR627" s="317"/>
      <c r="BS627" s="317"/>
      <c r="BT627" s="317"/>
      <c r="BU627" s="317"/>
      <c r="BV627" s="317"/>
      <c r="BW627" s="317"/>
      <c r="BX627" s="317"/>
      <c r="BY627" s="317"/>
      <c r="BZ627" s="317"/>
    </row>
    <row r="628" spans="3:78">
      <c r="C628" s="318"/>
      <c r="D628" s="318"/>
      <c r="E628" s="318"/>
      <c r="F628" s="307"/>
      <c r="G628" s="307"/>
      <c r="H628" s="307"/>
      <c r="I628" s="307"/>
      <c r="J628" s="307"/>
      <c r="K628" s="307"/>
      <c r="L628" s="307"/>
      <c r="M628" s="307"/>
      <c r="N628" s="307"/>
      <c r="O628" s="307"/>
      <c r="P628" s="307"/>
      <c r="Q628" s="307"/>
      <c r="R628" s="307"/>
      <c r="S628" s="307"/>
      <c r="T628" s="307"/>
      <c r="U628" s="307"/>
      <c r="V628" s="307"/>
      <c r="W628" s="317"/>
      <c r="X628" s="317"/>
      <c r="Y628" s="317"/>
      <c r="Z628" s="317"/>
      <c r="AA628" s="317"/>
      <c r="AB628" s="317"/>
      <c r="AC628" s="317"/>
      <c r="AD628" s="317"/>
      <c r="AE628" s="317"/>
      <c r="AF628" s="317"/>
      <c r="AG628" s="317"/>
      <c r="AH628" s="317"/>
      <c r="AI628" s="317"/>
      <c r="AJ628" s="317"/>
      <c r="AK628" s="317"/>
      <c r="AL628" s="317"/>
      <c r="AM628" s="317"/>
      <c r="AN628" s="317"/>
      <c r="AO628" s="317"/>
      <c r="AP628" s="317"/>
      <c r="AQ628" s="317"/>
      <c r="AR628" s="317"/>
      <c r="AS628" s="317"/>
      <c r="AT628" s="317"/>
      <c r="AU628" s="317"/>
      <c r="AV628" s="317"/>
      <c r="AW628" s="317"/>
      <c r="AX628" s="317"/>
      <c r="AY628" s="317"/>
      <c r="AZ628" s="317"/>
      <c r="BA628" s="317"/>
      <c r="BB628" s="317"/>
      <c r="BC628" s="317"/>
      <c r="BD628" s="317"/>
      <c r="BE628" s="317"/>
      <c r="BF628" s="317"/>
      <c r="BG628" s="317"/>
      <c r="BH628" s="317"/>
      <c r="BI628" s="317"/>
      <c r="BJ628" s="317"/>
      <c r="BK628" s="317"/>
      <c r="BL628" s="317"/>
      <c r="BM628" s="317"/>
      <c r="BN628" s="317"/>
      <c r="BO628" s="317"/>
      <c r="BP628" s="317"/>
      <c r="BQ628" s="317"/>
      <c r="BR628" s="317"/>
      <c r="BS628" s="317"/>
      <c r="BT628" s="317"/>
      <c r="BU628" s="317"/>
      <c r="BV628" s="317"/>
      <c r="BW628" s="317"/>
      <c r="BX628" s="317"/>
      <c r="BY628" s="317"/>
      <c r="BZ628" s="317"/>
    </row>
    <row r="629" spans="3:78">
      <c r="C629" s="318"/>
      <c r="D629" s="318"/>
      <c r="E629" s="318"/>
      <c r="F629" s="307"/>
      <c r="G629" s="307"/>
      <c r="H629" s="307"/>
      <c r="I629" s="307"/>
      <c r="J629" s="307"/>
      <c r="K629" s="307"/>
      <c r="L629" s="307"/>
      <c r="M629" s="307"/>
      <c r="N629" s="307"/>
      <c r="O629" s="307"/>
      <c r="P629" s="307"/>
      <c r="Q629" s="307"/>
      <c r="R629" s="307"/>
      <c r="S629" s="307"/>
      <c r="T629" s="307"/>
      <c r="U629" s="307"/>
      <c r="V629" s="307"/>
      <c r="W629" s="317"/>
      <c r="X629" s="317"/>
      <c r="Y629" s="317"/>
      <c r="Z629" s="317"/>
      <c r="AA629" s="317"/>
      <c r="AB629" s="317"/>
      <c r="AC629" s="317"/>
      <c r="AD629" s="317"/>
      <c r="AE629" s="317"/>
      <c r="AF629" s="317"/>
      <c r="AG629" s="317"/>
      <c r="AH629" s="317"/>
      <c r="AI629" s="317"/>
      <c r="AJ629" s="317"/>
      <c r="AK629" s="317"/>
      <c r="AL629" s="317"/>
      <c r="AM629" s="317"/>
      <c r="AN629" s="317"/>
      <c r="AO629" s="317"/>
      <c r="AP629" s="317"/>
      <c r="AQ629" s="317"/>
      <c r="AR629" s="317"/>
      <c r="AS629" s="317"/>
      <c r="AT629" s="317"/>
      <c r="AU629" s="317"/>
      <c r="AV629" s="317"/>
      <c r="AW629" s="317"/>
      <c r="AX629" s="317"/>
      <c r="AY629" s="317"/>
      <c r="AZ629" s="317"/>
      <c r="BA629" s="317"/>
      <c r="BB629" s="317"/>
      <c r="BC629" s="317"/>
      <c r="BD629" s="317"/>
      <c r="BE629" s="317"/>
      <c r="BF629" s="317"/>
      <c r="BG629" s="317"/>
      <c r="BH629" s="317"/>
      <c r="BI629" s="317"/>
      <c r="BJ629" s="317"/>
      <c r="BK629" s="317"/>
      <c r="BL629" s="317"/>
      <c r="BM629" s="317"/>
      <c r="BN629" s="317"/>
      <c r="BO629" s="317"/>
      <c r="BP629" s="317"/>
      <c r="BQ629" s="317"/>
      <c r="BR629" s="317"/>
      <c r="BS629" s="317"/>
      <c r="BT629" s="317"/>
      <c r="BU629" s="317"/>
      <c r="BV629" s="317"/>
      <c r="BW629" s="317"/>
      <c r="BX629" s="317"/>
      <c r="BY629" s="317"/>
      <c r="BZ629" s="317"/>
    </row>
    <row r="630" spans="3:78">
      <c r="C630" s="318"/>
      <c r="D630" s="318"/>
      <c r="E630" s="318"/>
      <c r="F630" s="307"/>
      <c r="G630" s="307"/>
      <c r="H630" s="307"/>
      <c r="I630" s="307"/>
      <c r="J630" s="307"/>
      <c r="K630" s="307"/>
      <c r="L630" s="307"/>
      <c r="M630" s="307"/>
      <c r="N630" s="307"/>
      <c r="O630" s="307"/>
      <c r="P630" s="307"/>
      <c r="Q630" s="307"/>
      <c r="R630" s="307"/>
      <c r="S630" s="307"/>
      <c r="T630" s="307"/>
      <c r="U630" s="307"/>
      <c r="V630" s="307"/>
      <c r="W630" s="317"/>
      <c r="X630" s="317"/>
      <c r="Y630" s="317"/>
      <c r="Z630" s="317"/>
      <c r="AA630" s="317"/>
      <c r="AB630" s="317"/>
      <c r="AC630" s="317"/>
      <c r="AD630" s="317"/>
      <c r="AE630" s="317"/>
      <c r="AF630" s="317"/>
      <c r="AG630" s="317"/>
      <c r="AH630" s="317"/>
      <c r="AI630" s="317"/>
      <c r="AJ630" s="317"/>
      <c r="AK630" s="317"/>
      <c r="AL630" s="317"/>
      <c r="AM630" s="317"/>
      <c r="AN630" s="317"/>
      <c r="AO630" s="317"/>
      <c r="AP630" s="317"/>
      <c r="AQ630" s="317"/>
      <c r="AR630" s="317"/>
      <c r="AS630" s="317"/>
      <c r="AT630" s="317"/>
      <c r="AU630" s="317"/>
      <c r="AV630" s="317"/>
      <c r="AW630" s="317"/>
      <c r="AX630" s="317"/>
      <c r="AY630" s="317"/>
      <c r="AZ630" s="317"/>
      <c r="BA630" s="317"/>
      <c r="BB630" s="317"/>
      <c r="BC630" s="317"/>
      <c r="BD630" s="317"/>
      <c r="BE630" s="317"/>
      <c r="BF630" s="317"/>
      <c r="BG630" s="317"/>
      <c r="BH630" s="317"/>
      <c r="BI630" s="317"/>
      <c r="BJ630" s="317"/>
      <c r="BK630" s="317"/>
      <c r="BL630" s="317"/>
      <c r="BM630" s="317"/>
      <c r="BN630" s="317"/>
      <c r="BO630" s="317"/>
      <c r="BP630" s="317"/>
      <c r="BQ630" s="317"/>
      <c r="BR630" s="317"/>
      <c r="BS630" s="317"/>
      <c r="BT630" s="317"/>
      <c r="BU630" s="317"/>
      <c r="BV630" s="317"/>
      <c r="BW630" s="317"/>
      <c r="BX630" s="317"/>
      <c r="BY630" s="317"/>
      <c r="BZ630" s="317"/>
    </row>
    <row r="631" spans="3:78">
      <c r="C631" s="318"/>
      <c r="D631" s="318"/>
      <c r="E631" s="318"/>
      <c r="F631" s="307"/>
      <c r="G631" s="307"/>
      <c r="H631" s="307"/>
      <c r="I631" s="307"/>
      <c r="J631" s="307"/>
      <c r="K631" s="307"/>
      <c r="L631" s="307"/>
      <c r="M631" s="307"/>
      <c r="N631" s="307"/>
      <c r="O631" s="307"/>
      <c r="P631" s="307"/>
      <c r="Q631" s="307"/>
      <c r="R631" s="307"/>
      <c r="S631" s="307"/>
      <c r="T631" s="307"/>
      <c r="U631" s="307"/>
      <c r="V631" s="307"/>
      <c r="W631" s="317"/>
      <c r="X631" s="317"/>
      <c r="Y631" s="317"/>
      <c r="Z631" s="317"/>
      <c r="AA631" s="317"/>
      <c r="AB631" s="317"/>
      <c r="AC631" s="317"/>
      <c r="AD631" s="317"/>
      <c r="AE631" s="317"/>
      <c r="AF631" s="317"/>
      <c r="AG631" s="317"/>
      <c r="AH631" s="317"/>
      <c r="AI631" s="317"/>
      <c r="AJ631" s="317"/>
      <c r="AK631" s="317"/>
      <c r="AL631" s="317"/>
      <c r="AM631" s="317"/>
      <c r="AN631" s="317"/>
      <c r="AO631" s="317"/>
      <c r="AP631" s="317"/>
      <c r="AQ631" s="317"/>
      <c r="AR631" s="317"/>
      <c r="AS631" s="317"/>
      <c r="AT631" s="317"/>
      <c r="AU631" s="317"/>
      <c r="AV631" s="317"/>
      <c r="AW631" s="317"/>
      <c r="AX631" s="317"/>
      <c r="AY631" s="317"/>
      <c r="AZ631" s="317"/>
      <c r="BA631" s="317"/>
      <c r="BB631" s="317"/>
      <c r="BC631" s="317"/>
      <c r="BD631" s="317"/>
      <c r="BE631" s="317"/>
      <c r="BF631" s="317"/>
      <c r="BG631" s="317"/>
      <c r="BH631" s="317"/>
      <c r="BI631" s="317"/>
      <c r="BJ631" s="317"/>
      <c r="BK631" s="317"/>
      <c r="BL631" s="317"/>
      <c r="BM631" s="317"/>
      <c r="BN631" s="317"/>
      <c r="BO631" s="317"/>
      <c r="BP631" s="317"/>
      <c r="BQ631" s="317"/>
      <c r="BR631" s="317"/>
      <c r="BS631" s="317"/>
      <c r="BT631" s="317"/>
      <c r="BU631" s="317"/>
      <c r="BV631" s="317"/>
      <c r="BW631" s="317"/>
      <c r="BX631" s="317"/>
      <c r="BY631" s="317"/>
      <c r="BZ631" s="317"/>
    </row>
    <row r="632" spans="3:78">
      <c r="C632" s="318"/>
      <c r="D632" s="318"/>
      <c r="E632" s="318"/>
      <c r="F632" s="307"/>
      <c r="G632" s="307"/>
      <c r="H632" s="307"/>
      <c r="I632" s="307"/>
      <c r="J632" s="307"/>
      <c r="K632" s="307"/>
      <c r="L632" s="307"/>
      <c r="M632" s="307"/>
      <c r="N632" s="307"/>
      <c r="O632" s="307"/>
      <c r="P632" s="307"/>
      <c r="Q632" s="307"/>
      <c r="R632" s="307"/>
      <c r="S632" s="307"/>
      <c r="T632" s="307"/>
      <c r="U632" s="307"/>
      <c r="V632" s="307"/>
      <c r="W632" s="317"/>
      <c r="X632" s="317"/>
      <c r="Y632" s="317"/>
      <c r="Z632" s="317"/>
      <c r="AA632" s="317"/>
      <c r="AB632" s="317"/>
      <c r="AC632" s="317"/>
      <c r="AD632" s="317"/>
      <c r="AE632" s="317"/>
      <c r="AF632" s="317"/>
      <c r="AG632" s="317"/>
      <c r="AH632" s="317"/>
      <c r="AI632" s="317"/>
      <c r="AJ632" s="317"/>
      <c r="AK632" s="317"/>
      <c r="AL632" s="317"/>
      <c r="AM632" s="317"/>
      <c r="AN632" s="317"/>
      <c r="AO632" s="317"/>
      <c r="AP632" s="317"/>
      <c r="AQ632" s="317"/>
      <c r="AR632" s="317"/>
      <c r="AS632" s="317"/>
      <c r="AT632" s="317"/>
      <c r="AU632" s="317"/>
      <c r="AV632" s="317"/>
      <c r="AW632" s="317"/>
      <c r="AX632" s="317"/>
      <c r="AY632" s="317"/>
      <c r="AZ632" s="317"/>
      <c r="BA632" s="317"/>
      <c r="BB632" s="317"/>
      <c r="BC632" s="317"/>
      <c r="BD632" s="317"/>
      <c r="BE632" s="317"/>
      <c r="BF632" s="317"/>
      <c r="BG632" s="317"/>
      <c r="BH632" s="317"/>
      <c r="BI632" s="317"/>
      <c r="BJ632" s="317"/>
      <c r="BK632" s="317"/>
      <c r="BL632" s="317"/>
      <c r="BM632" s="317"/>
      <c r="BN632" s="317"/>
      <c r="BO632" s="317"/>
      <c r="BP632" s="317"/>
      <c r="BQ632" s="317"/>
      <c r="BR632" s="317"/>
      <c r="BS632" s="317"/>
      <c r="BT632" s="317"/>
      <c r="BU632" s="317"/>
      <c r="BV632" s="317"/>
      <c r="BW632" s="317"/>
      <c r="BX632" s="317"/>
      <c r="BY632" s="317"/>
      <c r="BZ632" s="317"/>
    </row>
    <row r="633" spans="3:78">
      <c r="C633" s="318"/>
      <c r="D633" s="318"/>
      <c r="E633" s="318"/>
      <c r="F633" s="307"/>
      <c r="G633" s="307"/>
      <c r="H633" s="307"/>
      <c r="I633" s="307"/>
      <c r="J633" s="307"/>
      <c r="K633" s="307"/>
      <c r="L633" s="307"/>
      <c r="M633" s="307"/>
      <c r="N633" s="307"/>
      <c r="O633" s="307"/>
      <c r="P633" s="307"/>
      <c r="Q633" s="307"/>
      <c r="R633" s="307"/>
      <c r="S633" s="307"/>
      <c r="T633" s="307"/>
      <c r="U633" s="307"/>
      <c r="V633" s="307"/>
      <c r="W633" s="317"/>
      <c r="X633" s="317"/>
      <c r="Y633" s="317"/>
      <c r="Z633" s="317"/>
      <c r="AA633" s="317"/>
      <c r="AB633" s="317"/>
      <c r="AC633" s="317"/>
      <c r="AD633" s="317"/>
      <c r="AE633" s="317"/>
      <c r="AF633" s="317"/>
      <c r="AG633" s="317"/>
      <c r="AH633" s="317"/>
      <c r="AI633" s="317"/>
      <c r="AJ633" s="317"/>
      <c r="AK633" s="317"/>
      <c r="AL633" s="317"/>
      <c r="AM633" s="317"/>
      <c r="AN633" s="317"/>
      <c r="AO633" s="317"/>
      <c r="AP633" s="317"/>
      <c r="AQ633" s="317"/>
      <c r="AR633" s="317"/>
      <c r="AS633" s="317"/>
      <c r="AT633" s="317"/>
      <c r="AU633" s="317"/>
      <c r="AV633" s="317"/>
      <c r="AW633" s="317"/>
      <c r="AX633" s="317"/>
      <c r="AY633" s="317"/>
      <c r="AZ633" s="317"/>
      <c r="BA633" s="317"/>
      <c r="BB633" s="317"/>
      <c r="BC633" s="317"/>
      <c r="BD633" s="317"/>
      <c r="BE633" s="317"/>
      <c r="BF633" s="317"/>
      <c r="BG633" s="317"/>
      <c r="BH633" s="317"/>
      <c r="BI633" s="317"/>
      <c r="BJ633" s="317"/>
      <c r="BK633" s="317"/>
      <c r="BL633" s="317"/>
      <c r="BM633" s="317"/>
      <c r="BN633" s="317"/>
      <c r="BO633" s="317"/>
      <c r="BP633" s="317"/>
      <c r="BQ633" s="317"/>
      <c r="BR633" s="317"/>
      <c r="BS633" s="317"/>
      <c r="BT633" s="317"/>
      <c r="BU633" s="317"/>
      <c r="BV633" s="317"/>
      <c r="BW633" s="317"/>
      <c r="BX633" s="317"/>
      <c r="BY633" s="317"/>
      <c r="BZ633" s="317"/>
    </row>
    <row r="634" spans="3:78">
      <c r="C634" s="318"/>
      <c r="D634" s="318"/>
      <c r="E634" s="318"/>
      <c r="F634" s="307"/>
      <c r="G634" s="307"/>
      <c r="H634" s="307"/>
      <c r="I634" s="307"/>
      <c r="J634" s="307"/>
      <c r="K634" s="307"/>
      <c r="L634" s="307"/>
      <c r="M634" s="307"/>
      <c r="N634" s="307"/>
      <c r="O634" s="307"/>
      <c r="P634" s="307"/>
      <c r="Q634" s="307"/>
      <c r="R634" s="307"/>
      <c r="S634" s="307"/>
      <c r="T634" s="307"/>
      <c r="U634" s="307"/>
      <c r="V634" s="307"/>
      <c r="W634" s="317"/>
      <c r="X634" s="317"/>
      <c r="Y634" s="317"/>
      <c r="Z634" s="317"/>
      <c r="AA634" s="317"/>
      <c r="AB634" s="317"/>
      <c r="AC634" s="317"/>
      <c r="AD634" s="317"/>
      <c r="AE634" s="317"/>
      <c r="AF634" s="317"/>
      <c r="AG634" s="317"/>
      <c r="AH634" s="317"/>
      <c r="AI634" s="317"/>
      <c r="AJ634" s="317"/>
      <c r="AK634" s="317"/>
      <c r="AL634" s="317"/>
      <c r="AM634" s="317"/>
      <c r="AN634" s="317"/>
      <c r="AO634" s="317"/>
      <c r="AP634" s="317"/>
      <c r="AQ634" s="317"/>
      <c r="AR634" s="317"/>
      <c r="AS634" s="317"/>
      <c r="AT634" s="317"/>
      <c r="AU634" s="317"/>
      <c r="AV634" s="317"/>
      <c r="AW634" s="317"/>
      <c r="AX634" s="317"/>
      <c r="AY634" s="317"/>
      <c r="AZ634" s="317"/>
      <c r="BA634" s="317"/>
      <c r="BB634" s="317"/>
      <c r="BC634" s="317"/>
      <c r="BD634" s="317"/>
      <c r="BE634" s="317"/>
      <c r="BF634" s="317"/>
      <c r="BG634" s="317"/>
      <c r="BH634" s="317"/>
      <c r="BI634" s="317"/>
      <c r="BJ634" s="317"/>
      <c r="BK634" s="317"/>
      <c r="BL634" s="317"/>
      <c r="BM634" s="317"/>
      <c r="BN634" s="317"/>
      <c r="BO634" s="317"/>
      <c r="BP634" s="317"/>
      <c r="BQ634" s="317"/>
      <c r="BR634" s="317"/>
      <c r="BS634" s="317"/>
      <c r="BT634" s="317"/>
      <c r="BU634" s="317"/>
      <c r="BV634" s="317"/>
      <c r="BW634" s="317"/>
      <c r="BX634" s="317"/>
      <c r="BY634" s="317"/>
      <c r="BZ634" s="317"/>
    </row>
    <row r="635" spans="3:78">
      <c r="C635" s="318"/>
      <c r="D635" s="318"/>
      <c r="E635" s="318"/>
      <c r="F635" s="307"/>
      <c r="G635" s="307"/>
      <c r="H635" s="307"/>
      <c r="I635" s="307"/>
      <c r="J635" s="307"/>
      <c r="K635" s="307"/>
      <c r="L635" s="307"/>
      <c r="M635" s="307"/>
      <c r="N635" s="307"/>
      <c r="O635" s="307"/>
      <c r="P635" s="307"/>
      <c r="Q635" s="307"/>
      <c r="R635" s="307"/>
      <c r="S635" s="307"/>
      <c r="T635" s="307"/>
      <c r="U635" s="307"/>
      <c r="V635" s="307"/>
      <c r="W635" s="317"/>
      <c r="X635" s="317"/>
      <c r="Y635" s="317"/>
      <c r="Z635" s="317"/>
      <c r="AA635" s="317"/>
      <c r="AB635" s="317"/>
      <c r="AC635" s="317"/>
      <c r="AD635" s="317"/>
      <c r="AE635" s="317"/>
      <c r="AF635" s="317"/>
      <c r="AG635" s="317"/>
      <c r="AH635" s="317"/>
      <c r="AI635" s="317"/>
      <c r="AJ635" s="317"/>
      <c r="AK635" s="317"/>
      <c r="AL635" s="317"/>
      <c r="AM635" s="317"/>
      <c r="AN635" s="317"/>
      <c r="AO635" s="317"/>
      <c r="AP635" s="317"/>
      <c r="AQ635" s="317"/>
      <c r="AR635" s="317"/>
      <c r="AS635" s="317"/>
      <c r="AT635" s="317"/>
      <c r="AU635" s="317"/>
      <c r="AV635" s="317"/>
      <c r="AW635" s="317"/>
      <c r="AX635" s="317"/>
      <c r="AY635" s="317"/>
      <c r="AZ635" s="317"/>
      <c r="BA635" s="317"/>
      <c r="BB635" s="317"/>
      <c r="BC635" s="317"/>
      <c r="BD635" s="317"/>
      <c r="BE635" s="317"/>
      <c r="BF635" s="317"/>
      <c r="BG635" s="317"/>
      <c r="BH635" s="317"/>
      <c r="BI635" s="317"/>
      <c r="BJ635" s="317"/>
      <c r="BK635" s="317"/>
      <c r="BL635" s="317"/>
      <c r="BM635" s="317"/>
      <c r="BN635" s="317"/>
      <c r="BO635" s="317"/>
      <c r="BP635" s="317"/>
      <c r="BQ635" s="317"/>
      <c r="BR635" s="317"/>
      <c r="BS635" s="317"/>
      <c r="BT635" s="317"/>
      <c r="BU635" s="317"/>
      <c r="BV635" s="317"/>
      <c r="BW635" s="317"/>
      <c r="BX635" s="317"/>
      <c r="BY635" s="317"/>
      <c r="BZ635" s="317"/>
    </row>
    <row r="636" spans="3:78">
      <c r="C636" s="318"/>
      <c r="D636" s="318"/>
      <c r="E636" s="318"/>
      <c r="F636" s="307"/>
      <c r="G636" s="307"/>
      <c r="H636" s="307"/>
      <c r="I636" s="307"/>
      <c r="J636" s="307"/>
      <c r="K636" s="307"/>
      <c r="L636" s="307"/>
      <c r="M636" s="307"/>
      <c r="N636" s="307"/>
      <c r="O636" s="307"/>
      <c r="P636" s="307"/>
      <c r="Q636" s="307"/>
      <c r="R636" s="307"/>
      <c r="S636" s="307"/>
      <c r="T636" s="307"/>
      <c r="U636" s="307"/>
      <c r="V636" s="307"/>
      <c r="W636" s="317"/>
      <c r="X636" s="317"/>
      <c r="Y636" s="317"/>
      <c r="Z636" s="317"/>
      <c r="AA636" s="317"/>
      <c r="AB636" s="317"/>
      <c r="AC636" s="317"/>
      <c r="AD636" s="317"/>
      <c r="AE636" s="317"/>
      <c r="AF636" s="317"/>
      <c r="AG636" s="317"/>
      <c r="AH636" s="317"/>
      <c r="AI636" s="317"/>
      <c r="AJ636" s="317"/>
      <c r="AK636" s="317"/>
      <c r="AL636" s="317"/>
      <c r="AM636" s="317"/>
      <c r="AN636" s="317"/>
      <c r="AO636" s="317"/>
      <c r="AP636" s="317"/>
      <c r="AQ636" s="317"/>
      <c r="AR636" s="317"/>
      <c r="AS636" s="317"/>
      <c r="AT636" s="317"/>
      <c r="AU636" s="317"/>
      <c r="AV636" s="317"/>
      <c r="AW636" s="317"/>
      <c r="AX636" s="317"/>
      <c r="AY636" s="317"/>
      <c r="AZ636" s="317"/>
      <c r="BA636" s="317"/>
      <c r="BB636" s="317"/>
      <c r="BC636" s="317"/>
      <c r="BD636" s="317"/>
      <c r="BE636" s="317"/>
      <c r="BF636" s="317"/>
      <c r="BG636" s="317"/>
      <c r="BH636" s="317"/>
      <c r="BI636" s="317"/>
      <c r="BJ636" s="317"/>
      <c r="BK636" s="317"/>
      <c r="BL636" s="317"/>
      <c r="BM636" s="317"/>
      <c r="BN636" s="317"/>
      <c r="BO636" s="317"/>
      <c r="BP636" s="317"/>
      <c r="BQ636" s="317"/>
      <c r="BR636" s="317"/>
      <c r="BS636" s="317"/>
      <c r="BT636" s="317"/>
      <c r="BU636" s="317"/>
      <c r="BV636" s="317"/>
      <c r="BW636" s="317"/>
      <c r="BX636" s="317"/>
      <c r="BY636" s="317"/>
      <c r="BZ636" s="317"/>
    </row>
    <row r="637" spans="3:78">
      <c r="C637" s="318"/>
      <c r="D637" s="318"/>
      <c r="E637" s="318"/>
      <c r="F637" s="307"/>
      <c r="G637" s="307"/>
      <c r="H637" s="307"/>
      <c r="I637" s="307"/>
      <c r="J637" s="307"/>
      <c r="K637" s="307"/>
      <c r="L637" s="307"/>
      <c r="M637" s="307"/>
      <c r="N637" s="307"/>
      <c r="O637" s="307"/>
      <c r="P637" s="307"/>
      <c r="Q637" s="307"/>
      <c r="R637" s="307"/>
      <c r="S637" s="307"/>
      <c r="T637" s="307"/>
      <c r="U637" s="307"/>
      <c r="V637" s="307"/>
      <c r="W637" s="317"/>
      <c r="X637" s="317"/>
      <c r="Y637" s="317"/>
      <c r="Z637" s="317"/>
      <c r="AA637" s="317"/>
      <c r="AB637" s="317"/>
      <c r="AC637" s="317"/>
      <c r="AD637" s="317"/>
      <c r="AE637" s="317"/>
      <c r="AF637" s="317"/>
      <c r="AG637" s="317"/>
      <c r="AH637" s="317"/>
      <c r="AI637" s="317"/>
      <c r="AJ637" s="317"/>
      <c r="AK637" s="317"/>
      <c r="AL637" s="317"/>
      <c r="AM637" s="317"/>
      <c r="AN637" s="317"/>
      <c r="AO637" s="317"/>
      <c r="AP637" s="317"/>
      <c r="AQ637" s="317"/>
      <c r="AR637" s="317"/>
      <c r="AS637" s="317"/>
      <c r="AT637" s="317"/>
      <c r="AU637" s="317"/>
      <c r="AV637" s="317"/>
      <c r="AW637" s="317"/>
      <c r="AX637" s="317"/>
      <c r="AY637" s="317"/>
      <c r="AZ637" s="317"/>
      <c r="BA637" s="317"/>
      <c r="BB637" s="317"/>
      <c r="BC637" s="317"/>
      <c r="BD637" s="317"/>
      <c r="BE637" s="317"/>
      <c r="BF637" s="317"/>
      <c r="BG637" s="317"/>
      <c r="BH637" s="317"/>
      <c r="BI637" s="317"/>
      <c r="BJ637" s="317"/>
      <c r="BK637" s="317"/>
      <c r="BL637" s="317"/>
      <c r="BM637" s="317"/>
      <c r="BN637" s="317"/>
      <c r="BO637" s="317"/>
      <c r="BP637" s="317"/>
      <c r="BQ637" s="317"/>
      <c r="BR637" s="317"/>
      <c r="BS637" s="317"/>
      <c r="BT637" s="317"/>
      <c r="BU637" s="317"/>
      <c r="BV637" s="317"/>
      <c r="BW637" s="317"/>
      <c r="BX637" s="317"/>
      <c r="BY637" s="317"/>
      <c r="BZ637" s="317"/>
    </row>
    <row r="638" spans="3:78">
      <c r="C638" s="318"/>
      <c r="D638" s="318"/>
      <c r="E638" s="318"/>
      <c r="F638" s="307"/>
      <c r="G638" s="307"/>
      <c r="H638" s="307"/>
      <c r="I638" s="307"/>
      <c r="J638" s="307"/>
      <c r="K638" s="307"/>
      <c r="L638" s="307"/>
      <c r="M638" s="307"/>
      <c r="N638" s="307"/>
      <c r="O638" s="307"/>
      <c r="P638" s="307"/>
      <c r="Q638" s="307"/>
      <c r="R638" s="307"/>
      <c r="S638" s="307"/>
      <c r="T638" s="307"/>
      <c r="U638" s="307"/>
      <c r="V638" s="307"/>
      <c r="W638" s="317"/>
      <c r="X638" s="317"/>
      <c r="Y638" s="317"/>
      <c r="Z638" s="317"/>
      <c r="AA638" s="317"/>
      <c r="AB638" s="317"/>
      <c r="AC638" s="317"/>
      <c r="AD638" s="317"/>
      <c r="AE638" s="317"/>
      <c r="AF638" s="317"/>
      <c r="AG638" s="317"/>
      <c r="AH638" s="317"/>
      <c r="AI638" s="317"/>
      <c r="AJ638" s="317"/>
      <c r="AK638" s="317"/>
      <c r="AL638" s="317"/>
      <c r="AM638" s="317"/>
      <c r="AN638" s="317"/>
      <c r="AO638" s="317"/>
      <c r="AP638" s="317"/>
      <c r="AQ638" s="317"/>
      <c r="AR638" s="317"/>
      <c r="AS638" s="317"/>
      <c r="AT638" s="317"/>
      <c r="AU638" s="317"/>
      <c r="AV638" s="317"/>
      <c r="AW638" s="317"/>
      <c r="AX638" s="317"/>
      <c r="AY638" s="317"/>
      <c r="AZ638" s="317"/>
      <c r="BA638" s="317"/>
      <c r="BB638" s="317"/>
      <c r="BC638" s="317"/>
      <c r="BD638" s="317"/>
      <c r="BE638" s="317"/>
      <c r="BF638" s="317"/>
      <c r="BG638" s="317"/>
      <c r="BH638" s="317"/>
      <c r="BI638" s="317"/>
      <c r="BJ638" s="317"/>
      <c r="BK638" s="317"/>
      <c r="BL638" s="317"/>
      <c r="BM638" s="317"/>
      <c r="BN638" s="317"/>
      <c r="BO638" s="317"/>
      <c r="BP638" s="317"/>
      <c r="BQ638" s="317"/>
      <c r="BR638" s="317"/>
      <c r="BS638" s="317"/>
      <c r="BT638" s="317"/>
      <c r="BU638" s="317"/>
      <c r="BV638" s="317"/>
      <c r="BW638" s="317"/>
      <c r="BX638" s="317"/>
      <c r="BY638" s="317"/>
      <c r="BZ638" s="317"/>
    </row>
    <row r="639" spans="3:78">
      <c r="C639" s="318"/>
      <c r="D639" s="318"/>
      <c r="E639" s="318"/>
      <c r="F639" s="307"/>
      <c r="G639" s="307"/>
      <c r="H639" s="307"/>
      <c r="I639" s="307"/>
      <c r="J639" s="307"/>
      <c r="K639" s="307"/>
      <c r="L639" s="307"/>
      <c r="M639" s="307"/>
      <c r="N639" s="307"/>
      <c r="O639" s="307"/>
      <c r="P639" s="307"/>
      <c r="Q639" s="307"/>
      <c r="R639" s="307"/>
      <c r="S639" s="307"/>
      <c r="T639" s="307"/>
      <c r="U639" s="307"/>
      <c r="V639" s="307"/>
      <c r="W639" s="317"/>
      <c r="X639" s="317"/>
      <c r="Y639" s="317"/>
      <c r="Z639" s="317"/>
      <c r="AA639" s="317"/>
      <c r="AB639" s="317"/>
      <c r="AC639" s="317"/>
      <c r="AD639" s="317"/>
      <c r="AE639" s="317"/>
      <c r="AF639" s="317"/>
      <c r="AG639" s="317"/>
      <c r="AH639" s="317"/>
      <c r="AI639" s="317"/>
      <c r="AJ639" s="317"/>
      <c r="AK639" s="317"/>
      <c r="AL639" s="317"/>
      <c r="AM639" s="317"/>
      <c r="AN639" s="317"/>
      <c r="AO639" s="317"/>
      <c r="AP639" s="317"/>
      <c r="AQ639" s="317"/>
      <c r="AR639" s="317"/>
      <c r="AS639" s="317"/>
      <c r="AT639" s="317"/>
      <c r="AU639" s="317"/>
      <c r="AV639" s="317"/>
      <c r="AW639" s="317"/>
      <c r="AX639" s="317"/>
      <c r="AY639" s="317"/>
      <c r="AZ639" s="317"/>
      <c r="BA639" s="317"/>
      <c r="BB639" s="317"/>
      <c r="BC639" s="317"/>
      <c r="BD639" s="317"/>
      <c r="BE639" s="317"/>
      <c r="BF639" s="317"/>
      <c r="BG639" s="317"/>
      <c r="BH639" s="317"/>
      <c r="BI639" s="317"/>
      <c r="BJ639" s="317"/>
      <c r="BK639" s="317"/>
      <c r="BL639" s="317"/>
      <c r="BM639" s="317"/>
      <c r="BN639" s="317"/>
      <c r="BO639" s="317"/>
      <c r="BP639" s="317"/>
      <c r="BQ639" s="317"/>
      <c r="BR639" s="317"/>
      <c r="BS639" s="317"/>
      <c r="BT639" s="317"/>
      <c r="BU639" s="317"/>
      <c r="BV639" s="317"/>
      <c r="BW639" s="317"/>
      <c r="BX639" s="317"/>
      <c r="BY639" s="317"/>
      <c r="BZ639" s="317"/>
    </row>
    <row r="640" spans="3:78">
      <c r="C640" s="318"/>
      <c r="D640" s="318"/>
      <c r="E640" s="318"/>
      <c r="F640" s="307"/>
      <c r="G640" s="307"/>
      <c r="H640" s="307"/>
      <c r="I640" s="307"/>
      <c r="J640" s="307"/>
      <c r="K640" s="307"/>
      <c r="L640" s="307"/>
      <c r="M640" s="307"/>
      <c r="N640" s="307"/>
      <c r="O640" s="307"/>
      <c r="P640" s="307"/>
      <c r="Q640" s="307"/>
      <c r="R640" s="307"/>
      <c r="S640" s="307"/>
      <c r="T640" s="307"/>
      <c r="U640" s="307"/>
      <c r="V640" s="307"/>
      <c r="W640" s="317"/>
      <c r="X640" s="317"/>
      <c r="Y640" s="317"/>
      <c r="Z640" s="317"/>
      <c r="AA640" s="317"/>
      <c r="AB640" s="317"/>
      <c r="AC640" s="317"/>
      <c r="AD640" s="317"/>
      <c r="AE640" s="317"/>
      <c r="AF640" s="317"/>
      <c r="AG640" s="317"/>
      <c r="AH640" s="317"/>
      <c r="AI640" s="317"/>
      <c r="AJ640" s="317"/>
      <c r="AK640" s="317"/>
      <c r="AL640" s="317"/>
      <c r="AM640" s="317"/>
      <c r="AN640" s="317"/>
      <c r="AO640" s="317"/>
      <c r="AP640" s="317"/>
      <c r="AQ640" s="317"/>
      <c r="AR640" s="317"/>
      <c r="AS640" s="317"/>
      <c r="AT640" s="317"/>
      <c r="AU640" s="317"/>
      <c r="AV640" s="317"/>
      <c r="AW640" s="317"/>
      <c r="AX640" s="317"/>
      <c r="AY640" s="317"/>
      <c r="AZ640" s="317"/>
      <c r="BA640" s="317"/>
      <c r="BB640" s="317"/>
      <c r="BC640" s="317"/>
      <c r="BD640" s="317"/>
      <c r="BE640" s="317"/>
      <c r="BF640" s="317"/>
      <c r="BG640" s="317"/>
      <c r="BH640" s="317"/>
      <c r="BI640" s="317"/>
      <c r="BJ640" s="317"/>
      <c r="BK640" s="317"/>
      <c r="BL640" s="317"/>
      <c r="BM640" s="317"/>
      <c r="BN640" s="317"/>
      <c r="BO640" s="317"/>
      <c r="BP640" s="317"/>
      <c r="BQ640" s="317"/>
      <c r="BR640" s="317"/>
      <c r="BS640" s="317"/>
      <c r="BT640" s="317"/>
      <c r="BU640" s="317"/>
      <c r="BV640" s="317"/>
      <c r="BW640" s="317"/>
      <c r="BX640" s="317"/>
      <c r="BY640" s="317"/>
      <c r="BZ640" s="317"/>
    </row>
    <row r="641" spans="3:78">
      <c r="C641" s="318"/>
      <c r="D641" s="318"/>
      <c r="E641" s="318"/>
      <c r="F641" s="307"/>
      <c r="G641" s="307"/>
      <c r="H641" s="307"/>
      <c r="I641" s="307"/>
      <c r="J641" s="307"/>
      <c r="K641" s="307"/>
      <c r="L641" s="307"/>
      <c r="M641" s="307"/>
      <c r="N641" s="307"/>
      <c r="O641" s="307"/>
      <c r="P641" s="307"/>
      <c r="Q641" s="307"/>
      <c r="R641" s="307"/>
      <c r="S641" s="307"/>
      <c r="T641" s="307"/>
      <c r="U641" s="307"/>
      <c r="V641" s="307"/>
      <c r="W641" s="317"/>
      <c r="X641" s="317"/>
      <c r="Y641" s="317"/>
      <c r="Z641" s="317"/>
      <c r="AA641" s="317"/>
      <c r="AB641" s="317"/>
      <c r="AC641" s="317"/>
      <c r="AD641" s="317"/>
      <c r="AE641" s="317"/>
      <c r="AF641" s="317"/>
      <c r="AG641" s="317"/>
      <c r="AH641" s="317"/>
      <c r="AI641" s="317"/>
      <c r="AJ641" s="317"/>
      <c r="AK641" s="317"/>
      <c r="AL641" s="317"/>
      <c r="AM641" s="317"/>
      <c r="AN641" s="317"/>
      <c r="AO641" s="317"/>
      <c r="AP641" s="317"/>
      <c r="AQ641" s="317"/>
      <c r="AR641" s="317"/>
      <c r="AS641" s="317"/>
      <c r="AT641" s="317"/>
      <c r="AU641" s="317"/>
      <c r="AV641" s="317"/>
      <c r="AW641" s="317"/>
      <c r="AX641" s="317"/>
      <c r="AY641" s="317"/>
      <c r="AZ641" s="317"/>
      <c r="BA641" s="317"/>
      <c r="BB641" s="317"/>
      <c r="BC641" s="317"/>
      <c r="BD641" s="317"/>
      <c r="BE641" s="317"/>
      <c r="BF641" s="317"/>
      <c r="BG641" s="317"/>
      <c r="BH641" s="317"/>
      <c r="BI641" s="317"/>
      <c r="BJ641" s="317"/>
      <c r="BK641" s="317"/>
      <c r="BL641" s="317"/>
      <c r="BM641" s="317"/>
      <c r="BN641" s="317"/>
      <c r="BO641" s="317"/>
      <c r="BP641" s="317"/>
      <c r="BQ641" s="317"/>
      <c r="BR641" s="317"/>
      <c r="BS641" s="317"/>
      <c r="BT641" s="317"/>
      <c r="BU641" s="317"/>
      <c r="BV641" s="317"/>
      <c r="BW641" s="317"/>
      <c r="BX641" s="317"/>
      <c r="BY641" s="317"/>
      <c r="BZ641" s="317"/>
    </row>
    <row r="642" spans="3:78">
      <c r="C642" s="318"/>
      <c r="D642" s="318"/>
      <c r="E642" s="318"/>
      <c r="F642" s="307"/>
      <c r="G642" s="307"/>
      <c r="H642" s="307"/>
      <c r="I642" s="307"/>
      <c r="J642" s="307"/>
      <c r="K642" s="307"/>
      <c r="L642" s="307"/>
      <c r="M642" s="307"/>
      <c r="N642" s="307"/>
      <c r="O642" s="307"/>
      <c r="P642" s="307"/>
      <c r="Q642" s="307"/>
      <c r="R642" s="307"/>
      <c r="S642" s="307"/>
      <c r="T642" s="307"/>
      <c r="U642" s="307"/>
      <c r="V642" s="307"/>
      <c r="W642" s="317"/>
      <c r="X642" s="317"/>
      <c r="Y642" s="317"/>
      <c r="Z642" s="317"/>
      <c r="AA642" s="317"/>
      <c r="AB642" s="317"/>
      <c r="AC642" s="317"/>
      <c r="AD642" s="317"/>
      <c r="AE642" s="317"/>
      <c r="AF642" s="317"/>
      <c r="AG642" s="317"/>
      <c r="AH642" s="317"/>
      <c r="AI642" s="317"/>
      <c r="AJ642" s="317"/>
      <c r="AK642" s="317"/>
      <c r="AL642" s="317"/>
      <c r="AM642" s="317"/>
      <c r="AN642" s="317"/>
      <c r="AO642" s="317"/>
      <c r="AP642" s="317"/>
      <c r="AQ642" s="317"/>
      <c r="AR642" s="317"/>
      <c r="AS642" s="317"/>
      <c r="AT642" s="317"/>
      <c r="AU642" s="317"/>
      <c r="AV642" s="317"/>
      <c r="AW642" s="317"/>
      <c r="AX642" s="317"/>
      <c r="AY642" s="317"/>
      <c r="AZ642" s="317"/>
      <c r="BA642" s="317"/>
      <c r="BB642" s="317"/>
      <c r="BC642" s="317"/>
      <c r="BD642" s="317"/>
      <c r="BE642" s="317"/>
      <c r="BF642" s="317"/>
      <c r="BG642" s="317"/>
      <c r="BH642" s="317"/>
      <c r="BI642" s="317"/>
      <c r="BJ642" s="317"/>
      <c r="BK642" s="317"/>
      <c r="BL642" s="317"/>
      <c r="BM642" s="317"/>
      <c r="BN642" s="317"/>
      <c r="BO642" s="317"/>
      <c r="BP642" s="317"/>
      <c r="BQ642" s="317"/>
      <c r="BR642" s="317"/>
      <c r="BS642" s="317"/>
      <c r="BT642" s="317"/>
      <c r="BU642" s="317"/>
      <c r="BV642" s="317"/>
      <c r="BW642" s="317"/>
      <c r="BX642" s="317"/>
      <c r="BY642" s="317"/>
      <c r="BZ642" s="317"/>
    </row>
    <row r="643" spans="3:78">
      <c r="C643" s="318"/>
      <c r="D643" s="318"/>
      <c r="E643" s="318"/>
      <c r="F643" s="307"/>
      <c r="G643" s="307"/>
      <c r="H643" s="307"/>
      <c r="I643" s="307"/>
      <c r="J643" s="307"/>
      <c r="K643" s="307"/>
      <c r="L643" s="307"/>
      <c r="M643" s="307"/>
      <c r="N643" s="307"/>
      <c r="O643" s="307"/>
      <c r="P643" s="307"/>
      <c r="Q643" s="307"/>
      <c r="R643" s="307"/>
      <c r="S643" s="307"/>
      <c r="T643" s="307"/>
      <c r="U643" s="307"/>
      <c r="V643" s="307"/>
      <c r="W643" s="317"/>
      <c r="X643" s="317"/>
      <c r="Y643" s="317"/>
      <c r="Z643" s="317"/>
      <c r="AA643" s="317"/>
      <c r="AB643" s="317"/>
      <c r="AC643" s="317"/>
      <c r="AD643" s="317"/>
      <c r="AE643" s="317"/>
      <c r="AF643" s="317"/>
      <c r="AG643" s="317"/>
      <c r="AH643" s="317"/>
      <c r="AI643" s="317"/>
      <c r="AJ643" s="317"/>
      <c r="AK643" s="317"/>
      <c r="AL643" s="317"/>
      <c r="AM643" s="317"/>
      <c r="AN643" s="317"/>
      <c r="AO643" s="317"/>
      <c r="AP643" s="317"/>
      <c r="AQ643" s="317"/>
      <c r="AR643" s="317"/>
      <c r="AS643" s="317"/>
      <c r="AT643" s="317"/>
      <c r="AU643" s="317"/>
      <c r="AV643" s="317"/>
      <c r="AW643" s="317"/>
      <c r="AX643" s="317"/>
      <c r="AY643" s="317"/>
      <c r="AZ643" s="317"/>
      <c r="BA643" s="317"/>
      <c r="BB643" s="317"/>
      <c r="BC643" s="317"/>
      <c r="BD643" s="317"/>
      <c r="BE643" s="317"/>
      <c r="BF643" s="317"/>
      <c r="BG643" s="317"/>
      <c r="BH643" s="317"/>
      <c r="BI643" s="317"/>
      <c r="BJ643" s="317"/>
      <c r="BK643" s="317"/>
      <c r="BL643" s="317"/>
      <c r="BM643" s="317"/>
      <c r="BN643" s="317"/>
      <c r="BO643" s="317"/>
      <c r="BP643" s="317"/>
      <c r="BQ643" s="317"/>
      <c r="BR643" s="317"/>
      <c r="BS643" s="317"/>
      <c r="BT643" s="317"/>
      <c r="BU643" s="317"/>
      <c r="BV643" s="317"/>
      <c r="BW643" s="317"/>
      <c r="BX643" s="317"/>
      <c r="BY643" s="317"/>
      <c r="BZ643" s="317"/>
    </row>
    <row r="644" spans="3:78">
      <c r="C644" s="318"/>
      <c r="D644" s="318"/>
      <c r="E644" s="318"/>
      <c r="F644" s="307"/>
      <c r="G644" s="307"/>
      <c r="H644" s="307"/>
      <c r="I644" s="307"/>
      <c r="J644" s="307"/>
      <c r="K644" s="307"/>
      <c r="L644" s="307"/>
      <c r="M644" s="307"/>
      <c r="N644" s="307"/>
      <c r="O644" s="307"/>
      <c r="P644" s="307"/>
      <c r="Q644" s="307"/>
      <c r="R644" s="307"/>
      <c r="S644" s="307"/>
      <c r="T644" s="307"/>
      <c r="U644" s="307"/>
      <c r="V644" s="307"/>
      <c r="W644" s="317"/>
      <c r="X644" s="317"/>
      <c r="Y644" s="317"/>
      <c r="Z644" s="317"/>
      <c r="AA644" s="317"/>
      <c r="AB644" s="317"/>
      <c r="AC644" s="317"/>
      <c r="AD644" s="317"/>
      <c r="AE644" s="317"/>
      <c r="AF644" s="317"/>
      <c r="AG644" s="317"/>
      <c r="AH644" s="317"/>
      <c r="AI644" s="317"/>
      <c r="AJ644" s="317"/>
      <c r="AK644" s="317"/>
      <c r="AL644" s="317"/>
      <c r="AM644" s="317"/>
      <c r="AN644" s="317"/>
      <c r="AO644" s="317"/>
      <c r="AP644" s="317"/>
      <c r="AQ644" s="317"/>
      <c r="AR644" s="317"/>
      <c r="AS644" s="317"/>
      <c r="AT644" s="317"/>
      <c r="AU644" s="317"/>
      <c r="AV644" s="317"/>
      <c r="AW644" s="317"/>
      <c r="AX644" s="317"/>
      <c r="AY644" s="317"/>
      <c r="AZ644" s="317"/>
      <c r="BA644" s="317"/>
      <c r="BB644" s="317"/>
      <c r="BC644" s="317"/>
      <c r="BD644" s="317"/>
      <c r="BE644" s="317"/>
      <c r="BF644" s="317"/>
      <c r="BG644" s="317"/>
      <c r="BH644" s="317"/>
      <c r="BI644" s="317"/>
      <c r="BJ644" s="317"/>
      <c r="BK644" s="317"/>
      <c r="BL644" s="317"/>
      <c r="BM644" s="317"/>
      <c r="BN644" s="317"/>
      <c r="BO644" s="317"/>
      <c r="BP644" s="317"/>
      <c r="BQ644" s="317"/>
      <c r="BR644" s="317"/>
      <c r="BS644" s="317"/>
      <c r="BT644" s="317"/>
      <c r="BU644" s="317"/>
      <c r="BV644" s="317"/>
      <c r="BW644" s="317"/>
      <c r="BX644" s="317"/>
      <c r="BY644" s="317"/>
      <c r="BZ644" s="317"/>
    </row>
    <row r="645" spans="3:78">
      <c r="C645" s="318"/>
      <c r="D645" s="318"/>
      <c r="E645" s="318"/>
      <c r="F645" s="307"/>
      <c r="G645" s="307"/>
      <c r="H645" s="307"/>
      <c r="I645" s="307"/>
      <c r="J645" s="307"/>
      <c r="K645" s="307"/>
      <c r="L645" s="307"/>
      <c r="M645" s="307"/>
      <c r="N645" s="307"/>
      <c r="O645" s="307"/>
      <c r="P645" s="307"/>
      <c r="Q645" s="307"/>
      <c r="R645" s="307"/>
      <c r="S645" s="307"/>
      <c r="T645" s="307"/>
      <c r="U645" s="307"/>
      <c r="V645" s="307"/>
      <c r="W645" s="317"/>
      <c r="X645" s="317"/>
      <c r="Y645" s="317"/>
      <c r="Z645" s="317"/>
      <c r="AA645" s="317"/>
      <c r="AB645" s="317"/>
      <c r="AC645" s="317"/>
      <c r="AD645" s="317"/>
      <c r="AE645" s="317"/>
      <c r="AF645" s="317"/>
      <c r="AG645" s="317"/>
      <c r="AH645" s="317"/>
      <c r="AI645" s="317"/>
      <c r="AJ645" s="317"/>
      <c r="AK645" s="317"/>
      <c r="AL645" s="317"/>
      <c r="AM645" s="317"/>
      <c r="AN645" s="317"/>
      <c r="AO645" s="317"/>
      <c r="AP645" s="317"/>
      <c r="AQ645" s="317"/>
      <c r="AR645" s="317"/>
      <c r="AS645" s="317"/>
      <c r="AT645" s="317"/>
      <c r="AU645" s="317"/>
      <c r="AV645" s="317"/>
      <c r="AW645" s="317"/>
      <c r="AX645" s="317"/>
      <c r="AY645" s="317"/>
      <c r="AZ645" s="317"/>
      <c r="BA645" s="317"/>
      <c r="BB645" s="317"/>
      <c r="BC645" s="317"/>
      <c r="BD645" s="317"/>
      <c r="BE645" s="317"/>
      <c r="BF645" s="317"/>
      <c r="BG645" s="317"/>
      <c r="BH645" s="317"/>
      <c r="BI645" s="317"/>
      <c r="BJ645" s="317"/>
      <c r="BK645" s="317"/>
      <c r="BL645" s="317"/>
      <c r="BM645" s="317"/>
      <c r="BN645" s="317"/>
      <c r="BO645" s="317"/>
      <c r="BP645" s="317"/>
      <c r="BQ645" s="317"/>
      <c r="BR645" s="317"/>
      <c r="BS645" s="317"/>
      <c r="BT645" s="317"/>
      <c r="BU645" s="317"/>
      <c r="BV645" s="317"/>
      <c r="BW645" s="317"/>
      <c r="BX645" s="317"/>
      <c r="BY645" s="317"/>
      <c r="BZ645" s="317"/>
    </row>
    <row r="646" spans="3:78">
      <c r="C646" s="318"/>
      <c r="D646" s="318"/>
      <c r="E646" s="318"/>
      <c r="F646" s="307"/>
      <c r="G646" s="307"/>
      <c r="H646" s="307"/>
      <c r="I646" s="307"/>
      <c r="J646" s="307"/>
      <c r="K646" s="307"/>
      <c r="L646" s="307"/>
      <c r="M646" s="307"/>
      <c r="N646" s="307"/>
      <c r="O646" s="307"/>
      <c r="P646" s="307"/>
      <c r="Q646" s="307"/>
      <c r="R646" s="307"/>
      <c r="S646" s="307"/>
      <c r="T646" s="307"/>
      <c r="U646" s="307"/>
      <c r="V646" s="307"/>
      <c r="W646" s="317"/>
      <c r="X646" s="317"/>
      <c r="Y646" s="317"/>
      <c r="Z646" s="317"/>
      <c r="AA646" s="317"/>
      <c r="AB646" s="317"/>
      <c r="AC646" s="317"/>
      <c r="AD646" s="317"/>
      <c r="AE646" s="317"/>
      <c r="AF646" s="317"/>
      <c r="AG646" s="317"/>
      <c r="AH646" s="317"/>
      <c r="AI646" s="317"/>
      <c r="AJ646" s="317"/>
      <c r="AK646" s="317"/>
      <c r="AL646" s="317"/>
      <c r="AM646" s="317"/>
      <c r="AN646" s="317"/>
      <c r="AO646" s="317"/>
      <c r="AP646" s="317"/>
      <c r="AQ646" s="317"/>
      <c r="AR646" s="317"/>
      <c r="AS646" s="317"/>
      <c r="AT646" s="317"/>
      <c r="AU646" s="317"/>
      <c r="AV646" s="317"/>
      <c r="AW646" s="317"/>
      <c r="AX646" s="317"/>
      <c r="AY646" s="317"/>
      <c r="AZ646" s="317"/>
      <c r="BA646" s="317"/>
      <c r="BB646" s="317"/>
      <c r="BC646" s="317"/>
      <c r="BD646" s="317"/>
      <c r="BE646" s="317"/>
      <c r="BF646" s="317"/>
      <c r="BG646" s="317"/>
      <c r="BH646" s="317"/>
      <c r="BI646" s="317"/>
      <c r="BJ646" s="317"/>
      <c r="BK646" s="317"/>
      <c r="BL646" s="317"/>
      <c r="BM646" s="317"/>
      <c r="BN646" s="317"/>
      <c r="BO646" s="317"/>
      <c r="BP646" s="317"/>
      <c r="BQ646" s="317"/>
      <c r="BR646" s="317"/>
      <c r="BS646" s="317"/>
      <c r="BT646" s="317"/>
      <c r="BU646" s="317"/>
      <c r="BV646" s="317"/>
      <c r="BW646" s="317"/>
      <c r="BX646" s="317"/>
      <c r="BY646" s="317"/>
      <c r="BZ646" s="317"/>
    </row>
    <row r="647" spans="3:78">
      <c r="C647" s="318"/>
      <c r="D647" s="318"/>
      <c r="E647" s="318"/>
      <c r="F647" s="307"/>
      <c r="G647" s="307"/>
      <c r="H647" s="307"/>
      <c r="I647" s="307"/>
      <c r="J647" s="307"/>
      <c r="K647" s="307"/>
      <c r="L647" s="307"/>
      <c r="M647" s="307"/>
      <c r="N647" s="307"/>
      <c r="O647" s="307"/>
      <c r="P647" s="307"/>
      <c r="Q647" s="307"/>
      <c r="R647" s="307"/>
      <c r="S647" s="307"/>
      <c r="T647" s="307"/>
      <c r="U647" s="307"/>
      <c r="V647" s="307"/>
      <c r="W647" s="317"/>
      <c r="X647" s="317"/>
      <c r="Y647" s="317"/>
      <c r="Z647" s="317"/>
      <c r="AA647" s="317"/>
      <c r="AB647" s="317"/>
      <c r="AC647" s="317"/>
      <c r="AD647" s="317"/>
      <c r="AE647" s="317"/>
      <c r="AF647" s="317"/>
      <c r="AG647" s="317"/>
      <c r="AH647" s="317"/>
      <c r="AI647" s="317"/>
      <c r="AJ647" s="317"/>
      <c r="AK647" s="317"/>
      <c r="AL647" s="317"/>
      <c r="AM647" s="317"/>
      <c r="AN647" s="317"/>
      <c r="AO647" s="317"/>
      <c r="AP647" s="317"/>
      <c r="AQ647" s="317"/>
      <c r="AR647" s="317"/>
      <c r="AS647" s="317"/>
      <c r="AT647" s="317"/>
      <c r="AU647" s="317"/>
      <c r="AV647" s="317"/>
      <c r="AW647" s="317"/>
      <c r="AX647" s="317"/>
      <c r="AY647" s="317"/>
      <c r="AZ647" s="317"/>
      <c r="BA647" s="317"/>
      <c r="BB647" s="317"/>
      <c r="BC647" s="317"/>
      <c r="BD647" s="317"/>
      <c r="BE647" s="317"/>
      <c r="BF647" s="317"/>
      <c r="BG647" s="317"/>
      <c r="BH647" s="317"/>
      <c r="BI647" s="317"/>
      <c r="BJ647" s="317"/>
      <c r="BK647" s="317"/>
      <c r="BL647" s="317"/>
      <c r="BM647" s="317"/>
      <c r="BN647" s="317"/>
      <c r="BO647" s="317"/>
      <c r="BP647" s="317"/>
      <c r="BQ647" s="317"/>
      <c r="BR647" s="317"/>
      <c r="BS647" s="317"/>
      <c r="BT647" s="317"/>
      <c r="BU647" s="317"/>
      <c r="BV647" s="317"/>
      <c r="BW647" s="317"/>
      <c r="BX647" s="317"/>
      <c r="BY647" s="317"/>
      <c r="BZ647" s="317"/>
    </row>
    <row r="648" spans="3:78">
      <c r="C648" s="318"/>
      <c r="D648" s="318"/>
      <c r="E648" s="318"/>
      <c r="F648" s="307"/>
      <c r="G648" s="307"/>
      <c r="H648" s="307"/>
      <c r="I648" s="307"/>
      <c r="J648" s="307"/>
      <c r="K648" s="307"/>
      <c r="L648" s="307"/>
      <c r="M648" s="307"/>
      <c r="N648" s="307"/>
      <c r="O648" s="307"/>
      <c r="P648" s="307"/>
      <c r="Q648" s="307"/>
      <c r="R648" s="307"/>
      <c r="S648" s="307"/>
      <c r="T648" s="307"/>
      <c r="U648" s="307"/>
      <c r="V648" s="307"/>
      <c r="W648" s="317"/>
      <c r="X648" s="317"/>
      <c r="Y648" s="317"/>
      <c r="Z648" s="317"/>
      <c r="AA648" s="317"/>
      <c r="AB648" s="317"/>
      <c r="AC648" s="317"/>
      <c r="AD648" s="317"/>
      <c r="AE648" s="317"/>
      <c r="AF648" s="317"/>
      <c r="AG648" s="317"/>
      <c r="AH648" s="317"/>
      <c r="AI648" s="317"/>
      <c r="AJ648" s="317"/>
      <c r="AK648" s="317"/>
      <c r="AL648" s="317"/>
      <c r="AM648" s="317"/>
      <c r="AN648" s="317"/>
      <c r="AO648" s="317"/>
      <c r="AP648" s="317"/>
      <c r="AQ648" s="317"/>
      <c r="AR648" s="317"/>
      <c r="AS648" s="317"/>
      <c r="AT648" s="317"/>
      <c r="AU648" s="317"/>
      <c r="AV648" s="317"/>
      <c r="AW648" s="317"/>
      <c r="AX648" s="317"/>
      <c r="AY648" s="317"/>
      <c r="AZ648" s="317"/>
      <c r="BA648" s="317"/>
      <c r="BB648" s="317"/>
      <c r="BC648" s="317"/>
      <c r="BD648" s="317"/>
      <c r="BE648" s="317"/>
      <c r="BF648" s="317"/>
      <c r="BG648" s="317"/>
      <c r="BH648" s="317"/>
      <c r="BI648" s="317"/>
      <c r="BJ648" s="317"/>
      <c r="BK648" s="317"/>
      <c r="BL648" s="317"/>
      <c r="BM648" s="317"/>
      <c r="BN648" s="317"/>
      <c r="BO648" s="317"/>
      <c r="BP648" s="317"/>
      <c r="BQ648" s="317"/>
      <c r="BR648" s="317"/>
      <c r="BS648" s="317"/>
      <c r="BT648" s="317"/>
      <c r="BU648" s="317"/>
      <c r="BV648" s="317"/>
      <c r="BW648" s="317"/>
      <c r="BX648" s="317"/>
      <c r="BY648" s="317"/>
      <c r="BZ648" s="317"/>
    </row>
    <row r="649" spans="3:78">
      <c r="C649" s="318"/>
      <c r="D649" s="318"/>
      <c r="E649" s="318"/>
      <c r="F649" s="307"/>
      <c r="G649" s="307"/>
      <c r="H649" s="307"/>
      <c r="I649" s="307"/>
      <c r="J649" s="307"/>
      <c r="K649" s="307"/>
      <c r="L649" s="307"/>
      <c r="M649" s="307"/>
      <c r="N649" s="307"/>
      <c r="O649" s="307"/>
      <c r="P649" s="307"/>
      <c r="Q649" s="307"/>
      <c r="R649" s="307"/>
      <c r="S649" s="307"/>
      <c r="T649" s="307"/>
      <c r="U649" s="307"/>
      <c r="V649" s="307"/>
      <c r="W649" s="317"/>
      <c r="X649" s="317"/>
      <c r="Y649" s="317"/>
      <c r="Z649" s="317"/>
      <c r="AA649" s="317"/>
      <c r="AB649" s="317"/>
      <c r="AC649" s="317"/>
      <c r="AD649" s="317"/>
      <c r="AE649" s="317"/>
      <c r="AF649" s="317"/>
      <c r="AG649" s="317"/>
      <c r="AH649" s="317"/>
      <c r="AI649" s="317"/>
      <c r="AJ649" s="317"/>
      <c r="AK649" s="317"/>
      <c r="AL649" s="317"/>
      <c r="AM649" s="317"/>
      <c r="AN649" s="317"/>
      <c r="AO649" s="317"/>
      <c r="AP649" s="317"/>
      <c r="AQ649" s="317"/>
      <c r="AR649" s="317"/>
      <c r="AS649" s="317"/>
      <c r="AT649" s="317"/>
      <c r="AU649" s="317"/>
      <c r="AV649" s="317"/>
      <c r="AW649" s="317"/>
      <c r="AX649" s="317"/>
      <c r="AY649" s="317"/>
      <c r="AZ649" s="317"/>
      <c r="BA649" s="317"/>
      <c r="BB649" s="317"/>
      <c r="BC649" s="317"/>
      <c r="BD649" s="317"/>
      <c r="BE649" s="317"/>
      <c r="BF649" s="317"/>
      <c r="BG649" s="317"/>
      <c r="BH649" s="317"/>
      <c r="BI649" s="317"/>
      <c r="BJ649" s="317"/>
      <c r="BK649" s="317"/>
      <c r="BL649" s="317"/>
      <c r="BM649" s="317"/>
      <c r="BN649" s="317"/>
      <c r="BO649" s="317"/>
      <c r="BP649" s="317"/>
      <c r="BQ649" s="317"/>
      <c r="BR649" s="317"/>
      <c r="BS649" s="317"/>
      <c r="BT649" s="317"/>
      <c r="BU649" s="317"/>
      <c r="BV649" s="317"/>
      <c r="BW649" s="317"/>
      <c r="BX649" s="317"/>
      <c r="BY649" s="317"/>
      <c r="BZ649" s="317"/>
    </row>
    <row r="650" spans="3:78">
      <c r="C650" s="318"/>
      <c r="D650" s="318"/>
      <c r="E650" s="318"/>
      <c r="F650" s="307"/>
      <c r="G650" s="307"/>
      <c r="H650" s="307"/>
      <c r="I650" s="307"/>
      <c r="J650" s="307"/>
      <c r="K650" s="307"/>
      <c r="L650" s="307"/>
      <c r="M650" s="307"/>
      <c r="N650" s="307"/>
      <c r="O650" s="307"/>
      <c r="P650" s="307"/>
      <c r="Q650" s="307"/>
      <c r="R650" s="307"/>
      <c r="S650" s="307"/>
      <c r="T650" s="307"/>
      <c r="U650" s="307"/>
      <c r="V650" s="307"/>
      <c r="W650" s="317"/>
      <c r="X650" s="317"/>
      <c r="Y650" s="317"/>
      <c r="Z650" s="317"/>
      <c r="AA650" s="317"/>
      <c r="AB650" s="317"/>
      <c r="AC650" s="317"/>
      <c r="AD650" s="317"/>
      <c r="AE650" s="317"/>
      <c r="AF650" s="317"/>
      <c r="AG650" s="317"/>
      <c r="AH650" s="317"/>
      <c r="AI650" s="317"/>
      <c r="AJ650" s="317"/>
      <c r="AK650" s="317"/>
      <c r="AL650" s="317"/>
      <c r="AM650" s="317"/>
      <c r="AN650" s="317"/>
      <c r="AO650" s="317"/>
      <c r="AP650" s="317"/>
      <c r="AQ650" s="317"/>
      <c r="AR650" s="317"/>
      <c r="AS650" s="317"/>
      <c r="AT650" s="317"/>
      <c r="AU650" s="317"/>
      <c r="AV650" s="317"/>
      <c r="AW650" s="317"/>
      <c r="AX650" s="317"/>
      <c r="AY650" s="317"/>
      <c r="AZ650" s="317"/>
      <c r="BA650" s="317"/>
      <c r="BB650" s="317"/>
      <c r="BC650" s="317"/>
      <c r="BD650" s="317"/>
      <c r="BE650" s="317"/>
      <c r="BF650" s="317"/>
      <c r="BG650" s="317"/>
      <c r="BH650" s="317"/>
      <c r="BI650" s="317"/>
      <c r="BJ650" s="317"/>
      <c r="BK650" s="317"/>
      <c r="BL650" s="317"/>
      <c r="BM650" s="317"/>
      <c r="BN650" s="317"/>
      <c r="BO650" s="317"/>
      <c r="BP650" s="317"/>
      <c r="BQ650" s="317"/>
      <c r="BR650" s="317"/>
      <c r="BS650" s="317"/>
      <c r="BT650" s="317"/>
      <c r="BU650" s="317"/>
      <c r="BV650" s="317"/>
      <c r="BW650" s="317"/>
      <c r="BX650" s="317"/>
      <c r="BY650" s="317"/>
      <c r="BZ650" s="317"/>
    </row>
    <row r="651" spans="3:78">
      <c r="C651" s="318"/>
      <c r="D651" s="318"/>
      <c r="E651" s="318"/>
      <c r="F651" s="307"/>
      <c r="G651" s="307"/>
      <c r="H651" s="307"/>
      <c r="I651" s="307"/>
      <c r="J651" s="307"/>
      <c r="K651" s="307"/>
      <c r="L651" s="307"/>
      <c r="M651" s="307"/>
      <c r="N651" s="307"/>
      <c r="O651" s="307"/>
      <c r="P651" s="307"/>
      <c r="Q651" s="307"/>
      <c r="R651" s="307"/>
      <c r="S651" s="307"/>
      <c r="T651" s="307"/>
      <c r="U651" s="307"/>
      <c r="V651" s="307"/>
      <c r="W651" s="317"/>
      <c r="X651" s="317"/>
      <c r="Y651" s="317"/>
      <c r="Z651" s="317"/>
      <c r="AA651" s="317"/>
      <c r="AB651" s="317"/>
      <c r="AC651" s="317"/>
      <c r="AD651" s="317"/>
      <c r="AE651" s="317"/>
      <c r="AF651" s="317"/>
      <c r="AG651" s="317"/>
      <c r="AH651" s="317"/>
      <c r="AI651" s="317"/>
      <c r="AJ651" s="317"/>
      <c r="AK651" s="317"/>
      <c r="AL651" s="317"/>
      <c r="AM651" s="317"/>
      <c r="AN651" s="317"/>
      <c r="AO651" s="317"/>
      <c r="AP651" s="317"/>
      <c r="AQ651" s="317"/>
      <c r="AR651" s="317"/>
      <c r="AS651" s="317"/>
      <c r="AT651" s="317"/>
      <c r="AU651" s="317"/>
      <c r="AV651" s="317"/>
      <c r="AW651" s="317"/>
      <c r="AX651" s="317"/>
      <c r="AY651" s="317"/>
      <c r="AZ651" s="317"/>
      <c r="BA651" s="317"/>
      <c r="BB651" s="317"/>
      <c r="BC651" s="317"/>
      <c r="BD651" s="317"/>
      <c r="BE651" s="317"/>
      <c r="BF651" s="317"/>
      <c r="BG651" s="317"/>
      <c r="BH651" s="317"/>
      <c r="BI651" s="317"/>
      <c r="BJ651" s="317"/>
      <c r="BK651" s="317"/>
      <c r="BL651" s="317"/>
      <c r="BM651" s="317"/>
      <c r="BN651" s="317"/>
      <c r="BO651" s="317"/>
      <c r="BP651" s="317"/>
      <c r="BQ651" s="317"/>
      <c r="BR651" s="317"/>
      <c r="BS651" s="317"/>
      <c r="BT651" s="317"/>
      <c r="BU651" s="317"/>
      <c r="BV651" s="317"/>
      <c r="BW651" s="317"/>
      <c r="BX651" s="317"/>
      <c r="BY651" s="317"/>
      <c r="BZ651" s="317"/>
    </row>
    <row r="652" spans="3:78">
      <c r="C652" s="318"/>
      <c r="D652" s="318"/>
      <c r="E652" s="318"/>
      <c r="F652" s="307"/>
      <c r="G652" s="307"/>
      <c r="H652" s="307"/>
      <c r="I652" s="307"/>
      <c r="J652" s="307"/>
      <c r="K652" s="307"/>
      <c r="L652" s="307"/>
      <c r="M652" s="307"/>
      <c r="N652" s="307"/>
      <c r="O652" s="307"/>
      <c r="P652" s="307"/>
      <c r="Q652" s="307"/>
      <c r="R652" s="307"/>
      <c r="S652" s="307"/>
      <c r="T652" s="307"/>
      <c r="U652" s="307"/>
      <c r="V652" s="307"/>
      <c r="W652" s="317"/>
      <c r="X652" s="317"/>
      <c r="Y652" s="317"/>
      <c r="Z652" s="317"/>
      <c r="AA652" s="317"/>
      <c r="AB652" s="317"/>
      <c r="AC652" s="317"/>
      <c r="AD652" s="317"/>
      <c r="AE652" s="317"/>
      <c r="AF652" s="317"/>
      <c r="AG652" s="317"/>
      <c r="AH652" s="317"/>
      <c r="AI652" s="317"/>
      <c r="AJ652" s="317"/>
      <c r="AK652" s="317"/>
      <c r="AL652" s="317"/>
      <c r="AM652" s="317"/>
      <c r="AN652" s="317"/>
      <c r="AO652" s="317"/>
      <c r="AP652" s="317"/>
      <c r="AQ652" s="317"/>
      <c r="AR652" s="317"/>
      <c r="AS652" s="317"/>
      <c r="AT652" s="317"/>
      <c r="AU652" s="317"/>
      <c r="AV652" s="317"/>
      <c r="AW652" s="317"/>
      <c r="AX652" s="317"/>
      <c r="AY652" s="317"/>
      <c r="AZ652" s="317"/>
      <c r="BA652" s="317"/>
      <c r="BB652" s="317"/>
      <c r="BC652" s="317"/>
      <c r="BD652" s="317"/>
      <c r="BE652" s="317"/>
      <c r="BF652" s="317"/>
      <c r="BG652" s="317"/>
      <c r="BH652" s="317"/>
      <c r="BI652" s="317"/>
      <c r="BJ652" s="317"/>
      <c r="BK652" s="317"/>
      <c r="BL652" s="317"/>
      <c r="BM652" s="317"/>
      <c r="BN652" s="317"/>
      <c r="BO652" s="317"/>
      <c r="BP652" s="317"/>
      <c r="BQ652" s="317"/>
      <c r="BR652" s="317"/>
      <c r="BS652" s="317"/>
      <c r="BT652" s="317"/>
      <c r="BU652" s="317"/>
      <c r="BV652" s="317"/>
      <c r="BW652" s="317"/>
      <c r="BX652" s="317"/>
      <c r="BY652" s="317"/>
      <c r="BZ652" s="317"/>
    </row>
    <row r="653" spans="3:78">
      <c r="C653" s="318"/>
      <c r="D653" s="318"/>
      <c r="E653" s="318"/>
      <c r="F653" s="307"/>
      <c r="G653" s="307"/>
      <c r="H653" s="307"/>
      <c r="I653" s="307"/>
      <c r="J653" s="307"/>
      <c r="K653" s="307"/>
      <c r="L653" s="307"/>
      <c r="M653" s="307"/>
      <c r="N653" s="307"/>
      <c r="O653" s="307"/>
      <c r="P653" s="307"/>
      <c r="Q653" s="307"/>
      <c r="R653" s="307"/>
      <c r="S653" s="307"/>
      <c r="T653" s="307"/>
      <c r="U653" s="307"/>
      <c r="V653" s="307"/>
      <c r="W653" s="317"/>
      <c r="X653" s="317"/>
      <c r="Y653" s="317"/>
      <c r="Z653" s="317"/>
      <c r="AA653" s="317"/>
      <c r="AB653" s="317"/>
      <c r="AC653" s="317"/>
      <c r="AD653" s="317"/>
      <c r="AE653" s="317"/>
      <c r="AF653" s="317"/>
      <c r="AG653" s="317"/>
      <c r="AH653" s="317"/>
      <c r="AI653" s="317"/>
      <c r="AJ653" s="317"/>
      <c r="AK653" s="317"/>
      <c r="AL653" s="317"/>
      <c r="AM653" s="317"/>
      <c r="AN653" s="317"/>
      <c r="AO653" s="317"/>
      <c r="AP653" s="317"/>
      <c r="AQ653" s="317"/>
      <c r="AR653" s="317"/>
      <c r="AS653" s="317"/>
      <c r="AT653" s="317"/>
      <c r="AU653" s="317"/>
      <c r="AV653" s="317"/>
      <c r="AW653" s="317"/>
      <c r="AX653" s="317"/>
      <c r="AY653" s="317"/>
      <c r="AZ653" s="317"/>
      <c r="BA653" s="317"/>
      <c r="BB653" s="317"/>
      <c r="BC653" s="317"/>
      <c r="BD653" s="317"/>
      <c r="BE653" s="317"/>
      <c r="BF653" s="317"/>
      <c r="BG653" s="317"/>
      <c r="BH653" s="317"/>
      <c r="BI653" s="317"/>
      <c r="BJ653" s="317"/>
      <c r="BK653" s="317"/>
      <c r="BL653" s="317"/>
      <c r="BM653" s="317"/>
      <c r="BN653" s="317"/>
      <c r="BO653" s="317"/>
      <c r="BP653" s="317"/>
      <c r="BQ653" s="317"/>
      <c r="BR653" s="317"/>
      <c r="BS653" s="317"/>
      <c r="BT653" s="317"/>
      <c r="BU653" s="317"/>
      <c r="BV653" s="317"/>
      <c r="BW653" s="317"/>
      <c r="BX653" s="317"/>
      <c r="BY653" s="317"/>
      <c r="BZ653" s="317"/>
    </row>
    <row r="654" spans="3:78">
      <c r="C654" s="318"/>
      <c r="D654" s="318"/>
      <c r="E654" s="318"/>
      <c r="F654" s="307"/>
      <c r="G654" s="307"/>
      <c r="H654" s="307"/>
      <c r="I654" s="307"/>
      <c r="J654" s="307"/>
      <c r="K654" s="307"/>
      <c r="L654" s="307"/>
      <c r="M654" s="307"/>
      <c r="N654" s="307"/>
      <c r="O654" s="307"/>
      <c r="P654" s="307"/>
      <c r="Q654" s="307"/>
      <c r="R654" s="307"/>
      <c r="S654" s="307"/>
      <c r="T654" s="307"/>
      <c r="U654" s="307"/>
      <c r="V654" s="307"/>
      <c r="W654" s="317"/>
      <c r="X654" s="317"/>
      <c r="Y654" s="317"/>
      <c r="Z654" s="317"/>
      <c r="AA654" s="317"/>
      <c r="AB654" s="317"/>
      <c r="AC654" s="317"/>
      <c r="AD654" s="317"/>
      <c r="AE654" s="317"/>
      <c r="AF654" s="317"/>
      <c r="AG654" s="317"/>
      <c r="AH654" s="317"/>
      <c r="AI654" s="317"/>
      <c r="AJ654" s="317"/>
      <c r="AK654" s="317"/>
      <c r="AL654" s="317"/>
      <c r="AM654" s="317"/>
      <c r="AN654" s="317"/>
      <c r="AO654" s="317"/>
      <c r="AP654" s="317"/>
      <c r="AQ654" s="317"/>
      <c r="AR654" s="317"/>
      <c r="AS654" s="317"/>
      <c r="AT654" s="317"/>
      <c r="AU654" s="317"/>
      <c r="AV654" s="317"/>
      <c r="AW654" s="317"/>
      <c r="AX654" s="317"/>
      <c r="AY654" s="317"/>
      <c r="AZ654" s="317"/>
      <c r="BA654" s="317"/>
      <c r="BB654" s="317"/>
      <c r="BC654" s="317"/>
      <c r="BD654" s="317"/>
      <c r="BE654" s="317"/>
      <c r="BF654" s="317"/>
      <c r="BG654" s="317"/>
      <c r="BH654" s="317"/>
      <c r="BI654" s="317"/>
      <c r="BJ654" s="317"/>
      <c r="BK654" s="317"/>
      <c r="BL654" s="317"/>
      <c r="BM654" s="317"/>
      <c r="BN654" s="317"/>
      <c r="BO654" s="317"/>
      <c r="BP654" s="317"/>
      <c r="BQ654" s="317"/>
      <c r="BR654" s="317"/>
      <c r="BS654" s="317"/>
      <c r="BT654" s="317"/>
      <c r="BU654" s="317"/>
      <c r="BV654" s="317"/>
      <c r="BW654" s="317"/>
      <c r="BX654" s="317"/>
      <c r="BY654" s="317"/>
      <c r="BZ654" s="317"/>
    </row>
    <row r="655" spans="3:78">
      <c r="C655" s="318"/>
      <c r="D655" s="318"/>
      <c r="E655" s="318"/>
      <c r="F655" s="307"/>
      <c r="G655" s="307"/>
      <c r="H655" s="307"/>
      <c r="I655" s="307"/>
      <c r="J655" s="307"/>
      <c r="K655" s="307"/>
      <c r="L655" s="307"/>
      <c r="M655" s="307"/>
      <c r="N655" s="307"/>
      <c r="O655" s="307"/>
      <c r="P655" s="307"/>
      <c r="Q655" s="307"/>
      <c r="R655" s="307"/>
      <c r="S655" s="307"/>
      <c r="T655" s="307"/>
      <c r="U655" s="307"/>
      <c r="V655" s="307"/>
      <c r="W655" s="317"/>
      <c r="X655" s="317"/>
      <c r="Y655" s="317"/>
      <c r="Z655" s="317"/>
      <c r="AA655" s="317"/>
      <c r="AB655" s="317"/>
      <c r="AC655" s="317"/>
      <c r="AD655" s="317"/>
      <c r="AE655" s="317"/>
      <c r="AF655" s="317"/>
      <c r="AG655" s="317"/>
      <c r="AH655" s="317"/>
      <c r="AI655" s="317"/>
      <c r="AJ655" s="317"/>
      <c r="AK655" s="317"/>
      <c r="AL655" s="317"/>
      <c r="AM655" s="317"/>
      <c r="AN655" s="317"/>
      <c r="AO655" s="317"/>
      <c r="AP655" s="317"/>
      <c r="AQ655" s="317"/>
      <c r="AR655" s="317"/>
      <c r="AS655" s="317"/>
      <c r="AT655" s="317"/>
      <c r="AU655" s="317"/>
      <c r="AV655" s="317"/>
      <c r="AW655" s="317"/>
      <c r="AX655" s="317"/>
      <c r="AY655" s="317"/>
      <c r="AZ655" s="317"/>
      <c r="BA655" s="317"/>
      <c r="BB655" s="317"/>
      <c r="BC655" s="317"/>
      <c r="BD655" s="317"/>
      <c r="BE655" s="317"/>
      <c r="BF655" s="317"/>
      <c r="BG655" s="317"/>
      <c r="BH655" s="317"/>
      <c r="BI655" s="317"/>
      <c r="BJ655" s="317"/>
      <c r="BK655" s="317"/>
      <c r="BL655" s="317"/>
      <c r="BM655" s="317"/>
      <c r="BN655" s="317"/>
      <c r="BO655" s="317"/>
      <c r="BP655" s="317"/>
      <c r="BQ655" s="317"/>
      <c r="BR655" s="317"/>
      <c r="BS655" s="317"/>
      <c r="BT655" s="317"/>
      <c r="BU655" s="317"/>
      <c r="BV655" s="317"/>
      <c r="BW655" s="317"/>
      <c r="BX655" s="317"/>
      <c r="BY655" s="317"/>
      <c r="BZ655" s="317"/>
    </row>
    <row r="656" spans="3:78">
      <c r="C656" s="318"/>
      <c r="D656" s="318"/>
      <c r="E656" s="318"/>
      <c r="F656" s="307"/>
      <c r="G656" s="307"/>
      <c r="H656" s="307"/>
      <c r="I656" s="307"/>
      <c r="J656" s="307"/>
      <c r="K656" s="307"/>
      <c r="L656" s="307"/>
      <c r="M656" s="307"/>
      <c r="N656" s="307"/>
      <c r="O656" s="307"/>
      <c r="P656" s="307"/>
      <c r="Q656" s="307"/>
      <c r="R656" s="307"/>
      <c r="S656" s="307"/>
      <c r="T656" s="307"/>
      <c r="U656" s="307"/>
      <c r="V656" s="307"/>
      <c r="W656" s="317"/>
      <c r="X656" s="317"/>
      <c r="Y656" s="317"/>
      <c r="Z656" s="317"/>
      <c r="AA656" s="317"/>
      <c r="AB656" s="317"/>
      <c r="AC656" s="317"/>
      <c r="AD656" s="317"/>
      <c r="AE656" s="317"/>
      <c r="AF656" s="317"/>
      <c r="AG656" s="317"/>
      <c r="AH656" s="317"/>
      <c r="AI656" s="317"/>
      <c r="AJ656" s="317"/>
      <c r="AK656" s="317"/>
      <c r="AL656" s="317"/>
      <c r="AM656" s="317"/>
      <c r="AN656" s="317"/>
      <c r="AO656" s="317"/>
      <c r="AP656" s="317"/>
      <c r="AQ656" s="317"/>
      <c r="AR656" s="317"/>
      <c r="AS656" s="317"/>
      <c r="AT656" s="317"/>
      <c r="AU656" s="317"/>
      <c r="AV656" s="317"/>
      <c r="AW656" s="317"/>
      <c r="AX656" s="317"/>
      <c r="AY656" s="317"/>
      <c r="AZ656" s="317"/>
      <c r="BA656" s="317"/>
      <c r="BB656" s="317"/>
      <c r="BC656" s="317"/>
      <c r="BD656" s="317"/>
      <c r="BE656" s="317"/>
      <c r="BF656" s="317"/>
      <c r="BG656" s="317"/>
      <c r="BH656" s="317"/>
      <c r="BI656" s="317"/>
      <c r="BJ656" s="317"/>
      <c r="BK656" s="317"/>
      <c r="BL656" s="317"/>
      <c r="BM656" s="317"/>
      <c r="BN656" s="317"/>
      <c r="BO656" s="317"/>
      <c r="BP656" s="317"/>
      <c r="BQ656" s="317"/>
      <c r="BR656" s="317"/>
      <c r="BS656" s="317"/>
      <c r="BT656" s="317"/>
      <c r="BU656" s="317"/>
      <c r="BV656" s="317"/>
      <c r="BW656" s="317"/>
      <c r="BX656" s="317"/>
      <c r="BY656" s="317"/>
      <c r="BZ656" s="317"/>
    </row>
    <row r="657" spans="3:78">
      <c r="C657" s="318"/>
      <c r="D657" s="318"/>
      <c r="E657" s="318"/>
      <c r="F657" s="307"/>
      <c r="G657" s="307"/>
      <c r="H657" s="307"/>
      <c r="I657" s="307"/>
      <c r="J657" s="307"/>
      <c r="K657" s="307"/>
      <c r="L657" s="307"/>
      <c r="M657" s="307"/>
      <c r="N657" s="307"/>
      <c r="O657" s="307"/>
      <c r="P657" s="307"/>
      <c r="Q657" s="307"/>
      <c r="R657" s="307"/>
      <c r="S657" s="307"/>
      <c r="T657" s="307"/>
      <c r="U657" s="307"/>
      <c r="V657" s="307"/>
      <c r="W657" s="317"/>
      <c r="X657" s="317"/>
      <c r="Y657" s="317"/>
      <c r="Z657" s="317"/>
      <c r="AA657" s="317"/>
      <c r="AB657" s="317"/>
      <c r="AC657" s="317"/>
      <c r="AD657" s="317"/>
      <c r="AE657" s="317"/>
      <c r="AF657" s="317"/>
      <c r="AG657" s="317"/>
      <c r="AH657" s="317"/>
      <c r="AI657" s="317"/>
      <c r="AJ657" s="317"/>
      <c r="AK657" s="317"/>
      <c r="AL657" s="317"/>
      <c r="AM657" s="317"/>
      <c r="AN657" s="317"/>
      <c r="AO657" s="317"/>
      <c r="AP657" s="317"/>
      <c r="AQ657" s="317"/>
      <c r="AR657" s="317"/>
      <c r="AS657" s="317"/>
      <c r="AT657" s="317"/>
      <c r="AU657" s="317"/>
      <c r="AV657" s="317"/>
      <c r="AW657" s="317"/>
      <c r="AX657" s="317"/>
      <c r="AY657" s="317"/>
      <c r="AZ657" s="317"/>
      <c r="BA657" s="317"/>
      <c r="BB657" s="317"/>
      <c r="BC657" s="317"/>
      <c r="BD657" s="317"/>
      <c r="BE657" s="317"/>
      <c r="BF657" s="317"/>
      <c r="BG657" s="317"/>
      <c r="BH657" s="317"/>
      <c r="BI657" s="317"/>
      <c r="BJ657" s="317"/>
      <c r="BK657" s="317"/>
      <c r="BL657" s="317"/>
      <c r="BM657" s="317"/>
      <c r="BN657" s="317"/>
      <c r="BO657" s="317"/>
      <c r="BP657" s="317"/>
      <c r="BQ657" s="317"/>
      <c r="BR657" s="317"/>
      <c r="BS657" s="317"/>
      <c r="BT657" s="317"/>
      <c r="BU657" s="317"/>
      <c r="BV657" s="317"/>
      <c r="BW657" s="317"/>
      <c r="BX657" s="317"/>
      <c r="BY657" s="317"/>
      <c r="BZ657" s="317"/>
    </row>
    <row r="658" spans="3:78">
      <c r="C658" s="318"/>
      <c r="D658" s="318"/>
      <c r="E658" s="318"/>
      <c r="F658" s="307"/>
      <c r="G658" s="307"/>
      <c r="H658" s="307"/>
      <c r="I658" s="307"/>
      <c r="J658" s="307"/>
      <c r="K658" s="307"/>
      <c r="L658" s="307"/>
      <c r="M658" s="307"/>
      <c r="N658" s="307"/>
      <c r="O658" s="307"/>
      <c r="P658" s="307"/>
      <c r="Q658" s="307"/>
      <c r="R658" s="307"/>
      <c r="S658" s="307"/>
      <c r="T658" s="307"/>
      <c r="U658" s="307"/>
      <c r="V658" s="307"/>
      <c r="W658" s="317"/>
      <c r="X658" s="317"/>
      <c r="Y658" s="317"/>
      <c r="Z658" s="317"/>
      <c r="AA658" s="317"/>
      <c r="AB658" s="317"/>
      <c r="AC658" s="317"/>
      <c r="AD658" s="317"/>
      <c r="AE658" s="317"/>
      <c r="AF658" s="317"/>
      <c r="AG658" s="317"/>
      <c r="AH658" s="317"/>
      <c r="AI658" s="317"/>
      <c r="AJ658" s="317"/>
      <c r="AK658" s="317"/>
      <c r="AL658" s="317"/>
      <c r="AM658" s="317"/>
      <c r="AN658" s="317"/>
      <c r="AO658" s="317"/>
      <c r="AP658" s="317"/>
      <c r="AQ658" s="317"/>
      <c r="AR658" s="317"/>
      <c r="AS658" s="317"/>
      <c r="AT658" s="317"/>
      <c r="AU658" s="317"/>
      <c r="AV658" s="317"/>
      <c r="AW658" s="317"/>
      <c r="AX658" s="317"/>
      <c r="AY658" s="317"/>
      <c r="AZ658" s="317"/>
      <c r="BA658" s="317"/>
      <c r="BB658" s="317"/>
      <c r="BC658" s="317"/>
      <c r="BD658" s="317"/>
      <c r="BE658" s="317"/>
      <c r="BF658" s="317"/>
      <c r="BG658" s="317"/>
      <c r="BH658" s="317"/>
      <c r="BI658" s="317"/>
      <c r="BJ658" s="317"/>
      <c r="BK658" s="317"/>
      <c r="BL658" s="317"/>
      <c r="BM658" s="317"/>
      <c r="BN658" s="317"/>
      <c r="BO658" s="317"/>
      <c r="BP658" s="317"/>
      <c r="BQ658" s="317"/>
      <c r="BR658" s="317"/>
      <c r="BS658" s="317"/>
      <c r="BT658" s="317"/>
      <c r="BU658" s="317"/>
      <c r="BV658" s="317"/>
      <c r="BW658" s="317"/>
      <c r="BX658" s="317"/>
      <c r="BY658" s="317"/>
      <c r="BZ658" s="317"/>
    </row>
    <row r="659" spans="3:78">
      <c r="C659" s="318"/>
      <c r="D659" s="318"/>
      <c r="E659" s="318"/>
      <c r="F659" s="307"/>
      <c r="G659" s="307"/>
      <c r="H659" s="307"/>
      <c r="I659" s="307"/>
      <c r="J659" s="307"/>
      <c r="K659" s="307"/>
      <c r="L659" s="307"/>
      <c r="M659" s="307"/>
      <c r="N659" s="307"/>
      <c r="O659" s="307"/>
      <c r="P659" s="307"/>
      <c r="Q659" s="307"/>
      <c r="R659" s="307"/>
      <c r="S659" s="307"/>
      <c r="T659" s="307"/>
      <c r="U659" s="307"/>
      <c r="V659" s="307"/>
      <c r="W659" s="317"/>
      <c r="X659" s="317"/>
      <c r="Y659" s="317"/>
      <c r="Z659" s="317"/>
      <c r="AA659" s="317"/>
      <c r="AB659" s="317"/>
      <c r="AC659" s="317"/>
      <c r="AD659" s="317"/>
      <c r="AE659" s="317"/>
      <c r="AF659" s="317"/>
      <c r="AG659" s="317"/>
      <c r="AH659" s="317"/>
      <c r="AI659" s="317"/>
      <c r="AJ659" s="317"/>
      <c r="AK659" s="317"/>
      <c r="AL659" s="317"/>
      <c r="AM659" s="317"/>
      <c r="AN659" s="317"/>
      <c r="AO659" s="317"/>
      <c r="AP659" s="317"/>
      <c r="AQ659" s="317"/>
      <c r="AR659" s="317"/>
      <c r="AS659" s="317"/>
      <c r="AT659" s="317"/>
      <c r="AU659" s="317"/>
      <c r="AV659" s="317"/>
      <c r="AW659" s="317"/>
      <c r="AX659" s="317"/>
      <c r="AY659" s="317"/>
      <c r="AZ659" s="317"/>
      <c r="BA659" s="317"/>
      <c r="BB659" s="317"/>
      <c r="BC659" s="317"/>
      <c r="BD659" s="317"/>
      <c r="BE659" s="317"/>
      <c r="BF659" s="317"/>
      <c r="BG659" s="317"/>
      <c r="BH659" s="317"/>
      <c r="BI659" s="317"/>
      <c r="BJ659" s="317"/>
      <c r="BK659" s="317"/>
      <c r="BL659" s="317"/>
      <c r="BM659" s="317"/>
      <c r="BN659" s="317"/>
      <c r="BO659" s="317"/>
      <c r="BP659" s="317"/>
      <c r="BQ659" s="317"/>
      <c r="BR659" s="317"/>
      <c r="BS659" s="317"/>
      <c r="BT659" s="317"/>
      <c r="BU659" s="317"/>
      <c r="BV659" s="317"/>
      <c r="BW659" s="317"/>
      <c r="BX659" s="317"/>
      <c r="BY659" s="317"/>
      <c r="BZ659" s="317"/>
    </row>
    <row r="660" spans="3:78">
      <c r="C660" s="318"/>
      <c r="D660" s="318"/>
      <c r="E660" s="318"/>
      <c r="F660" s="307"/>
      <c r="G660" s="307"/>
      <c r="H660" s="307"/>
      <c r="I660" s="307"/>
      <c r="J660" s="307"/>
      <c r="K660" s="307"/>
      <c r="L660" s="307"/>
      <c r="M660" s="307"/>
      <c r="N660" s="307"/>
      <c r="O660" s="307"/>
      <c r="P660" s="307"/>
      <c r="Q660" s="307"/>
      <c r="R660" s="307"/>
      <c r="S660" s="307"/>
      <c r="T660" s="307"/>
      <c r="U660" s="307"/>
      <c r="V660" s="307"/>
      <c r="W660" s="317"/>
      <c r="X660" s="317"/>
      <c r="Y660" s="317"/>
      <c r="Z660" s="317"/>
      <c r="AA660" s="317"/>
      <c r="AB660" s="317"/>
      <c r="AC660" s="317"/>
      <c r="AD660" s="317"/>
      <c r="AE660" s="317"/>
      <c r="AF660" s="317"/>
      <c r="AG660" s="317"/>
      <c r="AH660" s="317"/>
      <c r="AI660" s="317"/>
      <c r="AJ660" s="317"/>
      <c r="AK660" s="317"/>
      <c r="AL660" s="317"/>
      <c r="AM660" s="317"/>
      <c r="AN660" s="317"/>
      <c r="AO660" s="317"/>
      <c r="AP660" s="317"/>
      <c r="AQ660" s="317"/>
      <c r="AR660" s="317"/>
      <c r="AS660" s="317"/>
      <c r="AT660" s="317"/>
      <c r="AU660" s="317"/>
      <c r="AV660" s="317"/>
      <c r="AW660" s="317"/>
      <c r="AX660" s="317"/>
      <c r="AY660" s="317"/>
      <c r="AZ660" s="317"/>
      <c r="BA660" s="317"/>
      <c r="BB660" s="317"/>
      <c r="BC660" s="317"/>
      <c r="BD660" s="317"/>
      <c r="BE660" s="317"/>
      <c r="BF660" s="317"/>
      <c r="BG660" s="317"/>
      <c r="BH660" s="317"/>
      <c r="BI660" s="317"/>
      <c r="BJ660" s="317"/>
      <c r="BK660" s="317"/>
      <c r="BL660" s="317"/>
      <c r="BM660" s="317"/>
      <c r="BN660" s="317"/>
      <c r="BO660" s="317"/>
      <c r="BP660" s="317"/>
      <c r="BQ660" s="317"/>
      <c r="BR660" s="317"/>
      <c r="BS660" s="317"/>
      <c r="BT660" s="317"/>
      <c r="BU660" s="317"/>
      <c r="BV660" s="317"/>
      <c r="BW660" s="317"/>
      <c r="BX660" s="317"/>
      <c r="BY660" s="317"/>
      <c r="BZ660" s="317"/>
    </row>
    <row r="661" spans="3:78">
      <c r="C661" s="318"/>
      <c r="D661" s="318"/>
      <c r="E661" s="318"/>
      <c r="F661" s="307"/>
      <c r="G661" s="307"/>
      <c r="H661" s="307"/>
      <c r="I661" s="307"/>
      <c r="J661" s="307"/>
      <c r="K661" s="307"/>
      <c r="L661" s="307"/>
      <c r="M661" s="307"/>
      <c r="N661" s="307"/>
      <c r="O661" s="307"/>
      <c r="P661" s="307"/>
      <c r="Q661" s="307"/>
      <c r="R661" s="307"/>
      <c r="S661" s="307"/>
      <c r="T661" s="307"/>
      <c r="U661" s="307"/>
      <c r="V661" s="307"/>
      <c r="W661" s="317"/>
      <c r="X661" s="317"/>
      <c r="Y661" s="317"/>
      <c r="Z661" s="317"/>
      <c r="AA661" s="317"/>
      <c r="AB661" s="317"/>
      <c r="AC661" s="317"/>
      <c r="AD661" s="317"/>
      <c r="AE661" s="317"/>
      <c r="AF661" s="317"/>
      <c r="AG661" s="317"/>
      <c r="AH661" s="317"/>
      <c r="AI661" s="317"/>
      <c r="AJ661" s="317"/>
      <c r="AK661" s="317"/>
      <c r="AL661" s="317"/>
      <c r="AM661" s="317"/>
      <c r="AN661" s="317"/>
      <c r="AO661" s="317"/>
      <c r="AP661" s="317"/>
      <c r="AQ661" s="317"/>
      <c r="AR661" s="317"/>
      <c r="AS661" s="317"/>
      <c r="AT661" s="317"/>
      <c r="AU661" s="317"/>
      <c r="AV661" s="317"/>
      <c r="AW661" s="317"/>
      <c r="AX661" s="317"/>
      <c r="AY661" s="317"/>
      <c r="AZ661" s="317"/>
      <c r="BA661" s="317"/>
      <c r="BB661" s="317"/>
      <c r="BC661" s="317"/>
      <c r="BD661" s="317"/>
      <c r="BE661" s="317"/>
      <c r="BF661" s="317"/>
      <c r="BG661" s="317"/>
      <c r="BH661" s="317"/>
      <c r="BI661" s="317"/>
      <c r="BJ661" s="317"/>
      <c r="BK661" s="317"/>
      <c r="BL661" s="317"/>
      <c r="BM661" s="317"/>
      <c r="BN661" s="317"/>
      <c r="BO661" s="317"/>
      <c r="BP661" s="317"/>
      <c r="BQ661" s="317"/>
      <c r="BR661" s="317"/>
      <c r="BS661" s="317"/>
      <c r="BT661" s="317"/>
      <c r="BU661" s="317"/>
      <c r="BV661" s="317"/>
      <c r="BW661" s="317"/>
      <c r="BX661" s="317"/>
      <c r="BY661" s="317"/>
      <c r="BZ661" s="317"/>
    </row>
    <row r="662" spans="3:78">
      <c r="C662" s="318"/>
      <c r="D662" s="318"/>
      <c r="E662" s="318"/>
      <c r="F662" s="307"/>
      <c r="G662" s="307"/>
      <c r="H662" s="307"/>
      <c r="I662" s="307"/>
      <c r="J662" s="307"/>
      <c r="K662" s="307"/>
      <c r="L662" s="307"/>
      <c r="M662" s="307"/>
      <c r="N662" s="307"/>
      <c r="O662" s="307"/>
      <c r="P662" s="307"/>
      <c r="Q662" s="307"/>
      <c r="R662" s="307"/>
      <c r="S662" s="307"/>
      <c r="T662" s="307"/>
      <c r="U662" s="307"/>
      <c r="V662" s="307"/>
      <c r="W662" s="317"/>
      <c r="X662" s="317"/>
      <c r="Y662" s="317"/>
      <c r="Z662" s="317"/>
      <c r="AA662" s="317"/>
      <c r="AB662" s="317"/>
      <c r="AC662" s="317"/>
      <c r="AD662" s="317"/>
      <c r="AE662" s="317"/>
      <c r="AF662" s="317"/>
      <c r="AG662" s="317"/>
      <c r="AH662" s="317"/>
      <c r="AI662" s="317"/>
      <c r="AJ662" s="317"/>
      <c r="AK662" s="317"/>
      <c r="AL662" s="317"/>
      <c r="AM662" s="317"/>
      <c r="AN662" s="317"/>
      <c r="AO662" s="317"/>
      <c r="AP662" s="317"/>
      <c r="AQ662" s="317"/>
      <c r="AR662" s="317"/>
      <c r="AS662" s="317"/>
      <c r="AT662" s="317"/>
      <c r="AU662" s="317"/>
      <c r="AV662" s="317"/>
      <c r="AW662" s="317"/>
      <c r="AX662" s="317"/>
      <c r="AY662" s="317"/>
      <c r="AZ662" s="317"/>
      <c r="BA662" s="317"/>
      <c r="BB662" s="317"/>
      <c r="BC662" s="317"/>
      <c r="BD662" s="317"/>
      <c r="BE662" s="317"/>
      <c r="BF662" s="317"/>
      <c r="BG662" s="317"/>
      <c r="BH662" s="317"/>
      <c r="BI662" s="317"/>
      <c r="BJ662" s="317"/>
      <c r="BK662" s="317"/>
      <c r="BL662" s="317"/>
      <c r="BM662" s="317"/>
      <c r="BN662" s="317"/>
      <c r="BO662" s="317"/>
      <c r="BP662" s="317"/>
      <c r="BQ662" s="317"/>
      <c r="BR662" s="317"/>
      <c r="BS662" s="317"/>
      <c r="BT662" s="317"/>
      <c r="BU662" s="317"/>
      <c r="BV662" s="317"/>
      <c r="BW662" s="317"/>
      <c r="BX662" s="317"/>
      <c r="BY662" s="317"/>
      <c r="BZ662" s="317"/>
    </row>
    <row r="663" spans="3:78">
      <c r="C663" s="318"/>
      <c r="D663" s="318"/>
      <c r="E663" s="318"/>
      <c r="F663" s="307"/>
      <c r="G663" s="307"/>
      <c r="H663" s="307"/>
      <c r="I663" s="307"/>
      <c r="J663" s="307"/>
      <c r="K663" s="307"/>
      <c r="L663" s="307"/>
      <c r="M663" s="307"/>
      <c r="N663" s="307"/>
      <c r="O663" s="307"/>
      <c r="P663" s="307"/>
      <c r="Q663" s="307"/>
      <c r="R663" s="307"/>
      <c r="S663" s="307"/>
      <c r="T663" s="307"/>
      <c r="U663" s="307"/>
      <c r="V663" s="307"/>
      <c r="W663" s="317"/>
      <c r="X663" s="317"/>
      <c r="Y663" s="317"/>
      <c r="Z663" s="317"/>
      <c r="AA663" s="317"/>
      <c r="AB663" s="317"/>
      <c r="AC663" s="317"/>
      <c r="AD663" s="317"/>
      <c r="AE663" s="317"/>
      <c r="AF663" s="317"/>
      <c r="AG663" s="317"/>
      <c r="AH663" s="317"/>
      <c r="AI663" s="317"/>
      <c r="AJ663" s="317"/>
      <c r="AK663" s="317"/>
      <c r="AL663" s="317"/>
      <c r="AM663" s="317"/>
      <c r="AN663" s="317"/>
      <c r="AO663" s="317"/>
      <c r="AP663" s="317"/>
      <c r="AQ663" s="317"/>
      <c r="AR663" s="317"/>
      <c r="AS663" s="317"/>
      <c r="AT663" s="317"/>
      <c r="AU663" s="317"/>
      <c r="AV663" s="317"/>
      <c r="AW663" s="317"/>
      <c r="AX663" s="317"/>
      <c r="AY663" s="317"/>
      <c r="AZ663" s="317"/>
      <c r="BA663" s="317"/>
      <c r="BB663" s="317"/>
      <c r="BC663" s="317"/>
      <c r="BD663" s="317"/>
      <c r="BE663" s="317"/>
      <c r="BF663" s="317"/>
      <c r="BG663" s="317"/>
      <c r="BH663" s="317"/>
      <c r="BI663" s="317"/>
      <c r="BJ663" s="317"/>
      <c r="BK663" s="317"/>
      <c r="BL663" s="317"/>
      <c r="BM663" s="317"/>
      <c r="BN663" s="317"/>
      <c r="BO663" s="317"/>
      <c r="BP663" s="317"/>
      <c r="BQ663" s="317"/>
      <c r="BR663" s="317"/>
      <c r="BS663" s="317"/>
      <c r="BT663" s="317"/>
      <c r="BU663" s="317"/>
      <c r="BV663" s="317"/>
      <c r="BW663" s="317"/>
      <c r="BX663" s="317"/>
      <c r="BY663" s="317"/>
      <c r="BZ663" s="317"/>
    </row>
    <row r="664" spans="3:78">
      <c r="C664" s="318"/>
      <c r="D664" s="318"/>
      <c r="E664" s="318"/>
      <c r="F664" s="307"/>
      <c r="G664" s="307"/>
      <c r="H664" s="307"/>
      <c r="I664" s="307"/>
      <c r="J664" s="307"/>
      <c r="K664" s="307"/>
      <c r="L664" s="307"/>
      <c r="M664" s="307"/>
      <c r="N664" s="307"/>
      <c r="O664" s="307"/>
      <c r="P664" s="307"/>
      <c r="Q664" s="307"/>
      <c r="R664" s="307"/>
      <c r="S664" s="307"/>
      <c r="T664" s="307"/>
      <c r="U664" s="307"/>
      <c r="V664" s="307"/>
      <c r="W664" s="317"/>
      <c r="X664" s="317"/>
      <c r="Y664" s="317"/>
      <c r="Z664" s="317"/>
      <c r="AA664" s="317"/>
      <c r="AB664" s="317"/>
      <c r="AC664" s="317"/>
      <c r="AD664" s="317"/>
      <c r="AE664" s="317"/>
      <c r="AF664" s="317"/>
      <c r="AG664" s="317"/>
      <c r="AH664" s="317"/>
      <c r="AI664" s="317"/>
      <c r="AJ664" s="317"/>
      <c r="AK664" s="317"/>
      <c r="AL664" s="317"/>
      <c r="AM664" s="317"/>
      <c r="AN664" s="317"/>
      <c r="AO664" s="317"/>
      <c r="AP664" s="317"/>
      <c r="AQ664" s="317"/>
      <c r="AR664" s="317"/>
      <c r="AS664" s="317"/>
      <c r="AT664" s="317"/>
      <c r="AU664" s="317"/>
      <c r="AV664" s="317"/>
      <c r="AW664" s="317"/>
      <c r="AX664" s="317"/>
      <c r="AY664" s="317"/>
      <c r="AZ664" s="317"/>
      <c r="BA664" s="317"/>
      <c r="BB664" s="317"/>
      <c r="BC664" s="317"/>
      <c r="BD664" s="317"/>
      <c r="BE664" s="317"/>
      <c r="BF664" s="317"/>
      <c r="BG664" s="317"/>
      <c r="BH664" s="317"/>
      <c r="BI664" s="317"/>
      <c r="BJ664" s="317"/>
      <c r="BK664" s="317"/>
      <c r="BL664" s="317"/>
      <c r="BM664" s="317"/>
      <c r="BN664" s="317"/>
      <c r="BO664" s="317"/>
      <c r="BP664" s="317"/>
      <c r="BQ664" s="317"/>
      <c r="BR664" s="317"/>
      <c r="BS664" s="317"/>
      <c r="BT664" s="317"/>
      <c r="BU664" s="317"/>
      <c r="BV664" s="317"/>
      <c r="BW664" s="317"/>
      <c r="BX664" s="317"/>
      <c r="BY664" s="317"/>
      <c r="BZ664" s="317"/>
    </row>
    <row r="665" spans="3:78">
      <c r="C665" s="318"/>
      <c r="D665" s="318"/>
      <c r="E665" s="318"/>
      <c r="F665" s="307"/>
      <c r="G665" s="307"/>
      <c r="H665" s="307"/>
      <c r="I665" s="307"/>
      <c r="J665" s="307"/>
      <c r="K665" s="307"/>
      <c r="L665" s="307"/>
      <c r="M665" s="307"/>
      <c r="N665" s="307"/>
      <c r="O665" s="307"/>
      <c r="P665" s="307"/>
      <c r="Q665" s="307"/>
      <c r="R665" s="307"/>
      <c r="S665" s="307"/>
      <c r="T665" s="307"/>
      <c r="U665" s="307"/>
      <c r="V665" s="307"/>
      <c r="W665" s="317"/>
      <c r="X665" s="317"/>
      <c r="Y665" s="317"/>
      <c r="Z665" s="317"/>
      <c r="AA665" s="317"/>
      <c r="AB665" s="317"/>
      <c r="AC665" s="317"/>
      <c r="AD665" s="317"/>
      <c r="AE665" s="317"/>
      <c r="AF665" s="317"/>
      <c r="AG665" s="317"/>
      <c r="AH665" s="317"/>
      <c r="AI665" s="317"/>
      <c r="AJ665" s="317"/>
      <c r="AK665" s="317"/>
      <c r="AL665" s="317"/>
      <c r="AM665" s="317"/>
      <c r="AN665" s="317"/>
      <c r="AO665" s="317"/>
      <c r="AP665" s="317"/>
      <c r="AQ665" s="317"/>
      <c r="AR665" s="317"/>
      <c r="AS665" s="317"/>
      <c r="AT665" s="317"/>
      <c r="AU665" s="317"/>
      <c r="AV665" s="317"/>
      <c r="AW665" s="317"/>
      <c r="AX665" s="317"/>
      <c r="AY665" s="317"/>
      <c r="AZ665" s="317"/>
      <c r="BA665" s="317"/>
      <c r="BB665" s="317"/>
      <c r="BC665" s="317"/>
      <c r="BD665" s="317"/>
      <c r="BE665" s="317"/>
      <c r="BF665" s="317"/>
      <c r="BG665" s="317"/>
      <c r="BH665" s="317"/>
      <c r="BI665" s="317"/>
      <c r="BJ665" s="317"/>
      <c r="BK665" s="317"/>
      <c r="BL665" s="317"/>
      <c r="BM665" s="317"/>
      <c r="BN665" s="317"/>
      <c r="BO665" s="317"/>
      <c r="BP665" s="317"/>
      <c r="BQ665" s="317"/>
      <c r="BR665" s="317"/>
      <c r="BS665" s="317"/>
      <c r="BT665" s="317"/>
      <c r="BU665" s="317"/>
      <c r="BV665" s="317"/>
      <c r="BW665" s="317"/>
      <c r="BX665" s="317"/>
      <c r="BY665" s="317"/>
      <c r="BZ665" s="317"/>
    </row>
    <row r="666" spans="3:78">
      <c r="C666" s="318"/>
      <c r="D666" s="318"/>
      <c r="E666" s="318"/>
      <c r="F666" s="307"/>
      <c r="G666" s="307"/>
      <c r="H666" s="307"/>
      <c r="I666" s="307"/>
      <c r="J666" s="307"/>
      <c r="K666" s="307"/>
      <c r="L666" s="307"/>
      <c r="M666" s="307"/>
      <c r="N666" s="307"/>
      <c r="O666" s="307"/>
      <c r="P666" s="307"/>
      <c r="Q666" s="307"/>
      <c r="R666" s="307"/>
      <c r="S666" s="307"/>
      <c r="T666" s="307"/>
      <c r="U666" s="307"/>
      <c r="V666" s="307"/>
      <c r="W666" s="317"/>
      <c r="X666" s="317"/>
      <c r="Y666" s="317"/>
      <c r="Z666" s="317"/>
      <c r="AA666" s="317"/>
      <c r="AB666" s="317"/>
      <c r="AC666" s="317"/>
      <c r="AD666" s="317"/>
      <c r="AE666" s="317"/>
      <c r="AF666" s="317"/>
      <c r="AG666" s="317"/>
      <c r="AH666" s="317"/>
      <c r="AI666" s="317"/>
      <c r="AJ666" s="317"/>
      <c r="AK666" s="317"/>
      <c r="AL666" s="317"/>
      <c r="AM666" s="317"/>
      <c r="AN666" s="317"/>
      <c r="AO666" s="317"/>
      <c r="AP666" s="317"/>
      <c r="AQ666" s="317"/>
      <c r="AR666" s="317"/>
      <c r="AS666" s="317"/>
      <c r="AT666" s="317"/>
      <c r="AU666" s="317"/>
      <c r="AV666" s="317"/>
      <c r="AW666" s="317"/>
      <c r="AX666" s="317"/>
      <c r="AY666" s="317"/>
      <c r="AZ666" s="317"/>
      <c r="BA666" s="317"/>
      <c r="BB666" s="317"/>
      <c r="BC666" s="317"/>
      <c r="BD666" s="317"/>
      <c r="BE666" s="317"/>
      <c r="BF666" s="317"/>
      <c r="BG666" s="317"/>
      <c r="BH666" s="317"/>
      <c r="BI666" s="317"/>
      <c r="BJ666" s="317"/>
      <c r="BK666" s="317"/>
      <c r="BL666" s="317"/>
      <c r="BM666" s="317"/>
      <c r="BN666" s="317"/>
      <c r="BO666" s="317"/>
      <c r="BP666" s="317"/>
      <c r="BQ666" s="317"/>
      <c r="BR666" s="317"/>
      <c r="BS666" s="317"/>
      <c r="BT666" s="317"/>
      <c r="BU666" s="317"/>
      <c r="BV666" s="317"/>
      <c r="BW666" s="317"/>
      <c r="BX666" s="317"/>
      <c r="BY666" s="317"/>
      <c r="BZ666" s="317"/>
    </row>
    <row r="667" spans="3:78">
      <c r="C667" s="318"/>
      <c r="D667" s="318"/>
      <c r="E667" s="318"/>
      <c r="F667" s="307"/>
      <c r="G667" s="307"/>
      <c r="H667" s="307"/>
      <c r="I667" s="307"/>
      <c r="J667" s="307"/>
      <c r="K667" s="307"/>
      <c r="L667" s="307"/>
      <c r="M667" s="307"/>
      <c r="N667" s="307"/>
      <c r="O667" s="307"/>
      <c r="P667" s="307"/>
      <c r="Q667" s="307"/>
      <c r="R667" s="307"/>
      <c r="S667" s="307"/>
      <c r="T667" s="307"/>
      <c r="U667" s="307"/>
      <c r="V667" s="307"/>
      <c r="W667" s="317"/>
      <c r="X667" s="317"/>
      <c r="Y667" s="317"/>
      <c r="Z667" s="317"/>
      <c r="AA667" s="317"/>
      <c r="AB667" s="317"/>
      <c r="AC667" s="317"/>
      <c r="AD667" s="317"/>
      <c r="AE667" s="317"/>
      <c r="AF667" s="317"/>
      <c r="AG667" s="317"/>
      <c r="AH667" s="317"/>
      <c r="AI667" s="317"/>
      <c r="AJ667" s="317"/>
      <c r="AK667" s="317"/>
      <c r="AL667" s="317"/>
      <c r="AM667" s="317"/>
      <c r="AN667" s="317"/>
      <c r="AO667" s="317"/>
      <c r="AP667" s="317"/>
      <c r="AQ667" s="317"/>
      <c r="AR667" s="317"/>
      <c r="AS667" s="317"/>
      <c r="AT667" s="317"/>
      <c r="AU667" s="317"/>
      <c r="AV667" s="317"/>
      <c r="AW667" s="317"/>
      <c r="AX667" s="317"/>
      <c r="AY667" s="317"/>
      <c r="AZ667" s="317"/>
      <c r="BA667" s="317"/>
      <c r="BB667" s="317"/>
      <c r="BC667" s="317"/>
      <c r="BD667" s="317"/>
      <c r="BE667" s="317"/>
      <c r="BF667" s="317"/>
      <c r="BG667" s="317"/>
      <c r="BH667" s="317"/>
      <c r="BI667" s="317"/>
      <c r="BJ667" s="317"/>
      <c r="BK667" s="317"/>
      <c r="BL667" s="317"/>
      <c r="BM667" s="317"/>
      <c r="BN667" s="317"/>
      <c r="BO667" s="317"/>
      <c r="BP667" s="317"/>
      <c r="BQ667" s="317"/>
      <c r="BR667" s="317"/>
      <c r="BS667" s="317"/>
      <c r="BT667" s="317"/>
      <c r="BU667" s="317"/>
      <c r="BV667" s="317"/>
      <c r="BW667" s="317"/>
      <c r="BX667" s="317"/>
      <c r="BY667" s="317"/>
      <c r="BZ667" s="317"/>
    </row>
    <row r="668" spans="3:78">
      <c r="C668" s="318"/>
      <c r="D668" s="318"/>
      <c r="E668" s="318"/>
      <c r="F668" s="307"/>
      <c r="G668" s="307"/>
      <c r="H668" s="307"/>
      <c r="I668" s="307"/>
      <c r="J668" s="307"/>
      <c r="K668" s="307"/>
      <c r="L668" s="307"/>
      <c r="M668" s="307"/>
      <c r="N668" s="307"/>
      <c r="O668" s="307"/>
      <c r="P668" s="307"/>
      <c r="Q668" s="307"/>
      <c r="R668" s="307"/>
      <c r="S668" s="307"/>
      <c r="T668" s="307"/>
      <c r="U668" s="307"/>
      <c r="V668" s="307"/>
      <c r="W668" s="317"/>
      <c r="X668" s="317"/>
      <c r="Y668" s="317"/>
      <c r="Z668" s="317"/>
      <c r="AA668" s="317"/>
      <c r="AB668" s="317"/>
      <c r="AC668" s="317"/>
      <c r="AD668" s="317"/>
      <c r="AE668" s="317"/>
      <c r="AF668" s="317"/>
      <c r="AG668" s="317"/>
      <c r="AH668" s="317"/>
      <c r="AI668" s="317"/>
      <c r="AJ668" s="317"/>
      <c r="AK668" s="317"/>
      <c r="AL668" s="317"/>
      <c r="AM668" s="317"/>
      <c r="AN668" s="317"/>
      <c r="AO668" s="317"/>
      <c r="AP668" s="317"/>
      <c r="AQ668" s="317"/>
      <c r="AR668" s="317"/>
      <c r="AS668" s="317"/>
      <c r="AT668" s="317"/>
      <c r="AU668" s="317"/>
      <c r="AV668" s="317"/>
      <c r="AW668" s="317"/>
      <c r="AX668" s="317"/>
      <c r="AY668" s="317"/>
      <c r="AZ668" s="317"/>
      <c r="BA668" s="317"/>
      <c r="BB668" s="317"/>
      <c r="BC668" s="317"/>
      <c r="BD668" s="317"/>
      <c r="BE668" s="317"/>
      <c r="BF668" s="317"/>
      <c r="BG668" s="317"/>
      <c r="BH668" s="317"/>
      <c r="BI668" s="317"/>
      <c r="BJ668" s="317"/>
      <c r="BK668" s="317"/>
      <c r="BL668" s="317"/>
      <c r="BM668" s="317"/>
      <c r="BN668" s="317"/>
      <c r="BO668" s="317"/>
      <c r="BP668" s="317"/>
      <c r="BQ668" s="317"/>
      <c r="BR668" s="317"/>
      <c r="BS668" s="317"/>
      <c r="BT668" s="317"/>
      <c r="BU668" s="317"/>
      <c r="BV668" s="317"/>
      <c r="BW668" s="317"/>
      <c r="BX668" s="317"/>
      <c r="BY668" s="317"/>
      <c r="BZ668" s="317"/>
    </row>
    <row r="669" spans="3:78">
      <c r="C669" s="318"/>
      <c r="D669" s="318"/>
      <c r="E669" s="318"/>
      <c r="F669" s="307"/>
      <c r="G669" s="307"/>
      <c r="H669" s="307"/>
      <c r="I669" s="307"/>
      <c r="J669" s="307"/>
      <c r="K669" s="307"/>
      <c r="L669" s="307"/>
      <c r="M669" s="307"/>
      <c r="N669" s="307"/>
      <c r="O669" s="307"/>
      <c r="P669" s="307"/>
      <c r="Q669" s="307"/>
      <c r="R669" s="307"/>
      <c r="S669" s="307"/>
      <c r="T669" s="307"/>
      <c r="U669" s="307"/>
      <c r="V669" s="307"/>
      <c r="W669" s="317"/>
      <c r="X669" s="317"/>
      <c r="Y669" s="317"/>
      <c r="Z669" s="317"/>
      <c r="AA669" s="317"/>
      <c r="AB669" s="317"/>
      <c r="AC669" s="317"/>
      <c r="AD669" s="317"/>
      <c r="AE669" s="317"/>
      <c r="AF669" s="317"/>
      <c r="AG669" s="317"/>
      <c r="AH669" s="317"/>
      <c r="AI669" s="317"/>
      <c r="AJ669" s="317"/>
      <c r="AK669" s="317"/>
      <c r="AL669" s="317"/>
      <c r="AM669" s="317"/>
      <c r="AN669" s="317"/>
      <c r="AO669" s="317"/>
      <c r="AP669" s="317"/>
      <c r="AQ669" s="317"/>
      <c r="AR669" s="317"/>
      <c r="AS669" s="317"/>
      <c r="AT669" s="317"/>
      <c r="AU669" s="317"/>
      <c r="AV669" s="317"/>
      <c r="AW669" s="317"/>
      <c r="AX669" s="317"/>
      <c r="AY669" s="317"/>
      <c r="AZ669" s="317"/>
      <c r="BA669" s="317"/>
      <c r="BB669" s="317"/>
      <c r="BC669" s="317"/>
      <c r="BD669" s="317"/>
      <c r="BE669" s="317"/>
      <c r="BF669" s="317"/>
      <c r="BG669" s="317"/>
      <c r="BH669" s="317"/>
      <c r="BI669" s="317"/>
      <c r="BJ669" s="317"/>
      <c r="BK669" s="317"/>
      <c r="BL669" s="317"/>
      <c r="BM669" s="317"/>
      <c r="BN669" s="317"/>
      <c r="BO669" s="317"/>
      <c r="BP669" s="317"/>
      <c r="BQ669" s="317"/>
      <c r="BR669" s="317"/>
      <c r="BS669" s="317"/>
      <c r="BT669" s="317"/>
      <c r="BU669" s="317"/>
      <c r="BV669" s="317"/>
      <c r="BW669" s="317"/>
      <c r="BX669" s="317"/>
      <c r="BY669" s="317"/>
      <c r="BZ669" s="317"/>
    </row>
    <row r="670" spans="3:78">
      <c r="C670" s="318"/>
      <c r="D670" s="318"/>
      <c r="E670" s="318"/>
      <c r="F670" s="307"/>
      <c r="G670" s="307"/>
      <c r="H670" s="307"/>
      <c r="I670" s="307"/>
      <c r="J670" s="307"/>
      <c r="K670" s="307"/>
      <c r="L670" s="307"/>
      <c r="M670" s="307"/>
      <c r="N670" s="307"/>
      <c r="O670" s="307"/>
      <c r="P670" s="307"/>
      <c r="Q670" s="307"/>
      <c r="R670" s="307"/>
      <c r="S670" s="307"/>
      <c r="T670" s="307"/>
      <c r="U670" s="307"/>
      <c r="V670" s="307"/>
      <c r="W670" s="317"/>
      <c r="X670" s="317"/>
      <c r="Y670" s="317"/>
      <c r="Z670" s="317"/>
      <c r="AA670" s="317"/>
      <c r="AB670" s="317"/>
      <c r="AC670" s="317"/>
      <c r="AD670" s="317"/>
      <c r="AE670" s="317"/>
      <c r="AF670" s="317"/>
      <c r="AG670" s="317"/>
      <c r="AH670" s="317"/>
      <c r="AI670" s="317"/>
      <c r="AJ670" s="317"/>
      <c r="AK670" s="317"/>
      <c r="AL670" s="317"/>
      <c r="AM670" s="317"/>
      <c r="AN670" s="317"/>
      <c r="AO670" s="317"/>
      <c r="AP670" s="317"/>
      <c r="AQ670" s="317"/>
      <c r="AR670" s="317"/>
      <c r="AS670" s="317"/>
      <c r="AT670" s="317"/>
      <c r="AU670" s="317"/>
      <c r="AV670" s="317"/>
      <c r="AW670" s="317"/>
      <c r="AX670" s="317"/>
      <c r="AY670" s="317"/>
      <c r="AZ670" s="317"/>
      <c r="BA670" s="317"/>
      <c r="BB670" s="317"/>
      <c r="BC670" s="317"/>
      <c r="BD670" s="317"/>
      <c r="BE670" s="317"/>
      <c r="BF670" s="317"/>
      <c r="BG670" s="317"/>
      <c r="BH670" s="317"/>
      <c r="BI670" s="317"/>
      <c r="BJ670" s="317"/>
      <c r="BK670" s="317"/>
      <c r="BL670" s="317"/>
      <c r="BM670" s="317"/>
      <c r="BN670" s="317"/>
      <c r="BO670" s="317"/>
      <c r="BP670" s="317"/>
      <c r="BQ670" s="317"/>
      <c r="BR670" s="317"/>
      <c r="BS670" s="317"/>
      <c r="BT670" s="317"/>
      <c r="BU670" s="317"/>
      <c r="BV670" s="317"/>
      <c r="BW670" s="317"/>
      <c r="BX670" s="317"/>
      <c r="BY670" s="317"/>
      <c r="BZ670" s="317"/>
    </row>
    <row r="671" spans="3:78">
      <c r="C671" s="318"/>
      <c r="D671" s="318"/>
      <c r="E671" s="318"/>
      <c r="F671" s="307"/>
      <c r="G671" s="307"/>
      <c r="H671" s="307"/>
      <c r="I671" s="307"/>
      <c r="J671" s="307"/>
      <c r="K671" s="307"/>
      <c r="L671" s="307"/>
      <c r="M671" s="307"/>
      <c r="N671" s="307"/>
      <c r="O671" s="307"/>
      <c r="P671" s="307"/>
      <c r="Q671" s="307"/>
      <c r="R671" s="307"/>
      <c r="S671" s="307"/>
      <c r="T671" s="307"/>
      <c r="U671" s="307"/>
      <c r="V671" s="307"/>
      <c r="W671" s="317"/>
      <c r="X671" s="317"/>
      <c r="Y671" s="317"/>
      <c r="Z671" s="317"/>
      <c r="AA671" s="317"/>
      <c r="AB671" s="317"/>
      <c r="AC671" s="317"/>
      <c r="AD671" s="317"/>
      <c r="AE671" s="317"/>
      <c r="AF671" s="317"/>
      <c r="AG671" s="317"/>
      <c r="AH671" s="317"/>
      <c r="AI671" s="317"/>
      <c r="AJ671" s="317"/>
      <c r="AK671" s="317"/>
      <c r="AL671" s="317"/>
      <c r="AM671" s="317"/>
      <c r="AN671" s="317"/>
      <c r="AO671" s="317"/>
      <c r="AP671" s="317"/>
      <c r="AQ671" s="317"/>
      <c r="AR671" s="317"/>
      <c r="AS671" s="317"/>
      <c r="AT671" s="317"/>
      <c r="AU671" s="317"/>
      <c r="AV671" s="317"/>
      <c r="AW671" s="317"/>
      <c r="AX671" s="317"/>
      <c r="AY671" s="317"/>
      <c r="AZ671" s="317"/>
      <c r="BA671" s="317"/>
      <c r="BB671" s="317"/>
      <c r="BC671" s="317"/>
      <c r="BD671" s="317"/>
      <c r="BE671" s="317"/>
      <c r="BF671" s="317"/>
      <c r="BG671" s="317"/>
      <c r="BH671" s="317"/>
      <c r="BI671" s="317"/>
      <c r="BJ671" s="317"/>
      <c r="BK671" s="317"/>
      <c r="BL671" s="317"/>
      <c r="BM671" s="317"/>
      <c r="BN671" s="317"/>
      <c r="BO671" s="317"/>
      <c r="BP671" s="317"/>
      <c r="BQ671" s="317"/>
      <c r="BR671" s="317"/>
      <c r="BS671" s="317"/>
      <c r="BT671" s="317"/>
      <c r="BU671" s="317"/>
      <c r="BV671" s="317"/>
      <c r="BW671" s="317"/>
      <c r="BX671" s="317"/>
      <c r="BY671" s="317"/>
      <c r="BZ671" s="317"/>
    </row>
    <row r="672" spans="3:78">
      <c r="C672" s="318"/>
      <c r="D672" s="318"/>
      <c r="E672" s="318"/>
      <c r="F672" s="307"/>
      <c r="G672" s="307"/>
      <c r="H672" s="307"/>
      <c r="I672" s="307"/>
      <c r="J672" s="307"/>
      <c r="K672" s="307"/>
      <c r="L672" s="307"/>
      <c r="M672" s="307"/>
      <c r="N672" s="307"/>
      <c r="O672" s="307"/>
      <c r="P672" s="307"/>
      <c r="Q672" s="307"/>
      <c r="R672" s="307"/>
      <c r="S672" s="307"/>
      <c r="T672" s="307"/>
      <c r="U672" s="307"/>
      <c r="V672" s="307"/>
      <c r="W672" s="317"/>
      <c r="X672" s="317"/>
      <c r="Y672" s="317"/>
      <c r="Z672" s="317"/>
      <c r="AA672" s="317"/>
      <c r="AB672" s="317"/>
      <c r="AC672" s="317"/>
      <c r="AD672" s="317"/>
      <c r="AE672" s="317"/>
      <c r="AF672" s="317"/>
      <c r="AG672" s="317"/>
      <c r="AH672" s="317"/>
      <c r="AI672" s="317"/>
      <c r="AJ672" s="317"/>
      <c r="AK672" s="317"/>
      <c r="AL672" s="317"/>
      <c r="AM672" s="317"/>
      <c r="AN672" s="317"/>
      <c r="AO672" s="317"/>
      <c r="AP672" s="317"/>
      <c r="AQ672" s="317"/>
      <c r="AR672" s="317"/>
      <c r="AS672" s="317"/>
      <c r="AT672" s="317"/>
      <c r="AU672" s="317"/>
      <c r="AV672" s="317"/>
      <c r="AW672" s="317"/>
      <c r="AX672" s="317"/>
      <c r="AY672" s="317"/>
      <c r="AZ672" s="317"/>
      <c r="BA672" s="317"/>
      <c r="BB672" s="317"/>
      <c r="BC672" s="317"/>
      <c r="BD672" s="317"/>
      <c r="BE672" s="317"/>
      <c r="BF672" s="317"/>
      <c r="BG672" s="317"/>
      <c r="BH672" s="317"/>
      <c r="BI672" s="317"/>
      <c r="BJ672" s="317"/>
      <c r="BK672" s="317"/>
      <c r="BL672" s="317"/>
      <c r="BM672" s="317"/>
      <c r="BN672" s="317"/>
      <c r="BO672" s="317"/>
      <c r="BP672" s="317"/>
      <c r="BQ672" s="317"/>
      <c r="BR672" s="317"/>
      <c r="BS672" s="317"/>
      <c r="BT672" s="317"/>
      <c r="BU672" s="317"/>
      <c r="BV672" s="317"/>
      <c r="BW672" s="317"/>
      <c r="BX672" s="317"/>
      <c r="BY672" s="317"/>
      <c r="BZ672" s="317"/>
    </row>
    <row r="673" spans="3:78">
      <c r="C673" s="318"/>
      <c r="D673" s="318"/>
      <c r="E673" s="318"/>
      <c r="F673" s="307"/>
      <c r="G673" s="307"/>
      <c r="H673" s="307"/>
      <c r="I673" s="307"/>
      <c r="J673" s="307"/>
      <c r="K673" s="307"/>
      <c r="L673" s="307"/>
      <c r="M673" s="307"/>
      <c r="N673" s="307"/>
      <c r="O673" s="307"/>
      <c r="P673" s="307"/>
      <c r="Q673" s="307"/>
      <c r="R673" s="307"/>
      <c r="S673" s="307"/>
      <c r="T673" s="307"/>
      <c r="U673" s="307"/>
      <c r="V673" s="307"/>
      <c r="W673" s="317"/>
      <c r="X673" s="317"/>
      <c r="Y673" s="317"/>
      <c r="Z673" s="317"/>
      <c r="AA673" s="317"/>
      <c r="AB673" s="317"/>
      <c r="AC673" s="317"/>
      <c r="AD673" s="317"/>
      <c r="AE673" s="317"/>
      <c r="AF673" s="317"/>
      <c r="AG673" s="317"/>
      <c r="AH673" s="317"/>
      <c r="AI673" s="317"/>
      <c r="AJ673" s="317"/>
      <c r="AK673" s="317"/>
      <c r="AL673" s="317"/>
      <c r="AM673" s="317"/>
      <c r="AN673" s="317"/>
      <c r="AO673" s="317"/>
      <c r="AP673" s="317"/>
      <c r="AQ673" s="317"/>
      <c r="AR673" s="317"/>
      <c r="AS673" s="317"/>
      <c r="AT673" s="317"/>
      <c r="AU673" s="317"/>
      <c r="AV673" s="317"/>
      <c r="AW673" s="317"/>
      <c r="AX673" s="317"/>
      <c r="AY673" s="317"/>
      <c r="AZ673" s="317"/>
      <c r="BA673" s="317"/>
      <c r="BB673" s="317"/>
      <c r="BC673" s="317"/>
      <c r="BD673" s="317"/>
      <c r="BE673" s="317"/>
      <c r="BF673" s="317"/>
      <c r="BG673" s="317"/>
      <c r="BH673" s="317"/>
      <c r="BI673" s="317"/>
      <c r="BJ673" s="317"/>
      <c r="BK673" s="317"/>
      <c r="BL673" s="317"/>
      <c r="BM673" s="317"/>
      <c r="BN673" s="317"/>
      <c r="BO673" s="317"/>
      <c r="BP673" s="317"/>
      <c r="BQ673" s="317"/>
      <c r="BR673" s="317"/>
      <c r="BS673" s="317"/>
      <c r="BT673" s="317"/>
      <c r="BU673" s="317"/>
      <c r="BV673" s="317"/>
      <c r="BW673" s="317"/>
      <c r="BX673" s="317"/>
      <c r="BY673" s="317"/>
      <c r="BZ673" s="317"/>
    </row>
    <row r="674" spans="3:78">
      <c r="C674" s="318"/>
      <c r="D674" s="318"/>
      <c r="E674" s="318"/>
      <c r="F674" s="307"/>
      <c r="G674" s="307"/>
      <c r="H674" s="307"/>
      <c r="I674" s="307"/>
      <c r="J674" s="307"/>
      <c r="K674" s="307"/>
      <c r="L674" s="307"/>
      <c r="M674" s="307"/>
      <c r="N674" s="307"/>
      <c r="O674" s="307"/>
      <c r="P674" s="307"/>
      <c r="Q674" s="307"/>
      <c r="R674" s="307"/>
      <c r="S674" s="307"/>
      <c r="T674" s="307"/>
      <c r="U674" s="307"/>
      <c r="V674" s="307"/>
      <c r="W674" s="317"/>
      <c r="X674" s="317"/>
      <c r="Y674" s="317"/>
      <c r="Z674" s="317"/>
      <c r="AA674" s="317"/>
      <c r="AB674" s="317"/>
      <c r="AC674" s="317"/>
      <c r="AD674" s="317"/>
      <c r="AE674" s="317"/>
      <c r="AF674" s="317"/>
      <c r="AG674" s="317"/>
      <c r="AH674" s="317"/>
      <c r="AI674" s="317"/>
      <c r="AJ674" s="317"/>
      <c r="AK674" s="317"/>
      <c r="AL674" s="317"/>
      <c r="AM674" s="317"/>
      <c r="AN674" s="317"/>
      <c r="AO674" s="317"/>
      <c r="AP674" s="317"/>
      <c r="AQ674" s="317"/>
      <c r="AR674" s="317"/>
      <c r="AS674" s="317"/>
      <c r="AT674" s="317"/>
      <c r="AU674" s="317"/>
      <c r="AV674" s="317"/>
      <c r="AW674" s="317"/>
      <c r="AX674" s="317"/>
      <c r="AY674" s="317"/>
      <c r="AZ674" s="317"/>
      <c r="BA674" s="317"/>
      <c r="BB674" s="317"/>
      <c r="BC674" s="317"/>
      <c r="BD674" s="317"/>
      <c r="BE674" s="317"/>
      <c r="BF674" s="317"/>
      <c r="BG674" s="317"/>
      <c r="BH674" s="317"/>
      <c r="BI674" s="317"/>
      <c r="BJ674" s="317"/>
      <c r="BK674" s="317"/>
      <c r="BL674" s="317"/>
      <c r="BM674" s="317"/>
      <c r="BN674" s="317"/>
      <c r="BO674" s="317"/>
      <c r="BP674" s="317"/>
      <c r="BQ674" s="317"/>
      <c r="BR674" s="317"/>
      <c r="BS674" s="317"/>
      <c r="BT674" s="317"/>
      <c r="BU674" s="317"/>
      <c r="BV674" s="317"/>
      <c r="BW674" s="317"/>
      <c r="BX674" s="317"/>
      <c r="BY674" s="317"/>
      <c r="BZ674" s="317"/>
    </row>
    <row r="675" spans="3:78">
      <c r="C675" s="318"/>
      <c r="D675" s="318"/>
      <c r="E675" s="318"/>
      <c r="F675" s="307"/>
      <c r="G675" s="307"/>
      <c r="H675" s="307"/>
      <c r="I675" s="307"/>
      <c r="J675" s="307"/>
      <c r="K675" s="307"/>
      <c r="L675" s="307"/>
      <c r="M675" s="307"/>
      <c r="N675" s="307"/>
      <c r="O675" s="307"/>
      <c r="P675" s="307"/>
      <c r="Q675" s="307"/>
      <c r="R675" s="307"/>
      <c r="S675" s="307"/>
      <c r="T675" s="307"/>
      <c r="U675" s="307"/>
      <c r="V675" s="307"/>
      <c r="W675" s="317"/>
      <c r="X675" s="317"/>
      <c r="Y675" s="317"/>
      <c r="Z675" s="317"/>
      <c r="AA675" s="317"/>
      <c r="AB675" s="317"/>
      <c r="AC675" s="317"/>
      <c r="AD675" s="317"/>
      <c r="AE675" s="317"/>
      <c r="AF675" s="317"/>
      <c r="AG675" s="317"/>
      <c r="AH675" s="317"/>
      <c r="AI675" s="317"/>
      <c r="AJ675" s="317"/>
      <c r="AK675" s="317"/>
      <c r="AL675" s="317"/>
      <c r="AM675" s="317"/>
      <c r="AN675" s="317"/>
      <c r="AO675" s="317"/>
      <c r="AP675" s="317"/>
      <c r="AQ675" s="317"/>
      <c r="AR675" s="317"/>
      <c r="AS675" s="317"/>
      <c r="AT675" s="317"/>
      <c r="AU675" s="317"/>
      <c r="AV675" s="317"/>
      <c r="AW675" s="317"/>
      <c r="AX675" s="317"/>
      <c r="AY675" s="317"/>
      <c r="AZ675" s="317"/>
      <c r="BA675" s="317"/>
      <c r="BB675" s="317"/>
      <c r="BC675" s="317"/>
      <c r="BD675" s="317"/>
      <c r="BE675" s="317"/>
      <c r="BF675" s="317"/>
      <c r="BG675" s="317"/>
      <c r="BH675" s="317"/>
      <c r="BI675" s="317"/>
      <c r="BJ675" s="317"/>
      <c r="BK675" s="317"/>
      <c r="BL675" s="317"/>
      <c r="BM675" s="317"/>
      <c r="BN675" s="317"/>
      <c r="BO675" s="317"/>
      <c r="BP675" s="317"/>
      <c r="BQ675" s="317"/>
      <c r="BR675" s="317"/>
      <c r="BS675" s="317"/>
      <c r="BT675" s="317"/>
      <c r="BU675" s="317"/>
      <c r="BV675" s="317"/>
      <c r="BW675" s="317"/>
      <c r="BX675" s="317"/>
      <c r="BY675" s="317"/>
      <c r="BZ675" s="317"/>
    </row>
    <row r="676" spans="3:78">
      <c r="C676" s="318"/>
      <c r="D676" s="318"/>
      <c r="E676" s="318"/>
      <c r="F676" s="307"/>
      <c r="G676" s="307"/>
      <c r="H676" s="307"/>
      <c r="I676" s="307"/>
      <c r="J676" s="307"/>
      <c r="K676" s="307"/>
      <c r="L676" s="307"/>
      <c r="M676" s="307"/>
      <c r="N676" s="307"/>
      <c r="O676" s="307"/>
      <c r="P676" s="307"/>
      <c r="Q676" s="307"/>
      <c r="R676" s="307"/>
      <c r="S676" s="307"/>
      <c r="T676" s="307"/>
      <c r="U676" s="307"/>
      <c r="V676" s="307"/>
      <c r="W676" s="317"/>
      <c r="X676" s="317"/>
      <c r="Y676" s="317"/>
      <c r="Z676" s="317"/>
      <c r="AA676" s="317"/>
      <c r="AB676" s="317"/>
      <c r="AC676" s="317"/>
      <c r="AD676" s="317"/>
      <c r="AE676" s="317"/>
      <c r="AF676" s="317"/>
      <c r="AG676" s="317"/>
      <c r="AH676" s="317"/>
      <c r="AI676" s="317"/>
      <c r="AJ676" s="317"/>
      <c r="AK676" s="317"/>
      <c r="AL676" s="317"/>
      <c r="AM676" s="317"/>
      <c r="AN676" s="317"/>
      <c r="AO676" s="317"/>
      <c r="AP676" s="317"/>
      <c r="AQ676" s="317"/>
      <c r="AR676" s="317"/>
      <c r="AS676" s="317"/>
      <c r="AT676" s="317"/>
      <c r="AU676" s="317"/>
      <c r="AV676" s="317"/>
      <c r="AW676" s="317"/>
      <c r="AX676" s="317"/>
      <c r="AY676" s="317"/>
      <c r="AZ676" s="317"/>
      <c r="BA676" s="317"/>
      <c r="BB676" s="317"/>
      <c r="BC676" s="317"/>
      <c r="BD676" s="317"/>
      <c r="BE676" s="317"/>
      <c r="BF676" s="317"/>
      <c r="BG676" s="317"/>
      <c r="BH676" s="317"/>
      <c r="BI676" s="317"/>
      <c r="BJ676" s="317"/>
      <c r="BK676" s="317"/>
      <c r="BL676" s="317"/>
      <c r="BM676" s="317"/>
      <c r="BN676" s="317"/>
      <c r="BO676" s="317"/>
      <c r="BP676" s="317"/>
      <c r="BQ676" s="317"/>
      <c r="BR676" s="317"/>
      <c r="BS676" s="317"/>
      <c r="BT676" s="317"/>
      <c r="BU676" s="317"/>
      <c r="BV676" s="317"/>
      <c r="BW676" s="317"/>
      <c r="BX676" s="317"/>
      <c r="BY676" s="317"/>
      <c r="BZ676" s="317"/>
    </row>
    <row r="677" spans="3:78">
      <c r="C677" s="318"/>
      <c r="D677" s="318"/>
      <c r="E677" s="318"/>
      <c r="F677" s="307"/>
      <c r="G677" s="307"/>
      <c r="H677" s="307"/>
      <c r="I677" s="307"/>
      <c r="J677" s="307"/>
      <c r="K677" s="307"/>
      <c r="L677" s="307"/>
      <c r="M677" s="307"/>
      <c r="N677" s="307"/>
      <c r="O677" s="307"/>
      <c r="P677" s="307"/>
      <c r="Q677" s="307"/>
      <c r="R677" s="307"/>
      <c r="S677" s="307"/>
      <c r="T677" s="307"/>
      <c r="U677" s="307"/>
      <c r="V677" s="307"/>
      <c r="W677" s="317"/>
      <c r="X677" s="317"/>
      <c r="Y677" s="317"/>
      <c r="Z677" s="317"/>
      <c r="AA677" s="317"/>
      <c r="AB677" s="317"/>
      <c r="AC677" s="317"/>
      <c r="AD677" s="317"/>
      <c r="AE677" s="317"/>
      <c r="AF677" s="317"/>
      <c r="AG677" s="317"/>
      <c r="AH677" s="317"/>
      <c r="AI677" s="317"/>
      <c r="AJ677" s="317"/>
      <c r="AK677" s="317"/>
      <c r="AL677" s="317"/>
      <c r="AM677" s="317"/>
      <c r="AN677" s="317"/>
      <c r="AO677" s="317"/>
      <c r="AP677" s="317"/>
      <c r="AQ677" s="317"/>
      <c r="AR677" s="317"/>
      <c r="AS677" s="317"/>
      <c r="AT677" s="317"/>
      <c r="AU677" s="317"/>
      <c r="AV677" s="317"/>
      <c r="AW677" s="317"/>
      <c r="AX677" s="317"/>
      <c r="AY677" s="317"/>
      <c r="AZ677" s="317"/>
      <c r="BA677" s="317"/>
      <c r="BB677" s="317"/>
      <c r="BC677" s="317"/>
      <c r="BD677" s="317"/>
      <c r="BE677" s="317"/>
      <c r="BF677" s="317"/>
      <c r="BG677" s="317"/>
      <c r="BH677" s="317"/>
      <c r="BI677" s="317"/>
      <c r="BJ677" s="317"/>
      <c r="BK677" s="317"/>
      <c r="BL677" s="317"/>
      <c r="BM677" s="317"/>
      <c r="BN677" s="317"/>
      <c r="BO677" s="317"/>
      <c r="BP677" s="317"/>
      <c r="BQ677" s="317"/>
      <c r="BR677" s="317"/>
      <c r="BS677" s="317"/>
      <c r="BT677" s="317"/>
      <c r="BU677" s="317"/>
      <c r="BV677" s="317"/>
      <c r="BW677" s="317"/>
      <c r="BX677" s="317"/>
      <c r="BY677" s="317"/>
      <c r="BZ677" s="317"/>
    </row>
    <row r="678" spans="3:78">
      <c r="C678" s="318"/>
      <c r="D678" s="318"/>
      <c r="E678" s="318"/>
      <c r="F678" s="307"/>
      <c r="G678" s="307"/>
      <c r="H678" s="307"/>
      <c r="I678" s="307"/>
      <c r="J678" s="307"/>
      <c r="K678" s="307"/>
      <c r="L678" s="307"/>
      <c r="M678" s="307"/>
      <c r="N678" s="307"/>
      <c r="O678" s="307"/>
      <c r="P678" s="307"/>
      <c r="Q678" s="307"/>
      <c r="R678" s="307"/>
      <c r="S678" s="307"/>
      <c r="T678" s="307"/>
      <c r="U678" s="307"/>
      <c r="V678" s="307"/>
      <c r="W678" s="317"/>
      <c r="X678" s="317"/>
      <c r="Y678" s="317"/>
      <c r="Z678" s="317"/>
      <c r="AA678" s="317"/>
      <c r="AB678" s="317"/>
      <c r="AC678" s="317"/>
      <c r="AD678" s="317"/>
      <c r="AE678" s="317"/>
      <c r="AF678" s="317"/>
      <c r="AG678" s="317"/>
      <c r="AH678" s="317"/>
      <c r="AI678" s="317"/>
      <c r="AJ678" s="317"/>
      <c r="AK678" s="317"/>
      <c r="AL678" s="317"/>
      <c r="AM678" s="317"/>
      <c r="AN678" s="317"/>
      <c r="AO678" s="317"/>
      <c r="AP678" s="317"/>
      <c r="AQ678" s="317"/>
      <c r="AR678" s="317"/>
      <c r="AS678" s="317"/>
      <c r="AT678" s="317"/>
      <c r="AU678" s="317"/>
      <c r="AV678" s="317"/>
      <c r="AW678" s="317"/>
      <c r="AX678" s="317"/>
      <c r="AY678" s="317"/>
      <c r="AZ678" s="317"/>
      <c r="BA678" s="317"/>
      <c r="BB678" s="317"/>
      <c r="BC678" s="317"/>
      <c r="BD678" s="317"/>
      <c r="BE678" s="317"/>
      <c r="BF678" s="317"/>
      <c r="BG678" s="317"/>
      <c r="BH678" s="317"/>
      <c r="BI678" s="317"/>
      <c r="BJ678" s="317"/>
      <c r="BK678" s="317"/>
      <c r="BL678" s="317"/>
      <c r="BM678" s="317"/>
      <c r="BN678" s="317"/>
      <c r="BO678" s="317"/>
      <c r="BP678" s="317"/>
      <c r="BQ678" s="317"/>
      <c r="BR678" s="317"/>
      <c r="BS678" s="317"/>
      <c r="BT678" s="317"/>
      <c r="BU678" s="317"/>
      <c r="BV678" s="317"/>
      <c r="BW678" s="317"/>
      <c r="BX678" s="317"/>
      <c r="BY678" s="317"/>
      <c r="BZ678" s="317"/>
    </row>
    <row r="679" spans="3:78">
      <c r="C679" s="318"/>
      <c r="D679" s="318"/>
      <c r="E679" s="318"/>
      <c r="F679" s="307"/>
      <c r="G679" s="307"/>
      <c r="H679" s="307"/>
      <c r="I679" s="307"/>
      <c r="J679" s="307"/>
      <c r="K679" s="307"/>
      <c r="L679" s="307"/>
      <c r="M679" s="307"/>
      <c r="N679" s="307"/>
      <c r="O679" s="307"/>
      <c r="P679" s="307"/>
      <c r="Q679" s="307"/>
      <c r="R679" s="307"/>
      <c r="S679" s="307"/>
      <c r="T679" s="307"/>
      <c r="U679" s="307"/>
      <c r="V679" s="307"/>
      <c r="W679" s="317"/>
      <c r="X679" s="317"/>
      <c r="Y679" s="317"/>
      <c r="Z679" s="317"/>
      <c r="AA679" s="317"/>
      <c r="AB679" s="317"/>
      <c r="AC679" s="317"/>
      <c r="AD679" s="317"/>
      <c r="AE679" s="317"/>
      <c r="AF679" s="317"/>
      <c r="AG679" s="317"/>
      <c r="AH679" s="317"/>
      <c r="AI679" s="317"/>
      <c r="AJ679" s="317"/>
      <c r="AK679" s="317"/>
      <c r="AL679" s="317"/>
      <c r="AM679" s="317"/>
      <c r="AN679" s="317"/>
      <c r="AO679" s="317"/>
      <c r="AP679" s="317"/>
      <c r="AQ679" s="317"/>
      <c r="AR679" s="317"/>
      <c r="AS679" s="317"/>
      <c r="AT679" s="317"/>
      <c r="AU679" s="317"/>
      <c r="AV679" s="317"/>
      <c r="AW679" s="317"/>
      <c r="AX679" s="317"/>
      <c r="AY679" s="317"/>
      <c r="AZ679" s="317"/>
      <c r="BA679" s="317"/>
      <c r="BB679" s="317"/>
      <c r="BC679" s="317"/>
      <c r="BD679" s="317"/>
      <c r="BE679" s="317"/>
      <c r="BF679" s="317"/>
      <c r="BG679" s="317"/>
      <c r="BH679" s="317"/>
      <c r="BI679" s="317"/>
      <c r="BJ679" s="317"/>
      <c r="BK679" s="317"/>
      <c r="BL679" s="317"/>
      <c r="BM679" s="317"/>
      <c r="BN679" s="317"/>
      <c r="BO679" s="317"/>
      <c r="BP679" s="317"/>
      <c r="BQ679" s="317"/>
      <c r="BR679" s="317"/>
      <c r="BS679" s="317"/>
      <c r="BT679" s="317"/>
      <c r="BU679" s="317"/>
      <c r="BV679" s="317"/>
      <c r="BW679" s="317"/>
      <c r="BX679" s="317"/>
      <c r="BY679" s="317"/>
      <c r="BZ679" s="317"/>
    </row>
    <row r="680" spans="3:78">
      <c r="C680" s="318"/>
      <c r="D680" s="318"/>
      <c r="E680" s="318"/>
      <c r="F680" s="307"/>
      <c r="G680" s="307"/>
      <c r="H680" s="307"/>
      <c r="I680" s="307"/>
      <c r="J680" s="307"/>
      <c r="K680" s="307"/>
      <c r="L680" s="307"/>
      <c r="M680" s="307"/>
      <c r="N680" s="307"/>
      <c r="O680" s="307"/>
      <c r="P680" s="307"/>
      <c r="Q680" s="307"/>
      <c r="R680" s="307"/>
      <c r="S680" s="307"/>
      <c r="T680" s="307"/>
      <c r="U680" s="307"/>
      <c r="V680" s="307"/>
      <c r="W680" s="317"/>
      <c r="X680" s="317"/>
      <c r="Y680" s="317"/>
      <c r="Z680" s="317"/>
      <c r="AA680" s="317"/>
      <c r="AB680" s="317"/>
      <c r="AC680" s="317"/>
      <c r="AD680" s="317"/>
      <c r="AE680" s="317"/>
      <c r="AF680" s="317"/>
      <c r="AG680" s="317"/>
      <c r="AH680" s="317"/>
      <c r="AI680" s="317"/>
      <c r="AJ680" s="317"/>
      <c r="AK680" s="317"/>
      <c r="AL680" s="317"/>
      <c r="AM680" s="317"/>
      <c r="AN680" s="317"/>
      <c r="AO680" s="317"/>
      <c r="AP680" s="317"/>
      <c r="AQ680" s="317"/>
      <c r="AR680" s="317"/>
      <c r="AS680" s="317"/>
      <c r="AT680" s="317"/>
      <c r="AU680" s="317"/>
      <c r="AV680" s="317"/>
      <c r="AW680" s="317"/>
      <c r="AX680" s="317"/>
      <c r="AY680" s="317"/>
      <c r="AZ680" s="317"/>
      <c r="BA680" s="317"/>
      <c r="BB680" s="317"/>
      <c r="BC680" s="317"/>
      <c r="BD680" s="317"/>
      <c r="BE680" s="317"/>
      <c r="BF680" s="317"/>
      <c r="BG680" s="317"/>
      <c r="BH680" s="317"/>
      <c r="BI680" s="317"/>
      <c r="BJ680" s="317"/>
      <c r="BK680" s="317"/>
      <c r="BL680" s="317"/>
      <c r="BM680" s="317"/>
      <c r="BN680" s="317"/>
      <c r="BO680" s="317"/>
      <c r="BP680" s="317"/>
      <c r="BQ680" s="317"/>
      <c r="BR680" s="317"/>
      <c r="BS680" s="317"/>
      <c r="BT680" s="317"/>
      <c r="BU680" s="317"/>
      <c r="BV680" s="317"/>
      <c r="BW680" s="317"/>
      <c r="BX680" s="317"/>
      <c r="BY680" s="317"/>
      <c r="BZ680" s="317"/>
    </row>
    <row r="681" spans="3:78">
      <c r="C681" s="318"/>
      <c r="D681" s="318"/>
      <c r="E681" s="318"/>
      <c r="F681" s="307"/>
      <c r="G681" s="307"/>
      <c r="H681" s="307"/>
      <c r="I681" s="307"/>
      <c r="J681" s="307"/>
      <c r="K681" s="307"/>
      <c r="L681" s="307"/>
      <c r="M681" s="307"/>
      <c r="N681" s="307"/>
      <c r="O681" s="307"/>
      <c r="P681" s="307"/>
      <c r="Q681" s="307"/>
      <c r="R681" s="307"/>
      <c r="S681" s="307"/>
      <c r="T681" s="307"/>
      <c r="U681" s="307"/>
      <c r="V681" s="307"/>
      <c r="W681" s="317"/>
      <c r="X681" s="317"/>
      <c r="Y681" s="317"/>
      <c r="Z681" s="317"/>
      <c r="AA681" s="317"/>
      <c r="AB681" s="317"/>
      <c r="AC681" s="317"/>
      <c r="AD681" s="317"/>
      <c r="AE681" s="317"/>
      <c r="AF681" s="317"/>
      <c r="AG681" s="317"/>
      <c r="AH681" s="317"/>
      <c r="AI681" s="317"/>
      <c r="AJ681" s="317"/>
      <c r="AK681" s="317"/>
      <c r="AL681" s="317"/>
      <c r="AM681" s="317"/>
      <c r="AN681" s="317"/>
      <c r="AO681" s="317"/>
      <c r="AP681" s="317"/>
      <c r="AQ681" s="317"/>
      <c r="AR681" s="317"/>
      <c r="AS681" s="317"/>
      <c r="AT681" s="317"/>
      <c r="AU681" s="317"/>
      <c r="AV681" s="317"/>
      <c r="AW681" s="317"/>
      <c r="AX681" s="317"/>
      <c r="AY681" s="317"/>
      <c r="AZ681" s="317"/>
      <c r="BA681" s="317"/>
      <c r="BB681" s="317"/>
      <c r="BC681" s="317"/>
      <c r="BD681" s="317"/>
      <c r="BE681" s="317"/>
      <c r="BF681" s="317"/>
      <c r="BG681" s="317"/>
      <c r="BH681" s="317"/>
      <c r="BI681" s="317"/>
      <c r="BJ681" s="317"/>
      <c r="BK681" s="317"/>
      <c r="BL681" s="317"/>
      <c r="BM681" s="317"/>
      <c r="BN681" s="317"/>
      <c r="BO681" s="317"/>
      <c r="BP681" s="317"/>
      <c r="BQ681" s="317"/>
      <c r="BR681" s="317"/>
      <c r="BS681" s="317"/>
      <c r="BT681" s="317"/>
      <c r="BU681" s="317"/>
      <c r="BV681" s="317"/>
      <c r="BW681" s="317"/>
      <c r="BX681" s="317"/>
      <c r="BY681" s="317"/>
      <c r="BZ681" s="317"/>
    </row>
    <row r="682" spans="3:78">
      <c r="C682" s="318"/>
      <c r="D682" s="318"/>
      <c r="E682" s="318"/>
      <c r="F682" s="307"/>
      <c r="G682" s="307"/>
      <c r="H682" s="307"/>
      <c r="I682" s="307"/>
      <c r="J682" s="307"/>
      <c r="K682" s="307"/>
      <c r="L682" s="307"/>
      <c r="M682" s="307"/>
      <c r="N682" s="307"/>
      <c r="O682" s="307"/>
      <c r="P682" s="307"/>
      <c r="Q682" s="307"/>
      <c r="R682" s="307"/>
      <c r="S682" s="307"/>
      <c r="T682" s="307"/>
      <c r="U682" s="307"/>
      <c r="V682" s="307"/>
      <c r="W682" s="317"/>
      <c r="X682" s="317"/>
      <c r="Y682" s="317"/>
      <c r="Z682" s="317"/>
      <c r="AA682" s="317"/>
      <c r="AB682" s="317"/>
      <c r="AC682" s="317"/>
      <c r="AD682" s="317"/>
      <c r="AE682" s="317"/>
      <c r="AF682" s="317"/>
      <c r="AG682" s="317"/>
      <c r="AH682" s="317"/>
      <c r="AI682" s="317"/>
      <c r="AJ682" s="317"/>
      <c r="AK682" s="317"/>
      <c r="AL682" s="317"/>
      <c r="AM682" s="317"/>
      <c r="AN682" s="317"/>
      <c r="AO682" s="317"/>
      <c r="AP682" s="317"/>
      <c r="AQ682" s="317"/>
      <c r="AR682" s="317"/>
      <c r="AS682" s="317"/>
      <c r="AT682" s="317"/>
      <c r="AU682" s="317"/>
      <c r="AV682" s="317"/>
      <c r="AW682" s="317"/>
      <c r="AX682" s="317"/>
      <c r="AY682" s="317"/>
      <c r="AZ682" s="317"/>
      <c r="BA682" s="317"/>
      <c r="BB682" s="317"/>
      <c r="BC682" s="317"/>
      <c r="BD682" s="317"/>
      <c r="BE682" s="317"/>
      <c r="BF682" s="317"/>
      <c r="BG682" s="317"/>
      <c r="BH682" s="317"/>
      <c r="BI682" s="317"/>
      <c r="BJ682" s="317"/>
      <c r="BK682" s="317"/>
      <c r="BL682" s="317"/>
      <c r="BM682" s="317"/>
      <c r="BN682" s="317"/>
      <c r="BO682" s="317"/>
      <c r="BP682" s="317"/>
      <c r="BQ682" s="317"/>
      <c r="BR682" s="317"/>
      <c r="BS682" s="317"/>
      <c r="BT682" s="317"/>
      <c r="BU682" s="317"/>
      <c r="BV682" s="317"/>
      <c r="BW682" s="317"/>
      <c r="BX682" s="317"/>
      <c r="BY682" s="317"/>
      <c r="BZ682" s="317"/>
    </row>
    <row r="683" spans="3:78">
      <c r="C683" s="318"/>
      <c r="D683" s="318"/>
      <c r="E683" s="318"/>
      <c r="F683" s="307"/>
      <c r="G683" s="307"/>
      <c r="H683" s="307"/>
      <c r="I683" s="307"/>
      <c r="J683" s="307"/>
      <c r="K683" s="307"/>
      <c r="L683" s="307"/>
      <c r="M683" s="307"/>
      <c r="N683" s="307"/>
      <c r="O683" s="307"/>
      <c r="P683" s="307"/>
      <c r="Q683" s="307"/>
      <c r="R683" s="307"/>
      <c r="S683" s="307"/>
      <c r="T683" s="307"/>
      <c r="U683" s="307"/>
      <c r="V683" s="307"/>
      <c r="W683" s="317"/>
      <c r="X683" s="317"/>
      <c r="Y683" s="317"/>
      <c r="Z683" s="317"/>
      <c r="AA683" s="317"/>
      <c r="AB683" s="317"/>
      <c r="AC683" s="317"/>
      <c r="AD683" s="317"/>
      <c r="AE683" s="317"/>
      <c r="AF683" s="317"/>
      <c r="AG683" s="317"/>
      <c r="AH683" s="317"/>
      <c r="AI683" s="317"/>
      <c r="AJ683" s="317"/>
      <c r="AK683" s="317"/>
      <c r="AL683" s="317"/>
      <c r="AM683" s="317"/>
      <c r="AN683" s="317"/>
      <c r="AO683" s="317"/>
      <c r="AP683" s="317"/>
      <c r="AQ683" s="317"/>
      <c r="AR683" s="317"/>
      <c r="AS683" s="317"/>
      <c r="AT683" s="317"/>
      <c r="AU683" s="317"/>
      <c r="AV683" s="317"/>
      <c r="AW683" s="317"/>
      <c r="AX683" s="317"/>
      <c r="AY683" s="317"/>
      <c r="AZ683" s="317"/>
      <c r="BA683" s="317"/>
      <c r="BB683" s="317"/>
      <c r="BC683" s="317"/>
      <c r="BD683" s="317"/>
      <c r="BE683" s="317"/>
      <c r="BF683" s="317"/>
      <c r="BG683" s="317"/>
      <c r="BH683" s="317"/>
      <c r="BI683" s="317"/>
      <c r="BJ683" s="317"/>
      <c r="BK683" s="317"/>
      <c r="BL683" s="317"/>
      <c r="BM683" s="317"/>
      <c r="BN683" s="317"/>
      <c r="BO683" s="317"/>
      <c r="BP683" s="317"/>
      <c r="BQ683" s="317"/>
      <c r="BR683" s="317"/>
      <c r="BS683" s="317"/>
      <c r="BT683" s="317"/>
      <c r="BU683" s="317"/>
      <c r="BV683" s="317"/>
      <c r="BW683" s="317"/>
      <c r="BX683" s="317"/>
      <c r="BY683" s="317"/>
      <c r="BZ683" s="317"/>
    </row>
    <row r="684" spans="3:78">
      <c r="C684" s="318"/>
      <c r="D684" s="318"/>
      <c r="E684" s="318"/>
      <c r="F684" s="307"/>
      <c r="G684" s="307"/>
      <c r="H684" s="307"/>
      <c r="I684" s="307"/>
      <c r="J684" s="307"/>
      <c r="K684" s="307"/>
      <c r="L684" s="307"/>
      <c r="M684" s="307"/>
      <c r="N684" s="307"/>
      <c r="O684" s="307"/>
      <c r="P684" s="307"/>
      <c r="Q684" s="307"/>
      <c r="R684" s="307"/>
      <c r="S684" s="307"/>
      <c r="T684" s="307"/>
      <c r="U684" s="307"/>
      <c r="V684" s="307"/>
      <c r="W684" s="317"/>
      <c r="X684" s="317"/>
      <c r="Y684" s="317"/>
      <c r="Z684" s="317"/>
      <c r="AA684" s="317"/>
      <c r="AB684" s="317"/>
      <c r="AC684" s="317"/>
      <c r="AD684" s="317"/>
      <c r="AE684" s="317"/>
      <c r="AF684" s="317"/>
      <c r="AG684" s="317"/>
      <c r="AH684" s="317"/>
      <c r="AI684" s="317"/>
      <c r="AJ684" s="317"/>
      <c r="AK684" s="317"/>
      <c r="AL684" s="317"/>
      <c r="AM684" s="317"/>
      <c r="AN684" s="317"/>
      <c r="AO684" s="317"/>
      <c r="AP684" s="317"/>
      <c r="AQ684" s="317"/>
      <c r="AR684" s="317"/>
      <c r="AS684" s="317"/>
      <c r="AT684" s="317"/>
      <c r="AU684" s="317"/>
      <c r="AV684" s="317"/>
      <c r="AW684" s="317"/>
      <c r="AX684" s="317"/>
      <c r="AY684" s="317"/>
      <c r="AZ684" s="317"/>
      <c r="BA684" s="317"/>
      <c r="BB684" s="317"/>
      <c r="BC684" s="317"/>
      <c r="BD684" s="317"/>
      <c r="BE684" s="317"/>
      <c r="BF684" s="317"/>
      <c r="BG684" s="317"/>
      <c r="BH684" s="317"/>
      <c r="BI684" s="317"/>
      <c r="BJ684" s="317"/>
      <c r="BK684" s="317"/>
      <c r="BL684" s="317"/>
      <c r="BM684" s="317"/>
      <c r="BN684" s="317"/>
      <c r="BO684" s="317"/>
      <c r="BP684" s="317"/>
      <c r="BQ684" s="317"/>
      <c r="BR684" s="317"/>
      <c r="BS684" s="317"/>
      <c r="BT684" s="317"/>
      <c r="BU684" s="317"/>
      <c r="BV684" s="317"/>
      <c r="BW684" s="317"/>
      <c r="BX684" s="317"/>
      <c r="BY684" s="317"/>
      <c r="BZ684" s="317"/>
    </row>
    <row r="685" spans="3:78">
      <c r="C685" s="318"/>
      <c r="D685" s="318"/>
      <c r="E685" s="318"/>
      <c r="F685" s="307"/>
      <c r="G685" s="307"/>
      <c r="H685" s="307"/>
      <c r="I685" s="307"/>
      <c r="J685" s="307"/>
      <c r="K685" s="307"/>
      <c r="L685" s="307"/>
      <c r="M685" s="307"/>
      <c r="N685" s="307"/>
      <c r="O685" s="307"/>
      <c r="P685" s="307"/>
      <c r="Q685" s="307"/>
      <c r="R685" s="307"/>
      <c r="S685" s="307"/>
      <c r="T685" s="307"/>
      <c r="U685" s="307"/>
      <c r="V685" s="307"/>
      <c r="W685" s="317"/>
      <c r="X685" s="317"/>
      <c r="Y685" s="317"/>
      <c r="Z685" s="317"/>
      <c r="AA685" s="317"/>
      <c r="AB685" s="317"/>
      <c r="AC685" s="317"/>
      <c r="AD685" s="317"/>
      <c r="AE685" s="317"/>
      <c r="AF685" s="317"/>
      <c r="AG685" s="317"/>
      <c r="AH685" s="317"/>
      <c r="AI685" s="317"/>
      <c r="AJ685" s="317"/>
      <c r="AK685" s="317"/>
      <c r="AL685" s="317"/>
      <c r="AM685" s="317"/>
      <c r="AN685" s="317"/>
      <c r="AO685" s="317"/>
      <c r="AP685" s="317"/>
      <c r="AQ685" s="317"/>
      <c r="AR685" s="317"/>
      <c r="AS685" s="317"/>
      <c r="AT685" s="317"/>
      <c r="AU685" s="317"/>
      <c r="AV685" s="317"/>
      <c r="AW685" s="317"/>
      <c r="AX685" s="317"/>
      <c r="AY685" s="317"/>
      <c r="AZ685" s="317"/>
      <c r="BA685" s="317"/>
      <c r="BB685" s="317"/>
      <c r="BC685" s="317"/>
      <c r="BD685" s="317"/>
      <c r="BE685" s="317"/>
      <c r="BF685" s="317"/>
      <c r="BG685" s="317"/>
      <c r="BH685" s="317"/>
      <c r="BI685" s="317"/>
      <c r="BJ685" s="317"/>
      <c r="BK685" s="317"/>
      <c r="BL685" s="317"/>
      <c r="BM685" s="317"/>
      <c r="BN685" s="317"/>
      <c r="BO685" s="317"/>
      <c r="BP685" s="317"/>
      <c r="BQ685" s="317"/>
      <c r="BR685" s="317"/>
      <c r="BS685" s="317"/>
      <c r="BT685" s="317"/>
      <c r="BU685" s="317"/>
      <c r="BV685" s="317"/>
      <c r="BW685" s="317"/>
      <c r="BX685" s="317"/>
      <c r="BY685" s="317"/>
      <c r="BZ685" s="317"/>
    </row>
    <row r="686" spans="3:78">
      <c r="C686" s="318"/>
      <c r="D686" s="318"/>
      <c r="E686" s="318"/>
      <c r="F686" s="307"/>
      <c r="G686" s="307"/>
      <c r="H686" s="307"/>
      <c r="I686" s="307"/>
      <c r="J686" s="307"/>
      <c r="K686" s="307"/>
      <c r="L686" s="307"/>
      <c r="M686" s="307"/>
      <c r="N686" s="307"/>
      <c r="O686" s="307"/>
      <c r="P686" s="307"/>
      <c r="Q686" s="307"/>
      <c r="R686" s="307"/>
      <c r="S686" s="307"/>
      <c r="T686" s="307"/>
      <c r="U686" s="307"/>
      <c r="V686" s="307"/>
      <c r="W686" s="317"/>
      <c r="X686" s="317"/>
      <c r="Y686" s="317"/>
      <c r="Z686" s="317"/>
      <c r="AA686" s="317"/>
      <c r="AB686" s="317"/>
      <c r="AC686" s="317"/>
      <c r="AD686" s="317"/>
      <c r="AE686" s="317"/>
      <c r="AF686" s="317"/>
      <c r="AG686" s="317"/>
      <c r="AH686" s="317"/>
      <c r="AI686" s="317"/>
      <c r="AJ686" s="317"/>
      <c r="AK686" s="317"/>
      <c r="AL686" s="317"/>
      <c r="AM686" s="317"/>
      <c r="AN686" s="317"/>
      <c r="AO686" s="317"/>
      <c r="AP686" s="317"/>
      <c r="AQ686" s="317"/>
      <c r="AR686" s="317"/>
      <c r="AS686" s="317"/>
      <c r="AT686" s="317"/>
      <c r="AU686" s="317"/>
      <c r="AV686" s="317"/>
      <c r="AW686" s="317"/>
      <c r="AX686" s="317"/>
      <c r="AY686" s="317"/>
      <c r="AZ686" s="317"/>
      <c r="BA686" s="317"/>
      <c r="BB686" s="317"/>
      <c r="BC686" s="317"/>
      <c r="BD686" s="317"/>
      <c r="BE686" s="317"/>
      <c r="BF686" s="317"/>
      <c r="BG686" s="317"/>
      <c r="BH686" s="317"/>
      <c r="BI686" s="317"/>
      <c r="BJ686" s="317"/>
      <c r="BK686" s="317"/>
      <c r="BL686" s="317"/>
      <c r="BM686" s="317"/>
      <c r="BN686" s="317"/>
      <c r="BO686" s="317"/>
      <c r="BP686" s="317"/>
      <c r="BQ686" s="317"/>
      <c r="BR686" s="317"/>
      <c r="BS686" s="317"/>
      <c r="BT686" s="317"/>
      <c r="BU686" s="317"/>
      <c r="BV686" s="317"/>
      <c r="BW686" s="317"/>
      <c r="BX686" s="317"/>
      <c r="BY686" s="317"/>
      <c r="BZ686" s="317"/>
    </row>
    <row r="687" spans="3:78">
      <c r="C687" s="318"/>
      <c r="D687" s="318"/>
      <c r="E687" s="318"/>
      <c r="F687" s="307"/>
      <c r="G687" s="307"/>
      <c r="H687" s="307"/>
      <c r="I687" s="307"/>
      <c r="J687" s="307"/>
      <c r="K687" s="307"/>
      <c r="L687" s="307"/>
      <c r="M687" s="307"/>
      <c r="N687" s="307"/>
      <c r="O687" s="307"/>
      <c r="P687" s="307"/>
      <c r="Q687" s="307"/>
      <c r="R687" s="307"/>
      <c r="S687" s="307"/>
      <c r="T687" s="307"/>
      <c r="U687" s="307"/>
      <c r="V687" s="307"/>
      <c r="W687" s="317"/>
      <c r="X687" s="317"/>
      <c r="Y687" s="317"/>
      <c r="Z687" s="317"/>
      <c r="AA687" s="317"/>
      <c r="AB687" s="317"/>
      <c r="AC687" s="317"/>
      <c r="AD687" s="317"/>
      <c r="AE687" s="317"/>
      <c r="AF687" s="317"/>
      <c r="AG687" s="317"/>
      <c r="AH687" s="317"/>
      <c r="AI687" s="317"/>
      <c r="AJ687" s="317"/>
      <c r="AK687" s="317"/>
      <c r="AL687" s="317"/>
      <c r="AM687" s="317"/>
      <c r="AN687" s="317"/>
      <c r="AO687" s="317"/>
      <c r="AP687" s="317"/>
      <c r="AQ687" s="317"/>
      <c r="AR687" s="317"/>
      <c r="AS687" s="317"/>
      <c r="AT687" s="317"/>
      <c r="AU687" s="317"/>
      <c r="AV687" s="317"/>
      <c r="AW687" s="317"/>
      <c r="AX687" s="317"/>
      <c r="AY687" s="317"/>
      <c r="AZ687" s="317"/>
      <c r="BA687" s="317"/>
      <c r="BB687" s="317"/>
      <c r="BC687" s="317"/>
      <c r="BD687" s="317"/>
      <c r="BE687" s="317"/>
      <c r="BF687" s="317"/>
      <c r="BG687" s="317"/>
      <c r="BH687" s="317"/>
      <c r="BI687" s="317"/>
      <c r="BJ687" s="317"/>
      <c r="BK687" s="317"/>
      <c r="BL687" s="317"/>
      <c r="BM687" s="317"/>
      <c r="BN687" s="317"/>
      <c r="BO687" s="317"/>
      <c r="BP687" s="317"/>
      <c r="BQ687" s="317"/>
      <c r="BR687" s="317"/>
      <c r="BS687" s="317"/>
      <c r="BT687" s="317"/>
      <c r="BU687" s="317"/>
      <c r="BV687" s="317"/>
      <c r="BW687" s="317"/>
      <c r="BX687" s="317"/>
      <c r="BY687" s="317"/>
      <c r="BZ687" s="317"/>
    </row>
    <row r="688" spans="3:78">
      <c r="C688" s="318"/>
      <c r="D688" s="318"/>
      <c r="E688" s="318"/>
      <c r="F688" s="307"/>
      <c r="G688" s="307"/>
      <c r="H688" s="307"/>
      <c r="I688" s="307"/>
      <c r="J688" s="307"/>
      <c r="K688" s="307"/>
      <c r="L688" s="307"/>
      <c r="M688" s="307"/>
      <c r="N688" s="307"/>
      <c r="O688" s="307"/>
      <c r="P688" s="307"/>
      <c r="Q688" s="307"/>
      <c r="R688" s="307"/>
      <c r="S688" s="307"/>
      <c r="T688" s="307"/>
      <c r="U688" s="307"/>
      <c r="V688" s="307"/>
      <c r="W688" s="317"/>
      <c r="X688" s="317"/>
      <c r="Y688" s="317"/>
      <c r="Z688" s="317"/>
      <c r="AA688" s="317"/>
      <c r="AB688" s="317"/>
      <c r="AC688" s="317"/>
      <c r="AD688" s="317"/>
      <c r="AE688" s="317"/>
      <c r="AF688" s="317"/>
      <c r="AG688" s="317"/>
      <c r="AH688" s="317"/>
      <c r="AI688" s="317"/>
      <c r="AJ688" s="317"/>
      <c r="AK688" s="317"/>
      <c r="AL688" s="317"/>
      <c r="AM688" s="317"/>
      <c r="AN688" s="317"/>
      <c r="AO688" s="317"/>
      <c r="AP688" s="317"/>
      <c r="AQ688" s="317"/>
      <c r="AR688" s="317"/>
      <c r="AS688" s="317"/>
      <c r="AT688" s="317"/>
      <c r="AU688" s="317"/>
      <c r="AV688" s="317"/>
      <c r="AW688" s="317"/>
      <c r="AX688" s="317"/>
      <c r="AY688" s="317"/>
      <c r="AZ688" s="317"/>
      <c r="BA688" s="317"/>
      <c r="BB688" s="317"/>
      <c r="BC688" s="317"/>
      <c r="BD688" s="317"/>
      <c r="BE688" s="317"/>
      <c r="BF688" s="317"/>
      <c r="BG688" s="317"/>
      <c r="BH688" s="317"/>
      <c r="BI688" s="317"/>
      <c r="BJ688" s="317"/>
      <c r="BK688" s="317"/>
      <c r="BL688" s="317"/>
      <c r="BM688" s="317"/>
      <c r="BN688" s="317"/>
      <c r="BO688" s="317"/>
      <c r="BP688" s="317"/>
      <c r="BQ688" s="317"/>
      <c r="BR688" s="317"/>
      <c r="BS688" s="317"/>
      <c r="BT688" s="317"/>
      <c r="BU688" s="317"/>
      <c r="BV688" s="317"/>
      <c r="BW688" s="317"/>
      <c r="BX688" s="317"/>
      <c r="BY688" s="317"/>
      <c r="BZ688" s="317"/>
    </row>
    <row r="689" spans="3:78">
      <c r="C689" s="318"/>
      <c r="D689" s="318"/>
      <c r="E689" s="318"/>
      <c r="F689" s="307"/>
      <c r="G689" s="307"/>
      <c r="H689" s="307"/>
      <c r="I689" s="307"/>
      <c r="J689" s="307"/>
      <c r="K689" s="307"/>
      <c r="L689" s="307"/>
      <c r="M689" s="307"/>
      <c r="N689" s="307"/>
      <c r="O689" s="307"/>
      <c r="P689" s="307"/>
      <c r="Q689" s="307"/>
      <c r="R689" s="307"/>
      <c r="S689" s="307"/>
      <c r="T689" s="307"/>
      <c r="U689" s="307"/>
      <c r="V689" s="307"/>
      <c r="W689" s="317"/>
      <c r="X689" s="317"/>
      <c r="Y689" s="317"/>
      <c r="Z689" s="317"/>
      <c r="AA689" s="317"/>
      <c r="AB689" s="317"/>
      <c r="AC689" s="317"/>
      <c r="AD689" s="317"/>
      <c r="AE689" s="317"/>
      <c r="AF689" s="317"/>
      <c r="AG689" s="317"/>
      <c r="AH689" s="317"/>
      <c r="AI689" s="317"/>
      <c r="AJ689" s="317"/>
      <c r="AK689" s="317"/>
      <c r="AL689" s="317"/>
      <c r="AM689" s="317"/>
      <c r="AN689" s="317"/>
      <c r="AO689" s="317"/>
      <c r="AP689" s="317"/>
      <c r="AQ689" s="317"/>
      <c r="AR689" s="317"/>
      <c r="AS689" s="317"/>
      <c r="AT689" s="317"/>
      <c r="AU689" s="317"/>
      <c r="AV689" s="317"/>
      <c r="AW689" s="317"/>
      <c r="AX689" s="317"/>
      <c r="AY689" s="317"/>
      <c r="AZ689" s="317"/>
      <c r="BA689" s="317"/>
      <c r="BB689" s="317"/>
      <c r="BC689" s="317"/>
      <c r="BD689" s="317"/>
      <c r="BE689" s="317"/>
      <c r="BF689" s="317"/>
      <c r="BG689" s="317"/>
      <c r="BH689" s="317"/>
      <c r="BI689" s="317"/>
      <c r="BJ689" s="317"/>
      <c r="BK689" s="317"/>
      <c r="BL689" s="317"/>
      <c r="BM689" s="317"/>
      <c r="BN689" s="317"/>
      <c r="BO689" s="317"/>
      <c r="BP689" s="317"/>
      <c r="BQ689" s="317"/>
      <c r="BR689" s="317"/>
      <c r="BS689" s="317"/>
      <c r="BT689" s="317"/>
      <c r="BU689" s="317"/>
      <c r="BV689" s="317"/>
      <c r="BW689" s="317"/>
      <c r="BX689" s="317"/>
      <c r="BY689" s="317"/>
      <c r="BZ689" s="317"/>
    </row>
    <row r="690" spans="3:78">
      <c r="C690" s="318"/>
      <c r="D690" s="318"/>
      <c r="E690" s="318"/>
      <c r="F690" s="307"/>
      <c r="G690" s="307"/>
      <c r="H690" s="307"/>
      <c r="I690" s="307"/>
      <c r="J690" s="307"/>
      <c r="K690" s="307"/>
      <c r="L690" s="307"/>
      <c r="M690" s="307"/>
      <c r="N690" s="307"/>
      <c r="O690" s="307"/>
      <c r="P690" s="307"/>
      <c r="Q690" s="307"/>
      <c r="R690" s="307"/>
      <c r="S690" s="307"/>
      <c r="T690" s="307"/>
      <c r="U690" s="307"/>
      <c r="V690" s="307"/>
      <c r="W690" s="317"/>
      <c r="X690" s="317"/>
      <c r="Y690" s="317"/>
      <c r="Z690" s="317"/>
      <c r="AA690" s="317"/>
      <c r="AB690" s="317"/>
      <c r="AC690" s="317"/>
      <c r="AD690" s="317"/>
      <c r="AE690" s="317"/>
      <c r="AF690" s="317"/>
      <c r="AG690" s="317"/>
      <c r="AH690" s="317"/>
      <c r="AI690" s="317"/>
      <c r="AJ690" s="317"/>
      <c r="AK690" s="317"/>
      <c r="AL690" s="317"/>
      <c r="AM690" s="317"/>
      <c r="AN690" s="317"/>
      <c r="AO690" s="317"/>
      <c r="AP690" s="317"/>
      <c r="AQ690" s="317"/>
      <c r="AR690" s="317"/>
      <c r="AS690" s="317"/>
      <c r="AT690" s="317"/>
      <c r="AU690" s="317"/>
      <c r="AV690" s="317"/>
      <c r="AW690" s="317"/>
      <c r="AX690" s="317"/>
      <c r="AY690" s="317"/>
      <c r="AZ690" s="317"/>
      <c r="BA690" s="317"/>
      <c r="BB690" s="317"/>
      <c r="BC690" s="317"/>
      <c r="BD690" s="317"/>
      <c r="BE690" s="317"/>
      <c r="BF690" s="317"/>
      <c r="BG690" s="317"/>
      <c r="BH690" s="317"/>
      <c r="BI690" s="317"/>
      <c r="BJ690" s="317"/>
      <c r="BK690" s="317"/>
      <c r="BL690" s="317"/>
      <c r="BM690" s="317"/>
      <c r="BN690" s="317"/>
      <c r="BO690" s="317"/>
      <c r="BP690" s="317"/>
      <c r="BQ690" s="317"/>
      <c r="BR690" s="317"/>
      <c r="BS690" s="317"/>
      <c r="BT690" s="317"/>
      <c r="BU690" s="317"/>
      <c r="BV690" s="317"/>
      <c r="BW690" s="317"/>
      <c r="BX690" s="317"/>
      <c r="BY690" s="317"/>
      <c r="BZ690" s="317"/>
    </row>
    <row r="691" spans="3:78">
      <c r="C691" s="318"/>
      <c r="D691" s="318"/>
      <c r="E691" s="318"/>
      <c r="F691" s="307"/>
      <c r="G691" s="307"/>
      <c r="H691" s="307"/>
      <c r="I691" s="307"/>
      <c r="J691" s="307"/>
      <c r="K691" s="307"/>
      <c r="L691" s="307"/>
      <c r="M691" s="307"/>
      <c r="N691" s="307"/>
      <c r="O691" s="307"/>
      <c r="P691" s="307"/>
      <c r="Q691" s="307"/>
      <c r="R691" s="307"/>
      <c r="S691" s="307"/>
      <c r="T691" s="307"/>
      <c r="U691" s="307"/>
      <c r="V691" s="307"/>
      <c r="W691" s="317"/>
      <c r="X691" s="317"/>
      <c r="Y691" s="317"/>
      <c r="Z691" s="317"/>
      <c r="AA691" s="317"/>
      <c r="AB691" s="317"/>
      <c r="AC691" s="317"/>
      <c r="AD691" s="317"/>
      <c r="AE691" s="317"/>
      <c r="AF691" s="317"/>
      <c r="AG691" s="317"/>
      <c r="AH691" s="317"/>
      <c r="AI691" s="317"/>
      <c r="AJ691" s="317"/>
      <c r="AK691" s="317"/>
      <c r="AL691" s="317"/>
      <c r="AM691" s="317"/>
      <c r="AN691" s="317"/>
      <c r="AO691" s="317"/>
      <c r="AP691" s="317"/>
      <c r="AQ691" s="317"/>
      <c r="AR691" s="317"/>
      <c r="AS691" s="317"/>
      <c r="AT691" s="317"/>
      <c r="AU691" s="317"/>
      <c r="AV691" s="317"/>
      <c r="AW691" s="317"/>
      <c r="AX691" s="317"/>
      <c r="AY691" s="317"/>
      <c r="AZ691" s="317"/>
      <c r="BA691" s="317"/>
      <c r="BB691" s="317"/>
      <c r="BC691" s="317"/>
      <c r="BD691" s="317"/>
      <c r="BE691" s="317"/>
      <c r="BF691" s="317"/>
      <c r="BG691" s="317"/>
      <c r="BH691" s="317"/>
      <c r="BI691" s="317"/>
      <c r="BJ691" s="317"/>
      <c r="BK691" s="317"/>
      <c r="BL691" s="317"/>
      <c r="BM691" s="317"/>
      <c r="BN691" s="317"/>
      <c r="BO691" s="317"/>
      <c r="BP691" s="317"/>
      <c r="BQ691" s="317"/>
      <c r="BR691" s="317"/>
      <c r="BS691" s="317"/>
      <c r="BT691" s="317"/>
      <c r="BU691" s="317"/>
      <c r="BV691" s="317"/>
      <c r="BW691" s="317"/>
      <c r="BX691" s="317"/>
      <c r="BY691" s="317"/>
      <c r="BZ691" s="317"/>
    </row>
    <row r="692" spans="3:78">
      <c r="C692" s="318"/>
      <c r="D692" s="318"/>
      <c r="E692" s="318"/>
      <c r="F692" s="307"/>
      <c r="G692" s="307"/>
      <c r="H692" s="307"/>
      <c r="I692" s="307"/>
      <c r="J692" s="307"/>
      <c r="K692" s="307"/>
      <c r="L692" s="307"/>
      <c r="M692" s="307"/>
      <c r="N692" s="307"/>
      <c r="O692" s="307"/>
      <c r="P692" s="307"/>
      <c r="Q692" s="307"/>
      <c r="R692" s="307"/>
      <c r="S692" s="307"/>
      <c r="T692" s="307"/>
      <c r="U692" s="307"/>
      <c r="V692" s="307"/>
      <c r="W692" s="317"/>
      <c r="X692" s="317"/>
      <c r="Y692" s="317"/>
      <c r="Z692" s="317"/>
      <c r="AA692" s="317"/>
      <c r="AB692" s="317"/>
      <c r="AC692" s="317"/>
      <c r="AD692" s="317"/>
      <c r="AE692" s="317"/>
      <c r="AF692" s="317"/>
      <c r="AG692" s="317"/>
      <c r="AH692" s="317"/>
      <c r="AI692" s="317"/>
      <c r="AJ692" s="317"/>
      <c r="AK692" s="317"/>
      <c r="AL692" s="317"/>
      <c r="AM692" s="317"/>
      <c r="AN692" s="317"/>
      <c r="AO692" s="317"/>
      <c r="AP692" s="317"/>
      <c r="AQ692" s="317"/>
      <c r="AR692" s="317"/>
      <c r="AS692" s="317"/>
      <c r="AT692" s="317"/>
      <c r="AU692" s="317"/>
      <c r="AV692" s="317"/>
      <c r="AW692" s="317"/>
      <c r="AX692" s="317"/>
      <c r="AY692" s="317"/>
      <c r="AZ692" s="317"/>
      <c r="BA692" s="317"/>
      <c r="BB692" s="317"/>
      <c r="BC692" s="317"/>
      <c r="BD692" s="317"/>
      <c r="BE692" s="317"/>
      <c r="BF692" s="317"/>
      <c r="BG692" s="317"/>
      <c r="BH692" s="317"/>
      <c r="BI692" s="317"/>
      <c r="BJ692" s="317"/>
      <c r="BK692" s="317"/>
      <c r="BL692" s="317"/>
      <c r="BM692" s="317"/>
      <c r="BN692" s="317"/>
      <c r="BO692" s="317"/>
      <c r="BP692" s="317"/>
      <c r="BQ692" s="317"/>
      <c r="BR692" s="317"/>
      <c r="BS692" s="317"/>
      <c r="BT692" s="317"/>
      <c r="BU692" s="317"/>
      <c r="BV692" s="317"/>
      <c r="BW692" s="317"/>
      <c r="BX692" s="317"/>
      <c r="BY692" s="317"/>
      <c r="BZ692" s="317"/>
    </row>
    <row r="693" spans="3:78">
      <c r="C693" s="318"/>
      <c r="D693" s="318"/>
      <c r="E693" s="318"/>
      <c r="F693" s="307"/>
      <c r="G693" s="307"/>
      <c r="H693" s="307"/>
      <c r="I693" s="307"/>
      <c r="J693" s="307"/>
      <c r="K693" s="307"/>
      <c r="L693" s="307"/>
      <c r="M693" s="307"/>
      <c r="N693" s="307"/>
      <c r="O693" s="307"/>
      <c r="P693" s="307"/>
      <c r="Q693" s="307"/>
      <c r="R693" s="307"/>
      <c r="S693" s="307"/>
      <c r="T693" s="307"/>
      <c r="U693" s="307"/>
      <c r="V693" s="307"/>
      <c r="W693" s="317"/>
      <c r="X693" s="317"/>
      <c r="Y693" s="317"/>
      <c r="Z693" s="317"/>
      <c r="AA693" s="317"/>
      <c r="AB693" s="317"/>
      <c r="AC693" s="317"/>
      <c r="AD693" s="317"/>
      <c r="AE693" s="317"/>
      <c r="AF693" s="317"/>
      <c r="AG693" s="317"/>
      <c r="AH693" s="317"/>
      <c r="AI693" s="317"/>
      <c r="AJ693" s="317"/>
      <c r="AK693" s="317"/>
      <c r="AL693" s="317"/>
      <c r="AM693" s="317"/>
      <c r="AN693" s="317"/>
      <c r="AO693" s="317"/>
      <c r="AP693" s="317"/>
      <c r="AQ693" s="317"/>
      <c r="AR693" s="317"/>
      <c r="AS693" s="317"/>
      <c r="AT693" s="317"/>
      <c r="AU693" s="317"/>
      <c r="AV693" s="317"/>
      <c r="AW693" s="317"/>
      <c r="AX693" s="317"/>
      <c r="AY693" s="317"/>
      <c r="AZ693" s="317"/>
      <c r="BA693" s="317"/>
      <c r="BB693" s="317"/>
      <c r="BC693" s="317"/>
      <c r="BD693" s="317"/>
      <c r="BE693" s="317"/>
      <c r="BF693" s="317"/>
      <c r="BG693" s="317"/>
      <c r="BH693" s="317"/>
      <c r="BI693" s="317"/>
      <c r="BJ693" s="317"/>
      <c r="BK693" s="317"/>
      <c r="BL693" s="317"/>
      <c r="BM693" s="317"/>
      <c r="BN693" s="317"/>
      <c r="BO693" s="317"/>
      <c r="BP693" s="317"/>
      <c r="BQ693" s="317"/>
      <c r="BR693" s="317"/>
      <c r="BS693" s="317"/>
      <c r="BT693" s="317"/>
      <c r="BU693" s="317"/>
      <c r="BV693" s="317"/>
      <c r="BW693" s="317"/>
      <c r="BX693" s="317"/>
      <c r="BY693" s="317"/>
      <c r="BZ693" s="317"/>
    </row>
    <row r="694" spans="3:78">
      <c r="C694" s="318"/>
      <c r="D694" s="318"/>
      <c r="E694" s="318"/>
      <c r="F694" s="307"/>
      <c r="G694" s="307"/>
      <c r="H694" s="307"/>
      <c r="I694" s="307"/>
      <c r="J694" s="307"/>
      <c r="K694" s="307"/>
      <c r="L694" s="307"/>
      <c r="M694" s="307"/>
      <c r="N694" s="307"/>
      <c r="O694" s="307"/>
      <c r="P694" s="307"/>
      <c r="Q694" s="307"/>
      <c r="R694" s="307"/>
      <c r="S694" s="307"/>
      <c r="T694" s="307"/>
      <c r="U694" s="307"/>
      <c r="V694" s="307"/>
      <c r="W694" s="317"/>
      <c r="X694" s="317"/>
      <c r="Y694" s="317"/>
      <c r="Z694" s="317"/>
      <c r="AA694" s="317"/>
      <c r="AB694" s="317"/>
      <c r="AC694" s="317"/>
      <c r="AD694" s="317"/>
      <c r="AE694" s="317"/>
      <c r="AF694" s="317"/>
      <c r="AG694" s="317"/>
      <c r="AH694" s="317"/>
      <c r="AI694" s="317"/>
      <c r="AJ694" s="317"/>
      <c r="AK694" s="317"/>
      <c r="AL694" s="317"/>
      <c r="AM694" s="317"/>
      <c r="AN694" s="317"/>
      <c r="AO694" s="317"/>
      <c r="AP694" s="317"/>
      <c r="AQ694" s="317"/>
      <c r="AR694" s="317"/>
      <c r="AS694" s="317"/>
      <c r="AT694" s="317"/>
      <c r="AU694" s="317"/>
      <c r="AV694" s="317"/>
      <c r="AW694" s="317"/>
      <c r="AX694" s="317"/>
      <c r="AY694" s="317"/>
      <c r="AZ694" s="317"/>
      <c r="BA694" s="317"/>
      <c r="BB694" s="317"/>
      <c r="BC694" s="317"/>
      <c r="BD694" s="317"/>
      <c r="BE694" s="317"/>
      <c r="BF694" s="317"/>
      <c r="BG694" s="317"/>
      <c r="BH694" s="317"/>
      <c r="BI694" s="317"/>
      <c r="BJ694" s="317"/>
      <c r="BK694" s="317"/>
      <c r="BL694" s="317"/>
      <c r="BM694" s="317"/>
      <c r="BN694" s="317"/>
      <c r="BO694" s="317"/>
      <c r="BP694" s="317"/>
      <c r="BQ694" s="317"/>
      <c r="BR694" s="317"/>
      <c r="BS694" s="317"/>
      <c r="BT694" s="317"/>
      <c r="BU694" s="317"/>
      <c r="BV694" s="317"/>
      <c r="BW694" s="317"/>
      <c r="BX694" s="317"/>
      <c r="BY694" s="317"/>
      <c r="BZ694" s="317"/>
    </row>
    <row r="695" spans="3:78">
      <c r="C695" s="318"/>
      <c r="D695" s="318"/>
      <c r="E695" s="318"/>
      <c r="F695" s="307"/>
      <c r="G695" s="307"/>
      <c r="H695" s="307"/>
      <c r="I695" s="307"/>
      <c r="J695" s="307"/>
      <c r="K695" s="307"/>
      <c r="L695" s="307"/>
      <c r="M695" s="307"/>
      <c r="N695" s="307"/>
      <c r="O695" s="307"/>
      <c r="P695" s="307"/>
      <c r="Q695" s="307"/>
      <c r="R695" s="307"/>
      <c r="S695" s="307"/>
      <c r="T695" s="307"/>
      <c r="U695" s="307"/>
      <c r="V695" s="307"/>
      <c r="W695" s="317"/>
      <c r="X695" s="317"/>
      <c r="Y695" s="317"/>
      <c r="Z695" s="317"/>
      <c r="AA695" s="317"/>
      <c r="AB695" s="317"/>
      <c r="AC695" s="317"/>
      <c r="AD695" s="317"/>
      <c r="AE695" s="317"/>
      <c r="AF695" s="317"/>
      <c r="AG695" s="317"/>
      <c r="AH695" s="317"/>
      <c r="AI695" s="317"/>
      <c r="AJ695" s="317"/>
      <c r="AK695" s="317"/>
      <c r="AL695" s="317"/>
      <c r="AM695" s="317"/>
      <c r="AN695" s="317"/>
      <c r="AO695" s="317"/>
      <c r="AP695" s="317"/>
      <c r="AQ695" s="317"/>
      <c r="AR695" s="317"/>
      <c r="AS695" s="317"/>
      <c r="AT695" s="317"/>
      <c r="AU695" s="317"/>
      <c r="AV695" s="317"/>
      <c r="AW695" s="317"/>
      <c r="AX695" s="317"/>
      <c r="AY695" s="317"/>
      <c r="AZ695" s="317"/>
      <c r="BA695" s="317"/>
      <c r="BB695" s="317"/>
      <c r="BC695" s="317"/>
      <c r="BD695" s="317"/>
      <c r="BE695" s="317"/>
      <c r="BF695" s="317"/>
      <c r="BG695" s="317"/>
      <c r="BH695" s="317"/>
      <c r="BI695" s="317"/>
      <c r="BJ695" s="317"/>
      <c r="BK695" s="317"/>
      <c r="BL695" s="317"/>
      <c r="BM695" s="317"/>
      <c r="BN695" s="317"/>
      <c r="BO695" s="317"/>
      <c r="BP695" s="317"/>
      <c r="BQ695" s="317"/>
      <c r="BR695" s="317"/>
      <c r="BS695" s="317"/>
      <c r="BT695" s="317"/>
      <c r="BU695" s="317"/>
      <c r="BV695" s="317"/>
      <c r="BW695" s="317"/>
      <c r="BX695" s="317"/>
      <c r="BY695" s="317"/>
      <c r="BZ695" s="317"/>
    </row>
    <row r="696" spans="3:78">
      <c r="C696" s="318"/>
      <c r="D696" s="318"/>
      <c r="E696" s="318"/>
      <c r="F696" s="307"/>
      <c r="G696" s="307"/>
      <c r="H696" s="307"/>
      <c r="I696" s="307"/>
      <c r="J696" s="307"/>
      <c r="K696" s="307"/>
      <c r="L696" s="307"/>
      <c r="M696" s="307"/>
      <c r="N696" s="307"/>
      <c r="O696" s="307"/>
      <c r="P696" s="307"/>
      <c r="Q696" s="307"/>
      <c r="R696" s="307"/>
      <c r="S696" s="307"/>
      <c r="T696" s="307"/>
      <c r="U696" s="307"/>
      <c r="V696" s="307"/>
      <c r="W696" s="317"/>
      <c r="X696" s="317"/>
      <c r="Y696" s="317"/>
      <c r="Z696" s="317"/>
      <c r="AA696" s="317"/>
      <c r="AB696" s="317"/>
      <c r="AC696" s="317"/>
      <c r="AD696" s="317"/>
      <c r="AE696" s="317"/>
      <c r="AF696" s="317"/>
      <c r="AG696" s="317"/>
      <c r="AH696" s="317"/>
      <c r="AI696" s="317"/>
      <c r="AJ696" s="317"/>
      <c r="AK696" s="317"/>
      <c r="AL696" s="317"/>
      <c r="AM696" s="317"/>
      <c r="AN696" s="317"/>
      <c r="AO696" s="317"/>
      <c r="AP696" s="317"/>
      <c r="AQ696" s="317"/>
      <c r="AR696" s="317"/>
      <c r="AS696" s="317"/>
      <c r="AT696" s="317"/>
      <c r="AU696" s="317"/>
      <c r="AV696" s="317"/>
      <c r="AW696" s="317"/>
      <c r="AX696" s="317"/>
      <c r="AY696" s="317"/>
      <c r="AZ696" s="317"/>
      <c r="BA696" s="317"/>
      <c r="BB696" s="317"/>
      <c r="BC696" s="317"/>
      <c r="BD696" s="317"/>
      <c r="BE696" s="317"/>
      <c r="BF696" s="317"/>
      <c r="BG696" s="317"/>
      <c r="BH696" s="317"/>
      <c r="BI696" s="317"/>
      <c r="BJ696" s="317"/>
      <c r="BK696" s="317"/>
      <c r="BL696" s="317"/>
      <c r="BM696" s="317"/>
      <c r="BN696" s="317"/>
      <c r="BO696" s="317"/>
      <c r="BP696" s="317"/>
      <c r="BQ696" s="317"/>
      <c r="BR696" s="317"/>
      <c r="BS696" s="317"/>
      <c r="BT696" s="317"/>
      <c r="BU696" s="317"/>
      <c r="BV696" s="317"/>
      <c r="BW696" s="317"/>
      <c r="BX696" s="317"/>
      <c r="BY696" s="317"/>
      <c r="BZ696" s="317"/>
    </row>
    <row r="697" spans="3:78">
      <c r="C697" s="318"/>
      <c r="D697" s="318"/>
      <c r="E697" s="318"/>
      <c r="F697" s="307"/>
      <c r="G697" s="307"/>
      <c r="H697" s="307"/>
      <c r="I697" s="307"/>
      <c r="J697" s="307"/>
      <c r="K697" s="307"/>
      <c r="L697" s="307"/>
      <c r="M697" s="307"/>
      <c r="N697" s="307"/>
      <c r="O697" s="307"/>
      <c r="P697" s="307"/>
      <c r="Q697" s="307"/>
      <c r="R697" s="307"/>
      <c r="S697" s="307"/>
      <c r="T697" s="307"/>
      <c r="U697" s="307"/>
      <c r="V697" s="307"/>
      <c r="W697" s="317"/>
      <c r="X697" s="317"/>
      <c r="Y697" s="317"/>
      <c r="Z697" s="317"/>
      <c r="AA697" s="317"/>
      <c r="AB697" s="317"/>
      <c r="AC697" s="317"/>
      <c r="AD697" s="317"/>
      <c r="AE697" s="317"/>
      <c r="AF697" s="317"/>
      <c r="AG697" s="317"/>
      <c r="AH697" s="317"/>
      <c r="AI697" s="317"/>
      <c r="AJ697" s="317"/>
      <c r="AK697" s="317"/>
      <c r="AL697" s="317"/>
      <c r="AM697" s="317"/>
      <c r="AN697" s="317"/>
      <c r="AO697" s="317"/>
      <c r="AP697" s="317"/>
      <c r="AQ697" s="317"/>
      <c r="AR697" s="317"/>
      <c r="AS697" s="317"/>
      <c r="AT697" s="317"/>
      <c r="AU697" s="317"/>
      <c r="AV697" s="317"/>
      <c r="AW697" s="317"/>
      <c r="AX697" s="317"/>
      <c r="AY697" s="317"/>
      <c r="AZ697" s="317"/>
      <c r="BA697" s="317"/>
      <c r="BB697" s="317"/>
      <c r="BC697" s="317"/>
      <c r="BD697" s="317"/>
      <c r="BE697" s="317"/>
      <c r="BF697" s="317"/>
      <c r="BG697" s="317"/>
      <c r="BH697" s="317"/>
      <c r="BI697" s="317"/>
      <c r="BJ697" s="317"/>
      <c r="BK697" s="317"/>
      <c r="BL697" s="317"/>
      <c r="BM697" s="317"/>
      <c r="BN697" s="317"/>
      <c r="BO697" s="317"/>
      <c r="BP697" s="317"/>
      <c r="BQ697" s="317"/>
      <c r="BR697" s="317"/>
      <c r="BS697" s="317"/>
      <c r="BT697" s="317"/>
      <c r="BU697" s="317"/>
      <c r="BV697" s="317"/>
      <c r="BW697" s="317"/>
      <c r="BX697" s="317"/>
      <c r="BY697" s="317"/>
      <c r="BZ697" s="317"/>
    </row>
    <row r="698" spans="3:78">
      <c r="C698" s="318"/>
      <c r="D698" s="318"/>
      <c r="E698" s="318"/>
      <c r="F698" s="307"/>
      <c r="G698" s="307"/>
      <c r="H698" s="307"/>
      <c r="I698" s="307"/>
      <c r="J698" s="307"/>
      <c r="K698" s="307"/>
      <c r="L698" s="307"/>
      <c r="M698" s="307"/>
      <c r="N698" s="307"/>
      <c r="O698" s="307"/>
      <c r="P698" s="307"/>
      <c r="Q698" s="307"/>
      <c r="R698" s="307"/>
      <c r="S698" s="307"/>
      <c r="T698" s="307"/>
      <c r="U698" s="307"/>
      <c r="V698" s="307"/>
      <c r="W698" s="317"/>
      <c r="X698" s="317"/>
      <c r="Y698" s="317"/>
      <c r="Z698" s="317"/>
      <c r="AA698" s="317"/>
      <c r="AB698" s="317"/>
      <c r="AC698" s="317"/>
      <c r="AD698" s="317"/>
      <c r="AE698" s="317"/>
      <c r="AF698" s="317"/>
      <c r="AG698" s="317"/>
      <c r="AH698" s="317"/>
      <c r="AI698" s="317"/>
      <c r="AJ698" s="317"/>
      <c r="AK698" s="317"/>
      <c r="AL698" s="317"/>
      <c r="AM698" s="317"/>
      <c r="AN698" s="317"/>
      <c r="AO698" s="317"/>
      <c r="AP698" s="317"/>
      <c r="AQ698" s="317"/>
      <c r="AR698" s="317"/>
      <c r="AS698" s="317"/>
      <c r="AT698" s="317"/>
      <c r="AU698" s="317"/>
      <c r="AV698" s="317"/>
      <c r="AW698" s="317"/>
      <c r="AX698" s="317"/>
      <c r="AY698" s="317"/>
      <c r="AZ698" s="317"/>
      <c r="BA698" s="317"/>
      <c r="BB698" s="317"/>
      <c r="BC698" s="317"/>
      <c r="BD698" s="317"/>
      <c r="BE698" s="317"/>
      <c r="BF698" s="317"/>
      <c r="BG698" s="317"/>
      <c r="BH698" s="317"/>
      <c r="BI698" s="317"/>
      <c r="BJ698" s="317"/>
      <c r="BK698" s="317"/>
      <c r="BL698" s="317"/>
      <c r="BM698" s="317"/>
      <c r="BN698" s="317"/>
      <c r="BO698" s="317"/>
      <c r="BP698" s="317"/>
      <c r="BQ698" s="317"/>
      <c r="BR698" s="317"/>
      <c r="BS698" s="317"/>
      <c r="BT698" s="317"/>
      <c r="BU698" s="317"/>
      <c r="BV698" s="317"/>
      <c r="BW698" s="317"/>
      <c r="BX698" s="317"/>
      <c r="BY698" s="317"/>
      <c r="BZ698" s="317"/>
    </row>
    <row r="699" spans="3:78">
      <c r="C699" s="318"/>
      <c r="D699" s="318"/>
      <c r="E699" s="318"/>
      <c r="F699" s="307"/>
      <c r="G699" s="307"/>
      <c r="H699" s="307"/>
      <c r="I699" s="307"/>
      <c r="J699" s="307"/>
      <c r="K699" s="307"/>
      <c r="L699" s="307"/>
      <c r="M699" s="307"/>
      <c r="N699" s="307"/>
      <c r="O699" s="307"/>
      <c r="P699" s="307"/>
      <c r="Q699" s="307"/>
      <c r="R699" s="307"/>
      <c r="S699" s="307"/>
      <c r="T699" s="307"/>
      <c r="U699" s="307"/>
      <c r="V699" s="307"/>
      <c r="W699" s="317"/>
      <c r="X699" s="317"/>
      <c r="Y699" s="317"/>
      <c r="Z699" s="317"/>
      <c r="AA699" s="317"/>
      <c r="AB699" s="317"/>
      <c r="AC699" s="317"/>
      <c r="AD699" s="317"/>
      <c r="AE699" s="317"/>
      <c r="AF699" s="317"/>
      <c r="AG699" s="317"/>
      <c r="AH699" s="317"/>
      <c r="AI699" s="317"/>
      <c r="AJ699" s="317"/>
      <c r="AK699" s="317"/>
      <c r="AL699" s="317"/>
      <c r="AM699" s="317"/>
      <c r="AN699" s="317"/>
      <c r="AO699" s="317"/>
      <c r="AP699" s="317"/>
      <c r="AQ699" s="317"/>
      <c r="AR699" s="317"/>
      <c r="AS699" s="317"/>
      <c r="AT699" s="317"/>
      <c r="AU699" s="317"/>
      <c r="AV699" s="317"/>
      <c r="AW699" s="317"/>
      <c r="AX699" s="317"/>
      <c r="AY699" s="317"/>
      <c r="AZ699" s="317"/>
      <c r="BA699" s="317"/>
      <c r="BB699" s="317"/>
      <c r="BC699" s="317"/>
      <c r="BD699" s="317"/>
      <c r="BE699" s="317"/>
      <c r="BF699" s="317"/>
      <c r="BG699" s="317"/>
      <c r="BH699" s="317"/>
      <c r="BI699" s="317"/>
      <c r="BJ699" s="317"/>
      <c r="BK699" s="317"/>
      <c r="BL699" s="317"/>
      <c r="BM699" s="317"/>
      <c r="BN699" s="317"/>
      <c r="BO699" s="317"/>
      <c r="BP699" s="317"/>
      <c r="BQ699" s="317"/>
      <c r="BR699" s="317"/>
      <c r="BS699" s="317"/>
      <c r="BT699" s="317"/>
      <c r="BU699" s="317"/>
      <c r="BV699" s="317"/>
      <c r="BW699" s="317"/>
      <c r="BX699" s="317"/>
      <c r="BY699" s="317"/>
      <c r="BZ699" s="317"/>
    </row>
    <row r="700" spans="3:78">
      <c r="C700" s="318"/>
      <c r="D700" s="318"/>
      <c r="E700" s="318"/>
      <c r="F700" s="307"/>
      <c r="G700" s="307"/>
      <c r="H700" s="307"/>
      <c r="I700" s="307"/>
      <c r="J700" s="307"/>
      <c r="K700" s="307"/>
      <c r="L700" s="307"/>
      <c r="M700" s="307"/>
      <c r="N700" s="307"/>
      <c r="O700" s="307"/>
      <c r="P700" s="307"/>
      <c r="Q700" s="307"/>
      <c r="R700" s="307"/>
      <c r="S700" s="307"/>
      <c r="T700" s="307"/>
      <c r="U700" s="307"/>
      <c r="V700" s="307"/>
      <c r="W700" s="317"/>
      <c r="X700" s="317"/>
      <c r="Y700" s="317"/>
      <c r="Z700" s="317"/>
      <c r="AA700" s="317"/>
      <c r="AB700" s="317"/>
      <c r="AC700" s="317"/>
      <c r="AD700" s="317"/>
      <c r="AE700" s="317"/>
      <c r="AF700" s="317"/>
      <c r="AG700" s="317"/>
      <c r="AH700" s="317"/>
      <c r="AI700" s="317"/>
      <c r="AJ700" s="317"/>
      <c r="AK700" s="317"/>
      <c r="AL700" s="317"/>
      <c r="AM700" s="317"/>
      <c r="AN700" s="317"/>
      <c r="AO700" s="317"/>
      <c r="AP700" s="317"/>
      <c r="AQ700" s="317"/>
      <c r="AR700" s="317"/>
      <c r="AS700" s="317"/>
      <c r="AT700" s="317"/>
      <c r="AU700" s="317"/>
      <c r="AV700" s="317"/>
      <c r="AW700" s="317"/>
      <c r="AX700" s="317"/>
      <c r="AY700" s="317"/>
      <c r="AZ700" s="317"/>
      <c r="BA700" s="317"/>
      <c r="BB700" s="317"/>
      <c r="BC700" s="317"/>
      <c r="BD700" s="317"/>
      <c r="BE700" s="317"/>
      <c r="BF700" s="317"/>
      <c r="BG700" s="317"/>
      <c r="BH700" s="317"/>
      <c r="BI700" s="317"/>
      <c r="BJ700" s="317"/>
      <c r="BK700" s="317"/>
      <c r="BL700" s="317"/>
      <c r="BM700" s="317"/>
      <c r="BN700" s="317"/>
      <c r="BO700" s="317"/>
      <c r="BP700" s="317"/>
      <c r="BQ700" s="317"/>
      <c r="BR700" s="317"/>
      <c r="BS700" s="317"/>
      <c r="BT700" s="317"/>
      <c r="BU700" s="317"/>
      <c r="BV700" s="317"/>
      <c r="BW700" s="317"/>
      <c r="BX700" s="317"/>
      <c r="BY700" s="317"/>
      <c r="BZ700" s="317"/>
    </row>
    <row r="701" spans="3:78">
      <c r="C701" s="318"/>
      <c r="D701" s="318"/>
      <c r="E701" s="318"/>
      <c r="F701" s="307"/>
      <c r="G701" s="307"/>
      <c r="H701" s="307"/>
      <c r="I701" s="307"/>
      <c r="J701" s="307"/>
      <c r="K701" s="307"/>
      <c r="L701" s="307"/>
      <c r="M701" s="307"/>
      <c r="N701" s="307"/>
      <c r="O701" s="307"/>
      <c r="P701" s="307"/>
      <c r="Q701" s="307"/>
      <c r="R701" s="307"/>
      <c r="S701" s="307"/>
      <c r="T701" s="307"/>
      <c r="U701" s="307"/>
      <c r="V701" s="307"/>
      <c r="W701" s="317"/>
      <c r="X701" s="317"/>
      <c r="Y701" s="317"/>
      <c r="Z701" s="317"/>
      <c r="AA701" s="317"/>
      <c r="AB701" s="317"/>
      <c r="AC701" s="317"/>
      <c r="AD701" s="317"/>
      <c r="AE701" s="317"/>
      <c r="AF701" s="317"/>
      <c r="AG701" s="317"/>
      <c r="AH701" s="317"/>
      <c r="AI701" s="317"/>
      <c r="AJ701" s="317"/>
      <c r="AK701" s="317"/>
      <c r="AL701" s="317"/>
      <c r="AM701" s="317"/>
      <c r="AN701" s="317"/>
      <c r="AO701" s="317"/>
      <c r="AP701" s="317"/>
      <c r="AQ701" s="317"/>
      <c r="AR701" s="317"/>
      <c r="AS701" s="317"/>
      <c r="AT701" s="317"/>
      <c r="AU701" s="317"/>
      <c r="AV701" s="317"/>
      <c r="AW701" s="317"/>
      <c r="AX701" s="317"/>
      <c r="AY701" s="317"/>
      <c r="AZ701" s="317"/>
      <c r="BA701" s="317"/>
      <c r="BB701" s="317"/>
      <c r="BC701" s="317"/>
      <c r="BD701" s="317"/>
      <c r="BE701" s="317"/>
      <c r="BF701" s="317"/>
      <c r="BG701" s="317"/>
      <c r="BH701" s="317"/>
      <c r="BI701" s="317"/>
      <c r="BJ701" s="317"/>
      <c r="BK701" s="317"/>
      <c r="BL701" s="317"/>
      <c r="BM701" s="317"/>
      <c r="BN701" s="317"/>
      <c r="BO701" s="317"/>
      <c r="BP701" s="317"/>
      <c r="BQ701" s="317"/>
      <c r="BR701" s="317"/>
      <c r="BS701" s="317"/>
      <c r="BT701" s="317"/>
      <c r="BU701" s="317"/>
      <c r="BV701" s="317"/>
      <c r="BW701" s="317"/>
      <c r="BX701" s="317"/>
      <c r="BY701" s="317"/>
      <c r="BZ701" s="317"/>
    </row>
    <row r="702" spans="3:78">
      <c r="C702" s="318"/>
      <c r="D702" s="318"/>
      <c r="E702" s="318"/>
      <c r="F702" s="307"/>
      <c r="G702" s="307"/>
      <c r="H702" s="307"/>
      <c r="I702" s="307"/>
      <c r="J702" s="307"/>
      <c r="K702" s="307"/>
      <c r="L702" s="307"/>
      <c r="M702" s="307"/>
      <c r="N702" s="307"/>
      <c r="O702" s="307"/>
      <c r="P702" s="307"/>
      <c r="Q702" s="307"/>
      <c r="R702" s="307"/>
      <c r="S702" s="307"/>
      <c r="T702" s="307"/>
      <c r="U702" s="307"/>
      <c r="V702" s="307"/>
      <c r="W702" s="317"/>
      <c r="X702" s="317"/>
      <c r="Y702" s="317"/>
      <c r="Z702" s="317"/>
      <c r="AA702" s="317"/>
      <c r="AB702" s="317"/>
      <c r="AC702" s="317"/>
      <c r="AD702" s="317"/>
      <c r="AE702" s="317"/>
      <c r="AF702" s="317"/>
      <c r="AG702" s="317"/>
      <c r="AH702" s="317"/>
      <c r="AI702" s="317"/>
      <c r="AJ702" s="317"/>
      <c r="AK702" s="317"/>
      <c r="AL702" s="317"/>
      <c r="AM702" s="317"/>
      <c r="AN702" s="317"/>
      <c r="AO702" s="317"/>
      <c r="AP702" s="317"/>
      <c r="AQ702" s="317"/>
      <c r="AR702" s="317"/>
      <c r="AS702" s="317"/>
      <c r="AT702" s="317"/>
      <c r="AU702" s="317"/>
      <c r="AV702" s="317"/>
      <c r="AW702" s="317"/>
      <c r="AX702" s="317"/>
      <c r="AY702" s="317"/>
      <c r="AZ702" s="317"/>
      <c r="BA702" s="317"/>
      <c r="BB702" s="317"/>
      <c r="BC702" s="317"/>
      <c r="BD702" s="317"/>
      <c r="BE702" s="317"/>
      <c r="BF702" s="317"/>
      <c r="BG702" s="317"/>
      <c r="BH702" s="317"/>
      <c r="BI702" s="317"/>
      <c r="BJ702" s="317"/>
      <c r="BK702" s="317"/>
      <c r="BL702" s="317"/>
      <c r="BM702" s="317"/>
      <c r="BN702" s="317"/>
      <c r="BO702" s="317"/>
      <c r="BP702" s="317"/>
      <c r="BQ702" s="317"/>
      <c r="BR702" s="317"/>
      <c r="BS702" s="317"/>
      <c r="BT702" s="317"/>
      <c r="BU702" s="317"/>
      <c r="BV702" s="317"/>
      <c r="BW702" s="317"/>
      <c r="BX702" s="317"/>
      <c r="BY702" s="317"/>
      <c r="BZ702" s="317"/>
    </row>
    <row r="703" spans="3:78">
      <c r="C703" s="318"/>
      <c r="D703" s="318"/>
      <c r="E703" s="318"/>
      <c r="F703" s="307"/>
      <c r="G703" s="307"/>
      <c r="H703" s="307"/>
      <c r="I703" s="307"/>
      <c r="J703" s="307"/>
      <c r="K703" s="307"/>
      <c r="L703" s="307"/>
      <c r="M703" s="307"/>
      <c r="N703" s="307"/>
      <c r="O703" s="307"/>
      <c r="P703" s="307"/>
      <c r="Q703" s="307"/>
      <c r="R703" s="307"/>
      <c r="S703" s="307"/>
      <c r="T703" s="307"/>
      <c r="U703" s="307"/>
      <c r="V703" s="307"/>
      <c r="W703" s="317"/>
      <c r="X703" s="317"/>
      <c r="Y703" s="317"/>
      <c r="Z703" s="317"/>
      <c r="AA703" s="317"/>
      <c r="AB703" s="317"/>
      <c r="AC703" s="317"/>
      <c r="AD703" s="317"/>
      <c r="AE703" s="317"/>
      <c r="AF703" s="317"/>
      <c r="AG703" s="317"/>
      <c r="AH703" s="317"/>
      <c r="AI703" s="317"/>
      <c r="AJ703" s="317"/>
      <c r="AK703" s="317"/>
      <c r="AL703" s="317"/>
      <c r="AM703" s="317"/>
      <c r="AN703" s="317"/>
      <c r="AO703" s="317"/>
      <c r="AP703" s="317"/>
      <c r="AQ703" s="317"/>
      <c r="AR703" s="317"/>
      <c r="AS703" s="317"/>
      <c r="AT703" s="317"/>
      <c r="AU703" s="317"/>
      <c r="AV703" s="317"/>
      <c r="AW703" s="317"/>
      <c r="AX703" s="317"/>
      <c r="AY703" s="317"/>
      <c r="AZ703" s="317"/>
      <c r="BA703" s="317"/>
      <c r="BB703" s="317"/>
      <c r="BC703" s="317"/>
      <c r="BD703" s="317"/>
      <c r="BE703" s="317"/>
      <c r="BF703" s="317"/>
      <c r="BG703" s="317"/>
      <c r="BH703" s="317"/>
      <c r="BI703" s="317"/>
      <c r="BJ703" s="317"/>
      <c r="BK703" s="317"/>
      <c r="BL703" s="317"/>
      <c r="BM703" s="317"/>
      <c r="BN703" s="317"/>
      <c r="BO703" s="317"/>
      <c r="BP703" s="317"/>
      <c r="BQ703" s="317"/>
      <c r="BR703" s="317"/>
      <c r="BS703" s="317"/>
      <c r="BT703" s="317"/>
      <c r="BU703" s="317"/>
      <c r="BV703" s="317"/>
      <c r="BW703" s="317"/>
      <c r="BX703" s="317"/>
      <c r="BY703" s="317"/>
      <c r="BZ703" s="317"/>
    </row>
    <row r="704" spans="3:78">
      <c r="C704" s="318"/>
      <c r="D704" s="318"/>
      <c r="E704" s="318"/>
      <c r="F704" s="307"/>
      <c r="G704" s="307"/>
      <c r="H704" s="307"/>
      <c r="I704" s="307"/>
      <c r="J704" s="307"/>
      <c r="K704" s="307"/>
      <c r="L704" s="307"/>
      <c r="M704" s="307"/>
      <c r="N704" s="307"/>
      <c r="O704" s="307"/>
      <c r="P704" s="307"/>
      <c r="Q704" s="307"/>
      <c r="R704" s="307"/>
      <c r="S704" s="307"/>
      <c r="T704" s="307"/>
      <c r="U704" s="307"/>
      <c r="V704" s="307"/>
      <c r="W704" s="317"/>
      <c r="X704" s="317"/>
      <c r="Y704" s="317"/>
      <c r="Z704" s="317"/>
      <c r="AA704" s="317"/>
      <c r="AB704" s="317"/>
      <c r="AC704" s="317"/>
      <c r="AD704" s="317"/>
      <c r="AE704" s="317"/>
      <c r="AF704" s="317"/>
      <c r="AG704" s="317"/>
      <c r="AH704" s="317"/>
      <c r="AI704" s="317"/>
      <c r="AJ704" s="317"/>
      <c r="AK704" s="317"/>
      <c r="AL704" s="317"/>
      <c r="AM704" s="317"/>
      <c r="AN704" s="317"/>
      <c r="AO704" s="317"/>
      <c r="AP704" s="317"/>
      <c r="AQ704" s="317"/>
      <c r="AR704" s="317"/>
      <c r="AS704" s="317"/>
      <c r="AT704" s="317"/>
      <c r="AU704" s="317"/>
      <c r="AV704" s="317"/>
      <c r="AW704" s="317"/>
      <c r="AX704" s="317"/>
      <c r="AY704" s="317"/>
      <c r="AZ704" s="317"/>
      <c r="BA704" s="317"/>
      <c r="BB704" s="317"/>
      <c r="BC704" s="317"/>
      <c r="BD704" s="317"/>
      <c r="BE704" s="317"/>
      <c r="BF704" s="317"/>
      <c r="BG704" s="317"/>
      <c r="BH704" s="317"/>
      <c r="BI704" s="317"/>
      <c r="BJ704" s="317"/>
      <c r="BK704" s="317"/>
      <c r="BL704" s="317"/>
      <c r="BM704" s="317"/>
      <c r="BN704" s="317"/>
      <c r="BO704" s="317"/>
      <c r="BP704" s="317"/>
      <c r="BQ704" s="317"/>
      <c r="BR704" s="317"/>
      <c r="BS704" s="317"/>
      <c r="BT704" s="317"/>
      <c r="BU704" s="317"/>
      <c r="BV704" s="317"/>
      <c r="BW704" s="317"/>
      <c r="BX704" s="317"/>
      <c r="BY704" s="317"/>
      <c r="BZ704" s="317"/>
    </row>
    <row r="705" spans="3:78">
      <c r="C705" s="318"/>
      <c r="D705" s="318"/>
      <c r="E705" s="318"/>
      <c r="F705" s="307"/>
      <c r="G705" s="307"/>
      <c r="H705" s="307"/>
      <c r="I705" s="307"/>
      <c r="J705" s="307"/>
      <c r="K705" s="307"/>
      <c r="L705" s="307"/>
      <c r="M705" s="307"/>
      <c r="N705" s="307"/>
      <c r="O705" s="307"/>
      <c r="P705" s="307"/>
      <c r="Q705" s="307"/>
      <c r="R705" s="307"/>
      <c r="S705" s="307"/>
      <c r="T705" s="307"/>
      <c r="U705" s="307"/>
      <c r="V705" s="307"/>
      <c r="W705" s="317"/>
      <c r="X705" s="317"/>
      <c r="Y705" s="317"/>
      <c r="Z705" s="317"/>
      <c r="AA705" s="317"/>
      <c r="AB705" s="317"/>
      <c r="AC705" s="317"/>
      <c r="AD705" s="317"/>
      <c r="AE705" s="317"/>
      <c r="AF705" s="317"/>
      <c r="AG705" s="317"/>
      <c r="AH705" s="317"/>
      <c r="AI705" s="317"/>
      <c r="AJ705" s="317"/>
      <c r="AK705" s="317"/>
      <c r="AL705" s="317"/>
      <c r="AM705" s="317"/>
      <c r="AN705" s="317"/>
      <c r="AO705" s="317"/>
      <c r="AP705" s="317"/>
      <c r="AQ705" s="317"/>
      <c r="AR705" s="317"/>
      <c r="AS705" s="317"/>
      <c r="AT705" s="317"/>
      <c r="AU705" s="317"/>
      <c r="AV705" s="317"/>
      <c r="AW705" s="317"/>
      <c r="AX705" s="317"/>
      <c r="AY705" s="317"/>
      <c r="AZ705" s="317"/>
      <c r="BA705" s="317"/>
      <c r="BB705" s="317"/>
      <c r="BC705" s="317"/>
      <c r="BD705" s="317"/>
      <c r="BE705" s="317"/>
      <c r="BF705" s="317"/>
      <c r="BG705" s="317"/>
      <c r="BH705" s="317"/>
      <c r="BI705" s="317"/>
      <c r="BJ705" s="317"/>
      <c r="BK705" s="317"/>
      <c r="BL705" s="317"/>
      <c r="BM705" s="317"/>
      <c r="BN705" s="317"/>
      <c r="BO705" s="317"/>
      <c r="BP705" s="317"/>
      <c r="BQ705" s="317"/>
      <c r="BR705" s="317"/>
      <c r="BS705" s="317"/>
      <c r="BT705" s="317"/>
      <c r="BU705" s="317"/>
      <c r="BV705" s="317"/>
      <c r="BW705" s="317"/>
      <c r="BX705" s="317"/>
      <c r="BY705" s="317"/>
      <c r="BZ705" s="317"/>
    </row>
    <row r="706" spans="3:78">
      <c r="C706" s="318"/>
      <c r="D706" s="318"/>
      <c r="E706" s="318"/>
      <c r="F706" s="307"/>
      <c r="G706" s="307"/>
      <c r="H706" s="307"/>
      <c r="I706" s="307"/>
      <c r="J706" s="307"/>
      <c r="K706" s="307"/>
      <c r="L706" s="307"/>
      <c r="M706" s="307"/>
      <c r="N706" s="307"/>
      <c r="O706" s="307"/>
      <c r="P706" s="307"/>
      <c r="Q706" s="307"/>
      <c r="R706" s="307"/>
      <c r="S706" s="307"/>
      <c r="T706" s="307"/>
      <c r="U706" s="307"/>
      <c r="V706" s="307"/>
      <c r="W706" s="317"/>
      <c r="X706" s="317"/>
      <c r="Y706" s="317"/>
      <c r="Z706" s="317"/>
      <c r="AA706" s="317"/>
      <c r="AB706" s="317"/>
      <c r="AC706" s="317"/>
      <c r="AD706" s="317"/>
      <c r="AE706" s="317"/>
      <c r="AF706" s="317"/>
      <c r="AG706" s="317"/>
      <c r="AH706" s="317"/>
      <c r="AI706" s="317"/>
      <c r="AJ706" s="317"/>
      <c r="AK706" s="317"/>
      <c r="AL706" s="317"/>
      <c r="AM706" s="317"/>
      <c r="AN706" s="317"/>
      <c r="AO706" s="317"/>
      <c r="AP706" s="317"/>
      <c r="AQ706" s="317"/>
      <c r="AR706" s="317"/>
      <c r="AS706" s="317"/>
      <c r="AT706" s="317"/>
      <c r="AU706" s="317"/>
      <c r="AV706" s="317"/>
      <c r="AW706" s="317"/>
      <c r="AX706" s="317"/>
      <c r="AY706" s="317"/>
      <c r="AZ706" s="317"/>
      <c r="BA706" s="317"/>
      <c r="BB706" s="317"/>
      <c r="BC706" s="317"/>
      <c r="BD706" s="317"/>
      <c r="BE706" s="317"/>
      <c r="BF706" s="317"/>
      <c r="BG706" s="317"/>
      <c r="BH706" s="317"/>
      <c r="BI706" s="317"/>
      <c r="BJ706" s="317"/>
      <c r="BK706" s="317"/>
      <c r="BL706" s="317"/>
      <c r="BM706" s="317"/>
      <c r="BN706" s="317"/>
      <c r="BO706" s="317"/>
      <c r="BP706" s="317"/>
      <c r="BQ706" s="317"/>
      <c r="BR706" s="317"/>
      <c r="BS706" s="317"/>
      <c r="BT706" s="317"/>
      <c r="BU706" s="317"/>
      <c r="BV706" s="317"/>
      <c r="BW706" s="317"/>
      <c r="BX706" s="317"/>
      <c r="BY706" s="317"/>
      <c r="BZ706" s="317"/>
    </row>
    <row r="707" spans="3:78">
      <c r="C707" s="318"/>
      <c r="D707" s="318"/>
      <c r="E707" s="318"/>
      <c r="F707" s="307"/>
      <c r="G707" s="307"/>
      <c r="H707" s="307"/>
      <c r="I707" s="307"/>
      <c r="J707" s="307"/>
      <c r="K707" s="307"/>
      <c r="L707" s="307"/>
      <c r="M707" s="307"/>
      <c r="N707" s="307"/>
      <c r="O707" s="307"/>
      <c r="P707" s="307"/>
      <c r="Q707" s="307"/>
      <c r="R707" s="307"/>
      <c r="S707" s="307"/>
      <c r="T707" s="307"/>
      <c r="U707" s="307"/>
      <c r="V707" s="307"/>
      <c r="W707" s="317"/>
      <c r="X707" s="317"/>
      <c r="Y707" s="317"/>
      <c r="Z707" s="317"/>
      <c r="AA707" s="317"/>
      <c r="AB707" s="317"/>
      <c r="AC707" s="317"/>
      <c r="AD707" s="317"/>
      <c r="AE707" s="317"/>
      <c r="AF707" s="317"/>
      <c r="AG707" s="317"/>
      <c r="AH707" s="317"/>
      <c r="AI707" s="317"/>
      <c r="AJ707" s="317"/>
      <c r="AK707" s="317"/>
      <c r="AL707" s="317"/>
      <c r="AM707" s="317"/>
      <c r="AN707" s="317"/>
      <c r="AO707" s="317"/>
      <c r="AP707" s="317"/>
      <c r="AQ707" s="317"/>
      <c r="AR707" s="317"/>
      <c r="AS707" s="317"/>
      <c r="AT707" s="317"/>
      <c r="AU707" s="317"/>
      <c r="AV707" s="317"/>
      <c r="AW707" s="317"/>
      <c r="AX707" s="317"/>
      <c r="AY707" s="317"/>
      <c r="AZ707" s="317"/>
      <c r="BA707" s="317"/>
      <c r="BB707" s="317"/>
      <c r="BC707" s="317"/>
      <c r="BD707" s="317"/>
      <c r="BE707" s="317"/>
      <c r="BF707" s="317"/>
      <c r="BG707" s="317"/>
      <c r="BH707" s="317"/>
      <c r="BI707" s="317"/>
      <c r="BJ707" s="317"/>
      <c r="BK707" s="317"/>
      <c r="BL707" s="317"/>
      <c r="BM707" s="317"/>
      <c r="BN707" s="317"/>
      <c r="BO707" s="317"/>
      <c r="BP707" s="317"/>
      <c r="BQ707" s="317"/>
      <c r="BR707" s="317"/>
      <c r="BS707" s="317"/>
      <c r="BT707" s="317"/>
      <c r="BU707" s="317"/>
      <c r="BV707" s="317"/>
      <c r="BW707" s="317"/>
      <c r="BX707" s="317"/>
      <c r="BY707" s="317"/>
      <c r="BZ707" s="317"/>
    </row>
    <row r="708" spans="3:78">
      <c r="C708" s="318"/>
      <c r="D708" s="318"/>
      <c r="E708" s="318"/>
      <c r="F708" s="307"/>
      <c r="G708" s="307"/>
      <c r="H708" s="307"/>
      <c r="I708" s="307"/>
      <c r="J708" s="307"/>
      <c r="K708" s="307"/>
      <c r="L708" s="307"/>
      <c r="M708" s="307"/>
      <c r="N708" s="307"/>
      <c r="O708" s="307"/>
      <c r="P708" s="307"/>
      <c r="Q708" s="307"/>
      <c r="R708" s="307"/>
      <c r="S708" s="307"/>
      <c r="T708" s="307"/>
      <c r="U708" s="307"/>
      <c r="V708" s="307"/>
      <c r="W708" s="317"/>
      <c r="X708" s="317"/>
      <c r="Y708" s="317"/>
      <c r="Z708" s="317"/>
      <c r="AA708" s="317"/>
      <c r="AB708" s="317"/>
      <c r="AC708" s="317"/>
      <c r="AD708" s="317"/>
      <c r="AE708" s="317"/>
      <c r="AF708" s="317"/>
      <c r="AG708" s="317"/>
      <c r="AH708" s="317"/>
      <c r="AI708" s="317"/>
      <c r="AJ708" s="317"/>
      <c r="AK708" s="317"/>
      <c r="AL708" s="317"/>
      <c r="AM708" s="317"/>
      <c r="AN708" s="317"/>
      <c r="AO708" s="317"/>
      <c r="AP708" s="317"/>
      <c r="AQ708" s="317"/>
      <c r="AR708" s="317"/>
      <c r="AS708" s="317"/>
      <c r="AT708" s="317"/>
      <c r="AU708" s="317"/>
      <c r="AV708" s="317"/>
      <c r="AW708" s="317"/>
      <c r="AX708" s="317"/>
      <c r="AY708" s="317"/>
      <c r="AZ708" s="317"/>
      <c r="BA708" s="317"/>
      <c r="BB708" s="317"/>
      <c r="BC708" s="317"/>
      <c r="BD708" s="317"/>
      <c r="BE708" s="317"/>
      <c r="BF708" s="317"/>
      <c r="BG708" s="317"/>
      <c r="BH708" s="317"/>
      <c r="BI708" s="317"/>
      <c r="BJ708" s="317"/>
      <c r="BK708" s="317"/>
      <c r="BL708" s="317"/>
      <c r="BM708" s="317"/>
      <c r="BN708" s="317"/>
      <c r="BO708" s="317"/>
      <c r="BP708" s="317"/>
      <c r="BQ708" s="317"/>
      <c r="BR708" s="317"/>
      <c r="BS708" s="317"/>
      <c r="BT708" s="317"/>
      <c r="BU708" s="317"/>
      <c r="BV708" s="317"/>
      <c r="BW708" s="317"/>
      <c r="BX708" s="317"/>
      <c r="BY708" s="317"/>
      <c r="BZ708" s="317"/>
    </row>
    <row r="709" spans="3:78">
      <c r="C709" s="318"/>
      <c r="D709" s="318"/>
      <c r="E709" s="318"/>
      <c r="F709" s="307"/>
      <c r="G709" s="307"/>
      <c r="H709" s="307"/>
      <c r="I709" s="307"/>
      <c r="J709" s="307"/>
      <c r="K709" s="307"/>
      <c r="L709" s="307"/>
      <c r="M709" s="307"/>
      <c r="N709" s="307"/>
      <c r="O709" s="307"/>
      <c r="P709" s="307"/>
      <c r="Q709" s="307"/>
      <c r="R709" s="307"/>
      <c r="S709" s="307"/>
      <c r="T709" s="307"/>
      <c r="U709" s="307"/>
      <c r="V709" s="307"/>
      <c r="W709" s="317"/>
      <c r="X709" s="317"/>
      <c r="Y709" s="317"/>
      <c r="Z709" s="317"/>
      <c r="AA709" s="317"/>
      <c r="AB709" s="317"/>
      <c r="AC709" s="317"/>
      <c r="AD709" s="317"/>
      <c r="AE709" s="317"/>
      <c r="AF709" s="317"/>
      <c r="AG709" s="317"/>
      <c r="AH709" s="317"/>
      <c r="AI709" s="317"/>
      <c r="AJ709" s="317"/>
      <c r="AK709" s="317"/>
      <c r="AL709" s="317"/>
      <c r="AM709" s="317"/>
      <c r="AN709" s="317"/>
      <c r="AO709" s="317"/>
      <c r="AP709" s="317"/>
      <c r="AQ709" s="317"/>
      <c r="AR709" s="317"/>
      <c r="AS709" s="317"/>
      <c r="AT709" s="317"/>
      <c r="AU709" s="317"/>
      <c r="AV709" s="317"/>
      <c r="AW709" s="317"/>
      <c r="AX709" s="317"/>
      <c r="AY709" s="317"/>
      <c r="AZ709" s="317"/>
      <c r="BA709" s="317"/>
      <c r="BB709" s="317"/>
      <c r="BC709" s="317"/>
      <c r="BD709" s="317"/>
      <c r="BE709" s="317"/>
      <c r="BF709" s="317"/>
      <c r="BG709" s="317"/>
      <c r="BH709" s="317"/>
      <c r="BI709" s="317"/>
      <c r="BJ709" s="317"/>
      <c r="BK709" s="317"/>
      <c r="BL709" s="317"/>
      <c r="BM709" s="317"/>
      <c r="BN709" s="317"/>
      <c r="BO709" s="317"/>
      <c r="BP709" s="317"/>
      <c r="BQ709" s="317"/>
      <c r="BR709" s="317"/>
      <c r="BS709" s="317"/>
      <c r="BT709" s="317"/>
      <c r="BU709" s="317"/>
      <c r="BV709" s="317"/>
      <c r="BW709" s="317"/>
      <c r="BX709" s="317"/>
      <c r="BY709" s="317"/>
      <c r="BZ709" s="317"/>
    </row>
    <row r="710" spans="3:78">
      <c r="C710" s="318"/>
      <c r="D710" s="318"/>
      <c r="E710" s="318"/>
      <c r="F710" s="307"/>
      <c r="G710" s="307"/>
      <c r="H710" s="307"/>
      <c r="I710" s="307"/>
      <c r="J710" s="307"/>
      <c r="K710" s="307"/>
      <c r="L710" s="307"/>
      <c r="M710" s="307"/>
      <c r="N710" s="307"/>
      <c r="O710" s="307"/>
      <c r="P710" s="307"/>
      <c r="Q710" s="307"/>
      <c r="R710" s="307"/>
      <c r="S710" s="307"/>
      <c r="T710" s="307"/>
      <c r="U710" s="307"/>
      <c r="V710" s="307"/>
      <c r="W710" s="317"/>
      <c r="X710" s="317"/>
      <c r="Y710" s="317"/>
      <c r="Z710" s="317"/>
      <c r="AA710" s="317"/>
      <c r="AB710" s="317"/>
      <c r="AC710" s="317"/>
      <c r="AD710" s="317"/>
      <c r="AE710" s="317"/>
      <c r="AF710" s="317"/>
      <c r="AG710" s="317"/>
      <c r="AH710" s="317"/>
      <c r="AI710" s="317"/>
      <c r="AJ710" s="317"/>
      <c r="AK710" s="317"/>
      <c r="AL710" s="317"/>
      <c r="AM710" s="317"/>
      <c r="AN710" s="317"/>
      <c r="AO710" s="317"/>
      <c r="AP710" s="317"/>
      <c r="AQ710" s="317"/>
      <c r="AR710" s="317"/>
      <c r="AS710" s="317"/>
      <c r="AT710" s="317"/>
      <c r="AU710" s="317"/>
      <c r="AV710" s="317"/>
      <c r="AW710" s="317"/>
      <c r="AX710" s="317"/>
      <c r="AY710" s="317"/>
      <c r="AZ710" s="317"/>
      <c r="BA710" s="317"/>
      <c r="BB710" s="317"/>
      <c r="BC710" s="317"/>
      <c r="BD710" s="317"/>
      <c r="BE710" s="317"/>
      <c r="BF710" s="317"/>
      <c r="BG710" s="317"/>
      <c r="BH710" s="317"/>
      <c r="BI710" s="317"/>
      <c r="BJ710" s="317"/>
      <c r="BK710" s="317"/>
      <c r="BL710" s="317"/>
      <c r="BM710" s="317"/>
      <c r="BN710" s="317"/>
      <c r="BO710" s="317"/>
      <c r="BP710" s="317"/>
      <c r="BQ710" s="317"/>
      <c r="BR710" s="317"/>
      <c r="BS710" s="317"/>
      <c r="BT710" s="317"/>
      <c r="BU710" s="317"/>
      <c r="BV710" s="317"/>
      <c r="BW710" s="317"/>
      <c r="BX710" s="317"/>
      <c r="BY710" s="317"/>
      <c r="BZ710" s="317"/>
    </row>
    <row r="711" spans="3:78">
      <c r="C711" s="318"/>
      <c r="D711" s="318"/>
      <c r="E711" s="318"/>
      <c r="F711" s="307"/>
      <c r="G711" s="307"/>
      <c r="H711" s="307"/>
      <c r="I711" s="307"/>
      <c r="J711" s="307"/>
      <c r="K711" s="307"/>
      <c r="L711" s="307"/>
      <c r="M711" s="307"/>
      <c r="N711" s="307"/>
      <c r="O711" s="307"/>
      <c r="P711" s="307"/>
      <c r="Q711" s="307"/>
      <c r="R711" s="307"/>
      <c r="S711" s="307"/>
      <c r="T711" s="307"/>
      <c r="U711" s="307"/>
      <c r="V711" s="307"/>
      <c r="W711" s="317"/>
      <c r="X711" s="317"/>
      <c r="Y711" s="317"/>
      <c r="Z711" s="317"/>
      <c r="AA711" s="317"/>
      <c r="AB711" s="317"/>
      <c r="AC711" s="317"/>
      <c r="AD711" s="317"/>
      <c r="AE711" s="317"/>
      <c r="AF711" s="317"/>
      <c r="AG711" s="317"/>
      <c r="AH711" s="317"/>
      <c r="AI711" s="317"/>
      <c r="AJ711" s="317"/>
      <c r="AK711" s="317"/>
      <c r="AL711" s="317"/>
      <c r="AM711" s="317"/>
      <c r="AN711" s="317"/>
      <c r="AO711" s="317"/>
      <c r="AP711" s="317"/>
      <c r="AQ711" s="317"/>
      <c r="AR711" s="317"/>
      <c r="AS711" s="317"/>
      <c r="AT711" s="317"/>
      <c r="AU711" s="317"/>
      <c r="AV711" s="317"/>
      <c r="AW711" s="317"/>
      <c r="AX711" s="317"/>
      <c r="AY711" s="317"/>
      <c r="AZ711" s="317"/>
      <c r="BA711" s="317"/>
      <c r="BB711" s="317"/>
      <c r="BC711" s="317"/>
      <c r="BD711" s="317"/>
      <c r="BE711" s="317"/>
      <c r="BF711" s="317"/>
      <c r="BG711" s="317"/>
      <c r="BH711" s="317"/>
      <c r="BI711" s="317"/>
      <c r="BJ711" s="317"/>
      <c r="BK711" s="317"/>
      <c r="BL711" s="317"/>
      <c r="BM711" s="317"/>
      <c r="BN711" s="317"/>
      <c r="BO711" s="317"/>
      <c r="BP711" s="317"/>
      <c r="BQ711" s="317"/>
      <c r="BR711" s="317"/>
      <c r="BS711" s="317"/>
      <c r="BT711" s="317"/>
      <c r="BU711" s="317"/>
      <c r="BV711" s="317"/>
      <c r="BW711" s="317"/>
      <c r="BX711" s="317"/>
      <c r="BY711" s="317"/>
      <c r="BZ711" s="317"/>
    </row>
    <row r="712" spans="3:78">
      <c r="C712" s="318"/>
      <c r="D712" s="318"/>
      <c r="E712" s="318"/>
      <c r="F712" s="307"/>
      <c r="G712" s="307"/>
      <c r="H712" s="307"/>
      <c r="I712" s="307"/>
      <c r="J712" s="307"/>
      <c r="K712" s="307"/>
      <c r="L712" s="307"/>
      <c r="M712" s="307"/>
      <c r="N712" s="307"/>
      <c r="O712" s="307"/>
      <c r="P712" s="307"/>
      <c r="Q712" s="307"/>
      <c r="R712" s="307"/>
      <c r="S712" s="307"/>
      <c r="T712" s="307"/>
      <c r="U712" s="307"/>
      <c r="V712" s="307"/>
      <c r="W712" s="317"/>
      <c r="X712" s="317"/>
      <c r="Y712" s="317"/>
      <c r="Z712" s="317"/>
      <c r="AA712" s="317"/>
      <c r="AB712" s="317"/>
      <c r="AC712" s="317"/>
      <c r="AD712" s="317"/>
      <c r="AE712" s="317"/>
      <c r="AF712" s="317"/>
      <c r="AG712" s="317"/>
      <c r="AH712" s="317"/>
      <c r="AI712" s="317"/>
      <c r="AJ712" s="317"/>
      <c r="AK712" s="317"/>
      <c r="AL712" s="317"/>
      <c r="AM712" s="317"/>
      <c r="AN712" s="317"/>
      <c r="AO712" s="317"/>
      <c r="AP712" s="317"/>
      <c r="AQ712" s="317"/>
      <c r="AR712" s="317"/>
      <c r="AS712" s="317"/>
      <c r="AT712" s="317"/>
      <c r="AU712" s="317"/>
      <c r="AV712" s="317"/>
      <c r="AW712" s="317"/>
      <c r="AX712" s="317"/>
      <c r="AY712" s="317"/>
      <c r="AZ712" s="317"/>
      <c r="BA712" s="317"/>
      <c r="BB712" s="317"/>
      <c r="BC712" s="317"/>
      <c r="BD712" s="317"/>
      <c r="BE712" s="317"/>
      <c r="BF712" s="317"/>
      <c r="BG712" s="317"/>
      <c r="BH712" s="317"/>
      <c r="BI712" s="317"/>
      <c r="BJ712" s="317"/>
      <c r="BK712" s="317"/>
      <c r="BL712" s="317"/>
      <c r="BM712" s="317"/>
      <c r="BN712" s="317"/>
      <c r="BO712" s="317"/>
      <c r="BP712" s="317"/>
      <c r="BQ712" s="317"/>
      <c r="BR712" s="317"/>
      <c r="BS712" s="317"/>
      <c r="BT712" s="317"/>
      <c r="BU712" s="317"/>
      <c r="BV712" s="317"/>
      <c r="BW712" s="317"/>
      <c r="BX712" s="317"/>
      <c r="BY712" s="317"/>
      <c r="BZ712" s="317"/>
    </row>
    <row r="713" spans="3:78">
      <c r="C713" s="318"/>
      <c r="D713" s="318"/>
      <c r="E713" s="318"/>
      <c r="F713" s="307"/>
      <c r="G713" s="307"/>
      <c r="H713" s="307"/>
      <c r="I713" s="307"/>
      <c r="J713" s="307"/>
      <c r="K713" s="307"/>
      <c r="L713" s="307"/>
      <c r="M713" s="307"/>
      <c r="N713" s="307"/>
      <c r="O713" s="307"/>
      <c r="P713" s="307"/>
      <c r="Q713" s="307"/>
      <c r="R713" s="307"/>
      <c r="S713" s="307"/>
      <c r="T713" s="307"/>
      <c r="U713" s="307"/>
      <c r="V713" s="307"/>
      <c r="W713" s="317"/>
      <c r="X713" s="317"/>
      <c r="Y713" s="317"/>
      <c r="Z713" s="317"/>
      <c r="AA713" s="317"/>
      <c r="AB713" s="317"/>
      <c r="AC713" s="317"/>
      <c r="AD713" s="317"/>
      <c r="AE713" s="317"/>
      <c r="AF713" s="317"/>
      <c r="AG713" s="317"/>
      <c r="AH713" s="317"/>
      <c r="AI713" s="317"/>
      <c r="AJ713" s="317"/>
      <c r="AK713" s="317"/>
      <c r="AL713" s="317"/>
      <c r="AM713" s="317"/>
      <c r="AN713" s="317"/>
      <c r="AO713" s="317"/>
      <c r="AP713" s="317"/>
      <c r="AQ713" s="317"/>
      <c r="AR713" s="317"/>
      <c r="AS713" s="317"/>
      <c r="AT713" s="317"/>
      <c r="AU713" s="317"/>
      <c r="AV713" s="317"/>
      <c r="AW713" s="317"/>
      <c r="AX713" s="317"/>
      <c r="AY713" s="317"/>
      <c r="AZ713" s="317"/>
      <c r="BA713" s="317"/>
      <c r="BB713" s="317"/>
      <c r="BC713" s="317"/>
      <c r="BD713" s="317"/>
      <c r="BE713" s="317"/>
      <c r="BF713" s="317"/>
      <c r="BG713" s="317"/>
      <c r="BH713" s="317"/>
      <c r="BI713" s="317"/>
      <c r="BJ713" s="317"/>
      <c r="BK713" s="317"/>
      <c r="BL713" s="317"/>
      <c r="BM713" s="317"/>
      <c r="BN713" s="317"/>
      <c r="BO713" s="317"/>
      <c r="BP713" s="317"/>
      <c r="BQ713" s="317"/>
      <c r="BR713" s="317"/>
      <c r="BS713" s="317"/>
      <c r="BT713" s="317"/>
      <c r="BU713" s="317"/>
      <c r="BV713" s="317"/>
      <c r="BW713" s="317"/>
      <c r="BX713" s="317"/>
      <c r="BY713" s="317"/>
      <c r="BZ713" s="317"/>
    </row>
    <row r="714" spans="3:78">
      <c r="C714" s="318"/>
      <c r="D714" s="318"/>
      <c r="E714" s="318"/>
      <c r="F714" s="307"/>
      <c r="G714" s="307"/>
      <c r="H714" s="307"/>
      <c r="I714" s="307"/>
      <c r="J714" s="307"/>
      <c r="K714" s="307"/>
      <c r="L714" s="307"/>
      <c r="M714" s="307"/>
      <c r="N714" s="307"/>
      <c r="O714" s="307"/>
      <c r="P714" s="307"/>
      <c r="Q714" s="307"/>
      <c r="R714" s="307"/>
      <c r="S714" s="307"/>
      <c r="T714" s="307"/>
      <c r="U714" s="307"/>
      <c r="V714" s="307"/>
      <c r="W714" s="317"/>
      <c r="X714" s="317"/>
      <c r="Y714" s="317"/>
      <c r="Z714" s="317"/>
      <c r="AA714" s="317"/>
      <c r="AB714" s="317"/>
      <c r="AC714" s="317"/>
      <c r="AD714" s="317"/>
      <c r="AE714" s="317"/>
      <c r="AF714" s="317"/>
      <c r="AG714" s="317"/>
      <c r="AH714" s="317"/>
      <c r="AI714" s="317"/>
      <c r="AJ714" s="317"/>
      <c r="AK714" s="317"/>
      <c r="AL714" s="317"/>
      <c r="AM714" s="317"/>
      <c r="AN714" s="317"/>
      <c r="AO714" s="317"/>
      <c r="AP714" s="317"/>
      <c r="AQ714" s="317"/>
      <c r="AR714" s="317"/>
      <c r="AS714" s="317"/>
      <c r="AT714" s="317"/>
      <c r="AU714" s="317"/>
      <c r="AV714" s="317"/>
      <c r="AW714" s="317"/>
      <c r="AX714" s="317"/>
      <c r="AY714" s="317"/>
      <c r="AZ714" s="317"/>
      <c r="BA714" s="317"/>
      <c r="BB714" s="317"/>
      <c r="BC714" s="317"/>
      <c r="BD714" s="317"/>
      <c r="BE714" s="317"/>
      <c r="BF714" s="317"/>
      <c r="BG714" s="317"/>
      <c r="BH714" s="317"/>
      <c r="BI714" s="317"/>
      <c r="BJ714" s="317"/>
      <c r="BK714" s="317"/>
      <c r="BL714" s="317"/>
      <c r="BM714" s="317"/>
      <c r="BN714" s="317"/>
      <c r="BO714" s="317"/>
      <c r="BP714" s="317"/>
      <c r="BQ714" s="317"/>
      <c r="BR714" s="317"/>
      <c r="BS714" s="317"/>
      <c r="BT714" s="317"/>
      <c r="BU714" s="317"/>
      <c r="BV714" s="317"/>
      <c r="BW714" s="317"/>
      <c r="BX714" s="317"/>
      <c r="BY714" s="317"/>
      <c r="BZ714" s="317"/>
    </row>
    <row r="715" spans="3:78">
      <c r="C715" s="318"/>
      <c r="D715" s="318"/>
      <c r="E715" s="318"/>
      <c r="F715" s="307"/>
      <c r="G715" s="307"/>
      <c r="H715" s="307"/>
      <c r="I715" s="307"/>
      <c r="J715" s="307"/>
      <c r="K715" s="307"/>
      <c r="L715" s="307"/>
      <c r="M715" s="307"/>
      <c r="N715" s="307"/>
      <c r="O715" s="307"/>
      <c r="P715" s="307"/>
      <c r="Q715" s="307"/>
      <c r="R715" s="307"/>
      <c r="S715" s="307"/>
      <c r="T715" s="307"/>
      <c r="U715" s="307"/>
      <c r="V715" s="307"/>
      <c r="W715" s="317"/>
      <c r="X715" s="317"/>
      <c r="Y715" s="317"/>
      <c r="Z715" s="317"/>
      <c r="AA715" s="317"/>
      <c r="AB715" s="317"/>
      <c r="AC715" s="317"/>
      <c r="AD715" s="317"/>
      <c r="AE715" s="317"/>
      <c r="AF715" s="317"/>
      <c r="AG715" s="317"/>
      <c r="AH715" s="317"/>
      <c r="AI715" s="317"/>
      <c r="AJ715" s="317"/>
      <c r="AK715" s="317"/>
      <c r="AL715" s="317"/>
      <c r="AM715" s="317"/>
      <c r="AN715" s="317"/>
      <c r="AO715" s="317"/>
      <c r="AP715" s="317"/>
      <c r="AQ715" s="317"/>
      <c r="AR715" s="317"/>
      <c r="AS715" s="317"/>
      <c r="AT715" s="317"/>
      <c r="AU715" s="317"/>
      <c r="AV715" s="317"/>
      <c r="AW715" s="317"/>
      <c r="AX715" s="317"/>
      <c r="AY715" s="317"/>
      <c r="AZ715" s="317"/>
      <c r="BA715" s="317"/>
      <c r="BB715" s="317"/>
      <c r="BC715" s="317"/>
      <c r="BD715" s="317"/>
      <c r="BE715" s="317"/>
      <c r="BF715" s="317"/>
      <c r="BG715" s="317"/>
      <c r="BH715" s="317"/>
      <c r="BI715" s="317"/>
      <c r="BJ715" s="317"/>
      <c r="BK715" s="317"/>
      <c r="BL715" s="317"/>
      <c r="BM715" s="317"/>
      <c r="BN715" s="317"/>
      <c r="BO715" s="317"/>
      <c r="BP715" s="317"/>
      <c r="BQ715" s="317"/>
      <c r="BR715" s="317"/>
      <c r="BS715" s="317"/>
      <c r="BT715" s="317"/>
      <c r="BU715" s="317"/>
      <c r="BV715" s="317"/>
      <c r="BW715" s="317"/>
      <c r="BX715" s="317"/>
      <c r="BY715" s="317"/>
      <c r="BZ715" s="317"/>
    </row>
    <row r="716" spans="3:78">
      <c r="C716" s="318"/>
      <c r="D716" s="318"/>
      <c r="E716" s="318"/>
      <c r="F716" s="307"/>
      <c r="G716" s="307"/>
      <c r="H716" s="307"/>
      <c r="I716" s="307"/>
      <c r="J716" s="307"/>
      <c r="K716" s="307"/>
      <c r="L716" s="307"/>
      <c r="M716" s="307"/>
      <c r="N716" s="307"/>
      <c r="O716" s="307"/>
      <c r="P716" s="307"/>
      <c r="Q716" s="307"/>
      <c r="R716" s="307"/>
      <c r="S716" s="307"/>
      <c r="T716" s="307"/>
      <c r="U716" s="307"/>
      <c r="V716" s="307"/>
      <c r="W716" s="317"/>
      <c r="X716" s="317"/>
      <c r="Y716" s="317"/>
      <c r="Z716" s="317"/>
      <c r="AA716" s="317"/>
      <c r="AB716" s="317"/>
      <c r="AC716" s="317"/>
      <c r="AD716" s="317"/>
      <c r="AE716" s="317"/>
      <c r="AF716" s="317"/>
      <c r="AG716" s="317"/>
      <c r="AH716" s="317"/>
      <c r="AI716" s="317"/>
      <c r="AJ716" s="317"/>
      <c r="AK716" s="317"/>
      <c r="AL716" s="317"/>
      <c r="AM716" s="317"/>
      <c r="AN716" s="317"/>
      <c r="AO716" s="317"/>
      <c r="AP716" s="317"/>
      <c r="AQ716" s="317"/>
      <c r="AR716" s="317"/>
      <c r="AS716" s="317"/>
      <c r="AT716" s="317"/>
      <c r="AU716" s="317"/>
      <c r="AV716" s="317"/>
      <c r="AW716" s="317"/>
      <c r="AX716" s="317"/>
      <c r="AY716" s="317"/>
      <c r="AZ716" s="317"/>
      <c r="BA716" s="317"/>
      <c r="BB716" s="317"/>
      <c r="BC716" s="317"/>
      <c r="BD716" s="317"/>
      <c r="BE716" s="317"/>
      <c r="BF716" s="317"/>
      <c r="BG716" s="317"/>
      <c r="BH716" s="317"/>
      <c r="BI716" s="317"/>
      <c r="BJ716" s="317"/>
      <c r="BK716" s="317"/>
      <c r="BL716" s="317"/>
      <c r="BM716" s="317"/>
      <c r="BN716" s="317"/>
      <c r="BO716" s="317"/>
      <c r="BP716" s="317"/>
      <c r="BQ716" s="317"/>
      <c r="BR716" s="317"/>
      <c r="BS716" s="317"/>
      <c r="BT716" s="317"/>
      <c r="BU716" s="317"/>
      <c r="BV716" s="317"/>
      <c r="BW716" s="317"/>
      <c r="BX716" s="317"/>
      <c r="BY716" s="317"/>
      <c r="BZ716" s="317"/>
    </row>
    <row r="717" spans="3:78">
      <c r="C717" s="318"/>
      <c r="D717" s="318"/>
      <c r="E717" s="318"/>
      <c r="F717" s="307"/>
      <c r="G717" s="307"/>
      <c r="H717" s="307"/>
      <c r="I717" s="307"/>
      <c r="J717" s="307"/>
      <c r="K717" s="307"/>
      <c r="L717" s="307"/>
      <c r="M717" s="307"/>
      <c r="N717" s="307"/>
      <c r="O717" s="307"/>
      <c r="P717" s="307"/>
      <c r="Q717" s="307"/>
      <c r="R717" s="307"/>
      <c r="S717" s="307"/>
      <c r="T717" s="307"/>
      <c r="U717" s="307"/>
      <c r="V717" s="307"/>
      <c r="W717" s="317"/>
      <c r="X717" s="317"/>
      <c r="Y717" s="317"/>
      <c r="Z717" s="317"/>
      <c r="AA717" s="317"/>
      <c r="AB717" s="317"/>
      <c r="AC717" s="317"/>
      <c r="AD717" s="317"/>
      <c r="AE717" s="317"/>
      <c r="AF717" s="317"/>
      <c r="AG717" s="317"/>
      <c r="AH717" s="317"/>
      <c r="AI717" s="317"/>
      <c r="AJ717" s="317"/>
      <c r="AK717" s="317"/>
      <c r="AL717" s="317"/>
      <c r="AM717" s="317"/>
      <c r="AN717" s="317"/>
      <c r="AO717" s="317"/>
      <c r="AP717" s="317"/>
      <c r="AQ717" s="317"/>
      <c r="AR717" s="317"/>
      <c r="AS717" s="317"/>
      <c r="AT717" s="317"/>
      <c r="AU717" s="317"/>
      <c r="AV717" s="317"/>
      <c r="AW717" s="317"/>
      <c r="AX717" s="317"/>
      <c r="AY717" s="317"/>
      <c r="AZ717" s="317"/>
      <c r="BA717" s="317"/>
      <c r="BB717" s="317"/>
      <c r="BC717" s="317"/>
      <c r="BD717" s="317"/>
      <c r="BE717" s="317"/>
      <c r="BF717" s="317"/>
      <c r="BG717" s="317"/>
      <c r="BH717" s="317"/>
      <c r="BI717" s="317"/>
      <c r="BJ717" s="317"/>
      <c r="BK717" s="317"/>
      <c r="BL717" s="317"/>
      <c r="BM717" s="317"/>
      <c r="BN717" s="317"/>
      <c r="BO717" s="317"/>
      <c r="BP717" s="317"/>
      <c r="BQ717" s="317"/>
      <c r="BR717" s="317"/>
      <c r="BS717" s="317"/>
      <c r="BT717" s="317"/>
      <c r="BU717" s="317"/>
      <c r="BV717" s="317"/>
      <c r="BW717" s="317"/>
      <c r="BX717" s="317"/>
      <c r="BY717" s="317"/>
      <c r="BZ717" s="317"/>
    </row>
    <row r="718" spans="3:78">
      <c r="C718" s="318"/>
      <c r="D718" s="318"/>
      <c r="E718" s="318"/>
      <c r="F718" s="307"/>
      <c r="G718" s="307"/>
      <c r="H718" s="307"/>
      <c r="I718" s="307"/>
      <c r="J718" s="307"/>
      <c r="K718" s="307"/>
      <c r="L718" s="307"/>
      <c r="M718" s="307"/>
      <c r="N718" s="307"/>
      <c r="O718" s="307"/>
      <c r="P718" s="307"/>
      <c r="Q718" s="307"/>
      <c r="R718" s="307"/>
      <c r="S718" s="307"/>
      <c r="T718" s="307"/>
      <c r="U718" s="307"/>
      <c r="V718" s="307"/>
      <c r="W718" s="317"/>
      <c r="X718" s="317"/>
      <c r="Y718" s="317"/>
      <c r="Z718" s="317"/>
      <c r="AA718" s="317"/>
      <c r="AB718" s="317"/>
      <c r="AC718" s="317"/>
      <c r="AD718" s="317"/>
      <c r="AE718" s="317"/>
      <c r="AF718" s="317"/>
      <c r="AG718" s="317"/>
      <c r="AH718" s="317"/>
      <c r="AI718" s="317"/>
      <c r="AJ718" s="317"/>
      <c r="AK718" s="317"/>
      <c r="AL718" s="317"/>
      <c r="AM718" s="317"/>
      <c r="AN718" s="317"/>
      <c r="AO718" s="317"/>
      <c r="AP718" s="317"/>
      <c r="AQ718" s="317"/>
      <c r="AR718" s="317"/>
      <c r="AS718" s="317"/>
      <c r="AT718" s="317"/>
      <c r="AU718" s="317"/>
      <c r="AV718" s="317"/>
      <c r="AW718" s="317"/>
      <c r="AX718" s="317"/>
      <c r="AY718" s="317"/>
      <c r="AZ718" s="317"/>
      <c r="BA718" s="317"/>
      <c r="BB718" s="317"/>
      <c r="BC718" s="317"/>
      <c r="BD718" s="317"/>
      <c r="BE718" s="317"/>
      <c r="BF718" s="317"/>
      <c r="BG718" s="317"/>
      <c r="BH718" s="317"/>
      <c r="BI718" s="317"/>
      <c r="BJ718" s="317"/>
      <c r="BK718" s="317"/>
      <c r="BL718" s="317"/>
      <c r="BM718" s="317"/>
      <c r="BN718" s="317"/>
      <c r="BO718" s="317"/>
      <c r="BP718" s="317"/>
      <c r="BQ718" s="317"/>
      <c r="BR718" s="317"/>
      <c r="BS718" s="317"/>
      <c r="BT718" s="317"/>
      <c r="BU718" s="317"/>
      <c r="BV718" s="317"/>
      <c r="BW718" s="317"/>
      <c r="BX718" s="317"/>
      <c r="BY718" s="317"/>
      <c r="BZ718" s="317"/>
    </row>
    <row r="719" spans="3:78">
      <c r="C719" s="318"/>
      <c r="D719" s="318"/>
      <c r="E719" s="318"/>
      <c r="F719" s="307"/>
      <c r="G719" s="307"/>
      <c r="H719" s="307"/>
      <c r="I719" s="307"/>
      <c r="J719" s="307"/>
      <c r="K719" s="307"/>
      <c r="L719" s="307"/>
      <c r="M719" s="307"/>
      <c r="N719" s="307"/>
      <c r="O719" s="307"/>
      <c r="P719" s="307"/>
      <c r="Q719" s="307"/>
      <c r="R719" s="307"/>
      <c r="S719" s="307"/>
      <c r="T719" s="307"/>
      <c r="U719" s="307"/>
      <c r="V719" s="307"/>
      <c r="W719" s="317"/>
      <c r="X719" s="317"/>
      <c r="Y719" s="317"/>
      <c r="Z719" s="317"/>
      <c r="AA719" s="317"/>
      <c r="AB719" s="317"/>
      <c r="AC719" s="317"/>
      <c r="AD719" s="317"/>
      <c r="AE719" s="317"/>
      <c r="AF719" s="317"/>
      <c r="AG719" s="317"/>
      <c r="AH719" s="317"/>
      <c r="AI719" s="317"/>
      <c r="AJ719" s="317"/>
      <c r="AK719" s="317"/>
      <c r="AL719" s="317"/>
      <c r="AM719" s="317"/>
      <c r="AN719" s="317"/>
      <c r="AO719" s="317"/>
      <c r="AP719" s="317"/>
      <c r="AQ719" s="317"/>
      <c r="AR719" s="317"/>
      <c r="AS719" s="317"/>
      <c r="AT719" s="317"/>
      <c r="AU719" s="317"/>
      <c r="AV719" s="317"/>
      <c r="AW719" s="317"/>
      <c r="AX719" s="317"/>
      <c r="AY719" s="317"/>
      <c r="AZ719" s="317"/>
      <c r="BA719" s="317"/>
      <c r="BB719" s="317"/>
      <c r="BC719" s="317"/>
      <c r="BD719" s="317"/>
      <c r="BE719" s="317"/>
      <c r="BF719" s="317"/>
      <c r="BG719" s="317"/>
      <c r="BH719" s="317"/>
      <c r="BI719" s="317"/>
      <c r="BJ719" s="317"/>
      <c r="BK719" s="317"/>
      <c r="BL719" s="317"/>
      <c r="BM719" s="317"/>
      <c r="BN719" s="317"/>
      <c r="BO719" s="317"/>
      <c r="BP719" s="317"/>
      <c r="BQ719" s="317"/>
      <c r="BR719" s="317"/>
      <c r="BS719" s="317"/>
      <c r="BT719" s="317"/>
      <c r="BU719" s="317"/>
      <c r="BV719" s="317"/>
      <c r="BW719" s="317"/>
      <c r="BX719" s="317"/>
      <c r="BY719" s="317"/>
      <c r="BZ719" s="317"/>
    </row>
    <row r="720" spans="3:78">
      <c r="C720" s="318"/>
      <c r="D720" s="318"/>
      <c r="E720" s="318"/>
      <c r="F720" s="307"/>
      <c r="G720" s="307"/>
      <c r="H720" s="307"/>
      <c r="I720" s="307"/>
      <c r="J720" s="307"/>
      <c r="K720" s="307"/>
      <c r="L720" s="307"/>
      <c r="M720" s="307"/>
      <c r="N720" s="307"/>
      <c r="O720" s="307"/>
      <c r="P720" s="307"/>
      <c r="Q720" s="307"/>
      <c r="R720" s="307"/>
      <c r="S720" s="307"/>
      <c r="T720" s="307"/>
      <c r="U720" s="307"/>
      <c r="V720" s="307"/>
      <c r="W720" s="317"/>
      <c r="X720" s="317"/>
      <c r="Y720" s="317"/>
      <c r="Z720" s="317"/>
      <c r="AA720" s="317"/>
      <c r="AB720" s="317"/>
      <c r="AC720" s="317"/>
      <c r="AD720" s="317"/>
      <c r="AE720" s="317"/>
      <c r="AF720" s="317"/>
      <c r="AG720" s="317"/>
      <c r="AH720" s="317"/>
      <c r="AI720" s="317"/>
      <c r="AJ720" s="317"/>
      <c r="AK720" s="317"/>
      <c r="AL720" s="317"/>
      <c r="AM720" s="317"/>
      <c r="AN720" s="317"/>
      <c r="AO720" s="317"/>
      <c r="AP720" s="317"/>
      <c r="AQ720" s="317"/>
      <c r="AR720" s="317"/>
      <c r="AS720" s="317"/>
      <c r="AT720" s="317"/>
      <c r="AU720" s="317"/>
      <c r="AV720" s="317"/>
      <c r="AW720" s="317"/>
      <c r="AX720" s="317"/>
      <c r="AY720" s="317"/>
      <c r="AZ720" s="317"/>
      <c r="BA720" s="317"/>
      <c r="BB720" s="317"/>
      <c r="BC720" s="317"/>
      <c r="BD720" s="317"/>
      <c r="BE720" s="317"/>
      <c r="BF720" s="317"/>
      <c r="BG720" s="317"/>
      <c r="BH720" s="317"/>
      <c r="BI720" s="317"/>
      <c r="BJ720" s="317"/>
      <c r="BK720" s="317"/>
      <c r="BL720" s="317"/>
      <c r="BM720" s="317"/>
      <c r="BN720" s="317"/>
      <c r="BO720" s="317"/>
      <c r="BP720" s="317"/>
      <c r="BQ720" s="317"/>
      <c r="BR720" s="317"/>
      <c r="BS720" s="317"/>
      <c r="BT720" s="317"/>
      <c r="BU720" s="317"/>
      <c r="BV720" s="317"/>
      <c r="BW720" s="317"/>
      <c r="BX720" s="317"/>
      <c r="BY720" s="317"/>
      <c r="BZ720" s="317"/>
    </row>
    <row r="721" spans="3:78">
      <c r="C721" s="318"/>
      <c r="D721" s="318"/>
      <c r="E721" s="318"/>
      <c r="F721" s="307"/>
      <c r="G721" s="307"/>
      <c r="H721" s="307"/>
      <c r="I721" s="307"/>
      <c r="J721" s="307"/>
      <c r="K721" s="307"/>
      <c r="L721" s="307"/>
      <c r="M721" s="307"/>
      <c r="N721" s="307"/>
      <c r="O721" s="307"/>
      <c r="P721" s="307"/>
      <c r="Q721" s="307"/>
      <c r="R721" s="307"/>
      <c r="S721" s="307"/>
      <c r="T721" s="307"/>
      <c r="U721" s="307"/>
      <c r="V721" s="307"/>
      <c r="W721" s="317"/>
      <c r="X721" s="317"/>
      <c r="Y721" s="317"/>
      <c r="Z721" s="317"/>
      <c r="AA721" s="317"/>
      <c r="AB721" s="317"/>
      <c r="AC721" s="317"/>
      <c r="AD721" s="317"/>
      <c r="AE721" s="317"/>
      <c r="AF721" s="317"/>
      <c r="AG721" s="317"/>
      <c r="AH721" s="317"/>
      <c r="AI721" s="317"/>
      <c r="AJ721" s="317"/>
      <c r="AK721" s="317"/>
      <c r="AL721" s="317"/>
      <c r="AM721" s="317"/>
      <c r="AN721" s="317"/>
      <c r="AO721" s="317"/>
      <c r="AP721" s="317"/>
      <c r="AQ721" s="317"/>
      <c r="AR721" s="317"/>
      <c r="AS721" s="317"/>
      <c r="AT721" s="317"/>
      <c r="AU721" s="317"/>
      <c r="AV721" s="317"/>
      <c r="AW721" s="317"/>
      <c r="AX721" s="317"/>
      <c r="AY721" s="317"/>
      <c r="AZ721" s="317"/>
      <c r="BA721" s="317"/>
      <c r="BB721" s="317"/>
      <c r="BC721" s="317"/>
      <c r="BD721" s="317"/>
      <c r="BE721" s="317"/>
      <c r="BF721" s="317"/>
      <c r="BG721" s="317"/>
      <c r="BH721" s="317"/>
      <c r="BI721" s="317"/>
      <c r="BJ721" s="317"/>
      <c r="BK721" s="317"/>
      <c r="BL721" s="317"/>
      <c r="BM721" s="317"/>
      <c r="BN721" s="317"/>
      <c r="BO721" s="317"/>
      <c r="BP721" s="317"/>
      <c r="BQ721" s="317"/>
      <c r="BR721" s="317"/>
      <c r="BS721" s="317"/>
      <c r="BT721" s="317"/>
      <c r="BU721" s="317"/>
      <c r="BV721" s="317"/>
      <c r="BW721" s="317"/>
      <c r="BX721" s="317"/>
      <c r="BY721" s="317"/>
      <c r="BZ721" s="317"/>
    </row>
    <row r="722" spans="3:78">
      <c r="C722" s="318"/>
      <c r="D722" s="318"/>
      <c r="E722" s="318"/>
      <c r="F722" s="307"/>
      <c r="G722" s="307"/>
      <c r="H722" s="307"/>
      <c r="I722" s="307"/>
      <c r="J722" s="307"/>
      <c r="K722" s="307"/>
      <c r="L722" s="307"/>
      <c r="M722" s="307"/>
      <c r="N722" s="307"/>
      <c r="O722" s="307"/>
      <c r="P722" s="307"/>
      <c r="Q722" s="307"/>
      <c r="R722" s="307"/>
      <c r="S722" s="307"/>
      <c r="T722" s="307"/>
      <c r="U722" s="307"/>
      <c r="V722" s="307"/>
      <c r="W722" s="317"/>
      <c r="X722" s="317"/>
      <c r="Y722" s="317"/>
      <c r="Z722" s="317"/>
      <c r="AA722" s="317"/>
      <c r="AB722" s="317"/>
      <c r="AC722" s="317"/>
      <c r="AD722" s="317"/>
      <c r="AE722" s="317"/>
      <c r="AF722" s="317"/>
      <c r="AG722" s="317"/>
      <c r="AH722" s="317"/>
      <c r="AI722" s="317"/>
      <c r="AJ722" s="317"/>
      <c r="AK722" s="317"/>
      <c r="AL722" s="317"/>
      <c r="AM722" s="317"/>
      <c r="AN722" s="317"/>
      <c r="AO722" s="317"/>
      <c r="AP722" s="317"/>
      <c r="AQ722" s="317"/>
      <c r="AR722" s="317"/>
      <c r="AS722" s="317"/>
      <c r="AT722" s="317"/>
      <c r="AU722" s="317"/>
      <c r="AV722" s="317"/>
      <c r="AW722" s="317"/>
      <c r="AX722" s="317"/>
      <c r="AY722" s="317"/>
      <c r="AZ722" s="317"/>
      <c r="BA722" s="317"/>
      <c r="BB722" s="317"/>
      <c r="BC722" s="317"/>
      <c r="BD722" s="317"/>
      <c r="BE722" s="317"/>
      <c r="BF722" s="317"/>
      <c r="BG722" s="317"/>
      <c r="BH722" s="317"/>
      <c r="BI722" s="317"/>
      <c r="BJ722" s="317"/>
      <c r="BK722" s="317"/>
      <c r="BL722" s="317"/>
      <c r="BM722" s="317"/>
      <c r="BN722" s="317"/>
      <c r="BO722" s="317"/>
      <c r="BP722" s="317"/>
      <c r="BQ722" s="317"/>
      <c r="BR722" s="317"/>
      <c r="BS722" s="317"/>
      <c r="BT722" s="317"/>
      <c r="BU722" s="317"/>
      <c r="BV722" s="317"/>
      <c r="BW722" s="317"/>
      <c r="BX722" s="317"/>
      <c r="BY722" s="317"/>
      <c r="BZ722" s="317"/>
    </row>
    <row r="723" spans="3:78">
      <c r="C723" s="318"/>
      <c r="D723" s="318"/>
      <c r="E723" s="318"/>
      <c r="F723" s="307"/>
      <c r="G723" s="307"/>
      <c r="H723" s="307"/>
      <c r="I723" s="307"/>
      <c r="J723" s="307"/>
      <c r="K723" s="307"/>
      <c r="L723" s="307"/>
      <c r="M723" s="307"/>
      <c r="N723" s="307"/>
      <c r="O723" s="307"/>
      <c r="P723" s="307"/>
      <c r="Q723" s="307"/>
      <c r="R723" s="307"/>
      <c r="S723" s="307"/>
      <c r="T723" s="307"/>
      <c r="U723" s="307"/>
      <c r="V723" s="307"/>
      <c r="W723" s="317"/>
      <c r="X723" s="317"/>
      <c r="Y723" s="317"/>
      <c r="Z723" s="317"/>
      <c r="AA723" s="317"/>
      <c r="AB723" s="317"/>
      <c r="AC723" s="317"/>
      <c r="AD723" s="317"/>
      <c r="AE723" s="317"/>
      <c r="AF723" s="317"/>
      <c r="AG723" s="317"/>
      <c r="AH723" s="317"/>
      <c r="AI723" s="317"/>
      <c r="AJ723" s="317"/>
      <c r="AK723" s="317"/>
      <c r="AL723" s="317"/>
      <c r="AM723" s="317"/>
      <c r="AN723" s="317"/>
      <c r="AO723" s="317"/>
      <c r="AP723" s="317"/>
      <c r="AQ723" s="317"/>
      <c r="AR723" s="317"/>
      <c r="AS723" s="317"/>
      <c r="AT723" s="317"/>
      <c r="AU723" s="317"/>
      <c r="AV723" s="317"/>
      <c r="AW723" s="317"/>
      <c r="AX723" s="317"/>
      <c r="AY723" s="317"/>
      <c r="AZ723" s="317"/>
      <c r="BA723" s="317"/>
      <c r="BB723" s="317"/>
      <c r="BC723" s="317"/>
      <c r="BD723" s="317"/>
      <c r="BE723" s="317"/>
      <c r="BF723" s="317"/>
      <c r="BG723" s="317"/>
      <c r="BH723" s="317"/>
      <c r="BI723" s="317"/>
      <c r="BJ723" s="317"/>
      <c r="BK723" s="317"/>
      <c r="BL723" s="317"/>
      <c r="BM723" s="317"/>
      <c r="BN723" s="317"/>
      <c r="BO723" s="317"/>
      <c r="BP723" s="317"/>
      <c r="BQ723" s="317"/>
      <c r="BR723" s="317"/>
      <c r="BS723" s="317"/>
      <c r="BT723" s="317"/>
      <c r="BU723" s="317"/>
      <c r="BV723" s="317"/>
      <c r="BW723" s="317"/>
      <c r="BX723" s="317"/>
      <c r="BY723" s="317"/>
      <c r="BZ723" s="317"/>
    </row>
    <row r="724" spans="3:78">
      <c r="C724" s="318"/>
      <c r="D724" s="318"/>
      <c r="E724" s="318"/>
      <c r="F724" s="307"/>
      <c r="G724" s="307"/>
      <c r="H724" s="307"/>
      <c r="I724" s="307"/>
      <c r="J724" s="307"/>
      <c r="K724" s="307"/>
      <c r="L724" s="307"/>
      <c r="M724" s="307"/>
      <c r="N724" s="307"/>
      <c r="O724" s="307"/>
      <c r="P724" s="307"/>
      <c r="Q724" s="307"/>
      <c r="R724" s="307"/>
      <c r="S724" s="307"/>
      <c r="T724" s="307"/>
      <c r="U724" s="307"/>
      <c r="V724" s="307"/>
      <c r="W724" s="317"/>
      <c r="X724" s="317"/>
      <c r="Y724" s="317"/>
      <c r="Z724" s="317"/>
      <c r="AA724" s="317"/>
      <c r="AB724" s="317"/>
      <c r="AC724" s="317"/>
      <c r="AD724" s="317"/>
      <c r="AE724" s="317"/>
      <c r="AF724" s="317"/>
      <c r="AG724" s="317"/>
      <c r="AH724" s="317"/>
      <c r="AI724" s="317"/>
      <c r="AJ724" s="317"/>
      <c r="AK724" s="317"/>
      <c r="AL724" s="317"/>
      <c r="AM724" s="317"/>
      <c r="AN724" s="317"/>
      <c r="AO724" s="317"/>
      <c r="AP724" s="317"/>
      <c r="AQ724" s="317"/>
      <c r="AR724" s="317"/>
      <c r="AS724" s="317"/>
      <c r="AT724" s="317"/>
      <c r="AU724" s="317"/>
      <c r="AV724" s="317"/>
      <c r="AW724" s="317"/>
      <c r="AX724" s="317"/>
      <c r="AY724" s="317"/>
      <c r="AZ724" s="317"/>
      <c r="BA724" s="317"/>
      <c r="BB724" s="317"/>
      <c r="BC724" s="317"/>
      <c r="BD724" s="317"/>
      <c r="BE724" s="317"/>
      <c r="BF724" s="317"/>
      <c r="BG724" s="317"/>
      <c r="BH724" s="317"/>
      <c r="BI724" s="317"/>
      <c r="BJ724" s="317"/>
      <c r="BK724" s="317"/>
      <c r="BL724" s="317"/>
      <c r="BM724" s="317"/>
      <c r="BN724" s="317"/>
      <c r="BO724" s="317"/>
      <c r="BP724" s="317"/>
      <c r="BQ724" s="317"/>
      <c r="BR724" s="317"/>
      <c r="BS724" s="317"/>
      <c r="BT724" s="317"/>
      <c r="BU724" s="317"/>
      <c r="BV724" s="317"/>
      <c r="BW724" s="317"/>
      <c r="BX724" s="317"/>
      <c r="BY724" s="317"/>
      <c r="BZ724" s="317"/>
    </row>
    <row r="725" spans="3:78">
      <c r="C725" s="318"/>
      <c r="D725" s="318"/>
      <c r="E725" s="318"/>
      <c r="F725" s="307"/>
      <c r="G725" s="307"/>
      <c r="H725" s="307"/>
      <c r="I725" s="307"/>
      <c r="J725" s="307"/>
      <c r="K725" s="307"/>
      <c r="L725" s="307"/>
      <c r="M725" s="307"/>
      <c r="N725" s="307"/>
      <c r="O725" s="307"/>
      <c r="P725" s="307"/>
      <c r="Q725" s="307"/>
      <c r="R725" s="307"/>
      <c r="S725" s="307"/>
      <c r="T725" s="307"/>
      <c r="U725" s="307"/>
      <c r="V725" s="307"/>
      <c r="W725" s="317"/>
      <c r="X725" s="317"/>
      <c r="Y725" s="317"/>
      <c r="Z725" s="317"/>
      <c r="AA725" s="317"/>
      <c r="AB725" s="317"/>
      <c r="AC725" s="317"/>
      <c r="AD725" s="317"/>
      <c r="AE725" s="317"/>
      <c r="AF725" s="317"/>
      <c r="AG725" s="317"/>
      <c r="AH725" s="317"/>
      <c r="AI725" s="317"/>
      <c r="AJ725" s="317"/>
      <c r="AK725" s="317"/>
      <c r="AL725" s="317"/>
      <c r="AM725" s="317"/>
      <c r="AN725" s="317"/>
      <c r="AO725" s="317"/>
      <c r="AP725" s="317"/>
      <c r="AQ725" s="317"/>
      <c r="AR725" s="317"/>
      <c r="AS725" s="317"/>
      <c r="AT725" s="317"/>
      <c r="AU725" s="317"/>
      <c r="AV725" s="317"/>
      <c r="AW725" s="317"/>
      <c r="AX725" s="317"/>
      <c r="AY725" s="317"/>
      <c r="AZ725" s="317"/>
      <c r="BA725" s="317"/>
      <c r="BB725" s="317"/>
      <c r="BC725" s="317"/>
      <c r="BD725" s="317"/>
      <c r="BE725" s="317"/>
      <c r="BF725" s="317"/>
      <c r="BG725" s="317"/>
      <c r="BH725" s="317"/>
      <c r="BI725" s="317"/>
      <c r="BJ725" s="317"/>
      <c r="BK725" s="317"/>
      <c r="BL725" s="317"/>
      <c r="BM725" s="317"/>
      <c r="BN725" s="317"/>
      <c r="BO725" s="317"/>
      <c r="BP725" s="317"/>
      <c r="BQ725" s="317"/>
      <c r="BR725" s="317"/>
      <c r="BS725" s="317"/>
      <c r="BT725" s="317"/>
      <c r="BU725" s="317"/>
      <c r="BV725" s="317"/>
      <c r="BW725" s="317"/>
      <c r="BX725" s="317"/>
      <c r="BY725" s="317"/>
      <c r="BZ725" s="317"/>
    </row>
    <row r="726" spans="3:78">
      <c r="C726" s="318"/>
      <c r="D726" s="318"/>
      <c r="E726" s="318"/>
      <c r="F726" s="307"/>
      <c r="G726" s="307"/>
      <c r="H726" s="307"/>
      <c r="I726" s="307"/>
      <c r="J726" s="307"/>
      <c r="K726" s="307"/>
      <c r="L726" s="307"/>
      <c r="M726" s="307"/>
      <c r="N726" s="307"/>
      <c r="O726" s="307"/>
      <c r="P726" s="307"/>
      <c r="Q726" s="307"/>
      <c r="R726" s="307"/>
      <c r="S726" s="307"/>
      <c r="T726" s="307"/>
      <c r="U726" s="307"/>
      <c r="V726" s="307"/>
      <c r="W726" s="317"/>
      <c r="X726" s="317"/>
      <c r="Y726" s="317"/>
      <c r="Z726" s="317"/>
      <c r="AA726" s="317"/>
      <c r="AB726" s="317"/>
      <c r="AC726" s="317"/>
      <c r="AD726" s="317"/>
      <c r="AE726" s="317"/>
      <c r="AF726" s="317"/>
      <c r="AG726" s="317"/>
      <c r="AH726" s="317"/>
      <c r="AI726" s="317"/>
      <c r="AJ726" s="317"/>
      <c r="AK726" s="317"/>
      <c r="AL726" s="317"/>
      <c r="AM726" s="317"/>
      <c r="AN726" s="317"/>
      <c r="AO726" s="317"/>
      <c r="AP726" s="317"/>
      <c r="AQ726" s="317"/>
      <c r="AR726" s="317"/>
      <c r="AS726" s="317"/>
      <c r="AT726" s="317"/>
      <c r="AU726" s="317"/>
      <c r="AV726" s="317"/>
      <c r="AW726" s="317"/>
      <c r="AX726" s="317"/>
      <c r="AY726" s="317"/>
      <c r="AZ726" s="317"/>
      <c r="BA726" s="317"/>
      <c r="BB726" s="317"/>
      <c r="BC726" s="317"/>
      <c r="BD726" s="317"/>
      <c r="BE726" s="317"/>
      <c r="BF726" s="317"/>
      <c r="BG726" s="317"/>
      <c r="BH726" s="317"/>
      <c r="BI726" s="317"/>
      <c r="BJ726" s="317"/>
      <c r="BK726" s="317"/>
      <c r="BL726" s="317"/>
      <c r="BM726" s="317"/>
      <c r="BN726" s="317"/>
      <c r="BO726" s="317"/>
      <c r="BP726" s="317"/>
      <c r="BQ726" s="317"/>
      <c r="BR726" s="317"/>
      <c r="BS726" s="317"/>
      <c r="BT726" s="317"/>
      <c r="BU726" s="317"/>
      <c r="BV726" s="317"/>
      <c r="BW726" s="317"/>
      <c r="BX726" s="317"/>
      <c r="BY726" s="317"/>
      <c r="BZ726" s="317"/>
    </row>
    <row r="727" spans="3:78">
      <c r="C727" s="318"/>
      <c r="D727" s="318"/>
      <c r="E727" s="318"/>
      <c r="F727" s="307"/>
      <c r="G727" s="307"/>
      <c r="H727" s="307"/>
      <c r="I727" s="307"/>
      <c r="J727" s="307"/>
      <c r="K727" s="307"/>
      <c r="L727" s="307"/>
      <c r="M727" s="307"/>
      <c r="N727" s="307"/>
      <c r="O727" s="307"/>
      <c r="P727" s="307"/>
      <c r="Q727" s="307"/>
      <c r="R727" s="307"/>
      <c r="S727" s="307"/>
      <c r="T727" s="307"/>
      <c r="U727" s="307"/>
      <c r="V727" s="307"/>
      <c r="W727" s="317"/>
      <c r="X727" s="317"/>
      <c r="Y727" s="317"/>
      <c r="Z727" s="317"/>
      <c r="AA727" s="317"/>
      <c r="AB727" s="317"/>
      <c r="AC727" s="317"/>
      <c r="AD727" s="317"/>
      <c r="AE727" s="317"/>
      <c r="AF727" s="317"/>
      <c r="AG727" s="317"/>
      <c r="AH727" s="317"/>
      <c r="AI727" s="317"/>
      <c r="AJ727" s="317"/>
      <c r="AK727" s="317"/>
      <c r="AL727" s="317"/>
      <c r="AM727" s="317"/>
      <c r="AN727" s="317"/>
      <c r="AO727" s="317"/>
      <c r="AP727" s="317"/>
      <c r="AQ727" s="317"/>
      <c r="AR727" s="317"/>
      <c r="AS727" s="317"/>
      <c r="AT727" s="317"/>
      <c r="AU727" s="317"/>
      <c r="AV727" s="317"/>
      <c r="AW727" s="317"/>
      <c r="AX727" s="317"/>
      <c r="AY727" s="317"/>
      <c r="AZ727" s="317"/>
      <c r="BA727" s="317"/>
      <c r="BB727" s="317"/>
      <c r="BC727" s="317"/>
      <c r="BD727" s="317"/>
      <c r="BE727" s="317"/>
      <c r="BF727" s="317"/>
      <c r="BG727" s="317"/>
      <c r="BH727" s="317"/>
      <c r="BI727" s="317"/>
      <c r="BJ727" s="317"/>
      <c r="BK727" s="317"/>
      <c r="BL727" s="317"/>
      <c r="BM727" s="317"/>
      <c r="BN727" s="317"/>
      <c r="BO727" s="317"/>
      <c r="BP727" s="317"/>
      <c r="BQ727" s="317"/>
      <c r="BR727" s="317"/>
      <c r="BS727" s="317"/>
      <c r="BT727" s="317"/>
      <c r="BU727" s="317"/>
      <c r="BV727" s="317"/>
      <c r="BW727" s="317"/>
      <c r="BX727" s="317"/>
      <c r="BY727" s="317"/>
      <c r="BZ727" s="317"/>
    </row>
    <row r="728" spans="3:78">
      <c r="C728" s="318"/>
      <c r="D728" s="318"/>
      <c r="E728" s="318"/>
      <c r="F728" s="307"/>
      <c r="G728" s="307"/>
      <c r="H728" s="307"/>
      <c r="I728" s="307"/>
      <c r="J728" s="307"/>
      <c r="K728" s="307"/>
      <c r="L728" s="307"/>
      <c r="M728" s="307"/>
      <c r="N728" s="307"/>
      <c r="O728" s="307"/>
      <c r="P728" s="307"/>
      <c r="Q728" s="307"/>
      <c r="R728" s="307"/>
      <c r="S728" s="307"/>
      <c r="T728" s="307"/>
      <c r="U728" s="307"/>
      <c r="V728" s="307"/>
      <c r="W728" s="317"/>
      <c r="X728" s="317"/>
      <c r="Y728" s="317"/>
      <c r="Z728" s="317"/>
      <c r="AA728" s="317"/>
      <c r="AB728" s="317"/>
      <c r="AC728" s="317"/>
      <c r="AD728" s="317"/>
      <c r="AE728" s="317"/>
      <c r="AF728" s="317"/>
      <c r="AG728" s="317"/>
      <c r="AH728" s="317"/>
      <c r="AI728" s="317"/>
      <c r="AJ728" s="317"/>
      <c r="AK728" s="317"/>
      <c r="AL728" s="317"/>
      <c r="AM728" s="317"/>
      <c r="AN728" s="317"/>
      <c r="AO728" s="317"/>
      <c r="AP728" s="317"/>
      <c r="AQ728" s="317"/>
      <c r="AR728" s="317"/>
      <c r="AS728" s="317"/>
      <c r="AT728" s="317"/>
      <c r="AU728" s="317"/>
      <c r="AV728" s="317"/>
      <c r="AW728" s="317"/>
      <c r="AX728" s="317"/>
      <c r="AY728" s="317"/>
      <c r="AZ728" s="317"/>
      <c r="BA728" s="317"/>
      <c r="BB728" s="317"/>
      <c r="BC728" s="317"/>
      <c r="BD728" s="317"/>
      <c r="BE728" s="317"/>
      <c r="BF728" s="317"/>
      <c r="BG728" s="317"/>
      <c r="BH728" s="317"/>
      <c r="BI728" s="317"/>
      <c r="BJ728" s="317"/>
      <c r="BK728" s="317"/>
      <c r="BL728" s="317"/>
      <c r="BM728" s="317"/>
      <c r="BN728" s="317"/>
      <c r="BO728" s="317"/>
      <c r="BP728" s="317"/>
      <c r="BQ728" s="317"/>
      <c r="BR728" s="317"/>
      <c r="BS728" s="317"/>
      <c r="BT728" s="317"/>
      <c r="BU728" s="317"/>
      <c r="BV728" s="317"/>
      <c r="BW728" s="317"/>
      <c r="BX728" s="317"/>
      <c r="BY728" s="317"/>
      <c r="BZ728" s="317"/>
    </row>
    <row r="729" spans="3:78">
      <c r="C729" s="318"/>
      <c r="D729" s="318"/>
      <c r="E729" s="318"/>
      <c r="F729" s="307"/>
      <c r="G729" s="307"/>
      <c r="H729" s="307"/>
      <c r="I729" s="307"/>
      <c r="J729" s="307"/>
      <c r="K729" s="307"/>
      <c r="L729" s="307"/>
      <c r="M729" s="307"/>
      <c r="N729" s="307"/>
      <c r="O729" s="307"/>
      <c r="P729" s="307"/>
      <c r="Q729" s="307"/>
      <c r="R729" s="307"/>
      <c r="S729" s="307"/>
      <c r="T729" s="307"/>
      <c r="U729" s="307"/>
      <c r="V729" s="307"/>
      <c r="W729" s="317"/>
      <c r="X729" s="317"/>
      <c r="Y729" s="317"/>
      <c r="Z729" s="317"/>
      <c r="AA729" s="317"/>
      <c r="AB729" s="317"/>
      <c r="AC729" s="317"/>
      <c r="AD729" s="317"/>
      <c r="AE729" s="317"/>
      <c r="AF729" s="317"/>
      <c r="AG729" s="317"/>
      <c r="AH729" s="317"/>
      <c r="AI729" s="317"/>
      <c r="AJ729" s="317"/>
      <c r="AK729" s="317"/>
      <c r="AL729" s="317"/>
      <c r="AM729" s="317"/>
      <c r="AN729" s="317"/>
      <c r="AO729" s="317"/>
      <c r="AP729" s="317"/>
      <c r="AQ729" s="317"/>
      <c r="AR729" s="317"/>
      <c r="AS729" s="317"/>
      <c r="AT729" s="317"/>
      <c r="AU729" s="317"/>
      <c r="AV729" s="317"/>
      <c r="AW729" s="317"/>
      <c r="AX729" s="317"/>
      <c r="AY729" s="317"/>
      <c r="AZ729" s="317"/>
      <c r="BA729" s="317"/>
      <c r="BB729" s="317"/>
      <c r="BC729" s="317"/>
      <c r="BD729" s="317"/>
      <c r="BE729" s="317"/>
      <c r="BF729" s="317"/>
      <c r="BG729" s="317"/>
      <c r="BH729" s="317"/>
      <c r="BI729" s="317"/>
      <c r="BJ729" s="317"/>
      <c r="BK729" s="317"/>
      <c r="BL729" s="317"/>
      <c r="BM729" s="317"/>
      <c r="BN729" s="317"/>
      <c r="BO729" s="317"/>
      <c r="BP729" s="317"/>
      <c r="BQ729" s="317"/>
      <c r="BR729" s="317"/>
      <c r="BS729" s="317"/>
      <c r="BT729" s="317"/>
      <c r="BU729" s="317"/>
      <c r="BV729" s="317"/>
      <c r="BW729" s="317"/>
      <c r="BX729" s="317"/>
      <c r="BY729" s="317"/>
      <c r="BZ729" s="317"/>
    </row>
    <row r="730" spans="3:78">
      <c r="C730" s="318"/>
      <c r="D730" s="318"/>
      <c r="E730" s="318"/>
      <c r="F730" s="307"/>
      <c r="G730" s="307"/>
      <c r="H730" s="307"/>
      <c r="I730" s="307"/>
      <c r="J730" s="307"/>
      <c r="K730" s="307"/>
      <c r="L730" s="307"/>
      <c r="M730" s="307"/>
      <c r="N730" s="307"/>
      <c r="O730" s="307"/>
      <c r="P730" s="307"/>
      <c r="Q730" s="307"/>
      <c r="R730" s="307"/>
      <c r="S730" s="307"/>
      <c r="T730" s="307"/>
      <c r="U730" s="307"/>
      <c r="V730" s="307"/>
      <c r="W730" s="317"/>
      <c r="X730" s="317"/>
      <c r="Y730" s="317"/>
      <c r="Z730" s="317"/>
      <c r="AA730" s="317"/>
      <c r="AB730" s="317"/>
      <c r="AC730" s="317"/>
      <c r="AD730" s="317"/>
      <c r="AE730" s="317"/>
      <c r="AF730" s="317"/>
      <c r="AG730" s="317"/>
      <c r="AH730" s="317"/>
      <c r="AI730" s="317"/>
      <c r="AJ730" s="317"/>
      <c r="AK730" s="317"/>
      <c r="AL730" s="317"/>
      <c r="AM730" s="317"/>
      <c r="AN730" s="317"/>
      <c r="AO730" s="317"/>
      <c r="AP730" s="317"/>
      <c r="AQ730" s="317"/>
      <c r="AR730" s="317"/>
      <c r="AS730" s="317"/>
      <c r="AT730" s="317"/>
      <c r="AU730" s="317"/>
      <c r="AV730" s="317"/>
      <c r="AW730" s="317"/>
      <c r="AX730" s="317"/>
      <c r="AY730" s="317"/>
      <c r="AZ730" s="317"/>
      <c r="BA730" s="317"/>
      <c r="BB730" s="317"/>
      <c r="BC730" s="317"/>
      <c r="BD730" s="317"/>
      <c r="BE730" s="317"/>
      <c r="BF730" s="317"/>
      <c r="BG730" s="317"/>
      <c r="BH730" s="317"/>
      <c r="BI730" s="317"/>
      <c r="BJ730" s="317"/>
      <c r="BK730" s="317"/>
      <c r="BL730" s="317"/>
      <c r="BM730" s="317"/>
      <c r="BN730" s="317"/>
      <c r="BO730" s="317"/>
      <c r="BP730" s="317"/>
      <c r="BQ730" s="317"/>
      <c r="BR730" s="317"/>
      <c r="BS730" s="317"/>
      <c r="BT730" s="317"/>
      <c r="BU730" s="317"/>
      <c r="BV730" s="317"/>
      <c r="BW730" s="317"/>
      <c r="BX730" s="317"/>
      <c r="BY730" s="317"/>
      <c r="BZ730" s="317"/>
    </row>
    <row r="731" spans="3:78">
      <c r="C731" s="318"/>
      <c r="D731" s="318"/>
      <c r="E731" s="318"/>
      <c r="F731" s="307"/>
      <c r="G731" s="307"/>
      <c r="H731" s="307"/>
      <c r="I731" s="307"/>
      <c r="J731" s="307"/>
      <c r="K731" s="307"/>
      <c r="L731" s="307"/>
      <c r="M731" s="307"/>
      <c r="N731" s="307"/>
      <c r="O731" s="307"/>
      <c r="P731" s="307"/>
      <c r="Q731" s="307"/>
      <c r="R731" s="307"/>
      <c r="S731" s="307"/>
      <c r="T731" s="307"/>
      <c r="U731" s="307"/>
      <c r="V731" s="307"/>
      <c r="W731" s="317"/>
      <c r="X731" s="317"/>
      <c r="Y731" s="317"/>
      <c r="Z731" s="317"/>
      <c r="AA731" s="317"/>
      <c r="AB731" s="317"/>
      <c r="AC731" s="317"/>
      <c r="AD731" s="317"/>
      <c r="AE731" s="317"/>
      <c r="AF731" s="317"/>
      <c r="AG731" s="317"/>
      <c r="AH731" s="317"/>
      <c r="AI731" s="317"/>
      <c r="AJ731" s="317"/>
      <c r="AK731" s="317"/>
      <c r="AL731" s="317"/>
      <c r="AM731" s="317"/>
      <c r="AN731" s="317"/>
      <c r="AO731" s="317"/>
      <c r="AP731" s="317"/>
      <c r="AQ731" s="317"/>
      <c r="AR731" s="317"/>
      <c r="AS731" s="317"/>
      <c r="AT731" s="317"/>
      <c r="AU731" s="317"/>
      <c r="AV731" s="317"/>
      <c r="AW731" s="317"/>
      <c r="AX731" s="317"/>
      <c r="AY731" s="317"/>
      <c r="AZ731" s="317"/>
      <c r="BA731" s="317"/>
      <c r="BB731" s="317"/>
      <c r="BC731" s="317"/>
      <c r="BD731" s="317"/>
      <c r="BE731" s="317"/>
      <c r="BF731" s="317"/>
      <c r="BG731" s="317"/>
      <c r="BH731" s="317"/>
      <c r="BI731" s="317"/>
      <c r="BJ731" s="317"/>
      <c r="BK731" s="317"/>
      <c r="BL731" s="317"/>
      <c r="BM731" s="317"/>
      <c r="BN731" s="317"/>
      <c r="BO731" s="317"/>
      <c r="BP731" s="317"/>
      <c r="BQ731" s="317"/>
      <c r="BR731" s="317"/>
      <c r="BS731" s="317"/>
      <c r="BT731" s="317"/>
      <c r="BU731" s="317"/>
      <c r="BV731" s="317"/>
      <c r="BW731" s="317"/>
      <c r="BX731" s="317"/>
      <c r="BY731" s="317"/>
      <c r="BZ731" s="317"/>
    </row>
    <row r="732" spans="3:78">
      <c r="C732" s="318"/>
      <c r="D732" s="318"/>
      <c r="E732" s="318"/>
      <c r="F732" s="307"/>
      <c r="G732" s="307"/>
      <c r="H732" s="307"/>
      <c r="I732" s="307"/>
      <c r="J732" s="307"/>
      <c r="K732" s="307"/>
      <c r="L732" s="307"/>
      <c r="M732" s="307"/>
      <c r="N732" s="307"/>
      <c r="O732" s="307"/>
      <c r="P732" s="307"/>
      <c r="Q732" s="307"/>
      <c r="R732" s="307"/>
      <c r="S732" s="307"/>
      <c r="T732" s="307"/>
      <c r="U732" s="307"/>
      <c r="V732" s="307"/>
      <c r="W732" s="317"/>
      <c r="X732" s="317"/>
      <c r="Y732" s="317"/>
      <c r="Z732" s="317"/>
      <c r="AA732" s="317"/>
      <c r="AB732" s="317"/>
      <c r="AC732" s="317"/>
      <c r="AD732" s="317"/>
      <c r="AE732" s="317"/>
      <c r="AF732" s="317"/>
      <c r="AG732" s="317"/>
      <c r="AH732" s="317"/>
      <c r="AI732" s="317"/>
      <c r="AJ732" s="317"/>
      <c r="AK732" s="317"/>
      <c r="AL732" s="317"/>
      <c r="AM732" s="317"/>
      <c r="AN732" s="317"/>
      <c r="AO732" s="317"/>
      <c r="AP732" s="317"/>
      <c r="AQ732" s="317"/>
      <c r="AR732" s="317"/>
      <c r="AS732" s="317"/>
      <c r="AT732" s="317"/>
      <c r="AU732" s="317"/>
      <c r="AV732" s="317"/>
      <c r="AW732" s="317"/>
      <c r="AX732" s="317"/>
      <c r="AY732" s="317"/>
      <c r="AZ732" s="317"/>
      <c r="BA732" s="317"/>
      <c r="BB732" s="317"/>
      <c r="BC732" s="317"/>
      <c r="BD732" s="317"/>
      <c r="BE732" s="317"/>
      <c r="BF732" s="317"/>
      <c r="BG732" s="317"/>
      <c r="BH732" s="317"/>
      <c r="BI732" s="317"/>
      <c r="BJ732" s="317"/>
      <c r="BK732" s="317"/>
      <c r="BL732" s="317"/>
      <c r="BM732" s="317"/>
      <c r="BN732" s="317"/>
      <c r="BO732" s="317"/>
      <c r="BP732" s="317"/>
      <c r="BQ732" s="317"/>
      <c r="BR732" s="317"/>
      <c r="BS732" s="317"/>
      <c r="BT732" s="317"/>
      <c r="BU732" s="317"/>
      <c r="BV732" s="317"/>
      <c r="BW732" s="317"/>
      <c r="BX732" s="317"/>
      <c r="BY732" s="317"/>
      <c r="BZ732" s="317"/>
    </row>
    <row r="733" spans="3:78">
      <c r="C733" s="318"/>
      <c r="D733" s="318"/>
      <c r="E733" s="318"/>
      <c r="F733" s="307"/>
      <c r="G733" s="307"/>
      <c r="H733" s="307"/>
      <c r="I733" s="307"/>
      <c r="J733" s="307"/>
      <c r="K733" s="307"/>
      <c r="L733" s="307"/>
      <c r="M733" s="307"/>
      <c r="N733" s="307"/>
      <c r="O733" s="307"/>
      <c r="P733" s="307"/>
      <c r="Q733" s="307"/>
      <c r="R733" s="307"/>
      <c r="S733" s="307"/>
      <c r="T733" s="307"/>
      <c r="U733" s="307"/>
      <c r="V733" s="307"/>
      <c r="W733" s="317"/>
      <c r="X733" s="317"/>
      <c r="Y733" s="317"/>
      <c r="Z733" s="317"/>
      <c r="AA733" s="317"/>
      <c r="AB733" s="317"/>
      <c r="AC733" s="317"/>
      <c r="AD733" s="317"/>
      <c r="AE733" s="317"/>
      <c r="AF733" s="317"/>
      <c r="AG733" s="317"/>
      <c r="AH733" s="317"/>
      <c r="AI733" s="317"/>
      <c r="AJ733" s="317"/>
      <c r="AK733" s="317"/>
      <c r="AL733" s="317"/>
      <c r="AM733" s="317"/>
      <c r="AN733" s="317"/>
      <c r="AO733" s="317"/>
      <c r="AP733" s="317"/>
      <c r="AQ733" s="317"/>
      <c r="AR733" s="317"/>
      <c r="AS733" s="317"/>
      <c r="AT733" s="317"/>
      <c r="AU733" s="317"/>
      <c r="AV733" s="317"/>
      <c r="AW733" s="317"/>
      <c r="AX733" s="317"/>
      <c r="AY733" s="317"/>
      <c r="AZ733" s="317"/>
      <c r="BA733" s="317"/>
      <c r="BB733" s="317"/>
      <c r="BC733" s="317"/>
      <c r="BD733" s="317"/>
      <c r="BE733" s="317"/>
      <c r="BF733" s="317"/>
      <c r="BG733" s="317"/>
      <c r="BH733" s="317"/>
      <c r="BI733" s="317"/>
      <c r="BJ733" s="317"/>
      <c r="BK733" s="317"/>
      <c r="BL733" s="317"/>
      <c r="BM733" s="317"/>
      <c r="BN733" s="317"/>
      <c r="BO733" s="317"/>
      <c r="BP733" s="317"/>
      <c r="BQ733" s="317"/>
      <c r="BR733" s="317"/>
      <c r="BS733" s="317"/>
      <c r="BT733" s="317"/>
      <c r="BU733" s="317"/>
      <c r="BV733" s="317"/>
      <c r="BW733" s="317"/>
      <c r="BX733" s="317"/>
      <c r="BY733" s="317"/>
      <c r="BZ733" s="317"/>
    </row>
    <row r="734" spans="3:78">
      <c r="C734" s="318"/>
      <c r="D734" s="318"/>
      <c r="E734" s="318"/>
      <c r="F734" s="307"/>
      <c r="G734" s="307"/>
      <c r="H734" s="307"/>
      <c r="I734" s="307"/>
      <c r="J734" s="307"/>
      <c r="K734" s="307"/>
      <c r="L734" s="307"/>
      <c r="M734" s="307"/>
      <c r="N734" s="307"/>
      <c r="O734" s="307"/>
      <c r="P734" s="307"/>
      <c r="Q734" s="307"/>
      <c r="R734" s="307"/>
      <c r="S734" s="307"/>
      <c r="T734" s="307"/>
      <c r="U734" s="307"/>
      <c r="V734" s="307"/>
      <c r="W734" s="317"/>
      <c r="X734" s="317"/>
      <c r="Y734" s="317"/>
      <c r="Z734" s="317"/>
      <c r="AA734" s="317"/>
      <c r="AB734" s="317"/>
      <c r="AC734" s="317"/>
      <c r="AD734" s="317"/>
      <c r="AE734" s="317"/>
      <c r="AF734" s="317"/>
      <c r="AG734" s="317"/>
      <c r="AH734" s="317"/>
      <c r="AI734" s="317"/>
      <c r="AJ734" s="317"/>
      <c r="AK734" s="317"/>
      <c r="AL734" s="317"/>
      <c r="AM734" s="317"/>
      <c r="AN734" s="317"/>
      <c r="AO734" s="317"/>
      <c r="AP734" s="317"/>
      <c r="AQ734" s="317"/>
      <c r="AR734" s="317"/>
      <c r="AS734" s="317"/>
      <c r="AT734" s="317"/>
      <c r="AU734" s="317"/>
      <c r="AV734" s="317"/>
      <c r="AW734" s="317"/>
      <c r="AX734" s="317"/>
      <c r="AY734" s="317"/>
      <c r="AZ734" s="317"/>
      <c r="BA734" s="317"/>
      <c r="BB734" s="317"/>
      <c r="BC734" s="317"/>
      <c r="BD734" s="317"/>
      <c r="BE734" s="317"/>
      <c r="BF734" s="317"/>
      <c r="BG734" s="317"/>
      <c r="BH734" s="317"/>
      <c r="BI734" s="317"/>
      <c r="BJ734" s="317"/>
      <c r="BK734" s="317"/>
      <c r="BL734" s="317"/>
      <c r="BM734" s="317"/>
      <c r="BN734" s="317"/>
      <c r="BO734" s="317"/>
      <c r="BP734" s="317"/>
      <c r="BQ734" s="317"/>
      <c r="BR734" s="317"/>
      <c r="BS734" s="317"/>
      <c r="BT734" s="317"/>
      <c r="BU734" s="317"/>
      <c r="BV734" s="317"/>
      <c r="BW734" s="317"/>
      <c r="BX734" s="317"/>
      <c r="BY734" s="317"/>
      <c r="BZ734" s="317"/>
    </row>
    <row r="735" spans="3:78">
      <c r="C735" s="318"/>
      <c r="D735" s="318"/>
      <c r="E735" s="318"/>
      <c r="F735" s="307"/>
      <c r="G735" s="307"/>
      <c r="H735" s="307"/>
      <c r="I735" s="307"/>
      <c r="J735" s="307"/>
      <c r="K735" s="307"/>
      <c r="L735" s="307"/>
      <c r="M735" s="307"/>
      <c r="N735" s="307"/>
      <c r="O735" s="307"/>
      <c r="P735" s="307"/>
      <c r="Q735" s="307"/>
      <c r="R735" s="307"/>
      <c r="S735" s="307"/>
      <c r="T735" s="307"/>
      <c r="U735" s="307"/>
      <c r="V735" s="307"/>
      <c r="W735" s="317"/>
      <c r="X735" s="317"/>
      <c r="Y735" s="317"/>
      <c r="Z735" s="317"/>
      <c r="AA735" s="317"/>
      <c r="AB735" s="317"/>
      <c r="AC735" s="317"/>
      <c r="AD735" s="317"/>
      <c r="AE735" s="317"/>
      <c r="AF735" s="317"/>
      <c r="AG735" s="317"/>
      <c r="AH735" s="317"/>
      <c r="AI735" s="317"/>
      <c r="AJ735" s="317"/>
      <c r="AK735" s="317"/>
      <c r="AL735" s="317"/>
      <c r="AM735" s="317"/>
      <c r="AN735" s="317"/>
      <c r="AO735" s="317"/>
      <c r="AP735" s="317"/>
      <c r="AQ735" s="317"/>
      <c r="AR735" s="317"/>
      <c r="AS735" s="317"/>
      <c r="AT735" s="317"/>
      <c r="AU735" s="317"/>
      <c r="AV735" s="317"/>
      <c r="AW735" s="317"/>
      <c r="AX735" s="317"/>
      <c r="AY735" s="317"/>
      <c r="AZ735" s="317"/>
      <c r="BA735" s="317"/>
      <c r="BB735" s="317"/>
      <c r="BC735" s="317"/>
      <c r="BD735" s="317"/>
      <c r="BE735" s="317"/>
      <c r="BF735" s="317"/>
      <c r="BG735" s="317"/>
      <c r="BH735" s="317"/>
      <c r="BI735" s="317"/>
      <c r="BJ735" s="317"/>
      <c r="BK735" s="317"/>
      <c r="BL735" s="317"/>
      <c r="BM735" s="317"/>
      <c r="BN735" s="317"/>
      <c r="BO735" s="317"/>
      <c r="BP735" s="317"/>
      <c r="BQ735" s="317"/>
      <c r="BR735" s="317"/>
      <c r="BS735" s="317"/>
      <c r="BT735" s="317"/>
      <c r="BU735" s="317"/>
      <c r="BV735" s="317"/>
      <c r="BW735" s="317"/>
      <c r="BX735" s="317"/>
      <c r="BY735" s="317"/>
      <c r="BZ735" s="317"/>
    </row>
    <row r="736" spans="3:78">
      <c r="C736" s="318"/>
      <c r="D736" s="318"/>
      <c r="E736" s="318"/>
      <c r="F736" s="307"/>
      <c r="G736" s="307"/>
      <c r="H736" s="307"/>
      <c r="I736" s="307"/>
      <c r="J736" s="307"/>
      <c r="K736" s="307"/>
      <c r="L736" s="307"/>
      <c r="M736" s="307"/>
      <c r="N736" s="307"/>
      <c r="O736" s="307"/>
      <c r="P736" s="307"/>
      <c r="Q736" s="307"/>
      <c r="R736" s="307"/>
      <c r="S736" s="307"/>
      <c r="T736" s="307"/>
      <c r="U736" s="307"/>
      <c r="V736" s="307"/>
      <c r="W736" s="317"/>
      <c r="X736" s="317"/>
      <c r="Y736" s="317"/>
      <c r="Z736" s="317"/>
      <c r="AA736" s="317"/>
      <c r="AB736" s="317"/>
      <c r="AC736" s="317"/>
      <c r="AD736" s="317"/>
      <c r="AE736" s="317"/>
      <c r="AF736" s="317"/>
      <c r="AG736" s="317"/>
      <c r="AH736" s="317"/>
      <c r="AI736" s="317"/>
      <c r="AJ736" s="317"/>
      <c r="AK736" s="317"/>
      <c r="AL736" s="317"/>
      <c r="AM736" s="317"/>
      <c r="AN736" s="317"/>
      <c r="AO736" s="317"/>
      <c r="AP736" s="317"/>
      <c r="AQ736" s="317"/>
      <c r="AR736" s="317"/>
      <c r="AS736" s="317"/>
      <c r="AT736" s="317"/>
      <c r="AU736" s="317"/>
      <c r="AV736" s="317"/>
      <c r="AW736" s="317"/>
      <c r="AX736" s="317"/>
      <c r="AY736" s="317"/>
      <c r="AZ736" s="317"/>
      <c r="BA736" s="317"/>
      <c r="BB736" s="317"/>
      <c r="BC736" s="317"/>
      <c r="BD736" s="317"/>
      <c r="BE736" s="317"/>
      <c r="BF736" s="317"/>
      <c r="BG736" s="317"/>
      <c r="BH736" s="317"/>
      <c r="BI736" s="317"/>
      <c r="BJ736" s="317"/>
      <c r="BK736" s="317"/>
      <c r="BL736" s="317"/>
      <c r="BM736" s="317"/>
      <c r="BN736" s="317"/>
      <c r="BO736" s="317"/>
      <c r="BP736" s="317"/>
      <c r="BQ736" s="317"/>
      <c r="BR736" s="317"/>
      <c r="BS736" s="317"/>
      <c r="BT736" s="317"/>
      <c r="BU736" s="317"/>
      <c r="BV736" s="317"/>
      <c r="BW736" s="317"/>
      <c r="BX736" s="317"/>
      <c r="BY736" s="317"/>
      <c r="BZ736" s="317"/>
    </row>
    <row r="737" spans="3:78">
      <c r="C737" s="318"/>
      <c r="D737" s="318"/>
      <c r="E737" s="318"/>
      <c r="F737" s="307"/>
      <c r="G737" s="307"/>
      <c r="H737" s="307"/>
      <c r="I737" s="307"/>
      <c r="J737" s="307"/>
      <c r="K737" s="307"/>
      <c r="L737" s="307"/>
      <c r="M737" s="307"/>
      <c r="N737" s="307"/>
      <c r="O737" s="307"/>
      <c r="P737" s="307"/>
      <c r="Q737" s="307"/>
      <c r="R737" s="307"/>
      <c r="S737" s="307"/>
      <c r="T737" s="307"/>
      <c r="U737" s="307"/>
      <c r="V737" s="307"/>
      <c r="W737" s="317"/>
      <c r="X737" s="317"/>
      <c r="Y737" s="317"/>
      <c r="Z737" s="317"/>
      <c r="AA737" s="317"/>
      <c r="AB737" s="317"/>
      <c r="AC737" s="317"/>
      <c r="AD737" s="317"/>
      <c r="AE737" s="317"/>
      <c r="AF737" s="317"/>
      <c r="AG737" s="317"/>
      <c r="AH737" s="317"/>
      <c r="AI737" s="317"/>
      <c r="AJ737" s="317"/>
      <c r="AK737" s="317"/>
      <c r="AL737" s="317"/>
      <c r="AM737" s="317"/>
      <c r="AN737" s="317"/>
      <c r="AO737" s="317"/>
      <c r="AP737" s="317"/>
      <c r="AQ737" s="317"/>
      <c r="AR737" s="317"/>
      <c r="AS737" s="317"/>
      <c r="AT737" s="317"/>
      <c r="AU737" s="317"/>
      <c r="AV737" s="317"/>
      <c r="AW737" s="317"/>
      <c r="AX737" s="317"/>
      <c r="AY737" s="317"/>
      <c r="AZ737" s="317"/>
      <c r="BA737" s="317"/>
      <c r="BB737" s="317"/>
      <c r="BC737" s="317"/>
      <c r="BD737" s="317"/>
      <c r="BE737" s="317"/>
      <c r="BF737" s="317"/>
      <c r="BG737" s="317"/>
      <c r="BH737" s="317"/>
      <c r="BI737" s="317"/>
      <c r="BJ737" s="317"/>
      <c r="BK737" s="317"/>
      <c r="BL737" s="317"/>
      <c r="BM737" s="317"/>
      <c r="BN737" s="317"/>
      <c r="BO737" s="317"/>
      <c r="BP737" s="317"/>
      <c r="BQ737" s="317"/>
      <c r="BR737" s="317"/>
      <c r="BS737" s="317"/>
      <c r="BT737" s="317"/>
      <c r="BU737" s="317"/>
      <c r="BV737" s="317"/>
      <c r="BW737" s="317"/>
      <c r="BX737" s="317"/>
      <c r="BY737" s="317"/>
      <c r="BZ737" s="317"/>
    </row>
    <row r="738" spans="3:78">
      <c r="C738" s="318"/>
      <c r="D738" s="318"/>
      <c r="E738" s="318"/>
      <c r="F738" s="307"/>
      <c r="G738" s="307"/>
      <c r="H738" s="307"/>
      <c r="I738" s="307"/>
      <c r="J738" s="307"/>
      <c r="K738" s="307"/>
      <c r="L738" s="307"/>
      <c r="M738" s="307"/>
      <c r="N738" s="307"/>
      <c r="O738" s="307"/>
      <c r="P738" s="307"/>
      <c r="Q738" s="307"/>
      <c r="R738" s="307"/>
      <c r="S738" s="307"/>
      <c r="T738" s="307"/>
      <c r="U738" s="307"/>
      <c r="V738" s="307"/>
      <c r="W738" s="317"/>
      <c r="X738" s="317"/>
      <c r="Y738" s="317"/>
      <c r="Z738" s="317"/>
      <c r="AA738" s="317"/>
      <c r="AB738" s="317"/>
      <c r="AC738" s="317"/>
      <c r="AD738" s="317"/>
      <c r="AE738" s="317"/>
      <c r="AF738" s="317"/>
      <c r="AG738" s="317"/>
      <c r="AH738" s="317"/>
      <c r="AI738" s="317"/>
      <c r="AJ738" s="317"/>
      <c r="AK738" s="317"/>
      <c r="AL738" s="317"/>
      <c r="AM738" s="317"/>
      <c r="AN738" s="317"/>
      <c r="AO738" s="317"/>
      <c r="AP738" s="317"/>
      <c r="AQ738" s="317"/>
      <c r="AR738" s="317"/>
      <c r="AS738" s="317"/>
      <c r="AT738" s="317"/>
      <c r="AU738" s="317"/>
      <c r="AV738" s="317"/>
      <c r="AW738" s="317"/>
      <c r="AX738" s="317"/>
      <c r="AY738" s="317"/>
      <c r="AZ738" s="317"/>
      <c r="BA738" s="317"/>
      <c r="BB738" s="317"/>
      <c r="BC738" s="317"/>
      <c r="BD738" s="317"/>
      <c r="BE738" s="317"/>
      <c r="BF738" s="317"/>
      <c r="BG738" s="317"/>
      <c r="BH738" s="317"/>
      <c r="BI738" s="317"/>
      <c r="BJ738" s="317"/>
      <c r="BK738" s="317"/>
      <c r="BL738" s="317"/>
      <c r="BM738" s="317"/>
      <c r="BN738" s="317"/>
      <c r="BO738" s="317"/>
      <c r="BP738" s="317"/>
      <c r="BQ738" s="317"/>
      <c r="BR738" s="317"/>
      <c r="BS738" s="317"/>
      <c r="BT738" s="317"/>
      <c r="BU738" s="317"/>
      <c r="BV738" s="317"/>
      <c r="BW738" s="317"/>
      <c r="BX738" s="317"/>
      <c r="BY738" s="317"/>
      <c r="BZ738" s="317"/>
    </row>
    <row r="739" spans="3:78">
      <c r="C739" s="318"/>
      <c r="D739" s="318"/>
      <c r="E739" s="318"/>
      <c r="F739" s="307"/>
      <c r="G739" s="307"/>
      <c r="H739" s="307"/>
      <c r="I739" s="307"/>
      <c r="J739" s="307"/>
      <c r="K739" s="307"/>
      <c r="L739" s="307"/>
      <c r="M739" s="307"/>
      <c r="N739" s="307"/>
      <c r="O739" s="307"/>
      <c r="P739" s="307"/>
      <c r="Q739" s="307"/>
      <c r="R739" s="307"/>
      <c r="S739" s="307"/>
      <c r="T739" s="307"/>
      <c r="U739" s="307"/>
      <c r="V739" s="307"/>
      <c r="W739" s="317"/>
      <c r="X739" s="317"/>
      <c r="Y739" s="317"/>
      <c r="Z739" s="317"/>
      <c r="AA739" s="317"/>
      <c r="AB739" s="317"/>
      <c r="AC739" s="317"/>
      <c r="AD739" s="317"/>
      <c r="AE739" s="317"/>
      <c r="AF739" s="317"/>
      <c r="AG739" s="317"/>
      <c r="AH739" s="317"/>
      <c r="AI739" s="317"/>
      <c r="AJ739" s="317"/>
      <c r="AK739" s="317"/>
      <c r="AL739" s="317"/>
      <c r="AM739" s="317"/>
      <c r="AN739" s="317"/>
      <c r="AO739" s="317"/>
      <c r="AP739" s="317"/>
      <c r="AQ739" s="317"/>
      <c r="AR739" s="317"/>
      <c r="AS739" s="317"/>
      <c r="AT739" s="317"/>
      <c r="AU739" s="317"/>
      <c r="AV739" s="317"/>
      <c r="AW739" s="317"/>
      <c r="AX739" s="317"/>
      <c r="AY739" s="317"/>
      <c r="AZ739" s="317"/>
      <c r="BA739" s="317"/>
      <c r="BB739" s="317"/>
      <c r="BC739" s="317"/>
      <c r="BD739" s="317"/>
      <c r="BE739" s="317"/>
      <c r="BF739" s="317"/>
      <c r="BG739" s="317"/>
      <c r="BH739" s="317"/>
      <c r="BI739" s="317"/>
      <c r="BJ739" s="317"/>
      <c r="BK739" s="317"/>
      <c r="BL739" s="317"/>
      <c r="BM739" s="317"/>
      <c r="BN739" s="317"/>
      <c r="BO739" s="317"/>
      <c r="BP739" s="317"/>
      <c r="BQ739" s="317"/>
      <c r="BR739" s="317"/>
      <c r="BS739" s="317"/>
      <c r="BT739" s="317"/>
      <c r="BU739" s="317"/>
      <c r="BV739" s="317"/>
      <c r="BW739" s="317"/>
      <c r="BX739" s="317"/>
      <c r="BY739" s="317"/>
      <c r="BZ739" s="317"/>
    </row>
    <row r="740" spans="3:78">
      <c r="C740" s="318"/>
      <c r="D740" s="318"/>
      <c r="E740" s="318"/>
      <c r="F740" s="307"/>
      <c r="G740" s="307"/>
      <c r="H740" s="307"/>
      <c r="I740" s="307"/>
      <c r="J740" s="307"/>
      <c r="K740" s="307"/>
      <c r="L740" s="307"/>
      <c r="M740" s="307"/>
      <c r="N740" s="307"/>
      <c r="O740" s="307"/>
      <c r="P740" s="307"/>
      <c r="Q740" s="307"/>
      <c r="R740" s="307"/>
      <c r="S740" s="307"/>
      <c r="T740" s="307"/>
      <c r="U740" s="307"/>
      <c r="V740" s="307"/>
      <c r="W740" s="317"/>
      <c r="X740" s="317"/>
      <c r="Y740" s="317"/>
      <c r="Z740" s="317"/>
      <c r="AA740" s="317"/>
      <c r="AB740" s="317"/>
      <c r="AC740" s="317"/>
      <c r="AD740" s="317"/>
      <c r="AE740" s="317"/>
      <c r="AF740" s="317"/>
      <c r="AG740" s="317"/>
      <c r="AH740" s="317"/>
      <c r="AI740" s="317"/>
      <c r="AJ740" s="317"/>
      <c r="AK740" s="317"/>
      <c r="AL740" s="317"/>
      <c r="AM740" s="317"/>
      <c r="AN740" s="317"/>
      <c r="AO740" s="317"/>
      <c r="AP740" s="317"/>
      <c r="AQ740" s="317"/>
      <c r="AR740" s="317"/>
      <c r="AS740" s="317"/>
      <c r="AT740" s="317"/>
      <c r="AU740" s="317"/>
      <c r="AV740" s="317"/>
      <c r="AW740" s="317"/>
      <c r="AX740" s="317"/>
      <c r="AY740" s="317"/>
      <c r="AZ740" s="317"/>
      <c r="BA740" s="317"/>
      <c r="BB740" s="317"/>
      <c r="BC740" s="317"/>
      <c r="BD740" s="317"/>
      <c r="BE740" s="317"/>
      <c r="BF740" s="317"/>
      <c r="BG740" s="317"/>
      <c r="BH740" s="317"/>
      <c r="BI740" s="317"/>
      <c r="BJ740" s="317"/>
      <c r="BK740" s="317"/>
      <c r="BL740" s="317"/>
      <c r="BM740" s="317"/>
      <c r="BN740" s="317"/>
      <c r="BO740" s="317"/>
      <c r="BP740" s="317"/>
      <c r="BQ740" s="317"/>
      <c r="BR740" s="317"/>
      <c r="BS740" s="317"/>
      <c r="BT740" s="317"/>
      <c r="BU740" s="317"/>
      <c r="BV740" s="317"/>
      <c r="BW740" s="317"/>
      <c r="BX740" s="317"/>
      <c r="BY740" s="317"/>
      <c r="BZ740" s="317"/>
    </row>
    <row r="741" spans="3:78">
      <c r="C741" s="318"/>
      <c r="D741" s="318"/>
      <c r="E741" s="318"/>
      <c r="F741" s="307"/>
      <c r="G741" s="307"/>
      <c r="H741" s="307"/>
      <c r="I741" s="307"/>
      <c r="J741" s="307"/>
      <c r="K741" s="307"/>
      <c r="L741" s="307"/>
      <c r="M741" s="307"/>
      <c r="N741" s="307"/>
      <c r="O741" s="307"/>
      <c r="P741" s="307"/>
      <c r="Q741" s="307"/>
      <c r="R741" s="307"/>
      <c r="S741" s="307"/>
      <c r="T741" s="307"/>
      <c r="U741" s="307"/>
      <c r="V741" s="307"/>
      <c r="W741" s="317"/>
      <c r="X741" s="317"/>
      <c r="Y741" s="317"/>
      <c r="Z741" s="317"/>
      <c r="AA741" s="317"/>
      <c r="AB741" s="317"/>
      <c r="AC741" s="317"/>
      <c r="AD741" s="317"/>
      <c r="AE741" s="317"/>
      <c r="AF741" s="317"/>
      <c r="AG741" s="317"/>
      <c r="AH741" s="317"/>
      <c r="AI741" s="317"/>
      <c r="AJ741" s="317"/>
      <c r="AK741" s="317"/>
      <c r="AL741" s="317"/>
      <c r="AM741" s="317"/>
      <c r="AN741" s="317"/>
      <c r="AO741" s="317"/>
      <c r="AP741" s="317"/>
      <c r="AQ741" s="317"/>
      <c r="AR741" s="317"/>
      <c r="AS741" s="317"/>
      <c r="AT741" s="317"/>
      <c r="AU741" s="317"/>
      <c r="AV741" s="317"/>
      <c r="AW741" s="317"/>
      <c r="AX741" s="317"/>
      <c r="AY741" s="317"/>
      <c r="AZ741" s="317"/>
      <c r="BA741" s="317"/>
      <c r="BB741" s="317"/>
      <c r="BC741" s="317"/>
      <c r="BD741" s="317"/>
      <c r="BE741" s="317"/>
      <c r="BF741" s="317"/>
      <c r="BG741" s="317"/>
      <c r="BH741" s="317"/>
      <c r="BI741" s="317"/>
      <c r="BJ741" s="317"/>
      <c r="BK741" s="317"/>
      <c r="BL741" s="317"/>
      <c r="BM741" s="317"/>
      <c r="BN741" s="317"/>
      <c r="BO741" s="317"/>
      <c r="BP741" s="317"/>
      <c r="BQ741" s="317"/>
      <c r="BR741" s="317"/>
      <c r="BS741" s="317"/>
      <c r="BT741" s="317"/>
      <c r="BU741" s="317"/>
      <c r="BV741" s="317"/>
      <c r="BW741" s="317"/>
      <c r="BX741" s="317"/>
      <c r="BY741" s="317"/>
      <c r="BZ741" s="317"/>
    </row>
    <row r="742" spans="3:78">
      <c r="C742" s="318"/>
      <c r="D742" s="318"/>
      <c r="E742" s="318"/>
      <c r="F742" s="307"/>
      <c r="G742" s="307"/>
      <c r="H742" s="307"/>
      <c r="I742" s="307"/>
      <c r="J742" s="307"/>
      <c r="K742" s="307"/>
      <c r="L742" s="307"/>
      <c r="M742" s="307"/>
      <c r="N742" s="307"/>
      <c r="O742" s="307"/>
      <c r="P742" s="307"/>
      <c r="Q742" s="307"/>
      <c r="R742" s="307"/>
      <c r="S742" s="307"/>
      <c r="T742" s="307"/>
      <c r="U742" s="307"/>
      <c r="V742" s="307"/>
      <c r="W742" s="317"/>
      <c r="X742" s="317"/>
      <c r="Y742" s="317"/>
      <c r="Z742" s="317"/>
      <c r="AA742" s="317"/>
      <c r="AB742" s="317"/>
      <c r="AC742" s="317"/>
      <c r="AD742" s="317"/>
      <c r="AE742" s="317"/>
      <c r="AF742" s="317"/>
      <c r="AG742" s="317"/>
      <c r="AH742" s="317"/>
      <c r="AI742" s="317"/>
      <c r="AJ742" s="317"/>
      <c r="AK742" s="317"/>
      <c r="AL742" s="317"/>
      <c r="AM742" s="317"/>
      <c r="AN742" s="317"/>
      <c r="AO742" s="317"/>
      <c r="AP742" s="317"/>
      <c r="AQ742" s="317"/>
      <c r="AR742" s="317"/>
      <c r="AS742" s="317"/>
      <c r="AT742" s="317"/>
      <c r="AU742" s="317"/>
      <c r="AV742" s="317"/>
      <c r="AW742" s="317"/>
      <c r="AX742" s="317"/>
      <c r="AY742" s="317"/>
      <c r="AZ742" s="317"/>
      <c r="BA742" s="317"/>
      <c r="BB742" s="317"/>
      <c r="BC742" s="317"/>
      <c r="BD742" s="317"/>
      <c r="BE742" s="317"/>
      <c r="BF742" s="317"/>
      <c r="BG742" s="317"/>
      <c r="BH742" s="317"/>
      <c r="BI742" s="317"/>
      <c r="BJ742" s="317"/>
      <c r="BK742" s="317"/>
      <c r="BL742" s="317"/>
      <c r="BM742" s="317"/>
      <c r="BN742" s="317"/>
      <c r="BO742" s="317"/>
      <c r="BP742" s="317"/>
      <c r="BQ742" s="317"/>
      <c r="BR742" s="317"/>
      <c r="BS742" s="317"/>
      <c r="BT742" s="317"/>
      <c r="BU742" s="317"/>
      <c r="BV742" s="317"/>
      <c r="BW742" s="317"/>
      <c r="BX742" s="317"/>
      <c r="BY742" s="317"/>
      <c r="BZ742" s="317"/>
    </row>
    <row r="743" spans="3:78">
      <c r="C743" s="318"/>
      <c r="D743" s="318"/>
      <c r="E743" s="318"/>
      <c r="F743" s="307"/>
      <c r="G743" s="307"/>
      <c r="H743" s="307"/>
      <c r="I743" s="307"/>
      <c r="J743" s="307"/>
      <c r="K743" s="307"/>
      <c r="L743" s="307"/>
      <c r="M743" s="307"/>
      <c r="N743" s="307"/>
      <c r="O743" s="307"/>
      <c r="P743" s="307"/>
      <c r="Q743" s="307"/>
      <c r="R743" s="307"/>
      <c r="S743" s="307"/>
      <c r="T743" s="307"/>
      <c r="U743" s="307"/>
      <c r="V743" s="307"/>
      <c r="W743" s="317"/>
      <c r="X743" s="317"/>
      <c r="Y743" s="317"/>
      <c r="Z743" s="317"/>
      <c r="AA743" s="317"/>
      <c r="AB743" s="317"/>
      <c r="AC743" s="317"/>
      <c r="AD743" s="317"/>
      <c r="AE743" s="317"/>
      <c r="AF743" s="317"/>
      <c r="AG743" s="317"/>
      <c r="AH743" s="317"/>
      <c r="AI743" s="317"/>
      <c r="AJ743" s="317"/>
      <c r="AK743" s="317"/>
      <c r="AL743" s="317"/>
      <c r="AM743" s="317"/>
      <c r="AN743" s="317"/>
      <c r="AO743" s="317"/>
      <c r="AP743" s="317"/>
      <c r="AQ743" s="317"/>
      <c r="AR743" s="317"/>
      <c r="AS743" s="317"/>
      <c r="AT743" s="317"/>
      <c r="AU743" s="317"/>
      <c r="AV743" s="317"/>
      <c r="AW743" s="317"/>
      <c r="AX743" s="317"/>
      <c r="AY743" s="317"/>
      <c r="AZ743" s="317"/>
      <c r="BA743" s="317"/>
      <c r="BB743" s="317"/>
      <c r="BC743" s="317"/>
      <c r="BD743" s="317"/>
      <c r="BE743" s="317"/>
      <c r="BF743" s="317"/>
      <c r="BG743" s="317"/>
      <c r="BH743" s="317"/>
      <c r="BI743" s="317"/>
      <c r="BJ743" s="317"/>
      <c r="BK743" s="317"/>
      <c r="BL743" s="317"/>
      <c r="BM743" s="317"/>
      <c r="BN743" s="317"/>
      <c r="BO743" s="317"/>
      <c r="BP743" s="317"/>
      <c r="BQ743" s="317"/>
      <c r="BR743" s="317"/>
      <c r="BS743" s="317"/>
      <c r="BT743" s="317"/>
      <c r="BU743" s="317"/>
      <c r="BV743" s="317"/>
      <c r="BW743" s="317"/>
      <c r="BX743" s="317"/>
      <c r="BY743" s="317"/>
      <c r="BZ743" s="317"/>
    </row>
    <row r="744" spans="3:78">
      <c r="C744" s="318"/>
      <c r="D744" s="318"/>
      <c r="E744" s="318"/>
      <c r="F744" s="307"/>
      <c r="G744" s="307"/>
      <c r="H744" s="307"/>
      <c r="I744" s="307"/>
      <c r="J744" s="307"/>
      <c r="K744" s="307"/>
      <c r="L744" s="307"/>
      <c r="M744" s="307"/>
      <c r="N744" s="307"/>
      <c r="O744" s="307"/>
      <c r="P744" s="307"/>
      <c r="Q744" s="307"/>
      <c r="R744" s="307"/>
      <c r="S744" s="307"/>
      <c r="T744" s="307"/>
      <c r="U744" s="307"/>
      <c r="V744" s="307"/>
      <c r="W744" s="317"/>
      <c r="X744" s="317"/>
      <c r="Y744" s="317"/>
      <c r="Z744" s="317"/>
      <c r="AA744" s="317"/>
      <c r="AB744" s="317"/>
      <c r="AC744" s="317"/>
      <c r="AD744" s="317"/>
      <c r="AE744" s="317"/>
      <c r="AF744" s="317"/>
      <c r="AG744" s="317"/>
      <c r="AH744" s="317"/>
      <c r="AI744" s="317"/>
      <c r="AJ744" s="317"/>
      <c r="AK744" s="317"/>
      <c r="AL744" s="317"/>
      <c r="AM744" s="317"/>
      <c r="AN744" s="317"/>
      <c r="AO744" s="317"/>
      <c r="AP744" s="317"/>
      <c r="AQ744" s="317"/>
      <c r="AR744" s="317"/>
      <c r="AS744" s="317"/>
      <c r="AT744" s="317"/>
      <c r="AU744" s="317"/>
      <c r="AV744" s="317"/>
      <c r="AW744" s="317"/>
      <c r="AX744" s="317"/>
      <c r="AY744" s="317"/>
      <c r="AZ744" s="317"/>
      <c r="BA744" s="317"/>
      <c r="BB744" s="317"/>
      <c r="BC744" s="317"/>
      <c r="BD744" s="317"/>
      <c r="BE744" s="317"/>
      <c r="BF744" s="317"/>
      <c r="BG744" s="317"/>
      <c r="BH744" s="317"/>
      <c r="BI744" s="317"/>
      <c r="BJ744" s="317"/>
      <c r="BK744" s="317"/>
      <c r="BL744" s="317"/>
      <c r="BM744" s="317"/>
      <c r="BN744" s="317"/>
      <c r="BO744" s="317"/>
      <c r="BP744" s="317"/>
      <c r="BQ744" s="317"/>
      <c r="BR744" s="317"/>
      <c r="BS744" s="317"/>
      <c r="BT744" s="317"/>
      <c r="BU744" s="317"/>
      <c r="BV744" s="317"/>
      <c r="BW744" s="317"/>
      <c r="BX744" s="317"/>
      <c r="BY744" s="317"/>
      <c r="BZ744" s="317"/>
    </row>
    <row r="745" spans="3:78">
      <c r="C745" s="318"/>
      <c r="D745" s="318"/>
      <c r="E745" s="318"/>
      <c r="F745" s="307"/>
      <c r="G745" s="307"/>
      <c r="H745" s="307"/>
      <c r="I745" s="307"/>
      <c r="J745" s="307"/>
      <c r="K745" s="307"/>
      <c r="L745" s="307"/>
      <c r="M745" s="307"/>
      <c r="N745" s="307"/>
      <c r="O745" s="307"/>
      <c r="P745" s="307"/>
      <c r="Q745" s="307"/>
      <c r="R745" s="307"/>
      <c r="S745" s="307"/>
      <c r="T745" s="307"/>
      <c r="U745" s="307"/>
      <c r="V745" s="307"/>
      <c r="W745" s="317"/>
      <c r="X745" s="317"/>
      <c r="Y745" s="317"/>
      <c r="Z745" s="317"/>
      <c r="AA745" s="317"/>
      <c r="AB745" s="317"/>
      <c r="AC745" s="317"/>
      <c r="AD745" s="317"/>
      <c r="AE745" s="317"/>
      <c r="AF745" s="317"/>
      <c r="AG745" s="317"/>
      <c r="AH745" s="317"/>
      <c r="AI745" s="317"/>
      <c r="AJ745" s="317"/>
      <c r="AK745" s="317"/>
      <c r="AL745" s="317"/>
      <c r="AM745" s="317"/>
      <c r="AN745" s="317"/>
      <c r="AO745" s="317"/>
      <c r="AP745" s="317"/>
      <c r="AQ745" s="317"/>
      <c r="AR745" s="317"/>
      <c r="AS745" s="317"/>
      <c r="AT745" s="317"/>
      <c r="AU745" s="317"/>
      <c r="AV745" s="317"/>
      <c r="AW745" s="317"/>
      <c r="AX745" s="317"/>
      <c r="AY745" s="317"/>
      <c r="AZ745" s="317"/>
      <c r="BA745" s="317"/>
      <c r="BB745" s="317"/>
      <c r="BC745" s="317"/>
      <c r="BD745" s="317"/>
      <c r="BE745" s="317"/>
      <c r="BF745" s="317"/>
      <c r="BG745" s="317"/>
      <c r="BH745" s="317"/>
      <c r="BI745" s="317"/>
      <c r="BJ745" s="317"/>
      <c r="BK745" s="317"/>
      <c r="BL745" s="317"/>
      <c r="BM745" s="317"/>
      <c r="BN745" s="317"/>
      <c r="BO745" s="317"/>
      <c r="BP745" s="317"/>
      <c r="BQ745" s="317"/>
      <c r="BR745" s="317"/>
      <c r="BS745" s="317"/>
      <c r="BT745" s="317"/>
      <c r="BU745" s="317"/>
      <c r="BV745" s="317"/>
      <c r="BW745" s="317"/>
      <c r="BX745" s="317"/>
      <c r="BY745" s="317"/>
      <c r="BZ745" s="317"/>
    </row>
    <row r="746" spans="3:78">
      <c r="C746" s="318"/>
      <c r="D746" s="318"/>
      <c r="E746" s="318"/>
      <c r="F746" s="307"/>
      <c r="G746" s="307"/>
      <c r="H746" s="307"/>
      <c r="I746" s="307"/>
      <c r="J746" s="307"/>
      <c r="K746" s="307"/>
      <c r="L746" s="307"/>
      <c r="M746" s="307"/>
      <c r="N746" s="307"/>
      <c r="O746" s="307"/>
      <c r="P746" s="307"/>
      <c r="Q746" s="307"/>
      <c r="R746" s="307"/>
      <c r="S746" s="307"/>
      <c r="T746" s="307"/>
      <c r="U746" s="307"/>
      <c r="V746" s="307"/>
      <c r="W746" s="317"/>
      <c r="X746" s="317"/>
      <c r="Y746" s="317"/>
      <c r="Z746" s="317"/>
      <c r="AA746" s="317"/>
      <c r="AB746" s="317"/>
      <c r="AC746" s="317"/>
      <c r="AD746" s="317"/>
      <c r="AE746" s="317"/>
      <c r="AF746" s="317"/>
      <c r="AG746" s="317"/>
      <c r="AH746" s="317"/>
      <c r="AI746" s="317"/>
      <c r="AJ746" s="317"/>
      <c r="AK746" s="317"/>
      <c r="AL746" s="317"/>
      <c r="AM746" s="317"/>
      <c r="AN746" s="317"/>
      <c r="AO746" s="317"/>
      <c r="AP746" s="317"/>
      <c r="AQ746" s="317"/>
      <c r="AR746" s="317"/>
      <c r="AS746" s="317"/>
      <c r="AT746" s="317"/>
      <c r="AU746" s="317"/>
      <c r="AV746" s="317"/>
      <c r="AW746" s="317"/>
      <c r="AX746" s="317"/>
      <c r="AY746" s="317"/>
      <c r="AZ746" s="317"/>
      <c r="BA746" s="317"/>
      <c r="BB746" s="317"/>
      <c r="BC746" s="317"/>
      <c r="BD746" s="317"/>
      <c r="BE746" s="317"/>
      <c r="BF746" s="317"/>
      <c r="BG746" s="317"/>
      <c r="BH746" s="317"/>
      <c r="BI746" s="317"/>
      <c r="BJ746" s="317"/>
      <c r="BK746" s="317"/>
      <c r="BL746" s="317"/>
      <c r="BM746" s="317"/>
      <c r="BN746" s="317"/>
      <c r="BO746" s="317"/>
      <c r="BP746" s="317"/>
      <c r="BQ746" s="317"/>
      <c r="BR746" s="317"/>
      <c r="BS746" s="317"/>
      <c r="BT746" s="317"/>
      <c r="BU746" s="317"/>
      <c r="BV746" s="317"/>
      <c r="BW746" s="317"/>
      <c r="BX746" s="317"/>
      <c r="BY746" s="317"/>
      <c r="BZ746" s="317"/>
    </row>
    <row r="747" spans="3:78">
      <c r="C747" s="318"/>
      <c r="D747" s="318"/>
      <c r="E747" s="318"/>
      <c r="F747" s="307"/>
      <c r="G747" s="307"/>
      <c r="H747" s="307"/>
      <c r="I747" s="307"/>
      <c r="J747" s="307"/>
      <c r="K747" s="307"/>
      <c r="L747" s="307"/>
      <c r="M747" s="307"/>
      <c r="N747" s="307"/>
      <c r="O747" s="307"/>
      <c r="P747" s="307"/>
      <c r="Q747" s="307"/>
      <c r="R747" s="307"/>
      <c r="S747" s="307"/>
      <c r="T747" s="307"/>
      <c r="U747" s="307"/>
      <c r="V747" s="307"/>
      <c r="W747" s="317"/>
      <c r="X747" s="317"/>
      <c r="Y747" s="317"/>
      <c r="Z747" s="317"/>
      <c r="AA747" s="317"/>
      <c r="AB747" s="317"/>
      <c r="AC747" s="317"/>
      <c r="AD747" s="317"/>
      <c r="AE747" s="317"/>
      <c r="AF747" s="317"/>
      <c r="AG747" s="317"/>
      <c r="AH747" s="317"/>
      <c r="AI747" s="317"/>
      <c r="AJ747" s="317"/>
      <c r="AK747" s="317"/>
      <c r="AL747" s="317"/>
      <c r="AM747" s="317"/>
      <c r="AN747" s="317"/>
      <c r="AO747" s="317"/>
      <c r="AP747" s="317"/>
      <c r="AQ747" s="317"/>
      <c r="AR747" s="317"/>
      <c r="AS747" s="317"/>
      <c r="AT747" s="317"/>
      <c r="AU747" s="317"/>
      <c r="AV747" s="317"/>
      <c r="AW747" s="317"/>
      <c r="AX747" s="317"/>
      <c r="AY747" s="317"/>
      <c r="AZ747" s="317"/>
      <c r="BA747" s="317"/>
      <c r="BB747" s="317"/>
      <c r="BC747" s="317"/>
      <c r="BD747" s="317"/>
      <c r="BE747" s="317"/>
      <c r="BF747" s="317"/>
      <c r="BG747" s="317"/>
      <c r="BH747" s="317"/>
      <c r="BI747" s="317"/>
      <c r="BJ747" s="317"/>
      <c r="BK747" s="317"/>
      <c r="BL747" s="317"/>
      <c r="BM747" s="317"/>
      <c r="BN747" s="317"/>
      <c r="BO747" s="317"/>
      <c r="BP747" s="317"/>
      <c r="BQ747" s="317"/>
      <c r="BR747" s="317"/>
      <c r="BS747" s="317"/>
      <c r="BT747" s="317"/>
      <c r="BU747" s="317"/>
      <c r="BV747" s="317"/>
      <c r="BW747" s="317"/>
      <c r="BX747" s="317"/>
      <c r="BY747" s="317"/>
      <c r="BZ747" s="317"/>
    </row>
    <row r="748" spans="3:78">
      <c r="C748" s="318"/>
      <c r="D748" s="318"/>
      <c r="E748" s="318"/>
      <c r="F748" s="307"/>
      <c r="G748" s="307"/>
      <c r="H748" s="307"/>
      <c r="I748" s="307"/>
      <c r="J748" s="307"/>
      <c r="K748" s="307"/>
      <c r="L748" s="307"/>
      <c r="M748" s="307"/>
      <c r="N748" s="307"/>
      <c r="O748" s="307"/>
      <c r="P748" s="307"/>
      <c r="Q748" s="307"/>
      <c r="R748" s="307"/>
      <c r="S748" s="307"/>
      <c r="T748" s="307"/>
      <c r="U748" s="307"/>
      <c r="V748" s="307"/>
      <c r="W748" s="317"/>
      <c r="X748" s="317"/>
      <c r="Y748" s="317"/>
      <c r="Z748" s="317"/>
      <c r="AA748" s="317"/>
      <c r="AB748" s="317"/>
      <c r="AC748" s="317"/>
      <c r="AD748" s="317"/>
      <c r="AE748" s="317"/>
      <c r="AF748" s="317"/>
      <c r="AG748" s="317"/>
      <c r="AH748" s="317"/>
      <c r="AI748" s="317"/>
      <c r="AJ748" s="317"/>
      <c r="AK748" s="317"/>
      <c r="AL748" s="317"/>
      <c r="AM748" s="317"/>
      <c r="AN748" s="317"/>
      <c r="AO748" s="317"/>
      <c r="AP748" s="317"/>
      <c r="AQ748" s="317"/>
      <c r="AR748" s="317"/>
      <c r="AS748" s="317"/>
      <c r="AT748" s="317"/>
      <c r="AU748" s="317"/>
      <c r="AV748" s="317"/>
      <c r="AW748" s="317"/>
      <c r="AX748" s="317"/>
      <c r="AY748" s="317"/>
      <c r="AZ748" s="317"/>
      <c r="BA748" s="317"/>
      <c r="BB748" s="317"/>
      <c r="BC748" s="317"/>
      <c r="BD748" s="317"/>
      <c r="BE748" s="317"/>
      <c r="BF748" s="317"/>
      <c r="BG748" s="317"/>
      <c r="BH748" s="317"/>
      <c r="BI748" s="317"/>
      <c r="BJ748" s="317"/>
      <c r="BK748" s="317"/>
      <c r="BL748" s="317"/>
      <c r="BM748" s="317"/>
      <c r="BN748" s="317"/>
      <c r="BO748" s="317"/>
      <c r="BP748" s="317"/>
      <c r="BQ748" s="317"/>
      <c r="BR748" s="317"/>
      <c r="BS748" s="317"/>
      <c r="BT748" s="317"/>
      <c r="BU748" s="317"/>
      <c r="BV748" s="317"/>
      <c r="BW748" s="317"/>
      <c r="BX748" s="317"/>
      <c r="BY748" s="317"/>
      <c r="BZ748" s="317"/>
    </row>
    <row r="749" spans="3:78">
      <c r="C749" s="318"/>
      <c r="D749" s="318"/>
      <c r="E749" s="318"/>
      <c r="F749" s="307"/>
      <c r="G749" s="307"/>
      <c r="H749" s="307"/>
      <c r="I749" s="307"/>
      <c r="J749" s="307"/>
      <c r="K749" s="307"/>
      <c r="L749" s="307"/>
      <c r="M749" s="307"/>
      <c r="N749" s="307"/>
      <c r="O749" s="307"/>
      <c r="P749" s="307"/>
      <c r="Q749" s="307"/>
      <c r="R749" s="307"/>
      <c r="S749" s="307"/>
      <c r="T749" s="307"/>
      <c r="U749" s="307"/>
      <c r="V749" s="307"/>
      <c r="W749" s="317"/>
      <c r="X749" s="317"/>
      <c r="Y749" s="317"/>
      <c r="Z749" s="317"/>
      <c r="AA749" s="317"/>
      <c r="AB749" s="317"/>
      <c r="AC749" s="317"/>
      <c r="AD749" s="317"/>
      <c r="AE749" s="317"/>
      <c r="AF749" s="317"/>
      <c r="AG749" s="317"/>
      <c r="AH749" s="317"/>
      <c r="AI749" s="317"/>
      <c r="AJ749" s="317"/>
      <c r="AK749" s="317"/>
      <c r="AL749" s="317"/>
      <c r="AM749" s="317"/>
      <c r="AN749" s="317"/>
      <c r="AO749" s="317"/>
      <c r="AP749" s="317"/>
      <c r="AQ749" s="317"/>
      <c r="AR749" s="317"/>
      <c r="AS749" s="317"/>
      <c r="AT749" s="317"/>
      <c r="AU749" s="317"/>
      <c r="AV749" s="317"/>
      <c r="AW749" s="317"/>
      <c r="AX749" s="317"/>
      <c r="AY749" s="317"/>
      <c r="AZ749" s="317"/>
      <c r="BA749" s="317"/>
      <c r="BB749" s="317"/>
      <c r="BC749" s="317"/>
      <c r="BD749" s="317"/>
      <c r="BE749" s="317"/>
      <c r="BF749" s="317"/>
      <c r="BG749" s="317"/>
      <c r="BH749" s="317"/>
      <c r="BI749" s="317"/>
      <c r="BJ749" s="317"/>
      <c r="BK749" s="317"/>
      <c r="BL749" s="317"/>
      <c r="BM749" s="317"/>
      <c r="BN749" s="317"/>
      <c r="BO749" s="317"/>
      <c r="BP749" s="317"/>
      <c r="BQ749" s="317"/>
      <c r="BR749" s="317"/>
      <c r="BS749" s="317"/>
      <c r="BT749" s="317"/>
      <c r="BU749" s="317"/>
      <c r="BV749" s="317"/>
      <c r="BW749" s="317"/>
      <c r="BX749" s="317"/>
      <c r="BY749" s="317"/>
      <c r="BZ749" s="317"/>
    </row>
    <row r="750" spans="3:78">
      <c r="C750" s="318"/>
      <c r="D750" s="318"/>
      <c r="E750" s="318"/>
      <c r="F750" s="307"/>
      <c r="G750" s="307"/>
      <c r="H750" s="307"/>
      <c r="I750" s="307"/>
      <c r="J750" s="307"/>
      <c r="K750" s="307"/>
      <c r="L750" s="307"/>
      <c r="M750" s="307"/>
      <c r="N750" s="307"/>
      <c r="O750" s="307"/>
      <c r="P750" s="307"/>
      <c r="Q750" s="307"/>
      <c r="R750" s="307"/>
      <c r="S750" s="307"/>
      <c r="T750" s="307"/>
      <c r="U750" s="307"/>
      <c r="V750" s="307"/>
      <c r="W750" s="317"/>
      <c r="X750" s="317"/>
      <c r="Y750" s="317"/>
      <c r="Z750" s="317"/>
      <c r="AA750" s="317"/>
      <c r="AB750" s="317"/>
      <c r="AC750" s="317"/>
      <c r="AD750" s="317"/>
      <c r="AE750" s="317"/>
      <c r="AF750" s="317"/>
      <c r="AG750" s="317"/>
      <c r="AH750" s="317"/>
      <c r="AI750" s="317"/>
      <c r="AJ750" s="317"/>
      <c r="AK750" s="317"/>
      <c r="AL750" s="317"/>
      <c r="AM750" s="317"/>
      <c r="AN750" s="317"/>
      <c r="AO750" s="317"/>
      <c r="AP750" s="317"/>
      <c r="AQ750" s="317"/>
      <c r="AR750" s="317"/>
      <c r="AS750" s="317"/>
      <c r="AT750" s="317"/>
      <c r="AU750" s="317"/>
      <c r="AV750" s="317"/>
      <c r="AW750" s="317"/>
      <c r="AX750" s="317"/>
      <c r="AY750" s="317"/>
      <c r="AZ750" s="317"/>
      <c r="BA750" s="317"/>
      <c r="BB750" s="317"/>
      <c r="BC750" s="317"/>
      <c r="BD750" s="317"/>
      <c r="BE750" s="317"/>
      <c r="BF750" s="317"/>
      <c r="BG750" s="317"/>
      <c r="BH750" s="317"/>
      <c r="BI750" s="317"/>
      <c r="BJ750" s="317"/>
      <c r="BK750" s="317"/>
      <c r="BL750" s="317"/>
      <c r="BM750" s="317"/>
      <c r="BN750" s="317"/>
      <c r="BO750" s="317"/>
      <c r="BP750" s="317"/>
      <c r="BQ750" s="317"/>
      <c r="BR750" s="317"/>
      <c r="BS750" s="317"/>
      <c r="BT750" s="317"/>
      <c r="BU750" s="317"/>
      <c r="BV750" s="317"/>
      <c r="BW750" s="317"/>
      <c r="BX750" s="317"/>
      <c r="BY750" s="317"/>
      <c r="BZ750" s="317"/>
    </row>
    <row r="751" spans="3:78">
      <c r="C751" s="318"/>
      <c r="D751" s="318"/>
      <c r="E751" s="318"/>
      <c r="F751" s="307"/>
      <c r="G751" s="307"/>
      <c r="H751" s="307"/>
      <c r="I751" s="307"/>
      <c r="J751" s="307"/>
      <c r="K751" s="307"/>
      <c r="L751" s="307"/>
      <c r="M751" s="307"/>
      <c r="N751" s="307"/>
      <c r="O751" s="307"/>
      <c r="P751" s="307"/>
      <c r="Q751" s="307"/>
      <c r="R751" s="307"/>
      <c r="S751" s="307"/>
      <c r="T751" s="307"/>
      <c r="U751" s="307"/>
      <c r="V751" s="307"/>
      <c r="W751" s="317"/>
      <c r="X751" s="317"/>
      <c r="Y751" s="317"/>
      <c r="Z751" s="317"/>
      <c r="AA751" s="317"/>
      <c r="AB751" s="317"/>
      <c r="AC751" s="317"/>
      <c r="AD751" s="317"/>
      <c r="AE751" s="317"/>
      <c r="AF751" s="317"/>
      <c r="AG751" s="317"/>
      <c r="AH751" s="317"/>
      <c r="AI751" s="317"/>
      <c r="AJ751" s="317"/>
      <c r="AK751" s="317"/>
      <c r="AL751" s="317"/>
      <c r="AM751" s="317"/>
      <c r="AN751" s="317"/>
      <c r="AO751" s="317"/>
      <c r="AP751" s="317"/>
      <c r="AQ751" s="317"/>
      <c r="AR751" s="317"/>
      <c r="AS751" s="317"/>
      <c r="AT751" s="317"/>
      <c r="AU751" s="317"/>
      <c r="AV751" s="317"/>
      <c r="AW751" s="317"/>
      <c r="AX751" s="317"/>
      <c r="AY751" s="317"/>
      <c r="AZ751" s="317"/>
      <c r="BA751" s="317"/>
      <c r="BB751" s="317"/>
      <c r="BC751" s="317"/>
      <c r="BD751" s="317"/>
      <c r="BE751" s="317"/>
      <c r="BF751" s="317"/>
      <c r="BG751" s="317"/>
      <c r="BH751" s="317"/>
      <c r="BI751" s="317"/>
      <c r="BJ751" s="317"/>
      <c r="BK751" s="317"/>
      <c r="BL751" s="317"/>
      <c r="BM751" s="317"/>
      <c r="BN751" s="317"/>
      <c r="BO751" s="317"/>
      <c r="BP751" s="317"/>
      <c r="BQ751" s="317"/>
      <c r="BR751" s="317"/>
      <c r="BS751" s="317"/>
      <c r="BT751" s="317"/>
      <c r="BU751" s="317"/>
      <c r="BV751" s="317"/>
      <c r="BW751" s="317"/>
      <c r="BX751" s="317"/>
      <c r="BY751" s="317"/>
      <c r="BZ751" s="317"/>
    </row>
    <row r="752" spans="3:78">
      <c r="C752" s="318"/>
      <c r="D752" s="318"/>
      <c r="E752" s="318"/>
      <c r="F752" s="307"/>
      <c r="G752" s="307"/>
      <c r="H752" s="307"/>
      <c r="I752" s="307"/>
      <c r="J752" s="307"/>
      <c r="K752" s="307"/>
      <c r="L752" s="307"/>
      <c r="M752" s="307"/>
      <c r="N752" s="307"/>
      <c r="O752" s="307"/>
      <c r="P752" s="307"/>
      <c r="Q752" s="307"/>
      <c r="R752" s="307"/>
      <c r="S752" s="307"/>
      <c r="T752" s="307"/>
      <c r="U752" s="307"/>
      <c r="V752" s="307"/>
      <c r="W752" s="317"/>
      <c r="X752" s="317"/>
      <c r="Y752" s="317"/>
      <c r="Z752" s="317"/>
      <c r="AA752" s="317"/>
      <c r="AB752" s="317"/>
      <c r="AC752" s="317"/>
      <c r="AD752" s="317"/>
      <c r="AE752" s="317"/>
      <c r="AF752" s="317"/>
      <c r="AG752" s="317"/>
      <c r="AH752" s="317"/>
      <c r="AI752" s="317"/>
      <c r="AJ752" s="317"/>
      <c r="AK752" s="317"/>
      <c r="AL752" s="317"/>
      <c r="AM752" s="317"/>
      <c r="AN752" s="317"/>
      <c r="AO752" s="317"/>
      <c r="AP752" s="317"/>
      <c r="AQ752" s="317"/>
      <c r="AR752" s="317"/>
      <c r="AS752" s="317"/>
      <c r="AT752" s="317"/>
      <c r="AU752" s="317"/>
      <c r="AV752" s="317"/>
      <c r="AW752" s="317"/>
      <c r="AX752" s="317"/>
      <c r="AY752" s="317"/>
      <c r="AZ752" s="317"/>
      <c r="BA752" s="317"/>
      <c r="BB752" s="317"/>
      <c r="BC752" s="317"/>
      <c r="BD752" s="317"/>
      <c r="BE752" s="317"/>
      <c r="BF752" s="317"/>
      <c r="BG752" s="317"/>
      <c r="BH752" s="317"/>
      <c r="BI752" s="317"/>
      <c r="BJ752" s="317"/>
      <c r="BK752" s="317"/>
      <c r="BL752" s="317"/>
      <c r="BM752" s="317"/>
      <c r="BN752" s="317"/>
      <c r="BO752" s="317"/>
      <c r="BP752" s="317"/>
      <c r="BQ752" s="317"/>
      <c r="BR752" s="317"/>
      <c r="BS752" s="317"/>
      <c r="BT752" s="317"/>
      <c r="BU752" s="317"/>
      <c r="BV752" s="317"/>
      <c r="BW752" s="317"/>
      <c r="BX752" s="317"/>
      <c r="BY752" s="317"/>
      <c r="BZ752" s="317"/>
    </row>
    <row r="753" spans="3:78">
      <c r="C753" s="318"/>
      <c r="D753" s="318"/>
      <c r="E753" s="318"/>
      <c r="F753" s="307"/>
      <c r="G753" s="307"/>
      <c r="H753" s="307"/>
      <c r="I753" s="307"/>
      <c r="J753" s="307"/>
      <c r="K753" s="307"/>
      <c r="L753" s="307"/>
      <c r="M753" s="307"/>
      <c r="N753" s="307"/>
      <c r="O753" s="307"/>
      <c r="P753" s="307"/>
      <c r="Q753" s="307"/>
      <c r="R753" s="307"/>
      <c r="S753" s="307"/>
      <c r="T753" s="307"/>
      <c r="U753" s="307"/>
      <c r="V753" s="307"/>
      <c r="W753" s="317"/>
      <c r="X753" s="317"/>
      <c r="Y753" s="317"/>
      <c r="Z753" s="317"/>
      <c r="AA753" s="317"/>
      <c r="AB753" s="317"/>
      <c r="AC753" s="317"/>
      <c r="AD753" s="317"/>
      <c r="AE753" s="317"/>
      <c r="AF753" s="317"/>
      <c r="AG753" s="317"/>
      <c r="AH753" s="317"/>
      <c r="AI753" s="317"/>
      <c r="AJ753" s="317"/>
      <c r="AK753" s="317"/>
      <c r="AL753" s="317"/>
      <c r="AM753" s="317"/>
      <c r="AN753" s="317"/>
      <c r="AO753" s="317"/>
      <c r="AP753" s="317"/>
      <c r="AQ753" s="317"/>
      <c r="AR753" s="317"/>
      <c r="AS753" s="317"/>
      <c r="AT753" s="317"/>
      <c r="AU753" s="317"/>
      <c r="AV753" s="317"/>
      <c r="AW753" s="317"/>
      <c r="AX753" s="317"/>
      <c r="AY753" s="317"/>
      <c r="AZ753" s="317"/>
      <c r="BA753" s="317"/>
      <c r="BB753" s="317"/>
      <c r="BC753" s="317"/>
      <c r="BD753" s="317"/>
      <c r="BE753" s="317"/>
      <c r="BF753" s="317"/>
      <c r="BG753" s="317"/>
      <c r="BH753" s="317"/>
      <c r="BI753" s="317"/>
      <c r="BJ753" s="317"/>
      <c r="BK753" s="317"/>
      <c r="BL753" s="317"/>
      <c r="BM753" s="317"/>
      <c r="BN753" s="317"/>
      <c r="BO753" s="317"/>
      <c r="BP753" s="317"/>
      <c r="BQ753" s="317"/>
      <c r="BR753" s="317"/>
      <c r="BS753" s="317"/>
      <c r="BT753" s="317"/>
      <c r="BU753" s="317"/>
      <c r="BV753" s="317"/>
      <c r="BW753" s="317"/>
      <c r="BX753" s="317"/>
      <c r="BY753" s="317"/>
      <c r="BZ753" s="317"/>
    </row>
    <row r="754" spans="3:78">
      <c r="C754" s="318"/>
      <c r="D754" s="318"/>
      <c r="E754" s="318"/>
      <c r="F754" s="307"/>
      <c r="G754" s="307"/>
      <c r="H754" s="307"/>
      <c r="I754" s="307"/>
      <c r="J754" s="307"/>
      <c r="K754" s="307"/>
      <c r="L754" s="307"/>
      <c r="M754" s="307"/>
      <c r="N754" s="307"/>
      <c r="O754" s="307"/>
      <c r="P754" s="307"/>
      <c r="Q754" s="307"/>
      <c r="R754" s="307"/>
      <c r="S754" s="307"/>
      <c r="T754" s="307"/>
      <c r="U754" s="307"/>
      <c r="V754" s="307"/>
      <c r="W754" s="317"/>
      <c r="X754" s="317"/>
      <c r="Y754" s="317"/>
      <c r="Z754" s="317"/>
      <c r="AA754" s="317"/>
      <c r="AB754" s="317"/>
      <c r="AC754" s="317"/>
      <c r="AD754" s="317"/>
      <c r="AE754" s="317"/>
      <c r="AF754" s="317"/>
      <c r="AG754" s="317"/>
      <c r="AH754" s="317"/>
      <c r="AI754" s="317"/>
      <c r="AJ754" s="317"/>
      <c r="AK754" s="317"/>
      <c r="AL754" s="317"/>
      <c r="AM754" s="317"/>
      <c r="AN754" s="317"/>
      <c r="AO754" s="317"/>
      <c r="AP754" s="317"/>
      <c r="AQ754" s="317"/>
      <c r="AR754" s="317"/>
      <c r="AS754" s="317"/>
      <c r="AT754" s="317"/>
      <c r="AU754" s="317"/>
      <c r="AV754" s="317"/>
      <c r="AW754" s="317"/>
      <c r="AX754" s="317"/>
      <c r="AY754" s="317"/>
      <c r="AZ754" s="317"/>
      <c r="BA754" s="317"/>
      <c r="BB754" s="317"/>
      <c r="BC754" s="317"/>
      <c r="BD754" s="317"/>
      <c r="BE754" s="317"/>
      <c r="BF754" s="317"/>
      <c r="BG754" s="317"/>
      <c r="BH754" s="317"/>
      <c r="BI754" s="317"/>
      <c r="BJ754" s="317"/>
      <c r="BK754" s="317"/>
      <c r="BL754" s="317"/>
      <c r="BM754" s="317"/>
      <c r="BN754" s="317"/>
      <c r="BO754" s="317"/>
      <c r="BP754" s="317"/>
      <c r="BQ754" s="317"/>
      <c r="BR754" s="317"/>
      <c r="BS754" s="317"/>
      <c r="BT754" s="317"/>
      <c r="BU754" s="317"/>
      <c r="BV754" s="317"/>
      <c r="BW754" s="317"/>
      <c r="BX754" s="317"/>
      <c r="BY754" s="317"/>
      <c r="BZ754" s="317"/>
    </row>
    <row r="755" spans="3:78">
      <c r="C755" s="318"/>
      <c r="D755" s="318"/>
      <c r="E755" s="318"/>
      <c r="F755" s="307"/>
      <c r="G755" s="307"/>
      <c r="H755" s="307"/>
      <c r="I755" s="307"/>
      <c r="J755" s="307"/>
      <c r="K755" s="307"/>
      <c r="L755" s="307"/>
      <c r="M755" s="307"/>
      <c r="N755" s="307"/>
      <c r="O755" s="307"/>
      <c r="P755" s="307"/>
      <c r="Q755" s="307"/>
      <c r="R755" s="307"/>
      <c r="S755" s="307"/>
      <c r="T755" s="307"/>
      <c r="U755" s="307"/>
      <c r="V755" s="307"/>
      <c r="W755" s="317"/>
      <c r="X755" s="317"/>
      <c r="Y755" s="317"/>
      <c r="Z755" s="317"/>
      <c r="AA755" s="317"/>
      <c r="AB755" s="317"/>
      <c r="AC755" s="317"/>
      <c r="AD755" s="317"/>
      <c r="AE755" s="317"/>
      <c r="AF755" s="317"/>
      <c r="AG755" s="317"/>
      <c r="AH755" s="317"/>
      <c r="AI755" s="317"/>
      <c r="AJ755" s="317"/>
      <c r="AK755" s="317"/>
      <c r="AL755" s="317"/>
      <c r="AM755" s="317"/>
      <c r="AN755" s="317"/>
      <c r="AO755" s="317"/>
      <c r="AP755" s="317"/>
      <c r="AQ755" s="317"/>
      <c r="AR755" s="317"/>
      <c r="AS755" s="317"/>
      <c r="AT755" s="317"/>
      <c r="AU755" s="317"/>
      <c r="AV755" s="317"/>
      <c r="AW755" s="317"/>
      <c r="AX755" s="317"/>
      <c r="AY755" s="317"/>
      <c r="AZ755" s="317"/>
      <c r="BA755" s="317"/>
      <c r="BB755" s="317"/>
      <c r="BC755" s="317"/>
      <c r="BD755" s="317"/>
      <c r="BE755" s="317"/>
      <c r="BF755" s="317"/>
      <c r="BG755" s="317"/>
      <c r="BH755" s="317"/>
      <c r="BI755" s="317"/>
      <c r="BJ755" s="317"/>
      <c r="BK755" s="317"/>
      <c r="BL755" s="317"/>
      <c r="BM755" s="317"/>
      <c r="BN755" s="317"/>
      <c r="BO755" s="317"/>
      <c r="BP755" s="317"/>
      <c r="BQ755" s="317"/>
      <c r="BR755" s="317"/>
      <c r="BS755" s="317"/>
      <c r="BT755" s="317"/>
      <c r="BU755" s="317"/>
      <c r="BV755" s="317"/>
      <c r="BW755" s="317"/>
      <c r="BX755" s="317"/>
      <c r="BY755" s="317"/>
      <c r="BZ755" s="317"/>
    </row>
    <row r="756" spans="3:78">
      <c r="C756" s="318"/>
      <c r="D756" s="318"/>
      <c r="E756" s="318"/>
      <c r="F756" s="307"/>
      <c r="G756" s="307"/>
      <c r="H756" s="307"/>
      <c r="I756" s="307"/>
      <c r="J756" s="307"/>
      <c r="K756" s="307"/>
      <c r="L756" s="307"/>
      <c r="M756" s="307"/>
      <c r="N756" s="307"/>
      <c r="O756" s="307"/>
      <c r="P756" s="307"/>
      <c r="Q756" s="307"/>
      <c r="R756" s="307"/>
      <c r="S756" s="307"/>
      <c r="T756" s="307"/>
      <c r="U756" s="307"/>
      <c r="V756" s="307"/>
      <c r="W756" s="317"/>
      <c r="X756" s="317"/>
      <c r="Y756" s="317"/>
      <c r="Z756" s="317"/>
      <c r="AA756" s="317"/>
      <c r="AB756" s="317"/>
      <c r="AC756" s="317"/>
      <c r="AD756" s="317"/>
      <c r="AE756" s="317"/>
      <c r="AF756" s="317"/>
      <c r="AG756" s="317"/>
      <c r="AH756" s="317"/>
      <c r="AI756" s="317"/>
      <c r="AJ756" s="317"/>
      <c r="AK756" s="317"/>
      <c r="AL756" s="317"/>
      <c r="AM756" s="317"/>
      <c r="AN756" s="317"/>
      <c r="AO756" s="317"/>
      <c r="AP756" s="317"/>
      <c r="AQ756" s="317"/>
      <c r="AR756" s="317"/>
      <c r="AS756" s="317"/>
      <c r="AT756" s="317"/>
      <c r="AU756" s="317"/>
      <c r="AV756" s="317"/>
      <c r="AW756" s="317"/>
      <c r="AX756" s="317"/>
      <c r="AY756" s="317"/>
      <c r="AZ756" s="317"/>
      <c r="BA756" s="317"/>
      <c r="BB756" s="317"/>
      <c r="BC756" s="317"/>
      <c r="BD756" s="317"/>
      <c r="BE756" s="317"/>
      <c r="BF756" s="317"/>
      <c r="BG756" s="317"/>
      <c r="BH756" s="317"/>
      <c r="BI756" s="317"/>
      <c r="BJ756" s="317"/>
      <c r="BK756" s="317"/>
      <c r="BL756" s="317"/>
      <c r="BM756" s="317"/>
      <c r="BN756" s="317"/>
      <c r="BO756" s="317"/>
      <c r="BP756" s="317"/>
      <c r="BQ756" s="317"/>
      <c r="BR756" s="317"/>
      <c r="BS756" s="317"/>
      <c r="BT756" s="317"/>
      <c r="BU756" s="317"/>
      <c r="BV756" s="317"/>
      <c r="BW756" s="317"/>
      <c r="BX756" s="317"/>
      <c r="BY756" s="317"/>
      <c r="BZ756" s="317"/>
    </row>
    <row r="757" spans="3:78">
      <c r="C757" s="318"/>
      <c r="D757" s="318"/>
      <c r="E757" s="318"/>
      <c r="F757" s="307"/>
      <c r="G757" s="307"/>
      <c r="H757" s="307"/>
      <c r="I757" s="307"/>
      <c r="J757" s="307"/>
      <c r="K757" s="307"/>
      <c r="L757" s="307"/>
      <c r="M757" s="307"/>
      <c r="N757" s="307"/>
      <c r="O757" s="307"/>
      <c r="P757" s="307"/>
      <c r="Q757" s="307"/>
      <c r="R757" s="307"/>
      <c r="S757" s="307"/>
      <c r="T757" s="307"/>
      <c r="U757" s="307"/>
      <c r="V757" s="307"/>
      <c r="W757" s="317"/>
      <c r="X757" s="317"/>
      <c r="Y757" s="317"/>
      <c r="Z757" s="317"/>
      <c r="AA757" s="317"/>
      <c r="AB757" s="317"/>
      <c r="AC757" s="317"/>
      <c r="AD757" s="317"/>
      <c r="AE757" s="317"/>
      <c r="AF757" s="317"/>
      <c r="AG757" s="317"/>
      <c r="AH757" s="317"/>
      <c r="AI757" s="317"/>
      <c r="AJ757" s="317"/>
      <c r="AK757" s="317"/>
      <c r="AL757" s="317"/>
      <c r="AM757" s="317"/>
      <c r="AN757" s="317"/>
      <c r="AO757" s="317"/>
      <c r="AP757" s="317"/>
      <c r="AQ757" s="317"/>
      <c r="AR757" s="317"/>
      <c r="AS757" s="317"/>
      <c r="AT757" s="317"/>
      <c r="AU757" s="317"/>
      <c r="AV757" s="317"/>
      <c r="AW757" s="317"/>
      <c r="AX757" s="317"/>
      <c r="AY757" s="317"/>
      <c r="AZ757" s="317"/>
      <c r="BA757" s="317"/>
      <c r="BB757" s="317"/>
      <c r="BC757" s="317"/>
      <c r="BD757" s="317"/>
      <c r="BE757" s="317"/>
      <c r="BF757" s="317"/>
      <c r="BG757" s="317"/>
      <c r="BH757" s="317"/>
      <c r="BI757" s="317"/>
      <c r="BJ757" s="317"/>
      <c r="BK757" s="317"/>
      <c r="BL757" s="317"/>
      <c r="BM757" s="317"/>
      <c r="BN757" s="317"/>
      <c r="BO757" s="317"/>
      <c r="BP757" s="317"/>
      <c r="BQ757" s="317"/>
      <c r="BR757" s="317"/>
      <c r="BS757" s="317"/>
      <c r="BT757" s="317"/>
      <c r="BU757" s="317"/>
      <c r="BV757" s="317"/>
      <c r="BW757" s="317"/>
      <c r="BX757" s="317"/>
      <c r="BY757" s="317"/>
      <c r="BZ757" s="317"/>
    </row>
    <row r="758" spans="3:78">
      <c r="C758" s="318"/>
      <c r="D758" s="318"/>
      <c r="E758" s="318"/>
      <c r="F758" s="307"/>
      <c r="G758" s="307"/>
      <c r="H758" s="307"/>
      <c r="I758" s="307"/>
      <c r="J758" s="307"/>
      <c r="K758" s="307"/>
      <c r="L758" s="307"/>
      <c r="M758" s="307"/>
      <c r="N758" s="307"/>
      <c r="O758" s="307"/>
      <c r="P758" s="307"/>
      <c r="Q758" s="307"/>
      <c r="R758" s="307"/>
      <c r="S758" s="307"/>
      <c r="T758" s="307"/>
      <c r="U758" s="307"/>
      <c r="V758" s="307"/>
      <c r="W758" s="317"/>
      <c r="X758" s="317"/>
      <c r="Y758" s="317"/>
      <c r="Z758" s="317"/>
      <c r="AA758" s="317"/>
      <c r="AB758" s="317"/>
      <c r="AC758" s="317"/>
      <c r="AD758" s="317"/>
      <c r="AE758" s="317"/>
      <c r="AF758" s="317"/>
      <c r="AG758" s="317"/>
      <c r="AH758" s="317"/>
      <c r="AI758" s="317"/>
      <c r="AJ758" s="317"/>
      <c r="AK758" s="317"/>
      <c r="AL758" s="317"/>
      <c r="AM758" s="317"/>
      <c r="AN758" s="317"/>
      <c r="AO758" s="317"/>
      <c r="AP758" s="317"/>
      <c r="AQ758" s="317"/>
      <c r="AR758" s="317"/>
      <c r="AS758" s="317"/>
      <c r="AT758" s="317"/>
      <c r="AU758" s="317"/>
      <c r="AV758" s="317"/>
      <c r="AW758" s="317"/>
      <c r="AX758" s="317"/>
      <c r="AY758" s="317"/>
      <c r="AZ758" s="317"/>
      <c r="BA758" s="317"/>
      <c r="BB758" s="317"/>
      <c r="BC758" s="317"/>
      <c r="BD758" s="317"/>
      <c r="BE758" s="317"/>
      <c r="BF758" s="317"/>
      <c r="BG758" s="317"/>
      <c r="BH758" s="317"/>
      <c r="BI758" s="317"/>
      <c r="BJ758" s="317"/>
      <c r="BK758" s="317"/>
      <c r="BL758" s="317"/>
      <c r="BM758" s="317"/>
      <c r="BN758" s="317"/>
      <c r="BO758" s="317"/>
      <c r="BP758" s="317"/>
      <c r="BQ758" s="317"/>
      <c r="BR758" s="317"/>
      <c r="BS758" s="317"/>
      <c r="BT758" s="317"/>
      <c r="BU758" s="317"/>
      <c r="BV758" s="317"/>
      <c r="BW758" s="317"/>
      <c r="BX758" s="317"/>
      <c r="BY758" s="317"/>
      <c r="BZ758" s="317"/>
    </row>
    <row r="759" spans="3:78">
      <c r="C759" s="318"/>
      <c r="D759" s="318"/>
      <c r="E759" s="318"/>
      <c r="F759" s="307"/>
      <c r="G759" s="307"/>
      <c r="H759" s="307"/>
      <c r="I759" s="307"/>
      <c r="J759" s="307"/>
      <c r="K759" s="307"/>
      <c r="L759" s="307"/>
      <c r="M759" s="307"/>
      <c r="N759" s="307"/>
      <c r="O759" s="307"/>
      <c r="P759" s="307"/>
      <c r="Q759" s="307"/>
      <c r="R759" s="307"/>
      <c r="S759" s="307"/>
      <c r="T759" s="307"/>
      <c r="U759" s="307"/>
      <c r="V759" s="307"/>
      <c r="W759" s="317"/>
      <c r="X759" s="317"/>
      <c r="Y759" s="317"/>
      <c r="Z759" s="317"/>
      <c r="AA759" s="317"/>
      <c r="AB759" s="317"/>
      <c r="AC759" s="317"/>
      <c r="AD759" s="317"/>
      <c r="AE759" s="317"/>
      <c r="AF759" s="317"/>
      <c r="AG759" s="317"/>
      <c r="AH759" s="317"/>
      <c r="AI759" s="317"/>
      <c r="AJ759" s="317"/>
      <c r="AK759" s="317"/>
      <c r="AL759" s="317"/>
      <c r="AM759" s="317"/>
      <c r="AN759" s="317"/>
      <c r="AO759" s="317"/>
      <c r="AP759" s="317"/>
      <c r="AQ759" s="317"/>
      <c r="AR759" s="317"/>
      <c r="AS759" s="317"/>
      <c r="AT759" s="317"/>
      <c r="AU759" s="317"/>
      <c r="AV759" s="317"/>
      <c r="AW759" s="317"/>
      <c r="AX759" s="317"/>
      <c r="AY759" s="317"/>
      <c r="AZ759" s="317"/>
      <c r="BA759" s="317"/>
      <c r="BB759" s="317"/>
      <c r="BC759" s="317"/>
      <c r="BD759" s="317"/>
      <c r="BE759" s="317"/>
      <c r="BF759" s="317"/>
      <c r="BG759" s="317"/>
      <c r="BH759" s="317"/>
      <c r="BI759" s="317"/>
      <c r="BJ759" s="317"/>
      <c r="BK759" s="317"/>
      <c r="BL759" s="317"/>
      <c r="BM759" s="317"/>
      <c r="BN759" s="317"/>
      <c r="BO759" s="317"/>
      <c r="BP759" s="317"/>
      <c r="BQ759" s="317"/>
      <c r="BR759" s="317"/>
      <c r="BS759" s="317"/>
      <c r="BT759" s="317"/>
      <c r="BU759" s="317"/>
      <c r="BV759" s="317"/>
      <c r="BW759" s="317"/>
      <c r="BX759" s="317"/>
      <c r="BY759" s="317"/>
      <c r="BZ759" s="317"/>
    </row>
    <row r="760" spans="3:78">
      <c r="C760" s="318"/>
      <c r="D760" s="318"/>
      <c r="E760" s="318"/>
      <c r="F760" s="307"/>
      <c r="G760" s="307"/>
      <c r="H760" s="307"/>
      <c r="I760" s="307"/>
      <c r="J760" s="307"/>
      <c r="K760" s="307"/>
      <c r="L760" s="307"/>
      <c r="M760" s="307"/>
      <c r="N760" s="307"/>
      <c r="O760" s="307"/>
      <c r="P760" s="307"/>
      <c r="Q760" s="307"/>
      <c r="R760" s="307"/>
      <c r="S760" s="307"/>
      <c r="T760" s="307"/>
      <c r="U760" s="307"/>
      <c r="V760" s="307"/>
      <c r="W760" s="317"/>
      <c r="X760" s="317"/>
      <c r="Y760" s="317"/>
      <c r="Z760" s="317"/>
      <c r="AA760" s="317"/>
      <c r="AB760" s="317"/>
      <c r="AC760" s="317"/>
      <c r="AD760" s="317"/>
      <c r="AE760" s="317"/>
      <c r="AF760" s="317"/>
      <c r="AG760" s="317"/>
      <c r="AH760" s="317"/>
      <c r="AI760" s="317"/>
      <c r="AJ760" s="317"/>
      <c r="AK760" s="317"/>
      <c r="AL760" s="317"/>
      <c r="AM760" s="317"/>
      <c r="AN760" s="317"/>
      <c r="AO760" s="317"/>
      <c r="AP760" s="317"/>
      <c r="AQ760" s="317"/>
      <c r="AR760" s="317"/>
      <c r="AS760" s="317"/>
      <c r="AT760" s="317"/>
      <c r="AU760" s="317"/>
      <c r="AV760" s="317"/>
      <c r="AW760" s="317"/>
      <c r="AX760" s="317"/>
      <c r="AY760" s="317"/>
      <c r="AZ760" s="317"/>
      <c r="BA760" s="317"/>
      <c r="BB760" s="317"/>
      <c r="BC760" s="317"/>
      <c r="BD760" s="317"/>
      <c r="BE760" s="317"/>
      <c r="BF760" s="317"/>
      <c r="BG760" s="317"/>
      <c r="BH760" s="317"/>
      <c r="BI760" s="317"/>
      <c r="BJ760" s="317"/>
      <c r="BK760" s="317"/>
      <c r="BL760" s="317"/>
      <c r="BM760" s="317"/>
      <c r="BN760" s="317"/>
      <c r="BO760" s="317"/>
      <c r="BP760" s="317"/>
      <c r="BQ760" s="317"/>
      <c r="BR760" s="317"/>
      <c r="BS760" s="317"/>
      <c r="BT760" s="317"/>
      <c r="BU760" s="317"/>
      <c r="BV760" s="317"/>
      <c r="BW760" s="317"/>
      <c r="BX760" s="317"/>
      <c r="BY760" s="317"/>
      <c r="BZ760" s="317"/>
    </row>
    <row r="761" spans="3:78">
      <c r="C761" s="318"/>
      <c r="D761" s="318"/>
      <c r="E761" s="318"/>
      <c r="F761" s="307"/>
      <c r="G761" s="307"/>
      <c r="H761" s="307"/>
      <c r="I761" s="307"/>
      <c r="J761" s="307"/>
      <c r="K761" s="307"/>
      <c r="L761" s="307"/>
      <c r="M761" s="307"/>
      <c r="N761" s="307"/>
      <c r="O761" s="307"/>
      <c r="P761" s="307"/>
      <c r="Q761" s="307"/>
      <c r="R761" s="307"/>
      <c r="S761" s="307"/>
      <c r="T761" s="307"/>
      <c r="U761" s="307"/>
      <c r="V761" s="307"/>
      <c r="W761" s="317"/>
      <c r="X761" s="317"/>
      <c r="Y761" s="317"/>
      <c r="Z761" s="317"/>
      <c r="AA761" s="317"/>
      <c r="AB761" s="317"/>
      <c r="AC761" s="317"/>
      <c r="AD761" s="317"/>
      <c r="AE761" s="317"/>
      <c r="AF761" s="317"/>
      <c r="AG761" s="317"/>
      <c r="AH761" s="317"/>
      <c r="AI761" s="317"/>
      <c r="AJ761" s="317"/>
      <c r="AK761" s="317"/>
      <c r="AL761" s="317"/>
      <c r="AM761" s="317"/>
      <c r="AN761" s="317"/>
      <c r="AO761" s="317"/>
      <c r="AP761" s="317"/>
      <c r="AQ761" s="317"/>
      <c r="AR761" s="317"/>
      <c r="AS761" s="317"/>
      <c r="AT761" s="317"/>
      <c r="AU761" s="317"/>
      <c r="AV761" s="317"/>
      <c r="AW761" s="317"/>
      <c r="AX761" s="317"/>
      <c r="AY761" s="317"/>
      <c r="AZ761" s="317"/>
      <c r="BA761" s="317"/>
      <c r="BB761" s="317"/>
      <c r="BC761" s="317"/>
      <c r="BD761" s="317"/>
      <c r="BE761" s="317"/>
      <c r="BF761" s="317"/>
      <c r="BG761" s="317"/>
      <c r="BH761" s="317"/>
      <c r="BI761" s="317"/>
      <c r="BJ761" s="317"/>
      <c r="BK761" s="317"/>
      <c r="BL761" s="317"/>
      <c r="BM761" s="317"/>
      <c r="BN761" s="317"/>
      <c r="BO761" s="317"/>
      <c r="BP761" s="317"/>
      <c r="BQ761" s="317"/>
      <c r="BR761" s="317"/>
      <c r="BS761" s="317"/>
      <c r="BT761" s="317"/>
      <c r="BU761" s="317"/>
      <c r="BV761" s="317"/>
      <c r="BW761" s="317"/>
      <c r="BX761" s="317"/>
      <c r="BY761" s="317"/>
      <c r="BZ761" s="317"/>
    </row>
    <row r="762" spans="3:78">
      <c r="C762" s="318"/>
      <c r="D762" s="318"/>
      <c r="E762" s="318"/>
      <c r="F762" s="307"/>
      <c r="G762" s="307"/>
      <c r="H762" s="307"/>
      <c r="I762" s="307"/>
      <c r="J762" s="307"/>
      <c r="K762" s="307"/>
      <c r="L762" s="307"/>
      <c r="M762" s="307"/>
      <c r="N762" s="307"/>
      <c r="O762" s="307"/>
      <c r="P762" s="307"/>
      <c r="Q762" s="307"/>
      <c r="R762" s="307"/>
      <c r="S762" s="307"/>
      <c r="T762" s="307"/>
      <c r="U762" s="307"/>
      <c r="V762" s="307"/>
      <c r="W762" s="317"/>
      <c r="X762" s="317"/>
      <c r="Y762" s="317"/>
      <c r="Z762" s="317"/>
      <c r="AA762" s="317"/>
      <c r="AB762" s="317"/>
      <c r="AC762" s="317"/>
      <c r="AD762" s="317"/>
      <c r="AE762" s="317"/>
      <c r="AF762" s="317"/>
      <c r="AG762" s="317"/>
      <c r="AH762" s="317"/>
      <c r="AI762" s="317"/>
      <c r="AJ762" s="317"/>
      <c r="AK762" s="317"/>
      <c r="AL762" s="317"/>
      <c r="AM762" s="317"/>
      <c r="AN762" s="317"/>
      <c r="AO762" s="317"/>
      <c r="AP762" s="317"/>
      <c r="AQ762" s="317"/>
      <c r="AR762" s="317"/>
      <c r="AS762" s="317"/>
      <c r="AT762" s="317"/>
      <c r="AU762" s="317"/>
      <c r="AV762" s="317"/>
      <c r="AW762" s="317"/>
      <c r="AX762" s="317"/>
      <c r="AY762" s="317"/>
      <c r="AZ762" s="317"/>
      <c r="BA762" s="317"/>
      <c r="BB762" s="317"/>
      <c r="BC762" s="317"/>
      <c r="BD762" s="317"/>
      <c r="BE762" s="317"/>
      <c r="BF762" s="317"/>
      <c r="BG762" s="317"/>
      <c r="BH762" s="317"/>
      <c r="BI762" s="317"/>
      <c r="BJ762" s="317"/>
      <c r="BK762" s="317"/>
      <c r="BL762" s="317"/>
      <c r="BM762" s="317"/>
      <c r="BN762" s="317"/>
      <c r="BO762" s="317"/>
      <c r="BP762" s="317"/>
      <c r="BQ762" s="317"/>
      <c r="BR762" s="317"/>
      <c r="BS762" s="317"/>
      <c r="BT762" s="317"/>
      <c r="BU762" s="317"/>
      <c r="BV762" s="317"/>
      <c r="BW762" s="317"/>
      <c r="BX762" s="317"/>
      <c r="BY762" s="317"/>
      <c r="BZ762" s="317"/>
    </row>
    <row r="763" spans="3:78">
      <c r="C763" s="318"/>
      <c r="D763" s="318"/>
      <c r="E763" s="318"/>
      <c r="F763" s="307"/>
      <c r="G763" s="307"/>
      <c r="H763" s="307"/>
      <c r="I763" s="307"/>
      <c r="J763" s="307"/>
      <c r="K763" s="307"/>
      <c r="L763" s="307"/>
      <c r="M763" s="307"/>
      <c r="N763" s="307"/>
      <c r="O763" s="307"/>
      <c r="P763" s="307"/>
      <c r="Q763" s="307"/>
      <c r="R763" s="307"/>
      <c r="S763" s="307"/>
      <c r="T763" s="307"/>
      <c r="U763" s="307"/>
      <c r="V763" s="307"/>
      <c r="W763" s="317"/>
      <c r="X763" s="317"/>
      <c r="Y763" s="317"/>
      <c r="Z763" s="317"/>
      <c r="AA763" s="317"/>
      <c r="AB763" s="317"/>
      <c r="AC763" s="317"/>
      <c r="AD763" s="317"/>
      <c r="AE763" s="317"/>
      <c r="AF763" s="317"/>
      <c r="AG763" s="317"/>
      <c r="AH763" s="317"/>
      <c r="AI763" s="317"/>
      <c r="AJ763" s="317"/>
      <c r="AK763" s="317"/>
      <c r="AL763" s="317"/>
      <c r="AM763" s="317"/>
      <c r="AN763" s="317"/>
      <c r="AO763" s="317"/>
      <c r="AP763" s="317"/>
      <c r="AQ763" s="317"/>
      <c r="AR763" s="317"/>
      <c r="AS763" s="317"/>
      <c r="AT763" s="317"/>
      <c r="AU763" s="317"/>
      <c r="AV763" s="317"/>
      <c r="AW763" s="317"/>
      <c r="AX763" s="317"/>
      <c r="AY763" s="317"/>
      <c r="AZ763" s="317"/>
      <c r="BA763" s="317"/>
      <c r="BB763" s="317"/>
      <c r="BC763" s="317"/>
      <c r="BD763" s="317"/>
      <c r="BE763" s="317"/>
      <c r="BF763" s="317"/>
      <c r="BG763" s="317"/>
      <c r="BH763" s="317"/>
      <c r="BI763" s="317"/>
      <c r="BJ763" s="317"/>
      <c r="BK763" s="317"/>
      <c r="BL763" s="317"/>
      <c r="BM763" s="317"/>
      <c r="BN763" s="317"/>
      <c r="BO763" s="317"/>
      <c r="BP763" s="317"/>
      <c r="BQ763" s="317"/>
      <c r="BR763" s="317"/>
      <c r="BS763" s="317"/>
      <c r="BT763" s="317"/>
      <c r="BU763" s="317"/>
      <c r="BV763" s="317"/>
      <c r="BW763" s="317"/>
      <c r="BX763" s="317"/>
      <c r="BY763" s="317"/>
      <c r="BZ763" s="317"/>
    </row>
    <row r="764" spans="3:78">
      <c r="C764" s="318"/>
      <c r="D764" s="318"/>
      <c r="E764" s="318"/>
      <c r="F764" s="307"/>
      <c r="G764" s="307"/>
      <c r="H764" s="307"/>
      <c r="I764" s="307"/>
      <c r="J764" s="307"/>
      <c r="K764" s="307"/>
      <c r="L764" s="307"/>
      <c r="M764" s="307"/>
      <c r="N764" s="307"/>
      <c r="O764" s="307"/>
      <c r="P764" s="307"/>
      <c r="Q764" s="307"/>
      <c r="R764" s="307"/>
      <c r="S764" s="307"/>
      <c r="T764" s="307"/>
      <c r="U764" s="307"/>
      <c r="V764" s="307"/>
      <c r="W764" s="317"/>
      <c r="X764" s="317"/>
      <c r="Y764" s="317"/>
      <c r="Z764" s="317"/>
      <c r="AA764" s="317"/>
      <c r="AB764" s="317"/>
      <c r="AC764" s="317"/>
      <c r="AD764" s="317"/>
      <c r="AE764" s="317"/>
      <c r="AF764" s="317"/>
      <c r="AG764" s="317"/>
      <c r="AH764" s="317"/>
      <c r="AI764" s="317"/>
      <c r="AJ764" s="317"/>
      <c r="AK764" s="317"/>
      <c r="AL764" s="317"/>
      <c r="AM764" s="317"/>
      <c r="AN764" s="317"/>
      <c r="AO764" s="317"/>
      <c r="AP764" s="317"/>
      <c r="AQ764" s="317"/>
      <c r="AR764" s="317"/>
      <c r="AS764" s="317"/>
      <c r="AT764" s="317"/>
      <c r="AU764" s="317"/>
      <c r="AV764" s="317"/>
      <c r="AW764" s="317"/>
      <c r="AX764" s="317"/>
      <c r="AY764" s="317"/>
      <c r="AZ764" s="317"/>
      <c r="BA764" s="317"/>
      <c r="BB764" s="317"/>
      <c r="BC764" s="317"/>
      <c r="BD764" s="317"/>
      <c r="BE764" s="317"/>
      <c r="BF764" s="317"/>
      <c r="BG764" s="317"/>
      <c r="BH764" s="317"/>
      <c r="BI764" s="317"/>
      <c r="BJ764" s="317"/>
      <c r="BK764" s="317"/>
      <c r="BL764" s="317"/>
      <c r="BM764" s="317"/>
      <c r="BN764" s="317"/>
      <c r="BO764" s="317"/>
      <c r="BP764" s="317"/>
      <c r="BQ764" s="317"/>
      <c r="BR764" s="317"/>
      <c r="BS764" s="317"/>
      <c r="BT764" s="317"/>
      <c r="BU764" s="317"/>
      <c r="BV764" s="317"/>
      <c r="BW764" s="317"/>
      <c r="BX764" s="317"/>
      <c r="BY764" s="317"/>
      <c r="BZ764" s="317"/>
    </row>
    <row r="765" spans="3:78">
      <c r="C765" s="318"/>
      <c r="D765" s="318"/>
      <c r="E765" s="318"/>
      <c r="F765" s="307"/>
      <c r="G765" s="307"/>
      <c r="H765" s="307"/>
      <c r="I765" s="307"/>
      <c r="J765" s="307"/>
      <c r="K765" s="307"/>
      <c r="L765" s="307"/>
      <c r="M765" s="307"/>
      <c r="N765" s="307"/>
      <c r="O765" s="307"/>
      <c r="P765" s="307"/>
      <c r="Q765" s="307"/>
      <c r="R765" s="307"/>
      <c r="S765" s="307"/>
      <c r="T765" s="307"/>
      <c r="U765" s="307"/>
      <c r="V765" s="307"/>
      <c r="W765" s="317"/>
      <c r="X765" s="317"/>
      <c r="Y765" s="317"/>
      <c r="Z765" s="317"/>
      <c r="AA765" s="317"/>
      <c r="AB765" s="317"/>
      <c r="AC765" s="317"/>
      <c r="AD765" s="317"/>
      <c r="AE765" s="317"/>
      <c r="AF765" s="317"/>
      <c r="AG765" s="317"/>
      <c r="AH765" s="317"/>
      <c r="AI765" s="317"/>
      <c r="AJ765" s="317"/>
      <c r="AK765" s="317"/>
      <c r="AL765" s="317"/>
      <c r="AM765" s="317"/>
      <c r="AN765" s="317"/>
      <c r="AO765" s="317"/>
      <c r="AP765" s="317"/>
      <c r="AQ765" s="317"/>
      <c r="AR765" s="317"/>
      <c r="AS765" s="317"/>
      <c r="AT765" s="317"/>
      <c r="AU765" s="317"/>
      <c r="AV765" s="317"/>
      <c r="AW765" s="317"/>
      <c r="AX765" s="317"/>
      <c r="AY765" s="317"/>
      <c r="AZ765" s="317"/>
      <c r="BA765" s="317"/>
      <c r="BB765" s="317"/>
      <c r="BC765" s="317"/>
      <c r="BD765" s="317"/>
      <c r="BE765" s="317"/>
      <c r="BF765" s="317"/>
      <c r="BG765" s="317"/>
      <c r="BH765" s="317"/>
      <c r="BI765" s="317"/>
      <c r="BJ765" s="317"/>
      <c r="BK765" s="317"/>
      <c r="BL765" s="317"/>
      <c r="BM765" s="317"/>
      <c r="BN765" s="317"/>
      <c r="BO765" s="317"/>
      <c r="BP765" s="317"/>
      <c r="BQ765" s="317"/>
      <c r="BR765" s="317"/>
      <c r="BS765" s="317"/>
      <c r="BT765" s="317"/>
      <c r="BU765" s="317"/>
      <c r="BV765" s="317"/>
      <c r="BW765" s="317"/>
      <c r="BX765" s="317"/>
      <c r="BY765" s="317"/>
      <c r="BZ765" s="317"/>
    </row>
    <row r="766" spans="3:78">
      <c r="C766" s="318"/>
      <c r="D766" s="318"/>
      <c r="E766" s="318"/>
      <c r="F766" s="307"/>
      <c r="G766" s="307"/>
      <c r="H766" s="307"/>
      <c r="I766" s="307"/>
      <c r="J766" s="307"/>
      <c r="K766" s="307"/>
      <c r="L766" s="307"/>
      <c r="M766" s="307"/>
      <c r="N766" s="307"/>
      <c r="O766" s="307"/>
      <c r="P766" s="307"/>
      <c r="Q766" s="307"/>
      <c r="R766" s="307"/>
      <c r="S766" s="307"/>
      <c r="T766" s="307"/>
      <c r="U766" s="307"/>
      <c r="V766" s="307"/>
      <c r="W766" s="317"/>
      <c r="X766" s="317"/>
      <c r="Y766" s="317"/>
      <c r="Z766" s="317"/>
      <c r="AA766" s="317"/>
      <c r="AB766" s="317"/>
      <c r="AC766" s="317"/>
      <c r="AD766" s="317"/>
      <c r="AE766" s="317"/>
      <c r="AF766" s="317"/>
      <c r="AG766" s="317"/>
      <c r="AH766" s="317"/>
      <c r="AI766" s="317"/>
      <c r="AJ766" s="317"/>
      <c r="AK766" s="317"/>
      <c r="AL766" s="317"/>
      <c r="AM766" s="317"/>
      <c r="AN766" s="317"/>
      <c r="AO766" s="317"/>
      <c r="AP766" s="317"/>
      <c r="AQ766" s="317"/>
      <c r="AR766" s="317"/>
      <c r="AS766" s="317"/>
      <c r="AT766" s="317"/>
      <c r="AU766" s="317"/>
      <c r="AV766" s="317"/>
      <c r="AW766" s="317"/>
      <c r="AX766" s="317"/>
      <c r="AY766" s="317"/>
      <c r="AZ766" s="317"/>
      <c r="BA766" s="317"/>
      <c r="BB766" s="317"/>
      <c r="BC766" s="317"/>
      <c r="BD766" s="317"/>
      <c r="BE766" s="317"/>
      <c r="BF766" s="317"/>
      <c r="BG766" s="317"/>
      <c r="BH766" s="317"/>
      <c r="BI766" s="317"/>
      <c r="BJ766" s="317"/>
      <c r="BK766" s="317"/>
      <c r="BL766" s="317"/>
      <c r="BM766" s="317"/>
      <c r="BN766" s="317"/>
      <c r="BO766" s="317"/>
      <c r="BP766" s="317"/>
      <c r="BQ766" s="317"/>
      <c r="BR766" s="317"/>
      <c r="BS766" s="317"/>
      <c r="BT766" s="317"/>
      <c r="BU766" s="317"/>
      <c r="BV766" s="317"/>
      <c r="BW766" s="317"/>
      <c r="BX766" s="317"/>
      <c r="BY766" s="317"/>
      <c r="BZ766" s="317"/>
    </row>
    <row r="767" spans="3:78">
      <c r="C767" s="318"/>
      <c r="D767" s="318"/>
      <c r="E767" s="318"/>
      <c r="F767" s="307"/>
      <c r="G767" s="307"/>
      <c r="H767" s="307"/>
      <c r="I767" s="307"/>
      <c r="J767" s="307"/>
      <c r="K767" s="307"/>
      <c r="L767" s="307"/>
      <c r="M767" s="307"/>
      <c r="N767" s="307"/>
      <c r="O767" s="307"/>
      <c r="P767" s="307"/>
      <c r="Q767" s="307"/>
      <c r="R767" s="307"/>
      <c r="S767" s="307"/>
      <c r="T767" s="307"/>
      <c r="U767" s="307"/>
      <c r="V767" s="307"/>
      <c r="W767" s="317"/>
      <c r="X767" s="317"/>
      <c r="Y767" s="317"/>
      <c r="Z767" s="317"/>
      <c r="AA767" s="317"/>
      <c r="AB767" s="317"/>
      <c r="AC767" s="317"/>
      <c r="AD767" s="317"/>
      <c r="AE767" s="317"/>
      <c r="AF767" s="317"/>
      <c r="AG767" s="317"/>
      <c r="AH767" s="317"/>
      <c r="AI767" s="317"/>
      <c r="AJ767" s="317"/>
      <c r="AK767" s="317"/>
      <c r="AL767" s="317"/>
      <c r="AM767" s="317"/>
      <c r="AN767" s="317"/>
      <c r="AO767" s="317"/>
      <c r="AP767" s="317"/>
      <c r="AQ767" s="317"/>
      <c r="AR767" s="317"/>
      <c r="AS767" s="317"/>
      <c r="AT767" s="317"/>
      <c r="AU767" s="317"/>
      <c r="AV767" s="317"/>
      <c r="AW767" s="317"/>
      <c r="AX767" s="317"/>
      <c r="AY767" s="317"/>
      <c r="AZ767" s="317"/>
      <c r="BA767" s="317"/>
      <c r="BB767" s="317"/>
      <c r="BC767" s="317"/>
      <c r="BD767" s="317"/>
      <c r="BE767" s="317"/>
      <c r="BF767" s="317"/>
      <c r="BG767" s="317"/>
      <c r="BH767" s="317"/>
      <c r="BI767" s="317"/>
      <c r="BJ767" s="317"/>
      <c r="BK767" s="317"/>
      <c r="BL767" s="317"/>
      <c r="BM767" s="317"/>
      <c r="BN767" s="317"/>
      <c r="BO767" s="317"/>
      <c r="BP767" s="317"/>
      <c r="BQ767" s="317"/>
      <c r="BR767" s="317"/>
      <c r="BS767" s="317"/>
      <c r="BT767" s="317"/>
      <c r="BU767" s="317"/>
      <c r="BV767" s="317"/>
      <c r="BW767" s="317"/>
      <c r="BX767" s="317"/>
      <c r="BY767" s="317"/>
      <c r="BZ767" s="317"/>
    </row>
    <row r="768" spans="3:78">
      <c r="C768" s="318"/>
      <c r="D768" s="318"/>
      <c r="E768" s="318"/>
      <c r="F768" s="307"/>
      <c r="G768" s="307"/>
      <c r="H768" s="307"/>
      <c r="I768" s="307"/>
      <c r="J768" s="307"/>
      <c r="K768" s="307"/>
      <c r="L768" s="307"/>
      <c r="M768" s="307"/>
      <c r="N768" s="307"/>
      <c r="O768" s="307"/>
      <c r="P768" s="307"/>
      <c r="Q768" s="307"/>
      <c r="R768" s="307"/>
      <c r="S768" s="307"/>
      <c r="T768" s="307"/>
      <c r="U768" s="307"/>
      <c r="V768" s="307"/>
      <c r="W768" s="317"/>
      <c r="X768" s="317"/>
      <c r="Y768" s="317"/>
      <c r="Z768" s="317"/>
      <c r="AA768" s="317"/>
      <c r="AB768" s="317"/>
      <c r="AC768" s="317"/>
      <c r="AD768" s="317"/>
      <c r="AE768" s="317"/>
      <c r="AF768" s="317"/>
      <c r="AG768" s="317"/>
      <c r="AH768" s="317"/>
      <c r="AI768" s="317"/>
      <c r="AJ768" s="317"/>
      <c r="AK768" s="317"/>
      <c r="AL768" s="317"/>
      <c r="AM768" s="317"/>
      <c r="AN768" s="317"/>
      <c r="AO768" s="317"/>
      <c r="AP768" s="317"/>
      <c r="AQ768" s="317"/>
      <c r="AR768" s="317"/>
      <c r="AS768" s="317"/>
      <c r="AT768" s="317"/>
      <c r="AU768" s="317"/>
      <c r="AV768" s="317"/>
      <c r="AW768" s="317"/>
      <c r="AX768" s="317"/>
      <c r="AY768" s="317"/>
      <c r="AZ768" s="317"/>
      <c r="BA768" s="317"/>
      <c r="BB768" s="317"/>
      <c r="BC768" s="317"/>
      <c r="BD768" s="317"/>
      <c r="BE768" s="317"/>
      <c r="BF768" s="317"/>
      <c r="BG768" s="317"/>
      <c r="BH768" s="317"/>
      <c r="BI768" s="317"/>
      <c r="BJ768" s="317"/>
      <c r="BK768" s="317"/>
      <c r="BL768" s="317"/>
      <c r="BM768" s="317"/>
      <c r="BN768" s="317"/>
      <c r="BO768" s="317"/>
      <c r="BP768" s="317"/>
      <c r="BQ768" s="317"/>
      <c r="BR768" s="317"/>
      <c r="BS768" s="317"/>
      <c r="BT768" s="317"/>
      <c r="BU768" s="317"/>
      <c r="BV768" s="317"/>
      <c r="BW768" s="317"/>
      <c r="BX768" s="317"/>
      <c r="BY768" s="317"/>
      <c r="BZ768" s="317"/>
    </row>
    <row r="769" spans="3:78">
      <c r="C769" s="318"/>
      <c r="D769" s="318"/>
      <c r="E769" s="318"/>
      <c r="F769" s="307"/>
      <c r="G769" s="307"/>
      <c r="H769" s="307"/>
      <c r="I769" s="307"/>
      <c r="J769" s="307"/>
      <c r="K769" s="307"/>
      <c r="L769" s="307"/>
      <c r="M769" s="307"/>
      <c r="N769" s="307"/>
      <c r="O769" s="307"/>
      <c r="P769" s="307"/>
      <c r="Q769" s="307"/>
      <c r="R769" s="307"/>
      <c r="S769" s="307"/>
      <c r="T769" s="307"/>
      <c r="U769" s="307"/>
      <c r="V769" s="307"/>
      <c r="W769" s="317"/>
      <c r="X769" s="317"/>
      <c r="Y769" s="317"/>
      <c r="Z769" s="317"/>
      <c r="AA769" s="317"/>
      <c r="AB769" s="317"/>
      <c r="AC769" s="317"/>
      <c r="AD769" s="317"/>
      <c r="AE769" s="317"/>
      <c r="AF769" s="317"/>
      <c r="AG769" s="317"/>
      <c r="AH769" s="317"/>
      <c r="AI769" s="317"/>
      <c r="AJ769" s="317"/>
      <c r="AK769" s="317"/>
      <c r="AL769" s="317"/>
      <c r="AM769" s="317"/>
      <c r="AN769" s="317"/>
      <c r="AO769" s="317"/>
      <c r="AP769" s="317"/>
      <c r="AQ769" s="317"/>
      <c r="AR769" s="317"/>
      <c r="AS769" s="317"/>
      <c r="AT769" s="317"/>
      <c r="AU769" s="317"/>
      <c r="AV769" s="317"/>
      <c r="AW769" s="317"/>
      <c r="AX769" s="317"/>
      <c r="AY769" s="317"/>
      <c r="AZ769" s="317"/>
      <c r="BA769" s="317"/>
      <c r="BB769" s="317"/>
      <c r="BC769" s="317"/>
      <c r="BD769" s="317"/>
      <c r="BE769" s="317"/>
      <c r="BF769" s="317"/>
      <c r="BG769" s="317"/>
      <c r="BH769" s="317"/>
      <c r="BI769" s="317"/>
      <c r="BJ769" s="317"/>
      <c r="BK769" s="317"/>
      <c r="BL769" s="317"/>
      <c r="BM769" s="317"/>
      <c r="BN769" s="317"/>
      <c r="BO769" s="317"/>
      <c r="BP769" s="317"/>
      <c r="BQ769" s="317"/>
      <c r="BR769" s="317"/>
      <c r="BS769" s="317"/>
      <c r="BT769" s="317"/>
      <c r="BU769" s="317"/>
      <c r="BV769" s="317"/>
      <c r="BW769" s="317"/>
      <c r="BX769" s="317"/>
      <c r="BY769" s="317"/>
      <c r="BZ769" s="317"/>
    </row>
    <row r="770" spans="3:78">
      <c r="C770" s="318"/>
      <c r="D770" s="318"/>
      <c r="E770" s="318"/>
      <c r="F770" s="307"/>
      <c r="G770" s="307"/>
      <c r="H770" s="307"/>
      <c r="I770" s="307"/>
      <c r="J770" s="307"/>
      <c r="K770" s="307"/>
      <c r="L770" s="307"/>
      <c r="M770" s="307"/>
      <c r="N770" s="307"/>
      <c r="O770" s="307"/>
      <c r="P770" s="307"/>
      <c r="Q770" s="307"/>
      <c r="R770" s="307"/>
      <c r="S770" s="307"/>
      <c r="T770" s="307"/>
      <c r="U770" s="307"/>
      <c r="V770" s="307"/>
      <c r="W770" s="317"/>
      <c r="X770" s="317"/>
      <c r="Y770" s="317"/>
      <c r="Z770" s="317"/>
      <c r="AA770" s="317"/>
      <c r="AB770" s="317"/>
      <c r="AC770" s="317"/>
      <c r="AD770" s="317"/>
      <c r="AE770" s="317"/>
      <c r="AF770" s="317"/>
      <c r="AG770" s="317"/>
      <c r="AH770" s="317"/>
      <c r="AI770" s="317"/>
      <c r="AJ770" s="317"/>
      <c r="AK770" s="317"/>
      <c r="AL770" s="317"/>
      <c r="AM770" s="317"/>
      <c r="AN770" s="317"/>
      <c r="AO770" s="317"/>
      <c r="AP770" s="317"/>
      <c r="AQ770" s="317"/>
      <c r="AR770" s="317"/>
      <c r="AS770" s="317"/>
      <c r="AT770" s="317"/>
      <c r="AU770" s="317"/>
      <c r="AV770" s="317"/>
      <c r="AW770" s="317"/>
      <c r="AX770" s="317"/>
      <c r="AY770" s="317"/>
      <c r="AZ770" s="317"/>
      <c r="BA770" s="317"/>
      <c r="BB770" s="317"/>
      <c r="BC770" s="317"/>
      <c r="BD770" s="317"/>
      <c r="BE770" s="317"/>
      <c r="BF770" s="317"/>
      <c r="BG770" s="317"/>
      <c r="BH770" s="317"/>
      <c r="BI770" s="317"/>
      <c r="BJ770" s="317"/>
      <c r="BK770" s="317"/>
      <c r="BL770" s="317"/>
      <c r="BM770" s="317"/>
      <c r="BN770" s="317"/>
      <c r="BO770" s="317"/>
      <c r="BP770" s="317"/>
      <c r="BQ770" s="317"/>
      <c r="BR770" s="317"/>
      <c r="BS770" s="317"/>
      <c r="BT770" s="317"/>
      <c r="BU770" s="317"/>
      <c r="BV770" s="317"/>
      <c r="BW770" s="317"/>
      <c r="BX770" s="317"/>
      <c r="BY770" s="317"/>
      <c r="BZ770" s="317"/>
    </row>
    <row r="771" spans="3:78">
      <c r="C771" s="318"/>
      <c r="D771" s="318"/>
      <c r="E771" s="318"/>
      <c r="F771" s="307"/>
      <c r="G771" s="307"/>
      <c r="H771" s="307"/>
      <c r="I771" s="307"/>
      <c r="J771" s="307"/>
      <c r="K771" s="307"/>
      <c r="L771" s="307"/>
      <c r="M771" s="307"/>
      <c r="N771" s="307"/>
      <c r="O771" s="307"/>
      <c r="P771" s="307"/>
      <c r="Q771" s="307"/>
      <c r="R771" s="307"/>
      <c r="S771" s="307"/>
      <c r="T771" s="307"/>
      <c r="U771" s="307"/>
      <c r="V771" s="307"/>
      <c r="W771" s="317"/>
      <c r="X771" s="317"/>
      <c r="Y771" s="317"/>
      <c r="Z771" s="317"/>
      <c r="AA771" s="317"/>
      <c r="AB771" s="317"/>
      <c r="AC771" s="317"/>
      <c r="AD771" s="317"/>
      <c r="AE771" s="317"/>
      <c r="AF771" s="317"/>
      <c r="AG771" s="317"/>
      <c r="AH771" s="317"/>
      <c r="AI771" s="317"/>
      <c r="AJ771" s="317"/>
      <c r="AK771" s="317"/>
      <c r="AL771" s="317"/>
      <c r="AM771" s="317"/>
      <c r="AN771" s="317"/>
      <c r="AO771" s="317"/>
      <c r="AP771" s="317"/>
      <c r="AQ771" s="317"/>
      <c r="AR771" s="317"/>
      <c r="AS771" s="317"/>
      <c r="AT771" s="317"/>
      <c r="AU771" s="317"/>
      <c r="AV771" s="317"/>
      <c r="AW771" s="317"/>
      <c r="AX771" s="317"/>
      <c r="AY771" s="317"/>
      <c r="AZ771" s="317"/>
      <c r="BA771" s="317"/>
      <c r="BB771" s="317"/>
      <c r="BC771" s="317"/>
      <c r="BD771" s="317"/>
      <c r="BE771" s="317"/>
      <c r="BF771" s="317"/>
      <c r="BG771" s="317"/>
      <c r="BH771" s="317"/>
      <c r="BI771" s="317"/>
      <c r="BJ771" s="317"/>
      <c r="BK771" s="317"/>
      <c r="BL771" s="317"/>
      <c r="BM771" s="317"/>
      <c r="BN771" s="317"/>
      <c r="BO771" s="317"/>
      <c r="BP771" s="317"/>
      <c r="BQ771" s="317"/>
      <c r="BR771" s="317"/>
      <c r="BS771" s="317"/>
      <c r="BT771" s="317"/>
      <c r="BU771" s="317"/>
      <c r="BV771" s="317"/>
      <c r="BW771" s="317"/>
      <c r="BX771" s="317"/>
      <c r="BY771" s="317"/>
      <c r="BZ771" s="317"/>
    </row>
    <row r="772" spans="3:78">
      <c r="C772" s="318"/>
      <c r="D772" s="318"/>
      <c r="E772" s="318"/>
      <c r="F772" s="307"/>
      <c r="G772" s="307"/>
      <c r="H772" s="307"/>
      <c r="I772" s="307"/>
      <c r="J772" s="307"/>
      <c r="K772" s="307"/>
      <c r="L772" s="307"/>
      <c r="M772" s="307"/>
      <c r="N772" s="307"/>
      <c r="O772" s="307"/>
      <c r="P772" s="307"/>
      <c r="Q772" s="307"/>
      <c r="R772" s="307"/>
      <c r="S772" s="307"/>
      <c r="T772" s="307"/>
      <c r="U772" s="307"/>
      <c r="V772" s="307"/>
      <c r="W772" s="317"/>
      <c r="X772" s="317"/>
      <c r="Y772" s="317"/>
      <c r="Z772" s="317"/>
      <c r="AA772" s="317"/>
      <c r="AB772" s="317"/>
      <c r="AC772" s="317"/>
      <c r="AD772" s="317"/>
      <c r="AE772" s="317"/>
      <c r="AF772" s="317"/>
      <c r="AG772" s="317"/>
      <c r="AH772" s="317"/>
      <c r="AI772" s="317"/>
      <c r="AJ772" s="317"/>
      <c r="AK772" s="317"/>
      <c r="AL772" s="317"/>
      <c r="AM772" s="317"/>
      <c r="AN772" s="317"/>
      <c r="AO772" s="317"/>
      <c r="AP772" s="317"/>
      <c r="AQ772" s="317"/>
      <c r="AR772" s="317"/>
      <c r="AS772" s="317"/>
      <c r="AT772" s="317"/>
      <c r="AU772" s="317"/>
      <c r="AV772" s="317"/>
      <c r="AW772" s="317"/>
      <c r="AX772" s="317"/>
      <c r="AY772" s="317"/>
      <c r="AZ772" s="317"/>
      <c r="BA772" s="317"/>
      <c r="BB772" s="317"/>
      <c r="BC772" s="317"/>
      <c r="BD772" s="317"/>
      <c r="BE772" s="317"/>
      <c r="BF772" s="317"/>
      <c r="BG772" s="317"/>
      <c r="BH772" s="317"/>
      <c r="BI772" s="317"/>
      <c r="BJ772" s="317"/>
      <c r="BK772" s="317"/>
      <c r="BL772" s="317"/>
      <c r="BM772" s="317"/>
      <c r="BN772" s="317"/>
      <c r="BO772" s="317"/>
      <c r="BP772" s="317"/>
      <c r="BQ772" s="317"/>
      <c r="BR772" s="317"/>
      <c r="BS772" s="317"/>
      <c r="BT772" s="317"/>
      <c r="BU772" s="317"/>
      <c r="BV772" s="317"/>
      <c r="BW772" s="317"/>
      <c r="BX772" s="317"/>
      <c r="BY772" s="317"/>
      <c r="BZ772" s="317"/>
    </row>
    <row r="773" spans="3:78">
      <c r="C773" s="318"/>
      <c r="D773" s="318"/>
      <c r="E773" s="318"/>
      <c r="F773" s="307"/>
      <c r="G773" s="307"/>
      <c r="H773" s="307"/>
      <c r="I773" s="307"/>
      <c r="J773" s="307"/>
      <c r="K773" s="307"/>
      <c r="L773" s="307"/>
      <c r="M773" s="307"/>
      <c r="N773" s="307"/>
      <c r="O773" s="307"/>
      <c r="P773" s="307"/>
      <c r="Q773" s="307"/>
      <c r="R773" s="307"/>
      <c r="S773" s="307"/>
      <c r="T773" s="307"/>
      <c r="U773" s="307"/>
      <c r="V773" s="307"/>
      <c r="W773" s="317"/>
      <c r="X773" s="317"/>
      <c r="Y773" s="317"/>
      <c r="Z773" s="317"/>
      <c r="AA773" s="317"/>
      <c r="AB773" s="317"/>
      <c r="AC773" s="317"/>
      <c r="AD773" s="317"/>
      <c r="AE773" s="317"/>
      <c r="AF773" s="317"/>
      <c r="AG773" s="317"/>
      <c r="AH773" s="317"/>
      <c r="AI773" s="317"/>
      <c r="AJ773" s="317"/>
      <c r="AK773" s="317"/>
      <c r="AL773" s="317"/>
      <c r="AM773" s="317"/>
      <c r="AN773" s="317"/>
      <c r="AO773" s="317"/>
      <c r="AP773" s="317"/>
      <c r="AQ773" s="317"/>
      <c r="AR773" s="317"/>
      <c r="AS773" s="317"/>
      <c r="AT773" s="317"/>
      <c r="AU773" s="317"/>
      <c r="AV773" s="317"/>
      <c r="AW773" s="317"/>
      <c r="AX773" s="317"/>
      <c r="AY773" s="317"/>
      <c r="AZ773" s="317"/>
      <c r="BA773" s="317"/>
      <c r="BB773" s="317"/>
      <c r="BC773" s="317"/>
      <c r="BD773" s="317"/>
      <c r="BE773" s="317"/>
      <c r="BF773" s="317"/>
      <c r="BG773" s="317"/>
      <c r="BH773" s="317"/>
      <c r="BI773" s="317"/>
      <c r="BJ773" s="317"/>
      <c r="BK773" s="317"/>
      <c r="BL773" s="317"/>
      <c r="BM773" s="317"/>
      <c r="BN773" s="317"/>
      <c r="BO773" s="317"/>
      <c r="BP773" s="317"/>
      <c r="BQ773" s="317"/>
      <c r="BR773" s="317"/>
      <c r="BS773" s="317"/>
      <c r="BT773" s="317"/>
      <c r="BU773" s="317"/>
      <c r="BV773" s="317"/>
      <c r="BW773" s="317"/>
      <c r="BX773" s="317"/>
      <c r="BY773" s="317"/>
      <c r="BZ773" s="317"/>
    </row>
    <row r="774" spans="3:78">
      <c r="C774" s="318"/>
      <c r="D774" s="318"/>
      <c r="E774" s="318"/>
      <c r="F774" s="307"/>
      <c r="G774" s="307"/>
      <c r="H774" s="307"/>
      <c r="I774" s="307"/>
      <c r="J774" s="307"/>
      <c r="K774" s="307"/>
      <c r="L774" s="307"/>
      <c r="M774" s="307"/>
      <c r="N774" s="307"/>
      <c r="O774" s="307"/>
      <c r="P774" s="307"/>
      <c r="Q774" s="307"/>
      <c r="R774" s="307"/>
      <c r="S774" s="307"/>
      <c r="T774" s="307"/>
      <c r="U774" s="307"/>
      <c r="V774" s="307"/>
      <c r="W774" s="317"/>
      <c r="X774" s="317"/>
      <c r="Y774" s="317"/>
      <c r="Z774" s="317"/>
      <c r="AA774" s="317"/>
      <c r="AB774" s="317"/>
      <c r="AC774" s="317"/>
      <c r="AD774" s="317"/>
      <c r="AE774" s="317"/>
      <c r="AF774" s="317"/>
      <c r="AG774" s="317"/>
      <c r="AH774" s="317"/>
      <c r="AI774" s="317"/>
      <c r="AJ774" s="317"/>
      <c r="AK774" s="317"/>
      <c r="AL774" s="317"/>
      <c r="AM774" s="317"/>
      <c r="AN774" s="317"/>
      <c r="AO774" s="317"/>
      <c r="AP774" s="317"/>
      <c r="AQ774" s="317"/>
      <c r="AR774" s="317"/>
      <c r="AS774" s="317"/>
      <c r="AT774" s="317"/>
      <c r="AU774" s="317"/>
      <c r="AV774" s="317"/>
      <c r="AW774" s="317"/>
      <c r="AX774" s="317"/>
      <c r="AY774" s="317"/>
      <c r="AZ774" s="317"/>
      <c r="BA774" s="317"/>
      <c r="BB774" s="317"/>
      <c r="BC774" s="317"/>
      <c r="BD774" s="317"/>
      <c r="BE774" s="317"/>
      <c r="BF774" s="317"/>
      <c r="BG774" s="317"/>
      <c r="BH774" s="317"/>
      <c r="BI774" s="317"/>
      <c r="BJ774" s="317"/>
      <c r="BK774" s="317"/>
      <c r="BL774" s="317"/>
      <c r="BM774" s="317"/>
      <c r="BN774" s="317"/>
      <c r="BO774" s="317"/>
      <c r="BP774" s="317"/>
      <c r="BQ774" s="317"/>
      <c r="BR774" s="317"/>
      <c r="BS774" s="317"/>
      <c r="BT774" s="317"/>
      <c r="BU774" s="317"/>
      <c r="BV774" s="317"/>
      <c r="BW774" s="317"/>
      <c r="BX774" s="317"/>
      <c r="BY774" s="317"/>
      <c r="BZ774" s="317"/>
    </row>
    <row r="775" spans="3:78">
      <c r="C775" s="318"/>
      <c r="D775" s="318"/>
      <c r="E775" s="318"/>
      <c r="F775" s="307"/>
      <c r="G775" s="307"/>
      <c r="H775" s="307"/>
      <c r="I775" s="307"/>
      <c r="J775" s="307"/>
      <c r="K775" s="307"/>
      <c r="L775" s="307"/>
      <c r="M775" s="307"/>
      <c r="N775" s="307"/>
      <c r="O775" s="307"/>
      <c r="P775" s="307"/>
      <c r="Q775" s="307"/>
      <c r="R775" s="307"/>
      <c r="S775" s="307"/>
      <c r="T775" s="307"/>
      <c r="U775" s="307"/>
      <c r="V775" s="307"/>
      <c r="W775" s="317"/>
      <c r="X775" s="317"/>
      <c r="Y775" s="317"/>
      <c r="Z775" s="317"/>
      <c r="AA775" s="317"/>
      <c r="AB775" s="317"/>
      <c r="AC775" s="317"/>
      <c r="AD775" s="317"/>
      <c r="AE775" s="317"/>
      <c r="AF775" s="317"/>
      <c r="AG775" s="317"/>
      <c r="AH775" s="317"/>
      <c r="AI775" s="317"/>
      <c r="AJ775" s="317"/>
      <c r="AK775" s="317"/>
      <c r="AL775" s="317"/>
      <c r="AM775" s="317"/>
      <c r="AN775" s="317"/>
      <c r="AO775" s="317"/>
      <c r="AP775" s="317"/>
      <c r="AQ775" s="317"/>
      <c r="AR775" s="317"/>
      <c r="AS775" s="317"/>
      <c r="AT775" s="317"/>
      <c r="AU775" s="317"/>
      <c r="AV775" s="317"/>
      <c r="AW775" s="317"/>
      <c r="AX775" s="317"/>
      <c r="AY775" s="317"/>
      <c r="AZ775" s="317"/>
      <c r="BA775" s="317"/>
      <c r="BB775" s="317"/>
      <c r="BC775" s="317"/>
      <c r="BD775" s="317"/>
      <c r="BE775" s="317"/>
      <c r="BF775" s="317"/>
      <c r="BG775" s="317"/>
      <c r="BH775" s="317"/>
      <c r="BI775" s="317"/>
      <c r="BJ775" s="317"/>
      <c r="BK775" s="317"/>
      <c r="BL775" s="317"/>
      <c r="BM775" s="317"/>
      <c r="BN775" s="317"/>
      <c r="BO775" s="317"/>
      <c r="BP775" s="317"/>
      <c r="BQ775" s="317"/>
      <c r="BR775" s="317"/>
      <c r="BS775" s="317"/>
      <c r="BT775" s="317"/>
      <c r="BU775" s="317"/>
      <c r="BV775" s="317"/>
      <c r="BW775" s="317"/>
      <c r="BX775" s="317"/>
      <c r="BY775" s="317"/>
      <c r="BZ775" s="317"/>
    </row>
    <row r="776" spans="3:78">
      <c r="C776" s="318"/>
      <c r="D776" s="318"/>
      <c r="E776" s="318"/>
      <c r="F776" s="307"/>
      <c r="G776" s="307"/>
      <c r="H776" s="307"/>
      <c r="I776" s="307"/>
      <c r="J776" s="307"/>
      <c r="K776" s="307"/>
      <c r="L776" s="307"/>
      <c r="M776" s="307"/>
      <c r="N776" s="307"/>
      <c r="O776" s="307"/>
      <c r="P776" s="307"/>
      <c r="Q776" s="307"/>
      <c r="R776" s="307"/>
      <c r="S776" s="307"/>
      <c r="T776" s="307"/>
      <c r="U776" s="307"/>
      <c r="V776" s="307"/>
      <c r="W776" s="317"/>
      <c r="X776" s="317"/>
      <c r="Y776" s="317"/>
      <c r="Z776" s="317"/>
      <c r="AA776" s="317"/>
      <c r="AB776" s="317"/>
      <c r="AC776" s="317"/>
      <c r="AD776" s="317"/>
      <c r="AE776" s="317"/>
      <c r="AF776" s="317"/>
      <c r="AG776" s="317"/>
      <c r="AH776" s="317"/>
      <c r="AI776" s="317"/>
      <c r="AJ776" s="317"/>
      <c r="AK776" s="317"/>
      <c r="AL776" s="317"/>
      <c r="AM776" s="317"/>
      <c r="AN776" s="317"/>
      <c r="AO776" s="317"/>
      <c r="AP776" s="317"/>
      <c r="AQ776" s="317"/>
      <c r="AR776" s="317"/>
      <c r="AS776" s="317"/>
      <c r="AT776" s="317"/>
      <c r="AU776" s="317"/>
      <c r="AV776" s="317"/>
      <c r="AW776" s="317"/>
      <c r="AX776" s="317"/>
      <c r="AY776" s="317"/>
      <c r="AZ776" s="317"/>
      <c r="BA776" s="317"/>
      <c r="BB776" s="317"/>
      <c r="BC776" s="317"/>
      <c r="BD776" s="317"/>
      <c r="BE776" s="317"/>
      <c r="BF776" s="317"/>
      <c r="BG776" s="317"/>
      <c r="BH776" s="317"/>
      <c r="BI776" s="317"/>
      <c r="BJ776" s="317"/>
      <c r="BK776" s="317"/>
      <c r="BL776" s="317"/>
      <c r="BM776" s="317"/>
      <c r="BN776" s="317"/>
      <c r="BO776" s="317"/>
      <c r="BP776" s="317"/>
      <c r="BQ776" s="317"/>
      <c r="BR776" s="317"/>
      <c r="BS776" s="317"/>
      <c r="BT776" s="317"/>
      <c r="BU776" s="317"/>
      <c r="BV776" s="317"/>
      <c r="BW776" s="317"/>
      <c r="BX776" s="317"/>
      <c r="BY776" s="317"/>
      <c r="BZ776" s="317"/>
    </row>
    <row r="777" spans="3:78">
      <c r="C777" s="318"/>
      <c r="D777" s="318"/>
      <c r="E777" s="318"/>
      <c r="F777" s="307"/>
      <c r="G777" s="307"/>
      <c r="H777" s="307"/>
      <c r="I777" s="307"/>
      <c r="J777" s="307"/>
      <c r="K777" s="307"/>
      <c r="L777" s="307"/>
      <c r="M777" s="307"/>
      <c r="N777" s="307"/>
      <c r="O777" s="307"/>
      <c r="P777" s="307"/>
      <c r="Q777" s="307"/>
      <c r="R777" s="307"/>
      <c r="S777" s="307"/>
      <c r="T777" s="307"/>
      <c r="U777" s="307"/>
      <c r="V777" s="307"/>
      <c r="W777" s="317"/>
      <c r="X777" s="317"/>
      <c r="Y777" s="317"/>
      <c r="Z777" s="317"/>
      <c r="AA777" s="317"/>
      <c r="AB777" s="317"/>
      <c r="AC777" s="317"/>
      <c r="AD777" s="317"/>
      <c r="AE777" s="317"/>
      <c r="AF777" s="317"/>
      <c r="AG777" s="317"/>
      <c r="AH777" s="317"/>
      <c r="AI777" s="317"/>
      <c r="AJ777" s="317"/>
      <c r="AK777" s="317"/>
      <c r="AL777" s="317"/>
      <c r="AM777" s="317"/>
      <c r="AN777" s="317"/>
      <c r="AO777" s="317"/>
      <c r="AP777" s="317"/>
      <c r="AQ777" s="317"/>
      <c r="AR777" s="317"/>
      <c r="AS777" s="317"/>
      <c r="AT777" s="317"/>
      <c r="AU777" s="317"/>
      <c r="AV777" s="317"/>
      <c r="AW777" s="317"/>
      <c r="AX777" s="317"/>
      <c r="AY777" s="317"/>
      <c r="AZ777" s="317"/>
      <c r="BA777" s="317"/>
      <c r="BB777" s="317"/>
      <c r="BC777" s="317"/>
      <c r="BD777" s="317"/>
      <c r="BE777" s="317"/>
      <c r="BF777" s="317"/>
      <c r="BG777" s="317"/>
      <c r="BH777" s="317"/>
      <c r="BI777" s="317"/>
      <c r="BJ777" s="317"/>
      <c r="BK777" s="317"/>
      <c r="BL777" s="317"/>
      <c r="BM777" s="317"/>
      <c r="BN777" s="317"/>
      <c r="BO777" s="317"/>
      <c r="BP777" s="317"/>
      <c r="BQ777" s="317"/>
      <c r="BR777" s="317"/>
      <c r="BS777" s="317"/>
      <c r="BT777" s="317"/>
      <c r="BU777" s="317"/>
      <c r="BV777" s="317"/>
      <c r="BW777" s="317"/>
      <c r="BX777" s="317"/>
      <c r="BY777" s="317"/>
      <c r="BZ777" s="317"/>
    </row>
    <row r="778" spans="3:78">
      <c r="C778" s="318"/>
      <c r="D778" s="318"/>
      <c r="E778" s="318"/>
      <c r="F778" s="307"/>
      <c r="G778" s="307"/>
      <c r="H778" s="307"/>
      <c r="I778" s="307"/>
      <c r="J778" s="307"/>
      <c r="K778" s="307"/>
      <c r="L778" s="307"/>
      <c r="M778" s="307"/>
      <c r="N778" s="307"/>
      <c r="O778" s="307"/>
      <c r="P778" s="307"/>
      <c r="Q778" s="307"/>
      <c r="R778" s="307"/>
      <c r="S778" s="307"/>
      <c r="T778" s="307"/>
      <c r="U778" s="307"/>
      <c r="V778" s="307"/>
      <c r="W778" s="317"/>
      <c r="X778" s="317"/>
      <c r="Y778" s="317"/>
      <c r="Z778" s="317"/>
      <c r="AA778" s="317"/>
      <c r="AB778" s="317"/>
      <c r="AC778" s="317"/>
      <c r="AD778" s="317"/>
      <c r="AE778" s="317"/>
      <c r="AF778" s="317"/>
      <c r="AG778" s="317"/>
      <c r="AH778" s="317"/>
      <c r="AI778" s="317"/>
      <c r="AJ778" s="317"/>
      <c r="AK778" s="317"/>
      <c r="AL778" s="317"/>
      <c r="AM778" s="317"/>
      <c r="AN778" s="317"/>
      <c r="AO778" s="317"/>
      <c r="AP778" s="317"/>
      <c r="AQ778" s="317"/>
      <c r="AR778" s="317"/>
      <c r="AS778" s="317"/>
      <c r="AT778" s="317"/>
      <c r="AU778" s="317"/>
      <c r="AV778" s="317"/>
      <c r="AW778" s="317"/>
      <c r="AX778" s="317"/>
      <c r="AY778" s="317"/>
      <c r="AZ778" s="317"/>
      <c r="BA778" s="317"/>
      <c r="BB778" s="317"/>
      <c r="BC778" s="317"/>
      <c r="BD778" s="317"/>
      <c r="BE778" s="317"/>
      <c r="BF778" s="317"/>
      <c r="BG778" s="317"/>
      <c r="BH778" s="317"/>
      <c r="BI778" s="317"/>
      <c r="BJ778" s="317"/>
      <c r="BK778" s="317"/>
      <c r="BL778" s="317"/>
      <c r="BM778" s="317"/>
      <c r="BN778" s="317"/>
      <c r="BO778" s="317"/>
      <c r="BP778" s="317"/>
      <c r="BQ778" s="317"/>
      <c r="BR778" s="317"/>
      <c r="BS778" s="317"/>
      <c r="BT778" s="317"/>
      <c r="BU778" s="317"/>
      <c r="BV778" s="317"/>
      <c r="BW778" s="317"/>
      <c r="BX778" s="317"/>
      <c r="BY778" s="317"/>
      <c r="BZ778" s="317"/>
    </row>
    <row r="779" spans="3:78">
      <c r="C779" s="318"/>
      <c r="D779" s="318"/>
      <c r="E779" s="318"/>
      <c r="F779" s="307"/>
      <c r="G779" s="307"/>
      <c r="H779" s="307"/>
      <c r="I779" s="307"/>
      <c r="J779" s="307"/>
      <c r="K779" s="307"/>
      <c r="L779" s="307"/>
      <c r="M779" s="307"/>
      <c r="N779" s="307"/>
      <c r="O779" s="307"/>
      <c r="P779" s="307"/>
      <c r="Q779" s="307"/>
      <c r="R779" s="307"/>
      <c r="S779" s="307"/>
      <c r="T779" s="307"/>
      <c r="U779" s="307"/>
      <c r="V779" s="307"/>
      <c r="W779" s="317"/>
      <c r="X779" s="317"/>
      <c r="Y779" s="317"/>
      <c r="Z779" s="317"/>
      <c r="AA779" s="317"/>
      <c r="AB779" s="317"/>
      <c r="AC779" s="317"/>
      <c r="AD779" s="317"/>
      <c r="AE779" s="317"/>
      <c r="AF779" s="317"/>
      <c r="AG779" s="317"/>
      <c r="AH779" s="317"/>
      <c r="AI779" s="317"/>
      <c r="AJ779" s="317"/>
      <c r="AK779" s="317"/>
      <c r="AL779" s="317"/>
      <c r="AM779" s="317"/>
      <c r="AN779" s="317"/>
      <c r="AO779" s="317"/>
      <c r="AP779" s="317"/>
      <c r="AQ779" s="317"/>
      <c r="AR779" s="317"/>
      <c r="AS779" s="317"/>
      <c r="AT779" s="317"/>
      <c r="AU779" s="317"/>
      <c r="AV779" s="317"/>
      <c r="AW779" s="317"/>
      <c r="AX779" s="317"/>
      <c r="AY779" s="317"/>
      <c r="AZ779" s="317"/>
      <c r="BA779" s="317"/>
      <c r="BB779" s="317"/>
      <c r="BC779" s="317"/>
      <c r="BD779" s="317"/>
      <c r="BE779" s="317"/>
      <c r="BF779" s="317"/>
      <c r="BG779" s="317"/>
      <c r="BH779" s="317"/>
      <c r="BI779" s="317"/>
      <c r="BJ779" s="317"/>
      <c r="BK779" s="317"/>
      <c r="BL779" s="317"/>
      <c r="BM779" s="317"/>
      <c r="BN779" s="317"/>
      <c r="BO779" s="317"/>
      <c r="BP779" s="317"/>
      <c r="BQ779" s="317"/>
      <c r="BR779" s="317"/>
      <c r="BS779" s="317"/>
      <c r="BT779" s="317"/>
      <c r="BU779" s="317"/>
      <c r="BV779" s="317"/>
      <c r="BW779" s="317"/>
      <c r="BX779" s="317"/>
      <c r="BY779" s="317"/>
      <c r="BZ779" s="317"/>
    </row>
    <row r="780" spans="3:78">
      <c r="C780" s="318"/>
      <c r="D780" s="318"/>
      <c r="E780" s="318"/>
      <c r="F780" s="307"/>
      <c r="G780" s="307"/>
      <c r="H780" s="307"/>
      <c r="I780" s="307"/>
      <c r="J780" s="307"/>
      <c r="K780" s="307"/>
      <c r="L780" s="307"/>
      <c r="M780" s="307"/>
      <c r="N780" s="307"/>
      <c r="O780" s="307"/>
      <c r="P780" s="307"/>
      <c r="Q780" s="307"/>
      <c r="R780" s="307"/>
      <c r="S780" s="307"/>
      <c r="T780" s="307"/>
      <c r="U780" s="307"/>
      <c r="V780" s="307"/>
      <c r="W780" s="317"/>
      <c r="X780" s="317"/>
      <c r="Y780" s="317"/>
      <c r="Z780" s="317"/>
      <c r="AA780" s="317"/>
      <c r="AB780" s="317"/>
      <c r="AC780" s="317"/>
      <c r="AD780" s="317"/>
      <c r="AE780" s="317"/>
      <c r="AF780" s="317"/>
      <c r="AG780" s="317"/>
      <c r="AH780" s="317"/>
      <c r="AI780" s="317"/>
      <c r="AJ780" s="317"/>
      <c r="AK780" s="317"/>
      <c r="AL780" s="317"/>
      <c r="AM780" s="317"/>
      <c r="AN780" s="317"/>
      <c r="AO780" s="317"/>
      <c r="AP780" s="317"/>
      <c r="AQ780" s="317"/>
      <c r="AR780" s="317"/>
      <c r="AS780" s="317"/>
      <c r="AT780" s="317"/>
      <c r="AU780" s="317"/>
      <c r="AV780" s="317"/>
      <c r="AW780" s="317"/>
      <c r="AX780" s="317"/>
      <c r="AY780" s="317"/>
      <c r="AZ780" s="317"/>
      <c r="BA780" s="317"/>
      <c r="BB780" s="317"/>
      <c r="BC780" s="317"/>
      <c r="BD780" s="317"/>
      <c r="BE780" s="317"/>
      <c r="BF780" s="317"/>
      <c r="BG780" s="317"/>
      <c r="BH780" s="317"/>
      <c r="BI780" s="317"/>
      <c r="BJ780" s="317"/>
      <c r="BK780" s="317"/>
      <c r="BL780" s="317"/>
      <c r="BM780" s="317"/>
      <c r="BN780" s="317"/>
      <c r="BO780" s="317"/>
      <c r="BP780" s="317"/>
      <c r="BQ780" s="317"/>
      <c r="BR780" s="317"/>
      <c r="BS780" s="317"/>
      <c r="BT780" s="317"/>
      <c r="BU780" s="317"/>
      <c r="BV780" s="317"/>
      <c r="BW780" s="317"/>
      <c r="BX780" s="317"/>
      <c r="BY780" s="317"/>
      <c r="BZ780" s="317"/>
    </row>
    <row r="781" spans="3:78">
      <c r="C781" s="318"/>
      <c r="D781" s="318"/>
      <c r="E781" s="318"/>
      <c r="F781" s="307"/>
      <c r="G781" s="307"/>
      <c r="H781" s="307"/>
      <c r="I781" s="307"/>
      <c r="J781" s="307"/>
      <c r="K781" s="307"/>
      <c r="L781" s="307"/>
      <c r="M781" s="307"/>
      <c r="N781" s="307"/>
      <c r="O781" s="307"/>
      <c r="P781" s="307"/>
      <c r="Q781" s="307"/>
      <c r="R781" s="307"/>
      <c r="S781" s="307"/>
      <c r="T781" s="307"/>
      <c r="U781" s="307"/>
      <c r="V781" s="307"/>
      <c r="W781" s="317"/>
      <c r="X781" s="317"/>
      <c r="Y781" s="317"/>
      <c r="Z781" s="317"/>
      <c r="AA781" s="317"/>
      <c r="AB781" s="317"/>
      <c r="AC781" s="317"/>
      <c r="AD781" s="317"/>
      <c r="AE781" s="317"/>
      <c r="AF781" s="317"/>
      <c r="AG781" s="317"/>
      <c r="AH781" s="317"/>
      <c r="AI781" s="317"/>
      <c r="AJ781" s="317"/>
      <c r="AK781" s="317"/>
      <c r="AL781" s="317"/>
      <c r="AM781" s="317"/>
      <c r="AN781" s="317"/>
      <c r="AO781" s="317"/>
      <c r="AP781" s="317"/>
      <c r="AQ781" s="317"/>
      <c r="AR781" s="317"/>
      <c r="AS781" s="317"/>
      <c r="AT781" s="317"/>
      <c r="AU781" s="317"/>
      <c r="AV781" s="317"/>
      <c r="AW781" s="317"/>
      <c r="AX781" s="317"/>
      <c r="AY781" s="317"/>
      <c r="AZ781" s="317"/>
      <c r="BA781" s="317"/>
      <c r="BB781" s="317"/>
      <c r="BC781" s="317"/>
      <c r="BD781" s="317"/>
      <c r="BE781" s="317"/>
      <c r="BF781" s="317"/>
      <c r="BG781" s="317"/>
      <c r="BH781" s="317"/>
      <c r="BI781" s="317"/>
      <c r="BJ781" s="317"/>
      <c r="BK781" s="317"/>
      <c r="BL781" s="317"/>
      <c r="BM781" s="317"/>
      <c r="BN781" s="317"/>
      <c r="BO781" s="317"/>
      <c r="BP781" s="317"/>
      <c r="BQ781" s="317"/>
      <c r="BR781" s="317"/>
      <c r="BS781" s="317"/>
      <c r="BT781" s="317"/>
      <c r="BU781" s="317"/>
      <c r="BV781" s="317"/>
      <c r="BW781" s="317"/>
      <c r="BX781" s="317"/>
      <c r="BY781" s="317"/>
      <c r="BZ781" s="317"/>
    </row>
    <row r="782" spans="3:78">
      <c r="C782" s="318"/>
      <c r="D782" s="318"/>
      <c r="E782" s="318"/>
      <c r="F782" s="307"/>
      <c r="G782" s="307"/>
      <c r="H782" s="307"/>
      <c r="I782" s="307"/>
      <c r="J782" s="307"/>
      <c r="K782" s="307"/>
      <c r="L782" s="307"/>
      <c r="M782" s="307"/>
      <c r="N782" s="307"/>
      <c r="O782" s="307"/>
      <c r="P782" s="307"/>
      <c r="Q782" s="307"/>
      <c r="R782" s="307"/>
      <c r="S782" s="307"/>
      <c r="T782" s="307"/>
      <c r="U782" s="307"/>
      <c r="V782" s="307"/>
      <c r="W782" s="317"/>
      <c r="X782" s="317"/>
      <c r="Y782" s="317"/>
      <c r="Z782" s="317"/>
      <c r="AA782" s="317"/>
      <c r="AB782" s="317"/>
      <c r="AC782" s="317"/>
      <c r="AD782" s="317"/>
      <c r="AE782" s="317"/>
      <c r="AF782" s="317"/>
      <c r="AG782" s="317"/>
      <c r="AH782" s="317"/>
      <c r="AI782" s="317"/>
      <c r="AJ782" s="317"/>
      <c r="AK782" s="317"/>
      <c r="AL782" s="317"/>
      <c r="AM782" s="317"/>
      <c r="AN782" s="317"/>
      <c r="AO782" s="317"/>
      <c r="AP782" s="317"/>
      <c r="AQ782" s="317"/>
      <c r="AR782" s="317"/>
      <c r="AS782" s="317"/>
      <c r="AT782" s="317"/>
      <c r="AU782" s="317"/>
      <c r="AV782" s="317"/>
      <c r="AW782" s="317"/>
      <c r="AX782" s="317"/>
      <c r="AY782" s="317"/>
      <c r="AZ782" s="317"/>
      <c r="BA782" s="317"/>
      <c r="BB782" s="317"/>
      <c r="BC782" s="317"/>
      <c r="BD782" s="317"/>
      <c r="BE782" s="317"/>
      <c r="BF782" s="317"/>
      <c r="BG782" s="317"/>
      <c r="BH782" s="317"/>
      <c r="BI782" s="317"/>
      <c r="BJ782" s="317"/>
      <c r="BK782" s="317"/>
      <c r="BL782" s="317"/>
      <c r="BM782" s="317"/>
      <c r="BN782" s="317"/>
      <c r="BO782" s="317"/>
      <c r="BP782" s="317"/>
      <c r="BQ782" s="317"/>
      <c r="BR782" s="317"/>
      <c r="BS782" s="317"/>
      <c r="BT782" s="317"/>
      <c r="BU782" s="317"/>
      <c r="BV782" s="317"/>
      <c r="BW782" s="317"/>
      <c r="BX782" s="317"/>
      <c r="BY782" s="317"/>
      <c r="BZ782" s="317"/>
    </row>
    <row r="783" spans="3:78">
      <c r="C783" s="318"/>
      <c r="D783" s="318"/>
      <c r="E783" s="318"/>
      <c r="F783" s="307"/>
      <c r="G783" s="307"/>
      <c r="H783" s="307"/>
      <c r="I783" s="307"/>
      <c r="J783" s="307"/>
      <c r="K783" s="307"/>
      <c r="L783" s="307"/>
      <c r="M783" s="307"/>
      <c r="N783" s="307"/>
      <c r="O783" s="307"/>
      <c r="P783" s="307"/>
      <c r="Q783" s="307"/>
      <c r="R783" s="307"/>
      <c r="S783" s="307"/>
      <c r="T783" s="307"/>
      <c r="U783" s="307"/>
      <c r="V783" s="307"/>
      <c r="W783" s="317"/>
      <c r="X783" s="317"/>
      <c r="Y783" s="317"/>
      <c r="Z783" s="317"/>
      <c r="AA783" s="317"/>
      <c r="AB783" s="317"/>
      <c r="AC783" s="317"/>
      <c r="AD783" s="317"/>
      <c r="AE783" s="317"/>
      <c r="AF783" s="317"/>
      <c r="AG783" s="317"/>
      <c r="AH783" s="317"/>
      <c r="AI783" s="317"/>
      <c r="AJ783" s="317"/>
      <c r="AK783" s="317"/>
      <c r="AL783" s="317"/>
      <c r="AM783" s="317"/>
      <c r="AN783" s="317"/>
      <c r="AO783" s="317"/>
      <c r="AP783" s="317"/>
      <c r="AQ783" s="317"/>
      <c r="AR783" s="317"/>
      <c r="AS783" s="317"/>
      <c r="AT783" s="317"/>
      <c r="AU783" s="317"/>
      <c r="AV783" s="317"/>
      <c r="AW783" s="317"/>
      <c r="AX783" s="317"/>
      <c r="AY783" s="317"/>
      <c r="AZ783" s="317"/>
      <c r="BA783" s="317"/>
      <c r="BB783" s="317"/>
      <c r="BC783" s="317"/>
      <c r="BD783" s="317"/>
      <c r="BE783" s="317"/>
      <c r="BF783" s="317"/>
      <c r="BG783" s="317"/>
      <c r="BH783" s="317"/>
      <c r="BI783" s="317"/>
      <c r="BJ783" s="317"/>
      <c r="BK783" s="317"/>
      <c r="BL783" s="317"/>
      <c r="BM783" s="317"/>
      <c r="BN783" s="317"/>
      <c r="BO783" s="317"/>
      <c r="BP783" s="317"/>
      <c r="BQ783" s="317"/>
      <c r="BR783" s="317"/>
      <c r="BS783" s="317"/>
      <c r="BT783" s="317"/>
      <c r="BU783" s="317"/>
      <c r="BV783" s="317"/>
      <c r="BW783" s="317"/>
      <c r="BX783" s="317"/>
      <c r="BY783" s="317"/>
      <c r="BZ783" s="317"/>
    </row>
    <row r="784" spans="3:78">
      <c r="C784" s="318"/>
      <c r="D784" s="318"/>
      <c r="E784" s="318"/>
      <c r="F784" s="307"/>
      <c r="G784" s="307"/>
      <c r="H784" s="307"/>
      <c r="I784" s="307"/>
      <c r="J784" s="307"/>
      <c r="K784" s="307"/>
      <c r="L784" s="307"/>
      <c r="M784" s="307"/>
      <c r="N784" s="307"/>
      <c r="O784" s="307"/>
      <c r="P784" s="307"/>
      <c r="Q784" s="307"/>
      <c r="R784" s="307"/>
      <c r="S784" s="307"/>
      <c r="T784" s="307"/>
      <c r="U784" s="307"/>
      <c r="V784" s="307"/>
      <c r="W784" s="317"/>
      <c r="X784" s="317"/>
      <c r="Y784" s="317"/>
      <c r="Z784" s="317"/>
      <c r="AA784" s="317"/>
      <c r="AB784" s="317"/>
      <c r="AC784" s="317"/>
      <c r="AD784" s="317"/>
      <c r="AE784" s="317"/>
      <c r="AF784" s="317"/>
      <c r="AG784" s="317"/>
      <c r="AH784" s="317"/>
      <c r="AI784" s="317"/>
      <c r="AJ784" s="317"/>
      <c r="AK784" s="317"/>
      <c r="AL784" s="317"/>
      <c r="AM784" s="317"/>
      <c r="AN784" s="317"/>
      <c r="AO784" s="317"/>
      <c r="AP784" s="317"/>
      <c r="AQ784" s="317"/>
      <c r="AR784" s="317"/>
      <c r="AS784" s="317"/>
      <c r="AT784" s="317"/>
      <c r="AU784" s="317"/>
      <c r="AV784" s="317"/>
      <c r="AW784" s="317"/>
      <c r="AX784" s="317"/>
      <c r="AY784" s="317"/>
      <c r="AZ784" s="317"/>
      <c r="BA784" s="317"/>
      <c r="BB784" s="317"/>
      <c r="BC784" s="317"/>
      <c r="BD784" s="317"/>
      <c r="BE784" s="317"/>
      <c r="BF784" s="317"/>
      <c r="BG784" s="317"/>
      <c r="BH784" s="317"/>
      <c r="BI784" s="317"/>
      <c r="BJ784" s="317"/>
      <c r="BK784" s="317"/>
      <c r="BL784" s="317"/>
      <c r="BM784" s="317"/>
      <c r="BN784" s="317"/>
      <c r="BO784" s="317"/>
      <c r="BP784" s="317"/>
      <c r="BQ784" s="317"/>
      <c r="BR784" s="317"/>
      <c r="BS784" s="317"/>
      <c r="BT784" s="317"/>
      <c r="BU784" s="317"/>
      <c r="BV784" s="317"/>
      <c r="BW784" s="317"/>
      <c r="BX784" s="317"/>
      <c r="BY784" s="317"/>
      <c r="BZ784" s="317"/>
    </row>
    <row r="785" spans="3:78">
      <c r="C785" s="318"/>
      <c r="D785" s="318"/>
      <c r="E785" s="318"/>
      <c r="F785" s="307"/>
      <c r="G785" s="307"/>
      <c r="H785" s="307"/>
      <c r="I785" s="307"/>
      <c r="J785" s="307"/>
      <c r="K785" s="307"/>
      <c r="L785" s="307"/>
      <c r="M785" s="307"/>
      <c r="N785" s="307"/>
      <c r="O785" s="307"/>
      <c r="P785" s="307"/>
      <c r="Q785" s="307"/>
      <c r="R785" s="307"/>
      <c r="S785" s="307"/>
      <c r="T785" s="307"/>
      <c r="U785" s="307"/>
      <c r="V785" s="307"/>
      <c r="W785" s="317"/>
      <c r="X785" s="317"/>
      <c r="Y785" s="317"/>
      <c r="Z785" s="317"/>
      <c r="AA785" s="317"/>
      <c r="AB785" s="317"/>
      <c r="AC785" s="317"/>
      <c r="AD785" s="317"/>
      <c r="AE785" s="317"/>
      <c r="AF785" s="317"/>
      <c r="AG785" s="317"/>
      <c r="AH785" s="317"/>
      <c r="AI785" s="317"/>
      <c r="AJ785" s="317"/>
      <c r="AK785" s="317"/>
      <c r="AL785" s="317"/>
      <c r="AM785" s="317"/>
      <c r="AN785" s="317"/>
      <c r="AO785" s="317"/>
      <c r="AP785" s="317"/>
      <c r="AQ785" s="317"/>
      <c r="AR785" s="317"/>
      <c r="AS785" s="317"/>
      <c r="AT785" s="317"/>
      <c r="AU785" s="317"/>
      <c r="AV785" s="317"/>
      <c r="AW785" s="317"/>
      <c r="AX785" s="317"/>
      <c r="AY785" s="317"/>
      <c r="AZ785" s="317"/>
      <c r="BA785" s="317"/>
      <c r="BB785" s="317"/>
      <c r="BC785" s="317"/>
      <c r="BD785" s="317"/>
      <c r="BE785" s="317"/>
      <c r="BF785" s="317"/>
      <c r="BG785" s="317"/>
      <c r="BH785" s="317"/>
      <c r="BI785" s="317"/>
      <c r="BJ785" s="317"/>
      <c r="BK785" s="317"/>
      <c r="BL785" s="317"/>
      <c r="BM785" s="317"/>
      <c r="BN785" s="317"/>
      <c r="BO785" s="317"/>
      <c r="BP785" s="317"/>
      <c r="BQ785" s="317"/>
      <c r="BR785" s="317"/>
      <c r="BS785" s="317"/>
      <c r="BT785" s="317"/>
      <c r="BU785" s="317"/>
      <c r="BV785" s="317"/>
      <c r="BW785" s="317"/>
      <c r="BX785" s="317"/>
      <c r="BY785" s="317"/>
      <c r="BZ785" s="317"/>
    </row>
    <row r="786" spans="3:78">
      <c r="C786" s="318"/>
      <c r="D786" s="318"/>
      <c r="E786" s="318"/>
      <c r="F786" s="307"/>
      <c r="G786" s="307"/>
      <c r="H786" s="307"/>
      <c r="I786" s="307"/>
      <c r="J786" s="307"/>
      <c r="K786" s="307"/>
      <c r="L786" s="307"/>
      <c r="M786" s="307"/>
      <c r="N786" s="307"/>
      <c r="O786" s="307"/>
      <c r="P786" s="307"/>
      <c r="Q786" s="307"/>
      <c r="R786" s="307"/>
      <c r="S786" s="307"/>
      <c r="T786" s="307"/>
      <c r="U786" s="307"/>
      <c r="V786" s="307"/>
      <c r="W786" s="317"/>
      <c r="X786" s="317"/>
      <c r="Y786" s="317"/>
      <c r="Z786" s="317"/>
      <c r="AA786" s="317"/>
      <c r="AB786" s="317"/>
      <c r="AC786" s="317"/>
      <c r="AD786" s="317"/>
      <c r="AE786" s="317"/>
      <c r="AF786" s="317"/>
      <c r="AG786" s="317"/>
      <c r="AH786" s="317"/>
      <c r="AI786" s="317"/>
      <c r="AJ786" s="317"/>
      <c r="AK786" s="317"/>
      <c r="AL786" s="317"/>
      <c r="AM786" s="317"/>
      <c r="AN786" s="317"/>
      <c r="AO786" s="317"/>
      <c r="AP786" s="317"/>
      <c r="AQ786" s="317"/>
      <c r="AR786" s="317"/>
      <c r="AS786" s="317"/>
      <c r="AT786" s="317"/>
      <c r="AU786" s="317"/>
      <c r="AV786" s="317"/>
      <c r="AW786" s="317"/>
      <c r="AX786" s="317"/>
      <c r="AY786" s="317"/>
      <c r="AZ786" s="317"/>
      <c r="BA786" s="317"/>
      <c r="BB786" s="317"/>
      <c r="BC786" s="317"/>
      <c r="BD786" s="317"/>
      <c r="BE786" s="317"/>
      <c r="BF786" s="317"/>
      <c r="BG786" s="317"/>
      <c r="BH786" s="317"/>
      <c r="BI786" s="317"/>
      <c r="BJ786" s="317"/>
      <c r="BK786" s="317"/>
      <c r="BL786" s="317"/>
      <c r="BM786" s="317"/>
      <c r="BN786" s="317"/>
      <c r="BO786" s="317"/>
      <c r="BP786" s="317"/>
      <c r="BQ786" s="317"/>
      <c r="BR786" s="317"/>
      <c r="BS786" s="317"/>
      <c r="BT786" s="317"/>
      <c r="BU786" s="317"/>
      <c r="BV786" s="317"/>
      <c r="BW786" s="317"/>
      <c r="BX786" s="317"/>
      <c r="BY786" s="317"/>
      <c r="BZ786" s="317"/>
    </row>
    <row r="787" spans="3:78">
      <c r="C787" s="318"/>
      <c r="D787" s="318"/>
      <c r="E787" s="318"/>
      <c r="F787" s="307"/>
      <c r="G787" s="307"/>
      <c r="H787" s="307"/>
      <c r="I787" s="307"/>
      <c r="J787" s="307"/>
      <c r="K787" s="307"/>
      <c r="L787" s="307"/>
      <c r="M787" s="307"/>
      <c r="N787" s="307"/>
      <c r="O787" s="307"/>
      <c r="P787" s="307"/>
      <c r="Q787" s="307"/>
      <c r="R787" s="307"/>
      <c r="S787" s="307"/>
      <c r="T787" s="307"/>
      <c r="U787" s="307"/>
      <c r="V787" s="307"/>
      <c r="W787" s="317"/>
      <c r="X787" s="317"/>
      <c r="Y787" s="317"/>
      <c r="Z787" s="317"/>
      <c r="AA787" s="317"/>
      <c r="AB787" s="317"/>
      <c r="AC787" s="317"/>
      <c r="AD787" s="317"/>
      <c r="AE787" s="317"/>
      <c r="AF787" s="317"/>
      <c r="AG787" s="317"/>
      <c r="AH787" s="317"/>
      <c r="AI787" s="317"/>
      <c r="AJ787" s="317"/>
      <c r="AK787" s="317"/>
      <c r="AL787" s="317"/>
      <c r="AM787" s="317"/>
      <c r="AN787" s="317"/>
      <c r="AO787" s="317"/>
      <c r="AP787" s="317"/>
      <c r="AQ787" s="317"/>
      <c r="AR787" s="317"/>
      <c r="AS787" s="317"/>
      <c r="AT787" s="317"/>
      <c r="AU787" s="317"/>
      <c r="AV787" s="317"/>
      <c r="AW787" s="317"/>
      <c r="AX787" s="317"/>
      <c r="AY787" s="317"/>
      <c r="AZ787" s="317"/>
      <c r="BA787" s="317"/>
      <c r="BB787" s="317"/>
      <c r="BC787" s="317"/>
      <c r="BD787" s="317"/>
      <c r="BE787" s="317"/>
      <c r="BF787" s="317"/>
      <c r="BG787" s="317"/>
      <c r="BH787" s="317"/>
      <c r="BI787" s="317"/>
      <c r="BJ787" s="317"/>
      <c r="BK787" s="317"/>
      <c r="BL787" s="317"/>
      <c r="BM787" s="317"/>
      <c r="BN787" s="317"/>
      <c r="BO787" s="317"/>
      <c r="BP787" s="317"/>
      <c r="BQ787" s="317"/>
      <c r="BR787" s="317"/>
      <c r="BS787" s="317"/>
      <c r="BT787" s="317"/>
      <c r="BU787" s="317"/>
      <c r="BV787" s="317"/>
      <c r="BW787" s="317"/>
      <c r="BX787" s="317"/>
      <c r="BY787" s="317"/>
      <c r="BZ787" s="317"/>
    </row>
    <row r="788" spans="3:78">
      <c r="C788" s="318"/>
      <c r="D788" s="318"/>
      <c r="E788" s="318"/>
      <c r="F788" s="307"/>
      <c r="G788" s="307"/>
      <c r="H788" s="307"/>
      <c r="I788" s="307"/>
      <c r="J788" s="307"/>
      <c r="K788" s="307"/>
      <c r="L788" s="307"/>
      <c r="M788" s="307"/>
      <c r="N788" s="307"/>
      <c r="O788" s="307"/>
      <c r="P788" s="307"/>
      <c r="Q788" s="307"/>
      <c r="R788" s="307"/>
      <c r="S788" s="307"/>
      <c r="T788" s="307"/>
      <c r="U788" s="307"/>
      <c r="V788" s="307"/>
      <c r="W788" s="317"/>
      <c r="X788" s="317"/>
      <c r="Y788" s="317"/>
      <c r="Z788" s="317"/>
      <c r="AA788" s="317"/>
      <c r="AB788" s="317"/>
      <c r="AC788" s="317"/>
      <c r="AD788" s="317"/>
      <c r="AE788" s="317"/>
      <c r="AF788" s="317"/>
      <c r="AG788" s="317"/>
      <c r="AH788" s="317"/>
      <c r="AI788" s="317"/>
      <c r="AJ788" s="317"/>
      <c r="AK788" s="317"/>
      <c r="AL788" s="317"/>
      <c r="AM788" s="317"/>
      <c r="AN788" s="317"/>
      <c r="AO788" s="317"/>
      <c r="AP788" s="317"/>
      <c r="AQ788" s="317"/>
      <c r="AR788" s="317"/>
      <c r="AS788" s="317"/>
      <c r="AT788" s="317"/>
      <c r="AU788" s="317"/>
      <c r="AV788" s="317"/>
      <c r="AW788" s="317"/>
      <c r="AX788" s="317"/>
      <c r="AY788" s="317"/>
      <c r="AZ788" s="317"/>
      <c r="BA788" s="317"/>
      <c r="BB788" s="317"/>
      <c r="BC788" s="317"/>
      <c r="BD788" s="317"/>
      <c r="BE788" s="317"/>
      <c r="BF788" s="317"/>
      <c r="BG788" s="317"/>
      <c r="BH788" s="317"/>
      <c r="BI788" s="317"/>
      <c r="BJ788" s="317"/>
      <c r="BK788" s="317"/>
      <c r="BL788" s="317"/>
      <c r="BM788" s="317"/>
      <c r="BN788" s="317"/>
      <c r="BO788" s="317"/>
      <c r="BP788" s="317"/>
      <c r="BQ788" s="317"/>
      <c r="BR788" s="317"/>
      <c r="BS788" s="317"/>
      <c r="BT788" s="317"/>
      <c r="BU788" s="317"/>
      <c r="BV788" s="317"/>
      <c r="BW788" s="317"/>
      <c r="BX788" s="317"/>
      <c r="BY788" s="317"/>
      <c r="BZ788" s="317"/>
    </row>
    <row r="789" spans="3:78">
      <c r="C789" s="318"/>
      <c r="D789" s="318"/>
      <c r="E789" s="318"/>
      <c r="F789" s="307"/>
      <c r="G789" s="307"/>
      <c r="H789" s="307"/>
      <c r="I789" s="307"/>
      <c r="J789" s="307"/>
      <c r="K789" s="307"/>
      <c r="L789" s="307"/>
      <c r="M789" s="307"/>
      <c r="N789" s="307"/>
      <c r="O789" s="307"/>
      <c r="P789" s="307"/>
      <c r="Q789" s="307"/>
      <c r="R789" s="307"/>
      <c r="S789" s="307"/>
      <c r="T789" s="307"/>
      <c r="U789" s="307"/>
      <c r="V789" s="307"/>
      <c r="W789" s="317"/>
      <c r="X789" s="317"/>
      <c r="Y789" s="317"/>
      <c r="Z789" s="317"/>
      <c r="AA789" s="317"/>
      <c r="AB789" s="317"/>
      <c r="AC789" s="317"/>
      <c r="AD789" s="317"/>
      <c r="AE789" s="317"/>
      <c r="AF789" s="317"/>
      <c r="AG789" s="317"/>
      <c r="AH789" s="317"/>
      <c r="AI789" s="317"/>
      <c r="AJ789" s="317"/>
      <c r="AK789" s="317"/>
      <c r="AL789" s="317"/>
      <c r="AM789" s="317"/>
      <c r="AN789" s="317"/>
      <c r="AO789" s="317"/>
      <c r="AP789" s="317"/>
      <c r="AQ789" s="317"/>
      <c r="AR789" s="317"/>
      <c r="AS789" s="317"/>
      <c r="AT789" s="317"/>
      <c r="AU789" s="317"/>
      <c r="AV789" s="317"/>
      <c r="AW789" s="317"/>
      <c r="AX789" s="317"/>
      <c r="AY789" s="317"/>
      <c r="AZ789" s="317"/>
      <c r="BA789" s="317"/>
      <c r="BB789" s="317"/>
      <c r="BC789" s="317"/>
      <c r="BD789" s="317"/>
      <c r="BE789" s="317"/>
      <c r="BF789" s="317"/>
      <c r="BG789" s="317"/>
      <c r="BH789" s="317"/>
      <c r="BI789" s="317"/>
      <c r="BJ789" s="317"/>
      <c r="BK789" s="317"/>
      <c r="BL789" s="317"/>
      <c r="BM789" s="317"/>
      <c r="BN789" s="317"/>
      <c r="BO789" s="317"/>
      <c r="BP789" s="317"/>
      <c r="BQ789" s="317"/>
      <c r="BR789" s="317"/>
      <c r="BS789" s="317"/>
      <c r="BT789" s="317"/>
      <c r="BU789" s="317"/>
      <c r="BV789" s="317"/>
      <c r="BW789" s="317"/>
      <c r="BX789" s="317"/>
      <c r="BY789" s="317"/>
      <c r="BZ789" s="317"/>
    </row>
    <row r="790" spans="3:78">
      <c r="C790" s="318"/>
      <c r="D790" s="318"/>
      <c r="E790" s="318"/>
      <c r="F790" s="307"/>
      <c r="G790" s="307"/>
      <c r="H790" s="307"/>
      <c r="I790" s="307"/>
      <c r="J790" s="307"/>
      <c r="K790" s="307"/>
      <c r="L790" s="307"/>
      <c r="M790" s="307"/>
      <c r="N790" s="307"/>
      <c r="O790" s="307"/>
      <c r="P790" s="307"/>
      <c r="Q790" s="307"/>
      <c r="R790" s="307"/>
      <c r="S790" s="307"/>
      <c r="T790" s="307"/>
      <c r="U790" s="307"/>
      <c r="V790" s="307"/>
      <c r="W790" s="317"/>
      <c r="X790" s="317"/>
      <c r="Y790" s="317"/>
      <c r="Z790" s="317"/>
      <c r="AA790" s="317"/>
      <c r="AB790" s="317"/>
      <c r="AC790" s="317"/>
      <c r="AD790" s="317"/>
      <c r="AE790" s="317"/>
      <c r="AF790" s="317"/>
      <c r="AG790" s="317"/>
      <c r="AH790" s="317"/>
      <c r="AI790" s="317"/>
      <c r="AJ790" s="317"/>
      <c r="AK790" s="317"/>
      <c r="AL790" s="317"/>
      <c r="AM790" s="317"/>
      <c r="AN790" s="317"/>
      <c r="AO790" s="317"/>
      <c r="AP790" s="317"/>
      <c r="AQ790" s="317"/>
      <c r="AR790" s="317"/>
      <c r="AS790" s="317"/>
      <c r="AT790" s="317"/>
      <c r="AU790" s="317"/>
      <c r="AV790" s="317"/>
      <c r="AW790" s="317"/>
      <c r="AX790" s="317"/>
      <c r="AY790" s="317"/>
      <c r="AZ790" s="317"/>
      <c r="BA790" s="317"/>
      <c r="BB790" s="317"/>
      <c r="BC790" s="317"/>
      <c r="BD790" s="317"/>
      <c r="BE790" s="317"/>
      <c r="BF790" s="317"/>
      <c r="BG790" s="317"/>
      <c r="BH790" s="317"/>
      <c r="BI790" s="317"/>
      <c r="BJ790" s="317"/>
      <c r="BK790" s="317"/>
      <c r="BL790" s="317"/>
      <c r="BM790" s="317"/>
      <c r="BN790" s="317"/>
      <c r="BO790" s="317"/>
      <c r="BP790" s="317"/>
      <c r="BQ790" s="317"/>
      <c r="BR790" s="317"/>
      <c r="BS790" s="317"/>
      <c r="BT790" s="317"/>
      <c r="BU790" s="317"/>
      <c r="BV790" s="317"/>
      <c r="BW790" s="317"/>
      <c r="BX790" s="317"/>
      <c r="BY790" s="317"/>
      <c r="BZ790" s="317"/>
    </row>
    <row r="791" spans="3:78">
      <c r="C791" s="318"/>
      <c r="D791" s="318"/>
      <c r="E791" s="318"/>
      <c r="F791" s="307"/>
      <c r="G791" s="307"/>
      <c r="H791" s="307"/>
      <c r="I791" s="307"/>
      <c r="J791" s="307"/>
      <c r="K791" s="307"/>
      <c r="L791" s="307"/>
      <c r="M791" s="307"/>
      <c r="N791" s="307"/>
      <c r="O791" s="307"/>
      <c r="P791" s="307"/>
      <c r="Q791" s="307"/>
      <c r="R791" s="307"/>
      <c r="S791" s="307"/>
      <c r="T791" s="307"/>
      <c r="U791" s="307"/>
      <c r="V791" s="307"/>
      <c r="W791" s="317"/>
      <c r="X791" s="317"/>
      <c r="Y791" s="317"/>
      <c r="Z791" s="317"/>
      <c r="AA791" s="317"/>
      <c r="AB791" s="317"/>
      <c r="AC791" s="317"/>
      <c r="AD791" s="317"/>
      <c r="AE791" s="317"/>
      <c r="AF791" s="317"/>
      <c r="AG791" s="317"/>
      <c r="AH791" s="317"/>
      <c r="AI791" s="317"/>
      <c r="AJ791" s="317"/>
      <c r="AK791" s="317"/>
      <c r="AL791" s="317"/>
      <c r="AM791" s="317"/>
      <c r="AN791" s="317"/>
      <c r="AO791" s="317"/>
      <c r="AP791" s="317"/>
      <c r="AQ791" s="317"/>
      <c r="AR791" s="317"/>
      <c r="AS791" s="317"/>
      <c r="AT791" s="317"/>
      <c r="AU791" s="317"/>
      <c r="AV791" s="317"/>
      <c r="AW791" s="317"/>
      <c r="AX791" s="317"/>
      <c r="AY791" s="317"/>
      <c r="AZ791" s="317"/>
      <c r="BA791" s="317"/>
      <c r="BB791" s="317"/>
      <c r="BC791" s="317"/>
      <c r="BD791" s="317"/>
      <c r="BE791" s="317"/>
      <c r="BF791" s="317"/>
      <c r="BG791" s="317"/>
      <c r="BH791" s="317"/>
      <c r="BI791" s="317"/>
      <c r="BJ791" s="317"/>
      <c r="BK791" s="317"/>
      <c r="BL791" s="317"/>
      <c r="BM791" s="317"/>
      <c r="BN791" s="317"/>
      <c r="BO791" s="317"/>
      <c r="BP791" s="317"/>
      <c r="BQ791" s="317"/>
      <c r="BR791" s="317"/>
      <c r="BS791" s="317"/>
      <c r="BT791" s="317"/>
      <c r="BU791" s="317"/>
      <c r="BV791" s="317"/>
      <c r="BW791" s="317"/>
      <c r="BX791" s="317"/>
      <c r="BY791" s="317"/>
      <c r="BZ791" s="317"/>
    </row>
    <row r="792" spans="3:78">
      <c r="C792" s="318"/>
      <c r="D792" s="318"/>
      <c r="E792" s="318"/>
      <c r="F792" s="307"/>
      <c r="G792" s="307"/>
      <c r="H792" s="307"/>
      <c r="I792" s="307"/>
      <c r="J792" s="307"/>
      <c r="K792" s="307"/>
      <c r="L792" s="307"/>
      <c r="M792" s="307"/>
      <c r="N792" s="307"/>
      <c r="O792" s="307"/>
      <c r="P792" s="307"/>
      <c r="Q792" s="307"/>
      <c r="R792" s="307"/>
      <c r="S792" s="307"/>
      <c r="T792" s="307"/>
      <c r="U792" s="307"/>
      <c r="V792" s="307"/>
      <c r="W792" s="317"/>
      <c r="X792" s="317"/>
      <c r="Y792" s="317"/>
      <c r="Z792" s="317"/>
      <c r="AA792" s="317"/>
      <c r="AB792" s="317"/>
      <c r="AC792" s="317"/>
      <c r="AD792" s="317"/>
      <c r="AE792" s="317"/>
      <c r="AF792" s="317"/>
      <c r="AG792" s="317"/>
      <c r="AH792" s="317"/>
      <c r="AI792" s="317"/>
      <c r="AJ792" s="317"/>
      <c r="AK792" s="317"/>
      <c r="AL792" s="317"/>
      <c r="AM792" s="317"/>
      <c r="AN792" s="317"/>
      <c r="AO792" s="317"/>
      <c r="AP792" s="317"/>
      <c r="AQ792" s="317"/>
      <c r="AR792" s="317"/>
      <c r="AS792" s="317"/>
      <c r="AT792" s="317"/>
      <c r="AU792" s="317"/>
      <c r="AV792" s="317"/>
      <c r="AW792" s="317"/>
      <c r="AX792" s="317"/>
      <c r="AY792" s="317"/>
      <c r="AZ792" s="317"/>
      <c r="BA792" s="317"/>
      <c r="BB792" s="317"/>
      <c r="BC792" s="317"/>
      <c r="BD792" s="317"/>
      <c r="BE792" s="317"/>
      <c r="BF792" s="317"/>
      <c r="BG792" s="317"/>
      <c r="BH792" s="317"/>
      <c r="BI792" s="317"/>
      <c r="BJ792" s="317"/>
      <c r="BK792" s="317"/>
      <c r="BL792" s="317"/>
      <c r="BM792" s="317"/>
      <c r="BN792" s="317"/>
      <c r="BO792" s="317"/>
      <c r="BP792" s="317"/>
      <c r="BQ792" s="317"/>
      <c r="BR792" s="317"/>
      <c r="BS792" s="317"/>
      <c r="BT792" s="317"/>
      <c r="BU792" s="317"/>
      <c r="BV792" s="317"/>
      <c r="BW792" s="317"/>
      <c r="BX792" s="317"/>
      <c r="BY792" s="317"/>
      <c r="BZ792" s="317"/>
    </row>
    <row r="793" spans="3:78">
      <c r="C793" s="318"/>
      <c r="D793" s="318"/>
      <c r="E793" s="318"/>
      <c r="F793" s="307"/>
      <c r="G793" s="307"/>
      <c r="H793" s="307"/>
      <c r="I793" s="307"/>
      <c r="J793" s="307"/>
      <c r="K793" s="307"/>
      <c r="L793" s="307"/>
      <c r="M793" s="307"/>
      <c r="N793" s="307"/>
      <c r="O793" s="307"/>
      <c r="P793" s="307"/>
      <c r="Q793" s="307"/>
      <c r="R793" s="307"/>
      <c r="S793" s="307"/>
      <c r="T793" s="307"/>
      <c r="U793" s="307"/>
      <c r="V793" s="307"/>
      <c r="W793" s="317"/>
      <c r="X793" s="317"/>
      <c r="Y793" s="317"/>
      <c r="Z793" s="317"/>
      <c r="AA793" s="317"/>
      <c r="AB793" s="317"/>
      <c r="AC793" s="317"/>
      <c r="AD793" s="317"/>
      <c r="AE793" s="317"/>
      <c r="AF793" s="317"/>
      <c r="AG793" s="317"/>
      <c r="AH793" s="317"/>
      <c r="AI793" s="317"/>
      <c r="AJ793" s="317"/>
      <c r="AK793" s="317"/>
      <c r="AL793" s="317"/>
      <c r="AM793" s="317"/>
      <c r="AN793" s="317"/>
      <c r="AO793" s="317"/>
      <c r="AP793" s="317"/>
      <c r="AQ793" s="317"/>
      <c r="AR793" s="317"/>
      <c r="AS793" s="317"/>
      <c r="AT793" s="317"/>
      <c r="AU793" s="317"/>
      <c r="AV793" s="317"/>
      <c r="AW793" s="317"/>
      <c r="AX793" s="317"/>
      <c r="AY793" s="317"/>
      <c r="AZ793" s="317"/>
      <c r="BA793" s="317"/>
      <c r="BB793" s="317"/>
      <c r="BC793" s="317"/>
      <c r="BD793" s="317"/>
      <c r="BE793" s="317"/>
      <c r="BF793" s="317"/>
      <c r="BG793" s="317"/>
      <c r="BH793" s="317"/>
      <c r="BI793" s="317"/>
      <c r="BJ793" s="317"/>
      <c r="BK793" s="317"/>
      <c r="BL793" s="317"/>
      <c r="BM793" s="317"/>
      <c r="BN793" s="317"/>
      <c r="BO793" s="317"/>
      <c r="BP793" s="317"/>
      <c r="BQ793" s="317"/>
      <c r="BR793" s="317"/>
      <c r="BS793" s="317"/>
      <c r="BT793" s="317"/>
      <c r="BU793" s="317"/>
      <c r="BV793" s="317"/>
      <c r="BW793" s="317"/>
      <c r="BX793" s="317"/>
      <c r="BY793" s="317"/>
      <c r="BZ793" s="317"/>
    </row>
    <row r="794" spans="3:78">
      <c r="C794" s="318"/>
      <c r="D794" s="318"/>
      <c r="E794" s="318"/>
      <c r="F794" s="307"/>
      <c r="G794" s="307"/>
      <c r="H794" s="307"/>
      <c r="I794" s="307"/>
      <c r="J794" s="307"/>
      <c r="K794" s="307"/>
      <c r="L794" s="307"/>
      <c r="M794" s="307"/>
      <c r="N794" s="307"/>
      <c r="O794" s="307"/>
      <c r="P794" s="307"/>
      <c r="Q794" s="307"/>
      <c r="R794" s="307"/>
      <c r="S794" s="307"/>
      <c r="T794" s="307"/>
      <c r="U794" s="307"/>
      <c r="V794" s="307"/>
      <c r="W794" s="317"/>
      <c r="X794" s="317"/>
      <c r="Y794" s="317"/>
      <c r="Z794" s="317"/>
      <c r="AA794" s="317"/>
      <c r="AB794" s="317"/>
      <c r="AC794" s="317"/>
      <c r="AD794" s="317"/>
      <c r="AE794" s="317"/>
      <c r="AF794" s="317"/>
      <c r="AG794" s="317"/>
      <c r="AH794" s="317"/>
      <c r="AI794" s="317"/>
      <c r="AJ794" s="317"/>
      <c r="AK794" s="317"/>
      <c r="AL794" s="317"/>
      <c r="AM794" s="317"/>
      <c r="AN794" s="317"/>
      <c r="AO794" s="317"/>
      <c r="AP794" s="317"/>
      <c r="AQ794" s="317"/>
      <c r="AR794" s="317"/>
      <c r="AS794" s="317"/>
      <c r="AT794" s="317"/>
      <c r="AU794" s="317"/>
      <c r="AV794" s="317"/>
      <c r="AW794" s="317"/>
      <c r="AX794" s="317"/>
      <c r="AY794" s="317"/>
      <c r="AZ794" s="317"/>
      <c r="BA794" s="317"/>
      <c r="BB794" s="317"/>
      <c r="BC794" s="317"/>
      <c r="BD794" s="317"/>
      <c r="BE794" s="317"/>
      <c r="BF794" s="317"/>
      <c r="BG794" s="317"/>
      <c r="BH794" s="317"/>
      <c r="BI794" s="317"/>
      <c r="BJ794" s="317"/>
      <c r="BK794" s="317"/>
      <c r="BL794" s="317"/>
      <c r="BM794" s="317"/>
      <c r="BN794" s="317"/>
      <c r="BO794" s="317"/>
      <c r="BP794" s="317"/>
      <c r="BQ794" s="317"/>
      <c r="BR794" s="317"/>
      <c r="BS794" s="317"/>
      <c r="BT794" s="317"/>
      <c r="BU794" s="317"/>
      <c r="BV794" s="317"/>
      <c r="BW794" s="317"/>
      <c r="BX794" s="317"/>
      <c r="BY794" s="317"/>
      <c r="BZ794" s="317"/>
    </row>
    <row r="795" spans="3:78">
      <c r="C795" s="318"/>
      <c r="D795" s="318"/>
      <c r="E795" s="318"/>
      <c r="F795" s="307"/>
      <c r="G795" s="307"/>
      <c r="H795" s="307"/>
      <c r="I795" s="307"/>
      <c r="J795" s="307"/>
      <c r="K795" s="307"/>
      <c r="L795" s="307"/>
      <c r="M795" s="307"/>
      <c r="N795" s="307"/>
      <c r="O795" s="307"/>
      <c r="P795" s="307"/>
      <c r="Q795" s="307"/>
      <c r="R795" s="307"/>
      <c r="S795" s="307"/>
      <c r="T795" s="307"/>
      <c r="U795" s="307"/>
      <c r="V795" s="307"/>
      <c r="W795" s="317"/>
      <c r="X795" s="317"/>
      <c r="Y795" s="317"/>
      <c r="Z795" s="317"/>
      <c r="AA795" s="317"/>
      <c r="AB795" s="317"/>
      <c r="AC795" s="317"/>
      <c r="AD795" s="317"/>
      <c r="AE795" s="317"/>
      <c r="AF795" s="317"/>
      <c r="AG795" s="317"/>
      <c r="AH795" s="317"/>
      <c r="AI795" s="317"/>
      <c r="AJ795" s="317"/>
      <c r="AK795" s="317"/>
      <c r="AL795" s="317"/>
      <c r="AM795" s="317"/>
      <c r="AN795" s="317"/>
      <c r="AO795" s="317"/>
      <c r="AP795" s="317"/>
      <c r="AQ795" s="317"/>
      <c r="AR795" s="317"/>
      <c r="AS795" s="317"/>
      <c r="AT795" s="317"/>
      <c r="AU795" s="317"/>
      <c r="AV795" s="317"/>
      <c r="AW795" s="317"/>
      <c r="AX795" s="317"/>
      <c r="AY795" s="317"/>
      <c r="AZ795" s="317"/>
      <c r="BA795" s="317"/>
      <c r="BB795" s="317"/>
      <c r="BC795" s="317"/>
      <c r="BD795" s="317"/>
      <c r="BE795" s="317"/>
      <c r="BF795" s="317"/>
      <c r="BG795" s="317"/>
      <c r="BH795" s="317"/>
      <c r="BI795" s="317"/>
      <c r="BJ795" s="317"/>
      <c r="BK795" s="317"/>
      <c r="BL795" s="317"/>
      <c r="BM795" s="317"/>
      <c r="BN795" s="317"/>
      <c r="BO795" s="317"/>
      <c r="BP795" s="317"/>
      <c r="BQ795" s="317"/>
      <c r="BR795" s="317"/>
      <c r="BS795" s="317"/>
      <c r="BT795" s="317"/>
      <c r="BU795" s="317"/>
      <c r="BV795" s="317"/>
      <c r="BW795" s="317"/>
      <c r="BX795" s="317"/>
      <c r="BY795" s="317"/>
      <c r="BZ795" s="317"/>
    </row>
    <row r="796" spans="3:78">
      <c r="C796" s="318"/>
      <c r="D796" s="318"/>
      <c r="E796" s="318"/>
      <c r="F796" s="307"/>
      <c r="G796" s="307"/>
      <c r="H796" s="307"/>
      <c r="I796" s="307"/>
      <c r="J796" s="307"/>
      <c r="K796" s="307"/>
      <c r="L796" s="307"/>
      <c r="M796" s="307"/>
      <c r="N796" s="307"/>
      <c r="O796" s="307"/>
      <c r="P796" s="307"/>
      <c r="Q796" s="307"/>
      <c r="R796" s="307"/>
      <c r="S796" s="307"/>
      <c r="T796" s="307"/>
      <c r="U796" s="307"/>
      <c r="V796" s="307"/>
      <c r="W796" s="317"/>
      <c r="X796" s="317"/>
      <c r="Y796" s="317"/>
      <c r="Z796" s="317"/>
      <c r="AA796" s="317"/>
      <c r="AB796" s="317"/>
      <c r="AC796" s="317"/>
      <c r="AD796" s="317"/>
      <c r="AE796" s="317"/>
      <c r="AF796" s="317"/>
      <c r="AG796" s="317"/>
      <c r="AH796" s="317"/>
      <c r="AI796" s="317"/>
      <c r="AJ796" s="317"/>
      <c r="AK796" s="317"/>
      <c r="AL796" s="317"/>
      <c r="AM796" s="317"/>
      <c r="AN796" s="317"/>
      <c r="AO796" s="317"/>
      <c r="AP796" s="317"/>
      <c r="AQ796" s="317"/>
      <c r="AR796" s="317"/>
      <c r="AS796" s="317"/>
      <c r="AT796" s="317"/>
      <c r="AU796" s="317"/>
      <c r="AV796" s="317"/>
      <c r="AW796" s="317"/>
      <c r="AX796" s="317"/>
      <c r="AY796" s="317"/>
      <c r="AZ796" s="317"/>
      <c r="BA796" s="317"/>
      <c r="BB796" s="317"/>
      <c r="BC796" s="317"/>
      <c r="BD796" s="317"/>
      <c r="BE796" s="317"/>
      <c r="BF796" s="317"/>
      <c r="BG796" s="317"/>
      <c r="BH796" s="317"/>
      <c r="BI796" s="317"/>
      <c r="BJ796" s="317"/>
      <c r="BK796" s="317"/>
      <c r="BL796" s="317"/>
      <c r="BM796" s="317"/>
      <c r="BN796" s="317"/>
      <c r="BO796" s="317"/>
      <c r="BP796" s="317"/>
      <c r="BQ796" s="317"/>
      <c r="BR796" s="317"/>
      <c r="BS796" s="317"/>
      <c r="BT796" s="317"/>
      <c r="BU796" s="317"/>
      <c r="BV796" s="317"/>
      <c r="BW796" s="317"/>
      <c r="BX796" s="317"/>
      <c r="BY796" s="317"/>
      <c r="BZ796" s="317"/>
    </row>
    <row r="797" spans="3:78">
      <c r="C797" s="318"/>
      <c r="D797" s="318"/>
      <c r="E797" s="318"/>
      <c r="F797" s="307"/>
      <c r="G797" s="307"/>
      <c r="H797" s="307"/>
      <c r="I797" s="307"/>
      <c r="J797" s="307"/>
      <c r="K797" s="307"/>
      <c r="L797" s="307"/>
      <c r="M797" s="307"/>
      <c r="N797" s="307"/>
      <c r="O797" s="307"/>
      <c r="P797" s="307"/>
      <c r="Q797" s="307"/>
      <c r="R797" s="307"/>
      <c r="S797" s="307"/>
      <c r="T797" s="307"/>
      <c r="U797" s="307"/>
      <c r="V797" s="307"/>
      <c r="W797" s="317"/>
      <c r="X797" s="317"/>
      <c r="Y797" s="317"/>
      <c r="Z797" s="317"/>
      <c r="AA797" s="317"/>
      <c r="AB797" s="317"/>
      <c r="AC797" s="317"/>
      <c r="AD797" s="317"/>
      <c r="AE797" s="317"/>
      <c r="AF797" s="317"/>
      <c r="AG797" s="317"/>
      <c r="AH797" s="317"/>
      <c r="AI797" s="317"/>
      <c r="AJ797" s="317"/>
      <c r="AK797" s="317"/>
      <c r="AL797" s="317"/>
      <c r="AM797" s="317"/>
      <c r="AN797" s="317"/>
      <c r="AO797" s="317"/>
      <c r="AP797" s="317"/>
      <c r="AQ797" s="317"/>
      <c r="AR797" s="317"/>
      <c r="AS797" s="317"/>
      <c r="AT797" s="317"/>
      <c r="AU797" s="317"/>
      <c r="AV797" s="317"/>
      <c r="AW797" s="317"/>
      <c r="AX797" s="317"/>
      <c r="AY797" s="317"/>
      <c r="AZ797" s="317"/>
      <c r="BA797" s="317"/>
      <c r="BB797" s="317"/>
      <c r="BC797" s="317"/>
      <c r="BD797" s="317"/>
      <c r="BE797" s="317"/>
      <c r="BF797" s="317"/>
      <c r="BG797" s="317"/>
      <c r="BH797" s="317"/>
      <c r="BI797" s="317"/>
      <c r="BJ797" s="317"/>
      <c r="BK797" s="317"/>
      <c r="BL797" s="317"/>
      <c r="BM797" s="317"/>
      <c r="BN797" s="317"/>
      <c r="BO797" s="317"/>
      <c r="BP797" s="317"/>
      <c r="BQ797" s="317"/>
      <c r="BR797" s="317"/>
      <c r="BS797" s="317"/>
      <c r="BT797" s="317"/>
      <c r="BU797" s="317"/>
      <c r="BV797" s="317"/>
      <c r="BW797" s="317"/>
      <c r="BX797" s="317"/>
      <c r="BY797" s="317"/>
      <c r="BZ797" s="317"/>
    </row>
    <row r="798" spans="3:78">
      <c r="C798" s="318"/>
      <c r="D798" s="318"/>
      <c r="E798" s="318"/>
      <c r="F798" s="307"/>
      <c r="G798" s="307"/>
      <c r="H798" s="307"/>
      <c r="I798" s="307"/>
      <c r="J798" s="307"/>
      <c r="K798" s="307"/>
      <c r="L798" s="307"/>
      <c r="M798" s="307"/>
      <c r="N798" s="307"/>
      <c r="O798" s="307"/>
      <c r="P798" s="307"/>
      <c r="Q798" s="307"/>
      <c r="R798" s="307"/>
      <c r="S798" s="307"/>
      <c r="T798" s="307"/>
      <c r="U798" s="307"/>
      <c r="V798" s="307"/>
      <c r="W798" s="317"/>
      <c r="X798" s="317"/>
      <c r="Y798" s="317"/>
      <c r="Z798" s="317"/>
      <c r="AA798" s="317"/>
      <c r="AB798" s="317"/>
      <c r="AC798" s="317"/>
      <c r="AD798" s="317"/>
      <c r="AE798" s="317"/>
      <c r="AF798" s="317"/>
      <c r="AG798" s="317"/>
      <c r="AH798" s="317"/>
      <c r="AI798" s="317"/>
      <c r="AJ798" s="317"/>
      <c r="AK798" s="317"/>
      <c r="AL798" s="317"/>
      <c r="AM798" s="317"/>
      <c r="AN798" s="317"/>
      <c r="AO798" s="317"/>
      <c r="AP798" s="317"/>
      <c r="AQ798" s="317"/>
      <c r="AR798" s="317"/>
      <c r="AS798" s="317"/>
      <c r="AT798" s="317"/>
      <c r="AU798" s="317"/>
      <c r="AV798" s="317"/>
      <c r="AW798" s="317"/>
      <c r="AX798" s="317"/>
      <c r="AY798" s="317"/>
      <c r="AZ798" s="317"/>
      <c r="BA798" s="317"/>
      <c r="BB798" s="317"/>
      <c r="BC798" s="317"/>
      <c r="BD798" s="317"/>
      <c r="BE798" s="317"/>
      <c r="BF798" s="317"/>
      <c r="BG798" s="317"/>
      <c r="BH798" s="317"/>
      <c r="BI798" s="317"/>
      <c r="BJ798" s="317"/>
      <c r="BK798" s="317"/>
      <c r="BL798" s="317"/>
      <c r="BM798" s="317"/>
      <c r="BN798" s="317"/>
      <c r="BO798" s="317"/>
      <c r="BP798" s="317"/>
      <c r="BQ798" s="317"/>
      <c r="BR798" s="317"/>
      <c r="BS798" s="317"/>
      <c r="BT798" s="317"/>
      <c r="BU798" s="317"/>
      <c r="BV798" s="317"/>
      <c r="BW798" s="317"/>
      <c r="BX798" s="317"/>
      <c r="BY798" s="317"/>
      <c r="BZ798" s="317"/>
    </row>
    <row r="799" spans="3:78">
      <c r="C799" s="318"/>
      <c r="D799" s="318"/>
      <c r="E799" s="318"/>
      <c r="F799" s="307"/>
      <c r="G799" s="307"/>
      <c r="H799" s="307"/>
      <c r="I799" s="307"/>
      <c r="J799" s="307"/>
      <c r="K799" s="307"/>
      <c r="L799" s="307"/>
      <c r="M799" s="307"/>
      <c r="N799" s="307"/>
      <c r="O799" s="307"/>
      <c r="P799" s="307"/>
      <c r="Q799" s="307"/>
      <c r="R799" s="307"/>
      <c r="S799" s="307"/>
      <c r="T799" s="307"/>
      <c r="U799" s="307"/>
      <c r="V799" s="307"/>
      <c r="W799" s="317"/>
      <c r="X799" s="317"/>
      <c r="Y799" s="317"/>
      <c r="Z799" s="317"/>
      <c r="AA799" s="317"/>
      <c r="AB799" s="317"/>
      <c r="AC799" s="317"/>
      <c r="AD799" s="317"/>
      <c r="AE799" s="317"/>
      <c r="AF799" s="317"/>
      <c r="AG799" s="317"/>
      <c r="AH799" s="317"/>
      <c r="AI799" s="317"/>
      <c r="AJ799" s="317"/>
      <c r="AK799" s="317"/>
      <c r="AL799" s="317"/>
      <c r="AM799" s="317"/>
      <c r="AN799" s="317"/>
      <c r="AO799" s="317"/>
      <c r="AP799" s="317"/>
      <c r="AQ799" s="317"/>
      <c r="AR799" s="317"/>
      <c r="AS799" s="317"/>
      <c r="AT799" s="317"/>
      <c r="AU799" s="317"/>
      <c r="AV799" s="317"/>
      <c r="AW799" s="317"/>
      <c r="AX799" s="317"/>
      <c r="AY799" s="317"/>
      <c r="AZ799" s="317"/>
      <c r="BA799" s="317"/>
      <c r="BB799" s="317"/>
      <c r="BC799" s="317"/>
      <c r="BD799" s="317"/>
      <c r="BE799" s="317"/>
      <c r="BF799" s="317"/>
      <c r="BG799" s="317"/>
      <c r="BH799" s="317"/>
      <c r="BI799" s="317"/>
      <c r="BJ799" s="317"/>
      <c r="BK799" s="317"/>
      <c r="BL799" s="317"/>
      <c r="BM799" s="317"/>
      <c r="BN799" s="317"/>
      <c r="BO799" s="317"/>
      <c r="BP799" s="317"/>
      <c r="BQ799" s="317"/>
      <c r="BR799" s="317"/>
      <c r="BS799" s="317"/>
      <c r="BT799" s="317"/>
      <c r="BU799" s="317"/>
      <c r="BV799" s="317"/>
      <c r="BW799" s="317"/>
      <c r="BX799" s="317"/>
      <c r="BY799" s="317"/>
      <c r="BZ799" s="317"/>
    </row>
    <row r="800" spans="3:78">
      <c r="C800" s="318"/>
      <c r="D800" s="318"/>
      <c r="E800" s="318"/>
      <c r="F800" s="307"/>
      <c r="G800" s="307"/>
      <c r="H800" s="307"/>
      <c r="I800" s="307"/>
      <c r="J800" s="307"/>
      <c r="K800" s="307"/>
      <c r="L800" s="307"/>
      <c r="M800" s="307"/>
      <c r="N800" s="307"/>
      <c r="O800" s="307"/>
      <c r="P800" s="307"/>
      <c r="Q800" s="307"/>
      <c r="R800" s="307"/>
      <c r="S800" s="307"/>
      <c r="T800" s="307"/>
      <c r="U800" s="307"/>
      <c r="V800" s="307"/>
      <c r="W800" s="317"/>
      <c r="X800" s="317"/>
      <c r="Y800" s="317"/>
      <c r="Z800" s="317"/>
      <c r="AA800" s="317"/>
      <c r="AB800" s="317"/>
      <c r="AC800" s="317"/>
      <c r="AD800" s="317"/>
      <c r="AE800" s="317"/>
      <c r="AF800" s="317"/>
      <c r="AG800" s="317"/>
      <c r="AH800" s="317"/>
      <c r="AI800" s="317"/>
      <c r="AJ800" s="317"/>
      <c r="AK800" s="317"/>
      <c r="AL800" s="317"/>
      <c r="AM800" s="317"/>
      <c r="AN800" s="317"/>
      <c r="AO800" s="317"/>
      <c r="AP800" s="317"/>
      <c r="AQ800" s="317"/>
      <c r="AR800" s="317"/>
      <c r="AS800" s="317"/>
      <c r="AT800" s="317"/>
      <c r="AU800" s="317"/>
      <c r="AV800" s="317"/>
      <c r="AW800" s="317"/>
      <c r="AX800" s="317"/>
      <c r="AY800" s="317"/>
      <c r="AZ800" s="317"/>
      <c r="BA800" s="317"/>
      <c r="BB800" s="317"/>
      <c r="BC800" s="317"/>
      <c r="BD800" s="317"/>
      <c r="BE800" s="317"/>
      <c r="BF800" s="317"/>
      <c r="BG800" s="317"/>
      <c r="BH800" s="317"/>
      <c r="BI800" s="317"/>
      <c r="BJ800" s="317"/>
      <c r="BK800" s="317"/>
      <c r="BL800" s="317"/>
      <c r="BM800" s="317"/>
      <c r="BN800" s="317"/>
      <c r="BO800" s="317"/>
      <c r="BP800" s="317"/>
      <c r="BQ800" s="317"/>
      <c r="BR800" s="317"/>
      <c r="BS800" s="317"/>
      <c r="BT800" s="317"/>
      <c r="BU800" s="317"/>
      <c r="BV800" s="317"/>
      <c r="BW800" s="317"/>
      <c r="BX800" s="317"/>
      <c r="BY800" s="317"/>
      <c r="BZ800" s="317"/>
    </row>
    <row r="801" spans="3:78">
      <c r="C801" s="318"/>
      <c r="D801" s="318"/>
      <c r="E801" s="318"/>
      <c r="F801" s="307"/>
      <c r="G801" s="307"/>
      <c r="H801" s="307"/>
      <c r="I801" s="307"/>
      <c r="J801" s="307"/>
      <c r="K801" s="307"/>
      <c r="L801" s="307"/>
      <c r="M801" s="307"/>
      <c r="N801" s="307"/>
      <c r="O801" s="307"/>
      <c r="P801" s="307"/>
      <c r="Q801" s="307"/>
      <c r="R801" s="307"/>
      <c r="S801" s="307"/>
      <c r="T801" s="307"/>
      <c r="U801" s="307"/>
      <c r="V801" s="307"/>
      <c r="W801" s="317"/>
      <c r="X801" s="317"/>
      <c r="Y801" s="317"/>
      <c r="Z801" s="317"/>
      <c r="AA801" s="317"/>
      <c r="AB801" s="317"/>
      <c r="AC801" s="317"/>
      <c r="AD801" s="317"/>
      <c r="AE801" s="317"/>
      <c r="AF801" s="317"/>
      <c r="AG801" s="317"/>
      <c r="AH801" s="317"/>
      <c r="AI801" s="317"/>
      <c r="AJ801" s="317"/>
      <c r="AK801" s="317"/>
      <c r="AL801" s="317"/>
      <c r="AM801" s="317"/>
      <c r="AN801" s="317"/>
      <c r="AO801" s="317"/>
      <c r="AP801" s="317"/>
      <c r="AQ801" s="317"/>
      <c r="AR801" s="317"/>
      <c r="AS801" s="317"/>
      <c r="AT801" s="317"/>
      <c r="AU801" s="317"/>
      <c r="AV801" s="317"/>
      <c r="AW801" s="317"/>
      <c r="AX801" s="317"/>
      <c r="AY801" s="317"/>
      <c r="AZ801" s="317"/>
      <c r="BA801" s="317"/>
      <c r="BB801" s="317"/>
      <c r="BC801" s="317"/>
      <c r="BD801" s="317"/>
      <c r="BE801" s="317"/>
      <c r="BF801" s="317"/>
      <c r="BG801" s="317"/>
      <c r="BH801" s="317"/>
      <c r="BI801" s="317"/>
      <c r="BJ801" s="317"/>
      <c r="BK801" s="317"/>
      <c r="BL801" s="317"/>
      <c r="BM801" s="317"/>
      <c r="BN801" s="317"/>
      <c r="BO801" s="317"/>
      <c r="BP801" s="317"/>
      <c r="BQ801" s="317"/>
      <c r="BR801" s="317"/>
      <c r="BS801" s="317"/>
      <c r="BT801" s="317"/>
      <c r="BU801" s="317"/>
      <c r="BV801" s="317"/>
      <c r="BW801" s="317"/>
      <c r="BX801" s="317"/>
      <c r="BY801" s="317"/>
      <c r="BZ801" s="317"/>
    </row>
    <row r="802" spans="3:78">
      <c r="C802" s="318"/>
      <c r="D802" s="318"/>
      <c r="E802" s="318"/>
      <c r="F802" s="307"/>
      <c r="G802" s="307"/>
      <c r="H802" s="307"/>
      <c r="I802" s="307"/>
      <c r="J802" s="307"/>
      <c r="K802" s="307"/>
      <c r="L802" s="307"/>
      <c r="M802" s="307"/>
      <c r="N802" s="307"/>
      <c r="O802" s="307"/>
      <c r="P802" s="307"/>
      <c r="Q802" s="307"/>
      <c r="R802" s="307"/>
      <c r="S802" s="307"/>
      <c r="T802" s="307"/>
      <c r="U802" s="307"/>
      <c r="V802" s="307"/>
      <c r="W802" s="317"/>
      <c r="X802" s="317"/>
      <c r="Y802" s="317"/>
      <c r="Z802" s="317"/>
      <c r="AA802" s="317"/>
      <c r="AB802" s="317"/>
      <c r="AC802" s="317"/>
      <c r="AD802" s="317"/>
      <c r="AE802" s="317"/>
      <c r="AF802" s="317"/>
      <c r="AG802" s="317"/>
      <c r="AH802" s="317"/>
      <c r="AI802" s="317"/>
      <c r="AJ802" s="317"/>
      <c r="AK802" s="317"/>
      <c r="AL802" s="317"/>
      <c r="AM802" s="317"/>
      <c r="AN802" s="317"/>
      <c r="AO802" s="317"/>
      <c r="AP802" s="317"/>
      <c r="AQ802" s="317"/>
      <c r="AR802" s="317"/>
      <c r="AS802" s="317"/>
      <c r="AT802" s="317"/>
      <c r="AU802" s="317"/>
      <c r="AV802" s="317"/>
      <c r="AW802" s="317"/>
      <c r="AX802" s="317"/>
      <c r="AY802" s="317"/>
      <c r="AZ802" s="317"/>
      <c r="BA802" s="317"/>
      <c r="BB802" s="317"/>
      <c r="BC802" s="317"/>
      <c r="BD802" s="317"/>
      <c r="BE802" s="317"/>
      <c r="BF802" s="317"/>
      <c r="BG802" s="317"/>
      <c r="BH802" s="317"/>
      <c r="BI802" s="317"/>
      <c r="BJ802" s="317"/>
      <c r="BK802" s="317"/>
      <c r="BL802" s="317"/>
      <c r="BM802" s="317"/>
      <c r="BN802" s="317"/>
      <c r="BO802" s="317"/>
      <c r="BP802" s="317"/>
      <c r="BQ802" s="317"/>
      <c r="BR802" s="317"/>
      <c r="BS802" s="317"/>
      <c r="BT802" s="317"/>
      <c r="BU802" s="317"/>
      <c r="BV802" s="317"/>
      <c r="BW802" s="317"/>
      <c r="BX802" s="317"/>
      <c r="BY802" s="317"/>
      <c r="BZ802" s="317"/>
    </row>
    <row r="803" spans="3:78">
      <c r="C803" s="318"/>
      <c r="D803" s="318"/>
      <c r="E803" s="318"/>
      <c r="F803" s="307"/>
      <c r="G803" s="307"/>
      <c r="H803" s="307"/>
      <c r="I803" s="307"/>
      <c r="J803" s="307"/>
      <c r="K803" s="307"/>
      <c r="L803" s="307"/>
      <c r="M803" s="307"/>
      <c r="N803" s="307"/>
      <c r="O803" s="307"/>
      <c r="P803" s="307"/>
      <c r="Q803" s="307"/>
      <c r="R803" s="307"/>
      <c r="S803" s="307"/>
      <c r="T803" s="307"/>
      <c r="U803" s="307"/>
      <c r="V803" s="307"/>
      <c r="W803" s="317"/>
      <c r="X803" s="317"/>
      <c r="Y803" s="317"/>
      <c r="Z803" s="317"/>
      <c r="AA803" s="317"/>
      <c r="AB803" s="317"/>
      <c r="AC803" s="317"/>
      <c r="AD803" s="317"/>
      <c r="AE803" s="317"/>
      <c r="AF803" s="317"/>
      <c r="AG803" s="317"/>
      <c r="AH803" s="317"/>
      <c r="AI803" s="317"/>
      <c r="AJ803" s="317"/>
      <c r="AK803" s="317"/>
      <c r="AL803" s="317"/>
      <c r="AM803" s="317"/>
      <c r="AN803" s="317"/>
      <c r="AO803" s="317"/>
      <c r="AP803" s="317"/>
      <c r="AQ803" s="317"/>
      <c r="AR803" s="317"/>
      <c r="AS803" s="317"/>
      <c r="AT803" s="317"/>
      <c r="AU803" s="317"/>
      <c r="AV803" s="317"/>
      <c r="AW803" s="317"/>
      <c r="AX803" s="317"/>
      <c r="AY803" s="317"/>
      <c r="AZ803" s="317"/>
      <c r="BA803" s="317"/>
      <c r="BB803" s="317"/>
      <c r="BC803" s="317"/>
      <c r="BD803" s="317"/>
      <c r="BE803" s="317"/>
      <c r="BF803" s="317"/>
      <c r="BG803" s="317"/>
      <c r="BH803" s="317"/>
      <c r="BI803" s="317"/>
      <c r="BJ803" s="317"/>
      <c r="BK803" s="317"/>
      <c r="BL803" s="317"/>
      <c r="BM803" s="317"/>
      <c r="BN803" s="317"/>
      <c r="BO803" s="317"/>
      <c r="BP803" s="317"/>
      <c r="BQ803" s="317"/>
      <c r="BR803" s="317"/>
      <c r="BS803" s="317"/>
      <c r="BT803" s="317"/>
      <c r="BU803" s="317"/>
      <c r="BV803" s="317"/>
      <c r="BW803" s="317"/>
      <c r="BX803" s="317"/>
      <c r="BY803" s="317"/>
      <c r="BZ803" s="317"/>
    </row>
    <row r="804" spans="3:78">
      <c r="C804" s="318"/>
      <c r="D804" s="318"/>
      <c r="E804" s="318"/>
      <c r="F804" s="307"/>
      <c r="G804" s="307"/>
      <c r="H804" s="307"/>
      <c r="I804" s="307"/>
      <c r="J804" s="307"/>
      <c r="K804" s="307"/>
      <c r="L804" s="307"/>
      <c r="M804" s="307"/>
      <c r="N804" s="307"/>
      <c r="O804" s="307"/>
      <c r="P804" s="307"/>
      <c r="Q804" s="307"/>
      <c r="R804" s="307"/>
      <c r="S804" s="307"/>
      <c r="T804" s="307"/>
      <c r="U804" s="307"/>
      <c r="V804" s="307"/>
      <c r="W804" s="317"/>
      <c r="X804" s="317"/>
      <c r="Y804" s="317"/>
      <c r="Z804" s="317"/>
      <c r="AA804" s="317"/>
      <c r="AB804" s="317"/>
      <c r="AC804" s="317"/>
      <c r="AD804" s="317"/>
      <c r="AE804" s="317"/>
      <c r="AF804" s="317"/>
      <c r="AG804" s="317"/>
      <c r="AH804" s="317"/>
      <c r="AI804" s="317"/>
      <c r="AJ804" s="317"/>
      <c r="AK804" s="317"/>
      <c r="AL804" s="317"/>
      <c r="AM804" s="317"/>
      <c r="AN804" s="317"/>
      <c r="AO804" s="317"/>
      <c r="AP804" s="317"/>
      <c r="AQ804" s="317"/>
      <c r="AR804" s="317"/>
      <c r="AS804" s="317"/>
      <c r="AT804" s="317"/>
      <c r="AU804" s="317"/>
      <c r="AV804" s="317"/>
      <c r="AW804" s="317"/>
      <c r="AX804" s="317"/>
      <c r="AY804" s="317"/>
      <c r="AZ804" s="317"/>
      <c r="BA804" s="317"/>
      <c r="BB804" s="317"/>
      <c r="BC804" s="317"/>
      <c r="BD804" s="317"/>
      <c r="BE804" s="317"/>
      <c r="BF804" s="317"/>
      <c r="BG804" s="317"/>
      <c r="BH804" s="317"/>
      <c r="BI804" s="317"/>
      <c r="BJ804" s="317"/>
      <c r="BK804" s="317"/>
      <c r="BL804" s="317"/>
      <c r="BM804" s="317"/>
      <c r="BN804" s="317"/>
      <c r="BO804" s="317"/>
      <c r="BP804" s="317"/>
      <c r="BQ804" s="317"/>
      <c r="BR804" s="317"/>
      <c r="BS804" s="317"/>
      <c r="BT804" s="317"/>
      <c r="BU804" s="317"/>
      <c r="BV804" s="317"/>
      <c r="BW804" s="317"/>
      <c r="BX804" s="317"/>
      <c r="BY804" s="317"/>
      <c r="BZ804" s="317"/>
    </row>
    <row r="805" spans="3:78">
      <c r="C805" s="318"/>
      <c r="D805" s="318"/>
      <c r="E805" s="318"/>
      <c r="F805" s="307"/>
      <c r="G805" s="307"/>
      <c r="H805" s="307"/>
      <c r="I805" s="307"/>
      <c r="J805" s="307"/>
      <c r="K805" s="307"/>
      <c r="L805" s="307"/>
      <c r="M805" s="307"/>
      <c r="N805" s="307"/>
      <c r="O805" s="307"/>
      <c r="P805" s="307"/>
      <c r="Q805" s="307"/>
      <c r="R805" s="307"/>
      <c r="S805" s="307"/>
      <c r="T805" s="307"/>
      <c r="U805" s="307"/>
      <c r="V805" s="307"/>
      <c r="W805" s="317"/>
      <c r="X805" s="317"/>
      <c r="Y805" s="317"/>
      <c r="Z805" s="317"/>
      <c r="AA805" s="317"/>
      <c r="AB805" s="317"/>
      <c r="AC805" s="317"/>
      <c r="AD805" s="317"/>
      <c r="AE805" s="317"/>
      <c r="AF805" s="317"/>
      <c r="AG805" s="317"/>
      <c r="AH805" s="317"/>
      <c r="AI805" s="317"/>
      <c r="AJ805" s="317"/>
      <c r="AK805" s="317"/>
      <c r="AL805" s="317"/>
      <c r="AM805" s="317"/>
      <c r="AN805" s="317"/>
      <c r="AO805" s="317"/>
      <c r="AP805" s="317"/>
      <c r="AQ805" s="317"/>
      <c r="AR805" s="317"/>
      <c r="AS805" s="317"/>
      <c r="AT805" s="317"/>
      <c r="AU805" s="317"/>
      <c r="AV805" s="317"/>
      <c r="AW805" s="317"/>
      <c r="AX805" s="317"/>
      <c r="AY805" s="317"/>
      <c r="AZ805" s="317"/>
      <c r="BA805" s="317"/>
      <c r="BB805" s="317"/>
      <c r="BC805" s="317"/>
      <c r="BD805" s="317"/>
      <c r="BE805" s="317"/>
      <c r="BF805" s="317"/>
      <c r="BG805" s="317"/>
      <c r="BH805" s="317"/>
      <c r="BI805" s="317"/>
      <c r="BJ805" s="317"/>
      <c r="BK805" s="317"/>
      <c r="BL805" s="317"/>
      <c r="BM805" s="317"/>
      <c r="BN805" s="317"/>
      <c r="BO805" s="317"/>
      <c r="BP805" s="317"/>
      <c r="BQ805" s="317"/>
      <c r="BR805" s="317"/>
      <c r="BS805" s="317"/>
      <c r="BT805" s="317"/>
      <c r="BU805" s="317"/>
      <c r="BV805" s="317"/>
      <c r="BW805" s="317"/>
      <c r="BX805" s="317"/>
      <c r="BY805" s="317"/>
      <c r="BZ805" s="317"/>
    </row>
    <row r="806" spans="3:78">
      <c r="C806" s="318"/>
      <c r="D806" s="318"/>
      <c r="E806" s="318"/>
      <c r="F806" s="307"/>
      <c r="G806" s="307"/>
      <c r="H806" s="307"/>
      <c r="I806" s="307"/>
      <c r="J806" s="307"/>
      <c r="K806" s="307"/>
      <c r="L806" s="307"/>
      <c r="M806" s="307"/>
      <c r="N806" s="307"/>
      <c r="O806" s="307"/>
      <c r="P806" s="307"/>
      <c r="Q806" s="307"/>
      <c r="R806" s="307"/>
      <c r="S806" s="307"/>
      <c r="T806" s="307"/>
      <c r="U806" s="307"/>
      <c r="V806" s="307"/>
      <c r="W806" s="317"/>
      <c r="X806" s="317"/>
      <c r="Y806" s="317"/>
      <c r="Z806" s="317"/>
      <c r="AA806" s="317"/>
      <c r="AB806" s="317"/>
      <c r="AC806" s="317"/>
      <c r="AD806" s="317"/>
      <c r="AE806" s="317"/>
      <c r="AF806" s="317"/>
      <c r="AG806" s="317"/>
      <c r="AH806" s="317"/>
      <c r="AI806" s="317"/>
      <c r="AJ806" s="317"/>
      <c r="AK806" s="317"/>
      <c r="AL806" s="317"/>
      <c r="AM806" s="317"/>
      <c r="AN806" s="317"/>
      <c r="AO806" s="317"/>
      <c r="AP806" s="317"/>
      <c r="AQ806" s="317"/>
      <c r="AR806" s="317"/>
      <c r="AS806" s="317"/>
      <c r="AT806" s="317"/>
      <c r="AU806" s="317"/>
      <c r="AV806" s="317"/>
      <c r="AW806" s="317"/>
      <c r="AX806" s="317"/>
      <c r="AY806" s="317"/>
      <c r="AZ806" s="317"/>
      <c r="BA806" s="317"/>
      <c r="BB806" s="317"/>
      <c r="BC806" s="317"/>
      <c r="BD806" s="317"/>
      <c r="BE806" s="317"/>
      <c r="BF806" s="317"/>
      <c r="BG806" s="317"/>
      <c r="BH806" s="317"/>
      <c r="BI806" s="317"/>
      <c r="BJ806" s="317"/>
      <c r="BK806" s="317"/>
      <c r="BL806" s="317"/>
      <c r="BM806" s="317"/>
      <c r="BN806" s="317"/>
      <c r="BO806" s="317"/>
      <c r="BP806" s="317"/>
      <c r="BQ806" s="317"/>
      <c r="BR806" s="317"/>
      <c r="BS806" s="317"/>
      <c r="BT806" s="317"/>
      <c r="BU806" s="317"/>
      <c r="BV806" s="317"/>
      <c r="BW806" s="317"/>
      <c r="BX806" s="317"/>
      <c r="BY806" s="317"/>
      <c r="BZ806" s="317"/>
    </row>
    <row r="807" spans="3:78">
      <c r="C807" s="318"/>
      <c r="D807" s="318"/>
      <c r="E807" s="318"/>
      <c r="F807" s="307"/>
      <c r="G807" s="307"/>
      <c r="H807" s="307"/>
      <c r="I807" s="307"/>
      <c r="J807" s="307"/>
      <c r="K807" s="307"/>
      <c r="L807" s="307"/>
      <c r="M807" s="307"/>
      <c r="N807" s="307"/>
      <c r="O807" s="307"/>
      <c r="P807" s="307"/>
      <c r="Q807" s="307"/>
      <c r="R807" s="307"/>
      <c r="S807" s="307"/>
      <c r="T807" s="307"/>
      <c r="U807" s="307"/>
      <c r="V807" s="307"/>
      <c r="W807" s="317"/>
      <c r="X807" s="317"/>
      <c r="Y807" s="317"/>
      <c r="Z807" s="317"/>
      <c r="AA807" s="317"/>
      <c r="AB807" s="317"/>
      <c r="AC807" s="317"/>
      <c r="AD807" s="317"/>
      <c r="AE807" s="317"/>
      <c r="AF807" s="317"/>
      <c r="AG807" s="317"/>
      <c r="AH807" s="317"/>
      <c r="AI807" s="317"/>
      <c r="AJ807" s="317"/>
      <c r="AK807" s="317"/>
      <c r="AL807" s="317"/>
      <c r="AM807" s="317"/>
      <c r="AN807" s="317"/>
      <c r="AO807" s="317"/>
      <c r="AP807" s="317"/>
      <c r="AQ807" s="317"/>
      <c r="AR807" s="317"/>
      <c r="AS807" s="317"/>
      <c r="AT807" s="317"/>
      <c r="AU807" s="317"/>
      <c r="AV807" s="317"/>
      <c r="AW807" s="317"/>
      <c r="AX807" s="317"/>
      <c r="AY807" s="317"/>
      <c r="AZ807" s="317"/>
      <c r="BA807" s="317"/>
      <c r="BB807" s="317"/>
      <c r="BC807" s="317"/>
      <c r="BD807" s="317"/>
      <c r="BE807" s="317"/>
      <c r="BF807" s="317"/>
      <c r="BG807" s="317"/>
      <c r="BH807" s="317"/>
      <c r="BI807" s="317"/>
      <c r="BJ807" s="317"/>
      <c r="BK807" s="317"/>
      <c r="BL807" s="317"/>
      <c r="BM807" s="317"/>
      <c r="BN807" s="317"/>
      <c r="BO807" s="317"/>
      <c r="BP807" s="317"/>
      <c r="BQ807" s="317"/>
      <c r="BR807" s="317"/>
      <c r="BS807" s="317"/>
      <c r="BT807" s="317"/>
      <c r="BU807" s="317"/>
      <c r="BV807" s="317"/>
      <c r="BW807" s="317"/>
      <c r="BX807" s="317"/>
      <c r="BY807" s="317"/>
      <c r="BZ807" s="317"/>
    </row>
    <row r="808" spans="3:78">
      <c r="C808" s="318"/>
      <c r="D808" s="318"/>
      <c r="E808" s="318"/>
      <c r="F808" s="307"/>
      <c r="G808" s="307"/>
      <c r="H808" s="307"/>
      <c r="I808" s="307"/>
      <c r="J808" s="307"/>
      <c r="K808" s="307"/>
      <c r="L808" s="307"/>
      <c r="M808" s="307"/>
      <c r="N808" s="307"/>
      <c r="O808" s="307"/>
      <c r="P808" s="307"/>
      <c r="Q808" s="307"/>
      <c r="R808" s="307"/>
      <c r="S808" s="307"/>
      <c r="T808" s="307"/>
      <c r="U808" s="307"/>
      <c r="V808" s="307"/>
      <c r="W808" s="317"/>
      <c r="X808" s="317"/>
      <c r="Y808" s="317"/>
      <c r="Z808" s="317"/>
      <c r="AA808" s="317"/>
      <c r="AB808" s="317"/>
      <c r="AC808" s="317"/>
      <c r="AD808" s="317"/>
      <c r="AE808" s="317"/>
      <c r="AF808" s="317"/>
      <c r="AG808" s="317"/>
      <c r="AH808" s="317"/>
      <c r="AI808" s="317"/>
      <c r="AJ808" s="317"/>
      <c r="AK808" s="317"/>
      <c r="AL808" s="317"/>
      <c r="AM808" s="317"/>
      <c r="AN808" s="317"/>
      <c r="AO808" s="317"/>
      <c r="AP808" s="317"/>
      <c r="AQ808" s="317"/>
      <c r="AR808" s="317"/>
      <c r="AS808" s="317"/>
      <c r="AT808" s="317"/>
      <c r="AU808" s="317"/>
      <c r="AV808" s="317"/>
      <c r="AW808" s="317"/>
      <c r="AX808" s="317"/>
      <c r="AY808" s="317"/>
      <c r="AZ808" s="317"/>
      <c r="BA808" s="317"/>
      <c r="BB808" s="317"/>
      <c r="BC808" s="317"/>
      <c r="BD808" s="317"/>
      <c r="BE808" s="317"/>
      <c r="BF808" s="317"/>
      <c r="BG808" s="317"/>
      <c r="BH808" s="317"/>
      <c r="BI808" s="317"/>
      <c r="BJ808" s="317"/>
      <c r="BK808" s="317"/>
      <c r="BL808" s="317"/>
      <c r="BM808" s="317"/>
      <c r="BN808" s="317"/>
      <c r="BO808" s="317"/>
      <c r="BP808" s="317"/>
      <c r="BQ808" s="317"/>
      <c r="BR808" s="317"/>
      <c r="BS808" s="317"/>
      <c r="BT808" s="317"/>
      <c r="BU808" s="317"/>
      <c r="BV808" s="317"/>
      <c r="BW808" s="317"/>
      <c r="BX808" s="317"/>
      <c r="BY808" s="317"/>
      <c r="BZ808" s="317"/>
    </row>
    <row r="809" spans="3:78">
      <c r="C809" s="318"/>
      <c r="D809" s="318"/>
      <c r="E809" s="318"/>
      <c r="F809" s="307"/>
      <c r="G809" s="307"/>
      <c r="H809" s="307"/>
      <c r="I809" s="307"/>
      <c r="J809" s="307"/>
      <c r="K809" s="307"/>
      <c r="L809" s="307"/>
      <c r="M809" s="307"/>
      <c r="N809" s="307"/>
      <c r="O809" s="307"/>
      <c r="P809" s="307"/>
      <c r="Q809" s="307"/>
      <c r="R809" s="307"/>
      <c r="S809" s="307"/>
      <c r="T809" s="307"/>
      <c r="U809" s="307"/>
      <c r="V809" s="307"/>
      <c r="W809" s="317"/>
      <c r="X809" s="317"/>
      <c r="Y809" s="317"/>
      <c r="Z809" s="317"/>
      <c r="AA809" s="317"/>
      <c r="AB809" s="317"/>
      <c r="AC809" s="317"/>
      <c r="AD809" s="317"/>
      <c r="AE809" s="317"/>
      <c r="AF809" s="317"/>
      <c r="AG809" s="317"/>
      <c r="AH809" s="317"/>
      <c r="AI809" s="317"/>
      <c r="AJ809" s="317"/>
      <c r="AK809" s="317"/>
      <c r="AL809" s="317"/>
      <c r="AM809" s="317"/>
      <c r="AN809" s="317"/>
      <c r="AO809" s="317"/>
      <c r="AP809" s="317"/>
      <c r="AQ809" s="317"/>
      <c r="AR809" s="317"/>
      <c r="AS809" s="317"/>
      <c r="AT809" s="317"/>
      <c r="AU809" s="317"/>
      <c r="AV809" s="317"/>
      <c r="AW809" s="317"/>
      <c r="AX809" s="317"/>
      <c r="AY809" s="317"/>
      <c r="AZ809" s="317"/>
      <c r="BA809" s="317"/>
      <c r="BB809" s="317"/>
      <c r="BC809" s="317"/>
      <c r="BD809" s="317"/>
      <c r="BE809" s="317"/>
      <c r="BF809" s="317"/>
      <c r="BG809" s="317"/>
      <c r="BH809" s="317"/>
      <c r="BI809" s="317"/>
      <c r="BJ809" s="317"/>
      <c r="BK809" s="317"/>
      <c r="BL809" s="317"/>
      <c r="BM809" s="317"/>
      <c r="BN809" s="317"/>
      <c r="BO809" s="317"/>
      <c r="BP809" s="317"/>
      <c r="BQ809" s="317"/>
      <c r="BR809" s="317"/>
      <c r="BS809" s="317"/>
      <c r="BT809" s="317"/>
      <c r="BU809" s="317"/>
      <c r="BV809" s="317"/>
      <c r="BW809" s="317"/>
      <c r="BX809" s="317"/>
      <c r="BY809" s="317"/>
      <c r="BZ809" s="317"/>
    </row>
    <row r="810" spans="3:78">
      <c r="C810" s="318"/>
      <c r="D810" s="318"/>
      <c r="E810" s="318"/>
      <c r="F810" s="307"/>
      <c r="G810" s="307"/>
      <c r="H810" s="307"/>
      <c r="I810" s="307"/>
      <c r="J810" s="307"/>
      <c r="K810" s="307"/>
      <c r="L810" s="307"/>
      <c r="M810" s="307"/>
      <c r="N810" s="307"/>
      <c r="O810" s="307"/>
      <c r="P810" s="307"/>
      <c r="Q810" s="307"/>
      <c r="R810" s="307"/>
      <c r="S810" s="307"/>
      <c r="T810" s="307"/>
      <c r="U810" s="307"/>
      <c r="V810" s="307"/>
      <c r="W810" s="317"/>
      <c r="X810" s="317"/>
      <c r="Y810" s="317"/>
      <c r="Z810" s="317"/>
      <c r="AA810" s="317"/>
      <c r="AB810" s="317"/>
      <c r="AC810" s="317"/>
      <c r="AD810" s="317"/>
      <c r="AE810" s="317"/>
      <c r="AF810" s="317"/>
      <c r="AG810" s="317"/>
      <c r="AH810" s="317"/>
      <c r="AI810" s="317"/>
      <c r="AJ810" s="317"/>
      <c r="AK810" s="317"/>
      <c r="AL810" s="317"/>
      <c r="AM810" s="317"/>
      <c r="AN810" s="317"/>
      <c r="AO810" s="317"/>
      <c r="AP810" s="317"/>
      <c r="AQ810" s="317"/>
      <c r="AR810" s="317"/>
      <c r="AS810" s="317"/>
      <c r="AT810" s="317"/>
      <c r="AU810" s="317"/>
      <c r="AV810" s="317"/>
      <c r="AW810" s="317"/>
      <c r="AX810" s="317"/>
      <c r="AY810" s="317"/>
      <c r="AZ810" s="317"/>
      <c r="BA810" s="317"/>
      <c r="BB810" s="317"/>
      <c r="BC810" s="317"/>
      <c r="BD810" s="317"/>
      <c r="BE810" s="317"/>
      <c r="BF810" s="317"/>
      <c r="BG810" s="317"/>
      <c r="BH810" s="317"/>
      <c r="BI810" s="317"/>
      <c r="BJ810" s="317"/>
      <c r="BK810" s="317"/>
      <c r="BL810" s="317"/>
      <c r="BM810" s="317"/>
      <c r="BN810" s="317"/>
      <c r="BO810" s="317"/>
      <c r="BP810" s="317"/>
      <c r="BQ810" s="317"/>
      <c r="BR810" s="317"/>
      <c r="BS810" s="317"/>
      <c r="BT810" s="317"/>
      <c r="BU810" s="317"/>
      <c r="BV810" s="317"/>
      <c r="BW810" s="317"/>
      <c r="BX810" s="317"/>
      <c r="BY810" s="317"/>
      <c r="BZ810" s="317"/>
    </row>
    <row r="811" spans="3:78">
      <c r="C811" s="318"/>
      <c r="D811" s="318"/>
      <c r="E811" s="318"/>
      <c r="F811" s="307"/>
      <c r="G811" s="307"/>
      <c r="H811" s="307"/>
      <c r="I811" s="307"/>
      <c r="J811" s="307"/>
      <c r="K811" s="307"/>
      <c r="L811" s="307"/>
      <c r="M811" s="307"/>
      <c r="N811" s="307"/>
      <c r="O811" s="307"/>
      <c r="P811" s="307"/>
      <c r="Q811" s="307"/>
      <c r="R811" s="307"/>
      <c r="S811" s="307"/>
      <c r="T811" s="307"/>
      <c r="U811" s="307"/>
      <c r="V811" s="307"/>
      <c r="W811" s="317"/>
      <c r="X811" s="317"/>
      <c r="Y811" s="317"/>
      <c r="Z811" s="317"/>
      <c r="AA811" s="317"/>
      <c r="AB811" s="317"/>
      <c r="AC811" s="317"/>
      <c r="AD811" s="317"/>
      <c r="AE811" s="317"/>
      <c r="AF811" s="317"/>
      <c r="AG811" s="317"/>
      <c r="AH811" s="317"/>
      <c r="AI811" s="317"/>
      <c r="AJ811" s="317"/>
      <c r="AK811" s="317"/>
      <c r="AL811" s="317"/>
      <c r="AM811" s="317"/>
      <c r="AN811" s="317"/>
      <c r="AO811" s="317"/>
      <c r="AP811" s="317"/>
      <c r="AQ811" s="317"/>
      <c r="AR811" s="317"/>
      <c r="AS811" s="317"/>
      <c r="AT811" s="317"/>
      <c r="AU811" s="317"/>
      <c r="AV811" s="317"/>
      <c r="AW811" s="317"/>
      <c r="AX811" s="317"/>
      <c r="AY811" s="317"/>
      <c r="AZ811" s="317"/>
      <c r="BA811" s="317"/>
      <c r="BB811" s="317"/>
      <c r="BC811" s="317"/>
      <c r="BD811" s="317"/>
      <c r="BE811" s="317"/>
      <c r="BF811" s="317"/>
      <c r="BG811" s="317"/>
      <c r="BH811" s="317"/>
      <c r="BI811" s="317"/>
      <c r="BJ811" s="317"/>
      <c r="BK811" s="317"/>
      <c r="BL811" s="317"/>
      <c r="BM811" s="317"/>
      <c r="BN811" s="317"/>
      <c r="BO811" s="317"/>
      <c r="BP811" s="317"/>
      <c r="BQ811" s="317"/>
      <c r="BR811" s="317"/>
      <c r="BS811" s="317"/>
      <c r="BT811" s="317"/>
      <c r="BU811" s="317"/>
      <c r="BV811" s="317"/>
      <c r="BW811" s="317"/>
      <c r="BX811" s="317"/>
      <c r="BY811" s="317"/>
      <c r="BZ811" s="317"/>
    </row>
    <row r="812" spans="3:78">
      <c r="C812" s="318"/>
      <c r="D812" s="318"/>
      <c r="E812" s="318"/>
      <c r="F812" s="307"/>
      <c r="G812" s="307"/>
      <c r="H812" s="307"/>
      <c r="I812" s="307"/>
      <c r="J812" s="307"/>
      <c r="K812" s="307"/>
      <c r="L812" s="307"/>
      <c r="M812" s="307"/>
      <c r="N812" s="307"/>
      <c r="O812" s="307"/>
      <c r="P812" s="307"/>
      <c r="Q812" s="307"/>
      <c r="R812" s="307"/>
      <c r="S812" s="307"/>
      <c r="T812" s="307"/>
      <c r="U812" s="307"/>
      <c r="V812" s="307"/>
      <c r="W812" s="317"/>
      <c r="X812" s="317"/>
      <c r="Y812" s="317"/>
      <c r="Z812" s="317"/>
      <c r="AA812" s="317"/>
      <c r="AB812" s="317"/>
      <c r="AC812" s="317"/>
      <c r="AD812" s="317"/>
      <c r="AE812" s="317"/>
      <c r="AF812" s="317"/>
      <c r="AG812" s="317"/>
      <c r="AH812" s="317"/>
      <c r="AI812" s="317"/>
      <c r="AJ812" s="317"/>
      <c r="AK812" s="317"/>
      <c r="AL812" s="317"/>
      <c r="AM812" s="317"/>
      <c r="AN812" s="317"/>
      <c r="AO812" s="317"/>
      <c r="AP812" s="317"/>
      <c r="AQ812" s="317"/>
      <c r="AR812" s="317"/>
      <c r="AS812" s="317"/>
      <c r="AT812" s="317"/>
      <c r="AU812" s="317"/>
      <c r="AV812" s="317"/>
      <c r="AW812" s="317"/>
      <c r="AX812" s="317"/>
      <c r="AY812" s="317"/>
      <c r="AZ812" s="317"/>
      <c r="BA812" s="317"/>
      <c r="BB812" s="317"/>
      <c r="BC812" s="317"/>
      <c r="BD812" s="317"/>
      <c r="BE812" s="317"/>
      <c r="BF812" s="317"/>
      <c r="BG812" s="317"/>
      <c r="BH812" s="317"/>
      <c r="BI812" s="317"/>
      <c r="BJ812" s="317"/>
      <c r="BK812" s="317"/>
      <c r="BL812" s="317"/>
      <c r="BM812" s="317"/>
      <c r="BN812" s="317"/>
      <c r="BO812" s="317"/>
      <c r="BP812" s="317"/>
      <c r="BQ812" s="317"/>
      <c r="BR812" s="317"/>
      <c r="BS812" s="317"/>
      <c r="BT812" s="317"/>
      <c r="BU812" s="317"/>
      <c r="BV812" s="317"/>
      <c r="BW812" s="317"/>
      <c r="BX812" s="317"/>
      <c r="BY812" s="317"/>
      <c r="BZ812" s="317"/>
    </row>
    <row r="813" spans="3:78">
      <c r="C813" s="318"/>
      <c r="D813" s="318"/>
      <c r="E813" s="318"/>
      <c r="F813" s="307"/>
      <c r="G813" s="307"/>
      <c r="H813" s="307"/>
      <c r="I813" s="307"/>
      <c r="J813" s="307"/>
      <c r="K813" s="307"/>
      <c r="L813" s="307"/>
      <c r="M813" s="307"/>
      <c r="N813" s="307"/>
      <c r="O813" s="307"/>
      <c r="P813" s="307"/>
      <c r="Q813" s="307"/>
      <c r="R813" s="307"/>
      <c r="S813" s="307"/>
      <c r="T813" s="307"/>
      <c r="U813" s="307"/>
      <c r="V813" s="307"/>
      <c r="W813" s="317"/>
      <c r="X813" s="317"/>
      <c r="Y813" s="317"/>
      <c r="Z813" s="317"/>
      <c r="AA813" s="317"/>
      <c r="AB813" s="317"/>
      <c r="AC813" s="317"/>
      <c r="AD813" s="317"/>
      <c r="AE813" s="317"/>
      <c r="AF813" s="317"/>
      <c r="AG813" s="317"/>
      <c r="AH813" s="317"/>
      <c r="AI813" s="317"/>
      <c r="AJ813" s="317"/>
      <c r="AK813" s="317"/>
      <c r="AL813" s="317"/>
      <c r="AM813" s="317"/>
      <c r="AN813" s="317"/>
      <c r="AO813" s="317"/>
      <c r="AP813" s="317"/>
      <c r="AQ813" s="317"/>
      <c r="AR813" s="317"/>
      <c r="AS813" s="317"/>
      <c r="AT813" s="317"/>
      <c r="AU813" s="317"/>
      <c r="AV813" s="317"/>
      <c r="AW813" s="317"/>
      <c r="AX813" s="317"/>
      <c r="AY813" s="317"/>
      <c r="AZ813" s="317"/>
      <c r="BA813" s="317"/>
      <c r="BB813" s="317"/>
      <c r="BC813" s="317"/>
      <c r="BD813" s="317"/>
      <c r="BE813" s="317"/>
      <c r="BF813" s="317"/>
      <c r="BG813" s="317"/>
      <c r="BH813" s="317"/>
      <c r="BI813" s="317"/>
      <c r="BJ813" s="317"/>
      <c r="BK813" s="317"/>
      <c r="BL813" s="317"/>
      <c r="BM813" s="317"/>
      <c r="BN813" s="317"/>
      <c r="BO813" s="317"/>
      <c r="BP813" s="317"/>
      <c r="BQ813" s="317"/>
      <c r="BR813" s="317"/>
      <c r="BS813" s="317"/>
      <c r="BT813" s="317"/>
      <c r="BU813" s="317"/>
      <c r="BV813" s="317"/>
      <c r="BW813" s="317"/>
      <c r="BX813" s="317"/>
      <c r="BY813" s="317"/>
      <c r="BZ813" s="317"/>
    </row>
    <row r="814" spans="3:78">
      <c r="C814" s="318"/>
      <c r="D814" s="318"/>
      <c r="E814" s="318"/>
      <c r="F814" s="307"/>
      <c r="G814" s="307"/>
      <c r="H814" s="307"/>
      <c r="I814" s="307"/>
      <c r="J814" s="307"/>
      <c r="K814" s="307"/>
      <c r="L814" s="307"/>
      <c r="M814" s="307"/>
      <c r="N814" s="307"/>
      <c r="O814" s="307"/>
      <c r="P814" s="307"/>
      <c r="Q814" s="307"/>
      <c r="R814" s="307"/>
      <c r="S814" s="307"/>
      <c r="T814" s="307"/>
      <c r="U814" s="307"/>
      <c r="V814" s="307"/>
      <c r="W814" s="317"/>
      <c r="X814" s="317"/>
      <c r="Y814" s="317"/>
      <c r="Z814" s="317"/>
      <c r="AA814" s="317"/>
      <c r="AB814" s="317"/>
      <c r="AC814" s="317"/>
      <c r="AD814" s="317"/>
      <c r="AE814" s="317"/>
      <c r="AF814" s="317"/>
      <c r="AG814" s="317"/>
      <c r="AH814" s="317"/>
      <c r="AI814" s="317"/>
      <c r="AJ814" s="317"/>
      <c r="AK814" s="317"/>
      <c r="AL814" s="317"/>
      <c r="AM814" s="317"/>
      <c r="AN814" s="317"/>
      <c r="AO814" s="317"/>
      <c r="AP814" s="317"/>
      <c r="AQ814" s="317"/>
      <c r="AR814" s="317"/>
      <c r="AS814" s="317"/>
      <c r="AT814" s="317"/>
      <c r="AU814" s="317"/>
      <c r="AV814" s="317"/>
      <c r="AW814" s="317"/>
      <c r="AX814" s="317"/>
      <c r="AY814" s="317"/>
      <c r="AZ814" s="317"/>
      <c r="BA814" s="317"/>
      <c r="BB814" s="317"/>
      <c r="BC814" s="317"/>
      <c r="BD814" s="317"/>
      <c r="BE814" s="317"/>
      <c r="BF814" s="317"/>
      <c r="BG814" s="317"/>
      <c r="BH814" s="317"/>
      <c r="BI814" s="317"/>
      <c r="BJ814" s="317"/>
      <c r="BK814" s="317"/>
      <c r="BL814" s="317"/>
      <c r="BM814" s="317"/>
      <c r="BN814" s="317"/>
      <c r="BO814" s="317"/>
      <c r="BP814" s="317"/>
      <c r="BQ814" s="317"/>
      <c r="BR814" s="317"/>
      <c r="BS814" s="317"/>
      <c r="BT814" s="317"/>
      <c r="BU814" s="317"/>
      <c r="BV814" s="317"/>
      <c r="BW814" s="317"/>
      <c r="BX814" s="317"/>
      <c r="BY814" s="317"/>
      <c r="BZ814" s="317"/>
    </row>
    <row r="815" spans="3:78">
      <c r="C815" s="318"/>
      <c r="D815" s="318"/>
      <c r="E815" s="318"/>
      <c r="F815" s="307"/>
      <c r="G815" s="307"/>
      <c r="H815" s="307"/>
      <c r="I815" s="307"/>
      <c r="J815" s="307"/>
      <c r="K815" s="307"/>
      <c r="L815" s="307"/>
      <c r="M815" s="307"/>
      <c r="N815" s="307"/>
      <c r="O815" s="307"/>
      <c r="P815" s="307"/>
      <c r="Q815" s="307"/>
      <c r="R815" s="307"/>
      <c r="S815" s="307"/>
      <c r="T815" s="307"/>
      <c r="U815" s="307"/>
      <c r="V815" s="307"/>
      <c r="W815" s="317"/>
      <c r="X815" s="317"/>
      <c r="Y815" s="317"/>
      <c r="Z815" s="317"/>
      <c r="AA815" s="317"/>
      <c r="AB815" s="317"/>
      <c r="AC815" s="317"/>
      <c r="AD815" s="317"/>
      <c r="AE815" s="317"/>
      <c r="AF815" s="317"/>
      <c r="AG815" s="317"/>
      <c r="AH815" s="317"/>
      <c r="AI815" s="317"/>
      <c r="AJ815" s="317"/>
      <c r="AK815" s="317"/>
      <c r="AL815" s="317"/>
      <c r="AM815" s="317"/>
      <c r="AN815" s="317"/>
      <c r="AO815" s="317"/>
      <c r="AP815" s="317"/>
      <c r="AQ815" s="317"/>
      <c r="AR815" s="317"/>
      <c r="AS815" s="317"/>
      <c r="AT815" s="317"/>
      <c r="AU815" s="317"/>
      <c r="AV815" s="317"/>
      <c r="AW815" s="317"/>
      <c r="AX815" s="317"/>
      <c r="AY815" s="317"/>
      <c r="AZ815" s="317"/>
      <c r="BA815" s="317"/>
      <c r="BB815" s="317"/>
      <c r="BC815" s="317"/>
      <c r="BD815" s="317"/>
      <c r="BE815" s="317"/>
      <c r="BF815" s="317"/>
      <c r="BG815" s="317"/>
      <c r="BH815" s="317"/>
      <c r="BI815" s="317"/>
      <c r="BJ815" s="317"/>
      <c r="BK815" s="317"/>
      <c r="BL815" s="317"/>
      <c r="BM815" s="317"/>
      <c r="BN815" s="317"/>
      <c r="BO815" s="317"/>
      <c r="BP815" s="317"/>
      <c r="BQ815" s="317"/>
      <c r="BR815" s="317"/>
      <c r="BS815" s="317"/>
      <c r="BT815" s="317"/>
      <c r="BU815" s="317"/>
      <c r="BV815" s="317"/>
      <c r="BW815" s="317"/>
      <c r="BX815" s="317"/>
      <c r="BY815" s="317"/>
      <c r="BZ815" s="317"/>
    </row>
    <row r="816" spans="3:78">
      <c r="C816" s="318"/>
      <c r="D816" s="318"/>
      <c r="E816" s="318"/>
      <c r="F816" s="307"/>
      <c r="G816" s="307"/>
      <c r="H816" s="307"/>
      <c r="I816" s="307"/>
      <c r="J816" s="307"/>
      <c r="K816" s="307"/>
      <c r="L816" s="307"/>
      <c r="M816" s="307"/>
      <c r="N816" s="307"/>
      <c r="O816" s="307"/>
      <c r="P816" s="307"/>
      <c r="Q816" s="307"/>
      <c r="R816" s="307"/>
      <c r="S816" s="307"/>
      <c r="T816" s="307"/>
      <c r="U816" s="307"/>
      <c r="V816" s="307"/>
      <c r="W816" s="317"/>
      <c r="X816" s="317"/>
      <c r="Y816" s="317"/>
      <c r="Z816" s="317"/>
      <c r="AA816" s="317"/>
      <c r="AB816" s="317"/>
      <c r="AC816" s="317"/>
      <c r="AD816" s="317"/>
      <c r="AE816" s="317"/>
      <c r="AF816" s="317"/>
      <c r="AG816" s="317"/>
      <c r="AH816" s="317"/>
      <c r="AI816" s="317"/>
      <c r="AJ816" s="317"/>
      <c r="AK816" s="317"/>
      <c r="AL816" s="317"/>
      <c r="AM816" s="317"/>
      <c r="AN816" s="317"/>
      <c r="AO816" s="317"/>
      <c r="AP816" s="317"/>
      <c r="AQ816" s="317"/>
      <c r="AR816" s="317"/>
      <c r="AS816" s="317"/>
      <c r="AT816" s="317"/>
      <c r="AU816" s="317"/>
      <c r="AV816" s="317"/>
      <c r="AW816" s="317"/>
      <c r="AX816" s="317"/>
      <c r="AY816" s="317"/>
      <c r="AZ816" s="317"/>
      <c r="BA816" s="317"/>
      <c r="BB816" s="317"/>
      <c r="BC816" s="317"/>
      <c r="BD816" s="317"/>
      <c r="BE816" s="317"/>
      <c r="BF816" s="317"/>
      <c r="BG816" s="317"/>
      <c r="BH816" s="317"/>
      <c r="BI816" s="317"/>
      <c r="BJ816" s="317"/>
      <c r="BK816" s="317"/>
      <c r="BL816" s="317"/>
      <c r="BM816" s="317"/>
      <c r="BN816" s="317"/>
      <c r="BO816" s="317"/>
      <c r="BP816" s="317"/>
      <c r="BQ816" s="317"/>
      <c r="BR816" s="317"/>
      <c r="BS816" s="317"/>
      <c r="BT816" s="317"/>
      <c r="BU816" s="317"/>
      <c r="BV816" s="317"/>
      <c r="BW816" s="317"/>
      <c r="BX816" s="317"/>
      <c r="BY816" s="317"/>
      <c r="BZ816" s="317"/>
    </row>
    <row r="817" spans="3:78">
      <c r="C817" s="318"/>
      <c r="D817" s="318"/>
      <c r="E817" s="318"/>
      <c r="F817" s="307"/>
      <c r="G817" s="307"/>
      <c r="H817" s="307"/>
      <c r="I817" s="307"/>
      <c r="J817" s="307"/>
      <c r="K817" s="307"/>
      <c r="L817" s="307"/>
      <c r="M817" s="307"/>
      <c r="N817" s="307"/>
      <c r="O817" s="307"/>
      <c r="P817" s="307"/>
      <c r="Q817" s="307"/>
      <c r="R817" s="307"/>
      <c r="S817" s="307"/>
      <c r="T817" s="307"/>
      <c r="U817" s="307"/>
      <c r="V817" s="307"/>
      <c r="W817" s="317"/>
      <c r="X817" s="317"/>
      <c r="Y817" s="317"/>
      <c r="Z817" s="317"/>
      <c r="AA817" s="317"/>
      <c r="AB817" s="317"/>
      <c r="AC817" s="317"/>
      <c r="AD817" s="317"/>
      <c r="AE817" s="317"/>
      <c r="AF817" s="317"/>
      <c r="AG817" s="317"/>
      <c r="AH817" s="317"/>
      <c r="AI817" s="317"/>
      <c r="AJ817" s="317"/>
      <c r="AK817" s="317"/>
      <c r="AL817" s="317"/>
      <c r="AM817" s="317"/>
      <c r="AN817" s="317"/>
      <c r="AO817" s="317"/>
      <c r="AP817" s="317"/>
      <c r="AQ817" s="317"/>
      <c r="AR817" s="317"/>
      <c r="AS817" s="317"/>
      <c r="AT817" s="317"/>
      <c r="AU817" s="317"/>
      <c r="AV817" s="317"/>
      <c r="AW817" s="317"/>
      <c r="AX817" s="317"/>
      <c r="AY817" s="317"/>
      <c r="AZ817" s="317"/>
      <c r="BA817" s="317"/>
      <c r="BB817" s="317"/>
      <c r="BC817" s="317"/>
      <c r="BD817" s="317"/>
      <c r="BE817" s="317"/>
      <c r="BF817" s="317"/>
      <c r="BG817" s="317"/>
      <c r="BH817" s="317"/>
      <c r="BI817" s="317"/>
      <c r="BJ817" s="317"/>
      <c r="BK817" s="317"/>
      <c r="BL817" s="317"/>
      <c r="BM817" s="317"/>
      <c r="BN817" s="317"/>
      <c r="BO817" s="317"/>
      <c r="BP817" s="317"/>
      <c r="BQ817" s="317"/>
      <c r="BR817" s="317"/>
      <c r="BS817" s="317"/>
      <c r="BT817" s="317"/>
      <c r="BU817" s="317"/>
      <c r="BV817" s="317"/>
      <c r="BW817" s="317"/>
      <c r="BX817" s="317"/>
      <c r="BY817" s="317"/>
      <c r="BZ817" s="317"/>
    </row>
    <row r="818" spans="3:78">
      <c r="C818" s="318"/>
      <c r="D818" s="318"/>
      <c r="E818" s="318"/>
      <c r="F818" s="307"/>
      <c r="G818" s="307"/>
      <c r="H818" s="307"/>
      <c r="I818" s="307"/>
      <c r="J818" s="307"/>
      <c r="K818" s="307"/>
      <c r="L818" s="307"/>
      <c r="M818" s="307"/>
      <c r="N818" s="307"/>
      <c r="O818" s="307"/>
      <c r="P818" s="307"/>
      <c r="Q818" s="307"/>
      <c r="R818" s="307"/>
      <c r="S818" s="307"/>
      <c r="T818" s="307"/>
      <c r="U818" s="307"/>
      <c r="V818" s="307"/>
      <c r="W818" s="317"/>
      <c r="X818" s="317"/>
      <c r="Y818" s="317"/>
      <c r="Z818" s="317"/>
      <c r="AA818" s="317"/>
      <c r="AB818" s="317"/>
      <c r="AC818" s="317"/>
      <c r="AD818" s="317"/>
      <c r="AE818" s="317"/>
      <c r="AF818" s="317"/>
      <c r="AG818" s="317"/>
      <c r="AH818" s="317"/>
      <c r="AI818" s="317"/>
      <c r="AJ818" s="317"/>
      <c r="AK818" s="317"/>
      <c r="AL818" s="317"/>
      <c r="AM818" s="317"/>
      <c r="AN818" s="317"/>
      <c r="AO818" s="317"/>
      <c r="AP818" s="317"/>
      <c r="AQ818" s="317"/>
      <c r="AR818" s="317"/>
      <c r="AS818" s="317"/>
      <c r="AT818" s="317"/>
      <c r="AU818" s="317"/>
      <c r="AV818" s="317"/>
      <c r="AW818" s="317"/>
      <c r="AX818" s="317"/>
      <c r="AY818" s="317"/>
      <c r="AZ818" s="317"/>
      <c r="BA818" s="317"/>
      <c r="BB818" s="317"/>
      <c r="BC818" s="317"/>
      <c r="BD818" s="317"/>
      <c r="BE818" s="317"/>
      <c r="BF818" s="317"/>
      <c r="BG818" s="317"/>
      <c r="BH818" s="317"/>
      <c r="BI818" s="317"/>
      <c r="BJ818" s="317"/>
      <c r="BK818" s="317"/>
      <c r="BL818" s="317"/>
      <c r="BM818" s="317"/>
      <c r="BN818" s="317"/>
      <c r="BO818" s="317"/>
      <c r="BP818" s="317"/>
      <c r="BQ818" s="317"/>
      <c r="BR818" s="317"/>
      <c r="BS818" s="317"/>
      <c r="BT818" s="317"/>
      <c r="BU818" s="317"/>
      <c r="BV818" s="317"/>
      <c r="BW818" s="317"/>
      <c r="BX818" s="317"/>
      <c r="BY818" s="317"/>
      <c r="BZ818" s="317"/>
    </row>
    <row r="819" spans="3:78">
      <c r="C819" s="318"/>
      <c r="D819" s="318"/>
      <c r="E819" s="318"/>
      <c r="F819" s="307"/>
      <c r="G819" s="307"/>
      <c r="H819" s="307"/>
      <c r="I819" s="307"/>
      <c r="J819" s="307"/>
      <c r="K819" s="307"/>
      <c r="L819" s="307"/>
      <c r="M819" s="307"/>
      <c r="N819" s="307"/>
      <c r="O819" s="307"/>
      <c r="P819" s="307"/>
      <c r="Q819" s="307"/>
      <c r="R819" s="307"/>
      <c r="S819" s="307"/>
      <c r="T819" s="307"/>
      <c r="U819" s="307"/>
      <c r="V819" s="307"/>
      <c r="W819" s="317"/>
      <c r="X819" s="317"/>
      <c r="Y819" s="317"/>
      <c r="Z819" s="317"/>
      <c r="AA819" s="317"/>
      <c r="AB819" s="317"/>
      <c r="AC819" s="317"/>
      <c r="AD819" s="317"/>
      <c r="AE819" s="317"/>
      <c r="AF819" s="317"/>
      <c r="AG819" s="317"/>
      <c r="AH819" s="317"/>
      <c r="AI819" s="317"/>
      <c r="AJ819" s="317"/>
      <c r="AK819" s="317"/>
      <c r="AL819" s="317"/>
      <c r="AM819" s="317"/>
      <c r="AN819" s="317"/>
      <c r="AO819" s="317"/>
      <c r="AP819" s="317"/>
      <c r="AQ819" s="317"/>
      <c r="AR819" s="317"/>
      <c r="AS819" s="317"/>
      <c r="AT819" s="317"/>
      <c r="AU819" s="317"/>
      <c r="AV819" s="317"/>
      <c r="AW819" s="317"/>
      <c r="AX819" s="317"/>
      <c r="AY819" s="317"/>
      <c r="AZ819" s="317"/>
      <c r="BA819" s="317"/>
      <c r="BB819" s="317"/>
      <c r="BC819" s="317"/>
      <c r="BD819" s="317"/>
      <c r="BE819" s="317"/>
      <c r="BF819" s="317"/>
      <c r="BG819" s="317"/>
      <c r="BH819" s="317"/>
      <c r="BI819" s="317"/>
      <c r="BJ819" s="317"/>
      <c r="BK819" s="317"/>
      <c r="BL819" s="317"/>
      <c r="BM819" s="317"/>
      <c r="BN819" s="317"/>
      <c r="BO819" s="317"/>
      <c r="BP819" s="317"/>
      <c r="BQ819" s="317"/>
      <c r="BR819" s="317"/>
      <c r="BS819" s="317"/>
      <c r="BT819" s="317"/>
      <c r="BU819" s="317"/>
      <c r="BV819" s="317"/>
      <c r="BW819" s="317"/>
      <c r="BX819" s="317"/>
      <c r="BY819" s="317"/>
      <c r="BZ819" s="317"/>
    </row>
    <row r="820" spans="3:78">
      <c r="C820" s="318"/>
      <c r="D820" s="318"/>
      <c r="E820" s="318"/>
      <c r="F820" s="307"/>
      <c r="G820" s="307"/>
      <c r="H820" s="307"/>
      <c r="I820" s="307"/>
      <c r="J820" s="307"/>
      <c r="K820" s="307"/>
      <c r="L820" s="307"/>
      <c r="M820" s="307"/>
      <c r="N820" s="307"/>
      <c r="O820" s="307"/>
      <c r="P820" s="307"/>
      <c r="Q820" s="307"/>
      <c r="R820" s="307"/>
      <c r="S820" s="307"/>
      <c r="T820" s="307"/>
      <c r="U820" s="307"/>
      <c r="V820" s="307"/>
      <c r="W820" s="317"/>
      <c r="X820" s="317"/>
      <c r="Y820" s="317"/>
      <c r="Z820" s="317"/>
      <c r="AA820" s="317"/>
      <c r="AB820" s="317"/>
      <c r="AC820" s="317"/>
      <c r="AD820" s="317"/>
      <c r="AE820" s="317"/>
      <c r="AF820" s="317"/>
      <c r="AG820" s="317"/>
      <c r="AH820" s="317"/>
      <c r="AI820" s="317"/>
      <c r="AJ820" s="317"/>
      <c r="AK820" s="317"/>
      <c r="AL820" s="317"/>
      <c r="AM820" s="317"/>
      <c r="AN820" s="317"/>
      <c r="AO820" s="317"/>
      <c r="AP820" s="317"/>
      <c r="AQ820" s="317"/>
      <c r="AR820" s="317"/>
      <c r="AS820" s="317"/>
      <c r="AT820" s="317"/>
      <c r="AU820" s="317"/>
      <c r="AV820" s="317"/>
      <c r="AW820" s="317"/>
      <c r="AX820" s="317"/>
      <c r="AY820" s="317"/>
      <c r="AZ820" s="317"/>
      <c r="BA820" s="317"/>
      <c r="BB820" s="317"/>
      <c r="BC820" s="317"/>
      <c r="BD820" s="317"/>
      <c r="BE820" s="317"/>
      <c r="BF820" s="317"/>
      <c r="BG820" s="317"/>
      <c r="BH820" s="317"/>
      <c r="BI820" s="317"/>
      <c r="BJ820" s="317"/>
      <c r="BK820" s="317"/>
      <c r="BL820" s="317"/>
      <c r="BM820" s="317"/>
      <c r="BN820" s="317"/>
      <c r="BO820" s="317"/>
      <c r="BP820" s="317"/>
      <c r="BQ820" s="317"/>
      <c r="BR820" s="317"/>
      <c r="BS820" s="317"/>
      <c r="BT820" s="317"/>
      <c r="BU820" s="317"/>
      <c r="BV820" s="317"/>
      <c r="BW820" s="317"/>
      <c r="BX820" s="317"/>
      <c r="BY820" s="317"/>
      <c r="BZ820" s="317"/>
    </row>
    <row r="821" spans="3:78">
      <c r="C821" s="318"/>
      <c r="D821" s="318"/>
      <c r="E821" s="318"/>
      <c r="F821" s="307"/>
      <c r="G821" s="307"/>
      <c r="H821" s="307"/>
      <c r="I821" s="307"/>
      <c r="J821" s="307"/>
      <c r="K821" s="307"/>
      <c r="L821" s="307"/>
      <c r="M821" s="307"/>
      <c r="N821" s="307"/>
      <c r="O821" s="307"/>
      <c r="P821" s="307"/>
      <c r="Q821" s="307"/>
      <c r="R821" s="307"/>
      <c r="S821" s="307"/>
      <c r="T821" s="307"/>
      <c r="U821" s="307"/>
      <c r="V821" s="307"/>
      <c r="W821" s="317"/>
      <c r="X821" s="317"/>
      <c r="Y821" s="317"/>
      <c r="Z821" s="317"/>
      <c r="AA821" s="317"/>
      <c r="AB821" s="317"/>
      <c r="AC821" s="317"/>
      <c r="AD821" s="317"/>
      <c r="AE821" s="317"/>
      <c r="AF821" s="317"/>
      <c r="AG821" s="317"/>
      <c r="AH821" s="317"/>
      <c r="AI821" s="317"/>
      <c r="AJ821" s="317"/>
      <c r="AK821" s="317"/>
      <c r="AL821" s="317"/>
      <c r="AM821" s="317"/>
      <c r="AN821" s="317"/>
      <c r="AO821" s="317"/>
      <c r="AP821" s="317"/>
      <c r="AQ821" s="317"/>
      <c r="AR821" s="317"/>
      <c r="AS821" s="317"/>
      <c r="AT821" s="317"/>
      <c r="AU821" s="317"/>
      <c r="AV821" s="317"/>
      <c r="AW821" s="317"/>
      <c r="AX821" s="317"/>
      <c r="AY821" s="317"/>
      <c r="AZ821" s="317"/>
      <c r="BA821" s="317"/>
      <c r="BB821" s="317"/>
      <c r="BC821" s="317"/>
      <c r="BD821" s="317"/>
      <c r="BE821" s="317"/>
      <c r="BF821" s="317"/>
      <c r="BG821" s="317"/>
      <c r="BH821" s="317"/>
      <c r="BI821" s="317"/>
      <c r="BJ821" s="317"/>
      <c r="BK821" s="317"/>
      <c r="BL821" s="317"/>
      <c r="BM821" s="317"/>
      <c r="BN821" s="317"/>
      <c r="BO821" s="317"/>
      <c r="BP821" s="317"/>
      <c r="BQ821" s="317"/>
      <c r="BR821" s="317"/>
      <c r="BS821" s="317"/>
      <c r="BT821" s="317"/>
      <c r="BU821" s="317"/>
      <c r="BV821" s="317"/>
      <c r="BW821" s="317"/>
      <c r="BX821" s="317"/>
      <c r="BY821" s="317"/>
      <c r="BZ821" s="317"/>
    </row>
    <row r="822" spans="3:78">
      <c r="C822" s="318"/>
      <c r="D822" s="318"/>
      <c r="E822" s="318"/>
      <c r="F822" s="307"/>
      <c r="G822" s="307"/>
      <c r="H822" s="307"/>
      <c r="I822" s="307"/>
      <c r="J822" s="307"/>
      <c r="K822" s="307"/>
      <c r="L822" s="307"/>
      <c r="M822" s="307"/>
      <c r="N822" s="307"/>
      <c r="O822" s="307"/>
      <c r="P822" s="307"/>
      <c r="Q822" s="307"/>
      <c r="R822" s="307"/>
      <c r="S822" s="307"/>
      <c r="T822" s="307"/>
      <c r="U822" s="307"/>
      <c r="V822" s="307"/>
      <c r="W822" s="317"/>
      <c r="X822" s="317"/>
      <c r="Y822" s="317"/>
      <c r="Z822" s="317"/>
      <c r="AA822" s="317"/>
      <c r="AB822" s="317"/>
      <c r="AC822" s="317"/>
      <c r="AD822" s="317"/>
      <c r="AE822" s="317"/>
      <c r="AF822" s="317"/>
      <c r="AG822" s="317"/>
      <c r="AH822" s="317"/>
      <c r="AI822" s="317"/>
      <c r="AJ822" s="317"/>
      <c r="AK822" s="317"/>
      <c r="AL822" s="317"/>
      <c r="AM822" s="317"/>
      <c r="AN822" s="317"/>
      <c r="AO822" s="317"/>
      <c r="AP822" s="317"/>
      <c r="AQ822" s="317"/>
      <c r="AR822" s="317"/>
      <c r="AS822" s="317"/>
      <c r="AT822" s="317"/>
      <c r="AU822" s="317"/>
      <c r="AV822" s="317"/>
      <c r="AW822" s="317"/>
      <c r="AX822" s="317"/>
      <c r="AY822" s="317"/>
      <c r="AZ822" s="317"/>
      <c r="BA822" s="317"/>
      <c r="BB822" s="317"/>
      <c r="BC822" s="317"/>
      <c r="BD822" s="317"/>
      <c r="BE822" s="317"/>
      <c r="BF822" s="317"/>
      <c r="BG822" s="317"/>
      <c r="BH822" s="317"/>
      <c r="BI822" s="317"/>
      <c r="BJ822" s="317"/>
      <c r="BK822" s="317"/>
      <c r="BL822" s="317"/>
      <c r="BM822" s="317"/>
      <c r="BN822" s="317"/>
      <c r="BO822" s="317"/>
      <c r="BP822" s="317"/>
      <c r="BQ822" s="317"/>
      <c r="BR822" s="317"/>
      <c r="BS822" s="317"/>
      <c r="BT822" s="317"/>
      <c r="BU822" s="317"/>
      <c r="BV822" s="317"/>
      <c r="BW822" s="317"/>
      <c r="BX822" s="317"/>
      <c r="BY822" s="317"/>
      <c r="BZ822" s="317"/>
    </row>
    <row r="823" spans="3:78">
      <c r="C823" s="318"/>
      <c r="D823" s="318"/>
      <c r="E823" s="318"/>
      <c r="F823" s="307"/>
      <c r="G823" s="307"/>
      <c r="H823" s="307"/>
      <c r="I823" s="307"/>
      <c r="J823" s="307"/>
      <c r="K823" s="307"/>
      <c r="L823" s="307"/>
      <c r="M823" s="307"/>
      <c r="N823" s="307"/>
      <c r="O823" s="307"/>
      <c r="P823" s="307"/>
      <c r="Q823" s="307"/>
      <c r="R823" s="307"/>
      <c r="S823" s="307"/>
      <c r="T823" s="307"/>
      <c r="U823" s="307"/>
      <c r="V823" s="307"/>
      <c r="W823" s="317"/>
      <c r="X823" s="317"/>
      <c r="Y823" s="317"/>
      <c r="Z823" s="317"/>
      <c r="AA823" s="317"/>
      <c r="AB823" s="317"/>
      <c r="AC823" s="317"/>
      <c r="AD823" s="317"/>
      <c r="AE823" s="317"/>
      <c r="AF823" s="317"/>
      <c r="AG823" s="317"/>
      <c r="AH823" s="317"/>
      <c r="AI823" s="317"/>
      <c r="AJ823" s="317"/>
      <c r="AK823" s="317"/>
      <c r="AL823" s="317"/>
      <c r="AM823" s="317"/>
      <c r="AN823" s="317"/>
      <c r="AO823" s="317"/>
      <c r="AP823" s="317"/>
      <c r="AQ823" s="317"/>
      <c r="AR823" s="317"/>
      <c r="AS823" s="317"/>
      <c r="AT823" s="317"/>
      <c r="AU823" s="317"/>
      <c r="AV823" s="317"/>
      <c r="AW823" s="317"/>
      <c r="AX823" s="317"/>
      <c r="AY823" s="317"/>
      <c r="AZ823" s="317"/>
      <c r="BA823" s="317"/>
      <c r="BB823" s="317"/>
      <c r="BC823" s="317"/>
      <c r="BD823" s="317"/>
      <c r="BE823" s="317"/>
      <c r="BF823" s="317"/>
      <c r="BG823" s="317"/>
      <c r="BH823" s="317"/>
      <c r="BI823" s="317"/>
      <c r="BJ823" s="317"/>
      <c r="BK823" s="317"/>
      <c r="BL823" s="317"/>
      <c r="BM823" s="317"/>
      <c r="BN823" s="317"/>
      <c r="BO823" s="317"/>
      <c r="BP823" s="317"/>
      <c r="BQ823" s="317"/>
      <c r="BR823" s="317"/>
      <c r="BS823" s="317"/>
      <c r="BT823" s="317"/>
      <c r="BU823" s="317"/>
      <c r="BV823" s="317"/>
      <c r="BW823" s="317"/>
      <c r="BX823" s="317"/>
      <c r="BY823" s="317"/>
      <c r="BZ823" s="317"/>
    </row>
    <row r="824" spans="3:78">
      <c r="C824" s="318"/>
      <c r="D824" s="318"/>
      <c r="E824" s="318"/>
      <c r="F824" s="307"/>
      <c r="G824" s="307"/>
      <c r="H824" s="307"/>
      <c r="I824" s="307"/>
      <c r="J824" s="307"/>
      <c r="K824" s="307"/>
      <c r="L824" s="307"/>
      <c r="M824" s="307"/>
      <c r="N824" s="307"/>
      <c r="O824" s="307"/>
      <c r="P824" s="307"/>
      <c r="Q824" s="307"/>
      <c r="R824" s="307"/>
      <c r="S824" s="307"/>
      <c r="T824" s="307"/>
      <c r="U824" s="307"/>
      <c r="V824" s="307"/>
      <c r="W824" s="317"/>
      <c r="X824" s="317"/>
      <c r="Y824" s="317"/>
      <c r="Z824" s="317"/>
      <c r="AA824" s="317"/>
      <c r="AB824" s="317"/>
      <c r="AC824" s="317"/>
      <c r="AD824" s="317"/>
      <c r="AE824" s="317"/>
      <c r="AF824" s="317"/>
      <c r="AG824" s="317"/>
      <c r="AH824" s="317"/>
      <c r="AI824" s="317"/>
      <c r="AJ824" s="317"/>
      <c r="AK824" s="317"/>
      <c r="AL824" s="317"/>
      <c r="AM824" s="317"/>
      <c r="AN824" s="317"/>
      <c r="AO824" s="317"/>
      <c r="AP824" s="317"/>
      <c r="AQ824" s="317"/>
      <c r="AR824" s="317"/>
      <c r="AS824" s="317"/>
      <c r="AT824" s="317"/>
      <c r="AU824" s="317"/>
      <c r="AV824" s="317"/>
      <c r="AW824" s="317"/>
      <c r="AX824" s="317"/>
      <c r="AY824" s="317"/>
      <c r="AZ824" s="317"/>
      <c r="BA824" s="317"/>
      <c r="BB824" s="317"/>
      <c r="BC824" s="317"/>
      <c r="BD824" s="317"/>
      <c r="BE824" s="317"/>
      <c r="BF824" s="317"/>
      <c r="BG824" s="317"/>
      <c r="BH824" s="317"/>
      <c r="BI824" s="317"/>
      <c r="BJ824" s="317"/>
      <c r="BK824" s="317"/>
      <c r="BL824" s="317"/>
      <c r="BM824" s="317"/>
      <c r="BN824" s="317"/>
      <c r="BO824" s="317"/>
      <c r="BP824" s="317"/>
      <c r="BQ824" s="317"/>
      <c r="BR824" s="317"/>
      <c r="BS824" s="317"/>
      <c r="BT824" s="317"/>
      <c r="BU824" s="317"/>
      <c r="BV824" s="317"/>
      <c r="BW824" s="317"/>
      <c r="BX824" s="317"/>
      <c r="BY824" s="317"/>
      <c r="BZ824" s="317"/>
    </row>
    <row r="825" spans="3:78">
      <c r="C825" s="318"/>
      <c r="D825" s="318"/>
      <c r="E825" s="318"/>
      <c r="F825" s="307"/>
      <c r="G825" s="307"/>
      <c r="H825" s="307"/>
      <c r="I825" s="307"/>
      <c r="J825" s="307"/>
      <c r="K825" s="307"/>
      <c r="L825" s="307"/>
      <c r="M825" s="307"/>
      <c r="N825" s="307"/>
      <c r="O825" s="307"/>
      <c r="P825" s="307"/>
      <c r="Q825" s="307"/>
      <c r="R825" s="307"/>
      <c r="S825" s="307"/>
      <c r="T825" s="307"/>
      <c r="U825" s="307"/>
      <c r="V825" s="307"/>
      <c r="W825" s="317"/>
      <c r="X825" s="317"/>
      <c r="Y825" s="317"/>
      <c r="Z825" s="317"/>
      <c r="AA825" s="317"/>
      <c r="AB825" s="317"/>
      <c r="AC825" s="317"/>
      <c r="AD825" s="317"/>
      <c r="AE825" s="317"/>
      <c r="AF825" s="317"/>
      <c r="AG825" s="317"/>
      <c r="AH825" s="317"/>
      <c r="AI825" s="317"/>
      <c r="AJ825" s="317"/>
      <c r="AK825" s="317"/>
      <c r="AL825" s="317"/>
      <c r="AM825" s="317"/>
      <c r="AN825" s="317"/>
      <c r="AO825" s="317"/>
      <c r="AP825" s="317"/>
      <c r="AQ825" s="317"/>
      <c r="AR825" s="317"/>
      <c r="AS825" s="317"/>
      <c r="AT825" s="317"/>
      <c r="AU825" s="317"/>
      <c r="AV825" s="317"/>
      <c r="AW825" s="317"/>
      <c r="AX825" s="317"/>
      <c r="AY825" s="317"/>
      <c r="AZ825" s="317"/>
      <c r="BA825" s="317"/>
      <c r="BB825" s="317"/>
      <c r="BC825" s="317"/>
      <c r="BD825" s="317"/>
      <c r="BE825" s="317"/>
      <c r="BF825" s="317"/>
      <c r="BG825" s="317"/>
      <c r="BH825" s="317"/>
      <c r="BI825" s="317"/>
      <c r="BJ825" s="317"/>
      <c r="BK825" s="317"/>
      <c r="BL825" s="317"/>
      <c r="BM825" s="317"/>
      <c r="BN825" s="317"/>
      <c r="BO825" s="317"/>
      <c r="BP825" s="317"/>
      <c r="BQ825" s="317"/>
      <c r="BR825" s="317"/>
      <c r="BS825" s="317"/>
      <c r="BT825" s="317"/>
      <c r="BU825" s="317"/>
      <c r="BV825" s="317"/>
      <c r="BW825" s="317"/>
      <c r="BX825" s="317"/>
      <c r="BY825" s="317"/>
      <c r="BZ825" s="317"/>
    </row>
    <row r="826" spans="3:78">
      <c r="C826" s="318"/>
      <c r="D826" s="318"/>
      <c r="E826" s="318"/>
      <c r="F826" s="307"/>
      <c r="G826" s="307"/>
      <c r="H826" s="307"/>
      <c r="I826" s="307"/>
      <c r="J826" s="307"/>
      <c r="K826" s="307"/>
      <c r="L826" s="307"/>
      <c r="M826" s="307"/>
      <c r="N826" s="307"/>
      <c r="O826" s="307"/>
      <c r="P826" s="307"/>
      <c r="Q826" s="307"/>
      <c r="R826" s="307"/>
      <c r="S826" s="307"/>
      <c r="T826" s="307"/>
      <c r="U826" s="307"/>
      <c r="V826" s="307"/>
      <c r="W826" s="317"/>
      <c r="X826" s="317"/>
      <c r="Y826" s="317"/>
      <c r="Z826" s="317"/>
      <c r="AA826" s="317"/>
      <c r="AB826" s="317"/>
      <c r="AC826" s="317"/>
      <c r="AD826" s="317"/>
      <c r="AE826" s="317"/>
      <c r="AF826" s="317"/>
      <c r="AG826" s="317"/>
      <c r="AH826" s="317"/>
      <c r="AI826" s="317"/>
      <c r="AJ826" s="317"/>
      <c r="AK826" s="317"/>
      <c r="AL826" s="317"/>
      <c r="AM826" s="317"/>
      <c r="AN826" s="317"/>
      <c r="AO826" s="317"/>
      <c r="AP826" s="317"/>
      <c r="AQ826" s="317"/>
      <c r="AR826" s="317"/>
      <c r="AS826" s="317"/>
      <c r="AT826" s="317"/>
      <c r="AU826" s="317"/>
      <c r="AV826" s="317"/>
      <c r="AW826" s="317"/>
      <c r="AX826" s="317"/>
      <c r="AY826" s="317"/>
      <c r="AZ826" s="317"/>
      <c r="BA826" s="317"/>
      <c r="BB826" s="317"/>
      <c r="BC826" s="317"/>
      <c r="BD826" s="317"/>
      <c r="BE826" s="317"/>
      <c r="BF826" s="317"/>
      <c r="BG826" s="317"/>
      <c r="BH826" s="317"/>
      <c r="BI826" s="317"/>
      <c r="BJ826" s="317"/>
      <c r="BK826" s="317"/>
      <c r="BL826" s="317"/>
      <c r="BM826" s="317"/>
      <c r="BN826" s="317"/>
      <c r="BO826" s="317"/>
      <c r="BP826" s="317"/>
      <c r="BQ826" s="317"/>
      <c r="BR826" s="317"/>
      <c r="BS826" s="317"/>
      <c r="BT826" s="317"/>
      <c r="BU826" s="317"/>
      <c r="BV826" s="317"/>
      <c r="BW826" s="317"/>
      <c r="BX826" s="317"/>
      <c r="BY826" s="317"/>
      <c r="BZ826" s="317"/>
    </row>
    <row r="827" spans="3:78">
      <c r="C827" s="318"/>
      <c r="D827" s="318"/>
      <c r="E827" s="318"/>
      <c r="F827" s="307"/>
      <c r="G827" s="307"/>
      <c r="H827" s="307"/>
      <c r="I827" s="307"/>
      <c r="J827" s="307"/>
      <c r="K827" s="307"/>
      <c r="L827" s="307"/>
      <c r="M827" s="307"/>
      <c r="N827" s="307"/>
      <c r="O827" s="307"/>
      <c r="P827" s="307"/>
      <c r="Q827" s="307"/>
      <c r="R827" s="307"/>
      <c r="S827" s="307"/>
      <c r="T827" s="307"/>
      <c r="U827" s="307"/>
      <c r="V827" s="307"/>
      <c r="W827" s="317"/>
      <c r="X827" s="317"/>
      <c r="Y827" s="317"/>
      <c r="Z827" s="317"/>
      <c r="AA827" s="317"/>
      <c r="AB827" s="317"/>
      <c r="AC827" s="317"/>
      <c r="AD827" s="317"/>
      <c r="AE827" s="317"/>
      <c r="AF827" s="317"/>
      <c r="AG827" s="317"/>
      <c r="AH827" s="317"/>
      <c r="AI827" s="317"/>
      <c r="AJ827" s="317"/>
      <c r="AK827" s="317"/>
      <c r="AL827" s="317"/>
      <c r="AM827" s="317"/>
      <c r="AN827" s="317"/>
      <c r="AO827" s="317"/>
      <c r="AP827" s="317"/>
      <c r="AQ827" s="317"/>
      <c r="AR827" s="317"/>
      <c r="AS827" s="317"/>
      <c r="AT827" s="317"/>
      <c r="AU827" s="317"/>
      <c r="AV827" s="317"/>
      <c r="AW827" s="317"/>
      <c r="AX827" s="317"/>
      <c r="AY827" s="317"/>
      <c r="AZ827" s="317"/>
      <c r="BA827" s="317"/>
      <c r="BB827" s="317"/>
      <c r="BC827" s="317"/>
      <c r="BD827" s="317"/>
      <c r="BE827" s="317"/>
      <c r="BF827" s="317"/>
      <c r="BG827" s="317"/>
      <c r="BH827" s="317"/>
      <c r="BI827" s="317"/>
      <c r="BJ827" s="317"/>
      <c r="BK827" s="317"/>
      <c r="BL827" s="317"/>
      <c r="BM827" s="317"/>
      <c r="BN827" s="317"/>
      <c r="BO827" s="317"/>
      <c r="BP827" s="317"/>
      <c r="BQ827" s="317"/>
      <c r="BR827" s="317"/>
      <c r="BS827" s="317"/>
      <c r="BT827" s="317"/>
      <c r="BU827" s="317"/>
      <c r="BV827" s="317"/>
      <c r="BW827" s="317"/>
      <c r="BX827" s="317"/>
      <c r="BY827" s="317"/>
      <c r="BZ827" s="317"/>
    </row>
    <row r="828" spans="3:78">
      <c r="C828" s="318"/>
      <c r="D828" s="318"/>
      <c r="E828" s="318"/>
      <c r="F828" s="307"/>
      <c r="G828" s="307"/>
      <c r="H828" s="307"/>
      <c r="I828" s="307"/>
      <c r="J828" s="307"/>
      <c r="K828" s="307"/>
      <c r="L828" s="307"/>
      <c r="M828" s="307"/>
      <c r="N828" s="307"/>
      <c r="O828" s="307"/>
      <c r="P828" s="307"/>
      <c r="Q828" s="307"/>
      <c r="R828" s="307"/>
      <c r="S828" s="307"/>
      <c r="T828" s="307"/>
      <c r="U828" s="307"/>
      <c r="V828" s="307"/>
      <c r="W828" s="317"/>
      <c r="X828" s="317"/>
      <c r="Y828" s="317"/>
      <c r="Z828" s="317"/>
      <c r="AA828" s="317"/>
      <c r="AB828" s="317"/>
      <c r="AC828" s="317"/>
      <c r="AD828" s="317"/>
      <c r="AE828" s="317"/>
      <c r="AF828" s="317"/>
      <c r="AG828" s="317"/>
      <c r="AH828" s="317"/>
      <c r="AI828" s="317"/>
      <c r="AJ828" s="317"/>
      <c r="AK828" s="317"/>
      <c r="AL828" s="317"/>
      <c r="AM828" s="317"/>
      <c r="AN828" s="317"/>
      <c r="AO828" s="317"/>
      <c r="AP828" s="317"/>
      <c r="AQ828" s="317"/>
      <c r="AR828" s="317"/>
      <c r="AS828" s="317"/>
      <c r="AT828" s="317"/>
      <c r="AU828" s="317"/>
      <c r="AV828" s="317"/>
      <c r="AW828" s="317"/>
      <c r="AX828" s="317"/>
      <c r="AY828" s="317"/>
      <c r="AZ828" s="317"/>
      <c r="BA828" s="317"/>
      <c r="BB828" s="317"/>
      <c r="BC828" s="317"/>
      <c r="BD828" s="317"/>
      <c r="BE828" s="317"/>
      <c r="BF828" s="317"/>
      <c r="BG828" s="317"/>
      <c r="BH828" s="317"/>
      <c r="BI828" s="317"/>
      <c r="BJ828" s="317"/>
      <c r="BK828" s="317"/>
      <c r="BL828" s="317"/>
      <c r="BM828" s="317"/>
      <c r="BN828" s="317"/>
      <c r="BO828" s="317"/>
      <c r="BP828" s="317"/>
      <c r="BQ828" s="317"/>
      <c r="BR828" s="317"/>
      <c r="BS828" s="317"/>
      <c r="BT828" s="317"/>
      <c r="BU828" s="317"/>
      <c r="BV828" s="317"/>
      <c r="BW828" s="317"/>
      <c r="BX828" s="317"/>
      <c r="BY828" s="317"/>
      <c r="BZ828" s="317"/>
    </row>
    <row r="829" spans="3:78">
      <c r="C829" s="318"/>
      <c r="D829" s="318"/>
      <c r="E829" s="318"/>
      <c r="F829" s="307"/>
      <c r="G829" s="307"/>
      <c r="H829" s="307"/>
      <c r="I829" s="307"/>
      <c r="J829" s="307"/>
      <c r="K829" s="307"/>
      <c r="L829" s="307"/>
      <c r="M829" s="307"/>
      <c r="N829" s="307"/>
      <c r="O829" s="307"/>
      <c r="P829" s="307"/>
      <c r="Q829" s="307"/>
      <c r="R829" s="307"/>
      <c r="S829" s="307"/>
      <c r="T829" s="307"/>
      <c r="U829" s="307"/>
      <c r="V829" s="307"/>
      <c r="W829" s="317"/>
      <c r="X829" s="317"/>
      <c r="Y829" s="317"/>
      <c r="Z829" s="317"/>
      <c r="AA829" s="317"/>
      <c r="AB829" s="317"/>
      <c r="AC829" s="317"/>
      <c r="AD829" s="317"/>
      <c r="AE829" s="317"/>
      <c r="AF829" s="317"/>
      <c r="AG829" s="317"/>
      <c r="AH829" s="317"/>
      <c r="AI829" s="317"/>
      <c r="AJ829" s="317"/>
      <c r="AK829" s="317"/>
      <c r="AL829" s="317"/>
      <c r="AM829" s="317"/>
      <c r="AN829" s="317"/>
      <c r="AO829" s="317"/>
      <c r="AP829" s="317"/>
      <c r="AQ829" s="317"/>
      <c r="AR829" s="317"/>
      <c r="AS829" s="317"/>
      <c r="AT829" s="317"/>
      <c r="AU829" s="317"/>
      <c r="AV829" s="317"/>
      <c r="AW829" s="317"/>
      <c r="AX829" s="317"/>
      <c r="AY829" s="317"/>
      <c r="AZ829" s="317"/>
      <c r="BA829" s="317"/>
      <c r="BB829" s="317"/>
      <c r="BC829" s="317"/>
      <c r="BD829" s="317"/>
      <c r="BE829" s="317"/>
      <c r="BF829" s="317"/>
      <c r="BG829" s="317"/>
      <c r="BH829" s="317"/>
      <c r="BI829" s="317"/>
      <c r="BJ829" s="317"/>
      <c r="BK829" s="317"/>
      <c r="BL829" s="317"/>
      <c r="BM829" s="317"/>
      <c r="BN829" s="317"/>
      <c r="BO829" s="317"/>
      <c r="BP829" s="317"/>
      <c r="BQ829" s="317"/>
      <c r="BR829" s="317"/>
      <c r="BS829" s="317"/>
      <c r="BT829" s="317"/>
      <c r="BU829" s="317"/>
      <c r="BV829" s="317"/>
      <c r="BW829" s="317"/>
      <c r="BX829" s="317"/>
      <c r="BY829" s="317"/>
      <c r="BZ829" s="317"/>
    </row>
    <row r="830" spans="3:78">
      <c r="C830" s="318"/>
      <c r="D830" s="318"/>
      <c r="E830" s="318"/>
      <c r="F830" s="307"/>
      <c r="G830" s="307"/>
      <c r="H830" s="307"/>
      <c r="I830" s="307"/>
      <c r="J830" s="307"/>
      <c r="K830" s="307"/>
      <c r="L830" s="307"/>
      <c r="M830" s="307"/>
      <c r="N830" s="307"/>
      <c r="O830" s="307"/>
      <c r="P830" s="307"/>
      <c r="Q830" s="307"/>
      <c r="R830" s="307"/>
      <c r="S830" s="307"/>
      <c r="T830" s="307"/>
      <c r="U830" s="307"/>
      <c r="V830" s="307"/>
      <c r="W830" s="317"/>
      <c r="X830" s="317"/>
      <c r="Y830" s="317"/>
      <c r="Z830" s="317"/>
      <c r="AA830" s="317"/>
      <c r="AB830" s="317"/>
      <c r="AC830" s="317"/>
      <c r="AD830" s="317"/>
      <c r="AE830" s="317"/>
      <c r="AF830" s="317"/>
      <c r="AG830" s="317"/>
      <c r="AH830" s="317"/>
      <c r="AI830" s="317"/>
      <c r="AJ830" s="317"/>
      <c r="AK830" s="317"/>
      <c r="AL830" s="317"/>
      <c r="AM830" s="317"/>
      <c r="AN830" s="317"/>
      <c r="AO830" s="317"/>
      <c r="AP830" s="317"/>
      <c r="AQ830" s="317"/>
      <c r="AR830" s="317"/>
      <c r="AS830" s="317"/>
      <c r="AT830" s="317"/>
      <c r="AU830" s="317"/>
      <c r="AV830" s="317"/>
      <c r="AW830" s="317"/>
      <c r="AX830" s="317"/>
      <c r="AY830" s="317"/>
      <c r="AZ830" s="317"/>
      <c r="BA830" s="317"/>
      <c r="BB830" s="317"/>
      <c r="BC830" s="317"/>
      <c r="BD830" s="317"/>
      <c r="BE830" s="317"/>
      <c r="BF830" s="317"/>
      <c r="BG830" s="317"/>
      <c r="BH830" s="317"/>
      <c r="BI830" s="317"/>
      <c r="BJ830" s="317"/>
      <c r="BK830" s="317"/>
      <c r="BL830" s="317"/>
      <c r="BM830" s="317"/>
      <c r="BN830" s="317"/>
      <c r="BO830" s="317"/>
      <c r="BP830" s="317"/>
      <c r="BQ830" s="317"/>
      <c r="BR830" s="317"/>
      <c r="BS830" s="317"/>
      <c r="BT830" s="317"/>
      <c r="BU830" s="317"/>
      <c r="BV830" s="317"/>
      <c r="BW830" s="317"/>
      <c r="BX830" s="317"/>
      <c r="BY830" s="317"/>
      <c r="BZ830" s="317"/>
    </row>
    <row r="831" spans="3:78">
      <c r="C831" s="318"/>
      <c r="D831" s="318"/>
      <c r="E831" s="318"/>
      <c r="F831" s="307"/>
      <c r="G831" s="307"/>
      <c r="H831" s="307"/>
      <c r="I831" s="307"/>
      <c r="J831" s="307"/>
      <c r="K831" s="307"/>
      <c r="L831" s="307"/>
      <c r="M831" s="307"/>
      <c r="N831" s="307"/>
      <c r="O831" s="307"/>
      <c r="P831" s="307"/>
      <c r="Q831" s="307"/>
      <c r="R831" s="307"/>
      <c r="S831" s="307"/>
      <c r="T831" s="307"/>
      <c r="U831" s="307"/>
      <c r="V831" s="307"/>
      <c r="W831" s="317"/>
      <c r="X831" s="317"/>
      <c r="Y831" s="317"/>
      <c r="Z831" s="317"/>
      <c r="AA831" s="317"/>
      <c r="AB831" s="317"/>
      <c r="AC831" s="317"/>
      <c r="AD831" s="317"/>
      <c r="AE831" s="317"/>
      <c r="AF831" s="317"/>
      <c r="AG831" s="317"/>
      <c r="AH831" s="317"/>
      <c r="AI831" s="317"/>
      <c r="AJ831" s="317"/>
      <c r="AK831" s="317"/>
      <c r="AL831" s="317"/>
      <c r="AM831" s="317"/>
      <c r="AN831" s="317"/>
      <c r="AO831" s="317"/>
      <c r="AP831" s="317"/>
      <c r="AQ831" s="317"/>
      <c r="AR831" s="317"/>
      <c r="AS831" s="317"/>
      <c r="AT831" s="317"/>
      <c r="AU831" s="317"/>
      <c r="AV831" s="317"/>
      <c r="AW831" s="317"/>
      <c r="AX831" s="317"/>
      <c r="AY831" s="317"/>
      <c r="AZ831" s="317"/>
      <c r="BA831" s="317"/>
      <c r="BB831" s="317"/>
      <c r="BC831" s="317"/>
      <c r="BD831" s="317"/>
      <c r="BE831" s="317"/>
      <c r="BF831" s="317"/>
      <c r="BG831" s="317"/>
      <c r="BH831" s="317"/>
      <c r="BI831" s="317"/>
      <c r="BJ831" s="317"/>
      <c r="BK831" s="317"/>
      <c r="BL831" s="317"/>
      <c r="BM831" s="317"/>
      <c r="BN831" s="317"/>
      <c r="BO831" s="317"/>
      <c r="BP831" s="317"/>
      <c r="BQ831" s="317"/>
      <c r="BR831" s="317"/>
      <c r="BS831" s="317"/>
      <c r="BT831" s="317"/>
      <c r="BU831" s="317"/>
      <c r="BV831" s="317"/>
      <c r="BW831" s="317"/>
      <c r="BX831" s="317"/>
      <c r="BY831" s="317"/>
      <c r="BZ831" s="317"/>
    </row>
    <row r="832" spans="3:78">
      <c r="C832" s="318"/>
      <c r="D832" s="318"/>
      <c r="E832" s="318"/>
      <c r="F832" s="307"/>
      <c r="G832" s="307"/>
      <c r="H832" s="307"/>
      <c r="I832" s="307"/>
      <c r="J832" s="307"/>
      <c r="K832" s="307"/>
      <c r="L832" s="307"/>
      <c r="M832" s="307"/>
      <c r="N832" s="307"/>
      <c r="O832" s="307"/>
      <c r="P832" s="307"/>
      <c r="Q832" s="307"/>
      <c r="R832" s="307"/>
      <c r="S832" s="307"/>
      <c r="T832" s="307"/>
      <c r="U832" s="307"/>
      <c r="V832" s="307"/>
      <c r="W832" s="317"/>
      <c r="X832" s="317"/>
      <c r="Y832" s="317"/>
      <c r="Z832" s="317"/>
      <c r="AA832" s="317"/>
      <c r="AB832" s="317"/>
      <c r="AC832" s="317"/>
      <c r="AD832" s="317"/>
      <c r="AE832" s="317"/>
      <c r="AF832" s="317"/>
      <c r="AG832" s="317"/>
      <c r="AH832" s="317"/>
      <c r="AI832" s="317"/>
      <c r="AJ832" s="317"/>
      <c r="AK832" s="317"/>
      <c r="AL832" s="317"/>
      <c r="AM832" s="317"/>
      <c r="AN832" s="317"/>
      <c r="AO832" s="317"/>
      <c r="AP832" s="317"/>
      <c r="AQ832" s="317"/>
      <c r="AR832" s="317"/>
      <c r="AS832" s="317"/>
      <c r="AT832" s="317"/>
      <c r="AU832" s="317"/>
      <c r="AV832" s="317"/>
      <c r="AW832" s="317"/>
      <c r="AX832" s="317"/>
      <c r="AY832" s="317"/>
      <c r="AZ832" s="317"/>
      <c r="BA832" s="317"/>
      <c r="BB832" s="317"/>
      <c r="BC832" s="317"/>
      <c r="BD832" s="317"/>
      <c r="BE832" s="317"/>
      <c r="BF832" s="317"/>
      <c r="BG832" s="317"/>
      <c r="BH832" s="317"/>
      <c r="BI832" s="317"/>
      <c r="BJ832" s="317"/>
      <c r="BK832" s="317"/>
      <c r="BL832" s="317"/>
      <c r="BM832" s="317"/>
      <c r="BN832" s="317"/>
      <c r="BO832" s="317"/>
      <c r="BP832" s="317"/>
      <c r="BQ832" s="317"/>
      <c r="BR832" s="317"/>
      <c r="BS832" s="317"/>
      <c r="BT832" s="317"/>
      <c r="BU832" s="317"/>
      <c r="BV832" s="317"/>
      <c r="BW832" s="317"/>
      <c r="BX832" s="317"/>
      <c r="BY832" s="317"/>
      <c r="BZ832" s="317"/>
    </row>
    <row r="833" spans="3:78">
      <c r="C833" s="318"/>
      <c r="D833" s="318"/>
      <c r="E833" s="318"/>
      <c r="F833" s="307"/>
      <c r="G833" s="307"/>
      <c r="H833" s="307"/>
      <c r="I833" s="307"/>
      <c r="J833" s="307"/>
      <c r="K833" s="307"/>
      <c r="L833" s="307"/>
      <c r="M833" s="307"/>
      <c r="N833" s="307"/>
      <c r="O833" s="307"/>
      <c r="P833" s="307"/>
      <c r="Q833" s="307"/>
      <c r="R833" s="307"/>
      <c r="S833" s="307"/>
      <c r="T833" s="307"/>
      <c r="U833" s="307"/>
      <c r="V833" s="307"/>
      <c r="W833" s="317"/>
      <c r="X833" s="317"/>
      <c r="Y833" s="317"/>
      <c r="Z833" s="317"/>
      <c r="AA833" s="317"/>
      <c r="AB833" s="317"/>
      <c r="AC833" s="317"/>
      <c r="AD833" s="317"/>
      <c r="AE833" s="317"/>
      <c r="AF833" s="317"/>
      <c r="AG833" s="317"/>
      <c r="AH833" s="317"/>
      <c r="AI833" s="317"/>
      <c r="AJ833" s="317"/>
      <c r="AK833" s="317"/>
      <c r="AL833" s="317"/>
      <c r="AM833" s="317"/>
      <c r="AN833" s="317"/>
      <c r="AO833" s="317"/>
      <c r="AP833" s="317"/>
      <c r="AQ833" s="317"/>
      <c r="AR833" s="317"/>
      <c r="AS833" s="317"/>
      <c r="AT833" s="317"/>
      <c r="AU833" s="317"/>
      <c r="AV833" s="317"/>
      <c r="AW833" s="317"/>
      <c r="AX833" s="317"/>
      <c r="AY833" s="317"/>
      <c r="AZ833" s="317"/>
      <c r="BA833" s="317"/>
      <c r="BB833" s="317"/>
      <c r="BC833" s="317"/>
      <c r="BD833" s="317"/>
      <c r="BE833" s="317"/>
      <c r="BF833" s="317"/>
      <c r="BG833" s="317"/>
      <c r="BH833" s="317"/>
      <c r="BI833" s="317"/>
      <c r="BJ833" s="317"/>
      <c r="BK833" s="317"/>
      <c r="BL833" s="317"/>
      <c r="BM833" s="317"/>
      <c r="BN833" s="317"/>
      <c r="BO833" s="317"/>
      <c r="BP833" s="317"/>
      <c r="BQ833" s="317"/>
      <c r="BR833" s="317"/>
      <c r="BS833" s="317"/>
      <c r="BT833" s="317"/>
      <c r="BU833" s="317"/>
      <c r="BV833" s="317"/>
      <c r="BW833" s="317"/>
      <c r="BX833" s="317"/>
      <c r="BY833" s="317"/>
      <c r="BZ833" s="317"/>
    </row>
    <row r="834" spans="3:78">
      <c r="C834" s="318"/>
      <c r="D834" s="318"/>
      <c r="E834" s="318"/>
      <c r="F834" s="307"/>
      <c r="G834" s="307"/>
      <c r="H834" s="307"/>
      <c r="I834" s="307"/>
      <c r="J834" s="307"/>
      <c r="K834" s="307"/>
      <c r="L834" s="307"/>
      <c r="M834" s="307"/>
      <c r="N834" s="307"/>
      <c r="O834" s="307"/>
      <c r="P834" s="307"/>
      <c r="Q834" s="307"/>
      <c r="R834" s="307"/>
      <c r="S834" s="307"/>
      <c r="T834" s="307"/>
      <c r="U834" s="307"/>
      <c r="V834" s="307"/>
      <c r="W834" s="317"/>
      <c r="X834" s="317"/>
      <c r="Y834" s="317"/>
      <c r="Z834" s="317"/>
      <c r="AA834" s="317"/>
      <c r="AB834" s="317"/>
      <c r="AC834" s="317"/>
      <c r="AD834" s="317"/>
      <c r="AE834" s="317"/>
      <c r="AF834" s="317"/>
      <c r="AG834" s="317"/>
      <c r="AH834" s="317"/>
      <c r="AI834" s="317"/>
      <c r="AJ834" s="317"/>
      <c r="AK834" s="317"/>
      <c r="AL834" s="317"/>
      <c r="AM834" s="317"/>
      <c r="AN834" s="317"/>
      <c r="AO834" s="317"/>
      <c r="AP834" s="317"/>
      <c r="AQ834" s="317"/>
      <c r="AR834" s="317"/>
      <c r="AS834" s="317"/>
      <c r="AT834" s="317"/>
      <c r="AU834" s="317"/>
      <c r="AV834" s="317"/>
      <c r="AW834" s="317"/>
      <c r="AX834" s="317"/>
      <c r="AY834" s="317"/>
      <c r="AZ834" s="317"/>
      <c r="BA834" s="317"/>
      <c r="BB834" s="317"/>
      <c r="BC834" s="317"/>
      <c r="BD834" s="317"/>
      <c r="BE834" s="317"/>
      <c r="BF834" s="317"/>
      <c r="BG834" s="317"/>
      <c r="BH834" s="317"/>
      <c r="BI834" s="317"/>
      <c r="BJ834" s="317"/>
      <c r="BK834" s="317"/>
      <c r="BL834" s="317"/>
      <c r="BM834" s="317"/>
      <c r="BN834" s="317"/>
      <c r="BO834" s="317"/>
      <c r="BP834" s="317"/>
      <c r="BQ834" s="317"/>
      <c r="BR834" s="317"/>
      <c r="BS834" s="317"/>
      <c r="BT834" s="317"/>
      <c r="BU834" s="317"/>
      <c r="BV834" s="317"/>
      <c r="BW834" s="317"/>
      <c r="BX834" s="317"/>
      <c r="BY834" s="317"/>
      <c r="BZ834" s="317"/>
    </row>
    <row r="835" spans="3:78">
      <c r="C835" s="318"/>
      <c r="D835" s="318"/>
      <c r="E835" s="318"/>
      <c r="F835" s="307"/>
      <c r="G835" s="307"/>
      <c r="H835" s="307"/>
      <c r="I835" s="307"/>
      <c r="J835" s="307"/>
      <c r="K835" s="307"/>
      <c r="L835" s="307"/>
      <c r="M835" s="307"/>
      <c r="N835" s="307"/>
      <c r="O835" s="307"/>
      <c r="P835" s="307"/>
      <c r="Q835" s="307"/>
      <c r="R835" s="307"/>
      <c r="S835" s="307"/>
      <c r="T835" s="307"/>
      <c r="U835" s="307"/>
      <c r="V835" s="307"/>
      <c r="W835" s="317"/>
      <c r="X835" s="317"/>
      <c r="Y835" s="317"/>
      <c r="Z835" s="317"/>
      <c r="AA835" s="317"/>
      <c r="AB835" s="317"/>
      <c r="AC835" s="317"/>
      <c r="AD835" s="317"/>
      <c r="AE835" s="317"/>
      <c r="AF835" s="317"/>
      <c r="AG835" s="317"/>
      <c r="AH835" s="317"/>
      <c r="AI835" s="317"/>
      <c r="AJ835" s="317"/>
      <c r="AK835" s="317"/>
      <c r="AL835" s="317"/>
      <c r="AM835" s="317"/>
      <c r="AN835" s="317"/>
      <c r="AO835" s="317"/>
      <c r="AP835" s="317"/>
      <c r="AQ835" s="317"/>
      <c r="AR835" s="317"/>
      <c r="AS835" s="317"/>
      <c r="AT835" s="317"/>
      <c r="AU835" s="317"/>
      <c r="AV835" s="317"/>
      <c r="AW835" s="317"/>
      <c r="AX835" s="317"/>
      <c r="AY835" s="317"/>
      <c r="AZ835" s="317"/>
      <c r="BA835" s="317"/>
      <c r="BB835" s="317"/>
      <c r="BC835" s="317"/>
      <c r="BD835" s="317"/>
      <c r="BE835" s="317"/>
      <c r="BF835" s="317"/>
      <c r="BG835" s="317"/>
      <c r="BH835" s="317"/>
      <c r="BI835" s="317"/>
      <c r="BJ835" s="317"/>
      <c r="BK835" s="317"/>
      <c r="BL835" s="317"/>
      <c r="BM835" s="317"/>
      <c r="BN835" s="317"/>
      <c r="BO835" s="317"/>
      <c r="BP835" s="317"/>
      <c r="BQ835" s="317"/>
      <c r="BR835" s="317"/>
      <c r="BS835" s="317"/>
      <c r="BT835" s="317"/>
      <c r="BU835" s="317"/>
      <c r="BV835" s="317"/>
      <c r="BW835" s="317"/>
      <c r="BX835" s="317"/>
      <c r="BY835" s="317"/>
      <c r="BZ835" s="317"/>
    </row>
    <row r="836" spans="3:78">
      <c r="C836" s="318"/>
      <c r="D836" s="318"/>
      <c r="E836" s="318"/>
      <c r="F836" s="307"/>
      <c r="G836" s="307"/>
      <c r="H836" s="307"/>
      <c r="I836" s="307"/>
      <c r="J836" s="307"/>
      <c r="K836" s="307"/>
      <c r="L836" s="307"/>
      <c r="M836" s="307"/>
      <c r="N836" s="307"/>
      <c r="O836" s="307"/>
      <c r="P836" s="307"/>
      <c r="Q836" s="307"/>
      <c r="R836" s="307"/>
      <c r="S836" s="307"/>
      <c r="T836" s="307"/>
      <c r="U836" s="307"/>
      <c r="V836" s="307"/>
      <c r="W836" s="317"/>
      <c r="X836" s="317"/>
      <c r="Y836" s="317"/>
      <c r="Z836" s="317"/>
      <c r="AA836" s="317"/>
      <c r="AB836" s="317"/>
      <c r="AC836" s="317"/>
      <c r="AD836" s="317"/>
      <c r="AE836" s="317"/>
      <c r="AF836" s="317"/>
      <c r="AG836" s="317"/>
      <c r="AH836" s="317"/>
      <c r="AI836" s="317"/>
      <c r="AJ836" s="317"/>
      <c r="AK836" s="317"/>
      <c r="AL836" s="317"/>
      <c r="AM836" s="317"/>
      <c r="AN836" s="317"/>
      <c r="AO836" s="317"/>
      <c r="AP836" s="317"/>
      <c r="AQ836" s="317"/>
      <c r="AR836" s="317"/>
      <c r="AS836" s="317"/>
      <c r="AT836" s="317"/>
      <c r="AU836" s="317"/>
      <c r="AV836" s="317"/>
      <c r="AW836" s="317"/>
      <c r="AX836" s="317"/>
      <c r="AY836" s="317"/>
      <c r="AZ836" s="317"/>
      <c r="BA836" s="317"/>
      <c r="BB836" s="317"/>
      <c r="BC836" s="317"/>
      <c r="BD836" s="317"/>
      <c r="BE836" s="317"/>
      <c r="BF836" s="317"/>
      <c r="BG836" s="317"/>
      <c r="BH836" s="317"/>
      <c r="BI836" s="317"/>
      <c r="BJ836" s="317"/>
      <c r="BK836" s="317"/>
      <c r="BL836" s="317"/>
      <c r="BM836" s="317"/>
      <c r="BN836" s="317"/>
      <c r="BO836" s="317"/>
      <c r="BP836" s="317"/>
      <c r="BQ836" s="317"/>
      <c r="BR836" s="317"/>
      <c r="BS836" s="317"/>
      <c r="BT836" s="317"/>
      <c r="BU836" s="317"/>
      <c r="BV836" s="317"/>
      <c r="BW836" s="317"/>
      <c r="BX836" s="317"/>
      <c r="BY836" s="317"/>
      <c r="BZ836" s="317"/>
    </row>
    <row r="837" spans="3:78">
      <c r="C837" s="318"/>
      <c r="D837" s="318"/>
      <c r="E837" s="318"/>
      <c r="F837" s="307"/>
      <c r="G837" s="307"/>
      <c r="H837" s="307"/>
      <c r="I837" s="307"/>
      <c r="J837" s="307"/>
      <c r="K837" s="307"/>
      <c r="L837" s="307"/>
      <c r="M837" s="307"/>
      <c r="N837" s="307"/>
      <c r="O837" s="307"/>
      <c r="P837" s="307"/>
      <c r="Q837" s="307"/>
      <c r="R837" s="307"/>
      <c r="S837" s="307"/>
      <c r="T837" s="307"/>
      <c r="U837" s="307"/>
      <c r="V837" s="307"/>
      <c r="W837" s="317"/>
      <c r="X837" s="317"/>
      <c r="Y837" s="317"/>
      <c r="Z837" s="317"/>
      <c r="AA837" s="317"/>
      <c r="AB837" s="317"/>
      <c r="AC837" s="317"/>
      <c r="AD837" s="317"/>
      <c r="AE837" s="317"/>
      <c r="AF837" s="317"/>
      <c r="AG837" s="317"/>
      <c r="AH837" s="317"/>
      <c r="AI837" s="317"/>
      <c r="AJ837" s="317"/>
      <c r="AK837" s="317"/>
      <c r="AL837" s="317"/>
      <c r="AM837" s="317"/>
      <c r="AN837" s="317"/>
      <c r="AO837" s="317"/>
      <c r="AP837" s="317"/>
      <c r="AQ837" s="317"/>
      <c r="AR837" s="317"/>
      <c r="AS837" s="317"/>
      <c r="AT837" s="317"/>
      <c r="AU837" s="317"/>
      <c r="AV837" s="317"/>
      <c r="AW837" s="317"/>
      <c r="AX837" s="317"/>
      <c r="AY837" s="317"/>
      <c r="AZ837" s="317"/>
      <c r="BA837" s="317"/>
      <c r="BB837" s="317"/>
      <c r="BC837" s="317"/>
      <c r="BD837" s="317"/>
      <c r="BE837" s="317"/>
      <c r="BF837" s="317"/>
      <c r="BG837" s="317"/>
      <c r="BH837" s="317"/>
      <c r="BI837" s="317"/>
      <c r="BJ837" s="317"/>
      <c r="BK837" s="317"/>
      <c r="BL837" s="317"/>
      <c r="BM837" s="317"/>
      <c r="BN837" s="317"/>
      <c r="BO837" s="317"/>
      <c r="BP837" s="317"/>
      <c r="BQ837" s="317"/>
      <c r="BR837" s="317"/>
      <c r="BS837" s="317"/>
      <c r="BT837" s="317"/>
      <c r="BU837" s="317"/>
      <c r="BV837" s="317"/>
      <c r="BW837" s="317"/>
      <c r="BX837" s="317"/>
      <c r="BY837" s="317"/>
      <c r="BZ837" s="317"/>
    </row>
    <row r="838" spans="3:78">
      <c r="C838" s="318"/>
      <c r="D838" s="318"/>
      <c r="E838" s="318"/>
      <c r="F838" s="307"/>
      <c r="G838" s="307"/>
      <c r="H838" s="307"/>
      <c r="I838" s="307"/>
      <c r="J838" s="307"/>
      <c r="K838" s="307"/>
      <c r="L838" s="307"/>
      <c r="M838" s="307"/>
      <c r="N838" s="307"/>
      <c r="O838" s="307"/>
      <c r="P838" s="307"/>
      <c r="Q838" s="307"/>
      <c r="R838" s="307"/>
      <c r="S838" s="307"/>
      <c r="T838" s="307"/>
      <c r="U838" s="307"/>
      <c r="V838" s="307"/>
      <c r="W838" s="317"/>
      <c r="X838" s="317"/>
      <c r="Y838" s="317"/>
      <c r="Z838" s="317"/>
      <c r="AA838" s="317"/>
      <c r="AB838" s="317"/>
      <c r="AC838" s="317"/>
      <c r="AD838" s="317"/>
      <c r="AE838" s="317"/>
      <c r="AF838" s="317"/>
      <c r="AG838" s="317"/>
      <c r="AH838" s="317"/>
      <c r="AI838" s="317"/>
      <c r="AJ838" s="317"/>
      <c r="AK838" s="317"/>
      <c r="AL838" s="317"/>
      <c r="AM838" s="317"/>
      <c r="AN838" s="317"/>
      <c r="AO838" s="317"/>
      <c r="AP838" s="317"/>
      <c r="AQ838" s="317"/>
      <c r="AR838" s="317"/>
      <c r="AS838" s="317"/>
      <c r="AT838" s="317"/>
      <c r="AU838" s="317"/>
      <c r="AV838" s="317"/>
      <c r="AW838" s="317"/>
      <c r="AX838" s="317"/>
      <c r="AY838" s="317"/>
      <c r="AZ838" s="317"/>
      <c r="BA838" s="317"/>
      <c r="BB838" s="317"/>
      <c r="BC838" s="317"/>
      <c r="BD838" s="317"/>
      <c r="BE838" s="317"/>
      <c r="BF838" s="317"/>
      <c r="BG838" s="317"/>
      <c r="BH838" s="317"/>
      <c r="BI838" s="317"/>
      <c r="BJ838" s="317"/>
      <c r="BK838" s="317"/>
      <c r="BL838" s="317"/>
      <c r="BM838" s="317"/>
      <c r="BN838" s="317"/>
      <c r="BO838" s="317"/>
      <c r="BP838" s="317"/>
      <c r="BQ838" s="317"/>
      <c r="BR838" s="317"/>
      <c r="BS838" s="317"/>
      <c r="BT838" s="317"/>
      <c r="BU838" s="317"/>
      <c r="BV838" s="317"/>
      <c r="BW838" s="317"/>
      <c r="BX838" s="317"/>
      <c r="BY838" s="317"/>
      <c r="BZ838" s="317"/>
    </row>
    <row r="839" spans="3:78">
      <c r="C839" s="318"/>
      <c r="D839" s="318"/>
      <c r="E839" s="318"/>
      <c r="F839" s="307"/>
      <c r="G839" s="307"/>
      <c r="H839" s="307"/>
      <c r="I839" s="307"/>
      <c r="J839" s="307"/>
      <c r="K839" s="307"/>
      <c r="L839" s="307"/>
      <c r="M839" s="307"/>
      <c r="N839" s="307"/>
      <c r="O839" s="307"/>
      <c r="P839" s="307"/>
      <c r="Q839" s="307"/>
      <c r="R839" s="307"/>
      <c r="S839" s="307"/>
      <c r="T839" s="307"/>
      <c r="U839" s="307"/>
      <c r="V839" s="307"/>
      <c r="W839" s="317"/>
      <c r="X839" s="317"/>
      <c r="Y839" s="317"/>
      <c r="Z839" s="317"/>
      <c r="AA839" s="317"/>
      <c r="AB839" s="317"/>
      <c r="AC839" s="317"/>
      <c r="AD839" s="317"/>
      <c r="AE839" s="317"/>
      <c r="AF839" s="317"/>
      <c r="AG839" s="317"/>
      <c r="AH839" s="317"/>
      <c r="AI839" s="317"/>
      <c r="AJ839" s="317"/>
      <c r="AK839" s="317"/>
      <c r="AL839" s="317"/>
      <c r="AM839" s="317"/>
      <c r="AN839" s="317"/>
      <c r="AO839" s="317"/>
      <c r="AP839" s="317"/>
      <c r="AQ839" s="317"/>
      <c r="AR839" s="317"/>
      <c r="AS839" s="317"/>
      <c r="AT839" s="317"/>
      <c r="AU839" s="317"/>
      <c r="AV839" s="317"/>
      <c r="AW839" s="317"/>
      <c r="AX839" s="317"/>
      <c r="AY839" s="317"/>
      <c r="AZ839" s="317"/>
      <c r="BA839" s="317"/>
      <c r="BB839" s="317"/>
      <c r="BC839" s="317"/>
      <c r="BD839" s="317"/>
      <c r="BE839" s="317"/>
      <c r="BF839" s="317"/>
      <c r="BG839" s="317"/>
      <c r="BH839" s="317"/>
      <c r="BI839" s="317"/>
      <c r="BJ839" s="317"/>
      <c r="BK839" s="317"/>
      <c r="BL839" s="317"/>
      <c r="BM839" s="317"/>
      <c r="BN839" s="317"/>
      <c r="BO839" s="317"/>
      <c r="BP839" s="317"/>
      <c r="BQ839" s="317"/>
      <c r="BR839" s="317"/>
      <c r="BS839" s="317"/>
      <c r="BT839" s="317"/>
      <c r="BU839" s="317"/>
      <c r="BV839" s="317"/>
      <c r="BW839" s="317"/>
      <c r="BX839" s="317"/>
      <c r="BY839" s="317"/>
      <c r="BZ839" s="317"/>
    </row>
    <row r="840" spans="3:78">
      <c r="C840" s="318"/>
      <c r="D840" s="318"/>
      <c r="E840" s="318"/>
      <c r="F840" s="307"/>
      <c r="G840" s="307"/>
      <c r="H840" s="307"/>
      <c r="I840" s="307"/>
      <c r="J840" s="307"/>
      <c r="K840" s="307"/>
      <c r="L840" s="307"/>
      <c r="M840" s="307"/>
      <c r="N840" s="307"/>
      <c r="O840" s="307"/>
      <c r="P840" s="307"/>
      <c r="Q840" s="307"/>
      <c r="R840" s="307"/>
      <c r="S840" s="307"/>
      <c r="T840" s="307"/>
      <c r="U840" s="307"/>
      <c r="V840" s="307"/>
      <c r="W840" s="317"/>
      <c r="X840" s="317"/>
      <c r="Y840" s="317"/>
      <c r="Z840" s="317"/>
      <c r="AA840" s="317"/>
      <c r="AB840" s="317"/>
      <c r="AC840" s="317"/>
      <c r="AD840" s="317"/>
      <c r="AE840" s="317"/>
      <c r="AF840" s="317"/>
      <c r="AG840" s="317"/>
      <c r="AH840" s="317"/>
      <c r="AI840" s="317"/>
      <c r="AJ840" s="317"/>
      <c r="AK840" s="317"/>
      <c r="AL840" s="317"/>
      <c r="AM840" s="317"/>
      <c r="AN840" s="317"/>
      <c r="AO840" s="317"/>
      <c r="AP840" s="317"/>
      <c r="AQ840" s="317"/>
      <c r="AR840" s="317"/>
      <c r="AS840" s="317"/>
      <c r="AT840" s="317"/>
      <c r="AU840" s="317"/>
      <c r="AV840" s="317"/>
      <c r="AW840" s="317"/>
      <c r="AX840" s="317"/>
      <c r="AY840" s="317"/>
      <c r="AZ840" s="317"/>
      <c r="BA840" s="317"/>
      <c r="BB840" s="317"/>
      <c r="BC840" s="317"/>
      <c r="BD840" s="317"/>
      <c r="BE840" s="317"/>
      <c r="BF840" s="317"/>
      <c r="BG840" s="317"/>
      <c r="BH840" s="317"/>
      <c r="BI840" s="317"/>
      <c r="BJ840" s="317"/>
      <c r="BK840" s="317"/>
      <c r="BL840" s="317"/>
      <c r="BM840" s="317"/>
      <c r="BN840" s="317"/>
      <c r="BO840" s="317"/>
      <c r="BP840" s="317"/>
      <c r="BQ840" s="317"/>
      <c r="BR840" s="317"/>
      <c r="BS840" s="317"/>
      <c r="BT840" s="317"/>
      <c r="BU840" s="317"/>
      <c r="BV840" s="317"/>
      <c r="BW840" s="317"/>
      <c r="BX840" s="317"/>
      <c r="BY840" s="317"/>
      <c r="BZ840" s="317"/>
    </row>
    <row r="841" spans="3:78">
      <c r="C841" s="318"/>
      <c r="D841" s="318"/>
      <c r="E841" s="318"/>
      <c r="F841" s="307"/>
      <c r="G841" s="307"/>
      <c r="H841" s="307"/>
      <c r="I841" s="307"/>
      <c r="J841" s="307"/>
      <c r="K841" s="307"/>
      <c r="L841" s="307"/>
      <c r="M841" s="307"/>
      <c r="N841" s="307"/>
      <c r="O841" s="307"/>
      <c r="P841" s="307"/>
      <c r="Q841" s="307"/>
      <c r="R841" s="307"/>
      <c r="S841" s="307"/>
      <c r="T841" s="307"/>
      <c r="U841" s="307"/>
      <c r="V841" s="307"/>
      <c r="W841" s="317"/>
      <c r="X841" s="317"/>
      <c r="Y841" s="317"/>
      <c r="Z841" s="317"/>
      <c r="AA841" s="317"/>
      <c r="AB841" s="317"/>
      <c r="AC841" s="317"/>
      <c r="AD841" s="317"/>
      <c r="AE841" s="317"/>
      <c r="AF841" s="317"/>
      <c r="AG841" s="317"/>
      <c r="AH841" s="317"/>
      <c r="AI841" s="317"/>
      <c r="AJ841" s="317"/>
      <c r="AK841" s="317"/>
      <c r="AL841" s="317"/>
      <c r="AM841" s="317"/>
      <c r="AN841" s="317"/>
      <c r="AO841" s="317"/>
      <c r="AP841" s="317"/>
      <c r="AQ841" s="317"/>
      <c r="AR841" s="317"/>
      <c r="AS841" s="317"/>
      <c r="AT841" s="317"/>
      <c r="AU841" s="317"/>
      <c r="AV841" s="317"/>
      <c r="AW841" s="317"/>
      <c r="AX841" s="317"/>
      <c r="AY841" s="317"/>
      <c r="AZ841" s="317"/>
      <c r="BA841" s="317"/>
      <c r="BB841" s="317"/>
      <c r="BC841" s="317"/>
      <c r="BD841" s="317"/>
      <c r="BE841" s="317"/>
      <c r="BF841" s="317"/>
      <c r="BG841" s="317"/>
      <c r="BH841" s="317"/>
      <c r="BI841" s="317"/>
      <c r="BJ841" s="317"/>
      <c r="BK841" s="317"/>
      <c r="BL841" s="317"/>
      <c r="BM841" s="317"/>
      <c r="BN841" s="317"/>
      <c r="BO841" s="317"/>
      <c r="BP841" s="317"/>
      <c r="BQ841" s="317"/>
      <c r="BR841" s="317"/>
      <c r="BS841" s="317"/>
      <c r="BT841" s="317"/>
      <c r="BU841" s="317"/>
      <c r="BV841" s="317"/>
      <c r="BW841" s="317"/>
      <c r="BX841" s="317"/>
      <c r="BY841" s="317"/>
      <c r="BZ841" s="317"/>
    </row>
    <row r="842" spans="3:78">
      <c r="C842" s="318"/>
      <c r="D842" s="318"/>
      <c r="E842" s="318"/>
      <c r="F842" s="307"/>
      <c r="G842" s="307"/>
      <c r="H842" s="307"/>
      <c r="I842" s="307"/>
      <c r="J842" s="307"/>
      <c r="K842" s="307"/>
      <c r="L842" s="307"/>
      <c r="M842" s="307"/>
      <c r="N842" s="307"/>
      <c r="O842" s="307"/>
      <c r="P842" s="307"/>
      <c r="Q842" s="307"/>
      <c r="R842" s="307"/>
      <c r="S842" s="307"/>
      <c r="T842" s="307"/>
      <c r="U842" s="307"/>
      <c r="V842" s="307"/>
      <c r="W842" s="317"/>
      <c r="X842" s="317"/>
      <c r="Y842" s="317"/>
      <c r="Z842" s="317"/>
      <c r="AA842" s="317"/>
      <c r="AB842" s="317"/>
      <c r="AC842" s="317"/>
      <c r="AD842" s="317"/>
      <c r="AE842" s="317"/>
      <c r="AF842" s="317"/>
      <c r="AG842" s="317"/>
      <c r="AH842" s="317"/>
      <c r="AI842" s="317"/>
      <c r="AJ842" s="317"/>
      <c r="AK842" s="317"/>
      <c r="AL842" s="317"/>
      <c r="AM842" s="317"/>
      <c r="AN842" s="317"/>
      <c r="AO842" s="317"/>
      <c r="AP842" s="317"/>
      <c r="AQ842" s="317"/>
      <c r="AR842" s="317"/>
      <c r="AS842" s="317"/>
      <c r="AT842" s="317"/>
      <c r="AU842" s="317"/>
      <c r="AV842" s="317"/>
      <c r="AW842" s="317"/>
      <c r="AX842" s="317"/>
      <c r="AY842" s="317"/>
      <c r="AZ842" s="317"/>
      <c r="BA842" s="317"/>
      <c r="BB842" s="317"/>
      <c r="BC842" s="317"/>
      <c r="BD842" s="317"/>
      <c r="BE842" s="317"/>
      <c r="BF842" s="317"/>
      <c r="BG842" s="317"/>
      <c r="BH842" s="317"/>
      <c r="BI842" s="317"/>
      <c r="BJ842" s="317"/>
      <c r="BK842" s="317"/>
      <c r="BL842" s="317"/>
      <c r="BM842" s="317"/>
      <c r="BN842" s="317"/>
      <c r="BO842" s="317"/>
      <c r="BP842" s="317"/>
      <c r="BQ842" s="317"/>
      <c r="BR842" s="317"/>
      <c r="BS842" s="317"/>
      <c r="BT842" s="317"/>
      <c r="BU842" s="317"/>
      <c r="BV842" s="317"/>
      <c r="BW842" s="317"/>
      <c r="BX842" s="317"/>
      <c r="BY842" s="317"/>
      <c r="BZ842" s="317"/>
    </row>
    <row r="843" spans="3:78">
      <c r="C843" s="318"/>
      <c r="D843" s="318"/>
      <c r="E843" s="318"/>
      <c r="F843" s="307"/>
      <c r="G843" s="307"/>
      <c r="H843" s="307"/>
      <c r="I843" s="307"/>
      <c r="J843" s="307"/>
      <c r="K843" s="307"/>
      <c r="L843" s="307"/>
      <c r="M843" s="307"/>
      <c r="N843" s="307"/>
      <c r="O843" s="307"/>
      <c r="P843" s="307"/>
      <c r="Q843" s="307"/>
      <c r="R843" s="307"/>
      <c r="S843" s="307"/>
      <c r="T843" s="307"/>
      <c r="U843" s="307"/>
      <c r="V843" s="307"/>
      <c r="W843" s="317"/>
      <c r="X843" s="317"/>
      <c r="Y843" s="317"/>
      <c r="Z843" s="317"/>
      <c r="AA843" s="317"/>
      <c r="AB843" s="317"/>
      <c r="AC843" s="317"/>
      <c r="AD843" s="317"/>
      <c r="AE843" s="317"/>
      <c r="AF843" s="317"/>
      <c r="AG843" s="317"/>
      <c r="AH843" s="317"/>
      <c r="AI843" s="317"/>
      <c r="AJ843" s="317"/>
      <c r="AK843" s="317"/>
      <c r="AL843" s="317"/>
      <c r="AM843" s="317"/>
      <c r="AN843" s="317"/>
      <c r="AO843" s="317"/>
      <c r="AP843" s="317"/>
      <c r="AQ843" s="317"/>
      <c r="AR843" s="317"/>
      <c r="AS843" s="317"/>
      <c r="AT843" s="317"/>
      <c r="AU843" s="317"/>
      <c r="AV843" s="317"/>
      <c r="AW843" s="317"/>
      <c r="AX843" s="317"/>
      <c r="AY843" s="317"/>
      <c r="AZ843" s="317"/>
      <c r="BA843" s="317"/>
      <c r="BB843" s="317"/>
      <c r="BC843" s="317"/>
      <c r="BD843" s="317"/>
      <c r="BE843" s="317"/>
      <c r="BF843" s="317"/>
      <c r="BG843" s="317"/>
      <c r="BH843" s="317"/>
      <c r="BI843" s="317"/>
      <c r="BJ843" s="317"/>
      <c r="BK843" s="317"/>
      <c r="BL843" s="317"/>
      <c r="BM843" s="317"/>
      <c r="BN843" s="317"/>
      <c r="BO843" s="317"/>
      <c r="BP843" s="317"/>
      <c r="BQ843" s="317"/>
      <c r="BR843" s="317"/>
      <c r="BS843" s="317"/>
      <c r="BT843" s="317"/>
      <c r="BU843" s="317"/>
      <c r="BV843" s="317"/>
      <c r="BW843" s="317"/>
      <c r="BX843" s="317"/>
      <c r="BY843" s="317"/>
      <c r="BZ843" s="317"/>
    </row>
    <row r="844" spans="3:78">
      <c r="C844" s="318"/>
      <c r="D844" s="318"/>
      <c r="E844" s="318"/>
      <c r="F844" s="307"/>
      <c r="G844" s="307"/>
      <c r="H844" s="307"/>
      <c r="I844" s="307"/>
      <c r="J844" s="307"/>
      <c r="K844" s="307"/>
      <c r="L844" s="307"/>
      <c r="M844" s="307"/>
      <c r="N844" s="307"/>
      <c r="O844" s="307"/>
      <c r="P844" s="307"/>
      <c r="Q844" s="307"/>
      <c r="R844" s="307"/>
      <c r="S844" s="307"/>
      <c r="T844" s="307"/>
      <c r="U844" s="307"/>
      <c r="V844" s="307"/>
      <c r="W844" s="317"/>
      <c r="X844" s="317"/>
      <c r="Y844" s="317"/>
      <c r="Z844" s="317"/>
      <c r="AA844" s="317"/>
      <c r="AB844" s="317"/>
      <c r="AC844" s="317"/>
      <c r="AD844" s="317"/>
      <c r="AE844" s="317"/>
      <c r="AF844" s="317"/>
      <c r="AG844" s="317"/>
      <c r="AH844" s="317"/>
      <c r="AI844" s="317"/>
      <c r="AJ844" s="317"/>
      <c r="AK844" s="317"/>
      <c r="AL844" s="317"/>
      <c r="AM844" s="317"/>
      <c r="AN844" s="317"/>
      <c r="AO844" s="317"/>
      <c r="AP844" s="317"/>
      <c r="AQ844" s="317"/>
      <c r="AR844" s="317"/>
      <c r="AS844" s="317"/>
      <c r="AT844" s="317"/>
      <c r="AU844" s="317"/>
      <c r="AV844" s="317"/>
      <c r="AW844" s="317"/>
      <c r="AX844" s="317"/>
      <c r="AY844" s="317"/>
      <c r="AZ844" s="317"/>
      <c r="BA844" s="317"/>
      <c r="BB844" s="317"/>
      <c r="BC844" s="317"/>
      <c r="BD844" s="317"/>
      <c r="BE844" s="317"/>
      <c r="BF844" s="317"/>
      <c r="BG844" s="317"/>
      <c r="BH844" s="317"/>
      <c r="BI844" s="317"/>
      <c r="BJ844" s="317"/>
      <c r="BK844" s="317"/>
      <c r="BL844" s="317"/>
      <c r="BM844" s="317"/>
      <c r="BN844" s="317"/>
      <c r="BO844" s="317"/>
      <c r="BP844" s="317"/>
      <c r="BQ844" s="317"/>
      <c r="BR844" s="317"/>
      <c r="BS844" s="317"/>
      <c r="BT844" s="317"/>
      <c r="BU844" s="317"/>
      <c r="BV844" s="317"/>
      <c r="BW844" s="317"/>
      <c r="BX844" s="317"/>
      <c r="BY844" s="317"/>
      <c r="BZ844" s="317"/>
    </row>
    <row r="845" spans="3:78">
      <c r="C845" s="318"/>
      <c r="D845" s="318"/>
      <c r="E845" s="318"/>
      <c r="F845" s="307"/>
      <c r="G845" s="307"/>
      <c r="H845" s="307"/>
      <c r="I845" s="307"/>
      <c r="J845" s="307"/>
      <c r="K845" s="307"/>
      <c r="L845" s="307"/>
      <c r="M845" s="307"/>
      <c r="N845" s="307"/>
      <c r="O845" s="307"/>
      <c r="P845" s="307"/>
      <c r="Q845" s="307"/>
      <c r="R845" s="307"/>
      <c r="S845" s="307"/>
      <c r="T845" s="307"/>
      <c r="U845" s="307"/>
      <c r="V845" s="307"/>
      <c r="W845" s="317"/>
      <c r="X845" s="317"/>
      <c r="Y845" s="317"/>
      <c r="Z845" s="317"/>
      <c r="AA845" s="317"/>
      <c r="AB845" s="317"/>
      <c r="AC845" s="317"/>
      <c r="AD845" s="317"/>
      <c r="AE845" s="317"/>
      <c r="AF845" s="317"/>
      <c r="AG845" s="317"/>
      <c r="AH845" s="317"/>
      <c r="AI845" s="317"/>
      <c r="AJ845" s="317"/>
      <c r="AK845" s="317"/>
      <c r="AL845" s="317"/>
      <c r="AM845" s="317"/>
      <c r="AN845" s="317"/>
      <c r="AO845" s="317"/>
      <c r="AP845" s="317"/>
      <c r="AQ845" s="317"/>
      <c r="AR845" s="317"/>
      <c r="AS845" s="317"/>
      <c r="AT845" s="317"/>
      <c r="AU845" s="317"/>
      <c r="AV845" s="317"/>
      <c r="AW845" s="317"/>
      <c r="AX845" s="317"/>
      <c r="AY845" s="317"/>
      <c r="AZ845" s="317"/>
      <c r="BA845" s="317"/>
      <c r="BB845" s="317"/>
      <c r="BC845" s="317"/>
      <c r="BD845" s="317"/>
      <c r="BE845" s="317"/>
      <c r="BF845" s="317"/>
      <c r="BG845" s="317"/>
      <c r="BH845" s="317"/>
      <c r="BI845" s="317"/>
      <c r="BJ845" s="317"/>
      <c r="BK845" s="317"/>
      <c r="BL845" s="317"/>
      <c r="BM845" s="317"/>
      <c r="BN845" s="317"/>
      <c r="BO845" s="317"/>
      <c r="BP845" s="317"/>
      <c r="BQ845" s="317"/>
      <c r="BR845" s="317"/>
      <c r="BS845" s="317"/>
      <c r="BT845" s="317"/>
      <c r="BU845" s="317"/>
      <c r="BV845" s="317"/>
      <c r="BW845" s="317"/>
      <c r="BX845" s="317"/>
      <c r="BY845" s="317"/>
      <c r="BZ845" s="317"/>
    </row>
    <row r="846" spans="3:78">
      <c r="C846" s="318"/>
      <c r="D846" s="318"/>
      <c r="E846" s="318"/>
      <c r="F846" s="307"/>
      <c r="G846" s="307"/>
      <c r="H846" s="307"/>
      <c r="I846" s="307"/>
      <c r="J846" s="307"/>
      <c r="K846" s="307"/>
      <c r="L846" s="307"/>
      <c r="M846" s="307"/>
      <c r="N846" s="307"/>
      <c r="O846" s="307"/>
      <c r="P846" s="307"/>
      <c r="Q846" s="307"/>
      <c r="R846" s="307"/>
      <c r="S846" s="307"/>
      <c r="T846" s="307"/>
      <c r="U846" s="307"/>
      <c r="V846" s="307"/>
      <c r="W846" s="317"/>
      <c r="X846" s="317"/>
      <c r="Y846" s="317"/>
      <c r="Z846" s="317"/>
      <c r="AA846" s="317"/>
      <c r="AB846" s="317"/>
      <c r="AC846" s="317"/>
      <c r="AD846" s="317"/>
      <c r="AE846" s="317"/>
      <c r="AF846" s="317"/>
      <c r="AG846" s="317"/>
      <c r="AH846" s="317"/>
      <c r="AI846" s="317"/>
      <c r="AJ846" s="317"/>
      <c r="AK846" s="317"/>
      <c r="AL846" s="317"/>
      <c r="AM846" s="317"/>
      <c r="AN846" s="317"/>
      <c r="AO846" s="317"/>
      <c r="AP846" s="317"/>
      <c r="AQ846" s="317"/>
      <c r="AR846" s="317"/>
      <c r="AS846" s="317"/>
      <c r="AT846" s="317"/>
      <c r="AU846" s="317"/>
      <c r="AV846" s="317"/>
      <c r="AW846" s="317"/>
      <c r="AX846" s="317"/>
      <c r="AY846" s="317"/>
      <c r="AZ846" s="317"/>
      <c r="BA846" s="317"/>
      <c r="BB846" s="317"/>
      <c r="BC846" s="317"/>
      <c r="BD846" s="317"/>
      <c r="BE846" s="317"/>
      <c r="BF846" s="317"/>
      <c r="BG846" s="317"/>
      <c r="BH846" s="317"/>
      <c r="BI846" s="317"/>
      <c r="BJ846" s="317"/>
      <c r="BK846" s="317"/>
      <c r="BL846" s="317"/>
      <c r="BM846" s="317"/>
      <c r="BN846" s="317"/>
      <c r="BO846" s="317"/>
      <c r="BP846" s="317"/>
      <c r="BQ846" s="317"/>
      <c r="BR846" s="317"/>
      <c r="BS846" s="317"/>
      <c r="BT846" s="317"/>
      <c r="BU846" s="317"/>
      <c r="BV846" s="317"/>
      <c r="BW846" s="317"/>
      <c r="BX846" s="317"/>
      <c r="BY846" s="317"/>
      <c r="BZ846" s="317"/>
    </row>
    <row r="847" spans="3:78">
      <c r="C847" s="318"/>
      <c r="D847" s="318"/>
      <c r="E847" s="318"/>
      <c r="F847" s="307"/>
      <c r="G847" s="307"/>
      <c r="H847" s="307"/>
      <c r="I847" s="307"/>
      <c r="J847" s="307"/>
      <c r="K847" s="307"/>
      <c r="L847" s="307"/>
      <c r="M847" s="307"/>
      <c r="N847" s="307"/>
      <c r="O847" s="307"/>
      <c r="P847" s="307"/>
      <c r="Q847" s="307"/>
      <c r="R847" s="307"/>
      <c r="S847" s="307"/>
      <c r="T847" s="307"/>
      <c r="U847" s="307"/>
      <c r="V847" s="307"/>
      <c r="W847" s="317"/>
      <c r="X847" s="317"/>
      <c r="Y847" s="317"/>
      <c r="Z847" s="317"/>
      <c r="AA847" s="317"/>
      <c r="AB847" s="317"/>
      <c r="AC847" s="317"/>
      <c r="AD847" s="317"/>
      <c r="AE847" s="317"/>
      <c r="AF847" s="317"/>
      <c r="AG847" s="317"/>
      <c r="AH847" s="317"/>
      <c r="AI847" s="317"/>
      <c r="AJ847" s="317"/>
      <c r="AK847" s="317"/>
      <c r="AL847" s="317"/>
      <c r="AM847" s="317"/>
      <c r="AN847" s="317"/>
      <c r="AO847" s="317"/>
      <c r="AP847" s="317"/>
      <c r="AQ847" s="317"/>
      <c r="AR847" s="317"/>
      <c r="AS847" s="317"/>
      <c r="AT847" s="317"/>
      <c r="AU847" s="317"/>
      <c r="AV847" s="317"/>
      <c r="AW847" s="317"/>
      <c r="AX847" s="317"/>
      <c r="AY847" s="317"/>
      <c r="AZ847" s="317"/>
      <c r="BA847" s="317"/>
      <c r="BB847" s="317"/>
      <c r="BC847" s="317"/>
      <c r="BD847" s="317"/>
      <c r="BE847" s="317"/>
      <c r="BF847" s="317"/>
      <c r="BG847" s="317"/>
      <c r="BH847" s="317"/>
      <c r="BI847" s="317"/>
      <c r="BJ847" s="317"/>
      <c r="BK847" s="317"/>
      <c r="BL847" s="317"/>
      <c r="BM847" s="317"/>
      <c r="BN847" s="317"/>
      <c r="BO847" s="317"/>
      <c r="BP847" s="317"/>
      <c r="BQ847" s="317"/>
      <c r="BR847" s="317"/>
      <c r="BS847" s="317"/>
      <c r="BT847" s="317"/>
      <c r="BU847" s="317"/>
      <c r="BV847" s="317"/>
      <c r="BW847" s="317"/>
      <c r="BX847" s="317"/>
      <c r="BY847" s="317"/>
      <c r="BZ847" s="317"/>
    </row>
    <row r="848" spans="3:78">
      <c r="C848" s="318"/>
      <c r="D848" s="318"/>
      <c r="E848" s="318"/>
      <c r="F848" s="307"/>
      <c r="G848" s="307"/>
      <c r="H848" s="307"/>
      <c r="I848" s="307"/>
      <c r="J848" s="307"/>
      <c r="K848" s="307"/>
      <c r="L848" s="307"/>
      <c r="M848" s="307"/>
      <c r="N848" s="307"/>
      <c r="O848" s="307"/>
      <c r="P848" s="307"/>
      <c r="Q848" s="307"/>
      <c r="R848" s="307"/>
      <c r="S848" s="307"/>
      <c r="T848" s="307"/>
      <c r="U848" s="307"/>
      <c r="V848" s="307"/>
      <c r="W848" s="317"/>
      <c r="X848" s="317"/>
      <c r="Y848" s="317"/>
      <c r="Z848" s="317"/>
      <c r="AA848" s="317"/>
      <c r="AB848" s="317"/>
      <c r="AC848" s="317"/>
      <c r="AD848" s="317"/>
      <c r="AE848" s="317"/>
      <c r="AF848" s="317"/>
      <c r="AG848" s="317"/>
      <c r="AH848" s="317"/>
      <c r="AI848" s="317"/>
      <c r="AJ848" s="317"/>
      <c r="AK848" s="317"/>
      <c r="AL848" s="317"/>
      <c r="AM848" s="317"/>
      <c r="AN848" s="317"/>
      <c r="AO848" s="317"/>
      <c r="AP848" s="317"/>
      <c r="AQ848" s="317"/>
      <c r="AR848" s="317"/>
      <c r="AS848" s="317"/>
      <c r="AT848" s="317"/>
      <c r="AU848" s="317"/>
      <c r="AV848" s="317"/>
      <c r="AW848" s="317"/>
      <c r="AX848" s="317"/>
      <c r="AY848" s="317"/>
      <c r="AZ848" s="317"/>
      <c r="BA848" s="317"/>
      <c r="BB848" s="317"/>
      <c r="BC848" s="317"/>
      <c r="BD848" s="317"/>
      <c r="BE848" s="317"/>
      <c r="BF848" s="317"/>
      <c r="BG848" s="317"/>
      <c r="BH848" s="317"/>
      <c r="BI848" s="317"/>
      <c r="BJ848" s="317"/>
      <c r="BK848" s="317"/>
      <c r="BL848" s="317"/>
      <c r="BM848" s="317"/>
      <c r="BN848" s="317"/>
      <c r="BO848" s="317"/>
      <c r="BP848" s="317"/>
      <c r="BQ848" s="317"/>
      <c r="BR848" s="317"/>
      <c r="BS848" s="317"/>
      <c r="BT848" s="317"/>
      <c r="BU848" s="317"/>
      <c r="BV848" s="317"/>
      <c r="BW848" s="317"/>
      <c r="BX848" s="317"/>
      <c r="BY848" s="317"/>
      <c r="BZ848" s="317"/>
    </row>
    <row r="849" spans="3:78">
      <c r="C849" s="318"/>
      <c r="D849" s="318"/>
      <c r="E849" s="318"/>
      <c r="F849" s="307"/>
      <c r="G849" s="307"/>
      <c r="H849" s="307"/>
      <c r="I849" s="307"/>
      <c r="J849" s="307"/>
      <c r="K849" s="307"/>
      <c r="L849" s="307"/>
      <c r="M849" s="307"/>
      <c r="N849" s="307"/>
      <c r="O849" s="307"/>
      <c r="P849" s="307"/>
      <c r="Q849" s="307"/>
      <c r="R849" s="307"/>
      <c r="S849" s="307"/>
      <c r="T849" s="307"/>
      <c r="U849" s="307"/>
      <c r="V849" s="307"/>
      <c r="W849" s="317"/>
      <c r="X849" s="317"/>
      <c r="Y849" s="317"/>
      <c r="Z849" s="317"/>
      <c r="AA849" s="317"/>
      <c r="AB849" s="317"/>
      <c r="AC849" s="317"/>
      <c r="AD849" s="317"/>
      <c r="AE849" s="317"/>
      <c r="AF849" s="317"/>
      <c r="AG849" s="317"/>
      <c r="AH849" s="317"/>
      <c r="AI849" s="317"/>
      <c r="AJ849" s="317"/>
      <c r="AK849" s="317"/>
      <c r="AL849" s="317"/>
      <c r="AM849" s="317"/>
      <c r="AN849" s="317"/>
      <c r="AO849" s="317"/>
      <c r="AP849" s="317"/>
      <c r="AQ849" s="317"/>
      <c r="AR849" s="317"/>
      <c r="AS849" s="317"/>
      <c r="AT849" s="317"/>
      <c r="AU849" s="317"/>
      <c r="AV849" s="317"/>
      <c r="AW849" s="317"/>
      <c r="AX849" s="317"/>
      <c r="AY849" s="317"/>
      <c r="AZ849" s="317"/>
      <c r="BA849" s="317"/>
      <c r="BB849" s="317"/>
      <c r="BC849" s="317"/>
      <c r="BD849" s="317"/>
      <c r="BE849" s="317"/>
      <c r="BF849" s="317"/>
      <c r="BG849" s="317"/>
      <c r="BH849" s="317"/>
      <c r="BI849" s="317"/>
      <c r="BJ849" s="317"/>
      <c r="BK849" s="317"/>
      <c r="BL849" s="317"/>
      <c r="BM849" s="317"/>
      <c r="BN849" s="317"/>
      <c r="BO849" s="317"/>
      <c r="BP849" s="317"/>
      <c r="BQ849" s="317"/>
      <c r="BR849" s="317"/>
      <c r="BS849" s="317"/>
      <c r="BT849" s="317"/>
      <c r="BU849" s="317"/>
      <c r="BV849" s="317"/>
      <c r="BW849" s="317"/>
      <c r="BX849" s="317"/>
      <c r="BY849" s="317"/>
      <c r="BZ849" s="317"/>
    </row>
    <row r="850" spans="3:78">
      <c r="C850" s="318"/>
      <c r="D850" s="318"/>
      <c r="E850" s="318"/>
      <c r="F850" s="307"/>
      <c r="G850" s="307"/>
      <c r="H850" s="307"/>
      <c r="I850" s="307"/>
      <c r="J850" s="307"/>
      <c r="K850" s="307"/>
      <c r="L850" s="307"/>
      <c r="M850" s="307"/>
      <c r="N850" s="307"/>
      <c r="O850" s="307"/>
      <c r="P850" s="307"/>
      <c r="Q850" s="307"/>
      <c r="R850" s="307"/>
      <c r="S850" s="307"/>
      <c r="T850" s="307"/>
      <c r="U850" s="307"/>
      <c r="V850" s="307"/>
      <c r="W850" s="317"/>
      <c r="X850" s="317"/>
      <c r="Y850" s="317"/>
      <c r="Z850" s="317"/>
      <c r="AA850" s="317"/>
      <c r="AB850" s="317"/>
      <c r="AC850" s="317"/>
      <c r="AD850" s="317"/>
      <c r="AE850" s="317"/>
      <c r="AF850" s="317"/>
      <c r="AG850" s="317"/>
      <c r="AH850" s="317"/>
      <c r="AI850" s="317"/>
      <c r="AJ850" s="317"/>
      <c r="AK850" s="317"/>
      <c r="AL850" s="317"/>
      <c r="AM850" s="317"/>
      <c r="AN850" s="317"/>
      <c r="AO850" s="317"/>
      <c r="AP850" s="317"/>
      <c r="AQ850" s="317"/>
      <c r="AR850" s="317"/>
      <c r="AS850" s="317"/>
      <c r="AT850" s="317"/>
      <c r="AU850" s="317"/>
      <c r="AV850" s="317"/>
      <c r="AW850" s="317"/>
      <c r="AX850" s="317"/>
      <c r="AY850" s="317"/>
      <c r="AZ850" s="317"/>
      <c r="BA850" s="317"/>
      <c r="BB850" s="317"/>
      <c r="BC850" s="317"/>
      <c r="BD850" s="317"/>
      <c r="BE850" s="317"/>
      <c r="BF850" s="317"/>
      <c r="BG850" s="317"/>
      <c r="BH850" s="317"/>
      <c r="BI850" s="317"/>
      <c r="BJ850" s="317"/>
      <c r="BK850" s="317"/>
      <c r="BL850" s="317"/>
      <c r="BM850" s="317"/>
      <c r="BN850" s="317"/>
      <c r="BO850" s="317"/>
      <c r="BP850" s="317"/>
      <c r="BQ850" s="317"/>
      <c r="BR850" s="317"/>
      <c r="BS850" s="317"/>
      <c r="BT850" s="317"/>
      <c r="BU850" s="317"/>
      <c r="BV850" s="317"/>
      <c r="BW850" s="317"/>
      <c r="BX850" s="317"/>
      <c r="BY850" s="317"/>
      <c r="BZ850" s="317"/>
    </row>
    <row r="851" spans="3:78">
      <c r="C851" s="318"/>
      <c r="D851" s="318"/>
      <c r="E851" s="318"/>
      <c r="F851" s="307"/>
      <c r="G851" s="307"/>
      <c r="H851" s="307"/>
      <c r="I851" s="307"/>
      <c r="J851" s="307"/>
      <c r="K851" s="307"/>
      <c r="L851" s="307"/>
      <c r="M851" s="307"/>
      <c r="N851" s="307"/>
      <c r="O851" s="307"/>
      <c r="P851" s="307"/>
      <c r="Q851" s="307"/>
      <c r="R851" s="307"/>
      <c r="S851" s="307"/>
      <c r="T851" s="307"/>
      <c r="U851" s="307"/>
      <c r="V851" s="307"/>
      <c r="W851" s="317"/>
      <c r="X851" s="317"/>
      <c r="Y851" s="317"/>
      <c r="Z851" s="317"/>
      <c r="AA851" s="317"/>
      <c r="AB851" s="317"/>
      <c r="AC851" s="317"/>
      <c r="AD851" s="317"/>
      <c r="AE851" s="317"/>
      <c r="AF851" s="317"/>
      <c r="AG851" s="317"/>
      <c r="AH851" s="317"/>
      <c r="AI851" s="317"/>
      <c r="AJ851" s="317"/>
      <c r="AK851" s="317"/>
      <c r="AL851" s="317"/>
      <c r="AM851" s="317"/>
      <c r="AN851" s="317"/>
      <c r="AO851" s="317"/>
      <c r="AP851" s="317"/>
      <c r="AQ851" s="317"/>
      <c r="AR851" s="317"/>
      <c r="AS851" s="317"/>
      <c r="AT851" s="317"/>
      <c r="AU851" s="317"/>
      <c r="AV851" s="317"/>
      <c r="AW851" s="317"/>
      <c r="AX851" s="317"/>
      <c r="AY851" s="317"/>
      <c r="AZ851" s="317"/>
      <c r="BA851" s="317"/>
      <c r="BB851" s="317"/>
      <c r="BC851" s="317"/>
      <c r="BD851" s="317"/>
      <c r="BE851" s="317"/>
      <c r="BF851" s="317"/>
      <c r="BG851" s="317"/>
      <c r="BH851" s="317"/>
      <c r="BI851" s="317"/>
      <c r="BJ851" s="317"/>
      <c r="BK851" s="317"/>
      <c r="BL851" s="317"/>
      <c r="BM851" s="317"/>
      <c r="BN851" s="317"/>
      <c r="BO851" s="317"/>
      <c r="BP851" s="317"/>
      <c r="BQ851" s="317"/>
      <c r="BR851" s="317"/>
      <c r="BS851" s="317"/>
      <c r="BT851" s="317"/>
      <c r="BU851" s="317"/>
      <c r="BV851" s="317"/>
      <c r="BW851" s="317"/>
      <c r="BX851" s="317"/>
      <c r="BY851" s="317"/>
      <c r="BZ851" s="317"/>
    </row>
    <row r="852" spans="3:78">
      <c r="C852" s="318"/>
      <c r="D852" s="318"/>
      <c r="E852" s="318"/>
      <c r="F852" s="307"/>
      <c r="G852" s="307"/>
      <c r="H852" s="307"/>
      <c r="I852" s="307"/>
      <c r="J852" s="307"/>
      <c r="K852" s="307"/>
      <c r="L852" s="307"/>
      <c r="M852" s="307"/>
      <c r="N852" s="307"/>
      <c r="O852" s="307"/>
      <c r="P852" s="307"/>
      <c r="Q852" s="307"/>
      <c r="R852" s="307"/>
      <c r="S852" s="307"/>
      <c r="T852" s="307"/>
      <c r="U852" s="307"/>
      <c r="V852" s="307"/>
      <c r="W852" s="317"/>
      <c r="X852" s="317"/>
      <c r="Y852" s="317"/>
      <c r="Z852" s="317"/>
      <c r="AA852" s="317"/>
      <c r="AB852" s="317"/>
      <c r="AC852" s="317"/>
      <c r="AD852" s="317"/>
      <c r="AE852" s="317"/>
      <c r="AF852" s="317"/>
      <c r="AG852" s="317"/>
      <c r="AH852" s="317"/>
      <c r="AI852" s="317"/>
      <c r="AJ852" s="317"/>
      <c r="AK852" s="317"/>
      <c r="AL852" s="317"/>
      <c r="AM852" s="317"/>
      <c r="AN852" s="317"/>
      <c r="AO852" s="317"/>
      <c r="AP852" s="317"/>
      <c r="AQ852" s="317"/>
      <c r="AR852" s="317"/>
      <c r="AS852" s="317"/>
      <c r="AT852" s="317"/>
      <c r="AU852" s="317"/>
      <c r="AV852" s="317"/>
      <c r="AW852" s="317"/>
      <c r="AX852" s="317"/>
      <c r="AY852" s="317"/>
      <c r="AZ852" s="317"/>
      <c r="BA852" s="317"/>
      <c r="BB852" s="317"/>
      <c r="BC852" s="317"/>
      <c r="BD852" s="317"/>
      <c r="BE852" s="317"/>
      <c r="BF852" s="317"/>
      <c r="BG852" s="317"/>
      <c r="BH852" s="317"/>
      <c r="BI852" s="317"/>
      <c r="BJ852" s="317"/>
      <c r="BK852" s="317"/>
      <c r="BL852" s="317"/>
      <c r="BM852" s="317"/>
      <c r="BN852" s="317"/>
      <c r="BO852" s="317"/>
      <c r="BP852" s="317"/>
      <c r="BQ852" s="317"/>
      <c r="BR852" s="317"/>
      <c r="BS852" s="317"/>
      <c r="BT852" s="317"/>
      <c r="BU852" s="317"/>
      <c r="BV852" s="317"/>
      <c r="BW852" s="317"/>
      <c r="BX852" s="317"/>
      <c r="BY852" s="317"/>
      <c r="BZ852" s="317"/>
    </row>
    <row r="853" spans="3:78">
      <c r="C853" s="318"/>
      <c r="D853" s="318"/>
      <c r="E853" s="318"/>
      <c r="F853" s="307"/>
      <c r="G853" s="307"/>
      <c r="H853" s="307"/>
      <c r="I853" s="307"/>
      <c r="J853" s="307"/>
      <c r="K853" s="307"/>
      <c r="L853" s="307"/>
      <c r="M853" s="307"/>
      <c r="N853" s="307"/>
      <c r="O853" s="307"/>
      <c r="P853" s="307"/>
      <c r="Q853" s="307"/>
      <c r="R853" s="307"/>
      <c r="S853" s="307"/>
      <c r="T853" s="307"/>
      <c r="U853" s="307"/>
      <c r="V853" s="307"/>
      <c r="W853" s="317"/>
      <c r="X853" s="317"/>
      <c r="Y853" s="317"/>
      <c r="Z853" s="317"/>
      <c r="AA853" s="317"/>
      <c r="AB853" s="317"/>
      <c r="AC853" s="317"/>
      <c r="AD853" s="317"/>
      <c r="AE853" s="317"/>
      <c r="AF853" s="317"/>
      <c r="AG853" s="317"/>
      <c r="AH853" s="317"/>
      <c r="AI853" s="317"/>
      <c r="AJ853" s="317"/>
      <c r="AK853" s="317"/>
      <c r="AL853" s="317"/>
      <c r="AM853" s="317"/>
      <c r="AN853" s="317"/>
      <c r="AO853" s="317"/>
      <c r="AP853" s="317"/>
      <c r="AQ853" s="317"/>
      <c r="AR853" s="317"/>
      <c r="AS853" s="317"/>
      <c r="AT853" s="317"/>
      <c r="AU853" s="317"/>
      <c r="AV853" s="317"/>
      <c r="AW853" s="317"/>
      <c r="AX853" s="317"/>
      <c r="AY853" s="317"/>
      <c r="AZ853" s="317"/>
      <c r="BA853" s="317"/>
      <c r="BB853" s="317"/>
      <c r="BC853" s="317"/>
      <c r="BD853" s="317"/>
      <c r="BE853" s="317"/>
      <c r="BF853" s="317"/>
      <c r="BG853" s="317"/>
      <c r="BH853" s="317"/>
      <c r="BI853" s="317"/>
      <c r="BJ853" s="317"/>
      <c r="BK853" s="317"/>
      <c r="BL853" s="317"/>
      <c r="BM853" s="317"/>
      <c r="BN853" s="317"/>
      <c r="BO853" s="317"/>
      <c r="BP853" s="317"/>
      <c r="BQ853" s="317"/>
      <c r="BR853" s="317"/>
      <c r="BS853" s="317"/>
      <c r="BT853" s="317"/>
      <c r="BU853" s="317"/>
      <c r="BV853" s="317"/>
      <c r="BW853" s="317"/>
      <c r="BX853" s="317"/>
      <c r="BY853" s="317"/>
      <c r="BZ853" s="317"/>
    </row>
    <row r="854" spans="3:78">
      <c r="C854" s="318"/>
      <c r="D854" s="318"/>
      <c r="E854" s="318"/>
      <c r="F854" s="307"/>
      <c r="G854" s="307"/>
      <c r="H854" s="307"/>
      <c r="I854" s="307"/>
      <c r="J854" s="307"/>
      <c r="K854" s="307"/>
      <c r="L854" s="307"/>
      <c r="M854" s="307"/>
      <c r="N854" s="307"/>
      <c r="O854" s="307"/>
      <c r="P854" s="307"/>
      <c r="Q854" s="307"/>
      <c r="R854" s="307"/>
      <c r="S854" s="307"/>
      <c r="T854" s="307"/>
      <c r="U854" s="307"/>
      <c r="V854" s="307"/>
      <c r="W854" s="317"/>
      <c r="X854" s="317"/>
      <c r="Y854" s="317"/>
      <c r="Z854" s="317"/>
      <c r="AA854" s="317"/>
      <c r="AB854" s="317"/>
      <c r="AC854" s="317"/>
      <c r="AD854" s="317"/>
      <c r="AE854" s="317"/>
      <c r="AF854" s="317"/>
      <c r="AG854" s="317"/>
      <c r="AH854" s="317"/>
      <c r="AI854" s="317"/>
      <c r="AJ854" s="317"/>
      <c r="AK854" s="317"/>
      <c r="AL854" s="317"/>
      <c r="AM854" s="317"/>
      <c r="AN854" s="317"/>
      <c r="AO854" s="317"/>
      <c r="AP854" s="317"/>
      <c r="AQ854" s="317"/>
      <c r="AR854" s="317"/>
      <c r="AS854" s="317"/>
      <c r="AT854" s="317"/>
      <c r="AU854" s="317"/>
      <c r="AV854" s="317"/>
      <c r="AW854" s="317"/>
      <c r="AX854" s="317"/>
      <c r="AY854" s="317"/>
      <c r="AZ854" s="317"/>
      <c r="BA854" s="317"/>
      <c r="BB854" s="317"/>
      <c r="BC854" s="317"/>
      <c r="BD854" s="317"/>
      <c r="BE854" s="317"/>
      <c r="BF854" s="317"/>
      <c r="BG854" s="317"/>
      <c r="BH854" s="317"/>
      <c r="BI854" s="317"/>
      <c r="BJ854" s="317"/>
      <c r="BK854" s="317"/>
      <c r="BL854" s="317"/>
      <c r="BM854" s="317"/>
      <c r="BN854" s="317"/>
      <c r="BO854" s="317"/>
      <c r="BP854" s="317"/>
      <c r="BQ854" s="317"/>
      <c r="BR854" s="317"/>
      <c r="BS854" s="317"/>
      <c r="BT854" s="317"/>
      <c r="BU854" s="317"/>
      <c r="BV854" s="317"/>
      <c r="BW854" s="317"/>
      <c r="BX854" s="317"/>
      <c r="BY854" s="317"/>
      <c r="BZ854" s="317"/>
    </row>
    <row r="855" spans="3:78">
      <c r="C855" s="318"/>
      <c r="D855" s="318"/>
      <c r="E855" s="318"/>
      <c r="F855" s="307"/>
      <c r="G855" s="307"/>
      <c r="H855" s="307"/>
      <c r="I855" s="307"/>
      <c r="J855" s="307"/>
      <c r="K855" s="307"/>
      <c r="L855" s="307"/>
      <c r="M855" s="307"/>
      <c r="N855" s="307"/>
      <c r="O855" s="307"/>
      <c r="P855" s="307"/>
      <c r="Q855" s="307"/>
      <c r="R855" s="307"/>
      <c r="S855" s="307"/>
      <c r="T855" s="307"/>
      <c r="U855" s="307"/>
      <c r="V855" s="307"/>
      <c r="W855" s="317"/>
      <c r="X855" s="317"/>
      <c r="Y855" s="317"/>
      <c r="Z855" s="317"/>
      <c r="AA855" s="317"/>
      <c r="AB855" s="317"/>
      <c r="AC855" s="317"/>
      <c r="AD855" s="317"/>
      <c r="AE855" s="317"/>
      <c r="AF855" s="317"/>
      <c r="AG855" s="317"/>
      <c r="AH855" s="317"/>
      <c r="AI855" s="317"/>
      <c r="AJ855" s="317"/>
      <c r="AK855" s="317"/>
      <c r="AL855" s="317"/>
      <c r="AM855" s="317"/>
      <c r="AN855" s="317"/>
      <c r="AO855" s="317"/>
      <c r="AP855" s="317"/>
      <c r="AQ855" s="317"/>
      <c r="AR855" s="317"/>
      <c r="AS855" s="317"/>
      <c r="AT855" s="317"/>
      <c r="AU855" s="317"/>
      <c r="AV855" s="317"/>
      <c r="AW855" s="317"/>
      <c r="AX855" s="317"/>
      <c r="AY855" s="317"/>
      <c r="AZ855" s="317"/>
      <c r="BA855" s="317"/>
      <c r="BB855" s="317"/>
      <c r="BC855" s="317"/>
      <c r="BD855" s="317"/>
      <c r="BE855" s="317"/>
      <c r="BF855" s="317"/>
      <c r="BG855" s="317"/>
      <c r="BH855" s="317"/>
      <c r="BI855" s="317"/>
      <c r="BJ855" s="317"/>
      <c r="BK855" s="317"/>
      <c r="BL855" s="317"/>
      <c r="BM855" s="317"/>
      <c r="BN855" s="317"/>
      <c r="BO855" s="317"/>
      <c r="BP855" s="317"/>
      <c r="BQ855" s="317"/>
      <c r="BR855" s="317"/>
      <c r="BS855" s="317"/>
      <c r="BT855" s="317"/>
      <c r="BU855" s="317"/>
      <c r="BV855" s="317"/>
      <c r="BW855" s="317"/>
      <c r="BX855" s="317"/>
      <c r="BY855" s="317"/>
      <c r="BZ855" s="317"/>
    </row>
    <row r="856" spans="3:78">
      <c r="C856" s="318"/>
      <c r="D856" s="318"/>
      <c r="E856" s="318"/>
      <c r="F856" s="307"/>
      <c r="G856" s="307"/>
      <c r="H856" s="307"/>
      <c r="I856" s="307"/>
      <c r="J856" s="307"/>
      <c r="K856" s="307"/>
      <c r="L856" s="307"/>
      <c r="M856" s="307"/>
      <c r="N856" s="307"/>
      <c r="O856" s="307"/>
      <c r="P856" s="307"/>
      <c r="Q856" s="307"/>
      <c r="R856" s="307"/>
      <c r="S856" s="307"/>
      <c r="T856" s="307"/>
      <c r="U856" s="307"/>
      <c r="V856" s="307"/>
      <c r="W856" s="317"/>
      <c r="X856" s="317"/>
      <c r="Y856" s="317"/>
      <c r="Z856" s="317"/>
      <c r="AA856" s="317"/>
      <c r="AB856" s="317"/>
      <c r="AC856" s="317"/>
      <c r="AD856" s="317"/>
      <c r="AE856" s="317"/>
      <c r="AF856" s="317"/>
      <c r="AG856" s="317"/>
      <c r="AH856" s="317"/>
      <c r="AI856" s="317"/>
      <c r="AJ856" s="317"/>
      <c r="AK856" s="317"/>
      <c r="AL856" s="317"/>
      <c r="AM856" s="317"/>
      <c r="AN856" s="317"/>
      <c r="AO856" s="317"/>
      <c r="AP856" s="317"/>
      <c r="AQ856" s="317"/>
      <c r="AR856" s="317"/>
      <c r="AS856" s="317"/>
      <c r="AT856" s="317"/>
      <c r="AU856" s="317"/>
      <c r="AV856" s="317"/>
      <c r="AW856" s="317"/>
      <c r="AX856" s="317"/>
      <c r="AY856" s="317"/>
      <c r="AZ856" s="317"/>
      <c r="BA856" s="317"/>
      <c r="BB856" s="317"/>
      <c r="BC856" s="317"/>
      <c r="BD856" s="317"/>
      <c r="BE856" s="317"/>
      <c r="BF856" s="317"/>
      <c r="BG856" s="317"/>
      <c r="BH856" s="317"/>
      <c r="BI856" s="317"/>
      <c r="BJ856" s="317"/>
      <c r="BK856" s="317"/>
      <c r="BL856" s="317"/>
      <c r="BM856" s="317"/>
      <c r="BN856" s="317"/>
      <c r="BO856" s="317"/>
      <c r="BP856" s="317"/>
      <c r="BQ856" s="317"/>
      <c r="BR856" s="317"/>
      <c r="BS856" s="317"/>
      <c r="BT856" s="317"/>
      <c r="BU856" s="317"/>
      <c r="BV856" s="317"/>
      <c r="BW856" s="317"/>
      <c r="BX856" s="317"/>
      <c r="BY856" s="317"/>
      <c r="BZ856" s="317"/>
    </row>
    <row r="857" spans="3:78">
      <c r="C857" s="318"/>
      <c r="D857" s="318"/>
      <c r="E857" s="318"/>
      <c r="F857" s="307"/>
      <c r="G857" s="307"/>
      <c r="H857" s="307"/>
      <c r="I857" s="307"/>
      <c r="J857" s="307"/>
      <c r="K857" s="307"/>
      <c r="L857" s="307"/>
      <c r="M857" s="307"/>
      <c r="N857" s="307"/>
      <c r="O857" s="307"/>
      <c r="P857" s="307"/>
      <c r="Q857" s="307"/>
      <c r="R857" s="307"/>
      <c r="S857" s="307"/>
      <c r="T857" s="307"/>
      <c r="U857" s="307"/>
      <c r="V857" s="307"/>
      <c r="W857" s="317"/>
      <c r="X857" s="317"/>
      <c r="Y857" s="317"/>
      <c r="Z857" s="317"/>
      <c r="AA857" s="317"/>
      <c r="AB857" s="317"/>
      <c r="AC857" s="317"/>
      <c r="AD857" s="317"/>
      <c r="AE857" s="317"/>
      <c r="AF857" s="317"/>
      <c r="AG857" s="317"/>
      <c r="AH857" s="317"/>
      <c r="AI857" s="317"/>
      <c r="AJ857" s="317"/>
      <c r="AK857" s="317"/>
      <c r="AL857" s="317"/>
      <c r="AM857" s="317"/>
      <c r="AN857" s="317"/>
      <c r="AO857" s="317"/>
      <c r="AP857" s="317"/>
      <c r="AQ857" s="317"/>
      <c r="AR857" s="317"/>
      <c r="AS857" s="317"/>
      <c r="AT857" s="317"/>
      <c r="AU857" s="317"/>
      <c r="AV857" s="317"/>
      <c r="AW857" s="317"/>
      <c r="AX857" s="317"/>
      <c r="AY857" s="317"/>
      <c r="AZ857" s="317"/>
      <c r="BA857" s="317"/>
      <c r="BB857" s="317"/>
      <c r="BC857" s="317"/>
      <c r="BD857" s="317"/>
      <c r="BE857" s="317"/>
      <c r="BF857" s="317"/>
      <c r="BG857" s="317"/>
      <c r="BH857" s="317"/>
      <c r="BI857" s="317"/>
      <c r="BJ857" s="317"/>
      <c r="BK857" s="317"/>
      <c r="BL857" s="317"/>
      <c r="BM857" s="317"/>
      <c r="BN857" s="317"/>
      <c r="BO857" s="317"/>
      <c r="BP857" s="317"/>
      <c r="BQ857" s="317"/>
      <c r="BR857" s="317"/>
      <c r="BS857" s="317"/>
      <c r="BT857" s="317"/>
      <c r="BU857" s="317"/>
      <c r="BV857" s="317"/>
      <c r="BW857" s="317"/>
      <c r="BX857" s="317"/>
      <c r="BY857" s="317"/>
      <c r="BZ857" s="317"/>
    </row>
    <row r="858" spans="3:78">
      <c r="C858" s="318"/>
      <c r="D858" s="318"/>
      <c r="E858" s="318"/>
      <c r="F858" s="307"/>
      <c r="G858" s="307"/>
      <c r="H858" s="307"/>
      <c r="I858" s="307"/>
      <c r="J858" s="307"/>
      <c r="K858" s="307"/>
      <c r="L858" s="307"/>
      <c r="M858" s="307"/>
      <c r="N858" s="307"/>
      <c r="O858" s="307"/>
      <c r="P858" s="307"/>
      <c r="Q858" s="307"/>
      <c r="R858" s="307"/>
      <c r="S858" s="307"/>
      <c r="T858" s="307"/>
      <c r="U858" s="307"/>
      <c r="V858" s="307"/>
      <c r="W858" s="317"/>
      <c r="X858" s="317"/>
      <c r="Y858" s="317"/>
      <c r="Z858" s="317"/>
      <c r="AA858" s="317"/>
      <c r="AB858" s="317"/>
      <c r="AC858" s="317"/>
      <c r="AD858" s="317"/>
      <c r="AE858" s="317"/>
      <c r="AF858" s="317"/>
      <c r="AG858" s="317"/>
      <c r="AH858" s="317"/>
      <c r="AI858" s="317"/>
      <c r="AJ858" s="317"/>
      <c r="AK858" s="317"/>
      <c r="AL858" s="317"/>
      <c r="AM858" s="317"/>
      <c r="AN858" s="317"/>
      <c r="AO858" s="317"/>
      <c r="AP858" s="317"/>
      <c r="AQ858" s="317"/>
      <c r="AR858" s="317"/>
      <c r="AS858" s="317"/>
      <c r="AT858" s="317"/>
      <c r="AU858" s="317"/>
      <c r="AV858" s="317"/>
      <c r="AW858" s="317"/>
      <c r="AX858" s="317"/>
      <c r="AY858" s="317"/>
      <c r="AZ858" s="317"/>
      <c r="BA858" s="317"/>
      <c r="BB858" s="317"/>
      <c r="BC858" s="317"/>
      <c r="BD858" s="317"/>
      <c r="BE858" s="317"/>
      <c r="BF858" s="317"/>
      <c r="BG858" s="317"/>
      <c r="BH858" s="317"/>
      <c r="BI858" s="317"/>
      <c r="BJ858" s="317"/>
      <c r="BK858" s="317"/>
      <c r="BL858" s="317"/>
      <c r="BM858" s="317"/>
      <c r="BN858" s="317"/>
      <c r="BO858" s="317"/>
      <c r="BP858" s="317"/>
      <c r="BQ858" s="317"/>
      <c r="BR858" s="317"/>
      <c r="BS858" s="317"/>
      <c r="BT858" s="317"/>
      <c r="BU858" s="317"/>
      <c r="BV858" s="317"/>
      <c r="BW858" s="317"/>
      <c r="BX858" s="317"/>
      <c r="BY858" s="317"/>
      <c r="BZ858" s="317"/>
    </row>
    <row r="859" spans="3:78">
      <c r="C859" s="318"/>
      <c r="D859" s="318"/>
      <c r="E859" s="318"/>
      <c r="F859" s="307"/>
      <c r="G859" s="307"/>
      <c r="H859" s="307"/>
      <c r="I859" s="307"/>
      <c r="J859" s="307"/>
      <c r="K859" s="307"/>
      <c r="L859" s="307"/>
      <c r="M859" s="307"/>
      <c r="N859" s="307"/>
      <c r="O859" s="307"/>
      <c r="P859" s="307"/>
      <c r="Q859" s="307"/>
      <c r="R859" s="307"/>
      <c r="S859" s="307"/>
      <c r="T859" s="307"/>
      <c r="U859" s="307"/>
      <c r="V859" s="307"/>
      <c r="W859" s="317"/>
      <c r="X859" s="317"/>
      <c r="Y859" s="317"/>
      <c r="Z859" s="317"/>
      <c r="AA859" s="317"/>
      <c r="AB859" s="317"/>
      <c r="AC859" s="317"/>
      <c r="AD859" s="317"/>
      <c r="AE859" s="317"/>
      <c r="AF859" s="317"/>
      <c r="AG859" s="317"/>
      <c r="AH859" s="317"/>
      <c r="AI859" s="317"/>
      <c r="AJ859" s="317"/>
      <c r="AK859" s="317"/>
      <c r="AL859" s="317"/>
      <c r="AM859" s="317"/>
      <c r="AN859" s="317"/>
      <c r="AO859" s="317"/>
      <c r="AP859" s="317"/>
      <c r="AQ859" s="317"/>
      <c r="AR859" s="317"/>
      <c r="AS859" s="317"/>
      <c r="AT859" s="317"/>
      <c r="AU859" s="317"/>
      <c r="AV859" s="317"/>
      <c r="AW859" s="317"/>
      <c r="AX859" s="317"/>
      <c r="AY859" s="317"/>
      <c r="AZ859" s="317"/>
      <c r="BA859" s="317"/>
      <c r="BB859" s="317"/>
      <c r="BC859" s="317"/>
      <c r="BD859" s="317"/>
      <c r="BE859" s="317"/>
      <c r="BF859" s="317"/>
      <c r="BG859" s="317"/>
      <c r="BH859" s="317"/>
      <c r="BI859" s="317"/>
      <c r="BJ859" s="317"/>
      <c r="BK859" s="317"/>
      <c r="BL859" s="317"/>
      <c r="BM859" s="317"/>
      <c r="BN859" s="317"/>
      <c r="BO859" s="317"/>
      <c r="BP859" s="317"/>
      <c r="BQ859" s="317"/>
      <c r="BR859" s="317"/>
      <c r="BS859" s="317"/>
      <c r="BT859" s="317"/>
      <c r="BU859" s="317"/>
      <c r="BV859" s="317"/>
      <c r="BW859" s="317"/>
      <c r="BX859" s="317"/>
      <c r="BY859" s="317"/>
      <c r="BZ859" s="317"/>
    </row>
    <row r="860" spans="3:78">
      <c r="C860" s="318"/>
      <c r="D860" s="318"/>
      <c r="E860" s="318"/>
      <c r="F860" s="307"/>
      <c r="G860" s="307"/>
      <c r="H860" s="307"/>
      <c r="I860" s="307"/>
      <c r="J860" s="307"/>
      <c r="K860" s="307"/>
      <c r="L860" s="307"/>
      <c r="M860" s="307"/>
      <c r="N860" s="307"/>
      <c r="O860" s="307"/>
      <c r="P860" s="307"/>
      <c r="Q860" s="307"/>
      <c r="R860" s="307"/>
      <c r="S860" s="307"/>
      <c r="T860" s="307"/>
      <c r="U860" s="307"/>
      <c r="V860" s="307"/>
      <c r="W860" s="317"/>
      <c r="X860" s="317"/>
      <c r="Y860" s="317"/>
      <c r="Z860" s="317"/>
      <c r="AA860" s="317"/>
      <c r="AB860" s="317"/>
      <c r="AC860" s="317"/>
      <c r="AD860" s="317"/>
      <c r="AE860" s="317"/>
      <c r="AF860" s="317"/>
      <c r="AG860" s="317"/>
      <c r="AH860" s="317"/>
      <c r="AI860" s="317"/>
      <c r="AJ860" s="317"/>
      <c r="AK860" s="317"/>
      <c r="AL860" s="317"/>
      <c r="AM860" s="317"/>
      <c r="AN860" s="317"/>
      <c r="AO860" s="317"/>
      <c r="AP860" s="317"/>
      <c r="AQ860" s="317"/>
      <c r="AR860" s="317"/>
      <c r="AS860" s="317"/>
      <c r="AT860" s="317"/>
      <c r="AU860" s="317"/>
      <c r="AV860" s="317"/>
      <c r="AW860" s="317"/>
      <c r="AX860" s="317"/>
      <c r="AY860" s="317"/>
      <c r="AZ860" s="317"/>
      <c r="BA860" s="317"/>
      <c r="BB860" s="317"/>
      <c r="BC860" s="317"/>
      <c r="BD860" s="317"/>
      <c r="BE860" s="317"/>
      <c r="BF860" s="317"/>
      <c r="BG860" s="317"/>
      <c r="BH860" s="317"/>
      <c r="BI860" s="317"/>
      <c r="BJ860" s="317"/>
      <c r="BK860" s="317"/>
      <c r="BL860" s="317"/>
      <c r="BM860" s="317"/>
      <c r="BN860" s="317"/>
      <c r="BO860" s="317"/>
      <c r="BP860" s="317"/>
      <c r="BQ860" s="317"/>
      <c r="BR860" s="317"/>
      <c r="BS860" s="317"/>
      <c r="BT860" s="317"/>
      <c r="BU860" s="317"/>
      <c r="BV860" s="317"/>
      <c r="BW860" s="317"/>
      <c r="BX860" s="317"/>
      <c r="BY860" s="317"/>
      <c r="BZ860" s="317"/>
    </row>
    <row r="861" spans="3:78">
      <c r="C861" s="318"/>
      <c r="D861" s="318"/>
      <c r="E861" s="318"/>
      <c r="F861" s="307"/>
      <c r="G861" s="307"/>
      <c r="H861" s="307"/>
      <c r="I861" s="307"/>
      <c r="J861" s="307"/>
      <c r="K861" s="307"/>
      <c r="L861" s="307"/>
      <c r="M861" s="307"/>
      <c r="N861" s="307"/>
      <c r="O861" s="307"/>
      <c r="P861" s="307"/>
      <c r="Q861" s="307"/>
      <c r="R861" s="307"/>
      <c r="S861" s="307"/>
      <c r="T861" s="307"/>
      <c r="U861" s="307"/>
      <c r="V861" s="307"/>
      <c r="W861" s="317"/>
      <c r="X861" s="317"/>
      <c r="Y861" s="317"/>
      <c r="Z861" s="317"/>
      <c r="AA861" s="317"/>
      <c r="AB861" s="317"/>
      <c r="AC861" s="317"/>
      <c r="AD861" s="317"/>
      <c r="AE861" s="317"/>
      <c r="AF861" s="317"/>
      <c r="AG861" s="317"/>
      <c r="AH861" s="317"/>
      <c r="AI861" s="317"/>
      <c r="AJ861" s="317"/>
      <c r="AK861" s="317"/>
      <c r="AL861" s="317"/>
      <c r="AM861" s="317"/>
      <c r="AN861" s="317"/>
      <c r="AO861" s="317"/>
      <c r="AP861" s="317"/>
      <c r="AQ861" s="317"/>
      <c r="AR861" s="317"/>
      <c r="AS861" s="317"/>
      <c r="AT861" s="317"/>
      <c r="AU861" s="317"/>
      <c r="AV861" s="317"/>
      <c r="AW861" s="317"/>
      <c r="AX861" s="317"/>
      <c r="AY861" s="317"/>
      <c r="AZ861" s="317"/>
      <c r="BA861" s="317"/>
      <c r="BB861" s="317"/>
      <c r="BC861" s="317"/>
      <c r="BD861" s="317"/>
      <c r="BE861" s="317"/>
      <c r="BF861" s="317"/>
      <c r="BG861" s="317"/>
      <c r="BH861" s="317"/>
      <c r="BI861" s="317"/>
      <c r="BJ861" s="317"/>
      <c r="BK861" s="317"/>
      <c r="BL861" s="317"/>
      <c r="BM861" s="317"/>
      <c r="BN861" s="317"/>
      <c r="BO861" s="317"/>
      <c r="BP861" s="317"/>
      <c r="BQ861" s="317"/>
      <c r="BR861" s="317"/>
      <c r="BS861" s="317"/>
      <c r="BT861" s="317"/>
      <c r="BU861" s="317"/>
      <c r="BV861" s="317"/>
      <c r="BW861" s="317"/>
      <c r="BX861" s="317"/>
      <c r="BY861" s="317"/>
      <c r="BZ861" s="317"/>
    </row>
    <row r="862" spans="3:78">
      <c r="C862" s="318"/>
      <c r="D862" s="318"/>
      <c r="E862" s="318"/>
      <c r="F862" s="307"/>
      <c r="G862" s="307"/>
      <c r="H862" s="307"/>
      <c r="I862" s="307"/>
      <c r="J862" s="307"/>
      <c r="K862" s="307"/>
      <c r="L862" s="307"/>
      <c r="M862" s="307"/>
      <c r="N862" s="307"/>
      <c r="O862" s="307"/>
      <c r="P862" s="307"/>
      <c r="Q862" s="307"/>
      <c r="R862" s="307"/>
      <c r="S862" s="307"/>
      <c r="T862" s="307"/>
      <c r="U862" s="307"/>
      <c r="V862" s="307"/>
      <c r="W862" s="317"/>
      <c r="X862" s="317"/>
      <c r="Y862" s="317"/>
      <c r="Z862" s="317"/>
      <c r="AA862" s="317"/>
      <c r="AB862" s="317"/>
      <c r="AC862" s="317"/>
      <c r="AD862" s="317"/>
      <c r="AE862" s="317"/>
      <c r="AF862" s="317"/>
      <c r="AG862" s="317"/>
      <c r="AH862" s="317"/>
      <c r="AI862" s="317"/>
      <c r="AJ862" s="317"/>
      <c r="AK862" s="317"/>
      <c r="AL862" s="317"/>
      <c r="AM862" s="317"/>
      <c r="AN862" s="317"/>
      <c r="AO862" s="317"/>
      <c r="AP862" s="317"/>
      <c r="AQ862" s="317"/>
      <c r="AR862" s="317"/>
      <c r="AS862" s="317"/>
      <c r="AT862" s="317"/>
      <c r="AU862" s="317"/>
      <c r="AV862" s="317"/>
      <c r="AW862" s="317"/>
      <c r="AX862" s="317"/>
      <c r="AY862" s="317"/>
      <c r="AZ862" s="317"/>
      <c r="BA862" s="317"/>
      <c r="BB862" s="317"/>
      <c r="BC862" s="317"/>
      <c r="BD862" s="317"/>
      <c r="BE862" s="317"/>
      <c r="BF862" s="317"/>
      <c r="BG862" s="317"/>
      <c r="BH862" s="317"/>
      <c r="BI862" s="317"/>
      <c r="BJ862" s="317"/>
      <c r="BK862" s="317"/>
      <c r="BL862" s="317"/>
      <c r="BM862" s="317"/>
      <c r="BN862" s="317"/>
      <c r="BO862" s="317"/>
      <c r="BP862" s="317"/>
      <c r="BQ862" s="317"/>
      <c r="BR862" s="317"/>
      <c r="BS862" s="317"/>
      <c r="BT862" s="317"/>
      <c r="BU862" s="317"/>
      <c r="BV862" s="317"/>
      <c r="BW862" s="317"/>
      <c r="BX862" s="317"/>
      <c r="BY862" s="317"/>
      <c r="BZ862" s="317"/>
    </row>
    <row r="863" spans="3:78">
      <c r="C863" s="318"/>
      <c r="D863" s="318"/>
      <c r="E863" s="318"/>
      <c r="F863" s="307"/>
      <c r="G863" s="307"/>
      <c r="H863" s="307"/>
      <c r="I863" s="307"/>
      <c r="J863" s="307"/>
      <c r="K863" s="307"/>
      <c r="L863" s="307"/>
      <c r="M863" s="307"/>
      <c r="N863" s="307"/>
      <c r="O863" s="307"/>
      <c r="P863" s="307"/>
      <c r="Q863" s="307"/>
      <c r="R863" s="307"/>
      <c r="S863" s="307"/>
      <c r="T863" s="307"/>
      <c r="U863" s="307"/>
      <c r="V863" s="307"/>
      <c r="W863" s="317"/>
      <c r="X863" s="317"/>
      <c r="Y863" s="317"/>
      <c r="Z863" s="317"/>
      <c r="AA863" s="317"/>
      <c r="AB863" s="317"/>
      <c r="AC863" s="317"/>
      <c r="AD863" s="317"/>
      <c r="AE863" s="317"/>
      <c r="AF863" s="317"/>
      <c r="AG863" s="317"/>
      <c r="AH863" s="317"/>
      <c r="AI863" s="317"/>
      <c r="AJ863" s="317"/>
      <c r="AK863" s="317"/>
      <c r="AL863" s="317"/>
      <c r="AM863" s="317"/>
      <c r="AN863" s="317"/>
      <c r="AO863" s="317"/>
      <c r="AP863" s="317"/>
      <c r="AQ863" s="317"/>
      <c r="AR863" s="317"/>
      <c r="AS863" s="317"/>
      <c r="AT863" s="317"/>
      <c r="AU863" s="317"/>
      <c r="AV863" s="317"/>
      <c r="AW863" s="317"/>
      <c r="AX863" s="317"/>
      <c r="AY863" s="317"/>
      <c r="AZ863" s="317"/>
      <c r="BA863" s="317"/>
      <c r="BB863" s="317"/>
      <c r="BC863" s="317"/>
      <c r="BD863" s="317"/>
      <c r="BE863" s="317"/>
      <c r="BF863" s="317"/>
      <c r="BG863" s="317"/>
      <c r="BH863" s="317"/>
      <c r="BI863" s="317"/>
      <c r="BJ863" s="317"/>
      <c r="BK863" s="317"/>
      <c r="BL863" s="317"/>
      <c r="BM863" s="317"/>
      <c r="BN863" s="317"/>
      <c r="BO863" s="317"/>
      <c r="BP863" s="317"/>
      <c r="BQ863" s="317"/>
      <c r="BR863" s="317"/>
      <c r="BS863" s="317"/>
      <c r="BT863" s="317"/>
      <c r="BU863" s="317"/>
      <c r="BV863" s="317"/>
      <c r="BW863" s="317"/>
      <c r="BX863" s="317"/>
      <c r="BY863" s="317"/>
      <c r="BZ863" s="317"/>
    </row>
    <row r="864" spans="3:78">
      <c r="C864" s="318"/>
      <c r="D864" s="318"/>
      <c r="E864" s="318"/>
      <c r="F864" s="307"/>
      <c r="G864" s="307"/>
      <c r="H864" s="307"/>
      <c r="I864" s="307"/>
      <c r="J864" s="307"/>
      <c r="K864" s="307"/>
      <c r="L864" s="307"/>
      <c r="M864" s="307"/>
      <c r="N864" s="307"/>
      <c r="O864" s="307"/>
      <c r="P864" s="307"/>
      <c r="Q864" s="307"/>
      <c r="R864" s="307"/>
      <c r="S864" s="307"/>
      <c r="T864" s="307"/>
      <c r="U864" s="307"/>
      <c r="V864" s="307"/>
      <c r="W864" s="317"/>
      <c r="X864" s="317"/>
      <c r="Y864" s="317"/>
      <c r="Z864" s="317"/>
      <c r="AA864" s="317"/>
      <c r="AB864" s="317"/>
      <c r="AC864" s="317"/>
      <c r="AD864" s="317"/>
      <c r="AE864" s="317"/>
      <c r="AF864" s="317"/>
      <c r="AG864" s="317"/>
      <c r="AH864" s="317"/>
      <c r="AI864" s="317"/>
      <c r="AJ864" s="317"/>
      <c r="AK864" s="317"/>
      <c r="AL864" s="317"/>
      <c r="AM864" s="317"/>
      <c r="AN864" s="317"/>
      <c r="AO864" s="317"/>
      <c r="AP864" s="317"/>
      <c r="AQ864" s="317"/>
      <c r="AR864" s="317"/>
      <c r="AS864" s="317"/>
      <c r="AT864" s="317"/>
      <c r="AU864" s="317"/>
      <c r="AV864" s="317"/>
      <c r="AW864" s="317"/>
      <c r="AX864" s="317"/>
      <c r="AY864" s="317"/>
      <c r="AZ864" s="317"/>
      <c r="BA864" s="317"/>
      <c r="BB864" s="317"/>
      <c r="BC864" s="317"/>
      <c r="BD864" s="317"/>
      <c r="BE864" s="317"/>
      <c r="BF864" s="317"/>
      <c r="BG864" s="317"/>
      <c r="BH864" s="317"/>
      <c r="BI864" s="317"/>
      <c r="BJ864" s="317"/>
      <c r="BK864" s="317"/>
      <c r="BL864" s="317"/>
      <c r="BM864" s="317"/>
      <c r="BN864" s="317"/>
      <c r="BO864" s="317"/>
      <c r="BP864" s="317"/>
      <c r="BQ864" s="317"/>
      <c r="BR864" s="317"/>
      <c r="BS864" s="317"/>
      <c r="BT864" s="317"/>
      <c r="BU864" s="317"/>
      <c r="BV864" s="317"/>
      <c r="BW864" s="317"/>
      <c r="BX864" s="317"/>
      <c r="BY864" s="317"/>
      <c r="BZ864" s="317"/>
    </row>
    <row r="865" spans="3:78">
      <c r="C865" s="318"/>
      <c r="D865" s="318"/>
      <c r="E865" s="318"/>
      <c r="F865" s="307"/>
      <c r="G865" s="307"/>
      <c r="H865" s="307"/>
      <c r="I865" s="307"/>
      <c r="J865" s="307"/>
      <c r="K865" s="307"/>
      <c r="L865" s="307"/>
      <c r="M865" s="307"/>
      <c r="N865" s="307"/>
      <c r="O865" s="307"/>
      <c r="P865" s="307"/>
      <c r="Q865" s="307"/>
      <c r="R865" s="307"/>
      <c r="S865" s="307"/>
      <c r="T865" s="307"/>
      <c r="U865" s="307"/>
      <c r="V865" s="307"/>
      <c r="W865" s="317"/>
      <c r="X865" s="317"/>
      <c r="Y865" s="317"/>
      <c r="Z865" s="317"/>
      <c r="AA865" s="317"/>
      <c r="AB865" s="317"/>
      <c r="AC865" s="317"/>
      <c r="AD865" s="317"/>
      <c r="AE865" s="317"/>
      <c r="AF865" s="317"/>
      <c r="AG865" s="317"/>
      <c r="AH865" s="317"/>
      <c r="AI865" s="317"/>
      <c r="AJ865" s="317"/>
      <c r="AK865" s="317"/>
      <c r="AL865" s="317"/>
      <c r="AM865" s="317"/>
      <c r="AN865" s="317"/>
      <c r="AO865" s="317"/>
      <c r="AP865" s="317"/>
      <c r="AQ865" s="317"/>
      <c r="AR865" s="317"/>
      <c r="AS865" s="317"/>
      <c r="AT865" s="317"/>
      <c r="AU865" s="317"/>
      <c r="AV865" s="317"/>
      <c r="AW865" s="317"/>
      <c r="AX865" s="317"/>
      <c r="AY865" s="317"/>
      <c r="AZ865" s="317"/>
      <c r="BA865" s="317"/>
      <c r="BB865" s="317"/>
      <c r="BC865" s="317"/>
      <c r="BD865" s="317"/>
      <c r="BE865" s="317"/>
      <c r="BF865" s="317"/>
      <c r="BG865" s="317"/>
      <c r="BH865" s="317"/>
      <c r="BI865" s="317"/>
      <c r="BJ865" s="317"/>
      <c r="BK865" s="317"/>
      <c r="BL865" s="317"/>
      <c r="BM865" s="317"/>
      <c r="BN865" s="317"/>
      <c r="BO865" s="317"/>
      <c r="BP865" s="317"/>
      <c r="BQ865" s="317"/>
      <c r="BR865" s="317"/>
      <c r="BS865" s="317"/>
      <c r="BT865" s="317"/>
      <c r="BU865" s="317"/>
      <c r="BV865" s="317"/>
      <c r="BW865" s="317"/>
      <c r="BX865" s="317"/>
      <c r="BY865" s="317"/>
      <c r="BZ865" s="317"/>
    </row>
    <row r="866" spans="3:78">
      <c r="C866" s="318"/>
      <c r="D866" s="318"/>
      <c r="E866" s="318"/>
      <c r="F866" s="307"/>
      <c r="G866" s="307"/>
      <c r="H866" s="307"/>
      <c r="I866" s="307"/>
      <c r="J866" s="307"/>
      <c r="K866" s="307"/>
      <c r="L866" s="307"/>
      <c r="M866" s="307"/>
      <c r="N866" s="307"/>
      <c r="O866" s="307"/>
      <c r="P866" s="307"/>
      <c r="Q866" s="307"/>
      <c r="R866" s="307"/>
      <c r="S866" s="307"/>
      <c r="T866" s="307"/>
      <c r="U866" s="307"/>
      <c r="V866" s="307"/>
      <c r="W866" s="317"/>
      <c r="X866" s="317"/>
      <c r="Y866" s="317"/>
      <c r="Z866" s="317"/>
      <c r="AA866" s="317"/>
      <c r="AB866" s="317"/>
      <c r="AC866" s="317"/>
      <c r="AD866" s="317"/>
      <c r="AE866" s="317"/>
      <c r="AF866" s="317"/>
      <c r="AG866" s="317"/>
      <c r="AH866" s="317"/>
      <c r="AI866" s="317"/>
      <c r="AJ866" s="317"/>
      <c r="AK866" s="317"/>
      <c r="AL866" s="317"/>
      <c r="AM866" s="317"/>
      <c r="AN866" s="317"/>
      <c r="AO866" s="317"/>
      <c r="AP866" s="317"/>
      <c r="AQ866" s="317"/>
      <c r="AR866" s="317"/>
      <c r="AS866" s="317"/>
      <c r="AT866" s="317"/>
      <c r="AU866" s="317"/>
      <c r="AV866" s="317"/>
      <c r="AW866" s="317"/>
      <c r="AX866" s="317"/>
      <c r="AY866" s="317"/>
      <c r="AZ866" s="317"/>
      <c r="BA866" s="317"/>
      <c r="BB866" s="317"/>
      <c r="BC866" s="317"/>
      <c r="BD866" s="317"/>
      <c r="BE866" s="317"/>
      <c r="BF866" s="317"/>
      <c r="BG866" s="317"/>
      <c r="BH866" s="317"/>
      <c r="BI866" s="317"/>
      <c r="BJ866" s="317"/>
      <c r="BK866" s="317"/>
      <c r="BL866" s="317"/>
      <c r="BM866" s="317"/>
      <c r="BN866" s="317"/>
      <c r="BO866" s="317"/>
      <c r="BP866" s="317"/>
      <c r="BQ866" s="317"/>
      <c r="BR866" s="317"/>
      <c r="BS866" s="317"/>
      <c r="BT866" s="317"/>
      <c r="BU866" s="317"/>
      <c r="BV866" s="317"/>
      <c r="BW866" s="317"/>
      <c r="BX866" s="317"/>
      <c r="BY866" s="317"/>
      <c r="BZ866" s="317"/>
    </row>
    <row r="867" spans="3:78">
      <c r="C867" s="318"/>
      <c r="D867" s="318"/>
      <c r="E867" s="318"/>
      <c r="F867" s="307"/>
      <c r="G867" s="307"/>
      <c r="H867" s="307"/>
      <c r="I867" s="307"/>
      <c r="J867" s="307"/>
      <c r="K867" s="307"/>
      <c r="L867" s="307"/>
      <c r="M867" s="307"/>
      <c r="N867" s="307"/>
      <c r="O867" s="307"/>
      <c r="P867" s="307"/>
      <c r="Q867" s="307"/>
      <c r="R867" s="307"/>
      <c r="S867" s="307"/>
      <c r="T867" s="307"/>
      <c r="U867" s="307"/>
      <c r="V867" s="307"/>
      <c r="W867" s="317"/>
      <c r="X867" s="317"/>
      <c r="Y867" s="317"/>
      <c r="Z867" s="317"/>
      <c r="AA867" s="317"/>
      <c r="AB867" s="317"/>
      <c r="AC867" s="317"/>
      <c r="AD867" s="317"/>
      <c r="AE867" s="317"/>
      <c r="AF867" s="317"/>
      <c r="AG867" s="317"/>
      <c r="AH867" s="317"/>
      <c r="AI867" s="317"/>
      <c r="AJ867" s="317"/>
      <c r="AK867" s="317"/>
      <c r="AL867" s="317"/>
      <c r="AM867" s="317"/>
      <c r="AN867" s="317"/>
      <c r="AO867" s="317"/>
      <c r="AP867" s="317"/>
      <c r="AQ867" s="317"/>
      <c r="AR867" s="317"/>
      <c r="AS867" s="317"/>
      <c r="AT867" s="317"/>
      <c r="AU867" s="317"/>
      <c r="AV867" s="317"/>
      <c r="AW867" s="317"/>
      <c r="AX867" s="317"/>
      <c r="AY867" s="317"/>
      <c r="AZ867" s="317"/>
      <c r="BA867" s="317"/>
      <c r="BB867" s="317"/>
      <c r="BC867" s="317"/>
      <c r="BD867" s="317"/>
      <c r="BE867" s="317"/>
      <c r="BF867" s="317"/>
      <c r="BG867" s="317"/>
      <c r="BH867" s="317"/>
      <c r="BI867" s="317"/>
      <c r="BJ867" s="317"/>
      <c r="BK867" s="317"/>
      <c r="BL867" s="317"/>
      <c r="BM867" s="317"/>
      <c r="BN867" s="317"/>
      <c r="BO867" s="317"/>
      <c r="BP867" s="317"/>
      <c r="BQ867" s="317"/>
      <c r="BR867" s="317"/>
      <c r="BS867" s="317"/>
      <c r="BT867" s="317"/>
      <c r="BU867" s="317"/>
      <c r="BV867" s="317"/>
      <c r="BW867" s="317"/>
      <c r="BX867" s="317"/>
      <c r="BY867" s="317"/>
      <c r="BZ867" s="317"/>
    </row>
    <row r="868" spans="3:78">
      <c r="C868" s="318"/>
      <c r="D868" s="318"/>
      <c r="E868" s="318"/>
      <c r="F868" s="307"/>
      <c r="G868" s="307"/>
      <c r="H868" s="307"/>
      <c r="I868" s="307"/>
      <c r="J868" s="307"/>
      <c r="K868" s="307"/>
      <c r="L868" s="307"/>
      <c r="M868" s="307"/>
      <c r="N868" s="307"/>
      <c r="O868" s="307"/>
      <c r="P868" s="307"/>
      <c r="Q868" s="307"/>
      <c r="R868" s="307"/>
      <c r="S868" s="307"/>
      <c r="T868" s="307"/>
      <c r="U868" s="307"/>
      <c r="V868" s="307"/>
      <c r="W868" s="317"/>
      <c r="X868" s="317"/>
      <c r="Y868" s="317"/>
      <c r="Z868" s="317"/>
      <c r="AA868" s="317"/>
      <c r="AB868" s="317"/>
      <c r="AC868" s="317"/>
      <c r="AD868" s="317"/>
      <c r="AE868" s="317"/>
      <c r="AF868" s="317"/>
      <c r="AG868" s="317"/>
      <c r="AH868" s="317"/>
      <c r="AI868" s="317"/>
      <c r="AJ868" s="317"/>
      <c r="AK868" s="317"/>
      <c r="AL868" s="317"/>
      <c r="AM868" s="317"/>
      <c r="AN868" s="317"/>
      <c r="AO868" s="317"/>
      <c r="AP868" s="317"/>
      <c r="AQ868" s="317"/>
      <c r="AR868" s="317"/>
      <c r="AS868" s="317"/>
      <c r="AT868" s="317"/>
      <c r="AU868" s="317"/>
      <c r="AV868" s="317"/>
      <c r="AW868" s="317"/>
      <c r="AX868" s="317"/>
      <c r="AY868" s="317"/>
      <c r="AZ868" s="317"/>
      <c r="BA868" s="317"/>
      <c r="BB868" s="317"/>
      <c r="BC868" s="317"/>
      <c r="BD868" s="317"/>
      <c r="BE868" s="317"/>
      <c r="BF868" s="317"/>
      <c r="BG868" s="317"/>
      <c r="BH868" s="317"/>
      <c r="BI868" s="317"/>
      <c r="BJ868" s="317"/>
      <c r="BK868" s="317"/>
      <c r="BL868" s="317"/>
      <c r="BM868" s="317"/>
      <c r="BN868" s="317"/>
      <c r="BO868" s="317"/>
      <c r="BP868" s="317"/>
      <c r="BQ868" s="317"/>
      <c r="BR868" s="317"/>
      <c r="BS868" s="317"/>
      <c r="BT868" s="317"/>
      <c r="BU868" s="317"/>
      <c r="BV868" s="317"/>
      <c r="BW868" s="317"/>
      <c r="BX868" s="317"/>
      <c r="BY868" s="317"/>
      <c r="BZ868" s="317"/>
    </row>
    <row r="869" spans="3:78">
      <c r="C869" s="318"/>
      <c r="D869" s="318"/>
      <c r="E869" s="318"/>
      <c r="F869" s="307"/>
      <c r="G869" s="307"/>
      <c r="H869" s="307"/>
      <c r="I869" s="307"/>
      <c r="J869" s="307"/>
      <c r="K869" s="307"/>
      <c r="L869" s="307"/>
      <c r="M869" s="307"/>
      <c r="N869" s="307"/>
      <c r="O869" s="307"/>
      <c r="P869" s="307"/>
      <c r="Q869" s="307"/>
      <c r="R869" s="307"/>
      <c r="S869" s="307"/>
      <c r="T869" s="307"/>
      <c r="U869" s="307"/>
      <c r="V869" s="307"/>
      <c r="W869" s="317"/>
      <c r="X869" s="317"/>
      <c r="Y869" s="317"/>
      <c r="Z869" s="317"/>
      <c r="AA869" s="317"/>
      <c r="AB869" s="317"/>
      <c r="AC869" s="317"/>
      <c r="AD869" s="317"/>
      <c r="AE869" s="317"/>
      <c r="AF869" s="317"/>
      <c r="AG869" s="317"/>
      <c r="AH869" s="317"/>
      <c r="AI869" s="317"/>
      <c r="AJ869" s="317"/>
      <c r="AK869" s="317"/>
      <c r="AL869" s="317"/>
      <c r="AM869" s="317"/>
      <c r="AN869" s="317"/>
      <c r="AO869" s="317"/>
      <c r="AP869" s="317"/>
      <c r="AQ869" s="317"/>
      <c r="AR869" s="317"/>
      <c r="AS869" s="317"/>
      <c r="AT869" s="317"/>
      <c r="AU869" s="317"/>
      <c r="AV869" s="317"/>
      <c r="AW869" s="317"/>
      <c r="AX869" s="317"/>
      <c r="AY869" s="317"/>
      <c r="AZ869" s="317"/>
      <c r="BA869" s="317"/>
      <c r="BB869" s="317"/>
      <c r="BC869" s="317"/>
      <c r="BD869" s="317"/>
      <c r="BE869" s="317"/>
      <c r="BF869" s="317"/>
      <c r="BG869" s="317"/>
      <c r="BH869" s="317"/>
      <c r="BI869" s="317"/>
      <c r="BJ869" s="317"/>
      <c r="BK869" s="317"/>
      <c r="BL869" s="317"/>
      <c r="BM869" s="317"/>
      <c r="BN869" s="317"/>
      <c r="BO869" s="317"/>
      <c r="BP869" s="317"/>
      <c r="BQ869" s="317"/>
      <c r="BR869" s="317"/>
      <c r="BS869" s="317"/>
      <c r="BT869" s="317"/>
      <c r="BU869" s="317"/>
      <c r="BV869" s="317"/>
      <c r="BW869" s="317"/>
      <c r="BX869" s="317"/>
      <c r="BY869" s="317"/>
      <c r="BZ869" s="317"/>
    </row>
    <row r="870" spans="3:78">
      <c r="C870" s="318"/>
      <c r="D870" s="318"/>
      <c r="E870" s="318"/>
      <c r="F870" s="307"/>
      <c r="G870" s="307"/>
      <c r="H870" s="307"/>
      <c r="I870" s="307"/>
      <c r="J870" s="307"/>
      <c r="K870" s="307"/>
      <c r="L870" s="307"/>
      <c r="M870" s="307"/>
      <c r="N870" s="307"/>
      <c r="O870" s="307"/>
      <c r="P870" s="307"/>
      <c r="Q870" s="307"/>
      <c r="R870" s="307"/>
      <c r="S870" s="307"/>
      <c r="T870" s="307"/>
      <c r="U870" s="307"/>
      <c r="V870" s="307"/>
      <c r="W870" s="317"/>
      <c r="X870" s="317"/>
      <c r="Y870" s="317"/>
      <c r="Z870" s="317"/>
      <c r="AA870" s="317"/>
      <c r="AB870" s="317"/>
      <c r="AC870" s="317"/>
      <c r="AD870" s="317"/>
      <c r="AE870" s="317"/>
      <c r="AF870" s="317"/>
      <c r="AG870" s="317"/>
      <c r="AH870" s="317"/>
      <c r="AI870" s="317"/>
      <c r="AJ870" s="317"/>
      <c r="AK870" s="317"/>
      <c r="AL870" s="317"/>
      <c r="AM870" s="317"/>
      <c r="AN870" s="317"/>
      <c r="AO870" s="317"/>
      <c r="AP870" s="317"/>
      <c r="AQ870" s="317"/>
      <c r="AR870" s="317"/>
      <c r="AS870" s="317"/>
      <c r="AT870" s="317"/>
      <c r="AU870" s="317"/>
      <c r="AV870" s="317"/>
      <c r="AW870" s="317"/>
      <c r="AX870" s="317"/>
      <c r="AY870" s="317"/>
      <c r="AZ870" s="317"/>
      <c r="BA870" s="317"/>
      <c r="BB870" s="317"/>
      <c r="BC870" s="317"/>
      <c r="BD870" s="317"/>
      <c r="BE870" s="317"/>
      <c r="BF870" s="317"/>
      <c r="BG870" s="317"/>
      <c r="BH870" s="317"/>
      <c r="BI870" s="317"/>
      <c r="BJ870" s="317"/>
      <c r="BK870" s="317"/>
      <c r="BL870" s="317"/>
      <c r="BM870" s="317"/>
      <c r="BN870" s="317"/>
      <c r="BO870" s="317"/>
      <c r="BP870" s="317"/>
      <c r="BQ870" s="317"/>
      <c r="BR870" s="317"/>
      <c r="BS870" s="317"/>
      <c r="BT870" s="317"/>
      <c r="BU870" s="317"/>
      <c r="BV870" s="317"/>
      <c r="BW870" s="317"/>
      <c r="BX870" s="317"/>
      <c r="BY870" s="317"/>
      <c r="BZ870" s="317"/>
    </row>
    <row r="871" spans="3:78">
      <c r="C871" s="318"/>
      <c r="D871" s="318"/>
      <c r="E871" s="318"/>
      <c r="F871" s="307"/>
      <c r="G871" s="307"/>
      <c r="H871" s="307"/>
      <c r="I871" s="307"/>
      <c r="J871" s="307"/>
      <c r="K871" s="307"/>
      <c r="L871" s="307"/>
      <c r="M871" s="307"/>
      <c r="N871" s="307"/>
      <c r="O871" s="307"/>
      <c r="P871" s="307"/>
      <c r="Q871" s="307"/>
      <c r="R871" s="307"/>
      <c r="S871" s="307"/>
      <c r="T871" s="307"/>
      <c r="U871" s="307"/>
      <c r="V871" s="307"/>
      <c r="W871" s="317"/>
      <c r="X871" s="317"/>
      <c r="Y871" s="317"/>
      <c r="Z871" s="317"/>
      <c r="AA871" s="317"/>
      <c r="AB871" s="317"/>
      <c r="AC871" s="317"/>
      <c r="AD871" s="317"/>
      <c r="AE871" s="317"/>
      <c r="AF871" s="317"/>
      <c r="AG871" s="317"/>
      <c r="AH871" s="317"/>
      <c r="AI871" s="317"/>
      <c r="AJ871" s="317"/>
      <c r="AK871" s="317"/>
      <c r="AL871" s="317"/>
      <c r="AM871" s="317"/>
      <c r="AN871" s="317"/>
      <c r="AO871" s="317"/>
      <c r="AP871" s="317"/>
      <c r="AQ871" s="317"/>
      <c r="AR871" s="317"/>
      <c r="AS871" s="317"/>
      <c r="AT871" s="317"/>
      <c r="AU871" s="317"/>
      <c r="AV871" s="317"/>
      <c r="AW871" s="317"/>
      <c r="AX871" s="317"/>
      <c r="AY871" s="317"/>
      <c r="AZ871" s="317"/>
      <c r="BA871" s="317"/>
      <c r="BB871" s="317"/>
      <c r="BC871" s="317"/>
      <c r="BD871" s="317"/>
      <c r="BE871" s="317"/>
      <c r="BF871" s="317"/>
      <c r="BG871" s="317"/>
      <c r="BH871" s="317"/>
      <c r="BI871" s="317"/>
      <c r="BJ871" s="317"/>
      <c r="BK871" s="317"/>
      <c r="BL871" s="317"/>
      <c r="BM871" s="317"/>
      <c r="BN871" s="317"/>
      <c r="BO871" s="317"/>
      <c r="BP871" s="317"/>
      <c r="BQ871" s="317"/>
      <c r="BR871" s="317"/>
      <c r="BS871" s="317"/>
      <c r="BT871" s="317"/>
      <c r="BU871" s="317"/>
      <c r="BV871" s="317"/>
      <c r="BW871" s="317"/>
      <c r="BX871" s="317"/>
      <c r="BY871" s="317"/>
      <c r="BZ871" s="317"/>
    </row>
    <row r="872" spans="3:78">
      <c r="C872" s="318"/>
      <c r="D872" s="318"/>
      <c r="E872" s="318"/>
      <c r="F872" s="307"/>
      <c r="G872" s="307"/>
      <c r="H872" s="307"/>
      <c r="I872" s="307"/>
      <c r="J872" s="307"/>
      <c r="K872" s="307"/>
      <c r="L872" s="307"/>
      <c r="M872" s="307"/>
      <c r="N872" s="307"/>
      <c r="O872" s="307"/>
      <c r="P872" s="307"/>
      <c r="Q872" s="307"/>
      <c r="R872" s="307"/>
      <c r="S872" s="307"/>
      <c r="T872" s="307"/>
      <c r="U872" s="307"/>
      <c r="V872" s="307"/>
      <c r="W872" s="317"/>
      <c r="X872" s="317"/>
      <c r="Y872" s="317"/>
      <c r="Z872" s="317"/>
      <c r="AA872" s="317"/>
      <c r="AB872" s="317"/>
      <c r="AC872" s="317"/>
      <c r="AD872" s="317"/>
      <c r="AE872" s="317"/>
      <c r="AF872" s="317"/>
      <c r="AG872" s="317"/>
      <c r="AH872" s="317"/>
      <c r="AI872" s="317"/>
      <c r="AJ872" s="317"/>
      <c r="AK872" s="317"/>
      <c r="AL872" s="317"/>
      <c r="AM872" s="317"/>
      <c r="AN872" s="317"/>
      <c r="AO872" s="317"/>
      <c r="AP872" s="317"/>
      <c r="AQ872" s="317"/>
      <c r="AR872" s="317"/>
      <c r="AS872" s="317"/>
      <c r="AT872" s="317"/>
      <c r="AU872" s="317"/>
      <c r="AV872" s="317"/>
      <c r="AW872" s="317"/>
      <c r="AX872" s="317"/>
      <c r="AY872" s="317"/>
      <c r="AZ872" s="317"/>
      <c r="BA872" s="317"/>
      <c r="BB872" s="317"/>
      <c r="BC872" s="317"/>
      <c r="BD872" s="317"/>
      <c r="BE872" s="317"/>
      <c r="BF872" s="317"/>
      <c r="BG872" s="317"/>
      <c r="BH872" s="317"/>
      <c r="BI872" s="317"/>
      <c r="BJ872" s="317"/>
      <c r="BK872" s="317"/>
      <c r="BL872" s="317"/>
      <c r="BM872" s="317"/>
      <c r="BN872" s="317"/>
      <c r="BO872" s="317"/>
      <c r="BP872" s="317"/>
      <c r="BQ872" s="317"/>
      <c r="BR872" s="317"/>
      <c r="BS872" s="317"/>
      <c r="BT872" s="317"/>
      <c r="BU872" s="317"/>
      <c r="BV872" s="317"/>
      <c r="BW872" s="317"/>
      <c r="BX872" s="317"/>
      <c r="BY872" s="317"/>
      <c r="BZ872" s="317"/>
    </row>
    <row r="873" spans="3:78">
      <c r="C873" s="318"/>
      <c r="D873" s="318"/>
      <c r="E873" s="318"/>
      <c r="F873" s="307"/>
      <c r="G873" s="307"/>
      <c r="H873" s="307"/>
      <c r="I873" s="307"/>
      <c r="J873" s="307"/>
      <c r="K873" s="307"/>
      <c r="L873" s="307"/>
      <c r="M873" s="307"/>
      <c r="N873" s="307"/>
      <c r="O873" s="307"/>
      <c r="P873" s="307"/>
      <c r="Q873" s="307"/>
      <c r="R873" s="307"/>
      <c r="S873" s="307"/>
      <c r="T873" s="307"/>
      <c r="U873" s="307"/>
      <c r="V873" s="307"/>
      <c r="W873" s="317"/>
      <c r="X873" s="317"/>
      <c r="Y873" s="317"/>
      <c r="Z873" s="317"/>
      <c r="AA873" s="317"/>
      <c r="AB873" s="317"/>
      <c r="AC873" s="317"/>
      <c r="AD873" s="317"/>
      <c r="AE873" s="317"/>
      <c r="AF873" s="317"/>
      <c r="AG873" s="317"/>
      <c r="AH873" s="317"/>
      <c r="AI873" s="317"/>
      <c r="AJ873" s="317"/>
      <c r="AK873" s="317"/>
      <c r="AL873" s="317"/>
      <c r="AM873" s="317"/>
      <c r="AN873" s="317"/>
      <c r="AO873" s="317"/>
      <c r="AP873" s="317"/>
      <c r="AQ873" s="317"/>
      <c r="AR873" s="317"/>
      <c r="AS873" s="317"/>
      <c r="AT873" s="317"/>
      <c r="AU873" s="317"/>
      <c r="AV873" s="317"/>
      <c r="AW873" s="317"/>
      <c r="AX873" s="317"/>
      <c r="AY873" s="317"/>
      <c r="AZ873" s="317"/>
      <c r="BA873" s="317"/>
      <c r="BB873" s="317"/>
      <c r="BC873" s="317"/>
      <c r="BD873" s="317"/>
      <c r="BE873" s="317"/>
      <c r="BF873" s="317"/>
      <c r="BG873" s="317"/>
      <c r="BH873" s="317"/>
      <c r="BI873" s="317"/>
      <c r="BJ873" s="317"/>
      <c r="BK873" s="317"/>
      <c r="BL873" s="317"/>
      <c r="BM873" s="317"/>
      <c r="BN873" s="317"/>
      <c r="BO873" s="317"/>
      <c r="BP873" s="317"/>
      <c r="BQ873" s="317"/>
      <c r="BR873" s="317"/>
      <c r="BS873" s="317"/>
      <c r="BT873" s="317"/>
      <c r="BU873" s="317"/>
      <c r="BV873" s="317"/>
      <c r="BW873" s="317"/>
      <c r="BX873" s="317"/>
      <c r="BY873" s="317"/>
      <c r="BZ873" s="317"/>
    </row>
    <row r="874" spans="3:78">
      <c r="C874" s="318"/>
      <c r="D874" s="318"/>
      <c r="E874" s="318"/>
      <c r="F874" s="307"/>
      <c r="G874" s="307"/>
      <c r="H874" s="307"/>
      <c r="I874" s="307"/>
      <c r="J874" s="307"/>
      <c r="K874" s="307"/>
      <c r="L874" s="307"/>
      <c r="M874" s="307"/>
      <c r="N874" s="307"/>
      <c r="O874" s="307"/>
      <c r="P874" s="307"/>
      <c r="Q874" s="307"/>
      <c r="R874" s="307"/>
      <c r="S874" s="307"/>
      <c r="T874" s="307"/>
      <c r="U874" s="307"/>
      <c r="V874" s="307"/>
      <c r="W874" s="317"/>
      <c r="X874" s="317"/>
      <c r="Y874" s="317"/>
      <c r="Z874" s="317"/>
      <c r="AA874" s="317"/>
      <c r="AB874" s="317"/>
      <c r="AC874" s="317"/>
      <c r="AD874" s="317"/>
      <c r="AE874" s="317"/>
      <c r="AF874" s="317"/>
      <c r="AG874" s="317"/>
      <c r="AH874" s="317"/>
      <c r="AI874" s="317"/>
      <c r="AJ874" s="317"/>
      <c r="AK874" s="317"/>
      <c r="AL874" s="317"/>
      <c r="AM874" s="317"/>
      <c r="AN874" s="317"/>
      <c r="AO874" s="317"/>
      <c r="AP874" s="317"/>
      <c r="AQ874" s="317"/>
      <c r="AR874" s="317"/>
      <c r="AS874" s="317"/>
      <c r="AT874" s="317"/>
      <c r="AU874" s="317"/>
      <c r="AV874" s="317"/>
      <c r="AW874" s="317"/>
      <c r="AX874" s="317"/>
      <c r="AY874" s="317"/>
      <c r="AZ874" s="317"/>
      <c r="BA874" s="317"/>
      <c r="BB874" s="317"/>
      <c r="BC874" s="317"/>
      <c r="BD874" s="317"/>
      <c r="BE874" s="317"/>
      <c r="BF874" s="317"/>
      <c r="BG874" s="317"/>
      <c r="BH874" s="317"/>
      <c r="BI874" s="317"/>
      <c r="BJ874" s="317"/>
      <c r="BK874" s="317"/>
      <c r="BL874" s="317"/>
      <c r="BM874" s="317"/>
      <c r="BN874" s="317"/>
      <c r="BO874" s="317"/>
      <c r="BP874" s="317"/>
      <c r="BQ874" s="317"/>
      <c r="BR874" s="317"/>
      <c r="BS874" s="317"/>
      <c r="BT874" s="317"/>
      <c r="BU874" s="317"/>
      <c r="BV874" s="317"/>
      <c r="BW874" s="317"/>
      <c r="BX874" s="317"/>
      <c r="BY874" s="317"/>
      <c r="BZ874" s="317"/>
    </row>
    <row r="875" spans="3:78">
      <c r="C875" s="318"/>
      <c r="D875" s="318"/>
      <c r="E875" s="318"/>
      <c r="F875" s="307"/>
      <c r="G875" s="307"/>
      <c r="H875" s="307"/>
      <c r="I875" s="307"/>
      <c r="J875" s="307"/>
      <c r="K875" s="307"/>
      <c r="L875" s="307"/>
      <c r="M875" s="307"/>
      <c r="N875" s="307"/>
      <c r="O875" s="307"/>
      <c r="P875" s="307"/>
      <c r="Q875" s="307"/>
      <c r="R875" s="307"/>
      <c r="S875" s="307"/>
      <c r="T875" s="307"/>
      <c r="U875" s="307"/>
      <c r="V875" s="307"/>
      <c r="W875" s="317"/>
      <c r="X875" s="317"/>
      <c r="Y875" s="317"/>
      <c r="Z875" s="317"/>
      <c r="AA875" s="317"/>
      <c r="AB875" s="317"/>
      <c r="AC875" s="317"/>
      <c r="AD875" s="317"/>
      <c r="AE875" s="317"/>
      <c r="AF875" s="317"/>
      <c r="AG875" s="317"/>
      <c r="AH875" s="317"/>
      <c r="AI875" s="317"/>
      <c r="AJ875" s="317"/>
      <c r="AK875" s="317"/>
      <c r="AL875" s="317"/>
      <c r="AM875" s="317"/>
      <c r="AN875" s="317"/>
      <c r="AO875" s="317"/>
      <c r="AP875" s="317"/>
      <c r="AQ875" s="317"/>
      <c r="AR875" s="317"/>
      <c r="AS875" s="317"/>
      <c r="AT875" s="317"/>
      <c r="AU875" s="317"/>
      <c r="AV875" s="317"/>
      <c r="AW875" s="317"/>
      <c r="AX875" s="317"/>
      <c r="AY875" s="317"/>
      <c r="AZ875" s="317"/>
      <c r="BA875" s="317"/>
      <c r="BB875" s="317"/>
      <c r="BC875" s="317"/>
      <c r="BD875" s="317"/>
      <c r="BE875" s="317"/>
      <c r="BF875" s="317"/>
      <c r="BG875" s="317"/>
      <c r="BH875" s="317"/>
      <c r="BI875" s="317"/>
      <c r="BJ875" s="317"/>
      <c r="BK875" s="317"/>
      <c r="BL875" s="317"/>
      <c r="BM875" s="317"/>
      <c r="BN875" s="317"/>
      <c r="BO875" s="317"/>
      <c r="BP875" s="317"/>
      <c r="BQ875" s="317"/>
      <c r="BR875" s="317"/>
      <c r="BS875" s="317"/>
      <c r="BT875" s="317"/>
      <c r="BU875" s="317"/>
      <c r="BV875" s="317"/>
      <c r="BW875" s="317"/>
      <c r="BX875" s="317"/>
      <c r="BY875" s="317"/>
      <c r="BZ875" s="317"/>
    </row>
    <row r="876" spans="3:78">
      <c r="C876" s="318"/>
      <c r="D876" s="318"/>
      <c r="E876" s="318"/>
      <c r="F876" s="307"/>
      <c r="G876" s="307"/>
      <c r="H876" s="307"/>
      <c r="I876" s="307"/>
      <c r="J876" s="307"/>
      <c r="K876" s="307"/>
      <c r="L876" s="307"/>
      <c r="M876" s="307"/>
      <c r="N876" s="307"/>
      <c r="O876" s="307"/>
      <c r="P876" s="307"/>
      <c r="Q876" s="307"/>
      <c r="R876" s="307"/>
      <c r="S876" s="307"/>
      <c r="T876" s="307"/>
      <c r="U876" s="307"/>
      <c r="V876" s="307"/>
      <c r="W876" s="317"/>
      <c r="X876" s="317"/>
      <c r="Y876" s="317"/>
      <c r="Z876" s="317"/>
      <c r="AA876" s="317"/>
      <c r="AB876" s="317"/>
      <c r="AC876" s="317"/>
      <c r="AD876" s="317"/>
      <c r="AE876" s="317"/>
      <c r="AF876" s="317"/>
      <c r="AG876" s="317"/>
      <c r="AH876" s="317"/>
      <c r="AI876" s="317"/>
      <c r="AJ876" s="317"/>
      <c r="AK876" s="317"/>
      <c r="AL876" s="317"/>
      <c r="AM876" s="317"/>
      <c r="AN876" s="317"/>
      <c r="AO876" s="317"/>
      <c r="AP876" s="317"/>
      <c r="AQ876" s="317"/>
      <c r="AR876" s="317"/>
      <c r="AS876" s="317"/>
      <c r="AT876" s="317"/>
      <c r="AU876" s="317"/>
      <c r="AV876" s="317"/>
      <c r="AW876" s="317"/>
      <c r="AX876" s="317"/>
      <c r="AY876" s="317"/>
      <c r="AZ876" s="317"/>
      <c r="BA876" s="317"/>
      <c r="BB876" s="317"/>
      <c r="BC876" s="317"/>
      <c r="BD876" s="317"/>
      <c r="BE876" s="317"/>
      <c r="BF876" s="317"/>
      <c r="BG876" s="317"/>
      <c r="BH876" s="317"/>
      <c r="BI876" s="317"/>
      <c r="BJ876" s="317"/>
      <c r="BK876" s="317"/>
      <c r="BL876" s="317"/>
      <c r="BM876" s="317"/>
      <c r="BN876" s="317"/>
      <c r="BO876" s="317"/>
      <c r="BP876" s="317"/>
      <c r="BQ876" s="317"/>
      <c r="BR876" s="317"/>
      <c r="BS876" s="317"/>
      <c r="BT876" s="317"/>
      <c r="BU876" s="317"/>
      <c r="BV876" s="317"/>
      <c r="BW876" s="317"/>
      <c r="BX876" s="317"/>
      <c r="BY876" s="317"/>
      <c r="BZ876" s="317"/>
    </row>
    <row r="877" spans="3:78">
      <c r="C877" s="318"/>
      <c r="D877" s="318"/>
      <c r="E877" s="318"/>
      <c r="F877" s="307"/>
      <c r="G877" s="307"/>
      <c r="H877" s="307"/>
      <c r="I877" s="307"/>
      <c r="J877" s="307"/>
      <c r="K877" s="307"/>
      <c r="L877" s="307"/>
      <c r="M877" s="307"/>
      <c r="N877" s="307"/>
      <c r="O877" s="307"/>
      <c r="P877" s="307"/>
      <c r="Q877" s="307"/>
      <c r="R877" s="307"/>
      <c r="S877" s="307"/>
      <c r="T877" s="307"/>
      <c r="U877" s="307"/>
      <c r="V877" s="307"/>
      <c r="W877" s="317"/>
      <c r="X877" s="317"/>
      <c r="Y877" s="317"/>
      <c r="Z877" s="317"/>
      <c r="AA877" s="317"/>
      <c r="AB877" s="317"/>
      <c r="AC877" s="317"/>
      <c r="AD877" s="317"/>
      <c r="AE877" s="317"/>
      <c r="AF877" s="317"/>
      <c r="AG877" s="317"/>
      <c r="AH877" s="317"/>
      <c r="AI877" s="317"/>
      <c r="AJ877" s="317"/>
      <c r="AK877" s="317"/>
      <c r="AL877" s="317"/>
      <c r="AM877" s="317"/>
      <c r="AN877" s="317"/>
      <c r="AO877" s="317"/>
      <c r="AP877" s="317"/>
      <c r="AQ877" s="317"/>
      <c r="AR877" s="317"/>
      <c r="AS877" s="317"/>
      <c r="AT877" s="317"/>
      <c r="AU877" s="317"/>
      <c r="AV877" s="317"/>
      <c r="AW877" s="317"/>
      <c r="AX877" s="317"/>
      <c r="AY877" s="317"/>
      <c r="AZ877" s="317"/>
      <c r="BA877" s="317"/>
      <c r="BB877" s="317"/>
      <c r="BC877" s="317"/>
      <c r="BD877" s="317"/>
      <c r="BE877" s="317"/>
      <c r="BF877" s="317"/>
      <c r="BG877" s="317"/>
      <c r="BH877" s="317"/>
      <c r="BI877" s="317"/>
      <c r="BJ877" s="317"/>
      <c r="BK877" s="317"/>
      <c r="BL877" s="317"/>
      <c r="BM877" s="317"/>
      <c r="BN877" s="317"/>
      <c r="BO877" s="317"/>
      <c r="BP877" s="317"/>
      <c r="BQ877" s="317"/>
      <c r="BR877" s="317"/>
      <c r="BS877" s="317"/>
      <c r="BT877" s="317"/>
      <c r="BU877" s="317"/>
      <c r="BV877" s="317"/>
      <c r="BW877" s="317"/>
      <c r="BX877" s="317"/>
      <c r="BY877" s="317"/>
      <c r="BZ877" s="317"/>
    </row>
    <row r="878" spans="3:78">
      <c r="C878" s="318"/>
      <c r="D878" s="318"/>
      <c r="E878" s="318"/>
      <c r="F878" s="307"/>
      <c r="G878" s="307"/>
      <c r="H878" s="307"/>
      <c r="I878" s="307"/>
      <c r="J878" s="307"/>
      <c r="K878" s="307"/>
      <c r="L878" s="307"/>
      <c r="M878" s="307"/>
      <c r="N878" s="307"/>
      <c r="O878" s="307"/>
      <c r="P878" s="307"/>
      <c r="Q878" s="307"/>
      <c r="R878" s="307"/>
      <c r="S878" s="307"/>
      <c r="T878" s="307"/>
      <c r="U878" s="307"/>
      <c r="V878" s="307"/>
      <c r="W878" s="317"/>
      <c r="X878" s="317"/>
      <c r="Y878" s="317"/>
      <c r="Z878" s="317"/>
      <c r="AA878" s="317"/>
      <c r="AB878" s="317"/>
      <c r="AC878" s="317"/>
      <c r="AD878" s="317"/>
      <c r="AE878" s="317"/>
      <c r="AF878" s="317"/>
      <c r="AG878" s="317"/>
      <c r="AH878" s="317"/>
      <c r="AI878" s="317"/>
      <c r="AJ878" s="317"/>
      <c r="AK878" s="317"/>
      <c r="AL878" s="317"/>
      <c r="AM878" s="317"/>
      <c r="AN878" s="317"/>
      <c r="AO878" s="317"/>
      <c r="AP878" s="317"/>
      <c r="AQ878" s="317"/>
      <c r="AR878" s="317"/>
      <c r="AS878" s="317"/>
      <c r="AT878" s="317"/>
      <c r="AU878" s="317"/>
      <c r="AV878" s="317"/>
      <c r="AW878" s="317"/>
      <c r="AX878" s="317"/>
      <c r="AY878" s="317"/>
      <c r="AZ878" s="317"/>
      <c r="BA878" s="317"/>
      <c r="BB878" s="317"/>
      <c r="BC878" s="317"/>
      <c r="BD878" s="317"/>
      <c r="BE878" s="317"/>
      <c r="BF878" s="317"/>
      <c r="BG878" s="317"/>
      <c r="BH878" s="317"/>
      <c r="BI878" s="317"/>
      <c r="BJ878" s="317"/>
      <c r="BK878" s="317"/>
      <c r="BL878" s="317"/>
      <c r="BM878" s="317"/>
      <c r="BN878" s="317"/>
      <c r="BO878" s="317"/>
      <c r="BP878" s="317"/>
      <c r="BQ878" s="317"/>
      <c r="BR878" s="317"/>
      <c r="BS878" s="317"/>
      <c r="BT878" s="317"/>
      <c r="BU878" s="317"/>
      <c r="BV878" s="317"/>
      <c r="BW878" s="317"/>
      <c r="BX878" s="317"/>
      <c r="BY878" s="317"/>
      <c r="BZ878" s="317"/>
    </row>
    <row r="879" spans="3:78">
      <c r="C879" s="318"/>
      <c r="D879" s="318"/>
      <c r="E879" s="318"/>
      <c r="F879" s="307"/>
      <c r="G879" s="307"/>
      <c r="H879" s="307"/>
      <c r="I879" s="307"/>
      <c r="J879" s="307"/>
      <c r="K879" s="307"/>
      <c r="L879" s="307"/>
      <c r="M879" s="307"/>
      <c r="N879" s="307"/>
      <c r="O879" s="307"/>
      <c r="P879" s="307"/>
      <c r="Q879" s="307"/>
      <c r="R879" s="307"/>
      <c r="S879" s="307"/>
      <c r="T879" s="307"/>
      <c r="U879" s="307"/>
      <c r="V879" s="307"/>
      <c r="W879" s="317"/>
      <c r="X879" s="317"/>
      <c r="Y879" s="317"/>
      <c r="Z879" s="317"/>
      <c r="AA879" s="317"/>
      <c r="AB879" s="317"/>
      <c r="AC879" s="317"/>
      <c r="AD879" s="317"/>
      <c r="AE879" s="317"/>
      <c r="AF879" s="317"/>
      <c r="AG879" s="317"/>
      <c r="AH879" s="317"/>
      <c r="AI879" s="317"/>
      <c r="AJ879" s="317"/>
      <c r="AK879" s="317"/>
      <c r="AL879" s="317"/>
      <c r="AM879" s="317"/>
      <c r="AN879" s="317"/>
      <c r="AO879" s="317"/>
      <c r="AP879" s="317"/>
      <c r="AQ879" s="317"/>
      <c r="AR879" s="317"/>
      <c r="AS879" s="317"/>
      <c r="AT879" s="317"/>
      <c r="AU879" s="317"/>
      <c r="AV879" s="317"/>
      <c r="AW879" s="317"/>
      <c r="AX879" s="317"/>
      <c r="AY879" s="317"/>
      <c r="AZ879" s="317"/>
      <c r="BA879" s="317"/>
      <c r="BB879" s="317"/>
      <c r="BC879" s="317"/>
      <c r="BD879" s="317"/>
      <c r="BE879" s="317"/>
      <c r="BF879" s="317"/>
      <c r="BG879" s="317"/>
      <c r="BH879" s="317"/>
      <c r="BI879" s="317"/>
      <c r="BJ879" s="317"/>
      <c r="BK879" s="317"/>
      <c r="BL879" s="317"/>
      <c r="BM879" s="317"/>
      <c r="BN879" s="317"/>
      <c r="BO879" s="317"/>
      <c r="BP879" s="317"/>
      <c r="BQ879" s="317"/>
      <c r="BR879" s="317"/>
      <c r="BS879" s="317"/>
      <c r="BT879" s="317"/>
      <c r="BU879" s="317"/>
      <c r="BV879" s="317"/>
      <c r="BW879" s="317"/>
      <c r="BX879" s="317"/>
      <c r="BY879" s="317"/>
      <c r="BZ879" s="317"/>
    </row>
    <row r="880" spans="3:78">
      <c r="C880" s="318"/>
      <c r="D880" s="318"/>
      <c r="E880" s="318"/>
      <c r="F880" s="307"/>
      <c r="G880" s="307"/>
      <c r="H880" s="307"/>
      <c r="I880" s="307"/>
      <c r="J880" s="307"/>
      <c r="K880" s="307"/>
      <c r="L880" s="307"/>
      <c r="M880" s="307"/>
      <c r="N880" s="307"/>
      <c r="O880" s="307"/>
      <c r="P880" s="307"/>
      <c r="Q880" s="307"/>
      <c r="R880" s="307"/>
      <c r="S880" s="307"/>
      <c r="T880" s="307"/>
      <c r="U880" s="307"/>
      <c r="V880" s="307"/>
      <c r="W880" s="317"/>
      <c r="X880" s="317"/>
      <c r="Y880" s="317"/>
      <c r="Z880" s="317"/>
      <c r="AA880" s="317"/>
      <c r="AB880" s="317"/>
      <c r="AC880" s="317"/>
      <c r="AD880" s="317"/>
      <c r="AE880" s="317"/>
      <c r="AF880" s="317"/>
      <c r="AG880" s="317"/>
      <c r="AH880" s="317"/>
      <c r="AI880" s="317"/>
      <c r="AJ880" s="317"/>
      <c r="AK880" s="317"/>
      <c r="AL880" s="317"/>
      <c r="AM880" s="317"/>
      <c r="AN880" s="317"/>
      <c r="AO880" s="317"/>
      <c r="AP880" s="317"/>
      <c r="AQ880" s="317"/>
      <c r="AR880" s="317"/>
      <c r="AS880" s="317"/>
      <c r="AT880" s="317"/>
      <c r="AU880" s="317"/>
      <c r="AV880" s="317"/>
      <c r="AW880" s="317"/>
      <c r="AX880" s="317"/>
      <c r="AY880" s="317"/>
      <c r="AZ880" s="317"/>
      <c r="BA880" s="317"/>
      <c r="BB880" s="317"/>
      <c r="BC880" s="317"/>
      <c r="BD880" s="317"/>
      <c r="BE880" s="317"/>
      <c r="BF880" s="317"/>
      <c r="BG880" s="317"/>
      <c r="BH880" s="317"/>
      <c r="BI880" s="317"/>
      <c r="BJ880" s="317"/>
      <c r="BK880" s="317"/>
      <c r="BL880" s="317"/>
      <c r="BM880" s="317"/>
      <c r="BN880" s="317"/>
      <c r="BO880" s="317"/>
      <c r="BP880" s="317"/>
      <c r="BQ880" s="317"/>
      <c r="BR880" s="317"/>
      <c r="BS880" s="317"/>
      <c r="BT880" s="317"/>
      <c r="BU880" s="317"/>
      <c r="BV880" s="317"/>
      <c r="BW880" s="317"/>
      <c r="BX880" s="317"/>
      <c r="BY880" s="317"/>
      <c r="BZ880" s="317"/>
    </row>
    <row r="881" spans="3:78">
      <c r="C881" s="318"/>
      <c r="D881" s="318"/>
      <c r="E881" s="318"/>
      <c r="F881" s="307"/>
      <c r="G881" s="307"/>
      <c r="H881" s="307"/>
      <c r="I881" s="307"/>
      <c r="J881" s="307"/>
      <c r="K881" s="307"/>
      <c r="L881" s="307"/>
      <c r="M881" s="307"/>
      <c r="N881" s="307"/>
      <c r="O881" s="307"/>
      <c r="P881" s="307"/>
      <c r="Q881" s="307"/>
      <c r="R881" s="307"/>
      <c r="S881" s="307"/>
      <c r="T881" s="307"/>
      <c r="U881" s="307"/>
      <c r="V881" s="307"/>
      <c r="W881" s="317"/>
      <c r="X881" s="317"/>
      <c r="Y881" s="317"/>
      <c r="Z881" s="317"/>
      <c r="AA881" s="317"/>
      <c r="AB881" s="317"/>
      <c r="AC881" s="317"/>
      <c r="AD881" s="317"/>
      <c r="AE881" s="317"/>
      <c r="AF881" s="317"/>
      <c r="AG881" s="317"/>
      <c r="AH881" s="317"/>
      <c r="AI881" s="317"/>
      <c r="AJ881" s="317"/>
      <c r="AK881" s="317"/>
      <c r="AL881" s="317"/>
      <c r="AM881" s="317"/>
      <c r="AN881" s="317"/>
      <c r="AO881" s="317"/>
      <c r="AP881" s="317"/>
      <c r="AQ881" s="317"/>
      <c r="AR881" s="317"/>
      <c r="AS881" s="317"/>
      <c r="AT881" s="317"/>
      <c r="AU881" s="317"/>
      <c r="AV881" s="317"/>
      <c r="AW881" s="317"/>
      <c r="AX881" s="317"/>
      <c r="AY881" s="317"/>
      <c r="AZ881" s="317"/>
      <c r="BA881" s="317"/>
      <c r="BB881" s="317"/>
      <c r="BC881" s="317"/>
      <c r="BD881" s="317"/>
      <c r="BE881" s="317"/>
      <c r="BF881" s="317"/>
      <c r="BG881" s="317"/>
      <c r="BH881" s="317"/>
      <c r="BI881" s="317"/>
      <c r="BJ881" s="317"/>
      <c r="BK881" s="317"/>
      <c r="BL881" s="317"/>
      <c r="BM881" s="317"/>
      <c r="BN881" s="317"/>
      <c r="BO881" s="317"/>
      <c r="BP881" s="317"/>
      <c r="BQ881" s="317"/>
      <c r="BR881" s="317"/>
      <c r="BS881" s="317"/>
      <c r="BT881" s="317"/>
      <c r="BU881" s="317"/>
      <c r="BV881" s="317"/>
      <c r="BW881" s="317"/>
      <c r="BX881" s="317"/>
      <c r="BY881" s="317"/>
      <c r="BZ881" s="317"/>
    </row>
    <row r="882" spans="3:78">
      <c r="C882" s="318"/>
      <c r="D882" s="318"/>
      <c r="E882" s="318"/>
      <c r="F882" s="307"/>
      <c r="G882" s="307"/>
      <c r="H882" s="307"/>
      <c r="I882" s="307"/>
      <c r="J882" s="307"/>
      <c r="K882" s="307"/>
      <c r="L882" s="307"/>
      <c r="M882" s="307"/>
      <c r="N882" s="307"/>
      <c r="O882" s="307"/>
      <c r="P882" s="307"/>
      <c r="Q882" s="307"/>
      <c r="R882" s="307"/>
      <c r="S882" s="307"/>
      <c r="T882" s="307"/>
      <c r="U882" s="307"/>
      <c r="V882" s="307"/>
      <c r="W882" s="317"/>
      <c r="X882" s="317"/>
      <c r="Y882" s="317"/>
      <c r="Z882" s="317"/>
      <c r="AA882" s="317"/>
      <c r="AB882" s="317"/>
      <c r="AC882" s="317"/>
      <c r="AD882" s="317"/>
      <c r="AE882" s="317"/>
      <c r="AF882" s="317"/>
      <c r="AG882" s="317"/>
      <c r="AH882" s="317"/>
      <c r="AI882" s="317"/>
      <c r="AJ882" s="317"/>
      <c r="AK882" s="317"/>
      <c r="AL882" s="317"/>
      <c r="AM882" s="317"/>
      <c r="AN882" s="317"/>
      <c r="AO882" s="317"/>
      <c r="AP882" s="317"/>
      <c r="AQ882" s="317"/>
      <c r="AR882" s="317"/>
      <c r="AS882" s="317"/>
      <c r="AT882" s="317"/>
      <c r="AU882" s="317"/>
      <c r="AV882" s="317"/>
      <c r="AW882" s="317"/>
      <c r="AX882" s="317"/>
      <c r="AY882" s="317"/>
      <c r="AZ882" s="317"/>
      <c r="BA882" s="317"/>
      <c r="BB882" s="317"/>
      <c r="BC882" s="317"/>
      <c r="BD882" s="317"/>
      <c r="BE882" s="317"/>
      <c r="BF882" s="317"/>
      <c r="BG882" s="317"/>
      <c r="BH882" s="317"/>
      <c r="BI882" s="317"/>
      <c r="BJ882" s="317"/>
      <c r="BK882" s="317"/>
      <c r="BL882" s="317"/>
      <c r="BM882" s="317"/>
      <c r="BN882" s="317"/>
      <c r="BO882" s="317"/>
      <c r="BP882" s="317"/>
      <c r="BQ882" s="317"/>
      <c r="BR882" s="317"/>
      <c r="BS882" s="317"/>
      <c r="BT882" s="317"/>
      <c r="BU882" s="317"/>
      <c r="BV882" s="317"/>
      <c r="BW882" s="317"/>
      <c r="BX882" s="317"/>
      <c r="BY882" s="317"/>
      <c r="BZ882" s="317"/>
    </row>
    <row r="883" spans="3:78">
      <c r="C883" s="318"/>
      <c r="D883" s="318"/>
      <c r="E883" s="318"/>
      <c r="F883" s="307"/>
      <c r="G883" s="307"/>
      <c r="H883" s="307"/>
      <c r="I883" s="307"/>
      <c r="J883" s="307"/>
      <c r="K883" s="307"/>
      <c r="L883" s="307"/>
      <c r="M883" s="307"/>
      <c r="N883" s="307"/>
      <c r="O883" s="307"/>
      <c r="P883" s="307"/>
      <c r="Q883" s="307"/>
      <c r="R883" s="307"/>
      <c r="S883" s="307"/>
      <c r="T883" s="307"/>
      <c r="U883" s="307"/>
      <c r="V883" s="307"/>
      <c r="W883" s="317"/>
      <c r="X883" s="317"/>
      <c r="Y883" s="317"/>
      <c r="Z883" s="317"/>
      <c r="AA883" s="317"/>
      <c r="AB883" s="317"/>
      <c r="AC883" s="317"/>
      <c r="AD883" s="317"/>
      <c r="AE883" s="317"/>
      <c r="AF883" s="317"/>
      <c r="AG883" s="317"/>
      <c r="AH883" s="317"/>
      <c r="AI883" s="317"/>
      <c r="AJ883" s="317"/>
      <c r="AK883" s="317"/>
      <c r="AL883" s="317"/>
      <c r="AM883" s="317"/>
      <c r="AN883" s="317"/>
      <c r="AO883" s="317"/>
      <c r="AP883" s="317"/>
      <c r="AQ883" s="317"/>
      <c r="AR883" s="317"/>
      <c r="AS883" s="317"/>
      <c r="AT883" s="317"/>
      <c r="AU883" s="317"/>
      <c r="AV883" s="317"/>
      <c r="AW883" s="317"/>
      <c r="AX883" s="317"/>
      <c r="AY883" s="317"/>
      <c r="AZ883" s="317"/>
      <c r="BA883" s="317"/>
      <c r="BB883" s="317"/>
      <c r="BC883" s="317"/>
      <c r="BD883" s="317"/>
      <c r="BE883" s="317"/>
      <c r="BF883" s="317"/>
      <c r="BG883" s="317"/>
      <c r="BH883" s="317"/>
      <c r="BI883" s="317"/>
      <c r="BJ883" s="317"/>
      <c r="BK883" s="317"/>
      <c r="BL883" s="317"/>
      <c r="BM883" s="317"/>
      <c r="BN883" s="317"/>
      <c r="BO883" s="317"/>
      <c r="BP883" s="317"/>
      <c r="BQ883" s="317"/>
      <c r="BR883" s="317"/>
      <c r="BS883" s="317"/>
      <c r="BT883" s="317"/>
      <c r="BU883" s="317"/>
      <c r="BV883" s="317"/>
      <c r="BW883" s="317"/>
      <c r="BX883" s="317"/>
      <c r="BY883" s="317"/>
      <c r="BZ883" s="317"/>
    </row>
    <row r="884" spans="3:78">
      <c r="C884" s="318"/>
      <c r="D884" s="318"/>
      <c r="E884" s="318"/>
      <c r="F884" s="307"/>
      <c r="G884" s="307"/>
      <c r="H884" s="307"/>
      <c r="I884" s="307"/>
      <c r="J884" s="307"/>
      <c r="K884" s="307"/>
      <c r="L884" s="307"/>
      <c r="M884" s="307"/>
      <c r="N884" s="307"/>
      <c r="O884" s="307"/>
      <c r="P884" s="307"/>
      <c r="Q884" s="307"/>
      <c r="R884" s="307"/>
      <c r="S884" s="307"/>
      <c r="T884" s="307"/>
      <c r="U884" s="307"/>
      <c r="V884" s="307"/>
      <c r="W884" s="317"/>
      <c r="X884" s="317"/>
      <c r="Y884" s="317"/>
      <c r="Z884" s="317"/>
      <c r="AA884" s="317"/>
      <c r="AB884" s="317"/>
      <c r="AC884" s="317"/>
      <c r="AD884" s="317"/>
      <c r="AE884" s="317"/>
      <c r="AF884" s="317"/>
      <c r="AG884" s="317"/>
      <c r="AH884" s="317"/>
      <c r="AI884" s="317"/>
      <c r="AJ884" s="317"/>
      <c r="AK884" s="317"/>
      <c r="AL884" s="317"/>
      <c r="AM884" s="317"/>
      <c r="AN884" s="317"/>
      <c r="AO884" s="317"/>
      <c r="AP884" s="317"/>
      <c r="AQ884" s="317"/>
      <c r="AR884" s="317"/>
      <c r="AS884" s="317"/>
      <c r="AT884" s="317"/>
      <c r="AU884" s="317"/>
      <c r="AV884" s="317"/>
      <c r="AW884" s="317"/>
      <c r="AX884" s="317"/>
      <c r="AY884" s="317"/>
      <c r="AZ884" s="317"/>
      <c r="BA884" s="317"/>
      <c r="BB884" s="317"/>
      <c r="BC884" s="317"/>
      <c r="BD884" s="317"/>
      <c r="BE884" s="317"/>
      <c r="BF884" s="317"/>
      <c r="BG884" s="317"/>
      <c r="BH884" s="317"/>
      <c r="BI884" s="317"/>
      <c r="BJ884" s="317"/>
      <c r="BK884" s="317"/>
      <c r="BL884" s="317"/>
      <c r="BM884" s="317"/>
      <c r="BN884" s="317"/>
      <c r="BO884" s="317"/>
      <c r="BP884" s="317"/>
      <c r="BQ884" s="317"/>
      <c r="BR884" s="317"/>
      <c r="BS884" s="317"/>
      <c r="BT884" s="317"/>
      <c r="BU884" s="317"/>
      <c r="BV884" s="317"/>
      <c r="BW884" s="317"/>
      <c r="BX884" s="317"/>
      <c r="BY884" s="317"/>
      <c r="BZ884" s="317"/>
    </row>
    <row r="885" spans="3:78">
      <c r="C885" s="318"/>
      <c r="D885" s="318"/>
      <c r="E885" s="318"/>
      <c r="F885" s="307"/>
      <c r="G885" s="307"/>
      <c r="H885" s="307"/>
      <c r="I885" s="307"/>
      <c r="J885" s="307"/>
      <c r="K885" s="307"/>
      <c r="L885" s="307"/>
      <c r="M885" s="307"/>
      <c r="N885" s="307"/>
      <c r="O885" s="307"/>
      <c r="P885" s="307"/>
      <c r="Q885" s="307"/>
      <c r="R885" s="307"/>
      <c r="S885" s="307"/>
      <c r="T885" s="307"/>
      <c r="U885" s="307"/>
      <c r="V885" s="307"/>
      <c r="W885" s="317"/>
      <c r="X885" s="317"/>
      <c r="Y885" s="317"/>
      <c r="Z885" s="317"/>
      <c r="AA885" s="317"/>
      <c r="AB885" s="317"/>
      <c r="AC885" s="317"/>
      <c r="AD885" s="317"/>
      <c r="AE885" s="317"/>
      <c r="AF885" s="317"/>
      <c r="AG885" s="317"/>
      <c r="AH885" s="317"/>
      <c r="AI885" s="317"/>
      <c r="AJ885" s="317"/>
      <c r="AK885" s="317"/>
      <c r="AL885" s="317"/>
      <c r="AM885" s="317"/>
      <c r="AN885" s="317"/>
      <c r="AO885" s="317"/>
      <c r="AP885" s="317"/>
      <c r="AQ885" s="317"/>
      <c r="AR885" s="317"/>
      <c r="AS885" s="317"/>
      <c r="AT885" s="317"/>
      <c r="AU885" s="317"/>
      <c r="AV885" s="317"/>
      <c r="AW885" s="317"/>
      <c r="AX885" s="317"/>
      <c r="AY885" s="317"/>
      <c r="AZ885" s="317"/>
      <c r="BA885" s="317"/>
      <c r="BB885" s="317"/>
      <c r="BC885" s="317"/>
      <c r="BD885" s="317"/>
      <c r="BE885" s="317"/>
      <c r="BF885" s="317"/>
      <c r="BG885" s="317"/>
      <c r="BH885" s="317"/>
      <c r="BI885" s="317"/>
      <c r="BJ885" s="317"/>
      <c r="BK885" s="317"/>
      <c r="BL885" s="317"/>
      <c r="BM885" s="317"/>
      <c r="BN885" s="317"/>
      <c r="BO885" s="317"/>
      <c r="BP885" s="317"/>
      <c r="BQ885" s="317"/>
      <c r="BR885" s="317"/>
      <c r="BS885" s="317"/>
      <c r="BT885" s="317"/>
      <c r="BU885" s="317"/>
      <c r="BV885" s="317"/>
      <c r="BW885" s="317"/>
      <c r="BX885" s="317"/>
      <c r="BY885" s="317"/>
      <c r="BZ885" s="317"/>
    </row>
    <row r="886" spans="3:78">
      <c r="C886" s="318"/>
      <c r="D886" s="318"/>
      <c r="E886" s="318"/>
      <c r="F886" s="307"/>
      <c r="G886" s="307"/>
      <c r="H886" s="307"/>
      <c r="I886" s="307"/>
      <c r="J886" s="307"/>
      <c r="K886" s="307"/>
      <c r="L886" s="307"/>
      <c r="M886" s="307"/>
      <c r="N886" s="307"/>
      <c r="O886" s="307"/>
      <c r="P886" s="307"/>
      <c r="Q886" s="307"/>
      <c r="R886" s="307"/>
      <c r="S886" s="307"/>
      <c r="T886" s="307"/>
      <c r="U886" s="307"/>
      <c r="V886" s="307"/>
      <c r="W886" s="317"/>
      <c r="X886" s="317"/>
      <c r="Y886" s="317"/>
      <c r="Z886" s="317"/>
      <c r="AA886" s="317"/>
      <c r="AB886" s="317"/>
      <c r="AC886" s="317"/>
      <c r="AD886" s="317"/>
      <c r="AE886" s="317"/>
      <c r="AF886" s="317"/>
      <c r="AG886" s="317"/>
      <c r="AH886" s="317"/>
      <c r="AI886" s="317"/>
      <c r="AJ886" s="317"/>
      <c r="AK886" s="317"/>
      <c r="AL886" s="317"/>
      <c r="AM886" s="317"/>
      <c r="AN886" s="317"/>
      <c r="AO886" s="317"/>
      <c r="AP886" s="317"/>
      <c r="AQ886" s="317"/>
      <c r="AR886" s="317"/>
      <c r="AS886" s="317"/>
      <c r="AT886" s="317"/>
      <c r="AU886" s="317"/>
      <c r="AV886" s="317"/>
      <c r="AW886" s="317"/>
      <c r="AX886" s="317"/>
      <c r="AY886" s="317"/>
      <c r="AZ886" s="317"/>
      <c r="BA886" s="317"/>
      <c r="BB886" s="317"/>
      <c r="BC886" s="317"/>
      <c r="BD886" s="317"/>
      <c r="BE886" s="317"/>
      <c r="BF886" s="317"/>
      <c r="BG886" s="317"/>
      <c r="BH886" s="317"/>
      <c r="BI886" s="317"/>
      <c r="BJ886" s="317"/>
      <c r="BK886" s="317"/>
      <c r="BL886" s="317"/>
      <c r="BM886" s="317"/>
      <c r="BN886" s="317"/>
      <c r="BO886" s="317"/>
      <c r="BP886" s="317"/>
      <c r="BQ886" s="317"/>
      <c r="BR886" s="317"/>
      <c r="BS886" s="317"/>
      <c r="BT886" s="317"/>
      <c r="BU886" s="317"/>
      <c r="BV886" s="317"/>
      <c r="BW886" s="317"/>
      <c r="BX886" s="317"/>
      <c r="BY886" s="317"/>
      <c r="BZ886" s="317"/>
    </row>
    <row r="887" spans="3:78">
      <c r="C887" s="318"/>
      <c r="D887" s="318"/>
      <c r="E887" s="318"/>
      <c r="F887" s="307"/>
      <c r="G887" s="307"/>
      <c r="H887" s="307"/>
      <c r="I887" s="307"/>
      <c r="J887" s="307"/>
      <c r="K887" s="307"/>
      <c r="L887" s="307"/>
      <c r="M887" s="307"/>
      <c r="N887" s="307"/>
      <c r="O887" s="307"/>
      <c r="P887" s="307"/>
      <c r="Q887" s="307"/>
      <c r="R887" s="307"/>
      <c r="S887" s="307"/>
      <c r="T887" s="307"/>
      <c r="U887" s="307"/>
      <c r="V887" s="307"/>
      <c r="W887" s="317"/>
      <c r="X887" s="317"/>
      <c r="Y887" s="317"/>
      <c r="Z887" s="317"/>
      <c r="AA887" s="317"/>
      <c r="AB887" s="317"/>
      <c r="AC887" s="317"/>
      <c r="AD887" s="317"/>
      <c r="AE887" s="317"/>
      <c r="AF887" s="317"/>
      <c r="AG887" s="317"/>
      <c r="AH887" s="317"/>
      <c r="AI887" s="317"/>
      <c r="AJ887" s="317"/>
      <c r="AK887" s="317"/>
      <c r="AL887" s="317"/>
      <c r="AM887" s="317"/>
      <c r="AN887" s="317"/>
      <c r="AO887" s="317"/>
      <c r="AP887" s="317"/>
      <c r="AQ887" s="317"/>
      <c r="AR887" s="317"/>
      <c r="AS887" s="317"/>
      <c r="AT887" s="317"/>
      <c r="AU887" s="317"/>
      <c r="AV887" s="317"/>
      <c r="AW887" s="317"/>
      <c r="AX887" s="317"/>
      <c r="AY887" s="317"/>
      <c r="AZ887" s="317"/>
      <c r="BA887" s="317"/>
      <c r="BB887" s="317"/>
      <c r="BC887" s="317"/>
      <c r="BD887" s="317"/>
      <c r="BE887" s="317"/>
      <c r="BF887" s="317"/>
      <c r="BG887" s="317"/>
      <c r="BH887" s="317"/>
      <c r="BI887" s="317"/>
      <c r="BJ887" s="317"/>
      <c r="BK887" s="317"/>
      <c r="BL887" s="317"/>
      <c r="BM887" s="317"/>
      <c r="BN887" s="317"/>
      <c r="BO887" s="317"/>
      <c r="BP887" s="317"/>
      <c r="BQ887" s="317"/>
      <c r="BR887" s="317"/>
      <c r="BS887" s="317"/>
      <c r="BT887" s="317"/>
      <c r="BU887" s="317"/>
      <c r="BV887" s="317"/>
      <c r="BW887" s="317"/>
      <c r="BX887" s="317"/>
      <c r="BY887" s="317"/>
      <c r="BZ887" s="317"/>
    </row>
    <row r="888" spans="3:78">
      <c r="C888" s="318"/>
      <c r="D888" s="318"/>
      <c r="E888" s="318"/>
      <c r="F888" s="307"/>
      <c r="G888" s="307"/>
      <c r="H888" s="307"/>
      <c r="I888" s="307"/>
      <c r="J888" s="307"/>
      <c r="K888" s="307"/>
      <c r="L888" s="307"/>
      <c r="M888" s="307"/>
      <c r="N888" s="307"/>
      <c r="O888" s="307"/>
      <c r="P888" s="307"/>
      <c r="Q888" s="307"/>
      <c r="R888" s="307"/>
      <c r="S888" s="307"/>
      <c r="T888" s="307"/>
      <c r="U888" s="307"/>
      <c r="V888" s="307"/>
      <c r="W888" s="317"/>
      <c r="X888" s="317"/>
      <c r="Y888" s="317"/>
      <c r="Z888" s="317"/>
      <c r="AA888" s="317"/>
      <c r="AB888" s="317"/>
      <c r="AC888" s="317"/>
      <c r="AD888" s="317"/>
      <c r="AE888" s="317"/>
      <c r="AF888" s="317"/>
      <c r="AG888" s="317"/>
      <c r="AH888" s="317"/>
      <c r="AI888" s="317"/>
      <c r="AJ888" s="317"/>
      <c r="AK888" s="317"/>
      <c r="AL888" s="317"/>
      <c r="AM888" s="317"/>
      <c r="AN888" s="317"/>
      <c r="AO888" s="317"/>
      <c r="AP888" s="317"/>
      <c r="AQ888" s="317"/>
      <c r="AR888" s="317"/>
      <c r="AS888" s="317"/>
      <c r="AT888" s="317"/>
      <c r="AU888" s="317"/>
      <c r="AV888" s="317"/>
      <c r="AW888" s="317"/>
      <c r="AX888" s="317"/>
      <c r="AY888" s="317"/>
      <c r="AZ888" s="317"/>
      <c r="BA888" s="317"/>
      <c r="BB888" s="317"/>
      <c r="BC888" s="317"/>
      <c r="BD888" s="317"/>
      <c r="BE888" s="317"/>
      <c r="BF888" s="317"/>
      <c r="BG888" s="317"/>
      <c r="BH888" s="317"/>
      <c r="BI888" s="317"/>
      <c r="BJ888" s="317"/>
      <c r="BK888" s="317"/>
      <c r="BL888" s="317"/>
      <c r="BM888" s="317"/>
      <c r="BN888" s="317"/>
      <c r="BO888" s="317"/>
      <c r="BP888" s="317"/>
      <c r="BQ888" s="317"/>
      <c r="BR888" s="317"/>
      <c r="BS888" s="317"/>
      <c r="BT888" s="317"/>
      <c r="BU888" s="317"/>
      <c r="BV888" s="317"/>
      <c r="BW888" s="317"/>
      <c r="BX888" s="317"/>
      <c r="BY888" s="317"/>
      <c r="BZ888" s="317"/>
    </row>
    <row r="889" spans="3:78">
      <c r="C889" s="318"/>
      <c r="D889" s="318"/>
      <c r="E889" s="318"/>
      <c r="F889" s="307"/>
      <c r="G889" s="307"/>
      <c r="H889" s="307"/>
      <c r="I889" s="307"/>
      <c r="J889" s="307"/>
      <c r="K889" s="307"/>
      <c r="L889" s="307"/>
      <c r="M889" s="307"/>
      <c r="N889" s="307"/>
      <c r="O889" s="307"/>
      <c r="P889" s="307"/>
      <c r="Q889" s="307"/>
      <c r="R889" s="307"/>
      <c r="S889" s="307"/>
      <c r="T889" s="307"/>
      <c r="U889" s="307"/>
      <c r="V889" s="307"/>
      <c r="W889" s="317"/>
      <c r="X889" s="317"/>
      <c r="Y889" s="317"/>
      <c r="Z889" s="317"/>
      <c r="AA889" s="317"/>
      <c r="AB889" s="317"/>
      <c r="AC889" s="317"/>
      <c r="AD889" s="317"/>
      <c r="AE889" s="317"/>
      <c r="AF889" s="317"/>
      <c r="AG889" s="317"/>
      <c r="AH889" s="317"/>
      <c r="AI889" s="317"/>
      <c r="AJ889" s="317"/>
      <c r="AK889" s="317"/>
      <c r="AL889" s="317"/>
      <c r="AM889" s="317"/>
      <c r="AN889" s="317"/>
      <c r="AO889" s="317"/>
      <c r="AP889" s="317"/>
      <c r="AQ889" s="317"/>
      <c r="AR889" s="317"/>
      <c r="AS889" s="317"/>
      <c r="AT889" s="317"/>
      <c r="AU889" s="317"/>
      <c r="AV889" s="317"/>
      <c r="AW889" s="317"/>
      <c r="AX889" s="317"/>
      <c r="AY889" s="317"/>
      <c r="AZ889" s="317"/>
      <c r="BA889" s="317"/>
      <c r="BB889" s="317"/>
      <c r="BC889" s="317"/>
      <c r="BD889" s="317"/>
      <c r="BE889" s="317"/>
      <c r="BF889" s="317"/>
      <c r="BG889" s="317"/>
      <c r="BH889" s="317"/>
      <c r="BI889" s="317"/>
      <c r="BJ889" s="317"/>
      <c r="BK889" s="317"/>
      <c r="BL889" s="317"/>
      <c r="BM889" s="317"/>
      <c r="BN889" s="317"/>
      <c r="BO889" s="317"/>
      <c r="BP889" s="317"/>
      <c r="BQ889" s="317"/>
      <c r="BR889" s="317"/>
      <c r="BS889" s="317"/>
      <c r="BT889" s="317"/>
      <c r="BU889" s="317"/>
      <c r="BV889" s="317"/>
      <c r="BW889" s="317"/>
      <c r="BX889" s="317"/>
      <c r="BY889" s="317"/>
      <c r="BZ889" s="317"/>
    </row>
    <row r="890" spans="3:78">
      <c r="C890" s="318"/>
      <c r="D890" s="318"/>
      <c r="E890" s="318"/>
      <c r="F890" s="307"/>
      <c r="G890" s="307"/>
      <c r="H890" s="307"/>
      <c r="I890" s="307"/>
      <c r="J890" s="307"/>
      <c r="K890" s="307"/>
      <c r="L890" s="307"/>
      <c r="M890" s="307"/>
      <c r="N890" s="307"/>
      <c r="O890" s="307"/>
      <c r="P890" s="307"/>
      <c r="Q890" s="307"/>
      <c r="R890" s="307"/>
      <c r="S890" s="307"/>
      <c r="T890" s="307"/>
      <c r="U890" s="307"/>
      <c r="V890" s="307"/>
      <c r="W890" s="317"/>
      <c r="X890" s="317"/>
      <c r="Y890" s="317"/>
      <c r="Z890" s="317"/>
      <c r="AA890" s="317"/>
      <c r="AB890" s="317"/>
      <c r="AC890" s="317"/>
      <c r="AD890" s="317"/>
      <c r="AE890" s="317"/>
      <c r="AF890" s="317"/>
      <c r="AG890" s="317"/>
      <c r="AH890" s="317"/>
      <c r="AI890" s="317"/>
      <c r="AJ890" s="317"/>
      <c r="AK890" s="317"/>
      <c r="AL890" s="317"/>
      <c r="AM890" s="317"/>
      <c r="AN890" s="317"/>
      <c r="AO890" s="317"/>
      <c r="AP890" s="317"/>
      <c r="AQ890" s="317"/>
      <c r="AR890" s="317"/>
      <c r="AS890" s="317"/>
      <c r="AT890" s="317"/>
      <c r="AU890" s="317"/>
      <c r="AV890" s="317"/>
      <c r="AW890" s="317"/>
      <c r="AX890" s="317"/>
      <c r="AY890" s="317"/>
      <c r="AZ890" s="317"/>
      <c r="BA890" s="317"/>
      <c r="BB890" s="317"/>
      <c r="BC890" s="317"/>
      <c r="BD890" s="317"/>
      <c r="BE890" s="317"/>
      <c r="BF890" s="317"/>
      <c r="BG890" s="317"/>
      <c r="BH890" s="317"/>
      <c r="BI890" s="317"/>
      <c r="BJ890" s="317"/>
      <c r="BK890" s="317"/>
      <c r="BL890" s="317"/>
      <c r="BM890" s="317"/>
      <c r="BN890" s="317"/>
      <c r="BO890" s="317"/>
      <c r="BP890" s="317"/>
      <c r="BQ890" s="317"/>
      <c r="BR890" s="317"/>
      <c r="BS890" s="317"/>
      <c r="BT890" s="317"/>
      <c r="BU890" s="317"/>
      <c r="BV890" s="317"/>
      <c r="BW890" s="317"/>
      <c r="BX890" s="317"/>
      <c r="BY890" s="317"/>
      <c r="BZ890" s="317"/>
    </row>
    <row r="891" spans="3:78">
      <c r="C891" s="318"/>
      <c r="D891" s="318"/>
      <c r="E891" s="318"/>
      <c r="F891" s="307"/>
      <c r="G891" s="307"/>
      <c r="H891" s="307"/>
      <c r="I891" s="307"/>
      <c r="J891" s="307"/>
      <c r="K891" s="307"/>
      <c r="L891" s="307"/>
      <c r="M891" s="307"/>
      <c r="N891" s="307"/>
      <c r="O891" s="307"/>
      <c r="P891" s="307"/>
      <c r="Q891" s="307"/>
      <c r="R891" s="307"/>
      <c r="S891" s="307"/>
      <c r="T891" s="307"/>
      <c r="U891" s="307"/>
      <c r="V891" s="307"/>
      <c r="W891" s="317"/>
      <c r="X891" s="317"/>
      <c r="Y891" s="317"/>
      <c r="Z891" s="317"/>
      <c r="AA891" s="317"/>
      <c r="AB891" s="317"/>
      <c r="AC891" s="317"/>
      <c r="AD891" s="317"/>
      <c r="AE891" s="317"/>
      <c r="AF891" s="317"/>
      <c r="AG891" s="317"/>
      <c r="AH891" s="317"/>
      <c r="AI891" s="317"/>
      <c r="AJ891" s="317"/>
      <c r="AK891" s="317"/>
      <c r="AL891" s="317"/>
      <c r="AM891" s="317"/>
      <c r="AN891" s="317"/>
      <c r="AO891" s="317"/>
      <c r="AP891" s="317"/>
      <c r="AQ891" s="317"/>
      <c r="AR891" s="317"/>
      <c r="AS891" s="317"/>
      <c r="AT891" s="317"/>
      <c r="AU891" s="317"/>
      <c r="AV891" s="317"/>
      <c r="AW891" s="317"/>
      <c r="AX891" s="317"/>
      <c r="AY891" s="317"/>
      <c r="AZ891" s="317"/>
      <c r="BA891" s="317"/>
      <c r="BB891" s="317"/>
      <c r="BC891" s="317"/>
      <c r="BD891" s="317"/>
      <c r="BE891" s="317"/>
      <c r="BF891" s="317"/>
      <c r="BG891" s="317"/>
      <c r="BH891" s="317"/>
      <c r="BI891" s="317"/>
      <c r="BJ891" s="317"/>
      <c r="BK891" s="317"/>
      <c r="BL891" s="317"/>
      <c r="BM891" s="317"/>
      <c r="BN891" s="317"/>
      <c r="BO891" s="317"/>
      <c r="BP891" s="317"/>
      <c r="BQ891" s="317"/>
      <c r="BR891" s="317"/>
      <c r="BS891" s="317"/>
      <c r="BT891" s="317"/>
      <c r="BU891" s="317"/>
      <c r="BV891" s="317"/>
      <c r="BW891" s="317"/>
      <c r="BX891" s="317"/>
      <c r="BY891" s="317"/>
      <c r="BZ891" s="317"/>
    </row>
    <row r="892" spans="3:78">
      <c r="C892" s="318"/>
      <c r="D892" s="318"/>
      <c r="E892" s="318"/>
      <c r="F892" s="307"/>
      <c r="G892" s="307"/>
      <c r="H892" s="307"/>
      <c r="I892" s="307"/>
      <c r="J892" s="307"/>
      <c r="K892" s="307"/>
      <c r="L892" s="307"/>
      <c r="M892" s="307"/>
      <c r="N892" s="307"/>
      <c r="O892" s="307"/>
      <c r="P892" s="307"/>
      <c r="Q892" s="307"/>
      <c r="R892" s="307"/>
      <c r="S892" s="307"/>
      <c r="T892" s="307"/>
      <c r="U892" s="307"/>
      <c r="V892" s="307"/>
      <c r="W892" s="317"/>
      <c r="X892" s="317"/>
      <c r="Y892" s="317"/>
      <c r="Z892" s="317"/>
      <c r="AA892" s="317"/>
      <c r="AB892" s="317"/>
      <c r="AC892" s="317"/>
      <c r="AD892" s="317"/>
      <c r="AE892" s="317"/>
      <c r="AF892" s="317"/>
      <c r="AG892" s="317"/>
      <c r="AH892" s="317"/>
      <c r="AI892" s="317"/>
      <c r="AJ892" s="317"/>
      <c r="AK892" s="317"/>
      <c r="AL892" s="317"/>
      <c r="AM892" s="317"/>
      <c r="AN892" s="317"/>
      <c r="AO892" s="317"/>
      <c r="AP892" s="317"/>
      <c r="AQ892" s="317"/>
      <c r="AR892" s="317"/>
      <c r="AS892" s="317"/>
      <c r="AT892" s="317"/>
      <c r="AU892" s="317"/>
      <c r="AV892" s="317"/>
      <c r="AW892" s="317"/>
      <c r="AX892" s="317"/>
      <c r="AY892" s="317"/>
      <c r="AZ892" s="317"/>
      <c r="BA892" s="317"/>
      <c r="BB892" s="317"/>
      <c r="BC892" s="317"/>
      <c r="BD892" s="317"/>
      <c r="BE892" s="317"/>
      <c r="BF892" s="317"/>
      <c r="BG892" s="317"/>
      <c r="BH892" s="317"/>
      <c r="BI892" s="317"/>
      <c r="BJ892" s="317"/>
      <c r="BK892" s="317"/>
      <c r="BL892" s="317"/>
      <c r="BM892" s="317"/>
      <c r="BN892" s="317"/>
      <c r="BO892" s="317"/>
      <c r="BP892" s="317"/>
      <c r="BQ892" s="317"/>
      <c r="BR892" s="317"/>
      <c r="BS892" s="317"/>
      <c r="BT892" s="317"/>
      <c r="BU892" s="317"/>
      <c r="BV892" s="317"/>
      <c r="BW892" s="317"/>
      <c r="BX892" s="317"/>
      <c r="BY892" s="317"/>
      <c r="BZ892" s="317"/>
    </row>
    <row r="893" spans="3:78">
      <c r="C893" s="318"/>
      <c r="D893" s="318"/>
      <c r="E893" s="318"/>
      <c r="F893" s="307"/>
      <c r="G893" s="307"/>
      <c r="H893" s="307"/>
      <c r="I893" s="307"/>
      <c r="J893" s="307"/>
      <c r="K893" s="307"/>
      <c r="L893" s="307"/>
      <c r="M893" s="307"/>
      <c r="N893" s="307"/>
      <c r="O893" s="307"/>
      <c r="P893" s="307"/>
      <c r="Q893" s="307"/>
      <c r="R893" s="307"/>
      <c r="S893" s="307"/>
      <c r="T893" s="307"/>
      <c r="U893" s="307"/>
      <c r="V893" s="307"/>
      <c r="W893" s="317"/>
      <c r="X893" s="317"/>
      <c r="Y893" s="317"/>
      <c r="Z893" s="317"/>
      <c r="AA893" s="317"/>
      <c r="AB893" s="317"/>
      <c r="AC893" s="317"/>
      <c r="AD893" s="317"/>
      <c r="AE893" s="317"/>
      <c r="AF893" s="317"/>
      <c r="AG893" s="317"/>
      <c r="AH893" s="317"/>
      <c r="AI893" s="317"/>
      <c r="AJ893" s="317"/>
      <c r="AK893" s="317"/>
      <c r="AL893" s="317"/>
      <c r="AM893" s="317"/>
      <c r="AN893" s="317"/>
      <c r="AO893" s="317"/>
      <c r="AP893" s="317"/>
      <c r="AQ893" s="317"/>
      <c r="AR893" s="317"/>
      <c r="AS893" s="317"/>
      <c r="AT893" s="317"/>
      <c r="AU893" s="317"/>
      <c r="AV893" s="317"/>
      <c r="AW893" s="317"/>
      <c r="AX893" s="317"/>
      <c r="AY893" s="317"/>
      <c r="AZ893" s="317"/>
      <c r="BA893" s="317"/>
      <c r="BB893" s="317"/>
      <c r="BC893" s="317"/>
      <c r="BD893" s="317"/>
      <c r="BE893" s="317"/>
      <c r="BF893" s="317"/>
      <c r="BG893" s="317"/>
      <c r="BH893" s="317"/>
      <c r="BI893" s="317"/>
      <c r="BJ893" s="317"/>
      <c r="BK893" s="317"/>
      <c r="BL893" s="317"/>
      <c r="BM893" s="317"/>
      <c r="BN893" s="317"/>
      <c r="BO893" s="317"/>
      <c r="BP893" s="317"/>
      <c r="BQ893" s="317"/>
      <c r="BR893" s="317"/>
      <c r="BS893" s="317"/>
      <c r="BT893" s="317"/>
      <c r="BU893" s="317"/>
      <c r="BV893" s="317"/>
      <c r="BW893" s="317"/>
      <c r="BX893" s="317"/>
      <c r="BY893" s="317"/>
      <c r="BZ893" s="317"/>
    </row>
    <row r="894" spans="3:78">
      <c r="C894" s="318"/>
      <c r="D894" s="318"/>
      <c r="E894" s="318"/>
      <c r="F894" s="307"/>
      <c r="G894" s="307"/>
      <c r="H894" s="307"/>
      <c r="I894" s="307"/>
      <c r="J894" s="307"/>
      <c r="K894" s="307"/>
      <c r="L894" s="307"/>
      <c r="M894" s="307"/>
      <c r="N894" s="307"/>
      <c r="O894" s="307"/>
      <c r="P894" s="307"/>
      <c r="Q894" s="307"/>
      <c r="R894" s="307"/>
      <c r="S894" s="307"/>
      <c r="T894" s="307"/>
      <c r="U894" s="307"/>
      <c r="V894" s="307"/>
      <c r="W894" s="317"/>
      <c r="X894" s="317"/>
      <c r="Y894" s="317"/>
      <c r="Z894" s="317"/>
      <c r="AA894" s="317"/>
      <c r="AB894" s="317"/>
      <c r="AC894" s="317"/>
      <c r="AD894" s="317"/>
      <c r="AE894" s="317"/>
      <c r="AF894" s="317"/>
      <c r="AG894" s="317"/>
      <c r="AH894" s="317"/>
      <c r="AI894" s="317"/>
      <c r="AJ894" s="317"/>
      <c r="AK894" s="317"/>
      <c r="AL894" s="317"/>
      <c r="AM894" s="317"/>
      <c r="AN894" s="317"/>
      <c r="AO894" s="317"/>
      <c r="AP894" s="317"/>
      <c r="AQ894" s="317"/>
      <c r="AR894" s="317"/>
      <c r="AS894" s="317"/>
      <c r="AT894" s="317"/>
      <c r="AU894" s="317"/>
      <c r="AV894" s="317"/>
      <c r="AW894" s="317"/>
      <c r="AX894" s="317"/>
      <c r="AY894" s="317"/>
      <c r="AZ894" s="317"/>
      <c r="BA894" s="317"/>
      <c r="BB894" s="317"/>
      <c r="BC894" s="317"/>
      <c r="BD894" s="317"/>
      <c r="BE894" s="317"/>
      <c r="BF894" s="317"/>
      <c r="BG894" s="317"/>
      <c r="BH894" s="317"/>
      <c r="BI894" s="317"/>
      <c r="BJ894" s="317"/>
      <c r="BK894" s="317"/>
      <c r="BL894" s="317"/>
      <c r="BM894" s="317"/>
      <c r="BN894" s="317"/>
      <c r="BO894" s="317"/>
      <c r="BP894" s="317"/>
      <c r="BQ894" s="317"/>
      <c r="BR894" s="317"/>
      <c r="BS894" s="317"/>
      <c r="BT894" s="317"/>
      <c r="BU894" s="317"/>
      <c r="BV894" s="317"/>
      <c r="BW894" s="317"/>
      <c r="BX894" s="317"/>
      <c r="BY894" s="317"/>
      <c r="BZ894" s="317"/>
    </row>
    <row r="895" spans="3:78">
      <c r="C895" s="318"/>
      <c r="D895" s="318"/>
      <c r="E895" s="318"/>
      <c r="F895" s="307"/>
      <c r="G895" s="307"/>
      <c r="H895" s="307"/>
      <c r="I895" s="307"/>
      <c r="J895" s="307"/>
      <c r="K895" s="307"/>
      <c r="L895" s="307"/>
      <c r="M895" s="307"/>
      <c r="N895" s="307"/>
      <c r="O895" s="307"/>
      <c r="P895" s="307"/>
      <c r="Q895" s="307"/>
      <c r="R895" s="307"/>
      <c r="S895" s="307"/>
      <c r="T895" s="307"/>
      <c r="U895" s="307"/>
      <c r="V895" s="307"/>
      <c r="W895" s="317"/>
      <c r="X895" s="317"/>
      <c r="Y895" s="317"/>
      <c r="Z895" s="317"/>
      <c r="AA895" s="317"/>
      <c r="AB895" s="317"/>
      <c r="AC895" s="317"/>
      <c r="AD895" s="317"/>
      <c r="AE895" s="317"/>
      <c r="AF895" s="317"/>
      <c r="AG895" s="317"/>
      <c r="AH895" s="317"/>
      <c r="AI895" s="317"/>
      <c r="AJ895" s="317"/>
      <c r="AK895" s="317"/>
      <c r="AL895" s="317"/>
      <c r="AM895" s="317"/>
      <c r="AN895" s="317"/>
      <c r="AO895" s="317"/>
      <c r="AP895" s="317"/>
      <c r="AQ895" s="317"/>
      <c r="AR895" s="317"/>
      <c r="AS895" s="317"/>
      <c r="AT895" s="317"/>
      <c r="AU895" s="317"/>
      <c r="AV895" s="317"/>
      <c r="AW895" s="317"/>
      <c r="AX895" s="317"/>
      <c r="AY895" s="317"/>
      <c r="AZ895" s="317"/>
      <c r="BA895" s="317"/>
      <c r="BB895" s="317"/>
      <c r="BC895" s="317"/>
      <c r="BD895" s="317"/>
      <c r="BE895" s="317"/>
      <c r="BF895" s="317"/>
      <c r="BG895" s="317"/>
      <c r="BH895" s="317"/>
      <c r="BI895" s="317"/>
      <c r="BJ895" s="317"/>
      <c r="BK895" s="317"/>
      <c r="BL895" s="317"/>
      <c r="BM895" s="317"/>
      <c r="BN895" s="317"/>
      <c r="BO895" s="317"/>
      <c r="BP895" s="317"/>
      <c r="BQ895" s="317"/>
      <c r="BR895" s="317"/>
      <c r="BS895" s="317"/>
      <c r="BT895" s="317"/>
      <c r="BU895" s="317"/>
      <c r="BV895" s="317"/>
      <c r="BW895" s="317"/>
      <c r="BX895" s="317"/>
      <c r="BY895" s="317"/>
      <c r="BZ895" s="317"/>
    </row>
    <row r="896" spans="3:78">
      <c r="C896" s="318"/>
      <c r="D896" s="318"/>
      <c r="E896" s="318"/>
      <c r="F896" s="307"/>
      <c r="G896" s="307"/>
      <c r="H896" s="307"/>
      <c r="I896" s="307"/>
      <c r="J896" s="307"/>
      <c r="K896" s="307"/>
      <c r="L896" s="307"/>
      <c r="M896" s="307"/>
      <c r="N896" s="307"/>
      <c r="O896" s="307"/>
      <c r="P896" s="307"/>
      <c r="Q896" s="307"/>
      <c r="R896" s="307"/>
      <c r="S896" s="307"/>
      <c r="T896" s="307"/>
      <c r="U896" s="307"/>
      <c r="V896" s="307"/>
      <c r="W896" s="317"/>
      <c r="X896" s="317"/>
      <c r="Y896" s="317"/>
      <c r="Z896" s="317"/>
      <c r="AA896" s="317"/>
      <c r="AB896" s="317"/>
      <c r="AC896" s="317"/>
      <c r="AD896" s="317"/>
      <c r="AE896" s="317"/>
      <c r="AF896" s="317"/>
      <c r="AG896" s="317"/>
      <c r="AH896" s="317"/>
      <c r="AI896" s="317"/>
      <c r="AJ896" s="317"/>
      <c r="AK896" s="317"/>
      <c r="AL896" s="317"/>
      <c r="AM896" s="317"/>
      <c r="AN896" s="317"/>
      <c r="AO896" s="317"/>
      <c r="AP896" s="317"/>
      <c r="AQ896" s="317"/>
      <c r="AR896" s="317"/>
      <c r="AS896" s="317"/>
      <c r="AT896" s="317"/>
      <c r="AU896" s="317"/>
      <c r="AV896" s="317"/>
      <c r="AW896" s="317"/>
      <c r="AX896" s="317"/>
      <c r="AY896" s="317"/>
      <c r="AZ896" s="317"/>
      <c r="BA896" s="317"/>
      <c r="BB896" s="317"/>
      <c r="BC896" s="317"/>
      <c r="BD896" s="317"/>
      <c r="BE896" s="317"/>
      <c r="BF896" s="317"/>
      <c r="BG896" s="317"/>
      <c r="BH896" s="317"/>
      <c r="BI896" s="317"/>
      <c r="BJ896" s="317"/>
      <c r="BK896" s="317"/>
      <c r="BL896" s="317"/>
      <c r="BM896" s="317"/>
      <c r="BN896" s="317"/>
      <c r="BO896" s="317"/>
      <c r="BP896" s="317"/>
      <c r="BQ896" s="317"/>
      <c r="BR896" s="317"/>
      <c r="BS896" s="317"/>
      <c r="BT896" s="317"/>
      <c r="BU896" s="317"/>
      <c r="BV896" s="317"/>
      <c r="BW896" s="317"/>
      <c r="BX896" s="317"/>
      <c r="BY896" s="317"/>
      <c r="BZ896" s="317"/>
    </row>
    <row r="897" spans="3:78">
      <c r="C897" s="318"/>
      <c r="D897" s="318"/>
      <c r="E897" s="318"/>
      <c r="F897" s="307"/>
      <c r="G897" s="307"/>
      <c r="H897" s="307"/>
      <c r="I897" s="307"/>
      <c r="J897" s="307"/>
      <c r="K897" s="307"/>
      <c r="L897" s="307"/>
      <c r="M897" s="307"/>
      <c r="N897" s="307"/>
      <c r="O897" s="307"/>
      <c r="P897" s="307"/>
      <c r="Q897" s="307"/>
      <c r="R897" s="307"/>
      <c r="S897" s="307"/>
      <c r="T897" s="307"/>
      <c r="U897" s="307"/>
      <c r="V897" s="307"/>
      <c r="W897" s="317"/>
      <c r="X897" s="317"/>
      <c r="Y897" s="317"/>
      <c r="Z897" s="317"/>
      <c r="AA897" s="317"/>
      <c r="AB897" s="317"/>
      <c r="AC897" s="317"/>
      <c r="AD897" s="317"/>
      <c r="AE897" s="317"/>
      <c r="AF897" s="317"/>
      <c r="AG897" s="317"/>
      <c r="AH897" s="317"/>
      <c r="AI897" s="317"/>
      <c r="AJ897" s="317"/>
      <c r="AK897" s="317"/>
      <c r="AL897" s="317"/>
      <c r="AM897" s="317"/>
      <c r="AN897" s="317"/>
      <c r="AO897" s="317"/>
      <c r="AP897" s="317"/>
      <c r="AQ897" s="317"/>
      <c r="AR897" s="317"/>
      <c r="AS897" s="317"/>
      <c r="AT897" s="317"/>
      <c r="AU897" s="317"/>
      <c r="AV897" s="317"/>
      <c r="AW897" s="317"/>
      <c r="AX897" s="317"/>
      <c r="AY897" s="317"/>
      <c r="AZ897" s="317"/>
      <c r="BA897" s="317"/>
      <c r="BB897" s="317"/>
      <c r="BC897" s="317"/>
      <c r="BD897" s="317"/>
      <c r="BE897" s="317"/>
      <c r="BF897" s="317"/>
      <c r="BG897" s="317"/>
      <c r="BH897" s="317"/>
      <c r="BI897" s="317"/>
      <c r="BJ897" s="317"/>
      <c r="BK897" s="317"/>
      <c r="BL897" s="317"/>
      <c r="BM897" s="317"/>
      <c r="BN897" s="317"/>
      <c r="BO897" s="317"/>
      <c r="BP897" s="317"/>
      <c r="BQ897" s="317"/>
      <c r="BR897" s="317"/>
      <c r="BS897" s="317"/>
      <c r="BT897" s="317"/>
      <c r="BU897" s="317"/>
      <c r="BV897" s="317"/>
      <c r="BW897" s="317"/>
      <c r="BX897" s="317"/>
      <c r="BY897" s="317"/>
      <c r="BZ897" s="317"/>
    </row>
    <row r="898" spans="3:78">
      <c r="C898" s="318"/>
      <c r="D898" s="318"/>
      <c r="E898" s="318"/>
      <c r="F898" s="307"/>
      <c r="G898" s="307"/>
      <c r="H898" s="307"/>
      <c r="I898" s="307"/>
      <c r="J898" s="307"/>
      <c r="K898" s="307"/>
      <c r="L898" s="307"/>
      <c r="M898" s="307"/>
      <c r="N898" s="307"/>
      <c r="O898" s="307"/>
      <c r="P898" s="307"/>
      <c r="Q898" s="307"/>
      <c r="R898" s="307"/>
      <c r="S898" s="307"/>
      <c r="T898" s="307"/>
      <c r="U898" s="307"/>
      <c r="V898" s="307"/>
      <c r="W898" s="317"/>
      <c r="X898" s="317"/>
      <c r="Y898" s="317"/>
      <c r="Z898" s="317"/>
      <c r="AA898" s="317"/>
      <c r="AB898" s="317"/>
      <c r="AC898" s="317"/>
      <c r="AD898" s="317"/>
      <c r="AE898" s="317"/>
      <c r="AF898" s="317"/>
      <c r="AG898" s="317"/>
      <c r="AH898" s="317"/>
      <c r="AI898" s="317"/>
      <c r="AJ898" s="317"/>
      <c r="AK898" s="317"/>
      <c r="AL898" s="317"/>
      <c r="AM898" s="317"/>
      <c r="AN898" s="317"/>
      <c r="AO898" s="317"/>
      <c r="AP898" s="317"/>
      <c r="AQ898" s="317"/>
      <c r="AR898" s="317"/>
      <c r="AS898" s="317"/>
      <c r="AT898" s="317"/>
      <c r="AU898" s="317"/>
      <c r="AV898" s="317"/>
      <c r="AW898" s="317"/>
      <c r="AX898" s="317"/>
      <c r="AY898" s="317"/>
      <c r="AZ898" s="317"/>
      <c r="BA898" s="317"/>
      <c r="BB898" s="317"/>
      <c r="BC898" s="317"/>
      <c r="BD898" s="317"/>
      <c r="BE898" s="317"/>
      <c r="BF898" s="317"/>
      <c r="BG898" s="317"/>
      <c r="BH898" s="317"/>
      <c r="BI898" s="317"/>
      <c r="BJ898" s="317"/>
      <c r="BK898" s="317"/>
      <c r="BL898" s="317"/>
      <c r="BM898" s="317"/>
      <c r="BN898" s="317"/>
      <c r="BO898" s="317"/>
      <c r="BP898" s="317"/>
      <c r="BQ898" s="317"/>
      <c r="BR898" s="317"/>
      <c r="BS898" s="317"/>
      <c r="BT898" s="317"/>
      <c r="BU898" s="317"/>
      <c r="BV898" s="317"/>
      <c r="BW898" s="317"/>
      <c r="BX898" s="317"/>
      <c r="BY898" s="317"/>
      <c r="BZ898" s="317"/>
    </row>
    <row r="899" spans="3:78">
      <c r="C899" s="318"/>
      <c r="D899" s="318"/>
      <c r="E899" s="318"/>
      <c r="F899" s="307"/>
      <c r="G899" s="307"/>
      <c r="H899" s="307"/>
      <c r="I899" s="307"/>
      <c r="J899" s="307"/>
      <c r="K899" s="307"/>
      <c r="L899" s="307"/>
      <c r="M899" s="307"/>
      <c r="N899" s="307"/>
      <c r="O899" s="307"/>
      <c r="P899" s="307"/>
      <c r="Q899" s="307"/>
      <c r="R899" s="307"/>
      <c r="S899" s="307"/>
      <c r="T899" s="307"/>
      <c r="U899" s="307"/>
      <c r="V899" s="307"/>
      <c r="W899" s="317"/>
      <c r="X899" s="317"/>
      <c r="Y899" s="317"/>
      <c r="Z899" s="317"/>
      <c r="AA899" s="317"/>
      <c r="AB899" s="317"/>
      <c r="AC899" s="317"/>
      <c r="AD899" s="317"/>
      <c r="AE899" s="317"/>
      <c r="AF899" s="317"/>
      <c r="AG899" s="317"/>
      <c r="AH899" s="317"/>
      <c r="AI899" s="317"/>
      <c r="AJ899" s="317"/>
      <c r="AK899" s="317"/>
      <c r="AL899" s="317"/>
      <c r="AM899" s="317"/>
      <c r="AN899" s="317"/>
      <c r="AO899" s="317"/>
      <c r="AP899" s="317"/>
      <c r="AQ899" s="317"/>
      <c r="AR899" s="317"/>
      <c r="AS899" s="317"/>
      <c r="AT899" s="317"/>
      <c r="AU899" s="317"/>
      <c r="AV899" s="317"/>
      <c r="AW899" s="317"/>
      <c r="AX899" s="317"/>
      <c r="AY899" s="317"/>
      <c r="AZ899" s="317"/>
      <c r="BA899" s="317"/>
      <c r="BB899" s="317"/>
      <c r="BC899" s="317"/>
      <c r="BD899" s="317"/>
      <c r="BE899" s="317"/>
      <c r="BF899" s="317"/>
      <c r="BG899" s="317"/>
      <c r="BH899" s="317"/>
      <c r="BI899" s="317"/>
      <c r="BJ899" s="317"/>
      <c r="BK899" s="317"/>
      <c r="BL899" s="317"/>
      <c r="BM899" s="317"/>
      <c r="BN899" s="317"/>
      <c r="BO899" s="317"/>
      <c r="BP899" s="317"/>
      <c r="BQ899" s="317"/>
      <c r="BR899" s="317"/>
      <c r="BS899" s="317"/>
      <c r="BT899" s="317"/>
      <c r="BU899" s="317"/>
      <c r="BV899" s="317"/>
      <c r="BW899" s="317"/>
      <c r="BX899" s="317"/>
      <c r="BY899" s="317"/>
      <c r="BZ899" s="317"/>
    </row>
    <row r="900" spans="3:78">
      <c r="C900" s="318"/>
      <c r="D900" s="318"/>
      <c r="E900" s="318"/>
      <c r="F900" s="307"/>
      <c r="G900" s="307"/>
      <c r="H900" s="307"/>
      <c r="I900" s="307"/>
      <c r="J900" s="307"/>
      <c r="K900" s="307"/>
      <c r="L900" s="307"/>
      <c r="M900" s="307"/>
      <c r="N900" s="307"/>
      <c r="O900" s="307"/>
      <c r="P900" s="307"/>
      <c r="Q900" s="307"/>
      <c r="R900" s="307"/>
      <c r="S900" s="307"/>
      <c r="T900" s="307"/>
      <c r="U900" s="307"/>
      <c r="V900" s="307"/>
      <c r="W900" s="317"/>
      <c r="X900" s="317"/>
      <c r="Y900" s="317"/>
      <c r="Z900" s="317"/>
      <c r="AA900" s="317"/>
      <c r="AB900" s="317"/>
      <c r="AC900" s="317"/>
      <c r="AD900" s="317"/>
      <c r="AE900" s="317"/>
      <c r="AF900" s="317"/>
      <c r="AG900" s="317"/>
      <c r="AH900" s="317"/>
      <c r="AI900" s="317"/>
      <c r="AJ900" s="317"/>
      <c r="AK900" s="317"/>
      <c r="AL900" s="317"/>
      <c r="AM900" s="317"/>
      <c r="AN900" s="317"/>
      <c r="AO900" s="317"/>
      <c r="AP900" s="317"/>
      <c r="AQ900" s="317"/>
      <c r="AR900" s="317"/>
      <c r="AS900" s="317"/>
      <c r="AT900" s="317"/>
      <c r="AU900" s="317"/>
      <c r="AV900" s="317"/>
      <c r="AW900" s="317"/>
      <c r="AX900" s="317"/>
      <c r="AY900" s="317"/>
      <c r="AZ900" s="317"/>
      <c r="BA900" s="317"/>
      <c r="BB900" s="317"/>
      <c r="BC900" s="317"/>
      <c r="BD900" s="317"/>
      <c r="BE900" s="317"/>
      <c r="BF900" s="317"/>
      <c r="BG900" s="317"/>
      <c r="BH900" s="317"/>
      <c r="BI900" s="317"/>
      <c r="BJ900" s="317"/>
      <c r="BK900" s="317"/>
      <c r="BL900" s="317"/>
      <c r="BM900" s="317"/>
      <c r="BN900" s="317"/>
      <c r="BO900" s="317"/>
      <c r="BP900" s="317"/>
      <c r="BQ900" s="317"/>
      <c r="BR900" s="317"/>
      <c r="BS900" s="317"/>
      <c r="BT900" s="317"/>
      <c r="BU900" s="317"/>
      <c r="BV900" s="317"/>
      <c r="BW900" s="317"/>
      <c r="BX900" s="317"/>
      <c r="BY900" s="317"/>
      <c r="BZ900" s="317"/>
    </row>
    <row r="901" spans="3:78">
      <c r="C901" s="318"/>
      <c r="D901" s="318"/>
      <c r="E901" s="318"/>
      <c r="F901" s="307"/>
      <c r="G901" s="307"/>
      <c r="H901" s="307"/>
      <c r="I901" s="307"/>
      <c r="J901" s="307"/>
      <c r="K901" s="307"/>
      <c r="L901" s="307"/>
      <c r="M901" s="307"/>
      <c r="N901" s="307"/>
      <c r="O901" s="307"/>
      <c r="P901" s="307"/>
      <c r="Q901" s="307"/>
      <c r="R901" s="307"/>
      <c r="S901" s="307"/>
      <c r="T901" s="307"/>
      <c r="U901" s="307"/>
      <c r="V901" s="307"/>
      <c r="W901" s="317"/>
      <c r="X901" s="317"/>
      <c r="Y901" s="317"/>
      <c r="Z901" s="317"/>
      <c r="AA901" s="317"/>
      <c r="AB901" s="317"/>
      <c r="AC901" s="317"/>
      <c r="AD901" s="317"/>
      <c r="AE901" s="317"/>
      <c r="AF901" s="317"/>
      <c r="AG901" s="317"/>
      <c r="AH901" s="317"/>
      <c r="AI901" s="317"/>
      <c r="AJ901" s="317"/>
      <c r="AK901" s="317"/>
      <c r="AL901" s="317"/>
      <c r="AM901" s="317"/>
      <c r="AN901" s="317"/>
      <c r="AO901" s="317"/>
      <c r="AP901" s="317"/>
      <c r="AQ901" s="317"/>
      <c r="AR901" s="317"/>
      <c r="AS901" s="317"/>
      <c r="AT901" s="317"/>
      <c r="AU901" s="317"/>
      <c r="AV901" s="317"/>
      <c r="AW901" s="317"/>
      <c r="AX901" s="317"/>
      <c r="AY901" s="317"/>
      <c r="AZ901" s="317"/>
      <c r="BA901" s="317"/>
      <c r="BB901" s="317"/>
      <c r="BC901" s="317"/>
      <c r="BD901" s="317"/>
      <c r="BE901" s="317"/>
      <c r="BF901" s="317"/>
      <c r="BG901" s="317"/>
      <c r="BH901" s="317"/>
      <c r="BI901" s="317"/>
      <c r="BJ901" s="317"/>
      <c r="BK901" s="317"/>
      <c r="BL901" s="317"/>
      <c r="BM901" s="317"/>
      <c r="BN901" s="317"/>
      <c r="BO901" s="317"/>
      <c r="BP901" s="317"/>
      <c r="BQ901" s="317"/>
      <c r="BR901" s="317"/>
      <c r="BS901" s="317"/>
      <c r="BT901" s="317"/>
      <c r="BU901" s="317"/>
      <c r="BV901" s="317"/>
      <c r="BW901" s="317"/>
      <c r="BX901" s="317"/>
      <c r="BY901" s="317"/>
      <c r="BZ901" s="317"/>
    </row>
    <row r="902" spans="3:78">
      <c r="C902" s="318"/>
      <c r="D902" s="318"/>
      <c r="E902" s="318"/>
      <c r="F902" s="307"/>
      <c r="G902" s="307"/>
      <c r="H902" s="307"/>
      <c r="I902" s="307"/>
      <c r="J902" s="307"/>
      <c r="K902" s="307"/>
      <c r="L902" s="307"/>
      <c r="M902" s="307"/>
      <c r="N902" s="307"/>
      <c r="O902" s="307"/>
      <c r="P902" s="307"/>
      <c r="Q902" s="307"/>
      <c r="R902" s="307"/>
      <c r="S902" s="307"/>
      <c r="T902" s="307"/>
      <c r="U902" s="307"/>
      <c r="V902" s="307"/>
      <c r="W902" s="317"/>
      <c r="X902" s="317"/>
      <c r="Y902" s="317"/>
      <c r="Z902" s="317"/>
      <c r="AA902" s="317"/>
      <c r="AB902" s="317"/>
      <c r="AC902" s="317"/>
      <c r="AD902" s="317"/>
      <c r="AE902" s="317"/>
      <c r="AF902" s="317"/>
      <c r="AG902" s="317"/>
      <c r="AH902" s="317"/>
      <c r="AI902" s="317"/>
      <c r="AJ902" s="317"/>
      <c r="AK902" s="317"/>
      <c r="AL902" s="317"/>
      <c r="AM902" s="317"/>
      <c r="AN902" s="317"/>
      <c r="AO902" s="317"/>
      <c r="AP902" s="317"/>
      <c r="AQ902" s="317"/>
      <c r="AR902" s="317"/>
      <c r="AS902" s="317"/>
      <c r="AT902" s="317"/>
      <c r="AU902" s="317"/>
      <c r="AV902" s="317"/>
      <c r="AW902" s="317"/>
      <c r="AX902" s="317"/>
      <c r="AY902" s="317"/>
      <c r="AZ902" s="317"/>
      <c r="BA902" s="317"/>
      <c r="BB902" s="317"/>
      <c r="BC902" s="317"/>
      <c r="BD902" s="317"/>
      <c r="BE902" s="317"/>
      <c r="BF902" s="317"/>
      <c r="BG902" s="317"/>
      <c r="BH902" s="317"/>
      <c r="BI902" s="317"/>
      <c r="BJ902" s="317"/>
      <c r="BK902" s="317"/>
      <c r="BL902" s="317"/>
      <c r="BM902" s="317"/>
      <c r="BN902" s="317"/>
      <c r="BO902" s="317"/>
      <c r="BP902" s="317"/>
      <c r="BQ902" s="317"/>
      <c r="BR902" s="317"/>
      <c r="BS902" s="317"/>
      <c r="BT902" s="317"/>
      <c r="BU902" s="317"/>
      <c r="BV902" s="317"/>
      <c r="BW902" s="317"/>
      <c r="BX902" s="317"/>
      <c r="BY902" s="317"/>
      <c r="BZ902" s="317"/>
    </row>
    <row r="903" spans="3:78">
      <c r="C903" s="318"/>
      <c r="D903" s="318"/>
      <c r="E903" s="318"/>
      <c r="F903" s="307"/>
      <c r="G903" s="307"/>
      <c r="H903" s="307"/>
      <c r="I903" s="307"/>
      <c r="J903" s="307"/>
      <c r="K903" s="307"/>
      <c r="L903" s="307"/>
      <c r="M903" s="307"/>
      <c r="N903" s="307"/>
      <c r="O903" s="307"/>
      <c r="P903" s="307"/>
      <c r="Q903" s="307"/>
      <c r="R903" s="307"/>
      <c r="S903" s="307"/>
      <c r="T903" s="307"/>
      <c r="U903" s="307"/>
      <c r="V903" s="307"/>
      <c r="W903" s="317"/>
      <c r="X903" s="317"/>
      <c r="Y903" s="317"/>
      <c r="Z903" s="317"/>
      <c r="AA903" s="317"/>
      <c r="AB903" s="317"/>
      <c r="AC903" s="317"/>
      <c r="AD903" s="317"/>
      <c r="AE903" s="317"/>
      <c r="AF903" s="317"/>
      <c r="AG903" s="317"/>
      <c r="AH903" s="317"/>
      <c r="AI903" s="317"/>
      <c r="AJ903" s="317"/>
      <c r="AK903" s="317"/>
      <c r="AL903" s="317"/>
      <c r="AM903" s="317"/>
      <c r="AN903" s="317"/>
      <c r="AO903" s="317"/>
      <c r="AP903" s="317"/>
      <c r="AQ903" s="317"/>
      <c r="AR903" s="317"/>
      <c r="AS903" s="317"/>
      <c r="AT903" s="317"/>
      <c r="AU903" s="317"/>
      <c r="AV903" s="317"/>
      <c r="AW903" s="317"/>
      <c r="AX903" s="317"/>
      <c r="AY903" s="317"/>
      <c r="AZ903" s="317"/>
      <c r="BA903" s="317"/>
      <c r="BB903" s="317"/>
      <c r="BC903" s="317"/>
      <c r="BD903" s="317"/>
      <c r="BE903" s="317"/>
      <c r="BF903" s="317"/>
      <c r="BG903" s="317"/>
      <c r="BH903" s="317"/>
      <c r="BI903" s="317"/>
      <c r="BJ903" s="317"/>
      <c r="BK903" s="317"/>
      <c r="BL903" s="317"/>
      <c r="BM903" s="317"/>
      <c r="BN903" s="317"/>
      <c r="BO903" s="317"/>
      <c r="BP903" s="317"/>
      <c r="BQ903" s="317"/>
      <c r="BR903" s="317"/>
      <c r="BS903" s="317"/>
      <c r="BT903" s="317"/>
      <c r="BU903" s="317"/>
      <c r="BV903" s="317"/>
      <c r="BW903" s="317"/>
      <c r="BX903" s="317"/>
      <c r="BY903" s="317"/>
      <c r="BZ903" s="317"/>
    </row>
    <row r="904" spans="3:78">
      <c r="C904" s="318"/>
      <c r="D904" s="318"/>
      <c r="E904" s="318"/>
      <c r="F904" s="307"/>
      <c r="G904" s="307"/>
      <c r="H904" s="307"/>
      <c r="I904" s="307"/>
      <c r="J904" s="307"/>
      <c r="K904" s="307"/>
      <c r="L904" s="307"/>
      <c r="M904" s="307"/>
      <c r="N904" s="307"/>
      <c r="O904" s="307"/>
      <c r="P904" s="307"/>
      <c r="Q904" s="307"/>
      <c r="R904" s="307"/>
      <c r="S904" s="307"/>
      <c r="T904" s="307"/>
      <c r="U904" s="307"/>
      <c r="V904" s="307"/>
      <c r="W904" s="317"/>
      <c r="X904" s="317"/>
      <c r="Y904" s="317"/>
      <c r="Z904" s="317"/>
      <c r="AA904" s="317"/>
      <c r="AB904" s="317"/>
      <c r="AC904" s="317"/>
      <c r="AD904" s="317"/>
      <c r="AE904" s="317"/>
      <c r="AF904" s="317"/>
      <c r="AG904" s="317"/>
      <c r="AH904" s="317"/>
      <c r="AI904" s="317"/>
      <c r="AJ904" s="317"/>
      <c r="AK904" s="317"/>
      <c r="AL904" s="317"/>
      <c r="AM904" s="317"/>
      <c r="AN904" s="317"/>
      <c r="AO904" s="317"/>
      <c r="AP904" s="317"/>
      <c r="AQ904" s="317"/>
      <c r="AR904" s="317"/>
      <c r="AS904" s="317"/>
      <c r="AT904" s="317"/>
      <c r="AU904" s="317"/>
      <c r="AV904" s="317"/>
      <c r="AW904" s="317"/>
      <c r="AX904" s="317"/>
      <c r="AY904" s="317"/>
      <c r="AZ904" s="317"/>
      <c r="BA904" s="317"/>
      <c r="BB904" s="317"/>
      <c r="BC904" s="317"/>
      <c r="BD904" s="317"/>
      <c r="BE904" s="317"/>
      <c r="BF904" s="317"/>
      <c r="BG904" s="317"/>
      <c r="BH904" s="317"/>
      <c r="BI904" s="317"/>
      <c r="BJ904" s="317"/>
      <c r="BK904" s="317"/>
      <c r="BL904" s="317"/>
      <c r="BM904" s="317"/>
      <c r="BN904" s="317"/>
      <c r="BO904" s="317"/>
      <c r="BP904" s="317"/>
      <c r="BQ904" s="317"/>
      <c r="BR904" s="317"/>
      <c r="BS904" s="317"/>
      <c r="BT904" s="317"/>
      <c r="BU904" s="317"/>
      <c r="BV904" s="317"/>
      <c r="BW904" s="317"/>
      <c r="BX904" s="317"/>
      <c r="BY904" s="317"/>
      <c r="BZ904" s="317"/>
    </row>
    <row r="905" spans="3:78">
      <c r="C905" s="318"/>
      <c r="D905" s="318"/>
      <c r="E905" s="318"/>
      <c r="F905" s="307"/>
      <c r="G905" s="307"/>
      <c r="H905" s="307"/>
      <c r="I905" s="307"/>
      <c r="J905" s="307"/>
      <c r="K905" s="307"/>
      <c r="L905" s="307"/>
      <c r="M905" s="307"/>
      <c r="N905" s="307"/>
      <c r="O905" s="307"/>
      <c r="P905" s="307"/>
      <c r="Q905" s="307"/>
      <c r="R905" s="307"/>
      <c r="S905" s="307"/>
      <c r="T905" s="307"/>
      <c r="U905" s="307"/>
      <c r="V905" s="307"/>
      <c r="W905" s="317"/>
      <c r="X905" s="317"/>
      <c r="Y905" s="317"/>
      <c r="Z905" s="317"/>
      <c r="AA905" s="317"/>
      <c r="AB905" s="317"/>
      <c r="AC905" s="317"/>
      <c r="AD905" s="317"/>
      <c r="AE905" s="317"/>
      <c r="AF905" s="317"/>
      <c r="AG905" s="317"/>
      <c r="AH905" s="317"/>
      <c r="AI905" s="317"/>
      <c r="AJ905" s="317"/>
      <c r="AK905" s="317"/>
      <c r="AL905" s="317"/>
      <c r="AM905" s="317"/>
      <c r="AN905" s="317"/>
      <c r="AO905" s="317"/>
      <c r="AP905" s="317"/>
      <c r="AQ905" s="317"/>
      <c r="AR905" s="317"/>
      <c r="AS905" s="317"/>
      <c r="AT905" s="317"/>
      <c r="AU905" s="317"/>
      <c r="AV905" s="317"/>
      <c r="AW905" s="317"/>
      <c r="AX905" s="317"/>
      <c r="AY905" s="317"/>
      <c r="AZ905" s="317"/>
      <c r="BA905" s="317"/>
      <c r="BB905" s="317"/>
      <c r="BC905" s="317"/>
      <c r="BD905" s="317"/>
      <c r="BE905" s="317"/>
      <c r="BF905" s="317"/>
      <c r="BG905" s="317"/>
      <c r="BH905" s="317"/>
      <c r="BI905" s="317"/>
      <c r="BJ905" s="317"/>
      <c r="BK905" s="317"/>
      <c r="BL905" s="317"/>
      <c r="BM905" s="317"/>
      <c r="BN905" s="317"/>
      <c r="BO905" s="317"/>
      <c r="BP905" s="317"/>
      <c r="BQ905" s="317"/>
      <c r="BR905" s="317"/>
      <c r="BS905" s="317"/>
      <c r="BT905" s="317"/>
      <c r="BU905" s="317"/>
      <c r="BV905" s="317"/>
      <c r="BW905" s="317"/>
      <c r="BX905" s="317"/>
      <c r="BY905" s="317"/>
      <c r="BZ905" s="317"/>
    </row>
    <row r="906" spans="3:78">
      <c r="C906" s="318"/>
      <c r="D906" s="318"/>
      <c r="E906" s="318"/>
      <c r="F906" s="307"/>
      <c r="G906" s="307"/>
      <c r="H906" s="307"/>
      <c r="I906" s="307"/>
      <c r="J906" s="307"/>
      <c r="K906" s="307"/>
      <c r="L906" s="307"/>
      <c r="M906" s="307"/>
      <c r="N906" s="307"/>
      <c r="O906" s="307"/>
      <c r="P906" s="307"/>
      <c r="Q906" s="307"/>
      <c r="R906" s="307"/>
      <c r="S906" s="307"/>
      <c r="T906" s="307"/>
      <c r="U906" s="307"/>
      <c r="V906" s="307"/>
      <c r="W906" s="317"/>
      <c r="X906" s="317"/>
      <c r="Y906" s="317"/>
      <c r="Z906" s="317"/>
      <c r="AA906" s="317"/>
      <c r="AB906" s="317"/>
      <c r="AC906" s="317"/>
      <c r="AD906" s="317"/>
      <c r="AE906" s="317"/>
      <c r="AF906" s="317"/>
      <c r="AG906" s="317"/>
      <c r="AH906" s="317"/>
      <c r="AI906" s="317"/>
      <c r="AJ906" s="317"/>
      <c r="AK906" s="317"/>
      <c r="AL906" s="317"/>
      <c r="AM906" s="317"/>
      <c r="AN906" s="317"/>
      <c r="AO906" s="317"/>
      <c r="AP906" s="317"/>
      <c r="AQ906" s="317"/>
      <c r="AR906" s="317"/>
      <c r="AS906" s="317"/>
      <c r="AT906" s="317"/>
      <c r="AU906" s="317"/>
      <c r="AV906" s="317"/>
      <c r="AW906" s="317"/>
      <c r="AX906" s="317"/>
      <c r="AY906" s="317"/>
      <c r="AZ906" s="317"/>
      <c r="BA906" s="317"/>
      <c r="BB906" s="317"/>
      <c r="BC906" s="317"/>
      <c r="BD906" s="317"/>
      <c r="BE906" s="317"/>
      <c r="BF906" s="317"/>
      <c r="BG906" s="317"/>
      <c r="BH906" s="317"/>
      <c r="BI906" s="317"/>
      <c r="BJ906" s="317"/>
      <c r="BK906" s="317"/>
      <c r="BL906" s="317"/>
      <c r="BM906" s="317"/>
      <c r="BN906" s="317"/>
      <c r="BO906" s="317"/>
      <c r="BP906" s="317"/>
      <c r="BQ906" s="317"/>
      <c r="BR906" s="317"/>
      <c r="BS906" s="317"/>
      <c r="BT906" s="317"/>
      <c r="BU906" s="317"/>
      <c r="BV906" s="317"/>
      <c r="BW906" s="317"/>
      <c r="BX906" s="317"/>
      <c r="BY906" s="317"/>
      <c r="BZ906" s="317"/>
    </row>
    <row r="907" spans="3:78">
      <c r="C907" s="318"/>
      <c r="D907" s="318"/>
      <c r="E907" s="318"/>
      <c r="F907" s="307"/>
      <c r="G907" s="307"/>
      <c r="H907" s="307"/>
      <c r="I907" s="307"/>
      <c r="J907" s="307"/>
      <c r="K907" s="307"/>
      <c r="L907" s="307"/>
      <c r="M907" s="307"/>
      <c r="N907" s="307"/>
      <c r="O907" s="307"/>
      <c r="P907" s="307"/>
      <c r="Q907" s="307"/>
      <c r="R907" s="307"/>
      <c r="S907" s="307"/>
      <c r="T907" s="307"/>
      <c r="U907" s="307"/>
      <c r="V907" s="307"/>
      <c r="W907" s="317"/>
      <c r="X907" s="317"/>
      <c r="Y907" s="317"/>
      <c r="Z907" s="317"/>
      <c r="AA907" s="317"/>
      <c r="AB907" s="317"/>
      <c r="AC907" s="317"/>
      <c r="AD907" s="317"/>
      <c r="AE907" s="317"/>
      <c r="AF907" s="317"/>
      <c r="AG907" s="317"/>
      <c r="AH907" s="317"/>
      <c r="AI907" s="317"/>
      <c r="AJ907" s="317"/>
      <c r="AK907" s="317"/>
      <c r="AL907" s="317"/>
      <c r="AM907" s="317"/>
      <c r="AN907" s="317"/>
      <c r="AO907" s="317"/>
      <c r="AP907" s="317"/>
      <c r="AQ907" s="317"/>
      <c r="AR907" s="317"/>
      <c r="AS907" s="317"/>
      <c r="AT907" s="317"/>
      <c r="AU907" s="317"/>
      <c r="AV907" s="317"/>
      <c r="AW907" s="317"/>
      <c r="AX907" s="317"/>
      <c r="AY907" s="317"/>
      <c r="AZ907" s="317"/>
      <c r="BA907" s="317"/>
      <c r="BB907" s="317"/>
      <c r="BC907" s="317"/>
      <c r="BD907" s="317"/>
      <c r="BE907" s="317"/>
      <c r="BF907" s="317"/>
      <c r="BG907" s="317"/>
      <c r="BH907" s="317"/>
      <c r="BI907" s="317"/>
      <c r="BJ907" s="317"/>
      <c r="BK907" s="317"/>
      <c r="BL907" s="317"/>
      <c r="BM907" s="317"/>
      <c r="BN907" s="317"/>
      <c r="BO907" s="317"/>
      <c r="BP907" s="317"/>
      <c r="BQ907" s="317"/>
      <c r="BR907" s="317"/>
      <c r="BS907" s="317"/>
      <c r="BT907" s="317"/>
      <c r="BU907" s="317"/>
      <c r="BV907" s="317"/>
      <c r="BW907" s="317"/>
      <c r="BX907" s="317"/>
      <c r="BY907" s="317"/>
      <c r="BZ907" s="317"/>
    </row>
    <row r="908" spans="3:78">
      <c r="C908" s="318"/>
      <c r="D908" s="318"/>
      <c r="E908" s="318"/>
      <c r="F908" s="307"/>
      <c r="G908" s="307"/>
      <c r="H908" s="307"/>
      <c r="I908" s="307"/>
      <c r="J908" s="307"/>
      <c r="K908" s="307"/>
      <c r="L908" s="307"/>
      <c r="M908" s="307"/>
      <c r="N908" s="307"/>
      <c r="O908" s="307"/>
      <c r="P908" s="307"/>
      <c r="Q908" s="307"/>
      <c r="R908" s="307"/>
      <c r="S908" s="307"/>
      <c r="T908" s="307"/>
      <c r="U908" s="307"/>
      <c r="V908" s="307"/>
      <c r="W908" s="317"/>
      <c r="X908" s="317"/>
      <c r="Y908" s="317"/>
      <c r="Z908" s="317"/>
      <c r="AA908" s="317"/>
      <c r="AB908" s="317"/>
      <c r="AC908" s="317"/>
      <c r="AD908" s="317"/>
      <c r="AE908" s="317"/>
      <c r="AF908" s="317"/>
      <c r="AG908" s="317"/>
      <c r="AH908" s="317"/>
      <c r="AI908" s="317"/>
      <c r="AJ908" s="317"/>
      <c r="AK908" s="317"/>
      <c r="AL908" s="317"/>
      <c r="AM908" s="317"/>
      <c r="AN908" s="317"/>
      <c r="AO908" s="317"/>
      <c r="AP908" s="317"/>
      <c r="AQ908" s="317"/>
      <c r="AR908" s="317"/>
      <c r="AS908" s="317"/>
      <c r="AT908" s="317"/>
      <c r="AU908" s="317"/>
      <c r="AV908" s="317"/>
      <c r="AW908" s="317"/>
      <c r="AX908" s="317"/>
      <c r="AY908" s="317"/>
      <c r="AZ908" s="317"/>
      <c r="BA908" s="317"/>
      <c r="BB908" s="317"/>
      <c r="BC908" s="317"/>
      <c r="BD908" s="317"/>
      <c r="BE908" s="317"/>
      <c r="BF908" s="317"/>
      <c r="BG908" s="317"/>
      <c r="BH908" s="317"/>
      <c r="BI908" s="317"/>
      <c r="BJ908" s="317"/>
      <c r="BK908" s="317"/>
      <c r="BL908" s="317"/>
      <c r="BM908" s="317"/>
      <c r="BN908" s="317"/>
      <c r="BO908" s="317"/>
      <c r="BP908" s="317"/>
      <c r="BQ908" s="317"/>
      <c r="BR908" s="317"/>
      <c r="BS908" s="317"/>
      <c r="BT908" s="317"/>
      <c r="BU908" s="317"/>
      <c r="BV908" s="317"/>
      <c r="BW908" s="317"/>
      <c r="BX908" s="317"/>
      <c r="BY908" s="317"/>
      <c r="BZ908" s="317"/>
    </row>
    <row r="909" spans="3:78">
      <c r="C909" s="318"/>
      <c r="D909" s="318"/>
      <c r="E909" s="318"/>
      <c r="F909" s="307"/>
      <c r="G909" s="307"/>
      <c r="H909" s="307"/>
      <c r="I909" s="307"/>
      <c r="J909" s="307"/>
      <c r="K909" s="307"/>
      <c r="L909" s="307"/>
      <c r="M909" s="307"/>
      <c r="N909" s="307"/>
      <c r="O909" s="307"/>
      <c r="P909" s="307"/>
      <c r="Q909" s="307"/>
      <c r="R909" s="307"/>
      <c r="S909" s="307"/>
      <c r="T909" s="307"/>
      <c r="U909" s="307"/>
      <c r="V909" s="307"/>
      <c r="W909" s="317"/>
      <c r="X909" s="317"/>
      <c r="Y909" s="317"/>
      <c r="Z909" s="317"/>
      <c r="AA909" s="317"/>
      <c r="AB909" s="317"/>
      <c r="AC909" s="317"/>
      <c r="AD909" s="317"/>
      <c r="AE909" s="317"/>
      <c r="AF909" s="317"/>
      <c r="AG909" s="317"/>
      <c r="AH909" s="317"/>
      <c r="AI909" s="317"/>
      <c r="AJ909" s="317"/>
      <c r="AK909" s="317"/>
      <c r="AL909" s="317"/>
      <c r="AM909" s="317"/>
      <c r="AN909" s="317"/>
      <c r="AO909" s="317"/>
      <c r="AP909" s="317"/>
      <c r="AQ909" s="317"/>
      <c r="AR909" s="317"/>
      <c r="AS909" s="317"/>
      <c r="AT909" s="317"/>
      <c r="AU909" s="317"/>
      <c r="AV909" s="317"/>
      <c r="AW909" s="317"/>
      <c r="AX909" s="317"/>
      <c r="AY909" s="317"/>
      <c r="AZ909" s="317"/>
      <c r="BA909" s="317"/>
      <c r="BB909" s="317"/>
      <c r="BC909" s="317"/>
      <c r="BD909" s="317"/>
      <c r="BE909" s="317"/>
      <c r="BF909" s="317"/>
      <c r="BG909" s="317"/>
      <c r="BH909" s="317"/>
      <c r="BI909" s="317"/>
      <c r="BJ909" s="317"/>
      <c r="BK909" s="317"/>
      <c r="BL909" s="317"/>
      <c r="BM909" s="317"/>
      <c r="BN909" s="317"/>
      <c r="BO909" s="317"/>
      <c r="BP909" s="317"/>
      <c r="BQ909" s="317"/>
      <c r="BR909" s="317"/>
      <c r="BS909" s="317"/>
      <c r="BT909" s="317"/>
      <c r="BU909" s="317"/>
      <c r="BV909" s="317"/>
      <c r="BW909" s="317"/>
      <c r="BX909" s="317"/>
      <c r="BY909" s="317"/>
      <c r="BZ909" s="317"/>
    </row>
    <row r="910" spans="3:78">
      <c r="C910" s="318"/>
      <c r="D910" s="318"/>
      <c r="E910" s="318"/>
      <c r="F910" s="307"/>
      <c r="G910" s="307"/>
      <c r="H910" s="307"/>
      <c r="I910" s="307"/>
      <c r="J910" s="307"/>
      <c r="K910" s="307"/>
      <c r="L910" s="307"/>
      <c r="M910" s="307"/>
      <c r="N910" s="307"/>
      <c r="O910" s="307"/>
      <c r="P910" s="307"/>
      <c r="Q910" s="307"/>
      <c r="R910" s="307"/>
      <c r="S910" s="307"/>
      <c r="T910" s="307"/>
      <c r="U910" s="307"/>
      <c r="V910" s="307"/>
      <c r="W910" s="317"/>
      <c r="X910" s="317"/>
      <c r="Y910" s="317"/>
      <c r="Z910" s="317"/>
      <c r="AA910" s="317"/>
      <c r="AB910" s="317"/>
      <c r="AC910" s="317"/>
      <c r="AD910" s="317"/>
      <c r="AE910" s="317"/>
      <c r="AF910" s="317"/>
      <c r="AG910" s="317"/>
      <c r="AH910" s="317"/>
      <c r="AI910" s="317"/>
      <c r="AJ910" s="317"/>
      <c r="AK910" s="317"/>
      <c r="AL910" s="317"/>
      <c r="AM910" s="317"/>
      <c r="AN910" s="317"/>
      <c r="AO910" s="317"/>
      <c r="AP910" s="317"/>
      <c r="AQ910" s="317"/>
      <c r="AR910" s="317"/>
      <c r="AS910" s="317"/>
      <c r="AT910" s="317"/>
      <c r="AU910" s="317"/>
      <c r="AV910" s="317"/>
      <c r="AW910" s="317"/>
      <c r="AX910" s="317"/>
      <c r="AY910" s="317"/>
      <c r="AZ910" s="317"/>
      <c r="BA910" s="317"/>
      <c r="BB910" s="317"/>
      <c r="BC910" s="317"/>
      <c r="BD910" s="317"/>
      <c r="BE910" s="317"/>
      <c r="BF910" s="317"/>
      <c r="BG910" s="317"/>
      <c r="BH910" s="317"/>
      <c r="BI910" s="317"/>
      <c r="BJ910" s="317"/>
      <c r="BK910" s="317"/>
      <c r="BL910" s="317"/>
      <c r="BM910" s="317"/>
      <c r="BN910" s="317"/>
      <c r="BO910" s="317"/>
      <c r="BP910" s="317"/>
      <c r="BQ910" s="317"/>
      <c r="BR910" s="317"/>
      <c r="BS910" s="317"/>
      <c r="BT910" s="317"/>
      <c r="BU910" s="317"/>
      <c r="BV910" s="317"/>
      <c r="BW910" s="317"/>
      <c r="BX910" s="317"/>
      <c r="BY910" s="317"/>
      <c r="BZ910" s="317"/>
    </row>
    <row r="911" spans="3:78">
      <c r="C911" s="318"/>
      <c r="D911" s="318"/>
      <c r="E911" s="318"/>
      <c r="F911" s="307"/>
      <c r="G911" s="307"/>
      <c r="H911" s="307"/>
      <c r="I911" s="307"/>
      <c r="J911" s="307"/>
      <c r="K911" s="307"/>
      <c r="L911" s="307"/>
      <c r="M911" s="307"/>
      <c r="N911" s="307"/>
      <c r="O911" s="307"/>
      <c r="P911" s="307"/>
      <c r="Q911" s="307"/>
      <c r="R911" s="307"/>
      <c r="S911" s="307"/>
      <c r="T911" s="307"/>
      <c r="U911" s="307"/>
      <c r="V911" s="307"/>
      <c r="W911" s="317"/>
      <c r="X911" s="317"/>
      <c r="Y911" s="317"/>
      <c r="Z911" s="317"/>
      <c r="AA911" s="317"/>
      <c r="AB911" s="317"/>
      <c r="AC911" s="317"/>
      <c r="AD911" s="317"/>
      <c r="AE911" s="317"/>
      <c r="AF911" s="317"/>
      <c r="AG911" s="317"/>
      <c r="AH911" s="317"/>
      <c r="AI911" s="317"/>
      <c r="AJ911" s="317"/>
      <c r="AK911" s="317"/>
      <c r="AL911" s="317"/>
      <c r="AM911" s="317"/>
      <c r="AN911" s="317"/>
      <c r="AO911" s="317"/>
      <c r="AP911" s="317"/>
      <c r="AQ911" s="317"/>
      <c r="AR911" s="317"/>
      <c r="AS911" s="317"/>
      <c r="AT911" s="317"/>
      <c r="AU911" s="317"/>
      <c r="AV911" s="317"/>
      <c r="AW911" s="317"/>
      <c r="AX911" s="317"/>
      <c r="AY911" s="317"/>
      <c r="AZ911" s="317"/>
      <c r="BA911" s="317"/>
      <c r="BB911" s="317"/>
      <c r="BC911" s="317"/>
      <c r="BD911" s="317"/>
      <c r="BE911" s="317"/>
      <c r="BF911" s="317"/>
      <c r="BG911" s="317"/>
      <c r="BH911" s="317"/>
      <c r="BI911" s="317"/>
      <c r="BJ911" s="317"/>
      <c r="BK911" s="317"/>
      <c r="BL911" s="317"/>
      <c r="BM911" s="317"/>
      <c r="BN911" s="317"/>
      <c r="BO911" s="317"/>
      <c r="BP911" s="317"/>
      <c r="BQ911" s="317"/>
      <c r="BR911" s="317"/>
      <c r="BS911" s="317"/>
      <c r="BT911" s="317"/>
      <c r="BU911" s="317"/>
      <c r="BV911" s="317"/>
      <c r="BW911" s="317"/>
      <c r="BX911" s="317"/>
      <c r="BY911" s="317"/>
      <c r="BZ911" s="317"/>
    </row>
    <row r="912" spans="3:78">
      <c r="C912" s="318"/>
      <c r="D912" s="318"/>
      <c r="E912" s="318"/>
      <c r="F912" s="307"/>
      <c r="G912" s="307"/>
      <c r="H912" s="307"/>
      <c r="I912" s="307"/>
      <c r="J912" s="307"/>
      <c r="K912" s="307"/>
      <c r="L912" s="307"/>
      <c r="M912" s="307"/>
      <c r="N912" s="307"/>
      <c r="O912" s="307"/>
      <c r="P912" s="307"/>
      <c r="Q912" s="307"/>
      <c r="R912" s="307"/>
      <c r="S912" s="307"/>
      <c r="T912" s="307"/>
      <c r="U912" s="307"/>
      <c r="V912" s="307"/>
      <c r="W912" s="317"/>
      <c r="X912" s="317"/>
      <c r="Y912" s="317"/>
      <c r="Z912" s="317"/>
      <c r="AA912" s="317"/>
      <c r="AB912" s="317"/>
      <c r="AC912" s="317"/>
      <c r="AD912" s="317"/>
      <c r="AE912" s="317"/>
      <c r="AF912" s="317"/>
      <c r="AG912" s="317"/>
      <c r="AH912" s="317"/>
      <c r="AI912" s="317"/>
      <c r="AJ912" s="317"/>
      <c r="AK912" s="317"/>
      <c r="AL912" s="317"/>
      <c r="AM912" s="317"/>
      <c r="AN912" s="317"/>
      <c r="AO912" s="317"/>
      <c r="AP912" s="317"/>
      <c r="AQ912" s="317"/>
      <c r="AR912" s="317"/>
      <c r="AS912" s="317"/>
      <c r="AT912" s="317"/>
      <c r="AU912" s="317"/>
      <c r="AV912" s="317"/>
      <c r="AW912" s="317"/>
      <c r="AX912" s="317"/>
      <c r="AY912" s="317"/>
      <c r="AZ912" s="317"/>
      <c r="BA912" s="317"/>
      <c r="BB912" s="317"/>
      <c r="BC912" s="317"/>
      <c r="BD912" s="317"/>
      <c r="BE912" s="317"/>
      <c r="BF912" s="317"/>
      <c r="BG912" s="317"/>
      <c r="BH912" s="317"/>
      <c r="BI912" s="317"/>
      <c r="BJ912" s="317"/>
      <c r="BK912" s="317"/>
      <c r="BL912" s="317"/>
      <c r="BM912" s="317"/>
      <c r="BN912" s="317"/>
      <c r="BO912" s="317"/>
      <c r="BP912" s="317"/>
      <c r="BQ912" s="317"/>
      <c r="BR912" s="317"/>
      <c r="BS912" s="317"/>
      <c r="BT912" s="317"/>
      <c r="BU912" s="317"/>
      <c r="BV912" s="317"/>
      <c r="BW912" s="317"/>
      <c r="BX912" s="317"/>
      <c r="BY912" s="317"/>
      <c r="BZ912" s="317"/>
    </row>
    <row r="913" spans="3:78">
      <c r="C913" s="318"/>
      <c r="D913" s="318"/>
      <c r="E913" s="318"/>
      <c r="F913" s="307"/>
      <c r="G913" s="307"/>
      <c r="H913" s="307"/>
      <c r="I913" s="307"/>
      <c r="J913" s="307"/>
      <c r="K913" s="307"/>
      <c r="L913" s="307"/>
      <c r="M913" s="307"/>
      <c r="N913" s="307"/>
      <c r="O913" s="307"/>
      <c r="P913" s="307"/>
      <c r="Q913" s="307"/>
      <c r="R913" s="307"/>
      <c r="S913" s="307"/>
      <c r="T913" s="307"/>
      <c r="U913" s="307"/>
      <c r="V913" s="307"/>
      <c r="W913" s="317"/>
      <c r="X913" s="317"/>
      <c r="Y913" s="317"/>
      <c r="Z913" s="317"/>
      <c r="AA913" s="317"/>
      <c r="AB913" s="317"/>
      <c r="AC913" s="317"/>
      <c r="AD913" s="317"/>
      <c r="AE913" s="317"/>
      <c r="AF913" s="317"/>
      <c r="AG913" s="317"/>
      <c r="AH913" s="317"/>
      <c r="AI913" s="317"/>
      <c r="AJ913" s="317"/>
      <c r="AK913" s="317"/>
      <c r="AL913" s="317"/>
      <c r="AM913" s="317"/>
      <c r="AN913" s="317"/>
      <c r="AO913" s="317"/>
      <c r="AP913" s="317"/>
      <c r="AQ913" s="317"/>
      <c r="AR913" s="317"/>
      <c r="AS913" s="317"/>
      <c r="AT913" s="317"/>
      <c r="AU913" s="317"/>
      <c r="AV913" s="317"/>
      <c r="AW913" s="317"/>
      <c r="AX913" s="317"/>
      <c r="AY913" s="317"/>
      <c r="AZ913" s="317"/>
      <c r="BA913" s="317"/>
      <c r="BB913" s="317"/>
      <c r="BC913" s="317"/>
      <c r="BD913" s="317"/>
      <c r="BE913" s="317"/>
      <c r="BF913" s="317"/>
      <c r="BG913" s="317"/>
      <c r="BH913" s="317"/>
      <c r="BI913" s="317"/>
      <c r="BJ913" s="317"/>
      <c r="BK913" s="317"/>
      <c r="BL913" s="317"/>
      <c r="BM913" s="317"/>
      <c r="BN913" s="317"/>
      <c r="BO913" s="317"/>
      <c r="BP913" s="317"/>
      <c r="BQ913" s="317"/>
      <c r="BR913" s="317"/>
      <c r="BS913" s="317"/>
      <c r="BT913" s="317"/>
      <c r="BU913" s="317"/>
      <c r="BV913" s="317"/>
      <c r="BW913" s="317"/>
      <c r="BX913" s="317"/>
      <c r="BY913" s="317"/>
      <c r="BZ913" s="317"/>
    </row>
    <row r="914" spans="3:78">
      <c r="C914" s="318"/>
      <c r="D914" s="318"/>
      <c r="E914" s="318"/>
      <c r="F914" s="307"/>
      <c r="G914" s="307"/>
      <c r="H914" s="307"/>
      <c r="I914" s="307"/>
      <c r="J914" s="307"/>
      <c r="K914" s="307"/>
      <c r="L914" s="307"/>
      <c r="M914" s="307"/>
      <c r="N914" s="307"/>
      <c r="O914" s="307"/>
      <c r="P914" s="307"/>
      <c r="Q914" s="307"/>
      <c r="R914" s="307"/>
      <c r="S914" s="307"/>
      <c r="T914" s="307"/>
      <c r="U914" s="307"/>
      <c r="V914" s="307"/>
      <c r="W914" s="317"/>
      <c r="X914" s="317"/>
      <c r="Y914" s="317"/>
      <c r="Z914" s="317"/>
      <c r="AA914" s="317"/>
      <c r="AB914" s="317"/>
      <c r="AC914" s="317"/>
      <c r="AD914" s="317"/>
      <c r="AE914" s="317"/>
      <c r="AF914" s="317"/>
      <c r="AG914" s="317"/>
      <c r="AH914" s="317"/>
      <c r="AI914" s="317"/>
      <c r="AJ914" s="317"/>
      <c r="AK914" s="317"/>
      <c r="AL914" s="317"/>
      <c r="AM914" s="317"/>
      <c r="AN914" s="317"/>
      <c r="AO914" s="317"/>
      <c r="AP914" s="317"/>
      <c r="AQ914" s="317"/>
      <c r="AR914" s="317"/>
      <c r="AS914" s="317"/>
      <c r="AT914" s="317"/>
      <c r="AU914" s="317"/>
      <c r="AV914" s="317"/>
      <c r="AW914" s="317"/>
      <c r="AX914" s="317"/>
      <c r="AY914" s="317"/>
      <c r="AZ914" s="317"/>
      <c r="BA914" s="317"/>
      <c r="BB914" s="317"/>
      <c r="BC914" s="317"/>
      <c r="BD914" s="317"/>
      <c r="BE914" s="317"/>
      <c r="BF914" s="317"/>
      <c r="BG914" s="317"/>
      <c r="BH914" s="317"/>
      <c r="BI914" s="317"/>
      <c r="BJ914" s="317"/>
      <c r="BK914" s="317"/>
      <c r="BL914" s="317"/>
      <c r="BM914" s="317"/>
      <c r="BN914" s="317"/>
      <c r="BO914" s="317"/>
      <c r="BP914" s="317"/>
      <c r="BQ914" s="317"/>
      <c r="BR914" s="317"/>
      <c r="BS914" s="317"/>
      <c r="BT914" s="317"/>
      <c r="BU914" s="317"/>
      <c r="BV914" s="317"/>
      <c r="BW914" s="317"/>
      <c r="BX914" s="317"/>
      <c r="BY914" s="317"/>
      <c r="BZ914" s="317"/>
    </row>
    <row r="915" spans="3:78">
      <c r="C915" s="318"/>
      <c r="D915" s="318"/>
      <c r="E915" s="318"/>
      <c r="F915" s="307"/>
      <c r="G915" s="307"/>
      <c r="H915" s="307"/>
      <c r="I915" s="307"/>
      <c r="J915" s="307"/>
      <c r="K915" s="307"/>
      <c r="L915" s="307"/>
      <c r="M915" s="307"/>
      <c r="N915" s="307"/>
      <c r="O915" s="307"/>
      <c r="P915" s="307"/>
      <c r="Q915" s="307"/>
      <c r="R915" s="307"/>
      <c r="S915" s="307"/>
      <c r="T915" s="307"/>
      <c r="U915" s="307"/>
      <c r="V915" s="307"/>
      <c r="W915" s="317"/>
      <c r="X915" s="317"/>
      <c r="Y915" s="317"/>
      <c r="Z915" s="317"/>
      <c r="AA915" s="317"/>
      <c r="AB915" s="317"/>
      <c r="AC915" s="317"/>
      <c r="AD915" s="317"/>
      <c r="AE915" s="317"/>
      <c r="AF915" s="317"/>
      <c r="AG915" s="317"/>
      <c r="AH915" s="317"/>
      <c r="AI915" s="317"/>
      <c r="AJ915" s="317"/>
      <c r="AK915" s="317"/>
      <c r="AL915" s="317"/>
      <c r="AM915" s="317"/>
      <c r="AN915" s="317"/>
      <c r="AO915" s="317"/>
      <c r="AP915" s="317"/>
      <c r="AQ915" s="317"/>
      <c r="AR915" s="317"/>
      <c r="AS915" s="317"/>
      <c r="AT915" s="317"/>
      <c r="AU915" s="317"/>
      <c r="AV915" s="317"/>
      <c r="AW915" s="317"/>
      <c r="AX915" s="317"/>
      <c r="AY915" s="317"/>
      <c r="AZ915" s="317"/>
      <c r="BA915" s="317"/>
      <c r="BB915" s="317"/>
      <c r="BC915" s="317"/>
      <c r="BD915" s="317"/>
      <c r="BE915" s="317"/>
      <c r="BF915" s="317"/>
      <c r="BG915" s="317"/>
      <c r="BH915" s="317"/>
      <c r="BI915" s="317"/>
      <c r="BJ915" s="317"/>
      <c r="BK915" s="317"/>
      <c r="BL915" s="317"/>
      <c r="BM915" s="317"/>
      <c r="BN915" s="317"/>
      <c r="BO915" s="317"/>
      <c r="BP915" s="317"/>
      <c r="BQ915" s="317"/>
      <c r="BR915" s="317"/>
      <c r="BS915" s="317"/>
      <c r="BT915" s="317"/>
      <c r="BU915" s="317"/>
      <c r="BV915" s="317"/>
      <c r="BW915" s="317"/>
      <c r="BX915" s="317"/>
      <c r="BY915" s="317"/>
      <c r="BZ915" s="317"/>
    </row>
    <row r="916" spans="3:78">
      <c r="C916" s="318"/>
      <c r="D916" s="318"/>
      <c r="E916" s="318"/>
      <c r="F916" s="307"/>
      <c r="G916" s="307"/>
      <c r="H916" s="307"/>
      <c r="I916" s="307"/>
      <c r="J916" s="307"/>
      <c r="K916" s="307"/>
      <c r="L916" s="307"/>
      <c r="M916" s="307"/>
      <c r="N916" s="307"/>
      <c r="O916" s="307"/>
      <c r="P916" s="307"/>
      <c r="Q916" s="307"/>
      <c r="R916" s="307"/>
      <c r="S916" s="307"/>
      <c r="T916" s="307"/>
      <c r="U916" s="307"/>
      <c r="V916" s="307"/>
      <c r="W916" s="317"/>
      <c r="X916" s="317"/>
      <c r="Y916" s="317"/>
      <c r="Z916" s="317"/>
      <c r="AA916" s="317"/>
      <c r="AB916" s="317"/>
      <c r="AC916" s="317"/>
      <c r="AD916" s="317"/>
      <c r="AE916" s="317"/>
      <c r="AF916" s="317"/>
      <c r="AG916" s="317"/>
      <c r="AH916" s="317"/>
      <c r="AI916" s="317"/>
      <c r="AJ916" s="317"/>
      <c r="AK916" s="317"/>
      <c r="AL916" s="317"/>
      <c r="AM916" s="317"/>
      <c r="AN916" s="317"/>
      <c r="AO916" s="317"/>
      <c r="AP916" s="317"/>
      <c r="AQ916" s="317"/>
      <c r="AR916" s="317"/>
      <c r="AS916" s="317"/>
      <c r="AT916" s="317"/>
      <c r="AU916" s="317"/>
      <c r="AV916" s="317"/>
      <c r="AW916" s="317"/>
      <c r="AX916" s="317"/>
      <c r="AY916" s="317"/>
      <c r="AZ916" s="317"/>
      <c r="BA916" s="317"/>
      <c r="BB916" s="317"/>
      <c r="BC916" s="317"/>
      <c r="BD916" s="317"/>
      <c r="BE916" s="317"/>
      <c r="BF916" s="317"/>
      <c r="BG916" s="317"/>
      <c r="BH916" s="317"/>
      <c r="BI916" s="317"/>
      <c r="BJ916" s="317"/>
      <c r="BK916" s="317"/>
      <c r="BL916" s="317"/>
      <c r="BM916" s="317"/>
      <c r="BN916" s="317"/>
      <c r="BO916" s="317"/>
      <c r="BP916" s="317"/>
      <c r="BQ916" s="317"/>
      <c r="BR916" s="317"/>
      <c r="BS916" s="317"/>
      <c r="BT916" s="317"/>
      <c r="BU916" s="317"/>
      <c r="BV916" s="317"/>
      <c r="BW916" s="317"/>
      <c r="BX916" s="317"/>
      <c r="BY916" s="317"/>
      <c r="BZ916" s="317"/>
    </row>
    <row r="917" spans="3:78">
      <c r="C917" s="318"/>
      <c r="D917" s="318"/>
      <c r="E917" s="318"/>
      <c r="F917" s="307"/>
      <c r="G917" s="307"/>
      <c r="H917" s="307"/>
      <c r="I917" s="307"/>
      <c r="J917" s="307"/>
      <c r="K917" s="307"/>
      <c r="L917" s="307"/>
      <c r="M917" s="307"/>
      <c r="N917" s="307"/>
      <c r="O917" s="307"/>
      <c r="P917" s="307"/>
      <c r="Q917" s="307"/>
      <c r="R917" s="307"/>
      <c r="S917" s="307"/>
      <c r="T917" s="307"/>
      <c r="U917" s="307"/>
      <c r="V917" s="307"/>
      <c r="W917" s="317"/>
      <c r="X917" s="317"/>
      <c r="Y917" s="317"/>
      <c r="Z917" s="317"/>
      <c r="AA917" s="317"/>
      <c r="AB917" s="317"/>
      <c r="AC917" s="317"/>
      <c r="AD917" s="317"/>
      <c r="AE917" s="317"/>
      <c r="AF917" s="317"/>
      <c r="AG917" s="317"/>
      <c r="AH917" s="317"/>
      <c r="AI917" s="317"/>
      <c r="AJ917" s="317"/>
      <c r="AK917" s="317"/>
      <c r="AL917" s="317"/>
      <c r="AM917" s="317"/>
      <c r="AN917" s="317"/>
      <c r="AO917" s="317"/>
      <c r="AP917" s="317"/>
      <c r="AQ917" s="317"/>
      <c r="AR917" s="317"/>
      <c r="AS917" s="317"/>
      <c r="AT917" s="317"/>
      <c r="AU917" s="317"/>
      <c r="AV917" s="317"/>
      <c r="AW917" s="317"/>
      <c r="AX917" s="317"/>
      <c r="AY917" s="317"/>
      <c r="AZ917" s="317"/>
      <c r="BA917" s="317"/>
      <c r="BB917" s="317"/>
      <c r="BC917" s="317"/>
      <c r="BD917" s="317"/>
      <c r="BE917" s="317"/>
      <c r="BF917" s="317"/>
      <c r="BG917" s="317"/>
      <c r="BH917" s="317"/>
      <c r="BI917" s="317"/>
      <c r="BJ917" s="317"/>
      <c r="BK917" s="317"/>
      <c r="BL917" s="317"/>
      <c r="BM917" s="317"/>
      <c r="BN917" s="317"/>
      <c r="BO917" s="317"/>
      <c r="BP917" s="317"/>
      <c r="BQ917" s="317"/>
      <c r="BR917" s="317"/>
      <c r="BS917" s="317"/>
      <c r="BT917" s="317"/>
      <c r="BU917" s="317"/>
      <c r="BV917" s="317"/>
      <c r="BW917" s="317"/>
      <c r="BX917" s="317"/>
      <c r="BY917" s="317"/>
      <c r="BZ917" s="317"/>
    </row>
    <row r="918" spans="3:78">
      <c r="C918" s="318"/>
      <c r="D918" s="318"/>
      <c r="E918" s="318"/>
      <c r="F918" s="307"/>
      <c r="G918" s="307"/>
      <c r="H918" s="307"/>
      <c r="I918" s="307"/>
      <c r="J918" s="307"/>
      <c r="K918" s="307"/>
      <c r="L918" s="307"/>
      <c r="M918" s="307"/>
      <c r="N918" s="307"/>
      <c r="O918" s="307"/>
      <c r="P918" s="307"/>
      <c r="Q918" s="307"/>
      <c r="R918" s="307"/>
      <c r="S918" s="307"/>
      <c r="T918" s="307"/>
      <c r="U918" s="307"/>
      <c r="V918" s="307"/>
      <c r="W918" s="317"/>
      <c r="X918" s="317"/>
      <c r="Y918" s="317"/>
      <c r="Z918" s="317"/>
      <c r="AA918" s="317"/>
      <c r="AB918" s="317"/>
      <c r="AC918" s="317"/>
      <c r="AD918" s="317"/>
      <c r="AE918" s="317"/>
      <c r="AF918" s="317"/>
      <c r="AG918" s="317"/>
      <c r="AH918" s="317"/>
      <c r="AI918" s="317"/>
      <c r="AJ918" s="317"/>
      <c r="AK918" s="317"/>
      <c r="AL918" s="317"/>
      <c r="AM918" s="317"/>
      <c r="AN918" s="317"/>
      <c r="AO918" s="317"/>
      <c r="AP918" s="317"/>
      <c r="AQ918" s="317"/>
      <c r="AR918" s="317"/>
      <c r="AS918" s="317"/>
      <c r="AT918" s="317"/>
      <c r="AU918" s="317"/>
      <c r="AV918" s="317"/>
      <c r="AW918" s="317"/>
      <c r="AX918" s="317"/>
      <c r="AY918" s="317"/>
      <c r="AZ918" s="317"/>
      <c r="BA918" s="317"/>
      <c r="BB918" s="317"/>
      <c r="BC918" s="317"/>
      <c r="BD918" s="317"/>
      <c r="BE918" s="317"/>
      <c r="BF918" s="317"/>
      <c r="BG918" s="317"/>
      <c r="BH918" s="317"/>
      <c r="BI918" s="317"/>
      <c r="BJ918" s="317"/>
      <c r="BK918" s="317"/>
      <c r="BL918" s="317"/>
      <c r="BM918" s="317"/>
      <c r="BN918" s="317"/>
      <c r="BO918" s="317"/>
      <c r="BP918" s="317"/>
      <c r="BQ918" s="317"/>
      <c r="BR918" s="317"/>
      <c r="BS918" s="317"/>
      <c r="BT918" s="317"/>
      <c r="BU918" s="317"/>
      <c r="BV918" s="317"/>
      <c r="BW918" s="317"/>
      <c r="BX918" s="317"/>
      <c r="BY918" s="317"/>
      <c r="BZ918" s="317"/>
    </row>
    <row r="919" spans="3:78">
      <c r="C919" s="318"/>
      <c r="D919" s="318"/>
      <c r="E919" s="318"/>
      <c r="F919" s="307"/>
      <c r="G919" s="307"/>
      <c r="H919" s="307"/>
      <c r="I919" s="307"/>
      <c r="J919" s="307"/>
      <c r="K919" s="307"/>
      <c r="L919" s="307"/>
      <c r="M919" s="307"/>
      <c r="N919" s="307"/>
      <c r="O919" s="307"/>
      <c r="P919" s="307"/>
      <c r="Q919" s="307"/>
      <c r="R919" s="307"/>
      <c r="S919" s="307"/>
      <c r="T919" s="307"/>
      <c r="U919" s="307"/>
      <c r="V919" s="307"/>
      <c r="W919" s="317"/>
      <c r="X919" s="317"/>
      <c r="Y919" s="317"/>
      <c r="Z919" s="317"/>
      <c r="AA919" s="317"/>
      <c r="AB919" s="317"/>
      <c r="AC919" s="317"/>
      <c r="AD919" s="317"/>
      <c r="AE919" s="317"/>
      <c r="AF919" s="317"/>
      <c r="AG919" s="317"/>
      <c r="AH919" s="317"/>
      <c r="AI919" s="317"/>
      <c r="AJ919" s="317"/>
      <c r="AK919" s="317"/>
      <c r="AL919" s="317"/>
      <c r="AM919" s="317"/>
      <c r="AN919" s="317"/>
      <c r="AO919" s="317"/>
      <c r="AP919" s="317"/>
      <c r="AQ919" s="317"/>
      <c r="AR919" s="317"/>
      <c r="AS919" s="317"/>
      <c r="AT919" s="317"/>
      <c r="AU919" s="317"/>
      <c r="AV919" s="317"/>
      <c r="AW919" s="317"/>
      <c r="AX919" s="317"/>
      <c r="AY919" s="317"/>
      <c r="AZ919" s="317"/>
      <c r="BA919" s="317"/>
      <c r="BB919" s="317"/>
      <c r="BC919" s="317"/>
      <c r="BD919" s="317"/>
      <c r="BE919" s="317"/>
      <c r="BF919" s="317"/>
      <c r="BG919" s="317"/>
      <c r="BH919" s="317"/>
      <c r="BI919" s="317"/>
      <c r="BJ919" s="317"/>
      <c r="BK919" s="317"/>
      <c r="BL919" s="317"/>
      <c r="BM919" s="317"/>
      <c r="BN919" s="317"/>
      <c r="BO919" s="317"/>
      <c r="BP919" s="317"/>
      <c r="BQ919" s="317"/>
      <c r="BR919" s="317"/>
      <c r="BS919" s="317"/>
      <c r="BT919" s="317"/>
      <c r="BU919" s="317"/>
      <c r="BV919" s="317"/>
      <c r="BW919" s="317"/>
      <c r="BX919" s="317"/>
      <c r="BY919" s="317"/>
      <c r="BZ919" s="317"/>
    </row>
    <row r="920" spans="3:78">
      <c r="C920" s="318"/>
      <c r="D920" s="318"/>
      <c r="E920" s="318"/>
      <c r="F920" s="307"/>
      <c r="G920" s="307"/>
      <c r="H920" s="307"/>
      <c r="I920" s="307"/>
      <c r="J920" s="307"/>
      <c r="K920" s="307"/>
      <c r="L920" s="307"/>
      <c r="M920" s="307"/>
      <c r="N920" s="307"/>
      <c r="O920" s="307"/>
      <c r="P920" s="307"/>
      <c r="Q920" s="307"/>
      <c r="R920" s="307"/>
      <c r="S920" s="307"/>
      <c r="T920" s="307"/>
      <c r="U920" s="307"/>
      <c r="V920" s="307"/>
      <c r="W920" s="317"/>
      <c r="X920" s="317"/>
      <c r="Y920" s="317"/>
      <c r="Z920" s="317"/>
      <c r="AA920" s="317"/>
      <c r="AB920" s="317"/>
      <c r="AC920" s="317"/>
      <c r="AD920" s="317"/>
      <c r="AE920" s="317"/>
      <c r="AF920" s="317"/>
      <c r="AG920" s="317"/>
      <c r="AH920" s="317"/>
      <c r="AI920" s="317"/>
      <c r="AJ920" s="317"/>
      <c r="AK920" s="317"/>
      <c r="AL920" s="317"/>
      <c r="AM920" s="317"/>
      <c r="AN920" s="317"/>
      <c r="AO920" s="317"/>
      <c r="AP920" s="317"/>
      <c r="AQ920" s="317"/>
      <c r="AR920" s="317"/>
      <c r="AS920" s="317"/>
      <c r="AT920" s="317"/>
      <c r="AU920" s="317"/>
      <c r="AV920" s="317"/>
      <c r="AW920" s="317"/>
      <c r="AX920" s="317"/>
      <c r="AY920" s="317"/>
      <c r="AZ920" s="317"/>
      <c r="BA920" s="317"/>
      <c r="BB920" s="317"/>
      <c r="BC920" s="317"/>
      <c r="BD920" s="317"/>
      <c r="BE920" s="317"/>
      <c r="BF920" s="317"/>
      <c r="BG920" s="317"/>
      <c r="BH920" s="317"/>
      <c r="BI920" s="317"/>
      <c r="BJ920" s="317"/>
      <c r="BK920" s="317"/>
      <c r="BL920" s="317"/>
      <c r="BM920" s="317"/>
      <c r="BN920" s="317"/>
      <c r="BO920" s="317"/>
      <c r="BP920" s="317"/>
      <c r="BQ920" s="317"/>
      <c r="BR920" s="317"/>
      <c r="BS920" s="317"/>
      <c r="BT920" s="317"/>
      <c r="BU920" s="317"/>
      <c r="BV920" s="317"/>
      <c r="BW920" s="317"/>
      <c r="BX920" s="317"/>
      <c r="BY920" s="317"/>
      <c r="BZ920" s="317"/>
    </row>
    <row r="921" spans="3:78">
      <c r="C921" s="318"/>
      <c r="D921" s="318"/>
      <c r="E921" s="318"/>
      <c r="F921" s="307"/>
      <c r="G921" s="307"/>
      <c r="H921" s="307"/>
      <c r="I921" s="307"/>
      <c r="J921" s="307"/>
      <c r="K921" s="307"/>
      <c r="L921" s="307"/>
      <c r="M921" s="307"/>
      <c r="N921" s="307"/>
      <c r="O921" s="307"/>
      <c r="P921" s="307"/>
      <c r="Q921" s="307"/>
      <c r="R921" s="307"/>
      <c r="S921" s="307"/>
      <c r="T921" s="307"/>
      <c r="U921" s="307"/>
      <c r="V921" s="307"/>
      <c r="W921" s="317"/>
      <c r="X921" s="317"/>
      <c r="Y921" s="317"/>
      <c r="Z921" s="317"/>
      <c r="AA921" s="317"/>
      <c r="AB921" s="317"/>
      <c r="AC921" s="317"/>
      <c r="AD921" s="317"/>
      <c r="AE921" s="317"/>
      <c r="AF921" s="317"/>
      <c r="AG921" s="317"/>
      <c r="AH921" s="317"/>
      <c r="AI921" s="317"/>
      <c r="AJ921" s="317"/>
      <c r="AK921" s="317"/>
      <c r="AL921" s="317"/>
      <c r="AM921" s="317"/>
      <c r="AN921" s="317"/>
      <c r="AO921" s="317"/>
      <c r="AP921" s="317"/>
      <c r="AQ921" s="317"/>
      <c r="AR921" s="317"/>
      <c r="AS921" s="317"/>
      <c r="AT921" s="317"/>
      <c r="AU921" s="317"/>
      <c r="AV921" s="317"/>
      <c r="AW921" s="317"/>
      <c r="AX921" s="317"/>
      <c r="AY921" s="317"/>
      <c r="AZ921" s="317"/>
      <c r="BA921" s="317"/>
      <c r="BB921" s="317"/>
      <c r="BC921" s="317"/>
      <c r="BD921" s="317"/>
      <c r="BE921" s="317"/>
      <c r="BF921" s="317"/>
      <c r="BG921" s="317"/>
      <c r="BH921" s="317"/>
      <c r="BI921" s="317"/>
      <c r="BJ921" s="317"/>
      <c r="BK921" s="317"/>
      <c r="BL921" s="317"/>
      <c r="BM921" s="317"/>
      <c r="BN921" s="317"/>
      <c r="BO921" s="317"/>
      <c r="BP921" s="317"/>
      <c r="BQ921" s="317"/>
      <c r="BR921" s="317"/>
      <c r="BS921" s="317"/>
      <c r="BT921" s="317"/>
      <c r="BU921" s="317"/>
      <c r="BV921" s="317"/>
      <c r="BW921" s="317"/>
      <c r="BX921" s="317"/>
      <c r="BY921" s="317"/>
      <c r="BZ921" s="317"/>
    </row>
    <row r="922" spans="3:78">
      <c r="C922" s="318"/>
      <c r="D922" s="318"/>
      <c r="E922" s="318"/>
      <c r="F922" s="307"/>
      <c r="G922" s="307"/>
      <c r="H922" s="307"/>
      <c r="I922" s="307"/>
      <c r="J922" s="307"/>
      <c r="K922" s="307"/>
      <c r="L922" s="307"/>
      <c r="M922" s="307"/>
      <c r="N922" s="307"/>
      <c r="O922" s="307"/>
      <c r="P922" s="307"/>
      <c r="Q922" s="307"/>
      <c r="R922" s="307"/>
      <c r="S922" s="307"/>
      <c r="T922" s="307"/>
      <c r="U922" s="307"/>
      <c r="V922" s="307"/>
      <c r="W922" s="317"/>
      <c r="X922" s="317"/>
      <c r="Y922" s="317"/>
      <c r="Z922" s="317"/>
      <c r="AA922" s="317"/>
      <c r="AB922" s="317"/>
      <c r="AC922" s="317"/>
      <c r="AD922" s="317"/>
      <c r="AE922" s="317"/>
      <c r="AF922" s="317"/>
      <c r="AG922" s="317"/>
      <c r="AH922" s="317"/>
      <c r="AI922" s="317"/>
      <c r="AJ922" s="317"/>
      <c r="AK922" s="317"/>
      <c r="AL922" s="317"/>
      <c r="AM922" s="317"/>
      <c r="AN922" s="317"/>
      <c r="AO922" s="317"/>
      <c r="AP922" s="317"/>
      <c r="AQ922" s="317"/>
      <c r="AR922" s="317"/>
      <c r="AS922" s="317"/>
      <c r="AT922" s="317"/>
      <c r="AU922" s="317"/>
      <c r="AV922" s="317"/>
      <c r="AW922" s="317"/>
      <c r="AX922" s="317"/>
      <c r="AY922" s="317"/>
      <c r="AZ922" s="317"/>
      <c r="BA922" s="317"/>
      <c r="BB922" s="317"/>
      <c r="BC922" s="317"/>
      <c r="BD922" s="317"/>
      <c r="BE922" s="317"/>
      <c r="BF922" s="317"/>
      <c r="BG922" s="317"/>
      <c r="BH922" s="317"/>
      <c r="BI922" s="317"/>
      <c r="BJ922" s="317"/>
      <c r="BK922" s="317"/>
      <c r="BL922" s="317"/>
      <c r="BM922" s="317"/>
      <c r="BN922" s="317"/>
      <c r="BO922" s="317"/>
      <c r="BP922" s="317"/>
      <c r="BQ922" s="317"/>
      <c r="BR922" s="317"/>
      <c r="BS922" s="317"/>
      <c r="BT922" s="317"/>
      <c r="BU922" s="317"/>
      <c r="BV922" s="317"/>
      <c r="BW922" s="317"/>
      <c r="BX922" s="317"/>
      <c r="BY922" s="317"/>
      <c r="BZ922" s="317"/>
    </row>
    <row r="923" spans="3:78">
      <c r="C923" s="318"/>
      <c r="D923" s="318"/>
      <c r="E923" s="318"/>
      <c r="F923" s="307"/>
      <c r="G923" s="307"/>
      <c r="H923" s="307"/>
      <c r="I923" s="307"/>
      <c r="J923" s="307"/>
      <c r="K923" s="307"/>
      <c r="L923" s="307"/>
      <c r="M923" s="307"/>
      <c r="N923" s="307"/>
      <c r="O923" s="307"/>
      <c r="P923" s="307"/>
      <c r="Q923" s="307"/>
      <c r="R923" s="307"/>
      <c r="S923" s="307"/>
      <c r="T923" s="307"/>
      <c r="U923" s="307"/>
      <c r="V923" s="307"/>
      <c r="W923" s="317"/>
      <c r="X923" s="317"/>
      <c r="Y923" s="317"/>
      <c r="Z923" s="317"/>
      <c r="AA923" s="317"/>
      <c r="AB923" s="317"/>
      <c r="AC923" s="317"/>
      <c r="AD923" s="317"/>
      <c r="AE923" s="317"/>
      <c r="AF923" s="317"/>
      <c r="AG923" s="317"/>
      <c r="AH923" s="317"/>
      <c r="AI923" s="317"/>
      <c r="AJ923" s="317"/>
      <c r="AK923" s="317"/>
      <c r="AL923" s="317"/>
      <c r="AM923" s="317"/>
      <c r="AN923" s="317"/>
      <c r="AO923" s="317"/>
      <c r="AP923" s="317"/>
      <c r="AQ923" s="317"/>
      <c r="AR923" s="317"/>
      <c r="AS923" s="317"/>
      <c r="AT923" s="317"/>
      <c r="AU923" s="317"/>
      <c r="AV923" s="317"/>
      <c r="AW923" s="317"/>
      <c r="AX923" s="317"/>
      <c r="AY923" s="317"/>
      <c r="AZ923" s="317"/>
      <c r="BA923" s="317"/>
      <c r="BB923" s="317"/>
      <c r="BC923" s="317"/>
      <c r="BD923" s="317"/>
      <c r="BE923" s="317"/>
      <c r="BF923" s="317"/>
      <c r="BG923" s="317"/>
      <c r="BH923" s="317"/>
      <c r="BI923" s="317"/>
      <c r="BJ923" s="317"/>
      <c r="BK923" s="317"/>
      <c r="BL923" s="317"/>
      <c r="BM923" s="317"/>
      <c r="BN923" s="317"/>
      <c r="BO923" s="317"/>
      <c r="BP923" s="317"/>
      <c r="BQ923" s="317"/>
      <c r="BR923" s="317"/>
      <c r="BS923" s="317"/>
      <c r="BT923" s="317"/>
      <c r="BU923" s="317"/>
      <c r="BV923" s="317"/>
      <c r="BW923" s="317"/>
      <c r="BX923" s="317"/>
      <c r="BY923" s="317"/>
      <c r="BZ923" s="317"/>
    </row>
    <row r="924" spans="3:78">
      <c r="C924" s="318"/>
      <c r="D924" s="318"/>
      <c r="E924" s="318"/>
      <c r="F924" s="307"/>
      <c r="G924" s="307"/>
      <c r="H924" s="307"/>
      <c r="I924" s="307"/>
      <c r="J924" s="307"/>
      <c r="K924" s="307"/>
      <c r="L924" s="307"/>
      <c r="M924" s="307"/>
      <c r="N924" s="307"/>
      <c r="O924" s="307"/>
      <c r="P924" s="307"/>
      <c r="Q924" s="307"/>
      <c r="R924" s="307"/>
      <c r="S924" s="307"/>
      <c r="T924" s="307"/>
      <c r="U924" s="307"/>
      <c r="V924" s="307"/>
      <c r="W924" s="317"/>
      <c r="X924" s="317"/>
      <c r="Y924" s="317"/>
      <c r="Z924" s="317"/>
      <c r="AA924" s="317"/>
      <c r="AB924" s="317"/>
      <c r="AC924" s="317"/>
      <c r="AD924" s="317"/>
      <c r="AE924" s="317"/>
      <c r="AF924" s="317"/>
      <c r="AG924" s="317"/>
      <c r="AH924" s="317"/>
      <c r="AI924" s="317"/>
      <c r="AJ924" s="317"/>
      <c r="AK924" s="317"/>
      <c r="AL924" s="317"/>
      <c r="AM924" s="317"/>
      <c r="AN924" s="317"/>
      <c r="AO924" s="317"/>
      <c r="AP924" s="317"/>
      <c r="AQ924" s="317"/>
      <c r="AR924" s="317"/>
      <c r="AS924" s="317"/>
      <c r="AT924" s="317"/>
      <c r="AU924" s="317"/>
      <c r="AV924" s="317"/>
      <c r="AW924" s="317"/>
      <c r="AX924" s="317"/>
      <c r="AY924" s="317"/>
      <c r="AZ924" s="317"/>
      <c r="BA924" s="317"/>
      <c r="BB924" s="317"/>
      <c r="BC924" s="317"/>
      <c r="BD924" s="317"/>
      <c r="BE924" s="317"/>
      <c r="BF924" s="317"/>
      <c r="BG924" s="317"/>
      <c r="BH924" s="317"/>
      <c r="BI924" s="317"/>
      <c r="BJ924" s="317"/>
      <c r="BK924" s="317"/>
      <c r="BL924" s="317"/>
      <c r="BM924" s="317"/>
      <c r="BN924" s="317"/>
      <c r="BO924" s="317"/>
      <c r="BP924" s="317"/>
      <c r="BQ924" s="317"/>
      <c r="BR924" s="317"/>
      <c r="BS924" s="317"/>
      <c r="BT924" s="317"/>
      <c r="BU924" s="317"/>
      <c r="BV924" s="317"/>
      <c r="BW924" s="317"/>
      <c r="BX924" s="317"/>
      <c r="BY924" s="317"/>
      <c r="BZ924" s="317"/>
    </row>
    <row r="925" spans="3:78">
      <c r="C925" s="318"/>
      <c r="D925" s="318"/>
      <c r="E925" s="318"/>
      <c r="F925" s="307"/>
      <c r="G925" s="307"/>
      <c r="H925" s="307"/>
      <c r="I925" s="307"/>
      <c r="J925" s="307"/>
      <c r="K925" s="307"/>
      <c r="L925" s="307"/>
      <c r="M925" s="307"/>
      <c r="N925" s="307"/>
      <c r="O925" s="307"/>
      <c r="P925" s="307"/>
      <c r="Q925" s="307"/>
      <c r="R925" s="307"/>
      <c r="S925" s="307"/>
      <c r="T925" s="307"/>
      <c r="U925" s="307"/>
      <c r="V925" s="307"/>
      <c r="W925" s="317"/>
      <c r="X925" s="317"/>
      <c r="Y925" s="317"/>
      <c r="Z925" s="317"/>
      <c r="AA925" s="317"/>
      <c r="AB925" s="317"/>
      <c r="AC925" s="317"/>
      <c r="AD925" s="317"/>
      <c r="AE925" s="317"/>
      <c r="AF925" s="317"/>
      <c r="AG925" s="317"/>
      <c r="AH925" s="317"/>
      <c r="AI925" s="317"/>
      <c r="AJ925" s="317"/>
      <c r="AK925" s="317"/>
      <c r="AL925" s="317"/>
      <c r="AM925" s="317"/>
      <c r="AN925" s="317"/>
      <c r="AO925" s="317"/>
      <c r="AP925" s="317"/>
      <c r="AQ925" s="317"/>
      <c r="AR925" s="317"/>
      <c r="AS925" s="317"/>
      <c r="AT925" s="317"/>
      <c r="AU925" s="317"/>
      <c r="AV925" s="317"/>
      <c r="AW925" s="317"/>
      <c r="AX925" s="317"/>
      <c r="AY925" s="317"/>
      <c r="AZ925" s="317"/>
      <c r="BA925" s="317"/>
      <c r="BB925" s="317"/>
      <c r="BC925" s="317"/>
      <c r="BD925" s="317"/>
      <c r="BE925" s="317"/>
      <c r="BF925" s="317"/>
      <c r="BG925" s="317"/>
      <c r="BH925" s="317"/>
      <c r="BI925" s="317"/>
      <c r="BJ925" s="317"/>
      <c r="BK925" s="317"/>
      <c r="BL925" s="317"/>
      <c r="BM925" s="317"/>
      <c r="BN925" s="317"/>
      <c r="BO925" s="317"/>
      <c r="BP925" s="317"/>
      <c r="BQ925" s="317"/>
      <c r="BR925" s="317"/>
      <c r="BS925" s="317"/>
      <c r="BT925" s="317"/>
      <c r="BU925" s="317"/>
      <c r="BV925" s="317"/>
      <c r="BW925" s="317"/>
      <c r="BX925" s="317"/>
      <c r="BY925" s="317"/>
      <c r="BZ925" s="317"/>
    </row>
    <row r="926" spans="3:78">
      <c r="C926" s="318"/>
      <c r="D926" s="318"/>
      <c r="E926" s="318"/>
      <c r="F926" s="307"/>
      <c r="G926" s="307"/>
      <c r="H926" s="307"/>
      <c r="I926" s="307"/>
      <c r="J926" s="307"/>
      <c r="K926" s="307"/>
      <c r="L926" s="307"/>
      <c r="M926" s="307"/>
      <c r="N926" s="307"/>
      <c r="O926" s="307"/>
      <c r="P926" s="307"/>
      <c r="Q926" s="307"/>
      <c r="R926" s="307"/>
      <c r="S926" s="307"/>
      <c r="T926" s="307"/>
      <c r="U926" s="307"/>
      <c r="V926" s="307"/>
      <c r="W926" s="317"/>
      <c r="X926" s="317"/>
      <c r="Y926" s="317"/>
      <c r="Z926" s="317"/>
      <c r="AA926" s="317"/>
      <c r="AB926" s="317"/>
      <c r="AC926" s="317"/>
      <c r="AD926" s="317"/>
      <c r="AE926" s="317"/>
      <c r="AF926" s="317"/>
      <c r="AG926" s="317"/>
      <c r="AH926" s="317"/>
      <c r="AI926" s="317"/>
      <c r="AJ926" s="317"/>
      <c r="AK926" s="317"/>
      <c r="AL926" s="317"/>
      <c r="AM926" s="317"/>
      <c r="AN926" s="317"/>
      <c r="AO926" s="317"/>
      <c r="AP926" s="317"/>
      <c r="AQ926" s="317"/>
      <c r="AR926" s="317"/>
      <c r="AS926" s="317"/>
      <c r="AT926" s="317"/>
      <c r="AU926" s="317"/>
      <c r="AV926" s="317"/>
      <c r="AW926" s="317"/>
      <c r="AX926" s="317"/>
      <c r="AY926" s="317"/>
      <c r="AZ926" s="317"/>
      <c r="BA926" s="317"/>
      <c r="BB926" s="317"/>
      <c r="BC926" s="317"/>
      <c r="BD926" s="317"/>
      <c r="BE926" s="317"/>
      <c r="BF926" s="317"/>
      <c r="BG926" s="317"/>
      <c r="BH926" s="317"/>
      <c r="BI926" s="317"/>
      <c r="BJ926" s="317"/>
      <c r="BK926" s="317"/>
      <c r="BL926" s="317"/>
      <c r="BM926" s="317"/>
      <c r="BN926" s="317"/>
      <c r="BO926" s="317"/>
      <c r="BP926" s="317"/>
      <c r="BQ926" s="317"/>
      <c r="BR926" s="317"/>
      <c r="BS926" s="317"/>
      <c r="BT926" s="317"/>
      <c r="BU926" s="317"/>
      <c r="BV926" s="317"/>
      <c r="BW926" s="317"/>
      <c r="BX926" s="317"/>
      <c r="BY926" s="317"/>
      <c r="BZ926" s="317"/>
    </row>
    <row r="927" spans="3:78">
      <c r="C927" s="318"/>
      <c r="D927" s="318"/>
      <c r="E927" s="318"/>
      <c r="F927" s="307"/>
      <c r="G927" s="307"/>
      <c r="H927" s="307"/>
      <c r="I927" s="307"/>
      <c r="J927" s="307"/>
      <c r="K927" s="307"/>
      <c r="L927" s="307"/>
      <c r="M927" s="307"/>
      <c r="N927" s="307"/>
      <c r="O927" s="307"/>
      <c r="P927" s="307"/>
      <c r="Q927" s="307"/>
      <c r="R927" s="307"/>
      <c r="S927" s="307"/>
      <c r="T927" s="307"/>
      <c r="U927" s="307"/>
      <c r="V927" s="307"/>
      <c r="W927" s="317"/>
      <c r="X927" s="317"/>
      <c r="Y927" s="317"/>
      <c r="Z927" s="317"/>
      <c r="AA927" s="317"/>
      <c r="AB927" s="317"/>
      <c r="AC927" s="317"/>
      <c r="AD927" s="317"/>
      <c r="AE927" s="317"/>
      <c r="AF927" s="317"/>
      <c r="AG927" s="317"/>
      <c r="AH927" s="317"/>
      <c r="AI927" s="317"/>
      <c r="AJ927" s="317"/>
      <c r="AK927" s="317"/>
      <c r="AL927" s="317"/>
      <c r="AM927" s="317"/>
      <c r="AN927" s="317"/>
      <c r="AO927" s="317"/>
      <c r="AP927" s="317"/>
      <c r="AQ927" s="317"/>
      <c r="AR927" s="317"/>
      <c r="AS927" s="317"/>
      <c r="AT927" s="317"/>
      <c r="AU927" s="317"/>
      <c r="AV927" s="317"/>
      <c r="AW927" s="317"/>
      <c r="AX927" s="317"/>
      <c r="AY927" s="317"/>
      <c r="AZ927" s="317"/>
      <c r="BA927" s="317"/>
      <c r="BB927" s="317"/>
      <c r="BC927" s="317"/>
      <c r="BD927" s="317"/>
      <c r="BE927" s="317"/>
      <c r="BF927" s="317"/>
      <c r="BG927" s="317"/>
      <c r="BH927" s="317"/>
      <c r="BI927" s="317"/>
      <c r="BJ927" s="317"/>
      <c r="BK927" s="317"/>
      <c r="BL927" s="317"/>
      <c r="BM927" s="317"/>
      <c r="BN927" s="317"/>
      <c r="BO927" s="317"/>
      <c r="BP927" s="317"/>
      <c r="BQ927" s="317"/>
      <c r="BR927" s="317"/>
      <c r="BS927" s="317"/>
      <c r="BT927" s="317"/>
      <c r="BU927" s="317"/>
      <c r="BV927" s="317"/>
      <c r="BW927" s="317"/>
      <c r="BX927" s="317"/>
      <c r="BY927" s="317"/>
      <c r="BZ927" s="317"/>
    </row>
    <row r="928" spans="3:78">
      <c r="C928" s="318"/>
      <c r="D928" s="318"/>
      <c r="E928" s="318"/>
      <c r="F928" s="307"/>
      <c r="G928" s="307"/>
      <c r="H928" s="307"/>
      <c r="I928" s="307"/>
      <c r="J928" s="307"/>
      <c r="K928" s="307"/>
      <c r="L928" s="307"/>
      <c r="M928" s="307"/>
      <c r="N928" s="307"/>
      <c r="O928" s="307"/>
      <c r="P928" s="307"/>
      <c r="Q928" s="307"/>
      <c r="R928" s="307"/>
      <c r="S928" s="307"/>
      <c r="T928" s="307"/>
      <c r="U928" s="307"/>
      <c r="V928" s="307"/>
      <c r="W928" s="317"/>
      <c r="X928" s="317"/>
      <c r="Y928" s="317"/>
      <c r="Z928" s="317"/>
      <c r="AA928" s="317"/>
      <c r="AB928" s="317"/>
      <c r="AC928" s="317"/>
      <c r="AD928" s="317"/>
      <c r="AE928" s="317"/>
      <c r="AF928" s="317"/>
      <c r="AG928" s="317"/>
      <c r="AH928" s="317"/>
      <c r="AI928" s="317"/>
      <c r="AJ928" s="317"/>
      <c r="AK928" s="317"/>
      <c r="AL928" s="317"/>
      <c r="AM928" s="317"/>
      <c r="AN928" s="317"/>
      <c r="AO928" s="317"/>
      <c r="AP928" s="317"/>
      <c r="AQ928" s="317"/>
      <c r="AR928" s="317"/>
      <c r="AS928" s="317"/>
      <c r="AT928" s="317"/>
      <c r="AU928" s="317"/>
      <c r="AV928" s="317"/>
      <c r="AW928" s="317"/>
      <c r="AX928" s="317"/>
      <c r="AY928" s="317"/>
      <c r="AZ928" s="317"/>
      <c r="BA928" s="317"/>
      <c r="BB928" s="317"/>
      <c r="BC928" s="317"/>
      <c r="BD928" s="317"/>
      <c r="BE928" s="317"/>
      <c r="BF928" s="317"/>
      <c r="BG928" s="317"/>
      <c r="BH928" s="317"/>
      <c r="BI928" s="317"/>
      <c r="BJ928" s="317"/>
      <c r="BK928" s="317"/>
      <c r="BL928" s="317"/>
      <c r="BM928" s="317"/>
      <c r="BN928" s="317"/>
      <c r="BO928" s="317"/>
      <c r="BP928" s="317"/>
      <c r="BQ928" s="317"/>
      <c r="BR928" s="317"/>
      <c r="BS928" s="317"/>
      <c r="BT928" s="317"/>
      <c r="BU928" s="317"/>
      <c r="BV928" s="317"/>
      <c r="BW928" s="317"/>
      <c r="BX928" s="317"/>
      <c r="BY928" s="317"/>
      <c r="BZ928" s="317"/>
    </row>
    <row r="929" spans="3:78">
      <c r="C929" s="318"/>
      <c r="D929" s="318"/>
      <c r="E929" s="318"/>
      <c r="F929" s="307"/>
      <c r="G929" s="307"/>
      <c r="H929" s="307"/>
      <c r="I929" s="307"/>
      <c r="J929" s="307"/>
      <c r="K929" s="307"/>
      <c r="L929" s="307"/>
      <c r="M929" s="307"/>
      <c r="N929" s="307"/>
      <c r="O929" s="307"/>
      <c r="P929" s="307"/>
      <c r="Q929" s="307"/>
      <c r="R929" s="307"/>
      <c r="S929" s="307"/>
      <c r="T929" s="307"/>
      <c r="U929" s="307"/>
      <c r="V929" s="307"/>
      <c r="W929" s="317"/>
      <c r="X929" s="317"/>
      <c r="Y929" s="317"/>
      <c r="Z929" s="317"/>
      <c r="AA929" s="317"/>
      <c r="AB929" s="317"/>
      <c r="AC929" s="317"/>
      <c r="AD929" s="317"/>
      <c r="AE929" s="317"/>
      <c r="AF929" s="317"/>
      <c r="AG929" s="317"/>
      <c r="AH929" s="317"/>
      <c r="AI929" s="317"/>
      <c r="AJ929" s="317"/>
      <c r="AK929" s="317"/>
      <c r="AL929" s="317"/>
      <c r="AM929" s="317"/>
      <c r="AN929" s="317"/>
      <c r="AO929" s="317"/>
      <c r="AP929" s="317"/>
      <c r="AQ929" s="317"/>
      <c r="AR929" s="317"/>
      <c r="AS929" s="317"/>
      <c r="AT929" s="317"/>
      <c r="AU929" s="317"/>
      <c r="AV929" s="317"/>
      <c r="AW929" s="317"/>
      <c r="AX929" s="317"/>
      <c r="AY929" s="317"/>
      <c r="AZ929" s="317"/>
      <c r="BA929" s="317"/>
      <c r="BB929" s="317"/>
      <c r="BC929" s="317"/>
      <c r="BD929" s="317"/>
      <c r="BE929" s="317"/>
      <c r="BF929" s="317"/>
      <c r="BG929" s="317"/>
      <c r="BH929" s="317"/>
      <c r="BI929" s="317"/>
      <c r="BJ929" s="317"/>
      <c r="BK929" s="317"/>
      <c r="BL929" s="317"/>
      <c r="BM929" s="317"/>
      <c r="BN929" s="317"/>
      <c r="BO929" s="317"/>
      <c r="BP929" s="317"/>
      <c r="BQ929" s="317"/>
      <c r="BR929" s="317"/>
      <c r="BS929" s="317"/>
      <c r="BT929" s="317"/>
      <c r="BU929" s="317"/>
      <c r="BV929" s="317"/>
      <c r="BW929" s="317"/>
      <c r="BX929" s="317"/>
      <c r="BY929" s="317"/>
      <c r="BZ929" s="317"/>
    </row>
    <row r="930" spans="3:78">
      <c r="C930" s="318"/>
      <c r="D930" s="318"/>
      <c r="E930" s="318"/>
      <c r="F930" s="307"/>
      <c r="G930" s="307"/>
      <c r="H930" s="307"/>
      <c r="I930" s="307"/>
      <c r="J930" s="307"/>
      <c r="K930" s="307"/>
      <c r="L930" s="307"/>
      <c r="M930" s="307"/>
      <c r="N930" s="307"/>
      <c r="O930" s="307"/>
      <c r="P930" s="307"/>
      <c r="Q930" s="307"/>
      <c r="R930" s="307"/>
      <c r="S930" s="307"/>
      <c r="T930" s="307"/>
      <c r="U930" s="307"/>
      <c r="V930" s="307"/>
      <c r="W930" s="317"/>
      <c r="X930" s="317"/>
      <c r="Y930" s="317"/>
      <c r="Z930" s="317"/>
      <c r="AA930" s="317"/>
      <c r="AB930" s="317"/>
      <c r="AC930" s="317"/>
      <c r="AD930" s="317"/>
      <c r="AE930" s="317"/>
      <c r="AF930" s="317"/>
      <c r="AG930" s="317"/>
      <c r="AH930" s="317"/>
      <c r="AI930" s="317"/>
      <c r="AJ930" s="317"/>
      <c r="AK930" s="317"/>
      <c r="AL930" s="317"/>
      <c r="AM930" s="317"/>
      <c r="AN930" s="317"/>
      <c r="AO930" s="317"/>
      <c r="AP930" s="317"/>
      <c r="AQ930" s="317"/>
      <c r="AR930" s="317"/>
      <c r="AS930" s="317"/>
      <c r="AT930" s="317"/>
      <c r="AU930" s="317"/>
      <c r="AV930" s="317"/>
      <c r="AW930" s="317"/>
      <c r="AX930" s="317"/>
      <c r="AY930" s="317"/>
      <c r="AZ930" s="317"/>
      <c r="BA930" s="317"/>
      <c r="BB930" s="317"/>
      <c r="BC930" s="317"/>
      <c r="BD930" s="317"/>
      <c r="BE930" s="317"/>
      <c r="BF930" s="317"/>
      <c r="BG930" s="317"/>
      <c r="BH930" s="317"/>
      <c r="BI930" s="317"/>
      <c r="BJ930" s="317"/>
      <c r="BK930" s="317"/>
      <c r="BL930" s="317"/>
      <c r="BM930" s="317"/>
      <c r="BN930" s="317"/>
      <c r="BO930" s="317"/>
      <c r="BP930" s="317"/>
      <c r="BQ930" s="317"/>
      <c r="BR930" s="317"/>
      <c r="BS930" s="317"/>
      <c r="BT930" s="317"/>
      <c r="BU930" s="317"/>
      <c r="BV930" s="317"/>
      <c r="BW930" s="317"/>
      <c r="BX930" s="317"/>
      <c r="BY930" s="317"/>
      <c r="BZ930" s="317"/>
    </row>
    <row r="931" spans="3:78">
      <c r="C931" s="318"/>
      <c r="D931" s="318"/>
      <c r="E931" s="318"/>
      <c r="F931" s="307"/>
      <c r="G931" s="307"/>
      <c r="H931" s="307"/>
      <c r="I931" s="307"/>
      <c r="J931" s="307"/>
      <c r="K931" s="307"/>
      <c r="L931" s="307"/>
      <c r="M931" s="307"/>
      <c r="N931" s="307"/>
      <c r="O931" s="307"/>
      <c r="P931" s="307"/>
      <c r="Q931" s="307"/>
      <c r="R931" s="307"/>
      <c r="S931" s="307"/>
      <c r="T931" s="307"/>
      <c r="U931" s="307"/>
      <c r="V931" s="307"/>
      <c r="W931" s="317"/>
      <c r="X931" s="317"/>
      <c r="Y931" s="317"/>
      <c r="Z931" s="317"/>
      <c r="AA931" s="317"/>
      <c r="AB931" s="317"/>
      <c r="AC931" s="317"/>
      <c r="AD931" s="317"/>
      <c r="AE931" s="317"/>
      <c r="AF931" s="317"/>
      <c r="AG931" s="317"/>
      <c r="AH931" s="317"/>
      <c r="AI931" s="317"/>
      <c r="AJ931" s="317"/>
      <c r="AK931" s="317"/>
      <c r="AL931" s="317"/>
      <c r="AM931" s="317"/>
      <c r="AN931" s="317"/>
      <c r="AO931" s="317"/>
      <c r="AP931" s="317"/>
      <c r="AQ931" s="317"/>
      <c r="AR931" s="317"/>
      <c r="AS931" s="317"/>
      <c r="AT931" s="317"/>
      <c r="AU931" s="317"/>
      <c r="AV931" s="317"/>
      <c r="AW931" s="317"/>
      <c r="AX931" s="317"/>
      <c r="AY931" s="317"/>
      <c r="AZ931" s="317"/>
      <c r="BA931" s="317"/>
      <c r="BB931" s="317"/>
      <c r="BC931" s="317"/>
      <c r="BD931" s="317"/>
      <c r="BE931" s="317"/>
      <c r="BF931" s="317"/>
      <c r="BG931" s="317"/>
      <c r="BH931" s="317"/>
      <c r="BI931" s="317"/>
      <c r="BJ931" s="317"/>
      <c r="BK931" s="317"/>
      <c r="BL931" s="317"/>
      <c r="BM931" s="317"/>
      <c r="BN931" s="317"/>
      <c r="BO931" s="317"/>
      <c r="BP931" s="317"/>
      <c r="BQ931" s="317"/>
      <c r="BR931" s="317"/>
      <c r="BS931" s="317"/>
      <c r="BT931" s="317"/>
      <c r="BU931" s="317"/>
      <c r="BV931" s="317"/>
      <c r="BW931" s="317"/>
      <c r="BX931" s="317"/>
      <c r="BY931" s="317"/>
      <c r="BZ931" s="317"/>
    </row>
    <row r="932" spans="3:78">
      <c r="C932" s="318"/>
      <c r="D932" s="318"/>
      <c r="E932" s="318"/>
      <c r="F932" s="307"/>
      <c r="G932" s="307"/>
      <c r="H932" s="307"/>
      <c r="I932" s="307"/>
      <c r="J932" s="307"/>
      <c r="K932" s="307"/>
      <c r="L932" s="307"/>
      <c r="M932" s="307"/>
      <c r="N932" s="307"/>
      <c r="O932" s="307"/>
      <c r="P932" s="307"/>
      <c r="Q932" s="307"/>
      <c r="R932" s="307"/>
      <c r="S932" s="307"/>
      <c r="T932" s="307"/>
      <c r="U932" s="307"/>
      <c r="V932" s="307"/>
      <c r="W932" s="317"/>
      <c r="X932" s="317"/>
      <c r="Y932" s="317"/>
      <c r="Z932" s="317"/>
      <c r="AA932" s="317"/>
      <c r="AB932" s="317"/>
      <c r="AC932" s="317"/>
      <c r="AD932" s="317"/>
      <c r="AE932" s="317"/>
      <c r="AF932" s="317"/>
      <c r="AG932" s="317"/>
      <c r="AH932" s="317"/>
      <c r="AI932" s="317"/>
      <c r="AJ932" s="317"/>
      <c r="AK932" s="317"/>
      <c r="AL932" s="317"/>
      <c r="AM932" s="317"/>
      <c r="AN932" s="317"/>
      <c r="AO932" s="317"/>
      <c r="AP932" s="317"/>
      <c r="AQ932" s="317"/>
      <c r="AR932" s="317"/>
      <c r="AS932" s="317"/>
      <c r="AT932" s="317"/>
      <c r="AU932" s="317"/>
      <c r="AV932" s="317"/>
      <c r="AW932" s="317"/>
      <c r="AX932" s="317"/>
      <c r="AY932" s="317"/>
      <c r="AZ932" s="317"/>
      <c r="BA932" s="317"/>
      <c r="BB932" s="317"/>
      <c r="BC932" s="317"/>
      <c r="BD932" s="317"/>
      <c r="BE932" s="317"/>
      <c r="BF932" s="317"/>
      <c r="BG932" s="317"/>
      <c r="BH932" s="317"/>
      <c r="BI932" s="317"/>
      <c r="BJ932" s="317"/>
      <c r="BK932" s="317"/>
      <c r="BL932" s="317"/>
      <c r="BM932" s="317"/>
      <c r="BN932" s="317"/>
      <c r="BO932" s="317"/>
      <c r="BP932" s="317"/>
      <c r="BQ932" s="317"/>
      <c r="BR932" s="317"/>
      <c r="BS932" s="317"/>
      <c r="BT932" s="317"/>
      <c r="BU932" s="317"/>
      <c r="BV932" s="317"/>
      <c r="BW932" s="317"/>
      <c r="BX932" s="317"/>
      <c r="BY932" s="317"/>
      <c r="BZ932" s="317"/>
    </row>
    <row r="933" spans="3:78">
      <c r="C933" s="318"/>
      <c r="D933" s="318"/>
      <c r="E933" s="318"/>
      <c r="F933" s="307"/>
      <c r="G933" s="307"/>
      <c r="H933" s="307"/>
      <c r="I933" s="307"/>
      <c r="J933" s="307"/>
      <c r="K933" s="307"/>
      <c r="L933" s="307"/>
      <c r="M933" s="307"/>
      <c r="N933" s="307"/>
      <c r="O933" s="307"/>
      <c r="P933" s="307"/>
      <c r="Q933" s="307"/>
      <c r="R933" s="307"/>
      <c r="S933" s="307"/>
      <c r="T933" s="307"/>
      <c r="U933" s="307"/>
      <c r="V933" s="307"/>
      <c r="W933" s="317"/>
      <c r="X933" s="317"/>
      <c r="Y933" s="317"/>
      <c r="Z933" s="317"/>
      <c r="AA933" s="317"/>
      <c r="AB933" s="317"/>
      <c r="AC933" s="317"/>
      <c r="AD933" s="317"/>
      <c r="AE933" s="317"/>
      <c r="AF933" s="317"/>
      <c r="AG933" s="317"/>
      <c r="AH933" s="317"/>
      <c r="AI933" s="317"/>
      <c r="AJ933" s="317"/>
      <c r="AK933" s="317"/>
      <c r="AL933" s="317"/>
      <c r="AM933" s="317"/>
      <c r="AN933" s="317"/>
      <c r="AO933" s="317"/>
      <c r="AP933" s="317"/>
      <c r="AQ933" s="317"/>
      <c r="AR933" s="317"/>
      <c r="AS933" s="317"/>
      <c r="AT933" s="317"/>
      <c r="AU933" s="317"/>
      <c r="AV933" s="317"/>
      <c r="AW933" s="317"/>
      <c r="AX933" s="317"/>
      <c r="AY933" s="317"/>
      <c r="AZ933" s="317"/>
      <c r="BA933" s="317"/>
      <c r="BB933" s="317"/>
      <c r="BC933" s="317"/>
      <c r="BD933" s="317"/>
      <c r="BE933" s="317"/>
      <c r="BF933" s="317"/>
      <c r="BG933" s="317"/>
      <c r="BH933" s="317"/>
      <c r="BI933" s="317"/>
      <c r="BJ933" s="317"/>
      <c r="BK933" s="317"/>
      <c r="BL933" s="317"/>
      <c r="BM933" s="317"/>
      <c r="BN933" s="317"/>
      <c r="BO933" s="317"/>
      <c r="BP933" s="317"/>
      <c r="BQ933" s="317"/>
      <c r="BR933" s="317"/>
      <c r="BS933" s="317"/>
      <c r="BT933" s="317"/>
      <c r="BU933" s="317"/>
      <c r="BV933" s="317"/>
      <c r="BW933" s="317"/>
      <c r="BX933" s="317"/>
      <c r="BY933" s="317"/>
      <c r="BZ933" s="317"/>
    </row>
    <row r="934" spans="3:78">
      <c r="C934" s="318"/>
      <c r="D934" s="318"/>
      <c r="E934" s="318"/>
      <c r="F934" s="307"/>
      <c r="G934" s="307"/>
      <c r="H934" s="307"/>
      <c r="I934" s="307"/>
      <c r="J934" s="307"/>
      <c r="K934" s="307"/>
      <c r="L934" s="307"/>
      <c r="M934" s="307"/>
      <c r="N934" s="307"/>
      <c r="O934" s="307"/>
      <c r="P934" s="307"/>
      <c r="Q934" s="307"/>
      <c r="R934" s="307"/>
      <c r="S934" s="307"/>
      <c r="T934" s="307"/>
      <c r="U934" s="307"/>
      <c r="V934" s="307"/>
      <c r="W934" s="317"/>
      <c r="X934" s="317"/>
      <c r="Y934" s="317"/>
      <c r="Z934" s="317"/>
      <c r="AA934" s="317"/>
      <c r="AB934" s="317"/>
      <c r="AC934" s="317"/>
      <c r="AD934" s="317"/>
      <c r="AE934" s="317"/>
      <c r="AF934" s="317"/>
      <c r="AG934" s="317"/>
      <c r="AH934" s="317"/>
      <c r="AI934" s="317"/>
      <c r="AJ934" s="317"/>
      <c r="AK934" s="317"/>
      <c r="AL934" s="317"/>
      <c r="AM934" s="317"/>
      <c r="AN934" s="317"/>
      <c r="AO934" s="317"/>
      <c r="AP934" s="317"/>
      <c r="AQ934" s="317"/>
      <c r="AR934" s="317"/>
      <c r="AS934" s="317"/>
      <c r="AT934" s="317"/>
      <c r="AU934" s="317"/>
      <c r="AV934" s="317"/>
      <c r="AW934" s="317"/>
      <c r="AX934" s="317"/>
      <c r="AY934" s="317"/>
      <c r="AZ934" s="317"/>
      <c r="BA934" s="317"/>
      <c r="BB934" s="317"/>
      <c r="BC934" s="317"/>
      <c r="BD934" s="317"/>
      <c r="BE934" s="317"/>
      <c r="BF934" s="317"/>
      <c r="BG934" s="317"/>
      <c r="BH934" s="317"/>
      <c r="BI934" s="317"/>
      <c r="BJ934" s="317"/>
      <c r="BK934" s="317"/>
      <c r="BL934" s="317"/>
      <c r="BM934" s="317"/>
      <c r="BN934" s="317"/>
      <c r="BO934" s="317"/>
      <c r="BP934" s="317"/>
      <c r="BQ934" s="317"/>
      <c r="BR934" s="317"/>
      <c r="BS934" s="317"/>
      <c r="BT934" s="317"/>
      <c r="BU934" s="317"/>
      <c r="BV934" s="317"/>
      <c r="BW934" s="317"/>
      <c r="BX934" s="317"/>
      <c r="BY934" s="317"/>
      <c r="BZ934" s="317"/>
    </row>
    <row r="935" spans="3:78">
      <c r="C935" s="318"/>
      <c r="D935" s="318"/>
      <c r="E935" s="318"/>
      <c r="F935" s="307"/>
      <c r="G935" s="307"/>
      <c r="H935" s="307"/>
      <c r="I935" s="307"/>
      <c r="J935" s="307"/>
      <c r="K935" s="307"/>
      <c r="L935" s="307"/>
      <c r="M935" s="307"/>
      <c r="N935" s="307"/>
      <c r="O935" s="307"/>
      <c r="P935" s="307"/>
      <c r="Q935" s="307"/>
      <c r="R935" s="307"/>
      <c r="S935" s="307"/>
      <c r="T935" s="307"/>
      <c r="U935" s="307"/>
      <c r="V935" s="307"/>
      <c r="W935" s="317"/>
      <c r="X935" s="317"/>
      <c r="Y935" s="317"/>
      <c r="Z935" s="317"/>
      <c r="AA935" s="317"/>
      <c r="AB935" s="317"/>
      <c r="AC935" s="317"/>
      <c r="AD935" s="317"/>
      <c r="AE935" s="317"/>
      <c r="AF935" s="317"/>
      <c r="AG935" s="317"/>
      <c r="AH935" s="317"/>
      <c r="AI935" s="317"/>
      <c r="AJ935" s="317"/>
      <c r="AK935" s="317"/>
      <c r="AL935" s="317"/>
      <c r="AM935" s="317"/>
      <c r="AN935" s="317"/>
      <c r="AO935" s="317"/>
      <c r="AP935" s="317"/>
      <c r="AQ935" s="317"/>
      <c r="AR935" s="317"/>
      <c r="AS935" s="317"/>
      <c r="AT935" s="317"/>
      <c r="AU935" s="317"/>
      <c r="AV935" s="317"/>
      <c r="AW935" s="317"/>
      <c r="AX935" s="317"/>
      <c r="AY935" s="317"/>
      <c r="AZ935" s="317"/>
      <c r="BA935" s="317"/>
      <c r="BB935" s="317"/>
      <c r="BC935" s="317"/>
      <c r="BD935" s="317"/>
      <c r="BE935" s="317"/>
      <c r="BF935" s="317"/>
      <c r="BG935" s="317"/>
      <c r="BH935" s="317"/>
      <c r="BI935" s="317"/>
      <c r="BJ935" s="317"/>
      <c r="BK935" s="317"/>
      <c r="BL935" s="317"/>
      <c r="BM935" s="317"/>
      <c r="BN935" s="317"/>
      <c r="BO935" s="317"/>
      <c r="BP935" s="317"/>
      <c r="BQ935" s="317"/>
      <c r="BR935" s="317"/>
      <c r="BS935" s="317"/>
      <c r="BT935" s="317"/>
      <c r="BU935" s="317"/>
      <c r="BV935" s="317"/>
      <c r="BW935" s="317"/>
      <c r="BX935" s="317"/>
      <c r="BY935" s="317"/>
      <c r="BZ935" s="317"/>
    </row>
    <row r="936" spans="3:78">
      <c r="C936" s="318"/>
      <c r="D936" s="318"/>
      <c r="E936" s="318"/>
      <c r="F936" s="307"/>
      <c r="G936" s="307"/>
      <c r="H936" s="307"/>
      <c r="I936" s="307"/>
      <c r="J936" s="307"/>
      <c r="K936" s="307"/>
      <c r="L936" s="307"/>
      <c r="M936" s="307"/>
      <c r="N936" s="307"/>
      <c r="O936" s="307"/>
      <c r="P936" s="307"/>
      <c r="Q936" s="307"/>
      <c r="R936" s="307"/>
      <c r="S936" s="307"/>
      <c r="T936" s="307"/>
      <c r="U936" s="307"/>
      <c r="V936" s="307"/>
      <c r="W936" s="317"/>
      <c r="X936" s="317"/>
      <c r="Y936" s="317"/>
      <c r="Z936" s="317"/>
      <c r="AA936" s="317"/>
      <c r="AB936" s="317"/>
      <c r="AC936" s="317"/>
      <c r="AD936" s="317"/>
      <c r="AE936" s="317"/>
      <c r="AF936" s="317"/>
      <c r="AG936" s="317"/>
      <c r="AH936" s="317"/>
      <c r="AI936" s="317"/>
      <c r="AJ936" s="317"/>
      <c r="AK936" s="317"/>
      <c r="AL936" s="317"/>
      <c r="AM936" s="317"/>
      <c r="AN936" s="317"/>
      <c r="AO936" s="317"/>
      <c r="AP936" s="317"/>
      <c r="AQ936" s="317"/>
      <c r="AR936" s="317"/>
      <c r="AS936" s="317"/>
      <c r="AT936" s="317"/>
      <c r="AU936" s="317"/>
      <c r="AV936" s="317"/>
      <c r="AW936" s="317"/>
      <c r="AX936" s="317"/>
      <c r="AY936" s="317"/>
      <c r="AZ936" s="317"/>
      <c r="BA936" s="317"/>
      <c r="BB936" s="317"/>
      <c r="BC936" s="317"/>
      <c r="BD936" s="317"/>
      <c r="BE936" s="317"/>
      <c r="BF936" s="317"/>
      <c r="BG936" s="317"/>
      <c r="BH936" s="317"/>
      <c r="BI936" s="317"/>
      <c r="BJ936" s="317"/>
      <c r="BK936" s="317"/>
      <c r="BL936" s="317"/>
      <c r="BM936" s="317"/>
      <c r="BN936" s="317"/>
      <c r="BO936" s="317"/>
      <c r="BP936" s="317"/>
      <c r="BQ936" s="317"/>
      <c r="BR936" s="317"/>
      <c r="BS936" s="317"/>
      <c r="BT936" s="317"/>
      <c r="BU936" s="317"/>
      <c r="BV936" s="317"/>
      <c r="BW936" s="317"/>
      <c r="BX936" s="317"/>
      <c r="BY936" s="317"/>
      <c r="BZ936" s="317"/>
    </row>
    <row r="937" spans="3:78">
      <c r="C937" s="318"/>
      <c r="D937" s="318"/>
      <c r="E937" s="318"/>
      <c r="F937" s="307"/>
      <c r="G937" s="307"/>
      <c r="H937" s="307"/>
      <c r="I937" s="307"/>
      <c r="J937" s="307"/>
      <c r="K937" s="307"/>
      <c r="L937" s="307"/>
      <c r="M937" s="307"/>
      <c r="N937" s="307"/>
      <c r="O937" s="307"/>
      <c r="P937" s="307"/>
      <c r="Q937" s="307"/>
      <c r="R937" s="307"/>
      <c r="S937" s="307"/>
      <c r="T937" s="307"/>
      <c r="U937" s="307"/>
      <c r="V937" s="307"/>
      <c r="W937" s="317"/>
      <c r="X937" s="317"/>
      <c r="Y937" s="317"/>
      <c r="Z937" s="317"/>
      <c r="AA937" s="317"/>
      <c r="AB937" s="317"/>
      <c r="AC937" s="317"/>
      <c r="AD937" s="317"/>
      <c r="AE937" s="317"/>
      <c r="AF937" s="317"/>
      <c r="AG937" s="317"/>
      <c r="AH937" s="317"/>
      <c r="AI937" s="317"/>
      <c r="AJ937" s="317"/>
      <c r="AK937" s="317"/>
      <c r="AL937" s="317"/>
      <c r="AM937" s="317"/>
      <c r="AN937" s="317"/>
      <c r="AO937" s="317"/>
      <c r="AP937" s="317"/>
      <c r="AQ937" s="317"/>
      <c r="AR937" s="317"/>
      <c r="AS937" s="317"/>
      <c r="AT937" s="317"/>
      <c r="AU937" s="317"/>
      <c r="AV937" s="317"/>
      <c r="AW937" s="317"/>
      <c r="AX937" s="317"/>
      <c r="AY937" s="317"/>
      <c r="AZ937" s="317"/>
      <c r="BA937" s="317"/>
      <c r="BB937" s="317"/>
      <c r="BC937" s="317"/>
      <c r="BD937" s="317"/>
      <c r="BE937" s="317"/>
      <c r="BF937" s="317"/>
      <c r="BG937" s="317"/>
      <c r="BH937" s="317"/>
      <c r="BI937" s="317"/>
      <c r="BJ937" s="317"/>
      <c r="BK937" s="317"/>
      <c r="BL937" s="317"/>
      <c r="BM937" s="317"/>
      <c r="BN937" s="317"/>
      <c r="BO937" s="317"/>
      <c r="BP937" s="317"/>
      <c r="BQ937" s="317"/>
      <c r="BR937" s="317"/>
      <c r="BS937" s="317"/>
      <c r="BT937" s="317"/>
      <c r="BU937" s="317"/>
      <c r="BV937" s="317"/>
      <c r="BW937" s="317"/>
      <c r="BX937" s="317"/>
      <c r="BY937" s="317"/>
      <c r="BZ937" s="317"/>
    </row>
    <row r="938" spans="3:78">
      <c r="C938" s="318"/>
      <c r="D938" s="318"/>
      <c r="E938" s="318"/>
      <c r="F938" s="307"/>
      <c r="G938" s="307"/>
      <c r="H938" s="307"/>
      <c r="I938" s="307"/>
      <c r="J938" s="307"/>
      <c r="K938" s="307"/>
      <c r="L938" s="307"/>
      <c r="M938" s="307"/>
      <c r="N938" s="307"/>
      <c r="O938" s="307"/>
      <c r="P938" s="307"/>
      <c r="Q938" s="307"/>
      <c r="R938" s="307"/>
      <c r="S938" s="307"/>
      <c r="T938" s="307"/>
      <c r="U938" s="307"/>
      <c r="V938" s="307"/>
      <c r="W938" s="317"/>
      <c r="X938" s="317"/>
      <c r="Y938" s="317"/>
      <c r="Z938" s="317"/>
      <c r="AA938" s="317"/>
      <c r="AB938" s="317"/>
      <c r="AC938" s="317"/>
      <c r="AD938" s="317"/>
      <c r="AE938" s="317"/>
      <c r="AF938" s="317"/>
      <c r="AG938" s="317"/>
      <c r="AH938" s="317"/>
      <c r="AI938" s="317"/>
      <c r="AJ938" s="317"/>
      <c r="AK938" s="317"/>
      <c r="AL938" s="317"/>
      <c r="AM938" s="317"/>
      <c r="AN938" s="317"/>
      <c r="AO938" s="317"/>
      <c r="AP938" s="317"/>
      <c r="AQ938" s="317"/>
      <c r="AR938" s="317"/>
      <c r="AS938" s="317"/>
      <c r="AT938" s="317"/>
      <c r="AU938" s="317"/>
      <c r="AV938" s="317"/>
      <c r="AW938" s="317"/>
      <c r="AX938" s="317"/>
      <c r="AY938" s="317"/>
      <c r="AZ938" s="317"/>
      <c r="BA938" s="317"/>
      <c r="BB938" s="317"/>
      <c r="BC938" s="317"/>
      <c r="BD938" s="317"/>
      <c r="BE938" s="317"/>
      <c r="BF938" s="317"/>
      <c r="BG938" s="317"/>
      <c r="BH938" s="317"/>
      <c r="BI938" s="317"/>
      <c r="BJ938" s="317"/>
      <c r="BK938" s="317"/>
      <c r="BL938" s="317"/>
      <c r="BM938" s="317"/>
      <c r="BN938" s="317"/>
      <c r="BO938" s="317"/>
      <c r="BP938" s="317"/>
      <c r="BQ938" s="317"/>
      <c r="BR938" s="317"/>
      <c r="BS938" s="317"/>
      <c r="BT938" s="317"/>
      <c r="BU938" s="317"/>
      <c r="BV938" s="317"/>
      <c r="BW938" s="317"/>
      <c r="BX938" s="317"/>
      <c r="BY938" s="317"/>
      <c r="BZ938" s="317"/>
    </row>
    <row r="939" spans="3:78">
      <c r="C939" s="318"/>
      <c r="D939" s="318"/>
      <c r="E939" s="318"/>
      <c r="F939" s="307"/>
      <c r="G939" s="307"/>
      <c r="H939" s="307"/>
      <c r="I939" s="307"/>
      <c r="J939" s="307"/>
      <c r="K939" s="307"/>
      <c r="L939" s="307"/>
      <c r="M939" s="307"/>
      <c r="N939" s="307"/>
      <c r="O939" s="307"/>
      <c r="P939" s="307"/>
      <c r="Q939" s="307"/>
      <c r="R939" s="307"/>
      <c r="S939" s="307"/>
      <c r="T939" s="307"/>
      <c r="U939" s="307"/>
      <c r="V939" s="307"/>
      <c r="W939" s="317"/>
      <c r="X939" s="317"/>
      <c r="Y939" s="317"/>
      <c r="Z939" s="317"/>
      <c r="AA939" s="317"/>
      <c r="AB939" s="317"/>
      <c r="AC939" s="317"/>
      <c r="AD939" s="317"/>
      <c r="AE939" s="317"/>
      <c r="AF939" s="317"/>
      <c r="AG939" s="317"/>
      <c r="AH939" s="317"/>
      <c r="AI939" s="317"/>
      <c r="AJ939" s="317"/>
      <c r="AK939" s="317"/>
      <c r="AL939" s="317"/>
      <c r="AM939" s="317"/>
      <c r="AN939" s="317"/>
      <c r="AO939" s="317"/>
      <c r="AP939" s="317"/>
      <c r="AQ939" s="317"/>
      <c r="AR939" s="317"/>
      <c r="AS939" s="317"/>
      <c r="AT939" s="317"/>
      <c r="AU939" s="317"/>
      <c r="AV939" s="317"/>
      <c r="AW939" s="317"/>
      <c r="AX939" s="317"/>
      <c r="AY939" s="317"/>
      <c r="AZ939" s="317"/>
      <c r="BA939" s="317"/>
      <c r="BB939" s="317"/>
      <c r="BC939" s="317"/>
      <c r="BD939" s="317"/>
      <c r="BE939" s="317"/>
      <c r="BF939" s="317"/>
      <c r="BG939" s="317"/>
      <c r="BH939" s="317"/>
      <c r="BI939" s="317"/>
      <c r="BJ939" s="317"/>
      <c r="BK939" s="317"/>
      <c r="BL939" s="317"/>
      <c r="BM939" s="317"/>
      <c r="BN939" s="317"/>
      <c r="BO939" s="317"/>
      <c r="BP939" s="317"/>
      <c r="BQ939" s="317"/>
      <c r="BR939" s="317"/>
      <c r="BS939" s="317"/>
      <c r="BT939" s="317"/>
      <c r="BU939" s="317"/>
      <c r="BV939" s="317"/>
      <c r="BW939" s="317"/>
      <c r="BX939" s="317"/>
      <c r="BY939" s="317"/>
      <c r="BZ939" s="317"/>
    </row>
    <row r="940" spans="3:78">
      <c r="C940" s="318"/>
      <c r="D940" s="318"/>
      <c r="E940" s="318"/>
      <c r="F940" s="307"/>
      <c r="G940" s="307"/>
      <c r="H940" s="307"/>
      <c r="I940" s="307"/>
      <c r="J940" s="307"/>
      <c r="K940" s="307"/>
      <c r="L940" s="307"/>
      <c r="M940" s="307"/>
      <c r="N940" s="307"/>
      <c r="O940" s="307"/>
      <c r="P940" s="307"/>
      <c r="Q940" s="307"/>
      <c r="R940" s="307"/>
      <c r="S940" s="307"/>
      <c r="T940" s="307"/>
      <c r="U940" s="307"/>
      <c r="V940" s="307"/>
      <c r="W940" s="317"/>
      <c r="X940" s="317"/>
      <c r="Y940" s="317"/>
      <c r="Z940" s="317"/>
      <c r="AA940" s="317"/>
      <c r="AB940" s="317"/>
      <c r="AC940" s="317"/>
      <c r="AD940" s="317"/>
      <c r="AE940" s="317"/>
      <c r="AF940" s="317"/>
      <c r="AG940" s="317"/>
      <c r="AH940" s="317"/>
      <c r="AI940" s="317"/>
      <c r="AJ940" s="317"/>
      <c r="AK940" s="317"/>
      <c r="AL940" s="317"/>
      <c r="AM940" s="317"/>
      <c r="AN940" s="317"/>
      <c r="AO940" s="317"/>
      <c r="AP940" s="317"/>
      <c r="AQ940" s="317"/>
      <c r="AR940" s="317"/>
      <c r="AS940" s="317"/>
      <c r="AT940" s="317"/>
      <c r="AU940" s="317"/>
      <c r="AV940" s="317"/>
      <c r="AW940" s="317"/>
      <c r="AX940" s="317"/>
      <c r="AY940" s="317"/>
      <c r="AZ940" s="317"/>
      <c r="BA940" s="317"/>
      <c r="BB940" s="317"/>
      <c r="BC940" s="317"/>
      <c r="BD940" s="317"/>
      <c r="BE940" s="317"/>
      <c r="BF940" s="317"/>
      <c r="BG940" s="317"/>
      <c r="BH940" s="317"/>
      <c r="BI940" s="317"/>
      <c r="BJ940" s="317"/>
      <c r="BK940" s="317"/>
      <c r="BL940" s="317"/>
      <c r="BM940" s="317"/>
      <c r="BN940" s="317"/>
      <c r="BO940" s="317"/>
      <c r="BP940" s="317"/>
      <c r="BQ940" s="317"/>
      <c r="BR940" s="317"/>
      <c r="BS940" s="317"/>
      <c r="BT940" s="317"/>
      <c r="BU940" s="317"/>
      <c r="BV940" s="317"/>
      <c r="BW940" s="317"/>
      <c r="BX940" s="317"/>
      <c r="BY940" s="317"/>
      <c r="BZ940" s="317"/>
    </row>
    <row r="941" spans="3:78">
      <c r="C941" s="318"/>
      <c r="D941" s="318"/>
      <c r="E941" s="318"/>
      <c r="F941" s="307"/>
      <c r="G941" s="307"/>
      <c r="H941" s="307"/>
      <c r="I941" s="307"/>
      <c r="J941" s="307"/>
      <c r="K941" s="307"/>
      <c r="L941" s="307"/>
      <c r="M941" s="307"/>
      <c r="N941" s="307"/>
      <c r="O941" s="307"/>
      <c r="P941" s="307"/>
      <c r="Q941" s="307"/>
      <c r="R941" s="307"/>
      <c r="S941" s="307"/>
      <c r="T941" s="307"/>
      <c r="U941" s="307"/>
      <c r="V941" s="307"/>
      <c r="W941" s="317"/>
      <c r="X941" s="317"/>
      <c r="Y941" s="317"/>
      <c r="Z941" s="317"/>
      <c r="AA941" s="317"/>
      <c r="AB941" s="317"/>
      <c r="AC941" s="317"/>
      <c r="AD941" s="317"/>
      <c r="AE941" s="317"/>
      <c r="AF941" s="317"/>
      <c r="AG941" s="317"/>
      <c r="AH941" s="317"/>
      <c r="AI941" s="317"/>
      <c r="AJ941" s="317"/>
      <c r="AK941" s="317"/>
      <c r="AL941" s="317"/>
      <c r="AM941" s="317"/>
      <c r="AN941" s="317"/>
      <c r="AO941" s="317"/>
      <c r="AP941" s="317"/>
      <c r="AQ941" s="317"/>
      <c r="AR941" s="317"/>
      <c r="AS941" s="317"/>
      <c r="AT941" s="317"/>
      <c r="AU941" s="317"/>
      <c r="AV941" s="317"/>
      <c r="AW941" s="317"/>
      <c r="AX941" s="317"/>
      <c r="AY941" s="317"/>
      <c r="AZ941" s="317"/>
      <c r="BA941" s="317"/>
      <c r="BB941" s="317"/>
      <c r="BC941" s="317"/>
      <c r="BD941" s="317"/>
      <c r="BE941" s="317"/>
      <c r="BF941" s="317"/>
      <c r="BG941" s="317"/>
      <c r="BH941" s="317"/>
      <c r="BI941" s="317"/>
      <c r="BJ941" s="317"/>
      <c r="BK941" s="317"/>
      <c r="BL941" s="317"/>
      <c r="BM941" s="317"/>
      <c r="BN941" s="317"/>
      <c r="BO941" s="317"/>
      <c r="BP941" s="317"/>
      <c r="BQ941" s="317"/>
      <c r="BR941" s="317"/>
      <c r="BS941" s="317"/>
      <c r="BT941" s="317"/>
      <c r="BU941" s="317"/>
      <c r="BV941" s="317"/>
      <c r="BW941" s="317"/>
      <c r="BX941" s="317"/>
      <c r="BY941" s="317"/>
      <c r="BZ941" s="317"/>
    </row>
    <row r="942" spans="3:78">
      <c r="C942" s="318"/>
      <c r="D942" s="318"/>
      <c r="E942" s="318"/>
      <c r="F942" s="307"/>
      <c r="G942" s="307"/>
      <c r="H942" s="307"/>
      <c r="I942" s="307"/>
      <c r="J942" s="307"/>
      <c r="K942" s="307"/>
      <c r="L942" s="307"/>
      <c r="M942" s="307"/>
      <c r="N942" s="307"/>
      <c r="O942" s="307"/>
      <c r="P942" s="307"/>
      <c r="Q942" s="307"/>
      <c r="R942" s="307"/>
      <c r="S942" s="307"/>
      <c r="T942" s="307"/>
      <c r="U942" s="307"/>
      <c r="V942" s="307"/>
      <c r="W942" s="317"/>
      <c r="X942" s="317"/>
      <c r="Y942" s="317"/>
      <c r="Z942" s="317"/>
      <c r="AA942" s="317"/>
      <c r="AB942" s="317"/>
      <c r="AC942" s="317"/>
      <c r="AD942" s="317"/>
      <c r="AE942" s="317"/>
      <c r="AF942" s="317"/>
      <c r="AG942" s="317"/>
      <c r="AH942" s="317"/>
      <c r="AI942" s="317"/>
      <c r="AJ942" s="317"/>
      <c r="AK942" s="317"/>
      <c r="AL942" s="317"/>
      <c r="AM942" s="317"/>
      <c r="AN942" s="317"/>
      <c r="AO942" s="317"/>
      <c r="AP942" s="317"/>
      <c r="AQ942" s="317"/>
      <c r="AR942" s="317"/>
      <c r="AS942" s="317"/>
      <c r="AT942" s="317"/>
      <c r="AU942" s="317"/>
      <c r="AV942" s="317"/>
      <c r="AW942" s="317"/>
      <c r="AX942" s="317"/>
      <c r="AY942" s="317"/>
      <c r="AZ942" s="317"/>
      <c r="BA942" s="317"/>
      <c r="BB942" s="317"/>
      <c r="BC942" s="317"/>
      <c r="BD942" s="317"/>
      <c r="BE942" s="317"/>
      <c r="BF942" s="317"/>
      <c r="BG942" s="317"/>
      <c r="BH942" s="317"/>
      <c r="BI942" s="317"/>
      <c r="BJ942" s="317"/>
      <c r="BK942" s="317"/>
      <c r="BL942" s="317"/>
      <c r="BM942" s="317"/>
      <c r="BN942" s="317"/>
      <c r="BO942" s="317"/>
      <c r="BP942" s="317"/>
      <c r="BQ942" s="317"/>
      <c r="BR942" s="317"/>
      <c r="BS942" s="317"/>
      <c r="BT942" s="317"/>
      <c r="BU942" s="317"/>
      <c r="BV942" s="317"/>
      <c r="BW942" s="317"/>
      <c r="BX942" s="317"/>
      <c r="BY942" s="317"/>
      <c r="BZ942" s="317"/>
    </row>
    <row r="943" spans="3:78">
      <c r="C943" s="318"/>
      <c r="D943" s="318"/>
      <c r="E943" s="318"/>
      <c r="F943" s="307"/>
      <c r="G943" s="307"/>
      <c r="H943" s="307"/>
      <c r="I943" s="307"/>
      <c r="J943" s="307"/>
      <c r="K943" s="307"/>
      <c r="L943" s="307"/>
      <c r="M943" s="307"/>
      <c r="N943" s="307"/>
      <c r="O943" s="307"/>
      <c r="P943" s="307"/>
      <c r="Q943" s="307"/>
      <c r="R943" s="307"/>
      <c r="S943" s="307"/>
      <c r="T943" s="307"/>
      <c r="U943" s="307"/>
      <c r="V943" s="307"/>
      <c r="W943" s="317"/>
      <c r="X943" s="317"/>
      <c r="Y943" s="317"/>
      <c r="Z943" s="317"/>
      <c r="AA943" s="317"/>
      <c r="AB943" s="317"/>
      <c r="AC943" s="317"/>
      <c r="AD943" s="317"/>
      <c r="AE943" s="317"/>
      <c r="AF943" s="317"/>
      <c r="AG943" s="317"/>
      <c r="AH943" s="317"/>
      <c r="AI943" s="317"/>
      <c r="AJ943" s="317"/>
      <c r="AK943" s="317"/>
      <c r="AL943" s="317"/>
      <c r="AM943" s="317"/>
      <c r="AN943" s="317"/>
      <c r="AO943" s="317"/>
      <c r="AP943" s="317"/>
      <c r="AQ943" s="317"/>
      <c r="AR943" s="317"/>
      <c r="AS943" s="317"/>
      <c r="AT943" s="317"/>
      <c r="AU943" s="317"/>
      <c r="AV943" s="317"/>
      <c r="AW943" s="317"/>
      <c r="AX943" s="317"/>
      <c r="AY943" s="317"/>
      <c r="AZ943" s="317"/>
      <c r="BA943" s="317"/>
      <c r="BB943" s="317"/>
      <c r="BC943" s="317"/>
      <c r="BD943" s="317"/>
      <c r="BE943" s="317"/>
      <c r="BF943" s="317"/>
      <c r="BG943" s="317"/>
      <c r="BH943" s="317"/>
      <c r="BI943" s="317"/>
      <c r="BJ943" s="317"/>
      <c r="BK943" s="317"/>
      <c r="BL943" s="317"/>
      <c r="BM943" s="317"/>
      <c r="BN943" s="317"/>
      <c r="BO943" s="317"/>
      <c r="BP943" s="317"/>
      <c r="BQ943" s="317"/>
      <c r="BR943" s="317"/>
      <c r="BS943" s="317"/>
      <c r="BT943" s="317"/>
      <c r="BU943" s="317"/>
      <c r="BV943" s="317"/>
      <c r="BW943" s="317"/>
      <c r="BX943" s="317"/>
      <c r="BY943" s="317"/>
      <c r="BZ943" s="317"/>
    </row>
    <row r="944" spans="3:78">
      <c r="C944" s="318"/>
      <c r="D944" s="318"/>
      <c r="E944" s="318"/>
      <c r="F944" s="307"/>
      <c r="G944" s="307"/>
      <c r="H944" s="307"/>
      <c r="I944" s="307"/>
      <c r="J944" s="307"/>
      <c r="K944" s="307"/>
      <c r="L944" s="307"/>
      <c r="M944" s="307"/>
      <c r="N944" s="307"/>
      <c r="O944" s="307"/>
      <c r="P944" s="307"/>
      <c r="Q944" s="307"/>
      <c r="R944" s="307"/>
      <c r="S944" s="307"/>
      <c r="T944" s="307"/>
      <c r="U944" s="307"/>
      <c r="V944" s="307"/>
      <c r="W944" s="317"/>
      <c r="X944" s="317"/>
      <c r="Y944" s="317"/>
      <c r="Z944" s="317"/>
      <c r="AA944" s="317"/>
      <c r="AB944" s="317"/>
      <c r="AC944" s="317"/>
      <c r="AD944" s="317"/>
      <c r="AE944" s="317"/>
      <c r="AF944" s="317"/>
      <c r="AG944" s="317"/>
      <c r="AH944" s="317"/>
      <c r="AI944" s="317"/>
      <c r="AJ944" s="317"/>
      <c r="AK944" s="317"/>
      <c r="AL944" s="317"/>
      <c r="AM944" s="317"/>
      <c r="AN944" s="317"/>
      <c r="AO944" s="317"/>
      <c r="AP944" s="317"/>
      <c r="AQ944" s="317"/>
      <c r="AR944" s="317"/>
      <c r="AS944" s="317"/>
      <c r="AT944" s="317"/>
      <c r="AU944" s="317"/>
      <c r="AV944" s="317"/>
      <c r="AW944" s="317"/>
      <c r="AX944" s="317"/>
      <c r="AY944" s="317"/>
      <c r="AZ944" s="317"/>
      <c r="BA944" s="317"/>
      <c r="BB944" s="317"/>
      <c r="BC944" s="317"/>
      <c r="BD944" s="317"/>
      <c r="BE944" s="317"/>
      <c r="BF944" s="317"/>
      <c r="BG944" s="317"/>
      <c r="BH944" s="317"/>
      <c r="BI944" s="317"/>
      <c r="BJ944" s="317"/>
      <c r="BK944" s="317"/>
      <c r="BL944" s="317"/>
      <c r="BM944" s="317"/>
      <c r="BN944" s="317"/>
      <c r="BO944" s="317"/>
      <c r="BP944" s="317"/>
      <c r="BQ944" s="317"/>
      <c r="BR944" s="317"/>
      <c r="BS944" s="317"/>
      <c r="BT944" s="317"/>
      <c r="BU944" s="317"/>
      <c r="BV944" s="317"/>
      <c r="BW944" s="317"/>
      <c r="BX944" s="317"/>
      <c r="BY944" s="317"/>
      <c r="BZ944" s="317"/>
    </row>
    <row r="945" spans="3:78">
      <c r="C945" s="318"/>
      <c r="D945" s="318"/>
      <c r="E945" s="318"/>
      <c r="F945" s="307"/>
      <c r="G945" s="307"/>
      <c r="H945" s="307"/>
      <c r="I945" s="307"/>
      <c r="J945" s="307"/>
      <c r="K945" s="307"/>
      <c r="L945" s="307"/>
      <c r="M945" s="307"/>
      <c r="N945" s="307"/>
      <c r="O945" s="307"/>
      <c r="P945" s="307"/>
      <c r="Q945" s="307"/>
      <c r="R945" s="307"/>
      <c r="S945" s="307"/>
      <c r="T945" s="307"/>
      <c r="U945" s="307"/>
      <c r="V945" s="307"/>
      <c r="W945" s="317"/>
      <c r="X945" s="317"/>
      <c r="Y945" s="317"/>
      <c r="Z945" s="317"/>
      <c r="AA945" s="317"/>
      <c r="AB945" s="317"/>
      <c r="AC945" s="317"/>
      <c r="AD945" s="317"/>
      <c r="AE945" s="317"/>
      <c r="AF945" s="317"/>
      <c r="AG945" s="317"/>
      <c r="AH945" s="317"/>
      <c r="AI945" s="317"/>
      <c r="AJ945" s="317"/>
      <c r="AK945" s="317"/>
      <c r="AL945" s="317"/>
      <c r="AM945" s="317"/>
      <c r="AN945" s="317"/>
      <c r="AO945" s="317"/>
      <c r="AP945" s="317"/>
      <c r="AQ945" s="317"/>
      <c r="AR945" s="317"/>
      <c r="AS945" s="317"/>
      <c r="AT945" s="317"/>
      <c r="AU945" s="317"/>
      <c r="AV945" s="317"/>
      <c r="AW945" s="317"/>
      <c r="AX945" s="317"/>
      <c r="AY945" s="317"/>
      <c r="AZ945" s="317"/>
      <c r="BA945" s="317"/>
      <c r="BB945" s="317"/>
      <c r="BC945" s="317"/>
      <c r="BD945" s="317"/>
      <c r="BE945" s="317"/>
      <c r="BF945" s="317"/>
      <c r="BG945" s="317"/>
      <c r="BH945" s="317"/>
      <c r="BI945" s="317"/>
      <c r="BJ945" s="317"/>
      <c r="BK945" s="317"/>
      <c r="BL945" s="317"/>
      <c r="BM945" s="317"/>
      <c r="BN945" s="317"/>
      <c r="BO945" s="317"/>
      <c r="BP945" s="317"/>
      <c r="BQ945" s="317"/>
      <c r="BR945" s="317"/>
      <c r="BS945" s="317"/>
      <c r="BT945" s="317"/>
      <c r="BU945" s="317"/>
      <c r="BV945" s="317"/>
      <c r="BW945" s="317"/>
      <c r="BX945" s="317"/>
      <c r="BY945" s="317"/>
      <c r="BZ945" s="317"/>
    </row>
    <row r="946" spans="3:78">
      <c r="C946" s="318"/>
      <c r="D946" s="318"/>
      <c r="E946" s="318"/>
      <c r="F946" s="307"/>
      <c r="G946" s="307"/>
      <c r="H946" s="307"/>
      <c r="I946" s="307"/>
      <c r="J946" s="307"/>
      <c r="K946" s="307"/>
      <c r="L946" s="307"/>
      <c r="M946" s="307"/>
      <c r="N946" s="307"/>
      <c r="O946" s="307"/>
      <c r="P946" s="307"/>
      <c r="Q946" s="307"/>
      <c r="R946" s="307"/>
      <c r="S946" s="307"/>
      <c r="T946" s="307"/>
      <c r="U946" s="307"/>
      <c r="V946" s="307"/>
      <c r="W946" s="317"/>
      <c r="X946" s="317"/>
      <c r="Y946" s="317"/>
      <c r="Z946" s="317"/>
      <c r="AA946" s="317"/>
      <c r="AB946" s="317"/>
      <c r="AC946" s="317"/>
      <c r="AD946" s="317"/>
      <c r="AE946" s="317"/>
      <c r="AF946" s="317"/>
      <c r="AG946" s="317"/>
      <c r="AH946" s="317"/>
      <c r="AI946" s="317"/>
      <c r="AJ946" s="317"/>
      <c r="AK946" s="317"/>
      <c r="AL946" s="317"/>
      <c r="AM946" s="317"/>
      <c r="AN946" s="317"/>
      <c r="AO946" s="317"/>
      <c r="AP946" s="317"/>
      <c r="AQ946" s="317"/>
      <c r="AR946" s="317"/>
      <c r="AS946" s="317"/>
      <c r="AT946" s="317"/>
      <c r="AU946" s="317"/>
      <c r="AV946" s="317"/>
      <c r="AW946" s="317"/>
      <c r="AX946" s="317"/>
      <c r="AY946" s="317"/>
      <c r="AZ946" s="317"/>
      <c r="BA946" s="317"/>
      <c r="BB946" s="317"/>
      <c r="BC946" s="317"/>
      <c r="BD946" s="317"/>
      <c r="BE946" s="317"/>
      <c r="BF946" s="317"/>
      <c r="BG946" s="317"/>
      <c r="BH946" s="317"/>
      <c r="BI946" s="317"/>
      <c r="BJ946" s="317"/>
      <c r="BK946" s="317"/>
      <c r="BL946" s="317"/>
      <c r="BM946" s="317"/>
      <c r="BN946" s="317"/>
      <c r="BO946" s="317"/>
      <c r="BP946" s="317"/>
      <c r="BQ946" s="317"/>
      <c r="BR946" s="317"/>
      <c r="BS946" s="317"/>
      <c r="BT946" s="317"/>
      <c r="BU946" s="317"/>
      <c r="BV946" s="317"/>
      <c r="BW946" s="317"/>
      <c r="BX946" s="317"/>
      <c r="BY946" s="317"/>
      <c r="BZ946" s="317"/>
    </row>
    <row r="947" spans="3:78">
      <c r="C947" s="318"/>
      <c r="D947" s="318"/>
      <c r="E947" s="318"/>
      <c r="F947" s="307"/>
      <c r="G947" s="307"/>
      <c r="H947" s="307"/>
      <c r="I947" s="307"/>
      <c r="J947" s="307"/>
      <c r="K947" s="307"/>
      <c r="L947" s="307"/>
      <c r="M947" s="307"/>
      <c r="N947" s="307"/>
      <c r="O947" s="307"/>
      <c r="P947" s="307"/>
      <c r="Q947" s="307"/>
      <c r="R947" s="307"/>
      <c r="S947" s="307"/>
      <c r="T947" s="307"/>
      <c r="U947" s="307"/>
      <c r="V947" s="307"/>
      <c r="W947" s="317"/>
      <c r="X947" s="317"/>
      <c r="Y947" s="317"/>
      <c r="Z947" s="317"/>
      <c r="AA947" s="317"/>
      <c r="AB947" s="317"/>
      <c r="AC947" s="317"/>
      <c r="AD947" s="317"/>
      <c r="AE947" s="317"/>
      <c r="AF947" s="317"/>
      <c r="AG947" s="317"/>
      <c r="AH947" s="317"/>
      <c r="AI947" s="317"/>
      <c r="AJ947" s="317"/>
      <c r="AK947" s="317"/>
      <c r="AL947" s="317"/>
      <c r="AM947" s="317"/>
      <c r="AN947" s="317"/>
      <c r="AO947" s="317"/>
      <c r="AP947" s="317"/>
      <c r="AQ947" s="317"/>
      <c r="AR947" s="317"/>
      <c r="AS947" s="317"/>
      <c r="AT947" s="317"/>
      <c r="AU947" s="317"/>
      <c r="AV947" s="317"/>
      <c r="AW947" s="317"/>
      <c r="AX947" s="317"/>
      <c r="AY947" s="317"/>
      <c r="AZ947" s="317"/>
      <c r="BA947" s="317"/>
      <c r="BB947" s="317"/>
      <c r="BC947" s="317"/>
      <c r="BD947" s="317"/>
      <c r="BE947" s="317"/>
      <c r="BF947" s="317"/>
      <c r="BG947" s="317"/>
      <c r="BH947" s="317"/>
      <c r="BI947" s="317"/>
      <c r="BJ947" s="317"/>
      <c r="BK947" s="317"/>
      <c r="BL947" s="317"/>
      <c r="BM947" s="317"/>
      <c r="BN947" s="317"/>
      <c r="BO947" s="317"/>
      <c r="BP947" s="317"/>
      <c r="BQ947" s="317"/>
      <c r="BR947" s="317"/>
      <c r="BS947" s="317"/>
      <c r="BT947" s="317"/>
      <c r="BU947" s="317"/>
      <c r="BV947" s="317"/>
      <c r="BW947" s="317"/>
      <c r="BX947" s="317"/>
      <c r="BY947" s="317"/>
      <c r="BZ947" s="317"/>
    </row>
    <row r="948" spans="3:78">
      <c r="C948" s="318"/>
      <c r="D948" s="318"/>
      <c r="E948" s="318"/>
      <c r="F948" s="307"/>
      <c r="G948" s="307"/>
      <c r="H948" s="307"/>
      <c r="I948" s="307"/>
      <c r="J948" s="307"/>
      <c r="K948" s="307"/>
      <c r="L948" s="307"/>
      <c r="M948" s="307"/>
      <c r="N948" s="307"/>
      <c r="O948" s="307"/>
      <c r="P948" s="307"/>
      <c r="Q948" s="307"/>
      <c r="R948" s="307"/>
      <c r="S948" s="307"/>
      <c r="T948" s="307"/>
      <c r="U948" s="307"/>
      <c r="V948" s="307"/>
      <c r="W948" s="317"/>
      <c r="X948" s="317"/>
      <c r="Y948" s="317"/>
      <c r="Z948" s="317"/>
      <c r="AA948" s="317"/>
      <c r="AB948" s="317"/>
      <c r="AC948" s="317"/>
      <c r="AD948" s="317"/>
      <c r="AE948" s="317"/>
      <c r="AF948" s="317"/>
      <c r="AG948" s="317"/>
      <c r="AH948" s="317"/>
      <c r="AI948" s="317"/>
      <c r="AJ948" s="317"/>
      <c r="AK948" s="317"/>
      <c r="AL948" s="317"/>
      <c r="AM948" s="317"/>
      <c r="AN948" s="317"/>
      <c r="AO948" s="317"/>
      <c r="AP948" s="317"/>
      <c r="AQ948" s="317"/>
      <c r="AR948" s="317"/>
      <c r="AS948" s="317"/>
      <c r="AT948" s="317"/>
      <c r="AU948" s="317"/>
      <c r="AV948" s="317"/>
      <c r="AW948" s="317"/>
      <c r="AX948" s="317"/>
      <c r="AY948" s="317"/>
      <c r="AZ948" s="317"/>
      <c r="BA948" s="317"/>
      <c r="BB948" s="317"/>
      <c r="BC948" s="317"/>
      <c r="BD948" s="317"/>
      <c r="BE948" s="317"/>
      <c r="BF948" s="317"/>
      <c r="BG948" s="317"/>
      <c r="BH948" s="317"/>
      <c r="BI948" s="317"/>
      <c r="BJ948" s="317"/>
      <c r="BK948" s="317"/>
      <c r="BL948" s="317"/>
      <c r="BM948" s="317"/>
      <c r="BN948" s="317"/>
      <c r="BO948" s="317"/>
      <c r="BP948" s="317"/>
      <c r="BQ948" s="317"/>
      <c r="BR948" s="317"/>
      <c r="BS948" s="317"/>
      <c r="BT948" s="317"/>
      <c r="BU948" s="317"/>
      <c r="BV948" s="317"/>
      <c r="BW948" s="317"/>
      <c r="BX948" s="317"/>
      <c r="BY948" s="317"/>
      <c r="BZ948" s="317"/>
    </row>
    <row r="949" spans="3:78">
      <c r="C949" s="318"/>
      <c r="D949" s="318"/>
      <c r="E949" s="318"/>
      <c r="F949" s="307"/>
      <c r="G949" s="307"/>
      <c r="H949" s="307"/>
      <c r="I949" s="307"/>
      <c r="J949" s="307"/>
      <c r="K949" s="307"/>
      <c r="L949" s="307"/>
      <c r="M949" s="307"/>
      <c r="N949" s="307"/>
      <c r="O949" s="307"/>
      <c r="P949" s="307"/>
      <c r="Q949" s="307"/>
      <c r="R949" s="307"/>
      <c r="S949" s="307"/>
      <c r="T949" s="307"/>
      <c r="U949" s="307"/>
      <c r="V949" s="307"/>
      <c r="W949" s="317"/>
      <c r="X949" s="317"/>
      <c r="Y949" s="317"/>
      <c r="Z949" s="317"/>
      <c r="AA949" s="317"/>
      <c r="AB949" s="317"/>
      <c r="AC949" s="317"/>
      <c r="AD949" s="317"/>
      <c r="AE949" s="317"/>
      <c r="AF949" s="317"/>
      <c r="AG949" s="317"/>
      <c r="AH949" s="317"/>
      <c r="AI949" s="317"/>
      <c r="AJ949" s="317"/>
      <c r="AK949" s="317"/>
      <c r="AL949" s="317"/>
      <c r="AM949" s="317"/>
      <c r="AN949" s="317"/>
      <c r="AO949" s="317"/>
      <c r="AP949" s="317"/>
      <c r="AQ949" s="317"/>
      <c r="AR949" s="317"/>
      <c r="AS949" s="317"/>
      <c r="AT949" s="317"/>
      <c r="AU949" s="317"/>
      <c r="AV949" s="317"/>
      <c r="AW949" s="317"/>
      <c r="AX949" s="317"/>
      <c r="AY949" s="317"/>
      <c r="AZ949" s="317"/>
      <c r="BA949" s="317"/>
      <c r="BB949" s="317"/>
      <c r="BC949" s="317"/>
      <c r="BD949" s="317"/>
      <c r="BE949" s="317"/>
      <c r="BF949" s="317"/>
      <c r="BG949" s="317"/>
      <c r="BH949" s="317"/>
      <c r="BI949" s="317"/>
      <c r="BJ949" s="317"/>
      <c r="BK949" s="317"/>
      <c r="BL949" s="317"/>
      <c r="BM949" s="317"/>
      <c r="BN949" s="317"/>
      <c r="BO949" s="317"/>
      <c r="BP949" s="317"/>
      <c r="BQ949" s="317"/>
      <c r="BR949" s="317"/>
      <c r="BS949" s="317"/>
      <c r="BT949" s="317"/>
      <c r="BU949" s="317"/>
      <c r="BV949" s="317"/>
      <c r="BW949" s="317"/>
      <c r="BX949" s="317"/>
      <c r="BY949" s="317"/>
      <c r="BZ949" s="317"/>
    </row>
    <row r="950" spans="3:78">
      <c r="C950" s="318"/>
      <c r="D950" s="318"/>
      <c r="E950" s="318"/>
      <c r="F950" s="307"/>
      <c r="G950" s="307"/>
      <c r="H950" s="307"/>
      <c r="I950" s="307"/>
      <c r="J950" s="307"/>
      <c r="K950" s="307"/>
      <c r="L950" s="307"/>
      <c r="M950" s="307"/>
      <c r="N950" s="307"/>
      <c r="O950" s="307"/>
      <c r="P950" s="307"/>
      <c r="Q950" s="307"/>
      <c r="R950" s="307"/>
      <c r="S950" s="307"/>
      <c r="T950" s="307"/>
      <c r="U950" s="307"/>
      <c r="V950" s="307"/>
      <c r="W950" s="317"/>
      <c r="X950" s="317"/>
      <c r="Y950" s="317"/>
      <c r="Z950" s="317"/>
      <c r="AA950" s="317"/>
      <c r="AB950" s="317"/>
      <c r="AC950" s="317"/>
      <c r="AD950" s="317"/>
      <c r="AE950" s="317"/>
      <c r="AF950" s="317"/>
      <c r="AG950" s="317"/>
      <c r="AH950" s="317"/>
      <c r="AI950" s="317"/>
      <c r="AJ950" s="317"/>
      <c r="AK950" s="317"/>
      <c r="AL950" s="317"/>
      <c r="AM950" s="317"/>
      <c r="AN950" s="317"/>
      <c r="AO950" s="317"/>
      <c r="AP950" s="317"/>
      <c r="AQ950" s="317"/>
      <c r="AR950" s="317"/>
      <c r="AS950" s="317"/>
      <c r="AT950" s="317"/>
      <c r="AU950" s="317"/>
      <c r="AV950" s="317"/>
      <c r="AW950" s="317"/>
      <c r="AX950" s="317"/>
      <c r="AY950" s="317"/>
      <c r="AZ950" s="317"/>
      <c r="BA950" s="317"/>
      <c r="BB950" s="317"/>
      <c r="BC950" s="317"/>
      <c r="BD950" s="317"/>
      <c r="BE950" s="317"/>
      <c r="BF950" s="317"/>
      <c r="BG950" s="317"/>
      <c r="BH950" s="317"/>
      <c r="BI950" s="317"/>
      <c r="BJ950" s="317"/>
      <c r="BK950" s="317"/>
      <c r="BL950" s="317"/>
      <c r="BM950" s="317"/>
      <c r="BN950" s="317"/>
      <c r="BO950" s="317"/>
      <c r="BP950" s="317"/>
      <c r="BQ950" s="317"/>
      <c r="BR950" s="317"/>
      <c r="BS950" s="317"/>
      <c r="BT950" s="317"/>
      <c r="BU950" s="317"/>
      <c r="BV950" s="317"/>
      <c r="BW950" s="317"/>
      <c r="BX950" s="317"/>
      <c r="BY950" s="317"/>
      <c r="BZ950" s="317"/>
    </row>
    <row r="951" spans="3:78">
      <c r="C951" s="318"/>
      <c r="D951" s="318"/>
      <c r="E951" s="318"/>
      <c r="F951" s="307"/>
      <c r="G951" s="307"/>
      <c r="H951" s="307"/>
      <c r="I951" s="307"/>
      <c r="J951" s="307"/>
      <c r="K951" s="307"/>
      <c r="L951" s="307"/>
      <c r="M951" s="307"/>
      <c r="N951" s="307"/>
      <c r="O951" s="307"/>
      <c r="P951" s="307"/>
      <c r="Q951" s="307"/>
      <c r="R951" s="307"/>
      <c r="S951" s="307"/>
      <c r="T951" s="307"/>
      <c r="U951" s="307"/>
      <c r="V951" s="307"/>
      <c r="W951" s="317"/>
      <c r="X951" s="317"/>
      <c r="Y951" s="317"/>
      <c r="Z951" s="317"/>
      <c r="AA951" s="317"/>
      <c r="AB951" s="317"/>
      <c r="AC951" s="317"/>
      <c r="AD951" s="317"/>
      <c r="AE951" s="317"/>
      <c r="AF951" s="317"/>
      <c r="AG951" s="317"/>
      <c r="AH951" s="317"/>
      <c r="AI951" s="317"/>
      <c r="AJ951" s="317"/>
      <c r="AK951" s="317"/>
      <c r="AL951" s="317"/>
      <c r="AM951" s="317"/>
      <c r="AN951" s="317"/>
      <c r="AO951" s="317"/>
      <c r="AP951" s="317"/>
      <c r="AQ951" s="317"/>
      <c r="AR951" s="317"/>
      <c r="AS951" s="317"/>
      <c r="AT951" s="317"/>
      <c r="AU951" s="317"/>
      <c r="AV951" s="317"/>
      <c r="AW951" s="317"/>
      <c r="AX951" s="317"/>
      <c r="AY951" s="317"/>
      <c r="AZ951" s="317"/>
      <c r="BA951" s="317"/>
      <c r="BB951" s="317"/>
      <c r="BC951" s="317"/>
      <c r="BD951" s="317"/>
      <c r="BE951" s="317"/>
      <c r="BF951" s="317"/>
      <c r="BG951" s="317"/>
      <c r="BH951" s="317"/>
      <c r="BI951" s="317"/>
      <c r="BJ951" s="317"/>
      <c r="BK951" s="317"/>
      <c r="BL951" s="317"/>
      <c r="BM951" s="317"/>
      <c r="BN951" s="317"/>
      <c r="BO951" s="317"/>
      <c r="BP951" s="317"/>
      <c r="BQ951" s="317"/>
      <c r="BR951" s="317"/>
      <c r="BS951" s="317"/>
      <c r="BT951" s="317"/>
      <c r="BU951" s="317"/>
      <c r="BV951" s="317"/>
      <c r="BW951" s="317"/>
      <c r="BX951" s="317"/>
      <c r="BY951" s="317"/>
      <c r="BZ951" s="317"/>
    </row>
    <row r="952" spans="3:78">
      <c r="C952" s="318"/>
      <c r="D952" s="318"/>
      <c r="E952" s="318"/>
      <c r="F952" s="307"/>
      <c r="G952" s="307"/>
      <c r="H952" s="307"/>
      <c r="I952" s="307"/>
      <c r="J952" s="307"/>
      <c r="K952" s="307"/>
      <c r="L952" s="307"/>
      <c r="M952" s="307"/>
      <c r="N952" s="307"/>
      <c r="O952" s="307"/>
      <c r="P952" s="307"/>
      <c r="Q952" s="307"/>
      <c r="R952" s="307"/>
      <c r="S952" s="307"/>
      <c r="T952" s="307"/>
      <c r="U952" s="307"/>
      <c r="V952" s="307"/>
      <c r="W952" s="317"/>
      <c r="X952" s="317"/>
      <c r="Y952" s="317"/>
      <c r="Z952" s="317"/>
      <c r="AA952" s="317"/>
      <c r="AB952" s="317"/>
      <c r="AC952" s="317"/>
      <c r="AD952" s="317"/>
      <c r="AE952" s="317"/>
      <c r="AF952" s="317"/>
      <c r="AG952" s="317"/>
      <c r="AH952" s="317"/>
      <c r="AI952" s="317"/>
      <c r="AJ952" s="317"/>
      <c r="AK952" s="317"/>
      <c r="AL952" s="317"/>
      <c r="AM952" s="317"/>
      <c r="AN952" s="317"/>
      <c r="AO952" s="317"/>
      <c r="AP952" s="317"/>
      <c r="AQ952" s="317"/>
      <c r="AR952" s="317"/>
      <c r="AS952" s="317"/>
      <c r="AT952" s="317"/>
      <c r="AU952" s="317"/>
      <c r="AV952" s="317"/>
      <c r="AW952" s="317"/>
      <c r="AX952" s="317"/>
      <c r="AY952" s="317"/>
      <c r="AZ952" s="317"/>
      <c r="BA952" s="317"/>
      <c r="BB952" s="317"/>
      <c r="BC952" s="317"/>
      <c r="BD952" s="317"/>
      <c r="BE952" s="317"/>
      <c r="BF952" s="317"/>
      <c r="BG952" s="317"/>
      <c r="BH952" s="317"/>
      <c r="BI952" s="317"/>
      <c r="BJ952" s="317"/>
      <c r="BK952" s="317"/>
      <c r="BL952" s="317"/>
      <c r="BM952" s="317"/>
      <c r="BN952" s="317"/>
      <c r="BO952" s="317"/>
      <c r="BP952" s="317"/>
      <c r="BQ952" s="317"/>
      <c r="BR952" s="317"/>
      <c r="BS952" s="317"/>
      <c r="BT952" s="317"/>
      <c r="BU952" s="317"/>
      <c r="BV952" s="317"/>
      <c r="BW952" s="317"/>
      <c r="BX952" s="317"/>
      <c r="BY952" s="317"/>
      <c r="BZ952" s="317"/>
    </row>
    <row r="953" spans="3:78">
      <c r="C953" s="318"/>
      <c r="D953" s="318"/>
      <c r="E953" s="318"/>
      <c r="F953" s="307"/>
      <c r="G953" s="307"/>
      <c r="H953" s="307"/>
      <c r="I953" s="307"/>
      <c r="J953" s="307"/>
      <c r="K953" s="307"/>
      <c r="L953" s="307"/>
      <c r="M953" s="307"/>
      <c r="N953" s="307"/>
      <c r="O953" s="307"/>
      <c r="P953" s="307"/>
      <c r="Q953" s="307"/>
      <c r="R953" s="307"/>
      <c r="S953" s="307"/>
      <c r="T953" s="307"/>
      <c r="U953" s="307"/>
      <c r="V953" s="307"/>
      <c r="W953" s="317"/>
      <c r="X953" s="317"/>
      <c r="Y953" s="317"/>
      <c r="Z953" s="317"/>
      <c r="AA953" s="317"/>
      <c r="AB953" s="317"/>
      <c r="AC953" s="317"/>
      <c r="AD953" s="317"/>
      <c r="AE953" s="317"/>
      <c r="AF953" s="317"/>
      <c r="AG953" s="317"/>
      <c r="AH953" s="317"/>
      <c r="AI953" s="317"/>
      <c r="AJ953" s="317"/>
      <c r="AK953" s="317"/>
      <c r="AL953" s="317"/>
      <c r="AM953" s="317"/>
      <c r="AN953" s="317"/>
      <c r="AO953" s="317"/>
      <c r="AP953" s="317"/>
      <c r="AQ953" s="317"/>
      <c r="AR953" s="317"/>
      <c r="AS953" s="317"/>
      <c r="AT953" s="317"/>
      <c r="AU953" s="317"/>
      <c r="AV953" s="317"/>
      <c r="AW953" s="317"/>
      <c r="AX953" s="317"/>
      <c r="AY953" s="317"/>
      <c r="AZ953" s="317"/>
      <c r="BA953" s="317"/>
      <c r="BB953" s="317"/>
      <c r="BC953" s="317"/>
      <c r="BD953" s="317"/>
      <c r="BE953" s="317"/>
      <c r="BF953" s="317"/>
      <c r="BG953" s="317"/>
      <c r="BH953" s="317"/>
      <c r="BI953" s="317"/>
      <c r="BJ953" s="317"/>
      <c r="BK953" s="317"/>
      <c r="BL953" s="317"/>
      <c r="BM953" s="317"/>
      <c r="BN953" s="317"/>
      <c r="BO953" s="317"/>
      <c r="BP953" s="317"/>
      <c r="BQ953" s="317"/>
      <c r="BR953" s="317"/>
      <c r="BS953" s="317"/>
      <c r="BT953" s="317"/>
      <c r="BU953" s="317"/>
      <c r="BV953" s="317"/>
      <c r="BW953" s="317"/>
      <c r="BX953" s="317"/>
      <c r="BY953" s="317"/>
      <c r="BZ953" s="317"/>
    </row>
    <row r="954" spans="3:78">
      <c r="C954" s="318"/>
      <c r="D954" s="318"/>
      <c r="E954" s="318"/>
      <c r="F954" s="307"/>
      <c r="G954" s="307"/>
      <c r="H954" s="307"/>
      <c r="I954" s="307"/>
      <c r="J954" s="307"/>
      <c r="K954" s="307"/>
      <c r="L954" s="307"/>
      <c r="M954" s="307"/>
      <c r="N954" s="307"/>
      <c r="O954" s="307"/>
      <c r="P954" s="307"/>
      <c r="Q954" s="307"/>
      <c r="R954" s="307"/>
      <c r="S954" s="307"/>
      <c r="T954" s="307"/>
      <c r="U954" s="307"/>
      <c r="V954" s="307"/>
      <c r="W954" s="317"/>
      <c r="X954" s="317"/>
      <c r="Y954" s="317"/>
      <c r="Z954" s="317"/>
      <c r="AA954" s="317"/>
      <c r="AB954" s="317"/>
      <c r="AC954" s="317"/>
      <c r="AD954" s="317"/>
      <c r="AE954" s="317"/>
      <c r="AF954" s="317"/>
      <c r="AG954" s="317"/>
      <c r="AH954" s="317"/>
      <c r="AI954" s="317"/>
      <c r="AJ954" s="317"/>
      <c r="AK954" s="317"/>
      <c r="AL954" s="317"/>
      <c r="AM954" s="317"/>
      <c r="AN954" s="317"/>
      <c r="AO954" s="317"/>
      <c r="AP954" s="317"/>
      <c r="AQ954" s="317"/>
      <c r="AR954" s="317"/>
      <c r="AS954" s="317"/>
      <c r="AT954" s="317"/>
      <c r="AU954" s="317"/>
      <c r="AV954" s="317"/>
      <c r="AW954" s="317"/>
      <c r="AX954" s="317"/>
      <c r="AY954" s="317"/>
      <c r="AZ954" s="317"/>
      <c r="BA954" s="317"/>
      <c r="BB954" s="317"/>
      <c r="BC954" s="317"/>
      <c r="BD954" s="317"/>
      <c r="BE954" s="317"/>
      <c r="BF954" s="317"/>
      <c r="BG954" s="317"/>
      <c r="BH954" s="317"/>
      <c r="BI954" s="317"/>
      <c r="BJ954" s="317"/>
      <c r="BK954" s="317"/>
      <c r="BL954" s="317"/>
      <c r="BM954" s="317"/>
      <c r="BN954" s="317"/>
      <c r="BO954" s="317"/>
      <c r="BP954" s="317"/>
      <c r="BQ954" s="317"/>
      <c r="BR954" s="317"/>
      <c r="BS954" s="317"/>
      <c r="BT954" s="317"/>
      <c r="BU954" s="317"/>
      <c r="BV954" s="317"/>
      <c r="BW954" s="317"/>
      <c r="BX954" s="317"/>
      <c r="BY954" s="317"/>
      <c r="BZ954" s="317"/>
    </row>
    <row r="955" spans="3:78">
      <c r="C955" s="318"/>
      <c r="D955" s="318"/>
      <c r="E955" s="318"/>
      <c r="F955" s="307"/>
      <c r="G955" s="307"/>
      <c r="H955" s="307"/>
      <c r="I955" s="307"/>
      <c r="J955" s="307"/>
      <c r="K955" s="307"/>
      <c r="L955" s="307"/>
      <c r="M955" s="307"/>
      <c r="N955" s="307"/>
      <c r="O955" s="307"/>
      <c r="P955" s="307"/>
      <c r="Q955" s="307"/>
      <c r="R955" s="307"/>
      <c r="S955" s="307"/>
      <c r="T955" s="307"/>
      <c r="U955" s="307"/>
      <c r="V955" s="307"/>
      <c r="W955" s="317"/>
      <c r="X955" s="317"/>
      <c r="Y955" s="317"/>
      <c r="Z955" s="317"/>
      <c r="AA955" s="317"/>
      <c r="AB955" s="317"/>
      <c r="AC955" s="317"/>
      <c r="AD955" s="317"/>
      <c r="AE955" s="317"/>
      <c r="AF955" s="317"/>
      <c r="AG955" s="317"/>
      <c r="AH955" s="317"/>
      <c r="AI955" s="317"/>
      <c r="AJ955" s="317"/>
      <c r="AK955" s="317"/>
      <c r="AL955" s="317"/>
      <c r="AM955" s="317"/>
      <c r="AN955" s="317"/>
      <c r="AO955" s="317"/>
      <c r="AP955" s="317"/>
      <c r="AQ955" s="317"/>
      <c r="AR955" s="317"/>
      <c r="AS955" s="317"/>
      <c r="AT955" s="317"/>
      <c r="AU955" s="317"/>
      <c r="AV955" s="317"/>
      <c r="AW955" s="317"/>
      <c r="AX955" s="317"/>
      <c r="AY955" s="317"/>
      <c r="AZ955" s="317"/>
      <c r="BA955" s="317"/>
      <c r="BB955" s="317"/>
      <c r="BC955" s="317"/>
      <c r="BD955" s="317"/>
      <c r="BE955" s="317"/>
      <c r="BF955" s="317"/>
      <c r="BG955" s="317"/>
      <c r="BH955" s="317"/>
      <c r="BI955" s="317"/>
      <c r="BJ955" s="317"/>
      <c r="BK955" s="317"/>
      <c r="BL955" s="317"/>
      <c r="BM955" s="317"/>
      <c r="BN955" s="317"/>
      <c r="BO955" s="317"/>
      <c r="BP955" s="317"/>
      <c r="BQ955" s="317"/>
      <c r="BR955" s="317"/>
      <c r="BS955" s="317"/>
      <c r="BT955" s="317"/>
      <c r="BU955" s="317"/>
      <c r="BV955" s="317"/>
      <c r="BW955" s="317"/>
      <c r="BX955" s="317"/>
      <c r="BY955" s="317"/>
      <c r="BZ955" s="317"/>
    </row>
    <row r="956" spans="3:78">
      <c r="C956" s="318"/>
      <c r="D956" s="318"/>
      <c r="E956" s="318"/>
      <c r="F956" s="307"/>
      <c r="G956" s="307"/>
      <c r="H956" s="307"/>
      <c r="I956" s="307"/>
      <c r="J956" s="307"/>
      <c r="K956" s="307"/>
      <c r="L956" s="307"/>
      <c r="M956" s="307"/>
      <c r="N956" s="307"/>
      <c r="O956" s="307"/>
      <c r="P956" s="307"/>
      <c r="Q956" s="307"/>
      <c r="R956" s="307"/>
      <c r="S956" s="307"/>
      <c r="T956" s="307"/>
      <c r="U956" s="307"/>
      <c r="V956" s="307"/>
      <c r="W956" s="317"/>
      <c r="X956" s="317"/>
      <c r="Y956" s="317"/>
      <c r="Z956" s="317"/>
      <c r="AA956" s="317"/>
      <c r="AB956" s="317"/>
      <c r="AC956" s="317"/>
      <c r="AD956" s="317"/>
      <c r="AE956" s="317"/>
      <c r="AF956" s="317"/>
      <c r="AG956" s="317"/>
      <c r="AH956" s="317"/>
      <c r="AI956" s="317"/>
      <c r="AJ956" s="317"/>
      <c r="AK956" s="317"/>
      <c r="AL956" s="317"/>
      <c r="AM956" s="317"/>
      <c r="AN956" s="317"/>
      <c r="AO956" s="317"/>
      <c r="AP956" s="317"/>
      <c r="AQ956" s="317"/>
      <c r="AR956" s="317"/>
      <c r="AS956" s="317"/>
      <c r="AT956" s="317"/>
      <c r="AU956" s="317"/>
      <c r="AV956" s="317"/>
      <c r="AW956" s="317"/>
      <c r="AX956" s="317"/>
      <c r="AY956" s="317"/>
      <c r="AZ956" s="317"/>
      <c r="BA956" s="317"/>
      <c r="BB956" s="317"/>
      <c r="BC956" s="317"/>
      <c r="BD956" s="317"/>
      <c r="BE956" s="317"/>
      <c r="BF956" s="317"/>
      <c r="BG956" s="317"/>
      <c r="BH956" s="317"/>
      <c r="BI956" s="317"/>
      <c r="BJ956" s="317"/>
      <c r="BK956" s="317"/>
      <c r="BL956" s="317"/>
      <c r="BM956" s="317"/>
      <c r="BN956" s="317"/>
      <c r="BO956" s="317"/>
      <c r="BP956" s="317"/>
      <c r="BQ956" s="317"/>
      <c r="BR956" s="317"/>
      <c r="BS956" s="317"/>
      <c r="BT956" s="317"/>
      <c r="BU956" s="317"/>
      <c r="BV956" s="317"/>
      <c r="BW956" s="317"/>
      <c r="BX956" s="317"/>
      <c r="BY956" s="317"/>
      <c r="BZ956" s="317"/>
    </row>
    <row r="957" spans="3:78">
      <c r="C957" s="318"/>
      <c r="D957" s="318"/>
      <c r="E957" s="318"/>
      <c r="F957" s="307"/>
      <c r="G957" s="307"/>
      <c r="H957" s="307"/>
      <c r="I957" s="307"/>
      <c r="J957" s="307"/>
      <c r="K957" s="307"/>
      <c r="L957" s="307"/>
      <c r="M957" s="307"/>
      <c r="N957" s="307"/>
      <c r="O957" s="307"/>
      <c r="P957" s="307"/>
      <c r="Q957" s="307"/>
      <c r="R957" s="307"/>
      <c r="S957" s="307"/>
      <c r="T957" s="307"/>
      <c r="U957" s="307"/>
      <c r="V957" s="307"/>
      <c r="W957" s="317"/>
      <c r="X957" s="317"/>
      <c r="Y957" s="317"/>
      <c r="Z957" s="317"/>
      <c r="AA957" s="317"/>
      <c r="AB957" s="317"/>
      <c r="AC957" s="317"/>
      <c r="AD957" s="317"/>
      <c r="AE957" s="317"/>
      <c r="AF957" s="317"/>
      <c r="AG957" s="317"/>
      <c r="AH957" s="317"/>
      <c r="AI957" s="317"/>
      <c r="AJ957" s="317"/>
      <c r="AK957" s="317"/>
      <c r="AL957" s="317"/>
      <c r="AM957" s="317"/>
      <c r="AN957" s="317"/>
      <c r="AO957" s="317"/>
      <c r="AP957" s="317"/>
      <c r="AQ957" s="317"/>
      <c r="AR957" s="317"/>
      <c r="AS957" s="317"/>
      <c r="AT957" s="317"/>
      <c r="AU957" s="317"/>
      <c r="AV957" s="317"/>
      <c r="AW957" s="317"/>
      <c r="AX957" s="317"/>
      <c r="AY957" s="317"/>
      <c r="AZ957" s="317"/>
      <c r="BA957" s="317"/>
      <c r="BB957" s="317"/>
      <c r="BC957" s="317"/>
      <c r="BD957" s="317"/>
      <c r="BE957" s="317"/>
      <c r="BF957" s="317"/>
      <c r="BG957" s="317"/>
      <c r="BH957" s="317"/>
      <c r="BI957" s="317"/>
      <c r="BJ957" s="317"/>
      <c r="BK957" s="317"/>
      <c r="BL957" s="317"/>
      <c r="BM957" s="317"/>
      <c r="BN957" s="317"/>
      <c r="BO957" s="317"/>
      <c r="BP957" s="317"/>
      <c r="BQ957" s="317"/>
      <c r="BR957" s="317"/>
      <c r="BS957" s="317"/>
      <c r="BT957" s="317"/>
      <c r="BU957" s="317"/>
      <c r="BV957" s="317"/>
      <c r="BW957" s="317"/>
      <c r="BX957" s="317"/>
      <c r="BY957" s="317"/>
      <c r="BZ957" s="317"/>
    </row>
    <row r="958" spans="3:78">
      <c r="C958" s="318"/>
      <c r="D958" s="318"/>
      <c r="E958" s="318"/>
      <c r="F958" s="307"/>
      <c r="G958" s="307"/>
      <c r="H958" s="307"/>
      <c r="I958" s="307"/>
      <c r="J958" s="307"/>
      <c r="K958" s="307"/>
      <c r="L958" s="307"/>
      <c r="M958" s="307"/>
      <c r="N958" s="307"/>
      <c r="O958" s="307"/>
      <c r="P958" s="307"/>
      <c r="Q958" s="307"/>
      <c r="R958" s="307"/>
      <c r="S958" s="307"/>
      <c r="T958" s="307"/>
      <c r="U958" s="307"/>
      <c r="V958" s="307"/>
      <c r="W958" s="317"/>
      <c r="X958" s="317"/>
      <c r="Y958" s="317"/>
      <c r="Z958" s="317"/>
      <c r="AA958" s="317"/>
      <c r="AB958" s="317"/>
      <c r="AC958" s="317"/>
      <c r="AD958" s="317"/>
      <c r="AE958" s="317"/>
      <c r="AF958" s="317"/>
      <c r="AG958" s="317"/>
      <c r="AH958" s="317"/>
      <c r="AI958" s="317"/>
      <c r="AJ958" s="317"/>
      <c r="AK958" s="317"/>
      <c r="AL958" s="317"/>
      <c r="AM958" s="317"/>
      <c r="AN958" s="317"/>
      <c r="AO958" s="317"/>
      <c r="AP958" s="317"/>
      <c r="AQ958" s="317"/>
      <c r="AR958" s="317"/>
      <c r="AS958" s="317"/>
      <c r="AT958" s="317"/>
      <c r="AU958" s="317"/>
      <c r="AV958" s="317"/>
      <c r="AW958" s="317"/>
      <c r="AX958" s="317"/>
      <c r="AY958" s="317"/>
      <c r="AZ958" s="317"/>
      <c r="BA958" s="317"/>
      <c r="BB958" s="317"/>
      <c r="BC958" s="317"/>
      <c r="BD958" s="317"/>
      <c r="BE958" s="317"/>
      <c r="BF958" s="317"/>
      <c r="BG958" s="317"/>
      <c r="BH958" s="317"/>
      <c r="BI958" s="317"/>
      <c r="BJ958" s="317"/>
      <c r="BK958" s="317"/>
      <c r="BL958" s="317"/>
      <c r="BM958" s="317"/>
      <c r="BN958" s="317"/>
      <c r="BO958" s="317"/>
      <c r="BP958" s="317"/>
      <c r="BQ958" s="317"/>
      <c r="BR958" s="317"/>
      <c r="BS958" s="317"/>
      <c r="BT958" s="317"/>
      <c r="BU958" s="317"/>
      <c r="BV958" s="317"/>
      <c r="BW958" s="317"/>
      <c r="BX958" s="317"/>
      <c r="BY958" s="317"/>
      <c r="BZ958" s="317"/>
    </row>
    <row r="959" spans="3:78">
      <c r="C959" s="318"/>
      <c r="D959" s="318"/>
      <c r="E959" s="318"/>
      <c r="F959" s="307"/>
      <c r="G959" s="307"/>
      <c r="H959" s="307"/>
      <c r="I959" s="307"/>
      <c r="J959" s="307"/>
      <c r="K959" s="307"/>
      <c r="L959" s="307"/>
      <c r="M959" s="307"/>
      <c r="N959" s="307"/>
      <c r="O959" s="307"/>
      <c r="P959" s="307"/>
      <c r="Q959" s="307"/>
      <c r="R959" s="307"/>
      <c r="S959" s="307"/>
      <c r="T959" s="307"/>
      <c r="U959" s="307"/>
      <c r="V959" s="307"/>
      <c r="W959" s="317"/>
      <c r="X959" s="317"/>
      <c r="Y959" s="317"/>
      <c r="Z959" s="317"/>
      <c r="AA959" s="317"/>
      <c r="AB959" s="317"/>
      <c r="AC959" s="317"/>
      <c r="AD959" s="317"/>
      <c r="AE959" s="317"/>
      <c r="AF959" s="317"/>
      <c r="AG959" s="317"/>
      <c r="AH959" s="317"/>
      <c r="AI959" s="317"/>
      <c r="AJ959" s="317"/>
      <c r="AK959" s="317"/>
      <c r="AL959" s="317"/>
      <c r="AM959" s="317"/>
      <c r="AN959" s="317"/>
      <c r="AO959" s="317"/>
      <c r="AP959" s="317"/>
      <c r="AQ959" s="317"/>
      <c r="AR959" s="317"/>
      <c r="AS959" s="317"/>
      <c r="AT959" s="317"/>
      <c r="AU959" s="317"/>
      <c r="AV959" s="317"/>
      <c r="AW959" s="317"/>
      <c r="AX959" s="317"/>
      <c r="AY959" s="317"/>
      <c r="AZ959" s="317"/>
      <c r="BA959" s="317"/>
      <c r="BB959" s="317"/>
      <c r="BC959" s="317"/>
      <c r="BD959" s="317"/>
      <c r="BE959" s="317"/>
      <c r="BF959" s="317"/>
      <c r="BG959" s="317"/>
      <c r="BH959" s="317"/>
      <c r="BI959" s="317"/>
      <c r="BJ959" s="317"/>
      <c r="BK959" s="317"/>
      <c r="BL959" s="317"/>
      <c r="BM959" s="317"/>
      <c r="BN959" s="317"/>
      <c r="BO959" s="317"/>
      <c r="BP959" s="317"/>
      <c r="BQ959" s="317"/>
      <c r="BR959" s="317"/>
      <c r="BS959" s="317"/>
      <c r="BT959" s="317"/>
      <c r="BU959" s="317"/>
      <c r="BV959" s="317"/>
      <c r="BW959" s="317"/>
      <c r="BX959" s="317"/>
      <c r="BY959" s="317"/>
      <c r="BZ959" s="317"/>
    </row>
    <row r="960" spans="3:78">
      <c r="C960" s="318"/>
      <c r="D960" s="318"/>
      <c r="E960" s="318"/>
      <c r="F960" s="307"/>
      <c r="G960" s="307"/>
      <c r="H960" s="307"/>
      <c r="I960" s="307"/>
      <c r="J960" s="307"/>
      <c r="K960" s="307"/>
      <c r="L960" s="307"/>
      <c r="M960" s="307"/>
      <c r="N960" s="307"/>
      <c r="O960" s="307"/>
      <c r="P960" s="307"/>
      <c r="Q960" s="307"/>
      <c r="R960" s="307"/>
      <c r="S960" s="307"/>
      <c r="T960" s="307"/>
      <c r="U960" s="307"/>
      <c r="V960" s="307"/>
      <c r="W960" s="317"/>
      <c r="X960" s="317"/>
      <c r="Y960" s="317"/>
      <c r="Z960" s="317"/>
      <c r="AA960" s="317"/>
      <c r="AB960" s="317"/>
      <c r="AC960" s="317"/>
      <c r="AD960" s="317"/>
      <c r="AE960" s="317"/>
      <c r="AF960" s="317"/>
      <c r="AG960" s="317"/>
      <c r="AH960" s="317"/>
      <c r="AI960" s="317"/>
      <c r="AJ960" s="317"/>
      <c r="AK960" s="317"/>
      <c r="AL960" s="317"/>
      <c r="AM960" s="317"/>
      <c r="AN960" s="317"/>
      <c r="AO960" s="317"/>
      <c r="AP960" s="317"/>
      <c r="AQ960" s="317"/>
      <c r="AR960" s="317"/>
      <c r="AS960" s="317"/>
      <c r="AT960" s="317"/>
      <c r="AU960" s="317"/>
      <c r="AV960" s="317"/>
      <c r="AW960" s="317"/>
      <c r="AX960" s="317"/>
      <c r="AY960" s="317"/>
      <c r="AZ960" s="317"/>
      <c r="BA960" s="317"/>
      <c r="BB960" s="317"/>
      <c r="BC960" s="317"/>
      <c r="BD960" s="317"/>
      <c r="BE960" s="317"/>
      <c r="BF960" s="317"/>
      <c r="BG960" s="317"/>
      <c r="BH960" s="317"/>
      <c r="BI960" s="317"/>
      <c r="BJ960" s="317"/>
      <c r="BK960" s="317"/>
      <c r="BL960" s="317"/>
      <c r="BM960" s="317"/>
      <c r="BN960" s="317"/>
      <c r="BO960" s="317"/>
      <c r="BP960" s="317"/>
      <c r="BQ960" s="317"/>
      <c r="BR960" s="317"/>
      <c r="BS960" s="317"/>
      <c r="BT960" s="317"/>
      <c r="BU960" s="317"/>
      <c r="BV960" s="317"/>
      <c r="BW960" s="317"/>
      <c r="BX960" s="317"/>
      <c r="BY960" s="317"/>
      <c r="BZ960" s="317"/>
    </row>
    <row r="961" spans="3:78">
      <c r="C961" s="318"/>
      <c r="D961" s="318"/>
      <c r="E961" s="318"/>
      <c r="F961" s="307"/>
      <c r="G961" s="307"/>
      <c r="H961" s="307"/>
      <c r="I961" s="307"/>
      <c r="J961" s="307"/>
      <c r="K961" s="307"/>
      <c r="L961" s="307"/>
      <c r="M961" s="307"/>
      <c r="N961" s="307"/>
      <c r="O961" s="307"/>
      <c r="P961" s="307"/>
      <c r="Q961" s="307"/>
      <c r="R961" s="307"/>
      <c r="S961" s="307"/>
      <c r="T961" s="307"/>
      <c r="U961" s="307"/>
      <c r="V961" s="307"/>
      <c r="W961" s="317"/>
      <c r="X961" s="317"/>
      <c r="Y961" s="317"/>
      <c r="Z961" s="317"/>
      <c r="AA961" s="317"/>
      <c r="AB961" s="317"/>
      <c r="AC961" s="317"/>
      <c r="AD961" s="317"/>
      <c r="AE961" s="317"/>
      <c r="AF961" s="317"/>
      <c r="AG961" s="317"/>
      <c r="AH961" s="317"/>
      <c r="AI961" s="317"/>
      <c r="AJ961" s="317"/>
      <c r="AK961" s="317"/>
      <c r="AL961" s="317"/>
      <c r="AM961" s="317"/>
      <c r="AN961" s="317"/>
      <c r="AO961" s="317"/>
      <c r="AP961" s="317"/>
      <c r="AQ961" s="317"/>
      <c r="AR961" s="317"/>
      <c r="AS961" s="317"/>
      <c r="AT961" s="317"/>
      <c r="AU961" s="317"/>
      <c r="AV961" s="317"/>
      <c r="AW961" s="317"/>
      <c r="AX961" s="317"/>
      <c r="AY961" s="317"/>
      <c r="AZ961" s="317"/>
      <c r="BA961" s="317"/>
      <c r="BB961" s="317"/>
      <c r="BC961" s="317"/>
      <c r="BD961" s="317"/>
      <c r="BE961" s="317"/>
      <c r="BF961" s="317"/>
      <c r="BG961" s="317"/>
      <c r="BH961" s="317"/>
      <c r="BI961" s="317"/>
      <c r="BJ961" s="317"/>
      <c r="BK961" s="317"/>
      <c r="BL961" s="317"/>
      <c r="BM961" s="317"/>
      <c r="BN961" s="317"/>
      <c r="BO961" s="317"/>
      <c r="BP961" s="317"/>
      <c r="BQ961" s="317"/>
      <c r="BR961" s="317"/>
      <c r="BS961" s="317"/>
      <c r="BT961" s="317"/>
      <c r="BU961" s="317"/>
      <c r="BV961" s="317"/>
      <c r="BW961" s="317"/>
      <c r="BX961" s="317"/>
      <c r="BY961" s="317"/>
      <c r="BZ961" s="317"/>
    </row>
    <row r="962" spans="3:78">
      <c r="C962" s="318"/>
      <c r="D962" s="318"/>
      <c r="E962" s="318"/>
      <c r="F962" s="307"/>
      <c r="G962" s="307"/>
      <c r="H962" s="307"/>
      <c r="I962" s="307"/>
      <c r="J962" s="307"/>
      <c r="K962" s="307"/>
      <c r="L962" s="307"/>
      <c r="M962" s="307"/>
      <c r="N962" s="307"/>
      <c r="O962" s="307"/>
      <c r="P962" s="307"/>
      <c r="Q962" s="307"/>
      <c r="R962" s="307"/>
      <c r="S962" s="307"/>
      <c r="T962" s="307"/>
      <c r="U962" s="307"/>
      <c r="V962" s="307"/>
      <c r="W962" s="317"/>
      <c r="X962" s="317"/>
      <c r="Y962" s="317"/>
      <c r="Z962" s="317"/>
      <c r="AA962" s="317"/>
      <c r="AB962" s="317"/>
      <c r="AC962" s="317"/>
      <c r="AD962" s="317"/>
      <c r="AE962" s="317"/>
      <c r="AF962" s="317"/>
      <c r="AG962" s="317"/>
      <c r="AH962" s="317"/>
      <c r="AI962" s="317"/>
      <c r="AJ962" s="317"/>
      <c r="AK962" s="317"/>
      <c r="AL962" s="317"/>
      <c r="AM962" s="317"/>
      <c r="AN962" s="317"/>
      <c r="AO962" s="317"/>
      <c r="AP962" s="317"/>
      <c r="AQ962" s="317"/>
      <c r="AR962" s="317"/>
      <c r="AS962" s="317"/>
      <c r="AT962" s="317"/>
      <c r="AU962" s="317"/>
      <c r="AV962" s="317"/>
      <c r="AW962" s="317"/>
      <c r="AX962" s="317"/>
      <c r="AY962" s="317"/>
      <c r="AZ962" s="317"/>
      <c r="BA962" s="317"/>
      <c r="BB962" s="317"/>
      <c r="BC962" s="317"/>
      <c r="BD962" s="317"/>
      <c r="BE962" s="317"/>
      <c r="BF962" s="317"/>
      <c r="BG962" s="317"/>
      <c r="BH962" s="317"/>
      <c r="BI962" s="317"/>
      <c r="BJ962" s="317"/>
      <c r="BK962" s="317"/>
      <c r="BL962" s="317"/>
      <c r="BM962" s="317"/>
      <c r="BN962" s="317"/>
      <c r="BO962" s="317"/>
      <c r="BP962" s="317"/>
      <c r="BQ962" s="317"/>
      <c r="BR962" s="317"/>
      <c r="BS962" s="317"/>
      <c r="BT962" s="317"/>
      <c r="BU962" s="317"/>
      <c r="BV962" s="317"/>
      <c r="BW962" s="317"/>
      <c r="BX962" s="317"/>
      <c r="BY962" s="317"/>
      <c r="BZ962" s="317"/>
    </row>
    <row r="963" spans="3:78">
      <c r="C963" s="318"/>
      <c r="D963" s="318"/>
      <c r="E963" s="318"/>
      <c r="F963" s="307"/>
      <c r="G963" s="307"/>
      <c r="H963" s="307"/>
      <c r="I963" s="307"/>
      <c r="J963" s="307"/>
      <c r="K963" s="307"/>
      <c r="L963" s="307"/>
      <c r="M963" s="307"/>
      <c r="N963" s="307"/>
      <c r="O963" s="307"/>
      <c r="P963" s="307"/>
      <c r="Q963" s="307"/>
      <c r="R963" s="307"/>
      <c r="S963" s="307"/>
      <c r="T963" s="307"/>
      <c r="U963" s="307"/>
      <c r="V963" s="307"/>
      <c r="W963" s="317"/>
      <c r="X963" s="317"/>
      <c r="Y963" s="317"/>
      <c r="Z963" s="317"/>
      <c r="AA963" s="317"/>
      <c r="AB963" s="317"/>
      <c r="AC963" s="317"/>
      <c r="AD963" s="317"/>
      <c r="AE963" s="317"/>
      <c r="AF963" s="317"/>
      <c r="AG963" s="317"/>
      <c r="AH963" s="317"/>
      <c r="AI963" s="317"/>
      <c r="AJ963" s="317"/>
      <c r="AK963" s="317"/>
      <c r="AL963" s="317"/>
      <c r="AM963" s="317"/>
      <c r="AN963" s="317"/>
      <c r="AO963" s="317"/>
      <c r="AP963" s="317"/>
      <c r="AQ963" s="317"/>
      <c r="AR963" s="317"/>
      <c r="AS963" s="317"/>
      <c r="AT963" s="317"/>
      <c r="AU963" s="317"/>
      <c r="AV963" s="317"/>
      <c r="AW963" s="317"/>
      <c r="AX963" s="317"/>
      <c r="AY963" s="317"/>
      <c r="AZ963" s="317"/>
      <c r="BA963" s="317"/>
      <c r="BB963" s="317"/>
      <c r="BC963" s="317"/>
      <c r="BD963" s="317"/>
      <c r="BE963" s="317"/>
      <c r="BF963" s="317"/>
      <c r="BG963" s="317"/>
      <c r="BH963" s="317"/>
      <c r="BI963" s="317"/>
      <c r="BJ963" s="317"/>
      <c r="BK963" s="317"/>
      <c r="BL963" s="317"/>
      <c r="BM963" s="317"/>
      <c r="BN963" s="317"/>
      <c r="BO963" s="317"/>
      <c r="BP963" s="317"/>
      <c r="BQ963" s="317"/>
      <c r="BR963" s="317"/>
      <c r="BS963" s="317"/>
      <c r="BT963" s="317"/>
      <c r="BU963" s="317"/>
      <c r="BV963" s="317"/>
      <c r="BW963" s="317"/>
      <c r="BX963" s="317"/>
      <c r="BY963" s="317"/>
      <c r="BZ963" s="317"/>
    </row>
    <row r="964" spans="3:78">
      <c r="C964" s="318"/>
      <c r="D964" s="318"/>
      <c r="E964" s="318"/>
      <c r="F964" s="307"/>
      <c r="G964" s="307"/>
      <c r="H964" s="307"/>
      <c r="I964" s="307"/>
      <c r="J964" s="307"/>
      <c r="K964" s="307"/>
      <c r="L964" s="307"/>
      <c r="M964" s="307"/>
      <c r="N964" s="307"/>
      <c r="O964" s="307"/>
      <c r="P964" s="307"/>
      <c r="Q964" s="307"/>
      <c r="R964" s="307"/>
      <c r="S964" s="307"/>
      <c r="T964" s="307"/>
      <c r="U964" s="307"/>
      <c r="V964" s="307"/>
      <c r="W964" s="317"/>
      <c r="X964" s="317"/>
      <c r="Y964" s="317"/>
      <c r="Z964" s="317"/>
      <c r="AA964" s="317"/>
      <c r="AB964" s="317"/>
      <c r="AC964" s="317"/>
      <c r="AD964" s="317"/>
      <c r="AE964" s="317"/>
      <c r="AF964" s="317"/>
      <c r="AG964" s="317"/>
      <c r="AH964" s="317"/>
      <c r="AI964" s="317"/>
      <c r="AJ964" s="317"/>
      <c r="AK964" s="317"/>
      <c r="AL964" s="317"/>
      <c r="AM964" s="317"/>
      <c r="AN964" s="317"/>
      <c r="AO964" s="317"/>
      <c r="AP964" s="317"/>
      <c r="AQ964" s="317"/>
      <c r="AR964" s="317"/>
      <c r="AS964" s="317"/>
      <c r="AT964" s="317"/>
      <c r="AU964" s="317"/>
      <c r="AV964" s="317"/>
      <c r="AW964" s="317"/>
      <c r="AX964" s="317"/>
      <c r="AY964" s="317"/>
      <c r="AZ964" s="317"/>
      <c r="BA964" s="317"/>
      <c r="BB964" s="317"/>
      <c r="BC964" s="317"/>
      <c r="BD964" s="317"/>
      <c r="BE964" s="317"/>
      <c r="BF964" s="317"/>
      <c r="BG964" s="317"/>
      <c r="BH964" s="317"/>
      <c r="BI964" s="317"/>
      <c r="BJ964" s="317"/>
      <c r="BK964" s="317"/>
      <c r="BL964" s="317"/>
      <c r="BM964" s="317"/>
      <c r="BN964" s="317"/>
      <c r="BO964" s="317"/>
      <c r="BP964" s="317"/>
      <c r="BQ964" s="317"/>
      <c r="BR964" s="317"/>
      <c r="BS964" s="317"/>
      <c r="BT964" s="317"/>
      <c r="BU964" s="317"/>
      <c r="BV964" s="317"/>
      <c r="BW964" s="317"/>
      <c r="BX964" s="317"/>
      <c r="BY964" s="317"/>
      <c r="BZ964" s="317"/>
    </row>
    <row r="965" spans="3:78">
      <c r="C965" s="318"/>
      <c r="D965" s="318"/>
      <c r="E965" s="318"/>
      <c r="F965" s="307"/>
      <c r="G965" s="307"/>
      <c r="H965" s="307"/>
      <c r="I965" s="307"/>
      <c r="J965" s="307"/>
      <c r="K965" s="307"/>
      <c r="L965" s="307"/>
      <c r="M965" s="307"/>
      <c r="N965" s="307"/>
      <c r="O965" s="307"/>
      <c r="P965" s="307"/>
      <c r="Q965" s="307"/>
      <c r="R965" s="307"/>
      <c r="S965" s="307"/>
      <c r="T965" s="307"/>
      <c r="U965" s="307"/>
      <c r="V965" s="307"/>
      <c r="W965" s="317"/>
      <c r="X965" s="317"/>
      <c r="Y965" s="317"/>
      <c r="Z965" s="317"/>
      <c r="AA965" s="317"/>
      <c r="AB965" s="317"/>
      <c r="AC965" s="317"/>
      <c r="AD965" s="317"/>
      <c r="AE965" s="317"/>
      <c r="AF965" s="317"/>
      <c r="AG965" s="317"/>
      <c r="AH965" s="317"/>
      <c r="AI965" s="317"/>
      <c r="AJ965" s="317"/>
      <c r="AK965" s="317"/>
      <c r="AL965" s="317"/>
      <c r="AM965" s="317"/>
      <c r="AN965" s="317"/>
      <c r="AO965" s="317"/>
      <c r="AP965" s="317"/>
      <c r="AQ965" s="317"/>
      <c r="AR965" s="317"/>
      <c r="AS965" s="317"/>
      <c r="AT965" s="317"/>
      <c r="AU965" s="317"/>
      <c r="AV965" s="317"/>
      <c r="AW965" s="317"/>
      <c r="AX965" s="317"/>
      <c r="AY965" s="317"/>
      <c r="AZ965" s="317"/>
      <c r="BA965" s="317"/>
      <c r="BB965" s="317"/>
      <c r="BC965" s="317"/>
      <c r="BD965" s="317"/>
      <c r="BE965" s="317"/>
      <c r="BF965" s="317"/>
      <c r="BG965" s="317"/>
      <c r="BH965" s="317"/>
      <c r="BI965" s="317"/>
      <c r="BJ965" s="317"/>
      <c r="BK965" s="317"/>
      <c r="BL965" s="317"/>
      <c r="BM965" s="317"/>
      <c r="BN965" s="317"/>
      <c r="BO965" s="317"/>
      <c r="BP965" s="317"/>
      <c r="BQ965" s="317"/>
      <c r="BR965" s="317"/>
      <c r="BS965" s="317"/>
      <c r="BT965" s="317"/>
      <c r="BU965" s="317"/>
      <c r="BV965" s="317"/>
      <c r="BW965" s="317"/>
      <c r="BX965" s="317"/>
      <c r="BY965" s="317"/>
      <c r="BZ965" s="317"/>
    </row>
    <row r="966" spans="3:78">
      <c r="C966" s="318"/>
      <c r="D966" s="318"/>
      <c r="E966" s="318"/>
      <c r="F966" s="307"/>
      <c r="G966" s="307"/>
      <c r="H966" s="307"/>
      <c r="I966" s="307"/>
      <c r="J966" s="307"/>
      <c r="K966" s="307"/>
      <c r="L966" s="307"/>
      <c r="M966" s="307"/>
      <c r="N966" s="307"/>
      <c r="O966" s="307"/>
      <c r="P966" s="307"/>
      <c r="Q966" s="307"/>
      <c r="R966" s="307"/>
      <c r="S966" s="307"/>
      <c r="T966" s="307"/>
      <c r="U966" s="307"/>
      <c r="V966" s="307"/>
      <c r="W966" s="317"/>
      <c r="X966" s="317"/>
      <c r="Y966" s="317"/>
      <c r="Z966" s="317"/>
      <c r="AA966" s="317"/>
      <c r="AB966" s="317"/>
      <c r="AC966" s="317"/>
      <c r="AD966" s="317"/>
      <c r="AE966" s="317"/>
      <c r="AF966" s="317"/>
      <c r="AG966" s="317"/>
      <c r="AH966" s="317"/>
      <c r="AI966" s="317"/>
      <c r="AJ966" s="317"/>
      <c r="AK966" s="317"/>
      <c r="AL966" s="317"/>
      <c r="AM966" s="317"/>
      <c r="AN966" s="317"/>
      <c r="AO966" s="317"/>
      <c r="AP966" s="317"/>
      <c r="AQ966" s="317"/>
      <c r="AR966" s="317"/>
      <c r="AS966" s="317"/>
      <c r="AT966" s="317"/>
      <c r="AU966" s="317"/>
      <c r="AV966" s="317"/>
      <c r="AW966" s="317"/>
      <c r="AX966" s="317"/>
      <c r="AY966" s="317"/>
      <c r="AZ966" s="317"/>
      <c r="BA966" s="317"/>
      <c r="BB966" s="317"/>
      <c r="BC966" s="317"/>
      <c r="BD966" s="317"/>
      <c r="BE966" s="317"/>
      <c r="BF966" s="317"/>
      <c r="BG966" s="317"/>
      <c r="BH966" s="317"/>
      <c r="BI966" s="317"/>
      <c r="BJ966" s="317"/>
      <c r="BK966" s="317"/>
      <c r="BL966" s="317"/>
      <c r="BM966" s="317"/>
      <c r="BN966" s="317"/>
      <c r="BO966" s="317"/>
      <c r="BP966" s="317"/>
      <c r="BQ966" s="317"/>
      <c r="BR966" s="317"/>
      <c r="BS966" s="317"/>
      <c r="BT966" s="317"/>
      <c r="BU966" s="317"/>
      <c r="BV966" s="317"/>
      <c r="BW966" s="317"/>
      <c r="BX966" s="317"/>
      <c r="BY966" s="317"/>
      <c r="BZ966" s="317"/>
    </row>
    <row r="967" spans="3:78">
      <c r="C967" s="318"/>
      <c r="D967" s="318"/>
      <c r="E967" s="318"/>
      <c r="F967" s="307"/>
      <c r="G967" s="307"/>
      <c r="H967" s="307"/>
      <c r="I967" s="307"/>
      <c r="J967" s="307"/>
      <c r="K967" s="307"/>
      <c r="L967" s="307"/>
      <c r="M967" s="307"/>
      <c r="N967" s="307"/>
      <c r="O967" s="307"/>
      <c r="P967" s="307"/>
      <c r="Q967" s="307"/>
      <c r="R967" s="307"/>
      <c r="S967" s="307"/>
      <c r="T967" s="307"/>
      <c r="U967" s="307"/>
      <c r="V967" s="307"/>
      <c r="W967" s="317"/>
      <c r="X967" s="317"/>
      <c r="Y967" s="317"/>
      <c r="Z967" s="317"/>
      <c r="AA967" s="317"/>
      <c r="AB967" s="317"/>
      <c r="AC967" s="317"/>
      <c r="AD967" s="317"/>
      <c r="AE967" s="317"/>
      <c r="AF967" s="317"/>
      <c r="AG967" s="317"/>
      <c r="AH967" s="317"/>
      <c r="AI967" s="317"/>
      <c r="AJ967" s="317"/>
      <c r="AK967" s="317"/>
      <c r="AL967" s="317"/>
      <c r="AM967" s="317"/>
      <c r="AN967" s="317"/>
      <c r="AO967" s="317"/>
      <c r="AP967" s="317"/>
      <c r="AQ967" s="317"/>
      <c r="AR967" s="317"/>
      <c r="AS967" s="317"/>
      <c r="AT967" s="317"/>
      <c r="AU967" s="317"/>
      <c r="AV967" s="317"/>
      <c r="AW967" s="317"/>
      <c r="AX967" s="317"/>
      <c r="AY967" s="317"/>
      <c r="AZ967" s="317"/>
      <c r="BA967" s="317"/>
      <c r="BB967" s="317"/>
      <c r="BC967" s="317"/>
      <c r="BD967" s="317"/>
      <c r="BE967" s="317"/>
      <c r="BF967" s="317"/>
      <c r="BG967" s="317"/>
      <c r="BH967" s="317"/>
      <c r="BI967" s="317"/>
      <c r="BJ967" s="317"/>
      <c r="BK967" s="317"/>
      <c r="BL967" s="317"/>
      <c r="BM967" s="317"/>
      <c r="BN967" s="317"/>
      <c r="BO967" s="317"/>
      <c r="BP967" s="317"/>
      <c r="BQ967" s="317"/>
      <c r="BR967" s="317"/>
      <c r="BS967" s="317"/>
      <c r="BT967" s="317"/>
      <c r="BU967" s="317"/>
      <c r="BV967" s="317"/>
      <c r="BW967" s="317"/>
      <c r="BX967" s="317"/>
      <c r="BY967" s="317"/>
      <c r="BZ967" s="317"/>
    </row>
    <row r="968" spans="3:78">
      <c r="C968" s="318"/>
      <c r="D968" s="318"/>
      <c r="E968" s="318"/>
      <c r="F968" s="307"/>
      <c r="G968" s="307"/>
      <c r="H968" s="307"/>
      <c r="I968" s="307"/>
      <c r="J968" s="307"/>
      <c r="K968" s="307"/>
      <c r="L968" s="307"/>
      <c r="M968" s="307"/>
      <c r="N968" s="307"/>
      <c r="O968" s="307"/>
      <c r="P968" s="307"/>
      <c r="Q968" s="307"/>
      <c r="R968" s="307"/>
      <c r="S968" s="307"/>
      <c r="T968" s="307"/>
      <c r="U968" s="307"/>
      <c r="V968" s="307"/>
      <c r="W968" s="317"/>
      <c r="X968" s="317"/>
      <c r="Y968" s="317"/>
      <c r="Z968" s="317"/>
      <c r="AA968" s="317"/>
      <c r="AB968" s="317"/>
      <c r="AC968" s="317"/>
      <c r="AD968" s="317"/>
      <c r="AE968" s="317"/>
      <c r="AF968" s="317"/>
      <c r="AG968" s="317"/>
      <c r="AH968" s="317"/>
      <c r="AI968" s="317"/>
      <c r="AJ968" s="317"/>
      <c r="AK968" s="317"/>
      <c r="AL968" s="317"/>
      <c r="AM968" s="317"/>
      <c r="AN968" s="317"/>
      <c r="AO968" s="317"/>
      <c r="AP968" s="317"/>
      <c r="AQ968" s="317"/>
      <c r="AR968" s="317"/>
      <c r="AS968" s="317"/>
      <c r="AT968" s="317"/>
      <c r="AU968" s="317"/>
      <c r="AV968" s="317"/>
      <c r="AW968" s="317"/>
      <c r="AX968" s="317"/>
      <c r="AY968" s="317"/>
      <c r="AZ968" s="317"/>
      <c r="BA968" s="317"/>
      <c r="BB968" s="317"/>
      <c r="BC968" s="317"/>
      <c r="BD968" s="317"/>
      <c r="BE968" s="317"/>
      <c r="BF968" s="317"/>
      <c r="BG968" s="317"/>
      <c r="BH968" s="317"/>
      <c r="BI968" s="317"/>
      <c r="BJ968" s="317"/>
      <c r="BK968" s="317"/>
      <c r="BL968" s="317"/>
      <c r="BM968" s="317"/>
      <c r="BN968" s="317"/>
      <c r="BO968" s="317"/>
      <c r="BP968" s="317"/>
      <c r="BQ968" s="317"/>
      <c r="BR968" s="317"/>
      <c r="BS968" s="317"/>
      <c r="BT968" s="317"/>
      <c r="BU968" s="317"/>
      <c r="BV968" s="317"/>
      <c r="BW968" s="317"/>
      <c r="BX968" s="317"/>
      <c r="BY968" s="317"/>
      <c r="BZ968" s="317"/>
    </row>
    <row r="969" spans="3:78">
      <c r="C969" s="318"/>
      <c r="D969" s="318"/>
      <c r="E969" s="318"/>
      <c r="F969" s="307"/>
      <c r="G969" s="307"/>
      <c r="H969" s="307"/>
      <c r="I969" s="307"/>
      <c r="J969" s="307"/>
      <c r="K969" s="307"/>
      <c r="L969" s="307"/>
      <c r="M969" s="307"/>
      <c r="N969" s="307"/>
      <c r="O969" s="307"/>
      <c r="P969" s="307"/>
      <c r="Q969" s="307"/>
      <c r="R969" s="307"/>
      <c r="S969" s="307"/>
      <c r="T969" s="307"/>
      <c r="U969" s="307"/>
      <c r="V969" s="307"/>
      <c r="W969" s="317"/>
      <c r="X969" s="317"/>
      <c r="Y969" s="317"/>
      <c r="Z969" s="317"/>
      <c r="AA969" s="317"/>
      <c r="AB969" s="317"/>
      <c r="AC969" s="317"/>
      <c r="AD969" s="317"/>
      <c r="AE969" s="317"/>
      <c r="AF969" s="317"/>
      <c r="AG969" s="317"/>
      <c r="AH969" s="317"/>
      <c r="AI969" s="317"/>
      <c r="AJ969" s="317"/>
      <c r="AK969" s="317"/>
      <c r="AL969" s="317"/>
      <c r="AM969" s="317"/>
      <c r="AN969" s="317"/>
      <c r="AO969" s="317"/>
      <c r="AP969" s="317"/>
      <c r="AQ969" s="317"/>
      <c r="AR969" s="317"/>
      <c r="AS969" s="317"/>
      <c r="AT969" s="317"/>
      <c r="AU969" s="317"/>
      <c r="AV969" s="317"/>
      <c r="AW969" s="317"/>
      <c r="AX969" s="317"/>
      <c r="AY969" s="317"/>
      <c r="AZ969" s="317"/>
      <c r="BA969" s="317"/>
      <c r="BB969" s="317"/>
      <c r="BC969" s="317"/>
      <c r="BD969" s="317"/>
      <c r="BE969" s="317"/>
      <c r="BF969" s="317"/>
      <c r="BG969" s="317"/>
      <c r="BH969" s="317"/>
      <c r="BI969" s="317"/>
      <c r="BJ969" s="317"/>
      <c r="BK969" s="317"/>
      <c r="BL969" s="317"/>
      <c r="BM969" s="317"/>
      <c r="BN969" s="317"/>
      <c r="BO969" s="317"/>
      <c r="BP969" s="317"/>
      <c r="BQ969" s="317"/>
      <c r="BR969" s="317"/>
      <c r="BS969" s="317"/>
      <c r="BT969" s="317"/>
      <c r="BU969" s="317"/>
      <c r="BV969" s="317"/>
      <c r="BW969" s="317"/>
      <c r="BX969" s="317"/>
      <c r="BY969" s="317"/>
      <c r="BZ969" s="317"/>
    </row>
    <row r="970" spans="3:78">
      <c r="C970" s="318"/>
      <c r="D970" s="318"/>
      <c r="E970" s="318"/>
      <c r="F970" s="307"/>
      <c r="G970" s="307"/>
      <c r="H970" s="307"/>
      <c r="I970" s="307"/>
      <c r="J970" s="307"/>
      <c r="K970" s="307"/>
      <c r="L970" s="307"/>
      <c r="M970" s="307"/>
      <c r="N970" s="307"/>
      <c r="O970" s="307"/>
      <c r="P970" s="307"/>
      <c r="Q970" s="307"/>
      <c r="R970" s="307"/>
      <c r="S970" s="307"/>
      <c r="T970" s="307"/>
      <c r="U970" s="307"/>
      <c r="V970" s="307"/>
      <c r="W970" s="317"/>
      <c r="X970" s="317"/>
      <c r="Y970" s="317"/>
      <c r="Z970" s="317"/>
      <c r="AA970" s="317"/>
      <c r="AB970" s="317"/>
      <c r="AC970" s="317"/>
      <c r="AD970" s="317"/>
      <c r="AE970" s="317"/>
      <c r="AF970" s="317"/>
      <c r="AG970" s="317"/>
      <c r="AH970" s="317"/>
      <c r="AI970" s="317"/>
      <c r="AJ970" s="317"/>
      <c r="AK970" s="317"/>
      <c r="AL970" s="317"/>
      <c r="AM970" s="317"/>
      <c r="AN970" s="317"/>
      <c r="AO970" s="317"/>
      <c r="AP970" s="317"/>
      <c r="AQ970" s="317"/>
      <c r="AR970" s="317"/>
      <c r="AS970" s="317"/>
      <c r="AT970" s="317"/>
      <c r="AU970" s="317"/>
      <c r="AV970" s="317"/>
      <c r="AW970" s="317"/>
      <c r="AX970" s="317"/>
      <c r="AY970" s="317"/>
      <c r="AZ970" s="317"/>
      <c r="BA970" s="317"/>
      <c r="BB970" s="317"/>
      <c r="BC970" s="317"/>
      <c r="BD970" s="317"/>
      <c r="BE970" s="317"/>
      <c r="BF970" s="317"/>
      <c r="BG970" s="317"/>
      <c r="BH970" s="317"/>
      <c r="BI970" s="317"/>
      <c r="BJ970" s="317"/>
      <c r="BK970" s="317"/>
      <c r="BL970" s="317"/>
      <c r="BM970" s="317"/>
      <c r="BN970" s="317"/>
      <c r="BO970" s="317"/>
      <c r="BP970" s="317"/>
      <c r="BQ970" s="317"/>
      <c r="BR970" s="317"/>
      <c r="BS970" s="317"/>
      <c r="BT970" s="317"/>
      <c r="BU970" s="317"/>
      <c r="BV970" s="317"/>
      <c r="BW970" s="317"/>
      <c r="BX970" s="317"/>
      <c r="BY970" s="317"/>
      <c r="BZ970" s="317"/>
    </row>
    <row r="971" spans="3:78">
      <c r="C971" s="318"/>
      <c r="D971" s="318"/>
      <c r="E971" s="318"/>
      <c r="F971" s="307"/>
      <c r="G971" s="307"/>
      <c r="H971" s="307"/>
      <c r="I971" s="307"/>
      <c r="J971" s="307"/>
      <c r="K971" s="307"/>
      <c r="L971" s="307"/>
      <c r="M971" s="307"/>
      <c r="N971" s="307"/>
      <c r="O971" s="307"/>
      <c r="P971" s="307"/>
      <c r="Q971" s="307"/>
      <c r="R971" s="307"/>
      <c r="S971" s="307"/>
      <c r="T971" s="307"/>
      <c r="U971" s="307"/>
      <c r="V971" s="307"/>
      <c r="W971" s="317"/>
      <c r="X971" s="317"/>
      <c r="Y971" s="317"/>
      <c r="Z971" s="317"/>
      <c r="AA971" s="317"/>
      <c r="AB971" s="317"/>
      <c r="AC971" s="317"/>
      <c r="AD971" s="317"/>
      <c r="AE971" s="317"/>
      <c r="AF971" s="317"/>
      <c r="AG971" s="317"/>
      <c r="AH971" s="317"/>
      <c r="AI971" s="317"/>
      <c r="AJ971" s="317"/>
      <c r="AK971" s="317"/>
      <c r="AL971" s="317"/>
      <c r="AM971" s="317"/>
      <c r="AN971" s="317"/>
      <c r="AO971" s="317"/>
      <c r="AP971" s="317"/>
      <c r="AQ971" s="317"/>
      <c r="AR971" s="317"/>
      <c r="AS971" s="317"/>
      <c r="AT971" s="317"/>
      <c r="AU971" s="317"/>
      <c r="AV971" s="317"/>
      <c r="AW971" s="317"/>
      <c r="AX971" s="317"/>
      <c r="AY971" s="317"/>
      <c r="AZ971" s="317"/>
      <c r="BA971" s="317"/>
      <c r="BB971" s="317"/>
      <c r="BC971" s="317"/>
      <c r="BD971" s="317"/>
      <c r="BE971" s="317"/>
      <c r="BF971" s="317"/>
      <c r="BG971" s="317"/>
      <c r="BH971" s="317"/>
      <c r="BI971" s="317"/>
      <c r="BJ971" s="317"/>
      <c r="BK971" s="317"/>
      <c r="BL971" s="317"/>
      <c r="BM971" s="317"/>
      <c r="BN971" s="317"/>
      <c r="BO971" s="317"/>
      <c r="BP971" s="317"/>
      <c r="BQ971" s="317"/>
      <c r="BR971" s="317"/>
      <c r="BS971" s="317"/>
      <c r="BT971" s="317"/>
      <c r="BU971" s="317"/>
      <c r="BV971" s="317"/>
      <c r="BW971" s="317"/>
      <c r="BX971" s="317"/>
      <c r="BY971" s="317"/>
      <c r="BZ971" s="317"/>
    </row>
    <row r="972" spans="3:78">
      <c r="C972" s="318"/>
      <c r="D972" s="318"/>
      <c r="E972" s="318"/>
      <c r="F972" s="307"/>
      <c r="G972" s="307"/>
      <c r="H972" s="307"/>
      <c r="I972" s="307"/>
      <c r="J972" s="307"/>
      <c r="K972" s="307"/>
      <c r="L972" s="307"/>
      <c r="M972" s="307"/>
      <c r="N972" s="307"/>
      <c r="O972" s="307"/>
      <c r="P972" s="307"/>
      <c r="Q972" s="307"/>
      <c r="R972" s="307"/>
      <c r="S972" s="307"/>
      <c r="T972" s="307"/>
      <c r="U972" s="307"/>
      <c r="V972" s="307"/>
      <c r="W972" s="317"/>
      <c r="X972" s="317"/>
      <c r="Y972" s="317"/>
      <c r="Z972" s="317"/>
      <c r="AA972" s="317"/>
      <c r="AB972" s="317"/>
      <c r="AC972" s="317"/>
      <c r="AD972" s="317"/>
      <c r="AE972" s="317"/>
      <c r="AF972" s="317"/>
      <c r="AG972" s="317"/>
      <c r="AH972" s="317"/>
      <c r="AI972" s="317"/>
      <c r="AJ972" s="317"/>
      <c r="AK972" s="317"/>
      <c r="AL972" s="317"/>
      <c r="AM972" s="317"/>
      <c r="AN972" s="317"/>
      <c r="AO972" s="317"/>
      <c r="AP972" s="317"/>
      <c r="AQ972" s="317"/>
      <c r="AR972" s="317"/>
      <c r="AS972" s="317"/>
      <c r="AT972" s="317"/>
      <c r="AU972" s="317"/>
      <c r="AV972" s="317"/>
      <c r="AW972" s="317"/>
      <c r="AX972" s="317"/>
      <c r="AY972" s="317"/>
      <c r="AZ972" s="317"/>
      <c r="BA972" s="317"/>
      <c r="BB972" s="317"/>
      <c r="BC972" s="317"/>
      <c r="BD972" s="317"/>
      <c r="BE972" s="317"/>
      <c r="BF972" s="317"/>
      <c r="BG972" s="317"/>
      <c r="BH972" s="317"/>
      <c r="BI972" s="317"/>
      <c r="BJ972" s="317"/>
      <c r="BK972" s="317"/>
      <c r="BL972" s="317"/>
      <c r="BM972" s="317"/>
      <c r="BN972" s="317"/>
      <c r="BO972" s="317"/>
      <c r="BP972" s="317"/>
      <c r="BQ972" s="317"/>
      <c r="BR972" s="317"/>
      <c r="BS972" s="317"/>
      <c r="BT972" s="317"/>
      <c r="BU972" s="317"/>
      <c r="BV972" s="317"/>
      <c r="BW972" s="317"/>
      <c r="BX972" s="317"/>
      <c r="BY972" s="317"/>
      <c r="BZ972" s="317"/>
    </row>
    <row r="973" spans="3:78">
      <c r="C973" s="318"/>
      <c r="D973" s="318"/>
      <c r="E973" s="318"/>
      <c r="F973" s="307"/>
      <c r="G973" s="307"/>
      <c r="H973" s="307"/>
      <c r="I973" s="307"/>
      <c r="J973" s="307"/>
      <c r="K973" s="307"/>
      <c r="L973" s="307"/>
      <c r="M973" s="307"/>
      <c r="N973" s="307"/>
      <c r="O973" s="307"/>
      <c r="P973" s="307"/>
      <c r="Q973" s="307"/>
      <c r="R973" s="307"/>
      <c r="S973" s="307"/>
      <c r="T973" s="307"/>
      <c r="U973" s="307"/>
      <c r="V973" s="307"/>
      <c r="W973" s="317"/>
      <c r="X973" s="317"/>
      <c r="Y973" s="317"/>
      <c r="Z973" s="317"/>
      <c r="AA973" s="317"/>
      <c r="AB973" s="317"/>
      <c r="AC973" s="317"/>
      <c r="AD973" s="317"/>
      <c r="AE973" s="317"/>
      <c r="AF973" s="317"/>
      <c r="AG973" s="317"/>
      <c r="AH973" s="317"/>
      <c r="AI973" s="317"/>
      <c r="AJ973" s="317"/>
      <c r="AK973" s="317"/>
      <c r="AL973" s="317"/>
      <c r="AM973" s="317"/>
      <c r="AN973" s="317"/>
      <c r="AO973" s="317"/>
      <c r="AP973" s="317"/>
      <c r="AQ973" s="317"/>
      <c r="AR973" s="317"/>
      <c r="AS973" s="317"/>
      <c r="AT973" s="317"/>
      <c r="AU973" s="317"/>
      <c r="AV973" s="317"/>
      <c r="AW973" s="317"/>
      <c r="AX973" s="317"/>
      <c r="AY973" s="317"/>
      <c r="AZ973" s="317"/>
      <c r="BA973" s="317"/>
      <c r="BB973" s="317"/>
      <c r="BC973" s="317"/>
      <c r="BD973" s="317"/>
      <c r="BE973" s="317"/>
      <c r="BF973" s="317"/>
      <c r="BG973" s="317"/>
      <c r="BH973" s="317"/>
      <c r="BI973" s="317"/>
      <c r="BJ973" s="317"/>
      <c r="BK973" s="317"/>
      <c r="BL973" s="317"/>
      <c r="BM973" s="317"/>
      <c r="BN973" s="317"/>
      <c r="BO973" s="317"/>
      <c r="BP973" s="317"/>
      <c r="BQ973" s="317"/>
      <c r="BR973" s="317"/>
      <c r="BS973" s="317"/>
      <c r="BT973" s="317"/>
      <c r="BU973" s="317"/>
      <c r="BV973" s="317"/>
      <c r="BW973" s="317"/>
      <c r="BX973" s="317"/>
      <c r="BY973" s="317"/>
      <c r="BZ973" s="317"/>
    </row>
    <row r="974" spans="3:78">
      <c r="C974" s="318"/>
      <c r="D974" s="318"/>
      <c r="E974" s="318"/>
      <c r="F974" s="307"/>
      <c r="G974" s="307"/>
      <c r="H974" s="307"/>
      <c r="I974" s="307"/>
      <c r="J974" s="307"/>
      <c r="K974" s="307"/>
      <c r="L974" s="307"/>
      <c r="M974" s="307"/>
      <c r="N974" s="307"/>
      <c r="O974" s="307"/>
      <c r="P974" s="307"/>
      <c r="Q974" s="307"/>
      <c r="R974" s="307"/>
      <c r="S974" s="307"/>
      <c r="T974" s="307"/>
      <c r="U974" s="307"/>
      <c r="V974" s="307"/>
      <c r="W974" s="317"/>
      <c r="X974" s="317"/>
      <c r="Y974" s="317"/>
      <c r="Z974" s="317"/>
      <c r="AA974" s="317"/>
      <c r="AB974" s="317"/>
      <c r="AC974" s="317"/>
      <c r="AD974" s="317"/>
      <c r="AE974" s="317"/>
      <c r="AF974" s="317"/>
      <c r="AG974" s="317"/>
      <c r="AH974" s="317"/>
      <c r="AI974" s="317"/>
      <c r="AJ974" s="317"/>
      <c r="AK974" s="317"/>
      <c r="AL974" s="317"/>
      <c r="AM974" s="317"/>
      <c r="AN974" s="317"/>
      <c r="AO974" s="317"/>
      <c r="AP974" s="317"/>
      <c r="AQ974" s="317"/>
      <c r="AR974" s="317"/>
      <c r="AS974" s="317"/>
      <c r="AT974" s="317"/>
      <c r="AU974" s="317"/>
      <c r="AV974" s="317"/>
      <c r="AW974" s="317"/>
      <c r="AX974" s="317"/>
      <c r="AY974" s="317"/>
      <c r="AZ974" s="317"/>
      <c r="BA974" s="317"/>
      <c r="BB974" s="317"/>
      <c r="BC974" s="317"/>
      <c r="BD974" s="317"/>
      <c r="BE974" s="317"/>
      <c r="BF974" s="317"/>
      <c r="BG974" s="317"/>
      <c r="BH974" s="317"/>
      <c r="BI974" s="317"/>
      <c r="BJ974" s="317"/>
      <c r="BK974" s="317"/>
      <c r="BL974" s="317"/>
      <c r="BM974" s="317"/>
      <c r="BN974" s="317"/>
      <c r="BO974" s="317"/>
      <c r="BP974" s="317"/>
      <c r="BQ974" s="317"/>
      <c r="BR974" s="317"/>
      <c r="BS974" s="317"/>
      <c r="BT974" s="317"/>
      <c r="BU974" s="317"/>
      <c r="BV974" s="317"/>
      <c r="BW974" s="317"/>
      <c r="BX974" s="317"/>
      <c r="BY974" s="317"/>
      <c r="BZ974" s="317"/>
    </row>
    <row r="975" spans="3:78">
      <c r="C975" s="318"/>
      <c r="D975" s="318"/>
      <c r="E975" s="318"/>
      <c r="F975" s="307"/>
      <c r="G975" s="307"/>
      <c r="H975" s="307"/>
      <c r="I975" s="307"/>
      <c r="J975" s="307"/>
      <c r="K975" s="307"/>
      <c r="L975" s="307"/>
      <c r="M975" s="307"/>
      <c r="N975" s="307"/>
      <c r="O975" s="307"/>
      <c r="P975" s="307"/>
      <c r="Q975" s="307"/>
      <c r="R975" s="307"/>
      <c r="S975" s="307"/>
      <c r="T975" s="307"/>
      <c r="U975" s="307"/>
      <c r="V975" s="307"/>
      <c r="W975" s="317"/>
      <c r="X975" s="317"/>
      <c r="Y975" s="317"/>
      <c r="Z975" s="317"/>
      <c r="AA975" s="317"/>
      <c r="AB975" s="317"/>
      <c r="AC975" s="317"/>
      <c r="AD975" s="317"/>
      <c r="AE975" s="317"/>
      <c r="AF975" s="317"/>
      <c r="AG975" s="317"/>
      <c r="AH975" s="317"/>
      <c r="AI975" s="317"/>
      <c r="AJ975" s="317"/>
      <c r="AK975" s="317"/>
      <c r="AL975" s="317"/>
      <c r="AM975" s="317"/>
      <c r="AN975" s="317"/>
      <c r="AO975" s="317"/>
      <c r="AP975" s="317"/>
      <c r="AQ975" s="317"/>
      <c r="AR975" s="317"/>
      <c r="AS975" s="317"/>
      <c r="AT975" s="317"/>
      <c r="AU975" s="317"/>
      <c r="AV975" s="317"/>
      <c r="AW975" s="317"/>
      <c r="AX975" s="317"/>
      <c r="AY975" s="317"/>
      <c r="AZ975" s="317"/>
      <c r="BA975" s="317"/>
      <c r="BB975" s="317"/>
      <c r="BC975" s="317"/>
      <c r="BD975" s="317"/>
      <c r="BE975" s="317"/>
      <c r="BF975" s="317"/>
      <c r="BG975" s="317"/>
      <c r="BH975" s="317"/>
      <c r="BI975" s="317"/>
      <c r="BJ975" s="317"/>
      <c r="BK975" s="317"/>
      <c r="BL975" s="317"/>
      <c r="BM975" s="317"/>
      <c r="BN975" s="317"/>
      <c r="BO975" s="317"/>
      <c r="BP975" s="317"/>
      <c r="BQ975" s="317"/>
      <c r="BR975" s="317"/>
      <c r="BS975" s="317"/>
      <c r="BT975" s="317"/>
      <c r="BU975" s="317"/>
      <c r="BV975" s="317"/>
      <c r="BW975" s="317"/>
      <c r="BX975" s="317"/>
      <c r="BY975" s="317"/>
      <c r="BZ975" s="317"/>
    </row>
    <row r="976" spans="3:78">
      <c r="C976" s="318"/>
      <c r="D976" s="318"/>
      <c r="E976" s="318"/>
      <c r="F976" s="307"/>
      <c r="G976" s="307"/>
      <c r="H976" s="307"/>
      <c r="I976" s="307"/>
      <c r="J976" s="307"/>
      <c r="K976" s="307"/>
      <c r="L976" s="307"/>
      <c r="M976" s="307"/>
      <c r="N976" s="307"/>
      <c r="O976" s="307"/>
      <c r="P976" s="307"/>
      <c r="Q976" s="307"/>
      <c r="R976" s="307"/>
      <c r="S976" s="307"/>
      <c r="T976" s="307"/>
      <c r="U976" s="307"/>
      <c r="V976" s="307"/>
      <c r="W976" s="317"/>
      <c r="X976" s="317"/>
      <c r="Y976" s="317"/>
      <c r="Z976" s="317"/>
      <c r="AA976" s="317"/>
      <c r="AB976" s="317"/>
      <c r="AC976" s="317"/>
      <c r="AD976" s="317"/>
      <c r="AE976" s="317"/>
      <c r="AF976" s="317"/>
      <c r="AG976" s="317"/>
      <c r="AH976" s="317"/>
      <c r="AI976" s="317"/>
      <c r="AJ976" s="317"/>
      <c r="AK976" s="317"/>
      <c r="AL976" s="317"/>
      <c r="AM976" s="317"/>
      <c r="AN976" s="317"/>
      <c r="AO976" s="317"/>
      <c r="AP976" s="317"/>
      <c r="AQ976" s="317"/>
      <c r="AR976" s="317"/>
      <c r="AS976" s="317"/>
      <c r="AT976" s="317"/>
      <c r="AU976" s="317"/>
      <c r="AV976" s="317"/>
      <c r="AW976" s="317"/>
      <c r="AX976" s="317"/>
      <c r="AY976" s="317"/>
      <c r="AZ976" s="317"/>
      <c r="BA976" s="317"/>
      <c r="BB976" s="317"/>
      <c r="BC976" s="317"/>
      <c r="BD976" s="317"/>
      <c r="BE976" s="317"/>
      <c r="BF976" s="317"/>
      <c r="BG976" s="317"/>
      <c r="BH976" s="317"/>
      <c r="BI976" s="317"/>
      <c r="BJ976" s="317"/>
      <c r="BK976" s="317"/>
      <c r="BL976" s="317"/>
      <c r="BM976" s="317"/>
      <c r="BN976" s="317"/>
      <c r="BO976" s="317"/>
      <c r="BP976" s="317"/>
      <c r="BQ976" s="317"/>
      <c r="BR976" s="317"/>
      <c r="BS976" s="317"/>
      <c r="BT976" s="317"/>
      <c r="BU976" s="317"/>
      <c r="BV976" s="317"/>
      <c r="BW976" s="317"/>
      <c r="BX976" s="317"/>
      <c r="BY976" s="317"/>
      <c r="BZ976" s="317"/>
    </row>
    <row r="977" spans="3:78">
      <c r="C977" s="318"/>
      <c r="D977" s="318"/>
      <c r="E977" s="318"/>
      <c r="F977" s="307"/>
      <c r="G977" s="307"/>
      <c r="H977" s="307"/>
      <c r="I977" s="307"/>
      <c r="J977" s="307"/>
      <c r="K977" s="307"/>
      <c r="L977" s="307"/>
      <c r="M977" s="307"/>
      <c r="N977" s="307"/>
      <c r="O977" s="307"/>
      <c r="P977" s="307"/>
      <c r="Q977" s="307"/>
      <c r="R977" s="307"/>
      <c r="S977" s="307"/>
      <c r="T977" s="307"/>
      <c r="U977" s="307"/>
      <c r="V977" s="307"/>
      <c r="W977" s="317"/>
      <c r="X977" s="317"/>
      <c r="Y977" s="317"/>
      <c r="Z977" s="317"/>
      <c r="AA977" s="317"/>
      <c r="AB977" s="317"/>
      <c r="AC977" s="317"/>
      <c r="AD977" s="317"/>
      <c r="AE977" s="317"/>
      <c r="AF977" s="317"/>
      <c r="AG977" s="317"/>
      <c r="AH977" s="317"/>
      <c r="AI977" s="317"/>
      <c r="AJ977" s="317"/>
      <c r="AK977" s="317"/>
      <c r="AL977" s="317"/>
      <c r="AM977" s="317"/>
      <c r="AN977" s="317"/>
      <c r="AO977" s="317"/>
      <c r="AP977" s="317"/>
      <c r="AQ977" s="317"/>
      <c r="AR977" s="317"/>
      <c r="AS977" s="317"/>
      <c r="AT977" s="317"/>
      <c r="AU977" s="317"/>
      <c r="AV977" s="317"/>
      <c r="AW977" s="317"/>
      <c r="AX977" s="317"/>
      <c r="AY977" s="317"/>
      <c r="AZ977" s="317"/>
      <c r="BA977" s="317"/>
      <c r="BB977" s="317"/>
      <c r="BC977" s="317"/>
      <c r="BD977" s="317"/>
      <c r="BE977" s="317"/>
      <c r="BF977" s="317"/>
      <c r="BG977" s="317"/>
      <c r="BH977" s="317"/>
      <c r="BI977" s="317"/>
      <c r="BJ977" s="317"/>
      <c r="BK977" s="317"/>
      <c r="BL977" s="317"/>
      <c r="BM977" s="317"/>
      <c r="BN977" s="317"/>
      <c r="BO977" s="317"/>
      <c r="BP977" s="317"/>
      <c r="BQ977" s="317"/>
      <c r="BR977" s="317"/>
      <c r="BS977" s="317"/>
      <c r="BT977" s="317"/>
      <c r="BU977" s="317"/>
      <c r="BV977" s="317"/>
      <c r="BW977" s="317"/>
      <c r="BX977" s="317"/>
      <c r="BY977" s="317"/>
      <c r="BZ977" s="317"/>
    </row>
    <row r="978" spans="3:78">
      <c r="C978" s="318"/>
      <c r="D978" s="318"/>
      <c r="E978" s="318"/>
      <c r="F978" s="307"/>
      <c r="G978" s="307"/>
      <c r="H978" s="307"/>
      <c r="I978" s="307"/>
      <c r="J978" s="307"/>
      <c r="K978" s="307"/>
      <c r="L978" s="307"/>
      <c r="M978" s="307"/>
      <c r="N978" s="307"/>
      <c r="O978" s="307"/>
      <c r="P978" s="307"/>
      <c r="Q978" s="307"/>
      <c r="R978" s="307"/>
      <c r="S978" s="307"/>
      <c r="T978" s="307"/>
      <c r="U978" s="307"/>
      <c r="V978" s="307"/>
      <c r="W978" s="317"/>
      <c r="X978" s="317"/>
      <c r="Y978" s="317"/>
      <c r="Z978" s="317"/>
      <c r="AA978" s="317"/>
      <c r="AB978" s="317"/>
      <c r="AC978" s="317"/>
      <c r="AD978" s="317"/>
      <c r="AE978" s="317"/>
      <c r="AF978" s="317"/>
      <c r="AG978" s="317"/>
      <c r="AH978" s="317"/>
      <c r="AI978" s="317"/>
      <c r="AJ978" s="317"/>
      <c r="AK978" s="317"/>
      <c r="AL978" s="317"/>
      <c r="AM978" s="317"/>
      <c r="AN978" s="317"/>
      <c r="AO978" s="317"/>
      <c r="AP978" s="317"/>
      <c r="AQ978" s="317"/>
      <c r="AR978" s="317"/>
      <c r="AS978" s="317"/>
      <c r="AT978" s="317"/>
      <c r="AU978" s="317"/>
      <c r="AV978" s="317"/>
      <c r="AW978" s="317"/>
      <c r="AX978" s="317"/>
      <c r="AY978" s="317"/>
      <c r="AZ978" s="317"/>
      <c r="BA978" s="317"/>
      <c r="BB978" s="317"/>
      <c r="BC978" s="317"/>
      <c r="BD978" s="317"/>
      <c r="BE978" s="317"/>
      <c r="BF978" s="317"/>
      <c r="BG978" s="317"/>
      <c r="BH978" s="317"/>
      <c r="BI978" s="317"/>
      <c r="BJ978" s="317"/>
      <c r="BK978" s="317"/>
      <c r="BL978" s="317"/>
      <c r="BM978" s="317"/>
      <c r="BN978" s="317"/>
      <c r="BO978" s="317"/>
      <c r="BP978" s="317"/>
      <c r="BQ978" s="317"/>
      <c r="BR978" s="317"/>
      <c r="BS978" s="317"/>
      <c r="BT978" s="317"/>
      <c r="BU978" s="317"/>
      <c r="BV978" s="317"/>
      <c r="BW978" s="317"/>
      <c r="BX978" s="317"/>
      <c r="BY978" s="317"/>
      <c r="BZ978" s="317"/>
    </row>
    <row r="979" spans="3:78">
      <c r="C979" s="318"/>
      <c r="D979" s="318"/>
      <c r="E979" s="318"/>
      <c r="F979" s="307"/>
      <c r="G979" s="307"/>
      <c r="H979" s="307"/>
      <c r="I979" s="307"/>
      <c r="J979" s="307"/>
      <c r="K979" s="307"/>
      <c r="L979" s="307"/>
      <c r="M979" s="307"/>
      <c r="N979" s="307"/>
      <c r="O979" s="307"/>
      <c r="P979" s="307"/>
      <c r="Q979" s="307"/>
      <c r="R979" s="307"/>
      <c r="S979" s="307"/>
      <c r="T979" s="307"/>
      <c r="U979" s="307"/>
      <c r="V979" s="307"/>
      <c r="W979" s="317"/>
      <c r="X979" s="317"/>
      <c r="Y979" s="317"/>
      <c r="Z979" s="317"/>
      <c r="AA979" s="317"/>
      <c r="AB979" s="317"/>
      <c r="AC979" s="317"/>
      <c r="AD979" s="317"/>
      <c r="AE979" s="317"/>
      <c r="AF979" s="317"/>
      <c r="AG979" s="317"/>
      <c r="AH979" s="317"/>
      <c r="AI979" s="317"/>
      <c r="AJ979" s="317"/>
      <c r="AK979" s="317"/>
      <c r="AL979" s="317"/>
      <c r="AM979" s="317"/>
      <c r="AN979" s="317"/>
      <c r="AO979" s="317"/>
      <c r="AP979" s="317"/>
      <c r="AQ979" s="317"/>
      <c r="AR979" s="317"/>
      <c r="AS979" s="317"/>
      <c r="AT979" s="317"/>
      <c r="AU979" s="317"/>
      <c r="AV979" s="317"/>
      <c r="AW979" s="317"/>
      <c r="AX979" s="317"/>
      <c r="AY979" s="317"/>
      <c r="AZ979" s="317"/>
      <c r="BA979" s="317"/>
      <c r="BB979" s="317"/>
      <c r="BC979" s="317"/>
      <c r="BD979" s="317"/>
      <c r="BE979" s="317"/>
      <c r="BF979" s="317"/>
      <c r="BG979" s="317"/>
      <c r="BH979" s="317"/>
      <c r="BI979" s="317"/>
      <c r="BJ979" s="317"/>
      <c r="BK979" s="317"/>
      <c r="BL979" s="317"/>
      <c r="BM979" s="317"/>
      <c r="BN979" s="317"/>
      <c r="BO979" s="317"/>
      <c r="BP979" s="317"/>
      <c r="BQ979" s="317"/>
      <c r="BR979" s="317"/>
      <c r="BS979" s="317"/>
      <c r="BT979" s="317"/>
      <c r="BU979" s="317"/>
      <c r="BV979" s="317"/>
      <c r="BW979" s="317"/>
      <c r="BX979" s="317"/>
      <c r="BY979" s="317"/>
      <c r="BZ979" s="317"/>
    </row>
    <row r="980" spans="3:78">
      <c r="C980" s="318"/>
      <c r="D980" s="318"/>
      <c r="E980" s="318"/>
      <c r="F980" s="307"/>
      <c r="G980" s="307"/>
      <c r="H980" s="307"/>
      <c r="I980" s="307"/>
      <c r="J980" s="307"/>
      <c r="K980" s="307"/>
      <c r="L980" s="307"/>
      <c r="M980" s="307"/>
      <c r="N980" s="307"/>
      <c r="O980" s="307"/>
      <c r="P980" s="307"/>
      <c r="Q980" s="307"/>
      <c r="R980" s="307"/>
      <c r="S980" s="307"/>
      <c r="T980" s="307"/>
      <c r="U980" s="307"/>
      <c r="V980" s="307"/>
      <c r="W980" s="317"/>
      <c r="X980" s="317"/>
      <c r="Y980" s="317"/>
      <c r="Z980" s="317"/>
      <c r="AA980" s="317"/>
      <c r="AB980" s="317"/>
      <c r="AC980" s="317"/>
      <c r="AD980" s="317"/>
      <c r="AE980" s="317"/>
      <c r="AF980" s="317"/>
      <c r="AG980" s="317"/>
      <c r="AH980" s="317"/>
      <c r="AI980" s="317"/>
      <c r="AJ980" s="317"/>
      <c r="AK980" s="317"/>
      <c r="AL980" s="317"/>
      <c r="AM980" s="317"/>
      <c r="AN980" s="317"/>
      <c r="AO980" s="317"/>
      <c r="AP980" s="317"/>
      <c r="AQ980" s="317"/>
      <c r="AR980" s="317"/>
      <c r="AS980" s="317"/>
      <c r="AT980" s="317"/>
      <c r="AU980" s="317"/>
      <c r="AV980" s="317"/>
      <c r="AW980" s="317"/>
      <c r="AX980" s="317"/>
      <c r="AY980" s="317"/>
      <c r="AZ980" s="317"/>
      <c r="BA980" s="317"/>
      <c r="BB980" s="317"/>
      <c r="BC980" s="317"/>
      <c r="BD980" s="317"/>
      <c r="BE980" s="317"/>
      <c r="BF980" s="317"/>
      <c r="BG980" s="317"/>
      <c r="BH980" s="317"/>
      <c r="BI980" s="317"/>
      <c r="BJ980" s="317"/>
      <c r="BK980" s="317"/>
      <c r="BL980" s="317"/>
      <c r="BM980" s="317"/>
      <c r="BN980" s="317"/>
      <c r="BO980" s="317"/>
      <c r="BP980" s="317"/>
      <c r="BQ980" s="317"/>
      <c r="BR980" s="317"/>
      <c r="BS980" s="317"/>
      <c r="BT980" s="317"/>
      <c r="BU980" s="317"/>
      <c r="BV980" s="317"/>
      <c r="BW980" s="317"/>
      <c r="BX980" s="317"/>
      <c r="BY980" s="317"/>
      <c r="BZ980" s="317"/>
    </row>
    <row r="981" spans="3:78">
      <c r="C981" s="318"/>
      <c r="D981" s="318"/>
      <c r="E981" s="318"/>
      <c r="F981" s="307"/>
      <c r="G981" s="307"/>
      <c r="H981" s="307"/>
      <c r="I981" s="307"/>
      <c r="J981" s="307"/>
      <c r="K981" s="307"/>
      <c r="L981" s="307"/>
      <c r="M981" s="307"/>
      <c r="N981" s="307"/>
      <c r="O981" s="307"/>
      <c r="P981" s="307"/>
      <c r="Q981" s="307"/>
      <c r="R981" s="307"/>
      <c r="S981" s="307"/>
      <c r="T981" s="307"/>
      <c r="U981" s="307"/>
      <c r="V981" s="307"/>
      <c r="W981" s="317"/>
      <c r="X981" s="317"/>
      <c r="Y981" s="317"/>
      <c r="Z981" s="317"/>
      <c r="AA981" s="317"/>
      <c r="AB981" s="317"/>
      <c r="AC981" s="317"/>
      <c r="AD981" s="317"/>
      <c r="AE981" s="317"/>
      <c r="AF981" s="317"/>
      <c r="AG981" s="317"/>
      <c r="AH981" s="317"/>
      <c r="AI981" s="317"/>
      <c r="AJ981" s="317"/>
      <c r="AK981" s="317"/>
      <c r="AL981" s="317"/>
      <c r="AM981" s="317"/>
      <c r="AN981" s="317"/>
      <c r="AO981" s="317"/>
      <c r="AP981" s="317"/>
      <c r="AQ981" s="317"/>
      <c r="AR981" s="317"/>
      <c r="AS981" s="317"/>
      <c r="AT981" s="317"/>
      <c r="AU981" s="317"/>
      <c r="AV981" s="317"/>
      <c r="AW981" s="317"/>
      <c r="AX981" s="317"/>
      <c r="AY981" s="317"/>
      <c r="AZ981" s="317"/>
      <c r="BA981" s="317"/>
      <c r="BB981" s="317"/>
      <c r="BC981" s="317"/>
      <c r="BD981" s="317"/>
      <c r="BE981" s="317"/>
      <c r="BF981" s="317"/>
      <c r="BG981" s="317"/>
      <c r="BH981" s="317"/>
      <c r="BI981" s="317"/>
      <c r="BJ981" s="317"/>
      <c r="BK981" s="317"/>
      <c r="BL981" s="317"/>
      <c r="BM981" s="317"/>
      <c r="BN981" s="317"/>
      <c r="BO981" s="317"/>
      <c r="BP981" s="317"/>
      <c r="BQ981" s="317"/>
      <c r="BR981" s="317"/>
      <c r="BS981" s="317"/>
      <c r="BT981" s="317"/>
      <c r="BU981" s="317"/>
      <c r="BV981" s="317"/>
      <c r="BW981" s="317"/>
      <c r="BX981" s="317"/>
      <c r="BY981" s="317"/>
      <c r="BZ981" s="317"/>
    </row>
    <row r="982" spans="3:78">
      <c r="C982" s="318"/>
      <c r="D982" s="318"/>
      <c r="E982" s="318"/>
      <c r="F982" s="307"/>
      <c r="G982" s="307"/>
      <c r="H982" s="307"/>
      <c r="I982" s="307"/>
      <c r="J982" s="307"/>
      <c r="K982" s="307"/>
      <c r="L982" s="307"/>
      <c r="M982" s="307"/>
      <c r="N982" s="307"/>
      <c r="O982" s="307"/>
      <c r="P982" s="307"/>
      <c r="Q982" s="307"/>
      <c r="R982" s="307"/>
      <c r="S982" s="307"/>
      <c r="T982" s="307"/>
      <c r="U982" s="307"/>
      <c r="V982" s="307"/>
      <c r="W982" s="317"/>
      <c r="X982" s="317"/>
      <c r="Y982" s="317"/>
      <c r="Z982" s="317"/>
      <c r="AA982" s="317"/>
      <c r="AB982" s="317"/>
      <c r="AC982" s="317"/>
      <c r="AD982" s="317"/>
      <c r="AE982" s="317"/>
      <c r="AF982" s="317"/>
      <c r="AG982" s="317"/>
      <c r="AH982" s="317"/>
      <c r="AI982" s="317"/>
      <c r="AJ982" s="317"/>
      <c r="AK982" s="317"/>
      <c r="AL982" s="317"/>
      <c r="AM982" s="317"/>
      <c r="AN982" s="317"/>
      <c r="AO982" s="317"/>
      <c r="AP982" s="317"/>
      <c r="AQ982" s="317"/>
      <c r="AR982" s="317"/>
      <c r="AS982" s="317"/>
      <c r="AT982" s="317"/>
      <c r="AU982" s="317"/>
      <c r="AV982" s="317"/>
      <c r="AW982" s="317"/>
      <c r="AX982" s="317"/>
      <c r="AY982" s="317"/>
      <c r="AZ982" s="317"/>
      <c r="BA982" s="317"/>
      <c r="BB982" s="317"/>
      <c r="BC982" s="317"/>
      <c r="BD982" s="317"/>
      <c r="BE982" s="317"/>
      <c r="BF982" s="317"/>
      <c r="BG982" s="317"/>
      <c r="BH982" s="317"/>
      <c r="BI982" s="317"/>
      <c r="BJ982" s="317"/>
      <c r="BK982" s="317"/>
      <c r="BL982" s="317"/>
      <c r="BM982" s="317"/>
      <c r="BN982" s="317"/>
      <c r="BO982" s="317"/>
      <c r="BP982" s="317"/>
      <c r="BQ982" s="317"/>
      <c r="BR982" s="317"/>
      <c r="BS982" s="317"/>
      <c r="BT982" s="317"/>
      <c r="BU982" s="317"/>
      <c r="BV982" s="317"/>
      <c r="BW982" s="317"/>
      <c r="BX982" s="317"/>
      <c r="BY982" s="317"/>
      <c r="BZ982" s="317"/>
    </row>
    <row r="983" spans="3:78">
      <c r="C983" s="318"/>
      <c r="D983" s="318"/>
      <c r="E983" s="318"/>
      <c r="F983" s="307"/>
      <c r="G983" s="307"/>
      <c r="H983" s="307"/>
      <c r="I983" s="307"/>
      <c r="J983" s="307"/>
      <c r="K983" s="307"/>
      <c r="L983" s="307"/>
      <c r="M983" s="307"/>
      <c r="N983" s="307"/>
      <c r="O983" s="307"/>
      <c r="P983" s="307"/>
      <c r="Q983" s="307"/>
      <c r="R983" s="307"/>
      <c r="S983" s="307"/>
      <c r="T983" s="307"/>
      <c r="U983" s="307"/>
      <c r="V983" s="307"/>
      <c r="W983" s="317"/>
      <c r="X983" s="317"/>
      <c r="Y983" s="317"/>
      <c r="Z983" s="317"/>
      <c r="AA983" s="317"/>
      <c r="AB983" s="317"/>
      <c r="AC983" s="317"/>
      <c r="AD983" s="317"/>
      <c r="AE983" s="317"/>
      <c r="AF983" s="317"/>
      <c r="AG983" s="317"/>
      <c r="AH983" s="317"/>
      <c r="AI983" s="317"/>
      <c r="AJ983" s="317"/>
      <c r="AK983" s="317"/>
      <c r="AL983" s="317"/>
      <c r="AM983" s="317"/>
      <c r="AN983" s="317"/>
      <c r="AO983" s="317"/>
      <c r="AP983" s="317"/>
      <c r="AQ983" s="317"/>
      <c r="AR983" s="317"/>
      <c r="AS983" s="317"/>
      <c r="AT983" s="317"/>
      <c r="AU983" s="317"/>
      <c r="AV983" s="317"/>
      <c r="AW983" s="317"/>
      <c r="AX983" s="317"/>
      <c r="AY983" s="317"/>
      <c r="AZ983" s="317"/>
      <c r="BA983" s="317"/>
      <c r="BB983" s="317"/>
      <c r="BC983" s="317"/>
      <c r="BD983" s="317"/>
      <c r="BE983" s="317"/>
      <c r="BF983" s="317"/>
      <c r="BG983" s="317"/>
      <c r="BH983" s="317"/>
      <c r="BI983" s="317"/>
      <c r="BJ983" s="317"/>
      <c r="BK983" s="317"/>
      <c r="BL983" s="317"/>
      <c r="BM983" s="317"/>
      <c r="BN983" s="317"/>
      <c r="BO983" s="317"/>
      <c r="BP983" s="317"/>
      <c r="BQ983" s="317"/>
      <c r="BR983" s="317"/>
      <c r="BS983" s="317"/>
      <c r="BT983" s="317"/>
      <c r="BU983" s="317"/>
      <c r="BV983" s="317"/>
      <c r="BW983" s="317"/>
      <c r="BX983" s="317"/>
      <c r="BY983" s="317"/>
      <c r="BZ983" s="317"/>
    </row>
    <row r="984" spans="3:78">
      <c r="C984" s="318"/>
      <c r="D984" s="318"/>
      <c r="E984" s="318"/>
      <c r="F984" s="307"/>
      <c r="G984" s="307"/>
      <c r="H984" s="307"/>
      <c r="I984" s="307"/>
      <c r="J984" s="307"/>
      <c r="K984" s="307"/>
      <c r="L984" s="307"/>
      <c r="M984" s="307"/>
      <c r="N984" s="307"/>
      <c r="O984" s="307"/>
      <c r="P984" s="307"/>
      <c r="Q984" s="307"/>
      <c r="R984" s="307"/>
      <c r="S984" s="307"/>
      <c r="T984" s="307"/>
      <c r="U984" s="307"/>
      <c r="V984" s="307"/>
      <c r="W984" s="317"/>
      <c r="X984" s="317"/>
      <c r="Y984" s="317"/>
      <c r="Z984" s="317"/>
      <c r="AA984" s="317"/>
      <c r="AB984" s="317"/>
      <c r="AC984" s="317"/>
      <c r="AD984" s="317"/>
      <c r="AE984" s="317"/>
      <c r="AF984" s="317"/>
      <c r="AG984" s="317"/>
      <c r="AH984" s="317"/>
      <c r="AI984" s="317"/>
      <c r="AJ984" s="317"/>
      <c r="AK984" s="317"/>
      <c r="AL984" s="317"/>
      <c r="AM984" s="317"/>
      <c r="AN984" s="317"/>
      <c r="AO984" s="317"/>
      <c r="AP984" s="317"/>
      <c r="AQ984" s="317"/>
      <c r="AR984" s="317"/>
      <c r="AS984" s="317"/>
      <c r="AT984" s="317"/>
      <c r="AU984" s="317"/>
      <c r="AV984" s="317"/>
      <c r="AW984" s="317"/>
      <c r="AX984" s="317"/>
      <c r="AY984" s="317"/>
      <c r="AZ984" s="317"/>
      <c r="BA984" s="317"/>
      <c r="BB984" s="317"/>
      <c r="BC984" s="317"/>
      <c r="BD984" s="317"/>
      <c r="BE984" s="317"/>
      <c r="BF984" s="317"/>
      <c r="BG984" s="317"/>
      <c r="BH984" s="317"/>
      <c r="BI984" s="317"/>
      <c r="BJ984" s="317"/>
      <c r="BK984" s="317"/>
      <c r="BL984" s="317"/>
      <c r="BM984" s="317"/>
      <c r="BN984" s="317"/>
      <c r="BO984" s="317"/>
      <c r="BP984" s="317"/>
      <c r="BQ984" s="317"/>
      <c r="BR984" s="317"/>
      <c r="BS984" s="317"/>
      <c r="BT984" s="317"/>
      <c r="BU984" s="317"/>
      <c r="BV984" s="317"/>
      <c r="BW984" s="317"/>
      <c r="BX984" s="317"/>
      <c r="BY984" s="317"/>
      <c r="BZ984" s="317"/>
    </row>
    <row r="985" spans="3:78">
      <c r="C985" s="318"/>
      <c r="D985" s="318"/>
      <c r="E985" s="318"/>
      <c r="F985" s="307"/>
      <c r="G985" s="307"/>
      <c r="H985" s="307"/>
      <c r="I985" s="307"/>
      <c r="J985" s="307"/>
      <c r="K985" s="307"/>
      <c r="L985" s="307"/>
      <c r="M985" s="307"/>
      <c r="N985" s="307"/>
      <c r="O985" s="307"/>
      <c r="P985" s="307"/>
      <c r="Q985" s="307"/>
      <c r="R985" s="307"/>
      <c r="S985" s="307"/>
      <c r="T985" s="307"/>
      <c r="U985" s="307"/>
      <c r="V985" s="307"/>
      <c r="W985" s="317"/>
      <c r="X985" s="317"/>
      <c r="Y985" s="317"/>
      <c r="Z985" s="317"/>
      <c r="AA985" s="317"/>
      <c r="AB985" s="317"/>
      <c r="AC985" s="317"/>
      <c r="AD985" s="317"/>
      <c r="AE985" s="317"/>
      <c r="AF985" s="317"/>
      <c r="AG985" s="317"/>
      <c r="AH985" s="317"/>
      <c r="AI985" s="317"/>
      <c r="AJ985" s="317"/>
      <c r="AK985" s="317"/>
      <c r="AL985" s="317"/>
      <c r="AM985" s="317"/>
      <c r="AN985" s="317"/>
      <c r="AO985" s="317"/>
      <c r="AP985" s="317"/>
      <c r="AQ985" s="317"/>
      <c r="AR985" s="317"/>
      <c r="AS985" s="317"/>
      <c r="AT985" s="317"/>
      <c r="AU985" s="317"/>
      <c r="AV985" s="317"/>
      <c r="AW985" s="317"/>
      <c r="AX985" s="317"/>
      <c r="AY985" s="317"/>
      <c r="AZ985" s="317"/>
      <c r="BA985" s="317"/>
      <c r="BB985" s="317"/>
      <c r="BC985" s="317"/>
      <c r="BD985" s="317"/>
      <c r="BE985" s="317"/>
      <c r="BF985" s="317"/>
      <c r="BG985" s="317"/>
      <c r="BH985" s="317"/>
      <c r="BI985" s="317"/>
      <c r="BJ985" s="317"/>
      <c r="BK985" s="317"/>
      <c r="BL985" s="317"/>
      <c r="BM985" s="317"/>
      <c r="BN985" s="317"/>
      <c r="BO985" s="317"/>
      <c r="BP985" s="317"/>
      <c r="BQ985" s="317"/>
      <c r="BR985" s="317"/>
      <c r="BS985" s="317"/>
      <c r="BT985" s="317"/>
      <c r="BU985" s="317"/>
      <c r="BV985" s="317"/>
      <c r="BW985" s="317"/>
      <c r="BX985" s="317"/>
      <c r="BY985" s="317"/>
      <c r="BZ985" s="317"/>
    </row>
    <row r="986" spans="3:78">
      <c r="C986" s="318"/>
      <c r="D986" s="318"/>
      <c r="E986" s="318"/>
      <c r="F986" s="307"/>
      <c r="G986" s="307"/>
      <c r="H986" s="307"/>
      <c r="I986" s="307"/>
      <c r="J986" s="307"/>
      <c r="K986" s="307"/>
      <c r="L986" s="307"/>
      <c r="M986" s="307"/>
      <c r="N986" s="307"/>
      <c r="O986" s="307"/>
      <c r="P986" s="307"/>
      <c r="Q986" s="307"/>
      <c r="R986" s="307"/>
      <c r="S986" s="307"/>
      <c r="T986" s="307"/>
      <c r="U986" s="307"/>
      <c r="V986" s="307"/>
      <c r="W986" s="317"/>
      <c r="X986" s="317"/>
      <c r="Y986" s="317"/>
      <c r="Z986" s="317"/>
      <c r="AA986" s="317"/>
      <c r="AB986" s="317"/>
      <c r="AC986" s="317"/>
      <c r="AD986" s="317"/>
      <c r="AE986" s="317"/>
      <c r="AF986" s="317"/>
      <c r="AG986" s="317"/>
      <c r="AH986" s="317"/>
      <c r="AI986" s="317"/>
      <c r="AJ986" s="317"/>
      <c r="AK986" s="317"/>
      <c r="AL986" s="317"/>
      <c r="AM986" s="317"/>
      <c r="AN986" s="317"/>
      <c r="AO986" s="317"/>
      <c r="AP986" s="317"/>
      <c r="AQ986" s="317"/>
      <c r="AR986" s="317"/>
      <c r="AS986" s="317"/>
      <c r="AT986" s="317"/>
      <c r="AU986" s="317"/>
      <c r="AV986" s="317"/>
      <c r="AW986" s="317"/>
      <c r="AX986" s="317"/>
      <c r="AY986" s="317"/>
      <c r="AZ986" s="317"/>
      <c r="BA986" s="317"/>
      <c r="BB986" s="317"/>
      <c r="BC986" s="317"/>
      <c r="BD986" s="317"/>
      <c r="BE986" s="317"/>
      <c r="BF986" s="317"/>
      <c r="BG986" s="317"/>
      <c r="BH986" s="317"/>
      <c r="BI986" s="317"/>
      <c r="BJ986" s="317"/>
      <c r="BK986" s="317"/>
      <c r="BL986" s="317"/>
      <c r="BM986" s="317"/>
      <c r="BN986" s="317"/>
      <c r="BO986" s="317"/>
      <c r="BP986" s="317"/>
      <c r="BQ986" s="317"/>
      <c r="BR986" s="317"/>
      <c r="BS986" s="317"/>
      <c r="BT986" s="317"/>
      <c r="BU986" s="317"/>
      <c r="BV986" s="317"/>
      <c r="BW986" s="317"/>
      <c r="BX986" s="317"/>
      <c r="BY986" s="317"/>
      <c r="BZ986" s="317"/>
    </row>
    <row r="987" spans="3:78">
      <c r="C987" s="318"/>
      <c r="D987" s="318"/>
      <c r="E987" s="318"/>
      <c r="F987" s="307"/>
      <c r="G987" s="307"/>
      <c r="H987" s="307"/>
      <c r="I987" s="307"/>
      <c r="J987" s="307"/>
      <c r="K987" s="307"/>
      <c r="L987" s="307"/>
      <c r="M987" s="307"/>
      <c r="N987" s="307"/>
      <c r="O987" s="307"/>
      <c r="P987" s="307"/>
      <c r="Q987" s="307"/>
      <c r="R987" s="307"/>
      <c r="S987" s="307"/>
      <c r="T987" s="307"/>
      <c r="U987" s="307"/>
      <c r="V987" s="307"/>
      <c r="W987" s="317"/>
      <c r="X987" s="317"/>
      <c r="Y987" s="317"/>
      <c r="Z987" s="317"/>
      <c r="AA987" s="317"/>
      <c r="AB987" s="317"/>
      <c r="AC987" s="317"/>
      <c r="AD987" s="317"/>
      <c r="AE987" s="317"/>
      <c r="AF987" s="317"/>
      <c r="AG987" s="317"/>
      <c r="AH987" s="317"/>
      <c r="AI987" s="317"/>
      <c r="AJ987" s="317"/>
      <c r="AK987" s="317"/>
      <c r="AL987" s="317"/>
      <c r="AM987" s="317"/>
      <c r="AN987" s="317"/>
      <c r="AO987" s="317"/>
      <c r="AP987" s="317"/>
      <c r="AQ987" s="317"/>
      <c r="AR987" s="317"/>
      <c r="AS987" s="317"/>
      <c r="AT987" s="317"/>
      <c r="AU987" s="317"/>
      <c r="AV987" s="317"/>
      <c r="AW987" s="317"/>
      <c r="AX987" s="317"/>
      <c r="AY987" s="317"/>
      <c r="AZ987" s="317"/>
      <c r="BA987" s="317"/>
      <c r="BB987" s="317"/>
      <c r="BC987" s="317"/>
      <c r="BD987" s="317"/>
      <c r="BE987" s="317"/>
      <c r="BF987" s="317"/>
      <c r="BG987" s="317"/>
      <c r="BH987" s="317"/>
      <c r="BI987" s="317"/>
      <c r="BJ987" s="317"/>
      <c r="BK987" s="317"/>
      <c r="BL987" s="317"/>
      <c r="BM987" s="317"/>
      <c r="BN987" s="317"/>
      <c r="BO987" s="317"/>
      <c r="BP987" s="317"/>
      <c r="BQ987" s="317"/>
      <c r="BR987" s="317"/>
      <c r="BS987" s="317"/>
      <c r="BT987" s="317"/>
      <c r="BU987" s="317"/>
      <c r="BV987" s="317"/>
      <c r="BW987" s="317"/>
      <c r="BX987" s="317"/>
      <c r="BY987" s="317"/>
      <c r="BZ987" s="317"/>
    </row>
    <row r="988" spans="3:78">
      <c r="C988" s="318"/>
      <c r="D988" s="318"/>
      <c r="E988" s="318"/>
      <c r="F988" s="307"/>
      <c r="G988" s="307"/>
      <c r="H988" s="307"/>
      <c r="I988" s="307"/>
      <c r="J988" s="307"/>
      <c r="K988" s="307"/>
      <c r="L988" s="307"/>
      <c r="M988" s="307"/>
      <c r="N988" s="307"/>
      <c r="O988" s="307"/>
      <c r="P988" s="307"/>
      <c r="Q988" s="307"/>
      <c r="R988" s="307"/>
      <c r="S988" s="307"/>
      <c r="T988" s="307"/>
      <c r="U988" s="307"/>
      <c r="V988" s="307"/>
      <c r="W988" s="317"/>
      <c r="X988" s="317"/>
      <c r="Y988" s="317"/>
      <c r="Z988" s="317"/>
      <c r="AA988" s="317"/>
      <c r="AB988" s="317"/>
      <c r="AC988" s="317"/>
      <c r="AD988" s="317"/>
      <c r="AE988" s="317"/>
      <c r="AF988" s="317"/>
      <c r="AG988" s="317"/>
      <c r="AH988" s="317"/>
      <c r="AI988" s="317"/>
      <c r="AJ988" s="317"/>
      <c r="AK988" s="317"/>
      <c r="AL988" s="317"/>
      <c r="AM988" s="317"/>
      <c r="AN988" s="317"/>
      <c r="AO988" s="317"/>
      <c r="AP988" s="317"/>
      <c r="AQ988" s="317"/>
      <c r="AR988" s="317"/>
      <c r="AS988" s="317"/>
      <c r="AT988" s="317"/>
      <c r="AU988" s="317"/>
      <c r="AV988" s="317"/>
      <c r="AW988" s="317"/>
      <c r="AX988" s="317"/>
      <c r="AY988" s="317"/>
      <c r="AZ988" s="317"/>
      <c r="BA988" s="317"/>
      <c r="BB988" s="317"/>
      <c r="BC988" s="317"/>
      <c r="BD988" s="317"/>
      <c r="BE988" s="317"/>
      <c r="BF988" s="317"/>
      <c r="BG988" s="317"/>
      <c r="BH988" s="317"/>
      <c r="BI988" s="317"/>
      <c r="BJ988" s="317"/>
      <c r="BK988" s="317"/>
      <c r="BL988" s="317"/>
      <c r="BM988" s="317"/>
      <c r="BN988" s="317"/>
      <c r="BO988" s="317"/>
      <c r="BP988" s="317"/>
      <c r="BQ988" s="317"/>
      <c r="BR988" s="317"/>
      <c r="BS988" s="317"/>
      <c r="BT988" s="317"/>
      <c r="BU988" s="317"/>
      <c r="BV988" s="317"/>
      <c r="BW988" s="317"/>
      <c r="BX988" s="317"/>
      <c r="BY988" s="317"/>
      <c r="BZ988" s="317"/>
    </row>
    <row r="989" spans="3:78">
      <c r="C989" s="318"/>
      <c r="D989" s="318"/>
      <c r="E989" s="318"/>
      <c r="F989" s="307"/>
      <c r="G989" s="307"/>
      <c r="H989" s="307"/>
      <c r="I989" s="307"/>
      <c r="J989" s="307"/>
      <c r="K989" s="307"/>
      <c r="L989" s="307"/>
      <c r="M989" s="307"/>
      <c r="N989" s="307"/>
      <c r="O989" s="307"/>
      <c r="P989" s="307"/>
      <c r="Q989" s="307"/>
      <c r="R989" s="307"/>
      <c r="S989" s="307"/>
      <c r="T989" s="307"/>
      <c r="U989" s="307"/>
      <c r="V989" s="307"/>
      <c r="W989" s="317"/>
      <c r="X989" s="317"/>
      <c r="Y989" s="317"/>
      <c r="Z989" s="317"/>
      <c r="AA989" s="317"/>
      <c r="AB989" s="317"/>
      <c r="AC989" s="317"/>
      <c r="AD989" s="317"/>
      <c r="AE989" s="317"/>
      <c r="AF989" s="317"/>
      <c r="AG989" s="317"/>
      <c r="AH989" s="317"/>
      <c r="AI989" s="317"/>
      <c r="AJ989" s="317"/>
      <c r="AK989" s="317"/>
      <c r="AL989" s="317"/>
      <c r="AM989" s="317"/>
      <c r="AN989" s="317"/>
      <c r="AO989" s="317"/>
      <c r="AP989" s="317"/>
      <c r="AQ989" s="317"/>
      <c r="AR989" s="317"/>
      <c r="AS989" s="317"/>
      <c r="AT989" s="317"/>
      <c r="AU989" s="317"/>
      <c r="AV989" s="317"/>
      <c r="AW989" s="317"/>
      <c r="AX989" s="317"/>
      <c r="AY989" s="317"/>
      <c r="AZ989" s="317"/>
      <c r="BA989" s="317"/>
      <c r="BB989" s="317"/>
      <c r="BC989" s="317"/>
      <c r="BD989" s="317"/>
      <c r="BE989" s="317"/>
      <c r="BF989" s="317"/>
      <c r="BG989" s="317"/>
      <c r="BH989" s="317"/>
      <c r="BI989" s="317"/>
      <c r="BJ989" s="317"/>
      <c r="BK989" s="317"/>
      <c r="BL989" s="317"/>
      <c r="BM989" s="317"/>
      <c r="BN989" s="317"/>
      <c r="BO989" s="317"/>
      <c r="BP989" s="317"/>
      <c r="BQ989" s="317"/>
      <c r="BR989" s="317"/>
      <c r="BS989" s="317"/>
      <c r="BT989" s="317"/>
      <c r="BU989" s="317"/>
      <c r="BV989" s="317"/>
      <c r="BW989" s="317"/>
      <c r="BX989" s="317"/>
      <c r="BY989" s="317"/>
      <c r="BZ989" s="317"/>
    </row>
    <row r="990" spans="3:78">
      <c r="C990" s="318"/>
      <c r="D990" s="318"/>
      <c r="E990" s="318"/>
      <c r="F990" s="307"/>
      <c r="G990" s="307"/>
      <c r="H990" s="307"/>
      <c r="I990" s="307"/>
      <c r="J990" s="307"/>
      <c r="K990" s="307"/>
      <c r="L990" s="307"/>
      <c r="M990" s="307"/>
      <c r="N990" s="307"/>
      <c r="O990" s="307"/>
      <c r="P990" s="307"/>
      <c r="Q990" s="307"/>
      <c r="R990" s="307"/>
      <c r="S990" s="307"/>
      <c r="T990" s="307"/>
      <c r="U990" s="307"/>
      <c r="V990" s="307"/>
      <c r="W990" s="317"/>
      <c r="X990" s="317"/>
      <c r="Y990" s="317"/>
      <c r="Z990" s="317"/>
      <c r="AA990" s="317"/>
      <c r="AB990" s="317"/>
      <c r="AC990" s="317"/>
      <c r="AD990" s="317"/>
      <c r="AE990" s="317"/>
      <c r="AF990" s="317"/>
      <c r="AG990" s="317"/>
      <c r="AH990" s="317"/>
      <c r="AI990" s="317"/>
      <c r="AJ990" s="317"/>
      <c r="AK990" s="317"/>
      <c r="AL990" s="317"/>
      <c r="AM990" s="317"/>
      <c r="AN990" s="317"/>
      <c r="AO990" s="317"/>
      <c r="AP990" s="317"/>
      <c r="AQ990" s="317"/>
      <c r="AR990" s="317"/>
      <c r="AS990" s="317"/>
      <c r="AT990" s="317"/>
      <c r="AU990" s="317"/>
      <c r="AV990" s="317"/>
      <c r="AW990" s="317"/>
      <c r="AX990" s="317"/>
      <c r="AY990" s="317"/>
      <c r="AZ990" s="317"/>
      <c r="BA990" s="317"/>
      <c r="BB990" s="317"/>
      <c r="BC990" s="317"/>
      <c r="BD990" s="317"/>
      <c r="BE990" s="317"/>
      <c r="BF990" s="317"/>
      <c r="BG990" s="317"/>
      <c r="BH990" s="317"/>
      <c r="BI990" s="317"/>
      <c r="BJ990" s="317"/>
      <c r="BK990" s="317"/>
      <c r="BL990" s="317"/>
      <c r="BM990" s="317"/>
      <c r="BN990" s="317"/>
      <c r="BO990" s="317"/>
      <c r="BP990" s="317"/>
      <c r="BQ990" s="317"/>
      <c r="BR990" s="317"/>
      <c r="BS990" s="317"/>
      <c r="BT990" s="317"/>
      <c r="BU990" s="317"/>
      <c r="BV990" s="317"/>
      <c r="BW990" s="317"/>
      <c r="BX990" s="317"/>
      <c r="BY990" s="317"/>
      <c r="BZ990" s="317"/>
    </row>
    <row r="991" spans="3:78">
      <c r="C991" s="318"/>
      <c r="D991" s="318"/>
      <c r="E991" s="318"/>
      <c r="F991" s="307"/>
      <c r="G991" s="307"/>
      <c r="H991" s="307"/>
      <c r="I991" s="307"/>
      <c r="J991" s="307"/>
      <c r="K991" s="307"/>
      <c r="L991" s="307"/>
      <c r="M991" s="307"/>
      <c r="N991" s="307"/>
      <c r="O991" s="307"/>
      <c r="P991" s="307"/>
      <c r="Q991" s="307"/>
      <c r="R991" s="307"/>
      <c r="S991" s="307"/>
      <c r="T991" s="307"/>
      <c r="U991" s="307"/>
      <c r="V991" s="307"/>
      <c r="W991" s="317"/>
      <c r="X991" s="317"/>
      <c r="Y991" s="317"/>
      <c r="Z991" s="317"/>
      <c r="AA991" s="317"/>
      <c r="AB991" s="317"/>
      <c r="AC991" s="317"/>
      <c r="AD991" s="317"/>
      <c r="AE991" s="317"/>
      <c r="AF991" s="317"/>
      <c r="AG991" s="317"/>
      <c r="AH991" s="317"/>
      <c r="AI991" s="317"/>
      <c r="AJ991" s="317"/>
      <c r="AK991" s="317"/>
      <c r="AL991" s="317"/>
      <c r="AM991" s="317"/>
      <c r="AN991" s="317"/>
      <c r="AO991" s="317"/>
      <c r="AP991" s="317"/>
      <c r="AQ991" s="317"/>
      <c r="AR991" s="317"/>
      <c r="AS991" s="317"/>
      <c r="AT991" s="317"/>
      <c r="AU991" s="317"/>
      <c r="AV991" s="317"/>
      <c r="AW991" s="317"/>
      <c r="AX991" s="317"/>
      <c r="AY991" s="317"/>
      <c r="AZ991" s="317"/>
      <c r="BA991" s="317"/>
      <c r="BB991" s="317"/>
      <c r="BC991" s="317"/>
      <c r="BD991" s="317"/>
      <c r="BE991" s="317"/>
      <c r="BF991" s="317"/>
      <c r="BG991" s="317"/>
      <c r="BH991" s="317"/>
      <c r="BI991" s="317"/>
      <c r="BJ991" s="317"/>
      <c r="BK991" s="317"/>
      <c r="BL991" s="317"/>
      <c r="BM991" s="317"/>
      <c r="BN991" s="317"/>
      <c r="BO991" s="317"/>
      <c r="BP991" s="317"/>
      <c r="BQ991" s="317"/>
      <c r="BR991" s="317"/>
      <c r="BS991" s="317"/>
      <c r="BT991" s="317"/>
      <c r="BU991" s="317"/>
      <c r="BV991" s="317"/>
      <c r="BW991" s="317"/>
      <c r="BX991" s="317"/>
      <c r="BY991" s="317"/>
      <c r="BZ991" s="317"/>
    </row>
    <row r="992" spans="3:78">
      <c r="C992" s="318"/>
      <c r="D992" s="318"/>
      <c r="E992" s="318"/>
      <c r="F992" s="307"/>
      <c r="G992" s="307"/>
      <c r="H992" s="307"/>
      <c r="I992" s="307"/>
      <c r="J992" s="307"/>
      <c r="K992" s="307"/>
      <c r="L992" s="307"/>
      <c r="M992" s="307"/>
      <c r="N992" s="307"/>
      <c r="O992" s="307"/>
      <c r="P992" s="307"/>
      <c r="Q992" s="307"/>
      <c r="R992" s="307"/>
      <c r="S992" s="307"/>
      <c r="T992" s="307"/>
      <c r="U992" s="307"/>
      <c r="V992" s="307"/>
      <c r="W992" s="317"/>
      <c r="X992" s="317"/>
      <c r="Y992" s="317"/>
      <c r="Z992" s="317"/>
      <c r="AA992" s="317"/>
      <c r="AB992" s="317"/>
      <c r="AC992" s="317"/>
      <c r="AD992" s="317"/>
      <c r="AE992" s="317"/>
      <c r="AF992" s="317"/>
      <c r="AG992" s="317"/>
      <c r="AH992" s="317"/>
      <c r="AI992" s="317"/>
      <c r="AJ992" s="317"/>
      <c r="AK992" s="317"/>
      <c r="AL992" s="317"/>
      <c r="AM992" s="317"/>
      <c r="AN992" s="317"/>
      <c r="AO992" s="317"/>
      <c r="AP992" s="317"/>
      <c r="AQ992" s="317"/>
      <c r="AR992" s="317"/>
      <c r="AS992" s="317"/>
      <c r="AT992" s="317"/>
      <c r="AU992" s="317"/>
      <c r="AV992" s="317"/>
      <c r="AW992" s="317"/>
      <c r="AX992" s="317"/>
      <c r="AY992" s="317"/>
      <c r="AZ992" s="317"/>
      <c r="BA992" s="317"/>
      <c r="BB992" s="317"/>
      <c r="BC992" s="317"/>
      <c r="BD992" s="317"/>
      <c r="BE992" s="317"/>
      <c r="BF992" s="317"/>
      <c r="BG992" s="317"/>
      <c r="BH992" s="317"/>
      <c r="BI992" s="317"/>
      <c r="BJ992" s="317"/>
      <c r="BK992" s="317"/>
      <c r="BL992" s="317"/>
      <c r="BM992" s="317"/>
      <c r="BN992" s="317"/>
      <c r="BO992" s="317"/>
      <c r="BP992" s="317"/>
      <c r="BQ992" s="317"/>
      <c r="BR992" s="317"/>
      <c r="BS992" s="317"/>
      <c r="BT992" s="317"/>
      <c r="BU992" s="317"/>
      <c r="BV992" s="317"/>
      <c r="BW992" s="317"/>
      <c r="BX992" s="317"/>
      <c r="BY992" s="317"/>
      <c r="BZ992" s="317"/>
    </row>
    <row r="993" spans="3:78">
      <c r="C993" s="318"/>
      <c r="D993" s="318"/>
      <c r="E993" s="318"/>
      <c r="F993" s="307"/>
      <c r="G993" s="307"/>
      <c r="H993" s="307"/>
      <c r="I993" s="307"/>
      <c r="J993" s="307"/>
      <c r="K993" s="307"/>
      <c r="L993" s="307"/>
      <c r="M993" s="307"/>
      <c r="N993" s="307"/>
      <c r="O993" s="307"/>
      <c r="P993" s="307"/>
      <c r="Q993" s="307"/>
      <c r="R993" s="307"/>
      <c r="S993" s="307"/>
      <c r="T993" s="307"/>
      <c r="U993" s="307"/>
      <c r="V993" s="307"/>
      <c r="W993" s="317"/>
      <c r="X993" s="317"/>
      <c r="Y993" s="317"/>
      <c r="Z993" s="317"/>
      <c r="AA993" s="317"/>
      <c r="AB993" s="317"/>
      <c r="AC993" s="317"/>
      <c r="AD993" s="317"/>
      <c r="AE993" s="317"/>
      <c r="AF993" s="317"/>
      <c r="AG993" s="317"/>
      <c r="AH993" s="317"/>
      <c r="AI993" s="317"/>
      <c r="AJ993" s="317"/>
      <c r="AK993" s="317"/>
      <c r="AL993" s="317"/>
      <c r="AM993" s="317"/>
      <c r="AN993" s="317"/>
      <c r="AO993" s="317"/>
      <c r="AP993" s="317"/>
      <c r="AQ993" s="317"/>
      <c r="AR993" s="317"/>
      <c r="AS993" s="317"/>
      <c r="AT993" s="317"/>
      <c r="AU993" s="317"/>
      <c r="AV993" s="317"/>
      <c r="AW993" s="317"/>
      <c r="AX993" s="317"/>
      <c r="AY993" s="317"/>
      <c r="AZ993" s="317"/>
      <c r="BA993" s="317"/>
      <c r="BB993" s="317"/>
      <c r="BC993" s="317"/>
      <c r="BD993" s="317"/>
      <c r="BE993" s="317"/>
      <c r="BF993" s="317"/>
      <c r="BG993" s="317"/>
      <c r="BH993" s="317"/>
      <c r="BI993" s="317"/>
      <c r="BJ993" s="317"/>
      <c r="BK993" s="317"/>
      <c r="BL993" s="317"/>
      <c r="BM993" s="317"/>
      <c r="BN993" s="317"/>
      <c r="BO993" s="317"/>
      <c r="BP993" s="317"/>
      <c r="BQ993" s="317"/>
      <c r="BR993" s="317"/>
      <c r="BS993" s="317"/>
      <c r="BT993" s="317"/>
      <c r="BU993" s="317"/>
      <c r="BV993" s="317"/>
      <c r="BW993" s="317"/>
      <c r="BX993" s="317"/>
      <c r="BY993" s="317"/>
      <c r="BZ993" s="317"/>
    </row>
    <row r="994" spans="3:78">
      <c r="C994" s="318"/>
      <c r="D994" s="318"/>
      <c r="E994" s="318"/>
      <c r="F994" s="307"/>
      <c r="G994" s="307"/>
      <c r="H994" s="307"/>
      <c r="I994" s="307"/>
      <c r="J994" s="307"/>
      <c r="K994" s="307"/>
      <c r="L994" s="307"/>
      <c r="M994" s="307"/>
      <c r="N994" s="307"/>
      <c r="O994" s="307"/>
      <c r="P994" s="307"/>
      <c r="Q994" s="307"/>
      <c r="R994" s="307"/>
      <c r="S994" s="307"/>
      <c r="T994" s="307"/>
      <c r="U994" s="307"/>
      <c r="V994" s="307"/>
      <c r="W994" s="317"/>
      <c r="X994" s="317"/>
      <c r="Y994" s="317"/>
      <c r="Z994" s="317"/>
      <c r="AA994" s="317"/>
      <c r="AB994" s="317"/>
      <c r="AC994" s="317"/>
      <c r="AD994" s="317"/>
      <c r="AE994" s="317"/>
      <c r="AF994" s="317"/>
      <c r="AG994" s="317"/>
      <c r="AH994" s="317"/>
      <c r="AI994" s="317"/>
      <c r="AJ994" s="317"/>
      <c r="AK994" s="317"/>
      <c r="AL994" s="317"/>
      <c r="AM994" s="317"/>
      <c r="AN994" s="317"/>
      <c r="AO994" s="317"/>
      <c r="AP994" s="317"/>
      <c r="AQ994" s="317"/>
      <c r="AR994" s="317"/>
      <c r="AS994" s="317"/>
      <c r="AT994" s="317"/>
      <c r="AU994" s="317"/>
      <c r="AV994" s="317"/>
      <c r="AW994" s="317"/>
      <c r="AX994" s="317"/>
      <c r="AY994" s="317"/>
      <c r="AZ994" s="317"/>
      <c r="BA994" s="317"/>
      <c r="BB994" s="317"/>
      <c r="BC994" s="317"/>
      <c r="BD994" s="317"/>
      <c r="BE994" s="317"/>
      <c r="BF994" s="317"/>
      <c r="BG994" s="317"/>
      <c r="BH994" s="317"/>
      <c r="BI994" s="317"/>
      <c r="BJ994" s="317"/>
      <c r="BK994" s="317"/>
      <c r="BL994" s="317"/>
      <c r="BM994" s="317"/>
      <c r="BN994" s="317"/>
      <c r="BO994" s="317"/>
      <c r="BP994" s="317"/>
      <c r="BQ994" s="317"/>
      <c r="BR994" s="317"/>
      <c r="BS994" s="317"/>
      <c r="BT994" s="317"/>
      <c r="BU994" s="317"/>
      <c r="BV994" s="317"/>
      <c r="BW994" s="317"/>
      <c r="BX994" s="317"/>
      <c r="BY994" s="317"/>
      <c r="BZ994" s="317"/>
    </row>
    <row r="995" spans="3:78">
      <c r="C995" s="318"/>
      <c r="D995" s="318"/>
      <c r="E995" s="318"/>
      <c r="F995" s="307"/>
      <c r="G995" s="307"/>
      <c r="H995" s="307"/>
      <c r="I995" s="307"/>
      <c r="J995" s="307"/>
      <c r="K995" s="307"/>
      <c r="L995" s="307"/>
      <c r="M995" s="307"/>
      <c r="N995" s="307"/>
      <c r="O995" s="307"/>
      <c r="P995" s="307"/>
      <c r="Q995" s="307"/>
      <c r="R995" s="307"/>
      <c r="S995" s="307"/>
      <c r="T995" s="307"/>
      <c r="U995" s="307"/>
      <c r="V995" s="307"/>
      <c r="W995" s="317"/>
      <c r="X995" s="317"/>
      <c r="Y995" s="317"/>
      <c r="Z995" s="317"/>
      <c r="AA995" s="317"/>
      <c r="AB995" s="317"/>
      <c r="AC995" s="317"/>
      <c r="AD995" s="317"/>
      <c r="AE995" s="317"/>
      <c r="AF995" s="317"/>
      <c r="AG995" s="317"/>
      <c r="AH995" s="317"/>
      <c r="AI995" s="317"/>
      <c r="AJ995" s="317"/>
      <c r="AK995" s="317"/>
      <c r="AL995" s="317"/>
      <c r="AM995" s="317"/>
      <c r="AN995" s="317"/>
      <c r="AO995" s="317"/>
      <c r="AP995" s="317"/>
      <c r="AQ995" s="317"/>
      <c r="AR995" s="317"/>
      <c r="AS995" s="317"/>
      <c r="AT995" s="317"/>
      <c r="AU995" s="317"/>
      <c r="AV995" s="317"/>
      <c r="AW995" s="317"/>
      <c r="AX995" s="317"/>
      <c r="AY995" s="317"/>
      <c r="AZ995" s="317"/>
      <c r="BA995" s="317"/>
      <c r="BB995" s="317"/>
      <c r="BC995" s="317"/>
      <c r="BD995" s="317"/>
      <c r="BE995" s="317"/>
      <c r="BF995" s="317"/>
      <c r="BG995" s="317"/>
      <c r="BH995" s="317"/>
      <c r="BI995" s="317"/>
      <c r="BJ995" s="317"/>
      <c r="BK995" s="317"/>
      <c r="BL995" s="317"/>
      <c r="BM995" s="317"/>
      <c r="BN995" s="317"/>
      <c r="BO995" s="317"/>
      <c r="BP995" s="317"/>
      <c r="BQ995" s="317"/>
      <c r="BR995" s="317"/>
      <c r="BS995" s="317"/>
      <c r="BT995" s="317"/>
      <c r="BU995" s="317"/>
      <c r="BV995" s="317"/>
      <c r="BW995" s="317"/>
      <c r="BX995" s="317"/>
      <c r="BY995" s="317"/>
      <c r="BZ995" s="317"/>
    </row>
    <row r="996" spans="3:78">
      <c r="C996" s="318"/>
      <c r="D996" s="318"/>
      <c r="E996" s="318"/>
      <c r="F996" s="307"/>
      <c r="G996" s="307"/>
      <c r="H996" s="307"/>
      <c r="I996" s="307"/>
      <c r="J996" s="307"/>
      <c r="K996" s="307"/>
      <c r="L996" s="307"/>
      <c r="M996" s="307"/>
      <c r="N996" s="307"/>
      <c r="O996" s="307"/>
      <c r="P996" s="307"/>
      <c r="Q996" s="307"/>
      <c r="R996" s="307"/>
      <c r="S996" s="307"/>
      <c r="T996" s="307"/>
      <c r="U996" s="307"/>
      <c r="V996" s="307"/>
      <c r="W996" s="317"/>
      <c r="X996" s="317"/>
      <c r="Y996" s="317"/>
      <c r="Z996" s="317"/>
      <c r="AA996" s="317"/>
      <c r="AB996" s="317"/>
      <c r="AC996" s="317"/>
      <c r="AD996" s="317"/>
      <c r="AE996" s="317"/>
      <c r="AF996" s="317"/>
      <c r="AG996" s="317"/>
      <c r="AH996" s="317"/>
      <c r="AI996" s="317"/>
      <c r="AJ996" s="317"/>
      <c r="AK996" s="317"/>
      <c r="AL996" s="317"/>
      <c r="AM996" s="317"/>
      <c r="AN996" s="317"/>
      <c r="AO996" s="317"/>
      <c r="AP996" s="317"/>
      <c r="AQ996" s="317"/>
      <c r="AR996" s="317"/>
      <c r="AS996" s="317"/>
      <c r="AT996" s="317"/>
      <c r="AU996" s="317"/>
      <c r="AV996" s="317"/>
      <c r="AW996" s="317"/>
      <c r="AX996" s="317"/>
      <c r="AY996" s="317"/>
      <c r="AZ996" s="317"/>
      <c r="BA996" s="317"/>
      <c r="BB996" s="317"/>
      <c r="BC996" s="317"/>
      <c r="BD996" s="317"/>
      <c r="BE996" s="317"/>
      <c r="BF996" s="317"/>
      <c r="BG996" s="317"/>
      <c r="BH996" s="317"/>
      <c r="BI996" s="317"/>
      <c r="BJ996" s="317"/>
      <c r="BK996" s="317"/>
      <c r="BL996" s="317"/>
      <c r="BM996" s="317"/>
      <c r="BN996" s="317"/>
      <c r="BO996" s="317"/>
      <c r="BP996" s="317"/>
      <c r="BQ996" s="317"/>
      <c r="BR996" s="317"/>
      <c r="BS996" s="317"/>
      <c r="BT996" s="317"/>
      <c r="BU996" s="317"/>
      <c r="BV996" s="317"/>
      <c r="BW996" s="317"/>
      <c r="BX996" s="317"/>
      <c r="BY996" s="317"/>
      <c r="BZ996" s="317"/>
    </row>
    <row r="997" spans="3:78">
      <c r="C997" s="318"/>
      <c r="D997" s="318"/>
      <c r="E997" s="318"/>
      <c r="F997" s="307"/>
      <c r="G997" s="307"/>
      <c r="H997" s="307"/>
      <c r="I997" s="307"/>
      <c r="J997" s="307"/>
      <c r="K997" s="307"/>
      <c r="L997" s="307"/>
      <c r="M997" s="307"/>
      <c r="N997" s="307"/>
      <c r="O997" s="307"/>
      <c r="P997" s="307"/>
      <c r="Q997" s="307"/>
      <c r="R997" s="307"/>
      <c r="S997" s="307"/>
      <c r="T997" s="307"/>
      <c r="U997" s="307"/>
      <c r="V997" s="307"/>
      <c r="W997" s="317"/>
      <c r="X997" s="317"/>
      <c r="Y997" s="317"/>
      <c r="Z997" s="317"/>
      <c r="AA997" s="317"/>
      <c r="AB997" s="317"/>
      <c r="AC997" s="317"/>
      <c r="AD997" s="317"/>
      <c r="AE997" s="317"/>
      <c r="AF997" s="317"/>
      <c r="AG997" s="317"/>
      <c r="AH997" s="317"/>
      <c r="AI997" s="317"/>
      <c r="AJ997" s="317"/>
      <c r="AK997" s="317"/>
      <c r="AL997" s="317"/>
      <c r="AM997" s="317"/>
      <c r="AN997" s="317"/>
      <c r="AO997" s="317"/>
      <c r="AP997" s="317"/>
      <c r="AQ997" s="317"/>
      <c r="AR997" s="317"/>
      <c r="AS997" s="317"/>
      <c r="AT997" s="317"/>
      <c r="AU997" s="317"/>
      <c r="AV997" s="317"/>
      <c r="AW997" s="317"/>
      <c r="AX997" s="317"/>
      <c r="AY997" s="317"/>
      <c r="AZ997" s="317"/>
      <c r="BA997" s="317"/>
      <c r="BB997" s="317"/>
      <c r="BC997" s="317"/>
      <c r="BD997" s="317"/>
      <c r="BE997" s="317"/>
      <c r="BF997" s="317"/>
      <c r="BG997" s="317"/>
      <c r="BH997" s="317"/>
      <c r="BI997" s="317"/>
      <c r="BJ997" s="317"/>
      <c r="BK997" s="317"/>
      <c r="BL997" s="317"/>
      <c r="BM997" s="317"/>
      <c r="BN997" s="317"/>
      <c r="BO997" s="317"/>
      <c r="BP997" s="317"/>
      <c r="BQ997" s="317"/>
      <c r="BR997" s="317"/>
      <c r="BS997" s="317"/>
      <c r="BT997" s="317"/>
      <c r="BU997" s="317"/>
      <c r="BV997" s="317"/>
      <c r="BW997" s="317"/>
      <c r="BX997" s="317"/>
      <c r="BY997" s="317"/>
      <c r="BZ997" s="317"/>
    </row>
    <row r="998" spans="3:78">
      <c r="C998" s="318"/>
      <c r="D998" s="318"/>
      <c r="E998" s="318"/>
      <c r="F998" s="307"/>
      <c r="G998" s="307"/>
      <c r="H998" s="307"/>
      <c r="I998" s="307"/>
      <c r="J998" s="307"/>
      <c r="K998" s="307"/>
      <c r="L998" s="307"/>
      <c r="M998" s="307"/>
      <c r="N998" s="307"/>
      <c r="O998" s="307"/>
      <c r="P998" s="307"/>
      <c r="Q998" s="307"/>
      <c r="R998" s="307"/>
      <c r="S998" s="307"/>
      <c r="T998" s="307"/>
      <c r="U998" s="307"/>
      <c r="V998" s="307"/>
      <c r="W998" s="317"/>
      <c r="X998" s="317"/>
      <c r="Y998" s="317"/>
      <c r="Z998" s="317"/>
      <c r="AA998" s="317"/>
      <c r="AB998" s="317"/>
      <c r="AC998" s="317"/>
      <c r="AD998" s="317"/>
      <c r="AE998" s="317"/>
      <c r="AF998" s="317"/>
      <c r="AG998" s="317"/>
      <c r="AH998" s="317"/>
      <c r="AI998" s="317"/>
      <c r="AJ998" s="317"/>
      <c r="AK998" s="317"/>
      <c r="AL998" s="317"/>
      <c r="AM998" s="317"/>
      <c r="AN998" s="317"/>
      <c r="AO998" s="317"/>
      <c r="AP998" s="317"/>
      <c r="AQ998" s="317"/>
      <c r="AR998" s="317"/>
      <c r="AS998" s="317"/>
      <c r="AT998" s="317"/>
      <c r="AU998" s="317"/>
      <c r="AV998" s="317"/>
      <c r="AW998" s="317"/>
      <c r="AX998" s="317"/>
      <c r="AY998" s="317"/>
      <c r="AZ998" s="317"/>
      <c r="BA998" s="317"/>
      <c r="BB998" s="317"/>
      <c r="BC998" s="317"/>
      <c r="BD998" s="317"/>
      <c r="BE998" s="317"/>
      <c r="BF998" s="317"/>
      <c r="BG998" s="317"/>
      <c r="BH998" s="317"/>
      <c r="BI998" s="317"/>
      <c r="BJ998" s="317"/>
      <c r="BK998" s="317"/>
      <c r="BL998" s="317"/>
      <c r="BM998" s="317"/>
      <c r="BN998" s="317"/>
      <c r="BO998" s="317"/>
      <c r="BP998" s="317"/>
      <c r="BQ998" s="317"/>
      <c r="BR998" s="317"/>
      <c r="BS998" s="317"/>
      <c r="BT998" s="317"/>
      <c r="BU998" s="317"/>
      <c r="BV998" s="317"/>
      <c r="BW998" s="317"/>
      <c r="BX998" s="317"/>
      <c r="BY998" s="317"/>
      <c r="BZ998" s="317"/>
    </row>
    <row r="999" spans="3:78">
      <c r="C999" s="318"/>
      <c r="D999" s="318"/>
      <c r="E999" s="318"/>
      <c r="F999" s="307"/>
      <c r="G999" s="307"/>
      <c r="H999" s="307"/>
      <c r="I999" s="307"/>
      <c r="J999" s="307"/>
      <c r="K999" s="307"/>
      <c r="L999" s="307"/>
      <c r="M999" s="307"/>
      <c r="N999" s="307"/>
      <c r="O999" s="307"/>
      <c r="P999" s="307"/>
      <c r="Q999" s="307"/>
      <c r="R999" s="307"/>
      <c r="S999" s="307"/>
      <c r="T999" s="307"/>
      <c r="U999" s="307"/>
      <c r="V999" s="307"/>
      <c r="W999" s="317"/>
      <c r="X999" s="317"/>
      <c r="Y999" s="317"/>
      <c r="Z999" s="317"/>
      <c r="AA999" s="317"/>
      <c r="AB999" s="317"/>
      <c r="AC999" s="317"/>
      <c r="AD999" s="317"/>
      <c r="AE999" s="317"/>
      <c r="AF999" s="317"/>
      <c r="AG999" s="317"/>
      <c r="AH999" s="317"/>
      <c r="AI999" s="317"/>
      <c r="AJ999" s="317"/>
      <c r="AK999" s="317"/>
      <c r="AL999" s="317"/>
      <c r="AM999" s="317"/>
      <c r="AN999" s="317"/>
      <c r="AO999" s="317"/>
      <c r="AP999" s="317"/>
      <c r="AQ999" s="317"/>
      <c r="AR999" s="317"/>
      <c r="AS999" s="317"/>
      <c r="AT999" s="317"/>
      <c r="AU999" s="317"/>
      <c r="AV999" s="317"/>
      <c r="AW999" s="317"/>
      <c r="AX999" s="317"/>
      <c r="AY999" s="317"/>
      <c r="AZ999" s="317"/>
      <c r="BA999" s="317"/>
      <c r="BB999" s="317"/>
      <c r="BC999" s="317"/>
      <c r="BD999" s="317"/>
      <c r="BE999" s="317"/>
      <c r="BF999" s="317"/>
      <c r="BG999" s="317"/>
      <c r="BH999" s="317"/>
      <c r="BI999" s="317"/>
      <c r="BJ999" s="317"/>
      <c r="BK999" s="317"/>
      <c r="BL999" s="317"/>
      <c r="BM999" s="317"/>
      <c r="BN999" s="317"/>
      <c r="BO999" s="317"/>
      <c r="BP999" s="317"/>
      <c r="BQ999" s="317"/>
      <c r="BR999" s="317"/>
      <c r="BS999" s="317"/>
      <c r="BT999" s="317"/>
      <c r="BU999" s="317"/>
      <c r="BV999" s="317"/>
      <c r="BW999" s="317"/>
      <c r="BX999" s="317"/>
      <c r="BY999" s="317"/>
      <c r="BZ999" s="317"/>
    </row>
    <row r="1000" spans="3:78">
      <c r="C1000" s="318"/>
      <c r="D1000" s="318"/>
      <c r="E1000" s="318"/>
      <c r="F1000" s="307"/>
      <c r="G1000" s="307"/>
      <c r="H1000" s="307"/>
      <c r="I1000" s="307"/>
      <c r="J1000" s="307"/>
      <c r="K1000" s="307"/>
      <c r="L1000" s="307"/>
      <c r="M1000" s="307"/>
      <c r="N1000" s="307"/>
      <c r="O1000" s="307"/>
      <c r="P1000" s="307"/>
      <c r="Q1000" s="307"/>
      <c r="R1000" s="307"/>
      <c r="S1000" s="307"/>
      <c r="T1000" s="307"/>
      <c r="U1000" s="307"/>
      <c r="V1000" s="307"/>
      <c r="W1000" s="317"/>
      <c r="X1000" s="317"/>
      <c r="Y1000" s="317"/>
      <c r="Z1000" s="317"/>
      <c r="AA1000" s="317"/>
      <c r="AB1000" s="317"/>
      <c r="AC1000" s="317"/>
      <c r="AD1000" s="317"/>
      <c r="AE1000" s="317"/>
      <c r="AF1000" s="317"/>
      <c r="AG1000" s="317"/>
      <c r="AH1000" s="317"/>
      <c r="AI1000" s="317"/>
      <c r="AJ1000" s="317"/>
      <c r="AK1000" s="317"/>
      <c r="AL1000" s="317"/>
      <c r="AM1000" s="317"/>
      <c r="AN1000" s="317"/>
      <c r="AO1000" s="317"/>
      <c r="AP1000" s="317"/>
      <c r="AQ1000" s="317"/>
      <c r="AR1000" s="317"/>
      <c r="AS1000" s="317"/>
      <c r="AT1000" s="317"/>
      <c r="AU1000" s="317"/>
      <c r="AV1000" s="317"/>
      <c r="AW1000" s="317"/>
      <c r="AX1000" s="317"/>
      <c r="AY1000" s="317"/>
      <c r="AZ1000" s="317"/>
      <c r="BA1000" s="317"/>
      <c r="BB1000" s="317"/>
      <c r="BC1000" s="317"/>
      <c r="BD1000" s="317"/>
      <c r="BE1000" s="317"/>
      <c r="BF1000" s="317"/>
      <c r="BG1000" s="317"/>
      <c r="BH1000" s="317"/>
      <c r="BI1000" s="317"/>
      <c r="BJ1000" s="317"/>
      <c r="BK1000" s="317"/>
      <c r="BL1000" s="317"/>
      <c r="BM1000" s="317"/>
      <c r="BN1000" s="317"/>
      <c r="BO1000" s="317"/>
      <c r="BP1000" s="317"/>
      <c r="BQ1000" s="317"/>
      <c r="BR1000" s="317"/>
      <c r="BS1000" s="317"/>
      <c r="BT1000" s="317"/>
      <c r="BU1000" s="317"/>
      <c r="BV1000" s="317"/>
      <c r="BW1000" s="317"/>
      <c r="BX1000" s="317"/>
      <c r="BY1000" s="317"/>
      <c r="BZ1000" s="317"/>
    </row>
  </sheetData>
  <sheetProtection formatRows="0"/>
  <sortState ref="A3:S33">
    <sortCondition ref="A6"/>
  </sortState>
  <phoneticPr fontId="3" type="noConversion"/>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61793" r:id="rId5" name="Button 1">
              <controlPr defaultSize="0" print="0" autoFill="0" autoPict="0" macro="[0]!Functions_DB_HWP_USD">
                <anchor moveWithCells="1" sizeWithCells="1">
                  <from>
                    <xdr:col>0</xdr:col>
                    <xdr:colOff>76200</xdr:colOff>
                    <xdr:row>1</xdr:row>
                    <xdr:rowOff>69850</xdr:rowOff>
                  </from>
                  <to>
                    <xdr:col>0</xdr:col>
                    <xdr:colOff>2247900</xdr:colOff>
                    <xdr:row>1</xdr:row>
                    <xdr:rowOff>323850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ivot_2_KRW">
    <tabColor theme="5" tint="0.59999389629810485"/>
  </sheetPr>
  <dimension ref="A1:BZ10000"/>
  <sheetViews>
    <sheetView showGridLines="0" zoomScale="70" zoomScaleNormal="70" workbookViewId="0"/>
  </sheetViews>
  <sheetFormatPr defaultRowHeight="17"/>
  <cols>
    <col min="1" max="1" width="26.33203125" bestFit="1" customWidth="1"/>
    <col min="2" max="2" width="13.4140625" bestFit="1" customWidth="1"/>
    <col min="3" max="3" width="11.75" style="244" bestFit="1" customWidth="1"/>
    <col min="4" max="4" width="10.58203125" style="244" bestFit="1" customWidth="1"/>
    <col min="5" max="5" width="7.5" style="244" bestFit="1" customWidth="1"/>
    <col min="6" max="9" width="7.5" style="243" bestFit="1" customWidth="1"/>
    <col min="10" max="10" width="9.75" style="243" bestFit="1" customWidth="1"/>
    <col min="11" max="11" width="7.25" style="243" bestFit="1" customWidth="1"/>
    <col min="12" max="14" width="6.58203125" style="243" bestFit="1" customWidth="1"/>
    <col min="15" max="15" width="9.75" style="243" bestFit="1" customWidth="1"/>
    <col min="16" max="16" width="7.08203125" style="243" bestFit="1" customWidth="1"/>
    <col min="17" max="17" width="5.08203125" style="243" bestFit="1" customWidth="1"/>
    <col min="18" max="18" width="9.75" style="243" bestFit="1" customWidth="1"/>
    <col min="19" max="19" width="7.25" style="243" bestFit="1" customWidth="1"/>
    <col min="20" max="22" width="5.08203125" style="243" bestFit="1" customWidth="1"/>
    <col min="23" max="23" width="9.75" style="244" bestFit="1" customWidth="1"/>
    <col min="24" max="24" width="7.25" style="244" bestFit="1" customWidth="1"/>
    <col min="25" max="27" width="5.08203125" style="244" bestFit="1" customWidth="1"/>
    <col min="28" max="28" width="9.75" style="244" bestFit="1" customWidth="1"/>
    <col min="29" max="30" width="7.75" style="244" bestFit="1" customWidth="1"/>
    <col min="31" max="31" width="9.75" style="244" bestFit="1" customWidth="1"/>
    <col min="32" max="32" width="7.25" style="244" bestFit="1" customWidth="1"/>
    <col min="33" max="35" width="4" style="244" bestFit="1" customWidth="1"/>
    <col min="36" max="36" width="9.75" style="244" bestFit="1" customWidth="1"/>
    <col min="37" max="37" width="7.08203125" style="244" bestFit="1" customWidth="1"/>
    <col min="38" max="40" width="6.58203125" style="244" bestFit="1" customWidth="1"/>
    <col min="41" max="41" width="9.75" style="244" bestFit="1" customWidth="1"/>
    <col min="42" max="42" width="7.25" style="244" bestFit="1" customWidth="1"/>
    <col min="43" max="44" width="6.58203125" style="244" bestFit="1" customWidth="1"/>
    <col min="45" max="45" width="5.08203125" style="244" bestFit="1" customWidth="1"/>
    <col min="46" max="46" width="9.75" style="244" bestFit="1" customWidth="1"/>
    <col min="47" max="47" width="7.75" style="244" bestFit="1" customWidth="1"/>
    <col min="48" max="50" width="5.08203125" style="244" bestFit="1" customWidth="1"/>
    <col min="51" max="51" width="9.75" style="244" bestFit="1" customWidth="1"/>
    <col min="52" max="52" width="7.25" style="244" bestFit="1" customWidth="1"/>
    <col min="53" max="55" width="5.08203125" style="244" bestFit="1" customWidth="1"/>
    <col min="56" max="56" width="9.75" style="244" bestFit="1" customWidth="1"/>
    <col min="57" max="57" width="7.25" style="244" bestFit="1" customWidth="1"/>
    <col min="58" max="60" width="5.08203125" style="244" bestFit="1" customWidth="1"/>
    <col min="61" max="61" width="9.75" style="244" bestFit="1" customWidth="1"/>
    <col min="62" max="62" width="7.25" style="244" bestFit="1" customWidth="1"/>
    <col min="63" max="65" width="5.08203125" style="244" bestFit="1" customWidth="1"/>
    <col min="66" max="66" width="9.75" style="244" bestFit="1" customWidth="1"/>
    <col min="67" max="67" width="7.25" style="244" bestFit="1" customWidth="1"/>
    <col min="68" max="70" width="5.08203125" style="244" bestFit="1" customWidth="1"/>
    <col min="71" max="71" width="9.75" style="244" bestFit="1" customWidth="1"/>
    <col min="72" max="72" width="7.25" style="244" bestFit="1" customWidth="1"/>
    <col min="73" max="75" width="5.08203125" style="244" bestFit="1" customWidth="1"/>
    <col min="76" max="76" width="9.75" style="244" bestFit="1" customWidth="1"/>
    <col min="77" max="77" width="7.25" style="244" bestFit="1" customWidth="1"/>
    <col min="78" max="78" width="5.08203125" style="244" bestFit="1" customWidth="1"/>
    <col min="79" max="80" width="5.08203125" bestFit="1" customWidth="1"/>
    <col min="81" max="81" width="9.75" bestFit="1" customWidth="1"/>
    <col min="82" max="82" width="7.25" bestFit="1" customWidth="1"/>
    <col min="83" max="85" width="5.08203125" bestFit="1" customWidth="1"/>
    <col min="86" max="86" width="9.75" bestFit="1" customWidth="1"/>
    <col min="87" max="87" width="7.25" bestFit="1" customWidth="1"/>
    <col min="88" max="90" width="5.08203125" bestFit="1" customWidth="1"/>
    <col min="91" max="91" width="9.75" bestFit="1" customWidth="1"/>
    <col min="92" max="92" width="7.25" bestFit="1" customWidth="1"/>
    <col min="93" max="95" width="5.08203125" bestFit="1" customWidth="1"/>
    <col min="96" max="96" width="9.75" bestFit="1" customWidth="1"/>
    <col min="97" max="97" width="7.25" bestFit="1" customWidth="1"/>
    <col min="98" max="100" width="5.08203125" bestFit="1" customWidth="1"/>
    <col min="101" max="101" width="9.75" bestFit="1" customWidth="1"/>
    <col min="102" max="102" width="7.25" bestFit="1" customWidth="1"/>
    <col min="103" max="105" width="5.08203125" bestFit="1" customWidth="1"/>
    <col min="106" max="106" width="9.75" bestFit="1" customWidth="1"/>
    <col min="107" max="107" width="7.25" bestFit="1" customWidth="1"/>
    <col min="108" max="110" width="5.08203125" bestFit="1" customWidth="1"/>
    <col min="111" max="111" width="9.75" bestFit="1" customWidth="1"/>
    <col min="112" max="112" width="7.75" bestFit="1" customWidth="1"/>
  </cols>
  <sheetData>
    <row r="1" spans="1:78" s="248" customFormat="1" ht="16.399999999999999" customHeight="1">
      <c r="A1" s="248" t="s">
        <v>183</v>
      </c>
      <c r="B1" s="337" t="s">
        <v>2361</v>
      </c>
      <c r="C1" s="249"/>
      <c r="D1" s="249"/>
      <c r="E1" s="249"/>
      <c r="F1" s="249"/>
      <c r="G1" s="249"/>
      <c r="H1" s="249"/>
      <c r="I1" s="249"/>
      <c r="J1" s="249"/>
      <c r="K1" s="249"/>
      <c r="L1" s="249"/>
      <c r="M1" s="249"/>
      <c r="N1" s="249"/>
      <c r="O1" s="249"/>
      <c r="P1" s="249"/>
      <c r="Q1" s="249"/>
      <c r="R1" s="249"/>
      <c r="S1" s="249"/>
      <c r="T1" s="249"/>
      <c r="U1" s="249"/>
      <c r="V1" s="249"/>
    </row>
    <row r="2" spans="1:78" s="248" customFormat="1" ht="90" customHeight="1">
      <c r="A2" s="275" t="s">
        <v>1945</v>
      </c>
      <c r="B2" s="337"/>
      <c r="C2" s="249"/>
      <c r="D2" s="249"/>
      <c r="E2" s="249"/>
      <c r="F2" s="249"/>
      <c r="G2" s="249"/>
      <c r="H2" s="249"/>
      <c r="I2" s="249"/>
      <c r="J2" s="249"/>
      <c r="K2" s="249"/>
      <c r="L2" s="249"/>
      <c r="M2" s="249"/>
      <c r="N2" s="249"/>
      <c r="O2" s="249"/>
      <c r="P2" s="249"/>
      <c r="Q2" s="249"/>
      <c r="R2" s="249"/>
      <c r="S2" s="249"/>
      <c r="T2" s="249"/>
      <c r="U2" s="249"/>
      <c r="V2" s="249"/>
    </row>
    <row r="3" spans="1:78" s="248" customFormat="1" ht="17.5" thickBot="1">
      <c r="A3" s="341" t="s">
        <v>161</v>
      </c>
      <c r="B3" s="338" t="s">
        <v>1946</v>
      </c>
      <c r="C3" s="308" t="s">
        <v>1947</v>
      </c>
    </row>
    <row r="4" spans="1:78" s="248" customFormat="1">
      <c r="A4" s="351" t="s">
        <v>1942</v>
      </c>
      <c r="B4" s="445"/>
      <c r="C4" s="320"/>
    </row>
    <row r="5" spans="1:78" s="250" customFormat="1" ht="17.5" thickBot="1">
      <c r="A5" s="354" t="s">
        <v>1942</v>
      </c>
      <c r="B5" s="447"/>
      <c r="C5" s="321"/>
      <c r="D5" s="248"/>
      <c r="E5" s="248"/>
      <c r="F5" s="248"/>
      <c r="G5" s="248"/>
      <c r="H5" s="248"/>
      <c r="I5" s="248"/>
    </row>
    <row r="6" spans="1:78">
      <c r="A6" s="356" t="s">
        <v>1942</v>
      </c>
      <c r="B6" s="448"/>
      <c r="C6" s="324"/>
      <c r="D6" s="246"/>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row>
    <row r="7" spans="1:78">
      <c r="A7" s="355" t="s">
        <v>1942</v>
      </c>
      <c r="B7" s="449"/>
      <c r="C7" s="322"/>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246"/>
      <c r="AZ7" s="246"/>
      <c r="BA7" s="246"/>
      <c r="BB7" s="246"/>
      <c r="BC7" s="246"/>
      <c r="BD7" s="246"/>
      <c r="BE7" s="246"/>
      <c r="BF7" s="246"/>
      <c r="BG7" s="246"/>
      <c r="BH7" s="246"/>
      <c r="BI7" s="246"/>
      <c r="BJ7" s="246"/>
      <c r="BK7" s="246"/>
      <c r="BL7" s="246"/>
      <c r="BM7" s="246"/>
      <c r="BN7" s="246"/>
      <c r="BO7" s="246"/>
      <c r="BP7" s="246"/>
      <c r="BQ7" s="246"/>
      <c r="BR7" s="246"/>
      <c r="BS7" s="246"/>
      <c r="BT7" s="246"/>
      <c r="BU7" s="246"/>
      <c r="BV7" s="246"/>
      <c r="BW7" s="246"/>
      <c r="BX7" s="246"/>
      <c r="BY7" s="246"/>
      <c r="BZ7" s="246"/>
    </row>
    <row r="8" spans="1:78">
      <c r="A8" s="444" t="s">
        <v>1942</v>
      </c>
      <c r="B8" s="450"/>
      <c r="C8" s="323"/>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246"/>
      <c r="AV8" s="246"/>
      <c r="AW8" s="246"/>
      <c r="AX8" s="246"/>
      <c r="AY8" s="246"/>
      <c r="AZ8" s="246"/>
      <c r="BA8" s="246"/>
      <c r="BB8" s="246"/>
      <c r="BC8" s="246"/>
      <c r="BD8" s="246"/>
      <c r="BE8" s="246"/>
      <c r="BF8" s="246"/>
      <c r="BG8" s="246"/>
      <c r="BH8" s="246"/>
      <c r="BI8" s="246"/>
      <c r="BJ8" s="246"/>
      <c r="BK8" s="246"/>
      <c r="BL8" s="246"/>
      <c r="BM8" s="246"/>
      <c r="BN8" s="246"/>
      <c r="BO8" s="246"/>
      <c r="BP8" s="246"/>
      <c r="BQ8" s="246"/>
      <c r="BR8" s="246"/>
      <c r="BS8" s="246"/>
      <c r="BT8" s="246"/>
      <c r="BU8" s="246"/>
      <c r="BV8" s="246"/>
      <c r="BW8" s="246"/>
      <c r="BX8" s="246"/>
      <c r="BY8" s="246"/>
      <c r="BZ8" s="246"/>
    </row>
    <row r="9" spans="1:78">
      <c r="A9" s="342" t="s">
        <v>1942</v>
      </c>
      <c r="B9" s="339" t="s">
        <v>1942</v>
      </c>
      <c r="C9" s="328"/>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c r="AL9" s="246"/>
      <c r="AM9" s="246"/>
      <c r="AN9" s="246"/>
      <c r="AO9" s="246"/>
      <c r="AP9" s="246"/>
      <c r="AQ9" s="246"/>
      <c r="AR9" s="246"/>
      <c r="AS9" s="246"/>
      <c r="AT9" s="246"/>
      <c r="AU9" s="246"/>
      <c r="AV9" s="246"/>
      <c r="AW9" s="246"/>
      <c r="AX9" s="246"/>
      <c r="AY9" s="246"/>
      <c r="AZ9" s="246"/>
      <c r="BA9" s="246"/>
      <c r="BB9" s="246"/>
      <c r="BC9" s="246"/>
      <c r="BD9" s="246"/>
      <c r="BE9" s="246"/>
      <c r="BF9" s="246"/>
      <c r="BG9" s="246"/>
      <c r="BH9" s="246"/>
      <c r="BI9" s="246"/>
      <c r="BJ9" s="246"/>
      <c r="BK9" s="246"/>
      <c r="BL9" s="246"/>
      <c r="BM9" s="246"/>
      <c r="BN9" s="246"/>
      <c r="BO9" s="246"/>
      <c r="BP9" s="246"/>
      <c r="BQ9" s="246"/>
      <c r="BR9" s="246"/>
      <c r="BS9" s="246"/>
      <c r="BT9" s="246"/>
      <c r="BU9" s="246"/>
      <c r="BV9" s="246"/>
      <c r="BW9" s="246"/>
      <c r="BX9" s="246"/>
      <c r="BY9" s="246"/>
      <c r="BZ9" s="246"/>
    </row>
    <row r="10" spans="1:78" ht="17.5" thickBot="1">
      <c r="A10" s="350" t="s">
        <v>162</v>
      </c>
      <c r="B10" s="446"/>
      <c r="C10" s="319"/>
      <c r="D10" s="246"/>
      <c r="E10" s="246"/>
      <c r="F10" s="246"/>
      <c r="G10" s="246"/>
      <c r="H10" s="246"/>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c r="AL10" s="246"/>
      <c r="AM10" s="246"/>
      <c r="AN10" s="246"/>
      <c r="AO10" s="246"/>
      <c r="AP10" s="246"/>
      <c r="AQ10" s="246"/>
      <c r="AR10" s="246"/>
      <c r="AS10" s="246"/>
      <c r="AT10" s="246"/>
      <c r="AU10" s="246"/>
      <c r="AV10" s="246"/>
      <c r="AW10" s="246"/>
      <c r="AX10" s="246"/>
      <c r="AY10" s="246"/>
      <c r="AZ10" s="246"/>
      <c r="BA10" s="246"/>
      <c r="BB10" s="246"/>
      <c r="BC10" s="246"/>
      <c r="BD10" s="246"/>
      <c r="BE10" s="246"/>
      <c r="BF10" s="246"/>
      <c r="BG10" s="246"/>
      <c r="BH10" s="246"/>
      <c r="BI10" s="246"/>
      <c r="BJ10" s="246"/>
      <c r="BK10" s="246"/>
      <c r="BL10" s="246"/>
      <c r="BM10" s="246"/>
      <c r="BN10" s="246"/>
      <c r="BO10" s="246"/>
      <c r="BP10" s="246"/>
      <c r="BQ10" s="246"/>
      <c r="BR10" s="246"/>
      <c r="BS10" s="246"/>
      <c r="BT10" s="246"/>
      <c r="BU10" s="246"/>
      <c r="BV10" s="246"/>
      <c r="BW10" s="246"/>
      <c r="BX10" s="246"/>
      <c r="BY10" s="246"/>
      <c r="BZ10" s="246"/>
    </row>
    <row r="11" spans="1:78">
      <c r="C11"/>
      <c r="D11" s="246"/>
      <c r="E11" s="246"/>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246"/>
      <c r="AV11" s="246"/>
      <c r="AW11" s="246"/>
      <c r="AX11" s="246"/>
      <c r="AY11" s="246"/>
      <c r="AZ11" s="246"/>
      <c r="BA11" s="246"/>
      <c r="BB11" s="246"/>
      <c r="BC11" s="246"/>
      <c r="BD11" s="246"/>
      <c r="BE11" s="246"/>
      <c r="BF11" s="246"/>
      <c r="BG11" s="246"/>
      <c r="BH11" s="246"/>
      <c r="BI11" s="246"/>
      <c r="BJ11" s="246"/>
      <c r="BK11" s="246"/>
      <c r="BL11" s="246"/>
      <c r="BM11" s="246"/>
      <c r="BN11" s="246"/>
      <c r="BO11" s="246"/>
      <c r="BP11" s="246"/>
      <c r="BQ11" s="246"/>
      <c r="BR11" s="246"/>
      <c r="BS11" s="246"/>
      <c r="BT11" s="246"/>
      <c r="BU11" s="246"/>
      <c r="BV11" s="246"/>
      <c r="BW11" s="246"/>
      <c r="BX11" s="246"/>
      <c r="BY11" s="246"/>
      <c r="BZ11" s="246"/>
    </row>
    <row r="12" spans="1:78">
      <c r="C12"/>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6"/>
      <c r="AL12" s="246"/>
      <c r="AM12" s="246"/>
      <c r="AN12" s="246"/>
      <c r="AO12" s="246"/>
      <c r="AP12" s="246"/>
      <c r="AQ12" s="246"/>
      <c r="AR12" s="246"/>
      <c r="AS12" s="246"/>
      <c r="AT12" s="246"/>
      <c r="AU12" s="246"/>
      <c r="AV12" s="246"/>
      <c r="AW12" s="246"/>
      <c r="AX12" s="246"/>
      <c r="AY12" s="246"/>
      <c r="AZ12" s="246"/>
      <c r="BA12" s="246"/>
      <c r="BB12" s="246"/>
      <c r="BC12" s="246"/>
      <c r="BD12" s="246"/>
      <c r="BE12" s="246"/>
      <c r="BF12" s="246"/>
      <c r="BG12" s="246"/>
      <c r="BH12" s="246"/>
      <c r="BI12" s="246"/>
      <c r="BJ12" s="246"/>
      <c r="BK12" s="246"/>
      <c r="BL12" s="246"/>
      <c r="BM12" s="246"/>
      <c r="BN12" s="246"/>
      <c r="BO12" s="246"/>
      <c r="BP12" s="246"/>
      <c r="BQ12" s="246"/>
      <c r="BR12" s="246"/>
      <c r="BS12" s="246"/>
      <c r="BT12" s="246"/>
      <c r="BU12" s="246"/>
      <c r="BV12" s="246"/>
      <c r="BW12" s="246"/>
      <c r="BX12" s="246"/>
      <c r="BY12" s="246"/>
      <c r="BZ12" s="246"/>
    </row>
    <row r="13" spans="1:78">
      <c r="C13"/>
      <c r="D13" s="246"/>
      <c r="E13" s="246"/>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6"/>
      <c r="AL13" s="246"/>
      <c r="AM13" s="246"/>
      <c r="AN13" s="246"/>
      <c r="AO13" s="246"/>
      <c r="AP13" s="246"/>
      <c r="AQ13" s="246"/>
      <c r="AR13" s="246"/>
      <c r="AS13" s="246"/>
      <c r="AT13" s="246"/>
      <c r="AU13" s="246"/>
      <c r="AV13" s="246"/>
      <c r="AW13" s="246"/>
      <c r="AX13" s="246"/>
      <c r="AY13" s="246"/>
      <c r="AZ13" s="246"/>
      <c r="BA13" s="246"/>
      <c r="BB13" s="246"/>
      <c r="BC13" s="246"/>
      <c r="BD13" s="246"/>
      <c r="BE13" s="246"/>
      <c r="BF13" s="246"/>
      <c r="BG13" s="246"/>
      <c r="BH13" s="246"/>
      <c r="BI13" s="246"/>
      <c r="BJ13" s="246"/>
      <c r="BK13" s="246"/>
      <c r="BL13" s="246"/>
      <c r="BM13" s="246"/>
      <c r="BN13" s="246"/>
      <c r="BO13" s="246"/>
      <c r="BP13" s="246"/>
      <c r="BQ13" s="246"/>
      <c r="BR13" s="246"/>
      <c r="BS13" s="246"/>
      <c r="BT13" s="246"/>
      <c r="BU13" s="246"/>
      <c r="BV13" s="246"/>
      <c r="BW13" s="246"/>
      <c r="BX13" s="246"/>
      <c r="BY13" s="246"/>
      <c r="BZ13" s="246"/>
    </row>
    <row r="14" spans="1:78">
      <c r="C14"/>
      <c r="D14" s="246"/>
      <c r="E14" s="246"/>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6"/>
      <c r="AJ14" s="246"/>
      <c r="AK14" s="246"/>
      <c r="AL14" s="246"/>
      <c r="AM14" s="246"/>
      <c r="AN14" s="246"/>
      <c r="AO14" s="246"/>
      <c r="AP14" s="246"/>
      <c r="AQ14" s="246"/>
      <c r="AR14" s="246"/>
      <c r="AS14" s="246"/>
      <c r="AT14" s="246"/>
      <c r="AU14" s="246"/>
      <c r="AV14" s="246"/>
      <c r="AW14" s="246"/>
      <c r="AX14" s="246"/>
      <c r="AY14" s="246"/>
      <c r="AZ14" s="246"/>
      <c r="BA14" s="246"/>
      <c r="BB14" s="246"/>
      <c r="BC14" s="246"/>
      <c r="BD14" s="246"/>
      <c r="BE14" s="246"/>
      <c r="BF14" s="246"/>
      <c r="BG14" s="246"/>
      <c r="BH14" s="246"/>
      <c r="BI14" s="246"/>
      <c r="BJ14" s="246"/>
      <c r="BK14" s="246"/>
      <c r="BL14" s="246"/>
      <c r="BM14" s="246"/>
      <c r="BN14" s="246"/>
      <c r="BO14" s="246"/>
      <c r="BP14" s="246"/>
      <c r="BQ14" s="246"/>
      <c r="BR14" s="246"/>
      <c r="BS14" s="246"/>
      <c r="BT14" s="246"/>
      <c r="BU14" s="246"/>
      <c r="BV14" s="246"/>
      <c r="BW14" s="246"/>
      <c r="BX14" s="246"/>
      <c r="BY14" s="246"/>
      <c r="BZ14" s="246"/>
    </row>
    <row r="15" spans="1:78">
      <c r="C15"/>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6"/>
      <c r="AL15" s="246"/>
      <c r="AM15" s="246"/>
      <c r="AN15" s="246"/>
      <c r="AO15" s="246"/>
      <c r="AP15" s="246"/>
      <c r="AQ15" s="246"/>
      <c r="AR15" s="246"/>
      <c r="AS15" s="246"/>
      <c r="AT15" s="246"/>
      <c r="AU15" s="246"/>
      <c r="AV15" s="246"/>
      <c r="AW15" s="246"/>
      <c r="AX15" s="246"/>
      <c r="AY15" s="246"/>
      <c r="AZ15" s="246"/>
      <c r="BA15" s="246"/>
      <c r="BB15" s="246"/>
      <c r="BC15" s="246"/>
      <c r="BD15" s="246"/>
      <c r="BE15" s="246"/>
      <c r="BF15" s="246"/>
      <c r="BG15" s="246"/>
      <c r="BH15" s="246"/>
      <c r="BI15" s="246"/>
      <c r="BJ15" s="246"/>
      <c r="BK15" s="246"/>
      <c r="BL15" s="246"/>
      <c r="BM15" s="246"/>
      <c r="BN15" s="246"/>
      <c r="BO15" s="246"/>
      <c r="BP15" s="246"/>
      <c r="BQ15" s="246"/>
      <c r="BR15" s="246"/>
      <c r="BS15" s="246"/>
      <c r="BT15" s="246"/>
      <c r="BU15" s="246"/>
      <c r="BV15" s="246"/>
      <c r="BW15" s="246"/>
      <c r="BX15" s="246"/>
      <c r="BY15" s="246"/>
      <c r="BZ15" s="246"/>
    </row>
    <row r="16" spans="1:78">
      <c r="C16"/>
      <c r="D16" s="246"/>
      <c r="E16" s="246"/>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L16" s="246"/>
      <c r="AM16" s="246"/>
      <c r="AN16" s="246"/>
      <c r="AO16" s="246"/>
      <c r="AP16" s="246"/>
      <c r="AQ16" s="246"/>
      <c r="AR16" s="246"/>
      <c r="AS16" s="246"/>
      <c r="AT16" s="246"/>
      <c r="AU16" s="246"/>
      <c r="AV16" s="246"/>
      <c r="AW16" s="246"/>
      <c r="AX16" s="246"/>
      <c r="AY16" s="246"/>
      <c r="AZ16" s="246"/>
      <c r="BA16" s="246"/>
      <c r="BB16" s="246"/>
      <c r="BC16" s="246"/>
      <c r="BD16" s="246"/>
      <c r="BE16" s="246"/>
      <c r="BF16" s="246"/>
      <c r="BG16" s="246"/>
      <c r="BH16" s="246"/>
      <c r="BI16" s="246"/>
      <c r="BJ16" s="246"/>
      <c r="BK16" s="246"/>
      <c r="BL16" s="246"/>
      <c r="BM16" s="246"/>
      <c r="BN16" s="246"/>
      <c r="BO16" s="246"/>
      <c r="BP16" s="246"/>
      <c r="BQ16" s="246"/>
      <c r="BR16" s="246"/>
      <c r="BS16" s="246"/>
      <c r="BT16" s="246"/>
      <c r="BU16" s="246"/>
      <c r="BV16" s="246"/>
      <c r="BW16" s="246"/>
      <c r="BX16" s="246"/>
      <c r="BY16" s="246"/>
      <c r="BZ16" s="246"/>
    </row>
    <row r="17" spans="3:78">
      <c r="C17"/>
      <c r="D17" s="246"/>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246"/>
      <c r="AM17" s="246"/>
      <c r="AN17" s="246"/>
      <c r="AO17" s="246"/>
      <c r="AP17" s="246"/>
      <c r="AQ17" s="246"/>
      <c r="AR17" s="246"/>
      <c r="AS17" s="246"/>
      <c r="AT17" s="246"/>
      <c r="AU17" s="246"/>
      <c r="AV17" s="246"/>
      <c r="AW17" s="246"/>
      <c r="AX17" s="246"/>
      <c r="AY17" s="246"/>
      <c r="AZ17" s="246"/>
      <c r="BA17" s="246"/>
      <c r="BB17" s="246"/>
      <c r="BC17" s="246"/>
      <c r="BD17" s="246"/>
      <c r="BE17" s="246"/>
      <c r="BF17" s="246"/>
      <c r="BG17" s="246"/>
      <c r="BH17" s="246"/>
      <c r="BI17" s="246"/>
      <c r="BJ17" s="246"/>
      <c r="BK17" s="246"/>
      <c r="BL17" s="246"/>
      <c r="BM17" s="246"/>
      <c r="BN17" s="246"/>
      <c r="BO17" s="246"/>
      <c r="BP17" s="246"/>
      <c r="BQ17" s="246"/>
      <c r="BR17" s="246"/>
      <c r="BS17" s="246"/>
      <c r="BT17" s="246"/>
      <c r="BU17" s="246"/>
      <c r="BV17" s="246"/>
      <c r="BW17" s="246"/>
      <c r="BX17" s="246"/>
      <c r="BY17" s="246"/>
      <c r="BZ17" s="246"/>
    </row>
    <row r="18" spans="3:78">
      <c r="C18"/>
      <c r="D18" s="246"/>
      <c r="E18" s="246"/>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6"/>
      <c r="AN18" s="246"/>
      <c r="AO18" s="246"/>
      <c r="AP18" s="246"/>
      <c r="AQ18" s="246"/>
      <c r="AR18" s="246"/>
      <c r="AS18" s="246"/>
      <c r="AT18" s="246"/>
      <c r="AU18" s="246"/>
      <c r="AV18" s="246"/>
      <c r="AW18" s="246"/>
      <c r="AX18" s="246"/>
      <c r="AY18" s="246"/>
      <c r="AZ18" s="246"/>
      <c r="BA18" s="246"/>
      <c r="BB18" s="246"/>
      <c r="BC18" s="246"/>
      <c r="BD18" s="246"/>
      <c r="BE18" s="246"/>
      <c r="BF18" s="246"/>
      <c r="BG18" s="246"/>
      <c r="BH18" s="246"/>
      <c r="BI18" s="246"/>
      <c r="BJ18" s="246"/>
      <c r="BK18" s="246"/>
      <c r="BL18" s="246"/>
      <c r="BM18" s="246"/>
      <c r="BN18" s="246"/>
      <c r="BO18" s="246"/>
      <c r="BP18" s="246"/>
      <c r="BQ18" s="246"/>
      <c r="BR18" s="246"/>
      <c r="BS18" s="246"/>
      <c r="BT18" s="246"/>
      <c r="BU18" s="246"/>
      <c r="BV18" s="246"/>
      <c r="BW18" s="246"/>
      <c r="BX18" s="246"/>
      <c r="BY18" s="246"/>
      <c r="BZ18" s="246"/>
    </row>
    <row r="19" spans="3:78">
      <c r="C19"/>
      <c r="D19" s="246"/>
      <c r="E19" s="246"/>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c r="AL19" s="246"/>
      <c r="AM19" s="246"/>
      <c r="AN19" s="246"/>
      <c r="AO19" s="246"/>
      <c r="AP19" s="246"/>
      <c r="AQ19" s="246"/>
      <c r="AR19" s="246"/>
      <c r="AS19" s="246"/>
      <c r="AT19" s="246"/>
      <c r="AU19" s="246"/>
      <c r="AV19" s="246"/>
      <c r="AW19" s="246"/>
      <c r="AX19" s="246"/>
      <c r="AY19" s="246"/>
      <c r="AZ19" s="246"/>
      <c r="BA19" s="246"/>
      <c r="BB19" s="246"/>
      <c r="BC19" s="246"/>
      <c r="BD19" s="246"/>
      <c r="BE19" s="246"/>
      <c r="BF19" s="246"/>
      <c r="BG19" s="246"/>
      <c r="BH19" s="246"/>
      <c r="BI19" s="246"/>
      <c r="BJ19" s="246"/>
      <c r="BK19" s="246"/>
      <c r="BL19" s="246"/>
      <c r="BM19" s="246"/>
      <c r="BN19" s="246"/>
      <c r="BO19" s="246"/>
      <c r="BP19" s="246"/>
      <c r="BQ19" s="246"/>
      <c r="BR19" s="246"/>
      <c r="BS19" s="246"/>
      <c r="BT19" s="246"/>
      <c r="BU19" s="246"/>
      <c r="BV19" s="246"/>
      <c r="BW19" s="246"/>
      <c r="BX19" s="246"/>
      <c r="BY19" s="246"/>
      <c r="BZ19" s="246"/>
    </row>
    <row r="20" spans="3:78">
      <c r="C20"/>
      <c r="D20" s="246"/>
      <c r="E20" s="246"/>
      <c r="F20" s="246"/>
      <c r="G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246"/>
      <c r="AK20" s="246"/>
      <c r="AL20" s="246"/>
      <c r="AM20" s="246"/>
      <c r="AN20" s="246"/>
      <c r="AO20" s="246"/>
      <c r="AP20" s="246"/>
      <c r="AQ20" s="246"/>
      <c r="AR20" s="246"/>
      <c r="AS20" s="246"/>
      <c r="AT20" s="246"/>
      <c r="AU20" s="246"/>
      <c r="AV20" s="246"/>
      <c r="AW20" s="246"/>
      <c r="AX20" s="246"/>
      <c r="AY20" s="246"/>
      <c r="AZ20" s="246"/>
      <c r="BA20" s="246"/>
      <c r="BB20" s="246"/>
      <c r="BC20" s="246"/>
      <c r="BD20" s="246"/>
      <c r="BE20" s="246"/>
      <c r="BF20" s="246"/>
      <c r="BG20" s="246"/>
      <c r="BH20" s="246"/>
      <c r="BI20" s="246"/>
      <c r="BJ20" s="246"/>
      <c r="BK20" s="246"/>
      <c r="BL20" s="246"/>
      <c r="BM20" s="246"/>
      <c r="BN20" s="246"/>
      <c r="BO20" s="246"/>
      <c r="BP20" s="246"/>
      <c r="BQ20" s="246"/>
      <c r="BR20" s="246"/>
      <c r="BS20" s="246"/>
      <c r="BT20" s="246"/>
      <c r="BU20" s="246"/>
      <c r="BV20" s="246"/>
      <c r="BW20" s="246"/>
      <c r="BX20" s="246"/>
      <c r="BY20" s="246"/>
      <c r="BZ20" s="246"/>
    </row>
    <row r="21" spans="3:78">
      <c r="C21"/>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246"/>
      <c r="AZ21" s="246"/>
      <c r="BA21" s="246"/>
      <c r="BB21" s="246"/>
      <c r="BC21" s="246"/>
      <c r="BD21" s="246"/>
      <c r="BE21" s="246"/>
      <c r="BF21" s="246"/>
      <c r="BG21" s="246"/>
      <c r="BH21" s="246"/>
      <c r="BI21" s="246"/>
      <c r="BJ21" s="246"/>
      <c r="BK21" s="246"/>
      <c r="BL21" s="246"/>
      <c r="BM21" s="246"/>
      <c r="BN21" s="246"/>
      <c r="BO21" s="246"/>
      <c r="BP21" s="246"/>
      <c r="BQ21" s="246"/>
      <c r="BR21" s="246"/>
      <c r="BS21" s="246"/>
      <c r="BT21" s="246"/>
      <c r="BU21" s="246"/>
      <c r="BV21" s="246"/>
      <c r="BW21" s="246"/>
      <c r="BX21" s="246"/>
      <c r="BY21" s="246"/>
      <c r="BZ21" s="246"/>
    </row>
    <row r="22" spans="3:78">
      <c r="C22"/>
      <c r="D22" s="246"/>
      <c r="E22" s="246"/>
      <c r="F22" s="246"/>
      <c r="G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c r="AL22" s="246"/>
      <c r="AM22" s="246"/>
      <c r="AN22" s="246"/>
      <c r="AO22" s="246"/>
      <c r="AP22" s="246"/>
      <c r="AQ22" s="246"/>
      <c r="AR22" s="246"/>
      <c r="AS22" s="246"/>
      <c r="AT22" s="246"/>
      <c r="AU22" s="246"/>
      <c r="AV22" s="246"/>
      <c r="AW22" s="246"/>
      <c r="AX22" s="246"/>
      <c r="AY22" s="246"/>
      <c r="AZ22" s="246"/>
      <c r="BA22" s="246"/>
      <c r="BB22" s="246"/>
      <c r="BC22" s="246"/>
      <c r="BD22" s="246"/>
      <c r="BE22" s="246"/>
      <c r="BF22" s="246"/>
      <c r="BG22" s="246"/>
      <c r="BH22" s="246"/>
      <c r="BI22" s="246"/>
      <c r="BJ22" s="246"/>
      <c r="BK22" s="246"/>
      <c r="BL22" s="246"/>
      <c r="BM22" s="246"/>
      <c r="BN22" s="246"/>
      <c r="BO22" s="246"/>
      <c r="BP22" s="246"/>
      <c r="BQ22" s="246"/>
      <c r="BR22" s="246"/>
      <c r="BS22" s="246"/>
      <c r="BT22" s="246"/>
      <c r="BU22" s="246"/>
      <c r="BV22" s="246"/>
      <c r="BW22" s="246"/>
      <c r="BX22" s="246"/>
      <c r="BY22" s="246"/>
      <c r="BZ22" s="246"/>
    </row>
    <row r="23" spans="3:78">
      <c r="C23"/>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246"/>
      <c r="AO23" s="246"/>
      <c r="AP23" s="246"/>
      <c r="AQ23" s="246"/>
      <c r="AR23" s="246"/>
      <c r="AS23" s="246"/>
      <c r="AT23" s="246"/>
      <c r="AU23" s="246"/>
      <c r="AV23" s="246"/>
      <c r="AW23" s="246"/>
      <c r="AX23" s="246"/>
      <c r="AY23" s="246"/>
      <c r="AZ23" s="246"/>
      <c r="BA23" s="246"/>
      <c r="BB23" s="246"/>
      <c r="BC23" s="246"/>
      <c r="BD23" s="246"/>
      <c r="BE23" s="246"/>
      <c r="BF23" s="246"/>
      <c r="BG23" s="246"/>
      <c r="BH23" s="246"/>
      <c r="BI23" s="246"/>
      <c r="BJ23" s="246"/>
      <c r="BK23" s="246"/>
      <c r="BL23" s="246"/>
      <c r="BM23" s="246"/>
      <c r="BN23" s="246"/>
      <c r="BO23" s="246"/>
      <c r="BP23" s="246"/>
      <c r="BQ23" s="246"/>
      <c r="BR23" s="246"/>
      <c r="BS23" s="246"/>
      <c r="BT23" s="246"/>
      <c r="BU23" s="246"/>
      <c r="BV23" s="246"/>
      <c r="BW23" s="246"/>
      <c r="BX23" s="246"/>
      <c r="BY23" s="246"/>
      <c r="BZ23" s="246"/>
    </row>
    <row r="24" spans="3:78">
      <c r="C24"/>
      <c r="D24" s="246"/>
      <c r="E24" s="246"/>
      <c r="F24" s="246"/>
      <c r="G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6"/>
      <c r="AH24" s="246"/>
      <c r="AI24" s="246"/>
      <c r="AJ24" s="246"/>
      <c r="AK24" s="246"/>
      <c r="AL24" s="246"/>
      <c r="AM24" s="246"/>
      <c r="AN24" s="246"/>
      <c r="AO24" s="246"/>
      <c r="AP24" s="246"/>
      <c r="AQ24" s="246"/>
      <c r="AR24" s="246"/>
      <c r="AS24" s="246"/>
      <c r="AT24" s="246"/>
      <c r="AU24" s="246"/>
      <c r="AV24" s="246"/>
      <c r="AW24" s="246"/>
      <c r="AX24" s="246"/>
      <c r="AY24" s="246"/>
      <c r="AZ24" s="246"/>
      <c r="BA24" s="246"/>
      <c r="BB24" s="246"/>
      <c r="BC24" s="246"/>
      <c r="BD24" s="246"/>
      <c r="BE24" s="246"/>
      <c r="BF24" s="246"/>
      <c r="BG24" s="246"/>
      <c r="BH24" s="246"/>
      <c r="BI24" s="246"/>
      <c r="BJ24" s="246"/>
      <c r="BK24" s="246"/>
      <c r="BL24" s="246"/>
      <c r="BM24" s="246"/>
      <c r="BN24" s="246"/>
      <c r="BO24" s="246"/>
      <c r="BP24" s="246"/>
      <c r="BQ24" s="246"/>
      <c r="BR24" s="246"/>
      <c r="BS24" s="246"/>
      <c r="BT24" s="246"/>
      <c r="BU24" s="246"/>
      <c r="BV24" s="246"/>
      <c r="BW24" s="246"/>
      <c r="BX24" s="246"/>
      <c r="BY24" s="246"/>
      <c r="BZ24" s="246"/>
    </row>
    <row r="25" spans="3:78">
      <c r="C25"/>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246"/>
      <c r="BC25" s="246"/>
      <c r="BD25" s="246"/>
      <c r="BE25" s="246"/>
      <c r="BF25" s="246"/>
      <c r="BG25" s="246"/>
      <c r="BH25" s="246"/>
      <c r="BI25" s="246"/>
      <c r="BJ25" s="246"/>
      <c r="BK25" s="246"/>
      <c r="BL25" s="246"/>
      <c r="BM25" s="246"/>
      <c r="BN25" s="246"/>
      <c r="BO25" s="246"/>
      <c r="BP25" s="246"/>
      <c r="BQ25" s="246"/>
      <c r="BR25" s="246"/>
      <c r="BS25" s="246"/>
      <c r="BT25" s="246"/>
      <c r="BU25" s="246"/>
      <c r="BV25" s="246"/>
      <c r="BW25" s="246"/>
      <c r="BX25" s="246"/>
      <c r="BY25" s="246"/>
      <c r="BZ25" s="246"/>
    </row>
    <row r="26" spans="3:78">
      <c r="C26"/>
      <c r="D26" s="246"/>
      <c r="E26" s="246"/>
      <c r="F26" s="246"/>
      <c r="G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6"/>
      <c r="AL26" s="246"/>
      <c r="AM26" s="246"/>
      <c r="AN26" s="246"/>
      <c r="AO26" s="246"/>
      <c r="AP26" s="246"/>
      <c r="AQ26" s="246"/>
      <c r="AR26" s="246"/>
      <c r="AS26" s="246"/>
      <c r="AT26" s="246"/>
      <c r="AU26" s="246"/>
      <c r="AV26" s="246"/>
      <c r="AW26" s="246"/>
      <c r="AX26" s="246"/>
      <c r="AY26" s="246"/>
      <c r="AZ26" s="246"/>
      <c r="BA26" s="246"/>
      <c r="BB26" s="246"/>
      <c r="BC26" s="246"/>
      <c r="BD26" s="246"/>
      <c r="BE26" s="246"/>
      <c r="BF26" s="246"/>
      <c r="BG26" s="246"/>
      <c r="BH26" s="246"/>
      <c r="BI26" s="246"/>
      <c r="BJ26" s="246"/>
      <c r="BK26" s="246"/>
      <c r="BL26" s="246"/>
      <c r="BM26" s="246"/>
      <c r="BN26" s="246"/>
      <c r="BO26" s="246"/>
      <c r="BP26" s="246"/>
      <c r="BQ26" s="246"/>
      <c r="BR26" s="246"/>
      <c r="BS26" s="246"/>
      <c r="BT26" s="246"/>
      <c r="BU26" s="246"/>
      <c r="BV26" s="246"/>
      <c r="BW26" s="246"/>
      <c r="BX26" s="246"/>
      <c r="BY26" s="246"/>
      <c r="BZ26" s="246"/>
    </row>
    <row r="27" spans="3:78">
      <c r="C27"/>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c r="AL27" s="246"/>
      <c r="AM27" s="246"/>
      <c r="AN27" s="246"/>
      <c r="AO27" s="246"/>
      <c r="AP27" s="246"/>
      <c r="AQ27" s="246"/>
      <c r="AR27" s="246"/>
      <c r="AS27" s="246"/>
      <c r="AT27" s="246"/>
      <c r="AU27" s="246"/>
      <c r="AV27" s="246"/>
      <c r="AW27" s="246"/>
      <c r="AX27" s="246"/>
      <c r="AY27" s="246"/>
      <c r="AZ27" s="246"/>
      <c r="BA27" s="246"/>
      <c r="BB27" s="246"/>
      <c r="BC27" s="246"/>
      <c r="BD27" s="246"/>
      <c r="BE27" s="246"/>
      <c r="BF27" s="246"/>
      <c r="BG27" s="246"/>
      <c r="BH27" s="246"/>
      <c r="BI27" s="246"/>
      <c r="BJ27" s="246"/>
      <c r="BK27" s="246"/>
      <c r="BL27" s="246"/>
      <c r="BM27" s="246"/>
      <c r="BN27" s="246"/>
      <c r="BO27" s="246"/>
      <c r="BP27" s="246"/>
      <c r="BQ27" s="246"/>
      <c r="BR27" s="246"/>
      <c r="BS27" s="246"/>
      <c r="BT27" s="246"/>
      <c r="BU27" s="246"/>
      <c r="BV27" s="246"/>
      <c r="BW27" s="246"/>
      <c r="BX27" s="246"/>
      <c r="BY27" s="246"/>
      <c r="BZ27" s="246"/>
    </row>
    <row r="28" spans="3:78">
      <c r="C28"/>
      <c r="D28" s="246"/>
      <c r="E28" s="246"/>
      <c r="F28" s="246"/>
      <c r="G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6"/>
      <c r="AT28" s="246"/>
      <c r="AU28" s="246"/>
      <c r="AV28" s="246"/>
      <c r="AW28" s="246"/>
      <c r="AX28" s="246"/>
      <c r="AY28" s="246"/>
      <c r="AZ28" s="246"/>
      <c r="BA28" s="246"/>
      <c r="BB28" s="246"/>
      <c r="BC28" s="246"/>
      <c r="BD28" s="246"/>
      <c r="BE28" s="246"/>
      <c r="BF28" s="246"/>
      <c r="BG28" s="246"/>
      <c r="BH28" s="246"/>
      <c r="BI28" s="246"/>
      <c r="BJ28" s="246"/>
      <c r="BK28" s="246"/>
      <c r="BL28" s="246"/>
      <c r="BM28" s="246"/>
      <c r="BN28" s="246"/>
      <c r="BO28" s="246"/>
      <c r="BP28" s="246"/>
      <c r="BQ28" s="246"/>
      <c r="BR28" s="246"/>
      <c r="BS28" s="246"/>
      <c r="BT28" s="246"/>
      <c r="BU28" s="246"/>
      <c r="BV28" s="246"/>
      <c r="BW28" s="246"/>
      <c r="BX28" s="246"/>
      <c r="BY28" s="246"/>
      <c r="BZ28" s="246"/>
    </row>
    <row r="29" spans="3:78">
      <c r="C29"/>
      <c r="D29" s="246"/>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246"/>
      <c r="AM29" s="246"/>
      <c r="AN29" s="246"/>
      <c r="AO29" s="246"/>
      <c r="AP29" s="246"/>
      <c r="AQ29" s="246"/>
      <c r="AR29" s="246"/>
      <c r="AS29" s="246"/>
      <c r="AT29" s="246"/>
      <c r="AU29" s="246"/>
      <c r="AV29" s="246"/>
      <c r="AW29" s="246"/>
      <c r="AX29" s="246"/>
      <c r="AY29" s="246"/>
      <c r="AZ29" s="246"/>
      <c r="BA29" s="246"/>
      <c r="BB29" s="246"/>
      <c r="BC29" s="246"/>
      <c r="BD29" s="246"/>
      <c r="BE29" s="246"/>
      <c r="BF29" s="246"/>
      <c r="BG29" s="246"/>
      <c r="BH29" s="246"/>
      <c r="BI29" s="246"/>
      <c r="BJ29" s="246"/>
      <c r="BK29" s="246"/>
      <c r="BL29" s="246"/>
      <c r="BM29" s="246"/>
      <c r="BN29" s="246"/>
      <c r="BO29" s="246"/>
      <c r="BP29" s="246"/>
      <c r="BQ29" s="246"/>
      <c r="BR29" s="246"/>
      <c r="BS29" s="246"/>
      <c r="BT29" s="246"/>
      <c r="BU29" s="246"/>
      <c r="BV29" s="246"/>
      <c r="BW29" s="246"/>
      <c r="BX29" s="246"/>
      <c r="BY29" s="246"/>
      <c r="BZ29" s="246"/>
    </row>
    <row r="30" spans="3:78">
      <c r="C30"/>
      <c r="D30" s="246"/>
      <c r="E30" s="246"/>
      <c r="F30" s="246"/>
      <c r="G30" s="246"/>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c r="AG30" s="246"/>
      <c r="AH30" s="246"/>
      <c r="AI30" s="246"/>
      <c r="AJ30" s="246"/>
      <c r="AK30" s="246"/>
      <c r="AL30" s="246"/>
      <c r="AM30" s="246"/>
      <c r="AN30" s="246"/>
      <c r="AO30" s="246"/>
      <c r="AP30" s="246"/>
      <c r="AQ30" s="246"/>
      <c r="AR30" s="246"/>
      <c r="AS30" s="246"/>
      <c r="AT30" s="246"/>
      <c r="AU30" s="246"/>
      <c r="AV30" s="246"/>
      <c r="AW30" s="246"/>
      <c r="AX30" s="246"/>
      <c r="AY30" s="246"/>
      <c r="AZ30" s="246"/>
      <c r="BA30" s="246"/>
      <c r="BB30" s="246"/>
      <c r="BC30" s="246"/>
      <c r="BD30" s="246"/>
      <c r="BE30" s="246"/>
      <c r="BF30" s="246"/>
      <c r="BG30" s="246"/>
      <c r="BH30" s="246"/>
      <c r="BI30" s="246"/>
      <c r="BJ30" s="246"/>
      <c r="BK30" s="246"/>
      <c r="BL30" s="246"/>
      <c r="BM30" s="246"/>
      <c r="BN30" s="246"/>
      <c r="BO30" s="246"/>
      <c r="BP30" s="246"/>
      <c r="BQ30" s="246"/>
      <c r="BR30" s="246"/>
      <c r="BS30" s="246"/>
      <c r="BT30" s="246"/>
      <c r="BU30" s="246"/>
      <c r="BV30" s="246"/>
      <c r="BW30" s="246"/>
      <c r="BX30" s="246"/>
      <c r="BY30" s="246"/>
      <c r="BZ30" s="246"/>
    </row>
    <row r="31" spans="3:78">
      <c r="C31"/>
      <c r="D31" s="246"/>
      <c r="E31" s="246"/>
      <c r="F31" s="246"/>
      <c r="G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c r="AG31" s="246"/>
      <c r="AH31" s="246"/>
      <c r="AI31" s="246"/>
      <c r="AJ31" s="246"/>
      <c r="AK31" s="246"/>
      <c r="AL31" s="246"/>
      <c r="AM31" s="246"/>
      <c r="AN31" s="246"/>
      <c r="AO31" s="246"/>
      <c r="AP31" s="246"/>
      <c r="AQ31" s="246"/>
      <c r="AR31" s="246"/>
      <c r="AS31" s="246"/>
      <c r="AT31" s="246"/>
      <c r="AU31" s="246"/>
      <c r="AV31" s="246"/>
      <c r="AW31" s="246"/>
      <c r="AX31" s="246"/>
      <c r="AY31" s="246"/>
      <c r="AZ31" s="246"/>
      <c r="BA31" s="246"/>
      <c r="BB31" s="246"/>
      <c r="BC31" s="246"/>
      <c r="BD31" s="246"/>
      <c r="BE31" s="246"/>
      <c r="BF31" s="246"/>
      <c r="BG31" s="246"/>
      <c r="BH31" s="246"/>
      <c r="BI31" s="246"/>
      <c r="BJ31" s="246"/>
      <c r="BK31" s="246"/>
      <c r="BL31" s="246"/>
      <c r="BM31" s="246"/>
      <c r="BN31" s="246"/>
      <c r="BO31" s="246"/>
      <c r="BP31" s="246"/>
      <c r="BQ31" s="246"/>
      <c r="BR31" s="246"/>
      <c r="BS31" s="246"/>
      <c r="BT31" s="246"/>
      <c r="BU31" s="246"/>
      <c r="BV31" s="246"/>
      <c r="BW31" s="246"/>
      <c r="BX31" s="246"/>
      <c r="BY31" s="246"/>
      <c r="BZ31" s="246"/>
    </row>
    <row r="32" spans="3:78">
      <c r="C32"/>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6"/>
      <c r="BX32" s="246"/>
      <c r="BY32" s="246"/>
      <c r="BZ32" s="246"/>
    </row>
    <row r="33" spans="3:78">
      <c r="C33"/>
      <c r="D33" s="246"/>
      <c r="E33" s="246"/>
      <c r="F33" s="246"/>
      <c r="G33" s="246"/>
      <c r="H33" s="246"/>
      <c r="I33" s="246"/>
      <c r="J33" s="246"/>
      <c r="K33" s="246"/>
      <c r="L33" s="246"/>
      <c r="M33" s="246"/>
      <c r="N33" s="246"/>
      <c r="O33" s="246"/>
      <c r="P33" s="246"/>
      <c r="Q33" s="246"/>
      <c r="R33" s="246"/>
      <c r="S33" s="246"/>
      <c r="T33" s="246"/>
      <c r="U33" s="246"/>
      <c r="V33" s="246"/>
      <c r="W33" s="246"/>
      <c r="X33" s="246"/>
      <c r="Y33" s="246"/>
      <c r="Z33" s="246"/>
      <c r="AA33" s="246"/>
      <c r="AB33" s="246"/>
      <c r="AC33" s="246"/>
      <c r="AD33" s="246"/>
      <c r="AE33" s="246"/>
      <c r="AF33" s="246"/>
      <c r="AG33" s="246"/>
      <c r="AH33" s="246"/>
      <c r="AI33" s="246"/>
      <c r="AJ33" s="246"/>
      <c r="AK33" s="246"/>
      <c r="AL33" s="246"/>
      <c r="AM33" s="246"/>
      <c r="AN33" s="246"/>
      <c r="AO33" s="246"/>
      <c r="AP33" s="246"/>
      <c r="AQ33" s="246"/>
      <c r="AR33" s="246"/>
      <c r="AS33" s="246"/>
      <c r="AT33" s="246"/>
      <c r="AU33" s="246"/>
      <c r="AV33" s="246"/>
      <c r="AW33" s="246"/>
      <c r="AX33" s="246"/>
      <c r="AY33" s="246"/>
      <c r="AZ33" s="246"/>
      <c r="BA33" s="246"/>
      <c r="BB33" s="246"/>
      <c r="BC33" s="246"/>
      <c r="BD33" s="246"/>
      <c r="BE33" s="246"/>
      <c r="BF33" s="246"/>
      <c r="BG33" s="246"/>
      <c r="BH33" s="246"/>
      <c r="BI33" s="246"/>
      <c r="BJ33" s="246"/>
      <c r="BK33" s="246"/>
      <c r="BL33" s="246"/>
      <c r="BM33" s="246"/>
      <c r="BN33" s="246"/>
      <c r="BO33" s="246"/>
      <c r="BP33" s="246"/>
      <c r="BQ33" s="246"/>
      <c r="BR33" s="246"/>
      <c r="BS33" s="246"/>
      <c r="BT33" s="246"/>
      <c r="BU33" s="246"/>
      <c r="BV33" s="246"/>
      <c r="BW33" s="246"/>
      <c r="BX33" s="246"/>
      <c r="BY33" s="246"/>
      <c r="BZ33" s="246"/>
    </row>
    <row r="34" spans="3:78">
      <c r="C34"/>
      <c r="D34" s="246"/>
      <c r="E34" s="246"/>
      <c r="F34" s="246"/>
      <c r="G34" s="246"/>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c r="AG34" s="246"/>
      <c r="AH34" s="246"/>
      <c r="AI34" s="246"/>
      <c r="AJ34" s="246"/>
      <c r="AK34" s="246"/>
      <c r="AL34" s="246"/>
      <c r="AM34" s="246"/>
      <c r="AN34" s="246"/>
      <c r="AO34" s="246"/>
      <c r="AP34" s="246"/>
      <c r="AQ34" s="246"/>
      <c r="AR34" s="246"/>
      <c r="AS34" s="246"/>
      <c r="AT34" s="246"/>
      <c r="AU34" s="246"/>
      <c r="AV34" s="246"/>
      <c r="AW34" s="246"/>
      <c r="AX34" s="246"/>
      <c r="AY34" s="246"/>
      <c r="AZ34" s="246"/>
      <c r="BA34" s="246"/>
      <c r="BB34" s="246"/>
      <c r="BC34" s="246"/>
      <c r="BD34" s="246"/>
      <c r="BE34" s="246"/>
      <c r="BF34" s="246"/>
      <c r="BG34" s="246"/>
      <c r="BH34" s="246"/>
      <c r="BI34" s="246"/>
      <c r="BJ34" s="246"/>
      <c r="BK34" s="246"/>
      <c r="BL34" s="246"/>
      <c r="BM34" s="246"/>
      <c r="BN34" s="246"/>
      <c r="BO34" s="246"/>
      <c r="BP34" s="246"/>
      <c r="BQ34" s="246"/>
      <c r="BR34" s="246"/>
      <c r="BS34" s="246"/>
      <c r="BT34" s="246"/>
      <c r="BU34" s="246"/>
      <c r="BV34" s="246"/>
      <c r="BW34" s="246"/>
      <c r="BX34" s="246"/>
      <c r="BY34" s="246"/>
      <c r="BZ34" s="246"/>
    </row>
    <row r="35" spans="3:78">
      <c r="C35"/>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row>
    <row r="36" spans="3:78">
      <c r="C36"/>
      <c r="D36" s="246"/>
      <c r="E36" s="246"/>
      <c r="F36" s="246"/>
      <c r="G36" s="246"/>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c r="AG36" s="246"/>
      <c r="AH36" s="246"/>
      <c r="AI36" s="246"/>
      <c r="AJ36" s="246"/>
      <c r="AK36" s="246"/>
      <c r="AL36" s="246"/>
      <c r="AM36" s="246"/>
      <c r="AN36" s="246"/>
      <c r="AO36" s="246"/>
      <c r="AP36" s="246"/>
      <c r="AQ36" s="246"/>
      <c r="AR36" s="246"/>
      <c r="AS36" s="246"/>
      <c r="AT36" s="246"/>
      <c r="AU36" s="246"/>
      <c r="AV36" s="246"/>
      <c r="AW36" s="246"/>
      <c r="AX36" s="246"/>
      <c r="AY36" s="246"/>
      <c r="AZ36" s="246"/>
      <c r="BA36" s="246"/>
      <c r="BB36" s="246"/>
      <c r="BC36" s="246"/>
      <c r="BD36" s="246"/>
      <c r="BE36" s="246"/>
      <c r="BF36" s="246"/>
      <c r="BG36" s="246"/>
      <c r="BH36" s="246"/>
      <c r="BI36" s="246"/>
      <c r="BJ36" s="246"/>
      <c r="BK36" s="246"/>
      <c r="BL36" s="246"/>
      <c r="BM36" s="246"/>
      <c r="BN36" s="246"/>
      <c r="BO36" s="246"/>
      <c r="BP36" s="246"/>
      <c r="BQ36" s="246"/>
      <c r="BR36" s="246"/>
      <c r="BS36" s="246"/>
      <c r="BT36" s="246"/>
      <c r="BU36" s="246"/>
      <c r="BV36" s="246"/>
      <c r="BW36" s="246"/>
      <c r="BX36" s="246"/>
      <c r="BY36" s="246"/>
      <c r="BZ36" s="246"/>
    </row>
    <row r="37" spans="3:78">
      <c r="C37"/>
      <c r="D37" s="246"/>
      <c r="E37" s="246"/>
      <c r="F37" s="246"/>
      <c r="G37" s="246"/>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c r="AG37" s="246"/>
      <c r="AH37" s="246"/>
      <c r="AI37" s="246"/>
      <c r="AJ37" s="246"/>
      <c r="AK37" s="246"/>
      <c r="AL37" s="246"/>
      <c r="AM37" s="246"/>
      <c r="AN37" s="246"/>
      <c r="AO37" s="246"/>
      <c r="AP37" s="246"/>
      <c r="AQ37" s="246"/>
      <c r="AR37" s="246"/>
      <c r="AS37" s="246"/>
      <c r="AT37" s="246"/>
      <c r="AU37" s="246"/>
      <c r="AV37" s="246"/>
      <c r="AW37" s="246"/>
      <c r="AX37" s="246"/>
      <c r="AY37" s="246"/>
      <c r="AZ37" s="246"/>
      <c r="BA37" s="246"/>
      <c r="BB37" s="246"/>
      <c r="BC37" s="246"/>
      <c r="BD37" s="246"/>
      <c r="BE37" s="246"/>
      <c r="BF37" s="246"/>
      <c r="BG37" s="246"/>
      <c r="BH37" s="246"/>
      <c r="BI37" s="246"/>
      <c r="BJ37" s="246"/>
      <c r="BK37" s="246"/>
      <c r="BL37" s="246"/>
      <c r="BM37" s="246"/>
      <c r="BN37" s="246"/>
      <c r="BO37" s="246"/>
      <c r="BP37" s="246"/>
      <c r="BQ37" s="246"/>
      <c r="BR37" s="246"/>
      <c r="BS37" s="246"/>
      <c r="BT37" s="246"/>
      <c r="BU37" s="246"/>
      <c r="BV37" s="246"/>
      <c r="BW37" s="246"/>
      <c r="BX37" s="246"/>
      <c r="BY37" s="246"/>
      <c r="BZ37" s="246"/>
    </row>
    <row r="38" spans="3:78">
      <c r="C38"/>
      <c r="D38" s="246"/>
      <c r="E38" s="246"/>
      <c r="F38" s="246"/>
      <c r="G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6"/>
      <c r="AK38" s="246"/>
      <c r="AL38" s="246"/>
      <c r="AM38" s="246"/>
      <c r="AN38" s="246"/>
      <c r="AO38" s="246"/>
      <c r="AP38" s="246"/>
      <c r="AQ38" s="246"/>
      <c r="AR38" s="246"/>
      <c r="AS38" s="246"/>
      <c r="AT38" s="246"/>
      <c r="AU38" s="246"/>
      <c r="AV38" s="246"/>
      <c r="AW38" s="246"/>
      <c r="AX38" s="246"/>
      <c r="AY38" s="246"/>
      <c r="AZ38" s="246"/>
      <c r="BA38" s="246"/>
      <c r="BB38" s="246"/>
      <c r="BC38" s="246"/>
      <c r="BD38" s="246"/>
      <c r="BE38" s="246"/>
      <c r="BF38" s="246"/>
      <c r="BG38" s="246"/>
      <c r="BH38" s="246"/>
      <c r="BI38" s="246"/>
      <c r="BJ38" s="246"/>
      <c r="BK38" s="246"/>
      <c r="BL38" s="246"/>
      <c r="BM38" s="246"/>
      <c r="BN38" s="246"/>
      <c r="BO38" s="246"/>
      <c r="BP38" s="246"/>
      <c r="BQ38" s="246"/>
      <c r="BR38" s="246"/>
      <c r="BS38" s="246"/>
      <c r="BT38" s="246"/>
      <c r="BU38" s="246"/>
      <c r="BV38" s="246"/>
      <c r="BW38" s="246"/>
      <c r="BX38" s="246"/>
      <c r="BY38" s="246"/>
      <c r="BZ38" s="246"/>
    </row>
    <row r="39" spans="3:78" ht="17.5" thickBot="1">
      <c r="C39"/>
      <c r="D39" s="246"/>
      <c r="E39" s="246"/>
      <c r="F39" s="246"/>
      <c r="G39" s="246"/>
      <c r="H39" s="246"/>
      <c r="I39" s="246"/>
      <c r="J39" s="246"/>
      <c r="K39" s="246"/>
      <c r="L39" s="246"/>
      <c r="M39" s="246"/>
      <c r="N39" s="246"/>
      <c r="O39" s="246"/>
      <c r="P39" s="246"/>
      <c r="Q39" s="246"/>
      <c r="R39" s="246"/>
      <c r="S39" s="246"/>
      <c r="T39" s="246"/>
      <c r="U39" s="246"/>
      <c r="V39" s="246"/>
      <c r="W39" s="246"/>
      <c r="X39" s="246"/>
      <c r="Y39" s="246"/>
      <c r="Z39" s="246"/>
      <c r="AA39" s="246"/>
      <c r="AB39" s="246"/>
      <c r="AC39" s="246"/>
      <c r="AD39" s="246"/>
      <c r="AE39" s="246"/>
      <c r="AF39" s="246"/>
      <c r="AG39" s="246"/>
      <c r="AH39" s="246"/>
      <c r="AI39" s="246"/>
      <c r="AJ39" s="246"/>
      <c r="AK39" s="246"/>
      <c r="AL39" s="246"/>
      <c r="AM39" s="246"/>
      <c r="AN39" s="246"/>
      <c r="AO39" s="246"/>
      <c r="AP39" s="246"/>
      <c r="AQ39" s="246"/>
      <c r="AR39" s="246"/>
      <c r="AS39" s="246"/>
      <c r="AT39" s="246"/>
      <c r="AU39" s="246"/>
      <c r="AV39" s="246"/>
      <c r="AW39" s="246"/>
      <c r="AX39" s="246"/>
      <c r="AY39" s="246"/>
      <c r="AZ39" s="246"/>
      <c r="BA39" s="246"/>
      <c r="BB39" s="246"/>
      <c r="BC39" s="246"/>
      <c r="BD39" s="246"/>
      <c r="BE39" s="246"/>
      <c r="BF39" s="246"/>
      <c r="BG39" s="246"/>
      <c r="BH39" s="246"/>
      <c r="BI39" s="246"/>
      <c r="BJ39" s="246"/>
      <c r="BK39" s="246"/>
      <c r="BL39" s="246"/>
      <c r="BM39" s="246"/>
      <c r="BN39" s="246"/>
      <c r="BO39" s="246"/>
      <c r="BP39" s="246"/>
      <c r="BQ39" s="246"/>
      <c r="BR39" s="246"/>
      <c r="BS39" s="246"/>
      <c r="BT39" s="246"/>
      <c r="BU39" s="246"/>
      <c r="BV39" s="246"/>
      <c r="BW39" s="246"/>
      <c r="BX39" s="246"/>
      <c r="BY39" s="246"/>
      <c r="BZ39" s="246"/>
    </row>
    <row r="40" spans="3:78">
      <c r="C40"/>
      <c r="D40" s="246"/>
      <c r="E40" s="246"/>
      <c r="F40" s="246"/>
      <c r="G40" s="246"/>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c r="AG40" s="246"/>
      <c r="AH40" s="246"/>
      <c r="AI40" s="246"/>
      <c r="AJ40" s="246"/>
      <c r="AK40" s="246"/>
      <c r="AL40" s="246"/>
      <c r="AM40" s="246"/>
      <c r="AN40" s="246"/>
      <c r="AO40" s="246"/>
      <c r="AP40" s="246"/>
      <c r="AQ40" s="246"/>
      <c r="AR40" s="246"/>
      <c r="AS40" s="246"/>
      <c r="AT40" s="246"/>
      <c r="AU40" s="246"/>
      <c r="AV40" s="246"/>
      <c r="AW40" s="246"/>
      <c r="AX40" s="246"/>
      <c r="AY40" s="246"/>
      <c r="AZ40" s="246"/>
      <c r="BA40" s="246"/>
      <c r="BB40" s="246"/>
      <c r="BC40" s="246"/>
      <c r="BD40" s="246"/>
      <c r="BE40" s="246"/>
      <c r="BF40" s="246"/>
      <c r="BG40" s="246"/>
      <c r="BH40" s="246"/>
      <c r="BI40" s="246"/>
      <c r="BJ40" s="246"/>
      <c r="BK40" s="246"/>
      <c r="BL40" s="246"/>
      <c r="BM40" s="246"/>
      <c r="BN40" s="246"/>
      <c r="BO40" s="246"/>
      <c r="BP40" s="246"/>
      <c r="BQ40" s="246"/>
      <c r="BR40" s="246"/>
      <c r="BS40" s="246"/>
      <c r="BT40" s="246"/>
      <c r="BU40" s="246"/>
      <c r="BV40" s="246"/>
      <c r="BW40" s="246"/>
      <c r="BX40" s="246"/>
      <c r="BY40" s="246"/>
      <c r="BZ40" s="246"/>
    </row>
    <row r="41" spans="3:78">
      <c r="C41"/>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c r="AL41" s="246"/>
      <c r="AM41" s="246"/>
      <c r="AN41" s="246"/>
      <c r="AO41" s="246"/>
      <c r="AP41" s="246"/>
      <c r="AQ41" s="246"/>
      <c r="AR41" s="246"/>
      <c r="AS41" s="246"/>
      <c r="AT41" s="246"/>
      <c r="AU41" s="246"/>
      <c r="AV41" s="246"/>
      <c r="AW41" s="246"/>
      <c r="AX41" s="246"/>
      <c r="AY41" s="246"/>
      <c r="AZ41" s="246"/>
      <c r="BA41" s="246"/>
      <c r="BB41" s="246"/>
      <c r="BC41" s="246"/>
      <c r="BD41" s="246"/>
      <c r="BE41" s="246"/>
      <c r="BF41" s="246"/>
      <c r="BG41" s="246"/>
      <c r="BH41" s="246"/>
      <c r="BI41" s="246"/>
      <c r="BJ41" s="246"/>
      <c r="BK41" s="246"/>
      <c r="BL41" s="246"/>
      <c r="BM41" s="246"/>
      <c r="BN41" s="246"/>
      <c r="BO41" s="246"/>
      <c r="BP41" s="246"/>
      <c r="BQ41" s="246"/>
      <c r="BR41" s="246"/>
      <c r="BS41" s="246"/>
      <c r="BT41" s="246"/>
      <c r="BU41" s="246"/>
      <c r="BV41" s="246"/>
      <c r="BW41" s="246"/>
      <c r="BX41" s="246"/>
      <c r="BY41" s="246"/>
      <c r="BZ41" s="246"/>
    </row>
    <row r="42" spans="3:78">
      <c r="C42"/>
      <c r="D42" s="246"/>
      <c r="E42" s="246"/>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46"/>
      <c r="AL42" s="246"/>
      <c r="AM42" s="246"/>
      <c r="AN42" s="246"/>
      <c r="AO42" s="246"/>
      <c r="AP42" s="246"/>
      <c r="AQ42" s="246"/>
      <c r="AR42" s="246"/>
      <c r="AS42" s="246"/>
      <c r="AT42" s="246"/>
      <c r="AU42" s="246"/>
      <c r="AV42" s="246"/>
      <c r="AW42" s="246"/>
      <c r="AX42" s="246"/>
      <c r="AY42" s="246"/>
      <c r="AZ42" s="246"/>
      <c r="BA42" s="246"/>
      <c r="BB42" s="246"/>
      <c r="BC42" s="246"/>
      <c r="BD42" s="246"/>
      <c r="BE42" s="246"/>
      <c r="BF42" s="246"/>
      <c r="BG42" s="246"/>
      <c r="BH42" s="246"/>
      <c r="BI42" s="246"/>
      <c r="BJ42" s="246"/>
      <c r="BK42" s="246"/>
      <c r="BL42" s="246"/>
      <c r="BM42" s="246"/>
      <c r="BN42" s="246"/>
      <c r="BO42" s="246"/>
      <c r="BP42" s="246"/>
      <c r="BQ42" s="246"/>
      <c r="BR42" s="246"/>
      <c r="BS42" s="246"/>
      <c r="BT42" s="246"/>
      <c r="BU42" s="246"/>
      <c r="BV42" s="246"/>
      <c r="BW42" s="246"/>
      <c r="BX42" s="246"/>
      <c r="BY42" s="246"/>
      <c r="BZ42" s="246"/>
    </row>
    <row r="43" spans="3:78">
      <c r="C43"/>
      <c r="D43" s="246"/>
      <c r="E43" s="246"/>
      <c r="F43" s="246"/>
      <c r="G43" s="246"/>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c r="AG43" s="246"/>
      <c r="AH43" s="246"/>
      <c r="AI43" s="246"/>
      <c r="AJ43" s="246"/>
      <c r="AK43" s="246"/>
      <c r="AL43" s="246"/>
      <c r="AM43" s="246"/>
      <c r="AN43" s="246"/>
      <c r="AO43" s="246"/>
      <c r="AP43" s="246"/>
      <c r="AQ43" s="246"/>
      <c r="AR43" s="246"/>
      <c r="AS43" s="246"/>
      <c r="AT43" s="246"/>
      <c r="AU43" s="246"/>
      <c r="AV43" s="246"/>
      <c r="AW43" s="246"/>
      <c r="AX43" s="246"/>
      <c r="AY43" s="246"/>
      <c r="AZ43" s="246"/>
      <c r="BA43" s="246"/>
      <c r="BB43" s="246"/>
      <c r="BC43" s="246"/>
      <c r="BD43" s="246"/>
      <c r="BE43" s="246"/>
      <c r="BF43" s="246"/>
      <c r="BG43" s="246"/>
      <c r="BH43" s="246"/>
      <c r="BI43" s="246"/>
      <c r="BJ43" s="246"/>
      <c r="BK43" s="246"/>
      <c r="BL43" s="246"/>
      <c r="BM43" s="246"/>
      <c r="BN43" s="246"/>
      <c r="BO43" s="246"/>
      <c r="BP43" s="246"/>
      <c r="BQ43" s="246"/>
      <c r="BR43" s="246"/>
      <c r="BS43" s="246"/>
      <c r="BT43" s="246"/>
      <c r="BU43" s="246"/>
      <c r="BV43" s="246"/>
      <c r="BW43" s="246"/>
      <c r="BX43" s="246"/>
      <c r="BY43" s="246"/>
      <c r="BZ43" s="246"/>
    </row>
    <row r="44" spans="3:78">
      <c r="C44"/>
      <c r="D44" s="246"/>
      <c r="E44" s="246"/>
      <c r="F44" s="246"/>
      <c r="G44" s="246"/>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246"/>
      <c r="AG44" s="246"/>
      <c r="AH44" s="246"/>
      <c r="AI44" s="246"/>
      <c r="AJ44" s="246"/>
      <c r="AK44" s="246"/>
      <c r="AL44" s="246"/>
      <c r="AM44" s="246"/>
      <c r="AN44" s="246"/>
      <c r="AO44" s="246"/>
      <c r="AP44" s="246"/>
      <c r="AQ44" s="246"/>
      <c r="AR44" s="246"/>
      <c r="AS44" s="246"/>
      <c r="AT44" s="246"/>
      <c r="AU44" s="246"/>
      <c r="AV44" s="246"/>
      <c r="AW44" s="246"/>
      <c r="AX44" s="246"/>
      <c r="AY44" s="246"/>
      <c r="AZ44" s="246"/>
      <c r="BA44" s="246"/>
      <c r="BB44" s="246"/>
      <c r="BC44" s="246"/>
      <c r="BD44" s="246"/>
      <c r="BE44" s="246"/>
      <c r="BF44" s="246"/>
      <c r="BG44" s="246"/>
      <c r="BH44" s="246"/>
      <c r="BI44" s="246"/>
      <c r="BJ44" s="246"/>
      <c r="BK44" s="246"/>
      <c r="BL44" s="246"/>
      <c r="BM44" s="246"/>
      <c r="BN44" s="246"/>
      <c r="BO44" s="246"/>
      <c r="BP44" s="246"/>
      <c r="BQ44" s="246"/>
      <c r="BR44" s="246"/>
      <c r="BS44" s="246"/>
      <c r="BT44" s="246"/>
      <c r="BU44" s="246"/>
      <c r="BV44" s="246"/>
      <c r="BW44" s="246"/>
      <c r="BX44" s="246"/>
      <c r="BY44" s="246"/>
      <c r="BZ44" s="246"/>
    </row>
    <row r="45" spans="3:78">
      <c r="C45"/>
      <c r="D45" s="246"/>
      <c r="E45" s="246"/>
      <c r="F45" s="246"/>
      <c r="G45" s="246"/>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246"/>
      <c r="AG45" s="246"/>
      <c r="AH45" s="246"/>
      <c r="AI45" s="246"/>
      <c r="AJ45" s="246"/>
      <c r="AK45" s="246"/>
      <c r="AL45" s="246"/>
      <c r="AM45" s="246"/>
      <c r="AN45" s="246"/>
      <c r="AO45" s="246"/>
      <c r="AP45" s="246"/>
      <c r="AQ45" s="246"/>
      <c r="AR45" s="246"/>
      <c r="AS45" s="246"/>
      <c r="AT45" s="246"/>
      <c r="AU45" s="246"/>
      <c r="AV45" s="246"/>
      <c r="AW45" s="246"/>
      <c r="AX45" s="246"/>
      <c r="AY45" s="246"/>
      <c r="AZ45" s="246"/>
      <c r="BA45" s="246"/>
      <c r="BB45" s="246"/>
      <c r="BC45" s="246"/>
      <c r="BD45" s="246"/>
      <c r="BE45" s="246"/>
      <c r="BF45" s="246"/>
      <c r="BG45" s="246"/>
      <c r="BH45" s="246"/>
      <c r="BI45" s="246"/>
      <c r="BJ45" s="246"/>
      <c r="BK45" s="246"/>
      <c r="BL45" s="246"/>
      <c r="BM45" s="246"/>
      <c r="BN45" s="246"/>
      <c r="BO45" s="246"/>
      <c r="BP45" s="246"/>
      <c r="BQ45" s="246"/>
      <c r="BR45" s="246"/>
      <c r="BS45" s="246"/>
      <c r="BT45" s="246"/>
      <c r="BU45" s="246"/>
      <c r="BV45" s="246"/>
      <c r="BW45" s="246"/>
      <c r="BX45" s="246"/>
      <c r="BY45" s="246"/>
      <c r="BZ45" s="246"/>
    </row>
    <row r="46" spans="3:78">
      <c r="C46"/>
      <c r="D46" s="246"/>
      <c r="E46" s="246"/>
      <c r="F46" s="246"/>
      <c r="G46" s="246"/>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6"/>
      <c r="AG46" s="246"/>
      <c r="AH46" s="246"/>
      <c r="AI46" s="246"/>
      <c r="AJ46" s="246"/>
      <c r="AK46" s="246"/>
      <c r="AL46" s="246"/>
      <c r="AM46" s="246"/>
      <c r="AN46" s="246"/>
      <c r="AO46" s="246"/>
      <c r="AP46" s="246"/>
      <c r="AQ46" s="246"/>
      <c r="AR46" s="246"/>
      <c r="AS46" s="246"/>
      <c r="AT46" s="246"/>
      <c r="AU46" s="246"/>
      <c r="AV46" s="246"/>
      <c r="AW46" s="246"/>
      <c r="AX46" s="246"/>
      <c r="AY46" s="246"/>
      <c r="AZ46" s="246"/>
      <c r="BA46" s="246"/>
      <c r="BB46" s="246"/>
      <c r="BC46" s="246"/>
      <c r="BD46" s="246"/>
      <c r="BE46" s="246"/>
      <c r="BF46" s="246"/>
      <c r="BG46" s="246"/>
      <c r="BH46" s="246"/>
      <c r="BI46" s="246"/>
      <c r="BJ46" s="246"/>
      <c r="BK46" s="246"/>
      <c r="BL46" s="246"/>
      <c r="BM46" s="246"/>
      <c r="BN46" s="246"/>
      <c r="BO46" s="246"/>
      <c r="BP46" s="246"/>
      <c r="BQ46" s="246"/>
      <c r="BR46" s="246"/>
      <c r="BS46" s="246"/>
      <c r="BT46" s="246"/>
      <c r="BU46" s="246"/>
      <c r="BV46" s="246"/>
      <c r="BW46" s="246"/>
      <c r="BX46" s="246"/>
      <c r="BY46" s="246"/>
      <c r="BZ46" s="246"/>
    </row>
    <row r="47" spans="3:78">
      <c r="C47"/>
      <c r="D47" s="246"/>
      <c r="E47" s="246"/>
      <c r="F47" s="246"/>
      <c r="G47" s="246"/>
      <c r="H47" s="246"/>
      <c r="I47" s="246"/>
      <c r="J47" s="246"/>
      <c r="K47" s="246"/>
      <c r="L47" s="246"/>
      <c r="M47" s="246"/>
      <c r="N47" s="246"/>
      <c r="O47" s="246"/>
      <c r="P47" s="246"/>
      <c r="Q47" s="246"/>
      <c r="R47" s="246"/>
      <c r="S47" s="246"/>
      <c r="T47" s="246"/>
      <c r="U47" s="246"/>
      <c r="V47" s="246"/>
      <c r="W47" s="246"/>
      <c r="X47" s="246"/>
      <c r="Y47" s="246"/>
      <c r="Z47" s="246"/>
      <c r="AA47" s="246"/>
      <c r="AB47" s="246"/>
      <c r="AC47" s="246"/>
      <c r="AD47" s="246"/>
      <c r="AE47" s="246"/>
      <c r="AF47" s="246"/>
      <c r="AG47" s="246"/>
      <c r="AH47" s="246"/>
      <c r="AI47" s="246"/>
      <c r="AJ47" s="246"/>
      <c r="AK47" s="246"/>
      <c r="AL47" s="246"/>
      <c r="AM47" s="246"/>
      <c r="AN47" s="246"/>
      <c r="AO47" s="246"/>
      <c r="AP47" s="246"/>
      <c r="AQ47" s="246"/>
      <c r="AR47" s="246"/>
      <c r="AS47" s="246"/>
      <c r="AT47" s="246"/>
      <c r="AU47" s="246"/>
      <c r="AV47" s="246"/>
      <c r="AW47" s="246"/>
      <c r="AX47" s="246"/>
      <c r="AY47" s="246"/>
      <c r="AZ47" s="246"/>
      <c r="BA47" s="246"/>
      <c r="BB47" s="246"/>
      <c r="BC47" s="246"/>
      <c r="BD47" s="246"/>
      <c r="BE47" s="246"/>
      <c r="BF47" s="246"/>
      <c r="BG47" s="246"/>
      <c r="BH47" s="246"/>
      <c r="BI47" s="246"/>
      <c r="BJ47" s="246"/>
      <c r="BK47" s="246"/>
      <c r="BL47" s="246"/>
      <c r="BM47" s="246"/>
      <c r="BN47" s="246"/>
      <c r="BO47" s="246"/>
      <c r="BP47" s="246"/>
      <c r="BQ47" s="246"/>
      <c r="BR47" s="246"/>
      <c r="BS47" s="246"/>
      <c r="BT47" s="246"/>
      <c r="BU47" s="246"/>
      <c r="BV47" s="246"/>
      <c r="BW47" s="246"/>
      <c r="BX47" s="246"/>
      <c r="BY47" s="246"/>
      <c r="BZ47" s="246"/>
    </row>
    <row r="48" spans="3:78">
      <c r="C48"/>
      <c r="D48" s="246"/>
      <c r="E48" s="246"/>
      <c r="F48" s="246"/>
      <c r="G48" s="246"/>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c r="AG48" s="246"/>
      <c r="AH48" s="246"/>
      <c r="AI48" s="246"/>
      <c r="AJ48" s="246"/>
      <c r="AK48" s="246"/>
      <c r="AL48" s="246"/>
      <c r="AM48" s="246"/>
      <c r="AN48" s="246"/>
      <c r="AO48" s="246"/>
      <c r="AP48" s="246"/>
      <c r="AQ48" s="246"/>
      <c r="AR48" s="246"/>
      <c r="AS48" s="246"/>
      <c r="AT48" s="246"/>
      <c r="AU48" s="246"/>
      <c r="AV48" s="246"/>
      <c r="AW48" s="246"/>
      <c r="AX48" s="246"/>
      <c r="AY48" s="246"/>
      <c r="AZ48" s="246"/>
      <c r="BA48" s="246"/>
      <c r="BB48" s="246"/>
      <c r="BC48" s="246"/>
      <c r="BD48" s="246"/>
      <c r="BE48" s="246"/>
      <c r="BF48" s="246"/>
      <c r="BG48" s="246"/>
      <c r="BH48" s="246"/>
      <c r="BI48" s="246"/>
      <c r="BJ48" s="246"/>
      <c r="BK48" s="246"/>
      <c r="BL48" s="246"/>
      <c r="BM48" s="246"/>
      <c r="BN48" s="246"/>
      <c r="BO48" s="246"/>
      <c r="BP48" s="246"/>
      <c r="BQ48" s="246"/>
      <c r="BR48" s="246"/>
      <c r="BS48" s="246"/>
      <c r="BT48" s="246"/>
      <c r="BU48" s="246"/>
      <c r="BV48" s="246"/>
      <c r="BW48" s="246"/>
      <c r="BX48" s="246"/>
      <c r="BY48" s="246"/>
      <c r="BZ48" s="246"/>
    </row>
    <row r="49" spans="3:78">
      <c r="C49"/>
      <c r="D49" s="246"/>
      <c r="E49" s="246"/>
      <c r="F49" s="246"/>
      <c r="G49" s="246"/>
      <c r="H49" s="246"/>
      <c r="I49" s="246"/>
      <c r="J49" s="246"/>
      <c r="K49" s="246"/>
      <c r="L49" s="246"/>
      <c r="M49" s="246"/>
      <c r="N49" s="246"/>
      <c r="O49" s="246"/>
      <c r="P49" s="246"/>
      <c r="Q49" s="246"/>
      <c r="R49" s="246"/>
      <c r="S49" s="246"/>
      <c r="T49" s="246"/>
      <c r="U49" s="246"/>
      <c r="V49" s="246"/>
      <c r="W49" s="246"/>
      <c r="X49" s="246"/>
      <c r="Y49" s="246"/>
      <c r="Z49" s="246"/>
      <c r="AA49" s="246"/>
      <c r="AB49" s="246"/>
      <c r="AC49" s="246"/>
      <c r="AD49" s="246"/>
      <c r="AE49" s="246"/>
      <c r="AF49" s="246"/>
      <c r="AG49" s="246"/>
      <c r="AH49" s="246"/>
      <c r="AI49" s="246"/>
      <c r="AJ49" s="246"/>
      <c r="AK49" s="246"/>
      <c r="AL49" s="246"/>
      <c r="AM49" s="246"/>
      <c r="AN49" s="246"/>
      <c r="AO49" s="246"/>
      <c r="AP49" s="246"/>
      <c r="AQ49" s="246"/>
      <c r="AR49" s="246"/>
      <c r="AS49" s="246"/>
      <c r="AT49" s="246"/>
      <c r="AU49" s="246"/>
      <c r="AV49" s="246"/>
      <c r="AW49" s="246"/>
      <c r="AX49" s="246"/>
      <c r="AY49" s="246"/>
      <c r="AZ49" s="246"/>
      <c r="BA49" s="246"/>
      <c r="BB49" s="246"/>
      <c r="BC49" s="246"/>
      <c r="BD49" s="246"/>
      <c r="BE49" s="246"/>
      <c r="BF49" s="246"/>
      <c r="BG49" s="246"/>
      <c r="BH49" s="246"/>
      <c r="BI49" s="246"/>
      <c r="BJ49" s="246"/>
      <c r="BK49" s="246"/>
      <c r="BL49" s="246"/>
      <c r="BM49" s="246"/>
      <c r="BN49" s="246"/>
      <c r="BO49" s="246"/>
      <c r="BP49" s="246"/>
      <c r="BQ49" s="246"/>
      <c r="BR49" s="246"/>
      <c r="BS49" s="246"/>
      <c r="BT49" s="246"/>
      <c r="BU49" s="246"/>
      <c r="BV49" s="246"/>
      <c r="BW49" s="246"/>
      <c r="BX49" s="246"/>
      <c r="BY49" s="246"/>
      <c r="BZ49" s="246"/>
    </row>
    <row r="50" spans="3:78">
      <c r="C50"/>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c r="AG50" s="246"/>
      <c r="AH50" s="246"/>
      <c r="AI50" s="246"/>
      <c r="AJ50" s="246"/>
      <c r="AK50" s="246"/>
      <c r="AL50" s="246"/>
      <c r="AM50" s="246"/>
      <c r="AN50" s="246"/>
      <c r="AO50" s="246"/>
      <c r="AP50" s="246"/>
      <c r="AQ50" s="246"/>
      <c r="AR50" s="246"/>
      <c r="AS50" s="246"/>
      <c r="AT50" s="246"/>
      <c r="AU50" s="246"/>
      <c r="AV50" s="246"/>
      <c r="AW50" s="246"/>
      <c r="AX50" s="246"/>
      <c r="AY50" s="246"/>
      <c r="AZ50" s="246"/>
      <c r="BA50" s="246"/>
      <c r="BB50" s="246"/>
      <c r="BC50" s="246"/>
      <c r="BD50" s="246"/>
      <c r="BE50" s="246"/>
      <c r="BF50" s="246"/>
      <c r="BG50" s="246"/>
      <c r="BH50" s="246"/>
      <c r="BI50" s="246"/>
      <c r="BJ50" s="246"/>
      <c r="BK50" s="246"/>
      <c r="BL50" s="246"/>
      <c r="BM50" s="246"/>
      <c r="BN50" s="246"/>
      <c r="BO50" s="246"/>
      <c r="BP50" s="246"/>
      <c r="BQ50" s="246"/>
      <c r="BR50" s="246"/>
      <c r="BS50" s="246"/>
      <c r="BT50" s="246"/>
      <c r="BU50" s="246"/>
      <c r="BV50" s="246"/>
      <c r="BW50" s="246"/>
      <c r="BX50" s="246"/>
      <c r="BY50" s="246"/>
      <c r="BZ50" s="246"/>
    </row>
    <row r="51" spans="3:78">
      <c r="C51"/>
      <c r="D51" s="246"/>
      <c r="E51" s="246"/>
      <c r="F51" s="246"/>
      <c r="G51" s="246"/>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6"/>
      <c r="AG51" s="246"/>
      <c r="AH51" s="246"/>
      <c r="AI51" s="246"/>
      <c r="AJ51" s="246"/>
      <c r="AK51" s="246"/>
      <c r="AL51" s="246"/>
      <c r="AM51" s="246"/>
      <c r="AN51" s="246"/>
      <c r="AO51" s="246"/>
      <c r="AP51" s="246"/>
      <c r="AQ51" s="246"/>
      <c r="AR51" s="246"/>
      <c r="AS51" s="246"/>
      <c r="AT51" s="246"/>
      <c r="AU51" s="246"/>
      <c r="AV51" s="246"/>
      <c r="AW51" s="246"/>
      <c r="AX51" s="246"/>
      <c r="AY51" s="246"/>
      <c r="AZ51" s="246"/>
      <c r="BA51" s="246"/>
      <c r="BB51" s="246"/>
      <c r="BC51" s="246"/>
      <c r="BD51" s="246"/>
      <c r="BE51" s="246"/>
      <c r="BF51" s="246"/>
      <c r="BG51" s="246"/>
      <c r="BH51" s="246"/>
      <c r="BI51" s="246"/>
      <c r="BJ51" s="246"/>
      <c r="BK51" s="246"/>
      <c r="BL51" s="246"/>
      <c r="BM51" s="246"/>
      <c r="BN51" s="246"/>
      <c r="BO51" s="246"/>
      <c r="BP51" s="246"/>
      <c r="BQ51" s="246"/>
      <c r="BR51" s="246"/>
      <c r="BS51" s="246"/>
      <c r="BT51" s="246"/>
      <c r="BU51" s="246"/>
      <c r="BV51" s="246"/>
      <c r="BW51" s="246"/>
      <c r="BX51" s="246"/>
      <c r="BY51" s="246"/>
      <c r="BZ51" s="246"/>
    </row>
    <row r="52" spans="3:78">
      <c r="C52"/>
      <c r="D52" s="246"/>
      <c r="E52" s="246"/>
      <c r="F52" s="246"/>
      <c r="G52" s="246"/>
      <c r="H52" s="246"/>
      <c r="I52" s="246"/>
      <c r="J52" s="246"/>
      <c r="K52" s="246"/>
      <c r="L52" s="246"/>
      <c r="M52" s="246"/>
      <c r="N52" s="246"/>
      <c r="O52" s="246"/>
      <c r="P52" s="246"/>
      <c r="Q52" s="246"/>
      <c r="R52" s="246"/>
      <c r="S52" s="246"/>
      <c r="T52" s="246"/>
      <c r="U52" s="246"/>
      <c r="V52" s="246"/>
      <c r="W52" s="246"/>
      <c r="X52" s="246"/>
      <c r="Y52" s="246"/>
      <c r="Z52" s="246"/>
      <c r="AA52" s="246"/>
      <c r="AB52" s="246"/>
      <c r="AC52" s="246"/>
      <c r="AD52" s="246"/>
      <c r="AE52" s="246"/>
      <c r="AF52" s="246"/>
      <c r="AG52" s="246"/>
      <c r="AH52" s="246"/>
      <c r="AI52" s="246"/>
      <c r="AJ52" s="246"/>
      <c r="AK52" s="246"/>
      <c r="AL52" s="246"/>
      <c r="AM52" s="246"/>
      <c r="AN52" s="246"/>
      <c r="AO52" s="246"/>
      <c r="AP52" s="246"/>
      <c r="AQ52" s="246"/>
      <c r="AR52" s="246"/>
      <c r="AS52" s="246"/>
      <c r="AT52" s="246"/>
      <c r="AU52" s="246"/>
      <c r="AV52" s="246"/>
      <c r="AW52" s="246"/>
      <c r="AX52" s="246"/>
      <c r="AY52" s="246"/>
      <c r="AZ52" s="246"/>
      <c r="BA52" s="246"/>
      <c r="BB52" s="246"/>
      <c r="BC52" s="246"/>
      <c r="BD52" s="246"/>
      <c r="BE52" s="246"/>
      <c r="BF52" s="246"/>
      <c r="BG52" s="246"/>
      <c r="BH52" s="246"/>
      <c r="BI52" s="246"/>
      <c r="BJ52" s="246"/>
      <c r="BK52" s="246"/>
      <c r="BL52" s="246"/>
      <c r="BM52" s="246"/>
      <c r="BN52" s="246"/>
      <c r="BO52" s="246"/>
      <c r="BP52" s="246"/>
      <c r="BQ52" s="246"/>
      <c r="BR52" s="246"/>
      <c r="BS52" s="246"/>
      <c r="BT52" s="246"/>
      <c r="BU52" s="246"/>
      <c r="BV52" s="246"/>
      <c r="BW52" s="246"/>
      <c r="BX52" s="246"/>
      <c r="BY52" s="246"/>
      <c r="BZ52" s="246"/>
    </row>
    <row r="53" spans="3:78">
      <c r="C53"/>
      <c r="D53" s="246"/>
      <c r="E53" s="246"/>
      <c r="F53" s="246"/>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46"/>
      <c r="AL53" s="246"/>
      <c r="AM53" s="246"/>
      <c r="AN53" s="246"/>
      <c r="AO53" s="246"/>
      <c r="AP53" s="246"/>
      <c r="AQ53" s="246"/>
      <c r="AR53" s="246"/>
      <c r="AS53" s="246"/>
      <c r="AT53" s="246"/>
      <c r="AU53" s="246"/>
      <c r="AV53" s="246"/>
      <c r="AW53" s="246"/>
      <c r="AX53" s="246"/>
      <c r="AY53" s="246"/>
      <c r="AZ53" s="246"/>
      <c r="BA53" s="246"/>
      <c r="BB53" s="246"/>
      <c r="BC53" s="246"/>
      <c r="BD53" s="246"/>
      <c r="BE53" s="246"/>
      <c r="BF53" s="246"/>
      <c r="BG53" s="246"/>
      <c r="BH53" s="246"/>
      <c r="BI53" s="246"/>
      <c r="BJ53" s="246"/>
      <c r="BK53" s="246"/>
      <c r="BL53" s="246"/>
      <c r="BM53" s="246"/>
      <c r="BN53" s="246"/>
      <c r="BO53" s="246"/>
      <c r="BP53" s="246"/>
      <c r="BQ53" s="246"/>
      <c r="BR53" s="246"/>
      <c r="BS53" s="246"/>
      <c r="BT53" s="246"/>
      <c r="BU53" s="246"/>
      <c r="BV53" s="246"/>
      <c r="BW53" s="246"/>
      <c r="BX53" s="246"/>
      <c r="BY53" s="246"/>
      <c r="BZ53" s="246"/>
    </row>
    <row r="54" spans="3:78">
      <c r="C54"/>
      <c r="D54" s="246"/>
      <c r="E54" s="246"/>
      <c r="F54" s="246"/>
      <c r="G54" s="246"/>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c r="AG54" s="246"/>
      <c r="AH54" s="246"/>
      <c r="AI54" s="246"/>
      <c r="AJ54" s="246"/>
      <c r="AK54" s="246"/>
      <c r="AL54" s="246"/>
      <c r="AM54" s="246"/>
      <c r="AN54" s="246"/>
      <c r="AO54" s="246"/>
      <c r="AP54" s="246"/>
      <c r="AQ54" s="246"/>
      <c r="AR54" s="246"/>
      <c r="AS54" s="246"/>
      <c r="AT54" s="246"/>
      <c r="AU54" s="246"/>
      <c r="AV54" s="246"/>
      <c r="AW54" s="246"/>
      <c r="AX54" s="246"/>
      <c r="AY54" s="246"/>
      <c r="AZ54" s="246"/>
      <c r="BA54" s="246"/>
      <c r="BB54" s="246"/>
      <c r="BC54" s="246"/>
      <c r="BD54" s="246"/>
      <c r="BE54" s="246"/>
      <c r="BF54" s="246"/>
      <c r="BG54" s="246"/>
      <c r="BH54" s="246"/>
      <c r="BI54" s="246"/>
      <c r="BJ54" s="246"/>
      <c r="BK54" s="246"/>
      <c r="BL54" s="246"/>
      <c r="BM54" s="246"/>
      <c r="BN54" s="246"/>
      <c r="BO54" s="246"/>
      <c r="BP54" s="246"/>
      <c r="BQ54" s="246"/>
      <c r="BR54" s="246"/>
      <c r="BS54" s="246"/>
      <c r="BT54" s="246"/>
      <c r="BU54" s="246"/>
      <c r="BV54" s="246"/>
      <c r="BW54" s="246"/>
      <c r="BX54" s="246"/>
      <c r="BY54" s="246"/>
      <c r="BZ54" s="246"/>
    </row>
    <row r="55" spans="3:78">
      <c r="C55"/>
      <c r="D55" s="246"/>
      <c r="E55" s="246"/>
      <c r="F55" s="246"/>
      <c r="G55" s="246"/>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c r="AG55" s="246"/>
      <c r="AH55" s="246"/>
      <c r="AI55" s="246"/>
      <c r="AJ55" s="246"/>
      <c r="AK55" s="246"/>
      <c r="AL55" s="246"/>
      <c r="AM55" s="246"/>
      <c r="AN55" s="246"/>
      <c r="AO55" s="246"/>
      <c r="AP55" s="246"/>
      <c r="AQ55" s="246"/>
      <c r="AR55" s="246"/>
      <c r="AS55" s="246"/>
      <c r="AT55" s="246"/>
      <c r="AU55" s="246"/>
      <c r="AV55" s="246"/>
      <c r="AW55" s="246"/>
      <c r="AX55" s="246"/>
      <c r="AY55" s="246"/>
      <c r="AZ55" s="246"/>
      <c r="BA55" s="246"/>
      <c r="BB55" s="246"/>
      <c r="BC55" s="246"/>
      <c r="BD55" s="246"/>
      <c r="BE55" s="246"/>
      <c r="BF55" s="246"/>
      <c r="BG55" s="246"/>
      <c r="BH55" s="246"/>
      <c r="BI55" s="246"/>
      <c r="BJ55" s="246"/>
      <c r="BK55" s="246"/>
      <c r="BL55" s="246"/>
      <c r="BM55" s="246"/>
      <c r="BN55" s="246"/>
      <c r="BO55" s="246"/>
      <c r="BP55" s="246"/>
      <c r="BQ55" s="246"/>
      <c r="BR55" s="246"/>
      <c r="BS55" s="246"/>
      <c r="BT55" s="246"/>
      <c r="BU55" s="246"/>
      <c r="BV55" s="246"/>
      <c r="BW55" s="246"/>
      <c r="BX55" s="246"/>
      <c r="BY55" s="246"/>
      <c r="BZ55" s="246"/>
    </row>
    <row r="56" spans="3:78">
      <c r="C56"/>
      <c r="D56" s="246"/>
      <c r="E56" s="246"/>
      <c r="F56" s="246"/>
      <c r="G56" s="246"/>
      <c r="H56" s="246"/>
      <c r="I56" s="246"/>
      <c r="J56" s="246"/>
      <c r="K56" s="246"/>
      <c r="L56" s="246"/>
      <c r="M56" s="246"/>
      <c r="N56" s="246"/>
      <c r="O56" s="246"/>
      <c r="P56" s="246"/>
      <c r="Q56" s="246"/>
      <c r="R56" s="246"/>
      <c r="S56" s="246"/>
      <c r="T56" s="246"/>
      <c r="U56" s="246"/>
      <c r="V56" s="246"/>
      <c r="W56" s="246"/>
      <c r="X56" s="246"/>
      <c r="Y56" s="246"/>
      <c r="Z56" s="246"/>
      <c r="AA56" s="246"/>
      <c r="AB56" s="246"/>
      <c r="AC56" s="246"/>
      <c r="AD56" s="246"/>
      <c r="AE56" s="246"/>
      <c r="AF56" s="246"/>
      <c r="AG56" s="246"/>
      <c r="AH56" s="246"/>
      <c r="AI56" s="246"/>
      <c r="AJ56" s="246"/>
      <c r="AK56" s="246"/>
      <c r="AL56" s="246"/>
      <c r="AM56" s="246"/>
      <c r="AN56" s="246"/>
      <c r="AO56" s="246"/>
      <c r="AP56" s="246"/>
      <c r="AQ56" s="246"/>
      <c r="AR56" s="246"/>
      <c r="AS56" s="246"/>
      <c r="AT56" s="246"/>
      <c r="AU56" s="246"/>
      <c r="AV56" s="246"/>
      <c r="AW56" s="246"/>
      <c r="AX56" s="246"/>
      <c r="AY56" s="246"/>
      <c r="AZ56" s="246"/>
      <c r="BA56" s="246"/>
      <c r="BB56" s="246"/>
      <c r="BC56" s="246"/>
      <c r="BD56" s="246"/>
      <c r="BE56" s="246"/>
      <c r="BF56" s="246"/>
      <c r="BG56" s="246"/>
      <c r="BH56" s="246"/>
      <c r="BI56" s="246"/>
      <c r="BJ56" s="246"/>
      <c r="BK56" s="246"/>
      <c r="BL56" s="246"/>
      <c r="BM56" s="246"/>
      <c r="BN56" s="246"/>
      <c r="BO56" s="246"/>
      <c r="BP56" s="246"/>
      <c r="BQ56" s="246"/>
      <c r="BR56" s="246"/>
      <c r="BS56" s="246"/>
      <c r="BT56" s="246"/>
      <c r="BU56" s="246"/>
      <c r="BV56" s="246"/>
      <c r="BW56" s="246"/>
      <c r="BX56" s="246"/>
      <c r="BY56" s="246"/>
      <c r="BZ56" s="246"/>
    </row>
    <row r="57" spans="3:78">
      <c r="C57"/>
      <c r="D57" s="246"/>
      <c r="E57" s="246"/>
      <c r="F57" s="246"/>
      <c r="G57" s="246"/>
      <c r="H57" s="246"/>
      <c r="I57" s="246"/>
      <c r="J57" s="246"/>
      <c r="K57" s="246"/>
      <c r="L57" s="246"/>
      <c r="M57" s="246"/>
      <c r="N57" s="246"/>
      <c r="O57" s="246"/>
      <c r="P57" s="246"/>
      <c r="Q57" s="246"/>
      <c r="R57" s="246"/>
      <c r="S57" s="246"/>
      <c r="T57" s="246"/>
      <c r="U57" s="246"/>
      <c r="V57" s="246"/>
      <c r="W57" s="246"/>
      <c r="X57" s="246"/>
      <c r="Y57" s="246"/>
      <c r="Z57" s="246"/>
      <c r="AA57" s="246"/>
      <c r="AB57" s="246"/>
      <c r="AC57" s="246"/>
      <c r="AD57" s="246"/>
      <c r="AE57" s="246"/>
      <c r="AF57" s="246"/>
      <c r="AG57" s="246"/>
      <c r="AH57" s="246"/>
      <c r="AI57" s="246"/>
      <c r="AJ57" s="246"/>
      <c r="AK57" s="246"/>
      <c r="AL57" s="246"/>
      <c r="AM57" s="246"/>
      <c r="AN57" s="246"/>
      <c r="AO57" s="246"/>
      <c r="AP57" s="246"/>
      <c r="AQ57" s="246"/>
      <c r="AR57" s="246"/>
      <c r="AS57" s="246"/>
      <c r="AT57" s="246"/>
      <c r="AU57" s="246"/>
      <c r="AV57" s="246"/>
      <c r="AW57" s="246"/>
      <c r="AX57" s="246"/>
      <c r="AY57" s="246"/>
      <c r="AZ57" s="246"/>
      <c r="BA57" s="246"/>
      <c r="BB57" s="246"/>
      <c r="BC57" s="246"/>
      <c r="BD57" s="246"/>
      <c r="BE57" s="246"/>
      <c r="BF57" s="246"/>
      <c r="BG57" s="246"/>
      <c r="BH57" s="246"/>
      <c r="BI57" s="246"/>
      <c r="BJ57" s="246"/>
      <c r="BK57" s="246"/>
      <c r="BL57" s="246"/>
      <c r="BM57" s="246"/>
      <c r="BN57" s="246"/>
      <c r="BO57" s="246"/>
      <c r="BP57" s="246"/>
      <c r="BQ57" s="246"/>
      <c r="BR57" s="246"/>
      <c r="BS57" s="246"/>
      <c r="BT57" s="246"/>
      <c r="BU57" s="246"/>
      <c r="BV57" s="246"/>
      <c r="BW57" s="246"/>
      <c r="BX57" s="246"/>
      <c r="BY57" s="246"/>
      <c r="BZ57" s="246"/>
    </row>
    <row r="58" spans="3:78">
      <c r="C58"/>
      <c r="D58" s="246"/>
      <c r="E58" s="246"/>
      <c r="F58" s="246"/>
      <c r="G58" s="246"/>
      <c r="H58" s="246"/>
      <c r="I58" s="246"/>
      <c r="J58" s="246"/>
      <c r="K58" s="246"/>
      <c r="L58" s="246"/>
      <c r="M58" s="246"/>
      <c r="N58" s="246"/>
      <c r="O58" s="246"/>
      <c r="P58" s="246"/>
      <c r="Q58" s="246"/>
      <c r="R58" s="246"/>
      <c r="S58" s="246"/>
      <c r="T58" s="246"/>
      <c r="U58" s="246"/>
      <c r="V58" s="246"/>
      <c r="W58" s="246"/>
      <c r="X58" s="246"/>
      <c r="Y58" s="246"/>
      <c r="Z58" s="246"/>
      <c r="AA58" s="246"/>
      <c r="AB58" s="246"/>
      <c r="AC58" s="246"/>
      <c r="AD58" s="246"/>
      <c r="AE58" s="246"/>
      <c r="AF58" s="246"/>
      <c r="AG58" s="246"/>
      <c r="AH58" s="246"/>
      <c r="AI58" s="246"/>
      <c r="AJ58" s="246"/>
      <c r="AK58" s="246"/>
      <c r="AL58" s="246"/>
      <c r="AM58" s="246"/>
      <c r="AN58" s="246"/>
      <c r="AO58" s="246"/>
      <c r="AP58" s="246"/>
      <c r="AQ58" s="246"/>
      <c r="AR58" s="246"/>
      <c r="AS58" s="246"/>
      <c r="AT58" s="246"/>
      <c r="AU58" s="246"/>
      <c r="AV58" s="246"/>
      <c r="AW58" s="246"/>
      <c r="AX58" s="246"/>
      <c r="AY58" s="246"/>
      <c r="AZ58" s="246"/>
      <c r="BA58" s="246"/>
      <c r="BB58" s="246"/>
      <c r="BC58" s="246"/>
      <c r="BD58" s="246"/>
      <c r="BE58" s="246"/>
      <c r="BF58" s="246"/>
      <c r="BG58" s="246"/>
      <c r="BH58" s="246"/>
      <c r="BI58" s="246"/>
      <c r="BJ58" s="246"/>
      <c r="BK58" s="246"/>
      <c r="BL58" s="246"/>
      <c r="BM58" s="246"/>
      <c r="BN58" s="246"/>
      <c r="BO58" s="246"/>
      <c r="BP58" s="246"/>
      <c r="BQ58" s="246"/>
      <c r="BR58" s="246"/>
      <c r="BS58" s="246"/>
      <c r="BT58" s="246"/>
      <c r="BU58" s="246"/>
      <c r="BV58" s="246"/>
      <c r="BW58" s="246"/>
      <c r="BX58" s="246"/>
      <c r="BY58" s="246"/>
      <c r="BZ58" s="246"/>
    </row>
    <row r="59" spans="3:78">
      <c r="C59"/>
      <c r="D59" s="246"/>
      <c r="E59" s="246"/>
      <c r="F59" s="246"/>
      <c r="G59" s="246"/>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E59" s="246"/>
      <c r="AF59" s="246"/>
      <c r="AG59" s="246"/>
      <c r="AH59" s="246"/>
      <c r="AI59" s="246"/>
      <c r="AJ59" s="246"/>
      <c r="AK59" s="246"/>
      <c r="AL59" s="246"/>
      <c r="AM59" s="246"/>
      <c r="AN59" s="246"/>
      <c r="AO59" s="246"/>
      <c r="AP59" s="246"/>
      <c r="AQ59" s="246"/>
      <c r="AR59" s="246"/>
      <c r="AS59" s="246"/>
      <c r="AT59" s="246"/>
      <c r="AU59" s="246"/>
      <c r="AV59" s="246"/>
      <c r="AW59" s="246"/>
      <c r="AX59" s="246"/>
      <c r="AY59" s="246"/>
      <c r="AZ59" s="246"/>
      <c r="BA59" s="246"/>
      <c r="BB59" s="246"/>
      <c r="BC59" s="246"/>
      <c r="BD59" s="246"/>
      <c r="BE59" s="246"/>
      <c r="BF59" s="246"/>
      <c r="BG59" s="246"/>
      <c r="BH59" s="246"/>
      <c r="BI59" s="246"/>
      <c r="BJ59" s="246"/>
      <c r="BK59" s="246"/>
      <c r="BL59" s="246"/>
      <c r="BM59" s="246"/>
      <c r="BN59" s="246"/>
      <c r="BO59" s="246"/>
      <c r="BP59" s="246"/>
      <c r="BQ59" s="246"/>
      <c r="BR59" s="246"/>
      <c r="BS59" s="246"/>
      <c r="BT59" s="246"/>
      <c r="BU59" s="246"/>
      <c r="BV59" s="246"/>
      <c r="BW59" s="246"/>
      <c r="BX59" s="246"/>
      <c r="BY59" s="246"/>
      <c r="BZ59" s="246"/>
    </row>
    <row r="60" spans="3:78">
      <c r="C60"/>
      <c r="D60" s="246"/>
      <c r="E60" s="246"/>
      <c r="F60" s="246"/>
      <c r="G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E60" s="246"/>
      <c r="AF60" s="246"/>
      <c r="AG60" s="246"/>
      <c r="AH60" s="246"/>
      <c r="AI60" s="246"/>
      <c r="AJ60" s="246"/>
      <c r="AK60" s="246"/>
      <c r="AL60" s="246"/>
      <c r="AM60" s="246"/>
      <c r="AN60" s="246"/>
      <c r="AO60" s="246"/>
      <c r="AP60" s="246"/>
      <c r="AQ60" s="246"/>
      <c r="AR60" s="246"/>
      <c r="AS60" s="246"/>
      <c r="AT60" s="246"/>
      <c r="AU60" s="246"/>
      <c r="AV60" s="246"/>
      <c r="AW60" s="246"/>
      <c r="AX60" s="246"/>
      <c r="AY60" s="246"/>
      <c r="AZ60" s="246"/>
      <c r="BA60" s="246"/>
      <c r="BB60" s="246"/>
      <c r="BC60" s="246"/>
      <c r="BD60" s="246"/>
      <c r="BE60" s="246"/>
      <c r="BF60" s="246"/>
      <c r="BG60" s="246"/>
      <c r="BH60" s="246"/>
      <c r="BI60" s="246"/>
      <c r="BJ60" s="246"/>
      <c r="BK60" s="246"/>
      <c r="BL60" s="246"/>
      <c r="BM60" s="246"/>
      <c r="BN60" s="246"/>
      <c r="BO60" s="246"/>
      <c r="BP60" s="246"/>
      <c r="BQ60" s="246"/>
      <c r="BR60" s="246"/>
      <c r="BS60" s="246"/>
      <c r="BT60" s="246"/>
      <c r="BU60" s="246"/>
      <c r="BV60" s="246"/>
      <c r="BW60" s="246"/>
      <c r="BX60" s="246"/>
      <c r="BY60" s="246"/>
      <c r="BZ60" s="246"/>
    </row>
    <row r="61" spans="3:78">
      <c r="C61"/>
      <c r="D61" s="246"/>
      <c r="E61" s="246"/>
      <c r="F61" s="246"/>
      <c r="G61" s="246"/>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E61" s="246"/>
      <c r="AF61" s="246"/>
      <c r="AG61" s="246"/>
      <c r="AH61" s="246"/>
      <c r="AI61" s="246"/>
      <c r="AJ61" s="246"/>
      <c r="AK61" s="246"/>
      <c r="AL61" s="246"/>
      <c r="AM61" s="246"/>
      <c r="AN61" s="246"/>
      <c r="AO61" s="246"/>
      <c r="AP61" s="246"/>
      <c r="AQ61" s="246"/>
      <c r="AR61" s="246"/>
      <c r="AS61" s="246"/>
      <c r="AT61" s="246"/>
      <c r="AU61" s="246"/>
      <c r="AV61" s="246"/>
      <c r="AW61" s="246"/>
      <c r="AX61" s="246"/>
      <c r="AY61" s="246"/>
      <c r="AZ61" s="246"/>
      <c r="BA61" s="246"/>
      <c r="BB61" s="246"/>
      <c r="BC61" s="246"/>
      <c r="BD61" s="246"/>
      <c r="BE61" s="246"/>
      <c r="BF61" s="246"/>
      <c r="BG61" s="246"/>
      <c r="BH61" s="246"/>
      <c r="BI61" s="246"/>
      <c r="BJ61" s="246"/>
      <c r="BK61" s="246"/>
      <c r="BL61" s="246"/>
      <c r="BM61" s="246"/>
      <c r="BN61" s="246"/>
      <c r="BO61" s="246"/>
      <c r="BP61" s="246"/>
      <c r="BQ61" s="246"/>
      <c r="BR61" s="246"/>
      <c r="BS61" s="246"/>
      <c r="BT61" s="246"/>
      <c r="BU61" s="246"/>
      <c r="BV61" s="246"/>
      <c r="BW61" s="246"/>
      <c r="BX61" s="246"/>
      <c r="BY61" s="246"/>
      <c r="BZ61" s="246"/>
    </row>
    <row r="62" spans="3:78">
      <c r="C62"/>
      <c r="D62" s="246"/>
      <c r="E62" s="246"/>
      <c r="F62" s="246"/>
      <c r="G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c r="AG62" s="246"/>
      <c r="AH62" s="246"/>
      <c r="AI62" s="246"/>
      <c r="AJ62" s="246"/>
      <c r="AK62" s="246"/>
      <c r="AL62" s="246"/>
      <c r="AM62" s="246"/>
      <c r="AN62" s="246"/>
      <c r="AO62" s="246"/>
      <c r="AP62" s="246"/>
      <c r="AQ62" s="246"/>
      <c r="AR62" s="246"/>
      <c r="AS62" s="246"/>
      <c r="AT62" s="246"/>
      <c r="AU62" s="246"/>
      <c r="AV62" s="246"/>
      <c r="AW62" s="246"/>
      <c r="AX62" s="246"/>
      <c r="AY62" s="246"/>
      <c r="AZ62" s="246"/>
      <c r="BA62" s="246"/>
      <c r="BB62" s="246"/>
      <c r="BC62" s="246"/>
      <c r="BD62" s="246"/>
      <c r="BE62" s="246"/>
      <c r="BF62" s="246"/>
      <c r="BG62" s="246"/>
      <c r="BH62" s="246"/>
      <c r="BI62" s="246"/>
      <c r="BJ62" s="246"/>
      <c r="BK62" s="246"/>
      <c r="BL62" s="246"/>
      <c r="BM62" s="246"/>
      <c r="BN62" s="246"/>
      <c r="BO62" s="246"/>
      <c r="BP62" s="246"/>
      <c r="BQ62" s="246"/>
      <c r="BR62" s="246"/>
      <c r="BS62" s="246"/>
      <c r="BT62" s="246"/>
      <c r="BU62" s="246"/>
      <c r="BV62" s="246"/>
      <c r="BW62" s="246"/>
      <c r="BX62" s="246"/>
      <c r="BY62" s="246"/>
      <c r="BZ62" s="246"/>
    </row>
    <row r="63" spans="3:78">
      <c r="C63"/>
      <c r="D63" s="246"/>
      <c r="E63" s="246"/>
      <c r="F63" s="246"/>
      <c r="G63" s="246"/>
      <c r="H63" s="246"/>
      <c r="I63" s="246"/>
      <c r="J63" s="246"/>
      <c r="K63" s="246"/>
      <c r="L63" s="246"/>
      <c r="M63" s="246"/>
      <c r="N63" s="246"/>
      <c r="O63" s="246"/>
      <c r="P63" s="246"/>
      <c r="Q63" s="246"/>
      <c r="R63" s="246"/>
      <c r="S63" s="246"/>
      <c r="T63" s="246"/>
      <c r="U63" s="246"/>
      <c r="V63" s="246"/>
      <c r="W63" s="246"/>
      <c r="X63" s="246"/>
      <c r="Y63" s="246"/>
      <c r="Z63" s="246"/>
      <c r="AA63" s="246"/>
      <c r="AB63" s="246"/>
      <c r="AC63" s="246"/>
      <c r="AD63" s="246"/>
      <c r="AE63" s="246"/>
      <c r="AF63" s="246"/>
      <c r="AG63" s="246"/>
      <c r="AH63" s="246"/>
      <c r="AI63" s="246"/>
      <c r="AJ63" s="246"/>
      <c r="AK63" s="246"/>
      <c r="AL63" s="246"/>
      <c r="AM63" s="246"/>
      <c r="AN63" s="246"/>
      <c r="AO63" s="246"/>
      <c r="AP63" s="246"/>
      <c r="AQ63" s="246"/>
      <c r="AR63" s="246"/>
      <c r="AS63" s="246"/>
      <c r="AT63" s="246"/>
      <c r="AU63" s="246"/>
      <c r="AV63" s="246"/>
      <c r="AW63" s="246"/>
      <c r="AX63" s="246"/>
      <c r="AY63" s="246"/>
      <c r="AZ63" s="246"/>
      <c r="BA63" s="246"/>
      <c r="BB63" s="246"/>
      <c r="BC63" s="246"/>
      <c r="BD63" s="246"/>
      <c r="BE63" s="246"/>
      <c r="BF63" s="246"/>
      <c r="BG63" s="246"/>
      <c r="BH63" s="246"/>
      <c r="BI63" s="246"/>
      <c r="BJ63" s="246"/>
      <c r="BK63" s="246"/>
      <c r="BL63" s="246"/>
      <c r="BM63" s="246"/>
      <c r="BN63" s="246"/>
      <c r="BO63" s="246"/>
      <c r="BP63" s="246"/>
      <c r="BQ63" s="246"/>
      <c r="BR63" s="246"/>
      <c r="BS63" s="246"/>
      <c r="BT63" s="246"/>
      <c r="BU63" s="246"/>
      <c r="BV63" s="246"/>
      <c r="BW63" s="246"/>
      <c r="BX63" s="246"/>
      <c r="BY63" s="246"/>
      <c r="BZ63" s="246"/>
    </row>
    <row r="64" spans="3:78">
      <c r="C64"/>
      <c r="D64" s="246"/>
      <c r="E64" s="246"/>
      <c r="F64" s="246"/>
      <c r="G64" s="246"/>
      <c r="H64" s="246"/>
      <c r="I64" s="246"/>
      <c r="J64" s="246"/>
      <c r="K64" s="246"/>
      <c r="L64" s="246"/>
      <c r="M64" s="246"/>
      <c r="N64" s="246"/>
      <c r="O64" s="246"/>
      <c r="P64" s="246"/>
      <c r="Q64" s="246"/>
      <c r="R64" s="246"/>
      <c r="S64" s="246"/>
      <c r="T64" s="246"/>
      <c r="U64" s="246"/>
      <c r="V64" s="246"/>
      <c r="W64" s="246"/>
      <c r="X64" s="246"/>
      <c r="Y64" s="246"/>
      <c r="Z64" s="246"/>
      <c r="AA64" s="246"/>
      <c r="AB64" s="246"/>
      <c r="AC64" s="246"/>
      <c r="AD64" s="246"/>
      <c r="AE64" s="246"/>
      <c r="AF64" s="246"/>
      <c r="AG64" s="246"/>
      <c r="AH64" s="246"/>
      <c r="AI64" s="246"/>
      <c r="AJ64" s="246"/>
      <c r="AK64" s="246"/>
      <c r="AL64" s="246"/>
      <c r="AM64" s="246"/>
      <c r="AN64" s="246"/>
      <c r="AO64" s="246"/>
      <c r="AP64" s="246"/>
      <c r="AQ64" s="246"/>
      <c r="AR64" s="246"/>
      <c r="AS64" s="246"/>
      <c r="AT64" s="246"/>
      <c r="AU64" s="246"/>
      <c r="AV64" s="246"/>
      <c r="AW64" s="246"/>
      <c r="AX64" s="246"/>
      <c r="AY64" s="246"/>
      <c r="AZ64" s="246"/>
      <c r="BA64" s="246"/>
      <c r="BB64" s="246"/>
      <c r="BC64" s="246"/>
      <c r="BD64" s="246"/>
      <c r="BE64" s="246"/>
      <c r="BF64" s="246"/>
      <c r="BG64" s="246"/>
      <c r="BH64" s="246"/>
      <c r="BI64" s="246"/>
      <c r="BJ64" s="246"/>
      <c r="BK64" s="246"/>
      <c r="BL64" s="246"/>
      <c r="BM64" s="246"/>
      <c r="BN64" s="246"/>
      <c r="BO64" s="246"/>
      <c r="BP64" s="246"/>
      <c r="BQ64" s="246"/>
      <c r="BR64" s="246"/>
      <c r="BS64" s="246"/>
      <c r="BT64" s="246"/>
      <c r="BU64" s="246"/>
      <c r="BV64" s="246"/>
      <c r="BW64" s="246"/>
      <c r="BX64" s="246"/>
      <c r="BY64" s="246"/>
      <c r="BZ64" s="246"/>
    </row>
    <row r="65" spans="3:78">
      <c r="C65"/>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c r="AF65" s="246"/>
      <c r="AG65" s="246"/>
      <c r="AH65" s="246"/>
      <c r="AI65" s="246"/>
      <c r="AJ65" s="246"/>
      <c r="AK65" s="246"/>
      <c r="AL65" s="246"/>
      <c r="AM65" s="246"/>
      <c r="AN65" s="246"/>
      <c r="AO65" s="246"/>
      <c r="AP65" s="246"/>
      <c r="AQ65" s="246"/>
      <c r="AR65" s="246"/>
      <c r="AS65" s="246"/>
      <c r="AT65" s="246"/>
      <c r="AU65" s="246"/>
      <c r="AV65" s="246"/>
      <c r="AW65" s="246"/>
      <c r="AX65" s="246"/>
      <c r="AY65" s="246"/>
      <c r="AZ65" s="246"/>
      <c r="BA65" s="246"/>
      <c r="BB65" s="246"/>
      <c r="BC65" s="246"/>
      <c r="BD65" s="246"/>
      <c r="BE65" s="246"/>
      <c r="BF65" s="246"/>
      <c r="BG65" s="246"/>
      <c r="BH65" s="246"/>
      <c r="BI65" s="246"/>
      <c r="BJ65" s="246"/>
      <c r="BK65" s="246"/>
      <c r="BL65" s="246"/>
      <c r="BM65" s="246"/>
      <c r="BN65" s="246"/>
      <c r="BO65" s="246"/>
      <c r="BP65" s="246"/>
      <c r="BQ65" s="246"/>
      <c r="BR65" s="246"/>
      <c r="BS65" s="246"/>
      <c r="BT65" s="246"/>
      <c r="BU65" s="246"/>
      <c r="BV65" s="246"/>
      <c r="BW65" s="246"/>
      <c r="BX65" s="246"/>
      <c r="BY65" s="246"/>
      <c r="BZ65" s="246"/>
    </row>
    <row r="66" spans="3:78">
      <c r="C66"/>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c r="AF66" s="246"/>
      <c r="AG66" s="246"/>
      <c r="AH66" s="246"/>
      <c r="AI66" s="246"/>
      <c r="AJ66" s="246"/>
      <c r="AK66" s="246"/>
      <c r="AL66" s="246"/>
      <c r="AM66" s="246"/>
      <c r="AN66" s="246"/>
      <c r="AO66" s="246"/>
      <c r="AP66" s="246"/>
      <c r="AQ66" s="246"/>
      <c r="AR66" s="246"/>
      <c r="AS66" s="246"/>
      <c r="AT66" s="246"/>
      <c r="AU66" s="246"/>
      <c r="AV66" s="246"/>
      <c r="AW66" s="246"/>
      <c r="AX66" s="246"/>
      <c r="AY66" s="246"/>
      <c r="AZ66" s="246"/>
      <c r="BA66" s="246"/>
      <c r="BB66" s="246"/>
      <c r="BC66" s="246"/>
      <c r="BD66" s="246"/>
      <c r="BE66" s="246"/>
      <c r="BF66" s="246"/>
      <c r="BG66" s="246"/>
      <c r="BH66" s="246"/>
      <c r="BI66" s="246"/>
      <c r="BJ66" s="246"/>
      <c r="BK66" s="246"/>
      <c r="BL66" s="246"/>
      <c r="BM66" s="246"/>
      <c r="BN66" s="246"/>
      <c r="BO66" s="246"/>
      <c r="BP66" s="246"/>
      <c r="BQ66" s="246"/>
      <c r="BR66" s="246"/>
      <c r="BS66" s="246"/>
      <c r="BT66" s="246"/>
      <c r="BU66" s="246"/>
      <c r="BV66" s="246"/>
      <c r="BW66" s="246"/>
      <c r="BX66" s="246"/>
      <c r="BY66" s="246"/>
      <c r="BZ66" s="246"/>
    </row>
    <row r="67" spans="3:78">
      <c r="C67"/>
      <c r="D67" s="246"/>
      <c r="E67" s="246"/>
      <c r="F67" s="246"/>
      <c r="G67" s="246"/>
      <c r="H67" s="246"/>
      <c r="I67" s="246"/>
      <c r="J67" s="246"/>
      <c r="K67" s="246"/>
      <c r="L67" s="246"/>
      <c r="M67" s="246"/>
      <c r="N67" s="246"/>
      <c r="O67" s="246"/>
      <c r="P67" s="246"/>
      <c r="Q67" s="246"/>
      <c r="R67" s="246"/>
      <c r="S67" s="246"/>
      <c r="T67" s="246"/>
      <c r="U67" s="246"/>
      <c r="V67" s="246"/>
      <c r="W67" s="246"/>
      <c r="X67" s="246"/>
      <c r="Y67" s="246"/>
      <c r="Z67" s="246"/>
      <c r="AA67" s="246"/>
      <c r="AB67" s="246"/>
      <c r="AC67" s="246"/>
      <c r="AD67" s="246"/>
      <c r="AE67" s="246"/>
      <c r="AF67" s="246"/>
      <c r="AG67" s="246"/>
      <c r="AH67" s="246"/>
      <c r="AI67" s="246"/>
      <c r="AJ67" s="246"/>
      <c r="AK67" s="246"/>
      <c r="AL67" s="246"/>
      <c r="AM67" s="246"/>
      <c r="AN67" s="246"/>
      <c r="AO67" s="246"/>
      <c r="AP67" s="246"/>
      <c r="AQ67" s="246"/>
      <c r="AR67" s="246"/>
      <c r="AS67" s="246"/>
      <c r="AT67" s="246"/>
      <c r="AU67" s="246"/>
      <c r="AV67" s="246"/>
      <c r="AW67" s="246"/>
      <c r="AX67" s="246"/>
      <c r="AY67" s="246"/>
      <c r="AZ67" s="246"/>
      <c r="BA67" s="246"/>
      <c r="BB67" s="246"/>
      <c r="BC67" s="246"/>
      <c r="BD67" s="246"/>
      <c r="BE67" s="246"/>
      <c r="BF67" s="246"/>
      <c r="BG67" s="246"/>
      <c r="BH67" s="246"/>
      <c r="BI67" s="246"/>
      <c r="BJ67" s="246"/>
      <c r="BK67" s="246"/>
      <c r="BL67" s="246"/>
      <c r="BM67" s="246"/>
      <c r="BN67" s="246"/>
      <c r="BO67" s="246"/>
      <c r="BP67" s="246"/>
      <c r="BQ67" s="246"/>
      <c r="BR67" s="246"/>
      <c r="BS67" s="246"/>
      <c r="BT67" s="246"/>
      <c r="BU67" s="246"/>
      <c r="BV67" s="246"/>
      <c r="BW67" s="246"/>
      <c r="BX67" s="246"/>
      <c r="BY67" s="246"/>
      <c r="BZ67" s="246"/>
    </row>
    <row r="68" spans="3:78">
      <c r="C68"/>
      <c r="D68" s="246"/>
      <c r="E68" s="246"/>
      <c r="F68" s="246"/>
      <c r="G68" s="246"/>
      <c r="H68" s="246"/>
      <c r="I68" s="246"/>
      <c r="J68" s="246"/>
      <c r="K68" s="246"/>
      <c r="L68" s="246"/>
      <c r="M68" s="246"/>
      <c r="N68" s="246"/>
      <c r="O68" s="246"/>
      <c r="P68" s="246"/>
      <c r="Q68" s="246"/>
      <c r="R68" s="246"/>
      <c r="S68" s="246"/>
      <c r="T68" s="246"/>
      <c r="U68" s="246"/>
      <c r="V68" s="246"/>
      <c r="W68" s="246"/>
      <c r="X68" s="246"/>
      <c r="Y68" s="246"/>
      <c r="Z68" s="246"/>
      <c r="AA68" s="246"/>
      <c r="AB68" s="246"/>
      <c r="AC68" s="246"/>
      <c r="AD68" s="246"/>
      <c r="AE68" s="246"/>
      <c r="AF68" s="246"/>
      <c r="AG68" s="246"/>
      <c r="AH68" s="246"/>
      <c r="AI68" s="246"/>
      <c r="AJ68" s="246"/>
      <c r="AK68" s="246"/>
      <c r="AL68" s="246"/>
      <c r="AM68" s="246"/>
      <c r="AN68" s="246"/>
      <c r="AO68" s="246"/>
      <c r="AP68" s="246"/>
      <c r="AQ68" s="246"/>
      <c r="AR68" s="246"/>
      <c r="AS68" s="246"/>
      <c r="AT68" s="246"/>
      <c r="AU68" s="246"/>
      <c r="AV68" s="246"/>
      <c r="AW68" s="246"/>
      <c r="AX68" s="246"/>
      <c r="AY68" s="246"/>
      <c r="AZ68" s="246"/>
      <c r="BA68" s="246"/>
      <c r="BB68" s="246"/>
      <c r="BC68" s="246"/>
      <c r="BD68" s="246"/>
      <c r="BE68" s="246"/>
      <c r="BF68" s="246"/>
      <c r="BG68" s="246"/>
      <c r="BH68" s="246"/>
      <c r="BI68" s="246"/>
      <c r="BJ68" s="246"/>
      <c r="BK68" s="246"/>
      <c r="BL68" s="246"/>
      <c r="BM68" s="246"/>
      <c r="BN68" s="246"/>
      <c r="BO68" s="246"/>
      <c r="BP68" s="246"/>
      <c r="BQ68" s="246"/>
      <c r="BR68" s="246"/>
      <c r="BS68" s="246"/>
      <c r="BT68" s="246"/>
      <c r="BU68" s="246"/>
      <c r="BV68" s="246"/>
      <c r="BW68" s="246"/>
      <c r="BX68" s="246"/>
      <c r="BY68" s="246"/>
      <c r="BZ68" s="246"/>
    </row>
    <row r="69" spans="3:78">
      <c r="C69"/>
      <c r="D69" s="246"/>
      <c r="E69" s="246"/>
      <c r="F69" s="246"/>
      <c r="G69" s="246"/>
      <c r="H69" s="246"/>
      <c r="I69" s="246"/>
      <c r="J69" s="246"/>
      <c r="K69" s="246"/>
      <c r="L69" s="246"/>
      <c r="M69" s="246"/>
      <c r="N69" s="246"/>
      <c r="O69" s="246"/>
      <c r="P69" s="246"/>
      <c r="Q69" s="246"/>
      <c r="R69" s="246"/>
      <c r="S69" s="246"/>
      <c r="T69" s="246"/>
      <c r="U69" s="246"/>
      <c r="V69" s="246"/>
      <c r="W69" s="246"/>
      <c r="X69" s="246"/>
      <c r="Y69" s="246"/>
      <c r="Z69" s="246"/>
      <c r="AA69" s="246"/>
      <c r="AB69" s="246"/>
      <c r="AC69" s="246"/>
      <c r="AD69" s="246"/>
      <c r="AE69" s="246"/>
      <c r="AF69" s="246"/>
      <c r="AG69" s="246"/>
      <c r="AH69" s="246"/>
      <c r="AI69" s="246"/>
      <c r="AJ69" s="246"/>
      <c r="AK69" s="246"/>
      <c r="AL69" s="246"/>
      <c r="AM69" s="246"/>
      <c r="AN69" s="246"/>
      <c r="AO69" s="246"/>
      <c r="AP69" s="246"/>
      <c r="AQ69" s="246"/>
      <c r="AR69" s="246"/>
      <c r="AS69" s="246"/>
      <c r="AT69" s="246"/>
      <c r="AU69" s="246"/>
      <c r="AV69" s="246"/>
      <c r="AW69" s="246"/>
      <c r="AX69" s="246"/>
      <c r="AY69" s="246"/>
      <c r="AZ69" s="246"/>
      <c r="BA69" s="246"/>
      <c r="BB69" s="246"/>
      <c r="BC69" s="246"/>
      <c r="BD69" s="246"/>
      <c r="BE69" s="246"/>
      <c r="BF69" s="246"/>
      <c r="BG69" s="246"/>
      <c r="BH69" s="246"/>
      <c r="BI69" s="246"/>
      <c r="BJ69" s="246"/>
      <c r="BK69" s="246"/>
      <c r="BL69" s="246"/>
      <c r="BM69" s="246"/>
      <c r="BN69" s="246"/>
      <c r="BO69" s="246"/>
      <c r="BP69" s="246"/>
      <c r="BQ69" s="246"/>
      <c r="BR69" s="246"/>
      <c r="BS69" s="246"/>
      <c r="BT69" s="246"/>
      <c r="BU69" s="246"/>
      <c r="BV69" s="246"/>
      <c r="BW69" s="246"/>
      <c r="BX69" s="246"/>
      <c r="BY69" s="246"/>
      <c r="BZ69" s="246"/>
    </row>
    <row r="70" spans="3:78">
      <c r="C70"/>
      <c r="D70" s="246"/>
      <c r="E70" s="246"/>
      <c r="F70" s="246"/>
      <c r="G70" s="246"/>
      <c r="H70" s="246"/>
      <c r="I70" s="246"/>
      <c r="J70" s="246"/>
      <c r="K70" s="246"/>
      <c r="L70" s="246"/>
      <c r="M70" s="246"/>
      <c r="N70" s="246"/>
      <c r="O70" s="246"/>
      <c r="P70" s="246"/>
      <c r="Q70" s="246"/>
      <c r="R70" s="246"/>
      <c r="S70" s="246"/>
      <c r="T70" s="246"/>
      <c r="U70" s="246"/>
      <c r="V70" s="246"/>
      <c r="W70" s="246"/>
      <c r="X70" s="246"/>
      <c r="Y70" s="246"/>
      <c r="Z70" s="246"/>
      <c r="AA70" s="246"/>
      <c r="AB70" s="246"/>
      <c r="AC70" s="246"/>
      <c r="AD70" s="246"/>
      <c r="AE70" s="246"/>
      <c r="AF70" s="246"/>
      <c r="AG70" s="246"/>
      <c r="AH70" s="246"/>
      <c r="AI70" s="246"/>
      <c r="AJ70" s="246"/>
      <c r="AK70" s="246"/>
      <c r="AL70" s="246"/>
      <c r="AM70" s="246"/>
      <c r="AN70" s="246"/>
      <c r="AO70" s="246"/>
      <c r="AP70" s="246"/>
      <c r="AQ70" s="246"/>
      <c r="AR70" s="246"/>
      <c r="AS70" s="246"/>
      <c r="AT70" s="246"/>
      <c r="AU70" s="246"/>
      <c r="AV70" s="246"/>
      <c r="AW70" s="246"/>
      <c r="AX70" s="246"/>
      <c r="AY70" s="246"/>
      <c r="AZ70" s="246"/>
      <c r="BA70" s="246"/>
      <c r="BB70" s="246"/>
      <c r="BC70" s="246"/>
      <c r="BD70" s="246"/>
      <c r="BE70" s="246"/>
      <c r="BF70" s="246"/>
      <c r="BG70" s="246"/>
      <c r="BH70" s="246"/>
      <c r="BI70" s="246"/>
      <c r="BJ70" s="246"/>
      <c r="BK70" s="246"/>
      <c r="BL70" s="246"/>
      <c r="BM70" s="246"/>
      <c r="BN70" s="246"/>
      <c r="BO70" s="246"/>
      <c r="BP70" s="246"/>
      <c r="BQ70" s="246"/>
      <c r="BR70" s="246"/>
      <c r="BS70" s="246"/>
      <c r="BT70" s="246"/>
      <c r="BU70" s="246"/>
      <c r="BV70" s="246"/>
      <c r="BW70" s="246"/>
      <c r="BX70" s="246"/>
      <c r="BY70" s="246"/>
      <c r="BZ70" s="246"/>
    </row>
    <row r="71" spans="3:78">
      <c r="C71"/>
      <c r="D71" s="246"/>
      <c r="E71" s="246"/>
      <c r="F71" s="246"/>
      <c r="G71" s="246"/>
      <c r="H71" s="246"/>
      <c r="I71" s="246"/>
      <c r="J71" s="246"/>
      <c r="K71" s="246"/>
      <c r="L71" s="246"/>
      <c r="M71" s="246"/>
      <c r="N71" s="246"/>
      <c r="O71" s="246"/>
      <c r="P71" s="246"/>
      <c r="Q71" s="246"/>
      <c r="R71" s="246"/>
      <c r="S71" s="246"/>
      <c r="T71" s="246"/>
      <c r="U71" s="246"/>
      <c r="V71" s="246"/>
      <c r="W71" s="246"/>
      <c r="X71" s="246"/>
      <c r="Y71" s="246"/>
      <c r="Z71" s="246"/>
      <c r="AA71" s="246"/>
      <c r="AB71" s="246"/>
      <c r="AC71" s="246"/>
      <c r="AD71" s="246"/>
      <c r="AE71" s="246"/>
      <c r="AF71" s="246"/>
      <c r="AG71" s="246"/>
      <c r="AH71" s="246"/>
      <c r="AI71" s="246"/>
      <c r="AJ71" s="246"/>
      <c r="AK71" s="246"/>
      <c r="AL71" s="246"/>
      <c r="AM71" s="246"/>
      <c r="AN71" s="246"/>
      <c r="AO71" s="246"/>
      <c r="AP71" s="246"/>
      <c r="AQ71" s="246"/>
      <c r="AR71" s="246"/>
      <c r="AS71" s="246"/>
      <c r="AT71" s="246"/>
      <c r="AU71" s="246"/>
      <c r="AV71" s="246"/>
      <c r="AW71" s="246"/>
      <c r="AX71" s="246"/>
      <c r="AY71" s="246"/>
      <c r="AZ71" s="246"/>
      <c r="BA71" s="246"/>
      <c r="BB71" s="246"/>
      <c r="BC71" s="246"/>
      <c r="BD71" s="246"/>
      <c r="BE71" s="246"/>
      <c r="BF71" s="246"/>
      <c r="BG71" s="246"/>
      <c r="BH71" s="246"/>
      <c r="BI71" s="246"/>
      <c r="BJ71" s="246"/>
      <c r="BK71" s="246"/>
      <c r="BL71" s="246"/>
      <c r="BM71" s="246"/>
      <c r="BN71" s="246"/>
      <c r="BO71" s="246"/>
      <c r="BP71" s="246"/>
      <c r="BQ71" s="246"/>
      <c r="BR71" s="246"/>
      <c r="BS71" s="246"/>
      <c r="BT71" s="246"/>
      <c r="BU71" s="246"/>
      <c r="BV71" s="246"/>
      <c r="BW71" s="246"/>
      <c r="BX71" s="246"/>
      <c r="BY71" s="246"/>
      <c r="BZ71" s="246"/>
    </row>
    <row r="72" spans="3:78">
      <c r="C72"/>
      <c r="D72" s="246"/>
      <c r="E72" s="246"/>
      <c r="F72" s="246"/>
      <c r="G72" s="246"/>
      <c r="H72" s="246"/>
      <c r="I72" s="246"/>
      <c r="J72" s="246"/>
      <c r="K72" s="246"/>
      <c r="L72" s="246"/>
      <c r="M72" s="246"/>
      <c r="N72" s="246"/>
      <c r="O72" s="246"/>
      <c r="P72" s="246"/>
      <c r="Q72" s="246"/>
      <c r="R72" s="246"/>
      <c r="S72" s="246"/>
      <c r="T72" s="246"/>
      <c r="U72" s="246"/>
      <c r="V72" s="246"/>
      <c r="W72" s="246"/>
      <c r="X72" s="246"/>
      <c r="Y72" s="246"/>
      <c r="Z72" s="246"/>
      <c r="AA72" s="246"/>
      <c r="AB72" s="246"/>
      <c r="AC72" s="246"/>
      <c r="AD72" s="246"/>
      <c r="AE72" s="246"/>
      <c r="AF72" s="246"/>
      <c r="AG72" s="246"/>
      <c r="AH72" s="246"/>
      <c r="AI72" s="246"/>
      <c r="AJ72" s="246"/>
      <c r="AK72" s="246"/>
      <c r="AL72" s="246"/>
      <c r="AM72" s="246"/>
      <c r="AN72" s="246"/>
      <c r="AO72" s="246"/>
      <c r="AP72" s="246"/>
      <c r="AQ72" s="246"/>
      <c r="AR72" s="246"/>
      <c r="AS72" s="246"/>
      <c r="AT72" s="246"/>
      <c r="AU72" s="246"/>
      <c r="AV72" s="246"/>
      <c r="AW72" s="246"/>
      <c r="AX72" s="246"/>
      <c r="AY72" s="246"/>
      <c r="AZ72" s="246"/>
      <c r="BA72" s="246"/>
      <c r="BB72" s="246"/>
      <c r="BC72" s="246"/>
      <c r="BD72" s="246"/>
      <c r="BE72" s="246"/>
      <c r="BF72" s="246"/>
      <c r="BG72" s="246"/>
      <c r="BH72" s="246"/>
      <c r="BI72" s="246"/>
      <c r="BJ72" s="246"/>
      <c r="BK72" s="246"/>
      <c r="BL72" s="246"/>
      <c r="BM72" s="246"/>
      <c r="BN72" s="246"/>
      <c r="BO72" s="246"/>
      <c r="BP72" s="246"/>
      <c r="BQ72" s="246"/>
      <c r="BR72" s="246"/>
      <c r="BS72" s="246"/>
      <c r="BT72" s="246"/>
      <c r="BU72" s="246"/>
      <c r="BV72" s="246"/>
      <c r="BW72" s="246"/>
      <c r="BX72" s="246"/>
      <c r="BY72" s="246"/>
      <c r="BZ72" s="246"/>
    </row>
    <row r="73" spans="3:78">
      <c r="C73"/>
      <c r="D73" s="246"/>
      <c r="E73" s="246"/>
      <c r="F73" s="246"/>
      <c r="G73" s="246"/>
      <c r="H73" s="246"/>
      <c r="I73" s="246"/>
      <c r="J73" s="246"/>
      <c r="K73" s="246"/>
      <c r="L73" s="246"/>
      <c r="M73" s="246"/>
      <c r="N73" s="246"/>
      <c r="O73" s="246"/>
      <c r="P73" s="246"/>
      <c r="Q73" s="246"/>
      <c r="R73" s="246"/>
      <c r="S73" s="246"/>
      <c r="T73" s="246"/>
      <c r="U73" s="246"/>
      <c r="V73" s="246"/>
      <c r="W73" s="246"/>
      <c r="X73" s="246"/>
      <c r="Y73" s="246"/>
      <c r="Z73" s="246"/>
      <c r="AA73" s="246"/>
      <c r="AB73" s="246"/>
      <c r="AC73" s="246"/>
      <c r="AD73" s="246"/>
      <c r="AE73" s="246"/>
      <c r="AF73" s="246"/>
      <c r="AG73" s="246"/>
      <c r="AH73" s="246"/>
      <c r="AI73" s="246"/>
      <c r="AJ73" s="246"/>
      <c r="AK73" s="246"/>
      <c r="AL73" s="246"/>
      <c r="AM73" s="246"/>
      <c r="AN73" s="246"/>
      <c r="AO73" s="246"/>
      <c r="AP73" s="246"/>
      <c r="AQ73" s="246"/>
      <c r="AR73" s="246"/>
      <c r="AS73" s="246"/>
      <c r="AT73" s="246"/>
      <c r="AU73" s="246"/>
      <c r="AV73" s="246"/>
      <c r="AW73" s="246"/>
      <c r="AX73" s="246"/>
      <c r="AY73" s="246"/>
      <c r="AZ73" s="246"/>
      <c r="BA73" s="246"/>
      <c r="BB73" s="246"/>
      <c r="BC73" s="246"/>
      <c r="BD73" s="246"/>
      <c r="BE73" s="246"/>
      <c r="BF73" s="246"/>
      <c r="BG73" s="246"/>
      <c r="BH73" s="246"/>
      <c r="BI73" s="246"/>
      <c r="BJ73" s="246"/>
      <c r="BK73" s="246"/>
      <c r="BL73" s="246"/>
      <c r="BM73" s="246"/>
      <c r="BN73" s="246"/>
      <c r="BO73" s="246"/>
      <c r="BP73" s="246"/>
      <c r="BQ73" s="246"/>
      <c r="BR73" s="246"/>
      <c r="BS73" s="246"/>
      <c r="BT73" s="246"/>
      <c r="BU73" s="246"/>
      <c r="BV73" s="246"/>
      <c r="BW73" s="246"/>
      <c r="BX73" s="246"/>
      <c r="BY73" s="246"/>
      <c r="BZ73" s="246"/>
    </row>
    <row r="74" spans="3:78">
      <c r="C74"/>
      <c r="D74" s="246"/>
      <c r="E74" s="246"/>
      <c r="F74" s="246"/>
      <c r="G74" s="246"/>
      <c r="H74" s="246"/>
      <c r="I74" s="246"/>
      <c r="J74" s="246"/>
      <c r="K74" s="246"/>
      <c r="L74" s="246"/>
      <c r="M74" s="246"/>
      <c r="N74" s="246"/>
      <c r="O74" s="246"/>
      <c r="P74" s="246"/>
      <c r="Q74" s="246"/>
      <c r="R74" s="246"/>
      <c r="S74" s="246"/>
      <c r="T74" s="246"/>
      <c r="U74" s="246"/>
      <c r="V74" s="246"/>
      <c r="W74" s="246"/>
      <c r="X74" s="246"/>
      <c r="Y74" s="246"/>
      <c r="Z74" s="246"/>
      <c r="AA74" s="246"/>
      <c r="AB74" s="246"/>
      <c r="AC74" s="246"/>
      <c r="AD74" s="246"/>
      <c r="AE74" s="246"/>
      <c r="AF74" s="246"/>
      <c r="AG74" s="246"/>
      <c r="AH74" s="246"/>
      <c r="AI74" s="246"/>
      <c r="AJ74" s="246"/>
      <c r="AK74" s="246"/>
      <c r="AL74" s="246"/>
      <c r="AM74" s="246"/>
      <c r="AN74" s="246"/>
      <c r="AO74" s="246"/>
      <c r="AP74" s="246"/>
      <c r="AQ74" s="246"/>
      <c r="AR74" s="246"/>
      <c r="AS74" s="246"/>
      <c r="AT74" s="246"/>
      <c r="AU74" s="246"/>
      <c r="AV74" s="246"/>
      <c r="AW74" s="246"/>
      <c r="AX74" s="246"/>
      <c r="AY74" s="246"/>
      <c r="AZ74" s="246"/>
      <c r="BA74" s="246"/>
      <c r="BB74" s="246"/>
      <c r="BC74" s="246"/>
      <c r="BD74" s="246"/>
      <c r="BE74" s="246"/>
      <c r="BF74" s="246"/>
      <c r="BG74" s="246"/>
      <c r="BH74" s="246"/>
      <c r="BI74" s="246"/>
      <c r="BJ74" s="246"/>
      <c r="BK74" s="246"/>
      <c r="BL74" s="246"/>
      <c r="BM74" s="246"/>
      <c r="BN74" s="246"/>
      <c r="BO74" s="246"/>
      <c r="BP74" s="246"/>
      <c r="BQ74" s="246"/>
      <c r="BR74" s="246"/>
      <c r="BS74" s="246"/>
      <c r="BT74" s="246"/>
      <c r="BU74" s="246"/>
      <c r="BV74" s="246"/>
      <c r="BW74" s="246"/>
      <c r="BX74" s="246"/>
      <c r="BY74" s="246"/>
      <c r="BZ74" s="246"/>
    </row>
    <row r="75" spans="3:78">
      <c r="C75"/>
      <c r="D75" s="246"/>
      <c r="E75" s="246"/>
      <c r="F75" s="246"/>
      <c r="G75" s="246"/>
      <c r="H75" s="246"/>
      <c r="I75" s="246"/>
      <c r="J75" s="246"/>
      <c r="K75" s="246"/>
      <c r="L75" s="246"/>
      <c r="M75" s="246"/>
      <c r="N75" s="246"/>
      <c r="O75" s="246"/>
      <c r="P75" s="246"/>
      <c r="Q75" s="246"/>
      <c r="R75" s="246"/>
      <c r="S75" s="246"/>
      <c r="T75" s="246"/>
      <c r="U75" s="246"/>
      <c r="V75" s="246"/>
      <c r="W75" s="246"/>
      <c r="X75" s="246"/>
      <c r="Y75" s="246"/>
      <c r="Z75" s="246"/>
      <c r="AA75" s="246"/>
      <c r="AB75" s="246"/>
      <c r="AC75" s="246"/>
      <c r="AD75" s="246"/>
      <c r="AE75" s="246"/>
      <c r="AF75" s="246"/>
      <c r="AG75" s="246"/>
      <c r="AH75" s="246"/>
      <c r="AI75" s="246"/>
      <c r="AJ75" s="246"/>
      <c r="AK75" s="246"/>
      <c r="AL75" s="246"/>
      <c r="AM75" s="246"/>
      <c r="AN75" s="246"/>
      <c r="AO75" s="246"/>
      <c r="AP75" s="246"/>
      <c r="AQ75" s="246"/>
      <c r="AR75" s="246"/>
      <c r="AS75" s="246"/>
      <c r="AT75" s="246"/>
      <c r="AU75" s="246"/>
      <c r="AV75" s="246"/>
      <c r="AW75" s="246"/>
      <c r="AX75" s="246"/>
      <c r="AY75" s="246"/>
      <c r="AZ75" s="246"/>
      <c r="BA75" s="246"/>
      <c r="BB75" s="246"/>
      <c r="BC75" s="246"/>
      <c r="BD75" s="246"/>
      <c r="BE75" s="246"/>
      <c r="BF75" s="246"/>
      <c r="BG75" s="246"/>
      <c r="BH75" s="246"/>
      <c r="BI75" s="246"/>
      <c r="BJ75" s="246"/>
      <c r="BK75" s="246"/>
      <c r="BL75" s="246"/>
      <c r="BM75" s="246"/>
      <c r="BN75" s="246"/>
      <c r="BO75" s="246"/>
      <c r="BP75" s="246"/>
      <c r="BQ75" s="246"/>
      <c r="BR75" s="246"/>
      <c r="BS75" s="246"/>
      <c r="BT75" s="246"/>
      <c r="BU75" s="246"/>
      <c r="BV75" s="246"/>
      <c r="BW75" s="246"/>
      <c r="BX75" s="246"/>
      <c r="BY75" s="246"/>
      <c r="BZ75" s="246"/>
    </row>
    <row r="76" spans="3:78">
      <c r="C76"/>
      <c r="D76" s="246"/>
      <c r="E76" s="246"/>
      <c r="F76" s="246"/>
      <c r="G76" s="246"/>
      <c r="H76" s="246"/>
      <c r="I76" s="246"/>
      <c r="J76" s="246"/>
      <c r="K76" s="246"/>
      <c r="L76" s="246"/>
      <c r="M76" s="246"/>
      <c r="N76" s="246"/>
      <c r="O76" s="246"/>
      <c r="P76" s="246"/>
      <c r="Q76" s="246"/>
      <c r="R76" s="246"/>
      <c r="S76" s="246"/>
      <c r="T76" s="246"/>
      <c r="U76" s="246"/>
      <c r="V76" s="246"/>
      <c r="W76" s="246"/>
      <c r="X76" s="246"/>
      <c r="Y76" s="246"/>
      <c r="Z76" s="246"/>
      <c r="AA76" s="246"/>
      <c r="AB76" s="246"/>
      <c r="AC76" s="246"/>
      <c r="AD76" s="246"/>
      <c r="AE76" s="246"/>
      <c r="AF76" s="246"/>
      <c r="AG76" s="246"/>
      <c r="AH76" s="246"/>
      <c r="AI76" s="246"/>
      <c r="AJ76" s="246"/>
      <c r="AK76" s="246"/>
      <c r="AL76" s="246"/>
      <c r="AM76" s="246"/>
      <c r="AN76" s="246"/>
      <c r="AO76" s="246"/>
      <c r="AP76" s="246"/>
      <c r="AQ76" s="246"/>
      <c r="AR76" s="246"/>
      <c r="AS76" s="246"/>
      <c r="AT76" s="246"/>
      <c r="AU76" s="246"/>
      <c r="AV76" s="246"/>
      <c r="AW76" s="246"/>
      <c r="AX76" s="246"/>
      <c r="AY76" s="246"/>
      <c r="AZ76" s="246"/>
      <c r="BA76" s="246"/>
      <c r="BB76" s="246"/>
      <c r="BC76" s="246"/>
      <c r="BD76" s="246"/>
      <c r="BE76" s="246"/>
      <c r="BF76" s="246"/>
      <c r="BG76" s="246"/>
      <c r="BH76" s="246"/>
      <c r="BI76" s="246"/>
      <c r="BJ76" s="246"/>
      <c r="BK76" s="246"/>
      <c r="BL76" s="246"/>
      <c r="BM76" s="246"/>
      <c r="BN76" s="246"/>
      <c r="BO76" s="246"/>
      <c r="BP76" s="246"/>
      <c r="BQ76" s="246"/>
      <c r="BR76" s="246"/>
      <c r="BS76" s="246"/>
      <c r="BT76" s="246"/>
      <c r="BU76" s="246"/>
      <c r="BV76" s="246"/>
      <c r="BW76" s="246"/>
      <c r="BX76" s="246"/>
      <c r="BY76" s="246"/>
      <c r="BZ76" s="246"/>
    </row>
    <row r="77" spans="3:78">
      <c r="C77"/>
      <c r="D77" s="246"/>
      <c r="E77" s="246"/>
      <c r="F77" s="246"/>
      <c r="G77" s="246"/>
      <c r="H77" s="246"/>
      <c r="I77" s="246"/>
      <c r="J77" s="246"/>
      <c r="K77" s="246"/>
      <c r="L77" s="246"/>
      <c r="M77" s="246"/>
      <c r="N77" s="246"/>
      <c r="O77" s="246"/>
      <c r="P77" s="246"/>
      <c r="Q77" s="246"/>
      <c r="R77" s="246"/>
      <c r="S77" s="246"/>
      <c r="T77" s="246"/>
      <c r="U77" s="246"/>
      <c r="V77" s="246"/>
      <c r="W77" s="246"/>
      <c r="X77" s="246"/>
      <c r="Y77" s="246"/>
      <c r="Z77" s="246"/>
      <c r="AA77" s="246"/>
      <c r="AB77" s="246"/>
      <c r="AC77" s="246"/>
      <c r="AD77" s="246"/>
      <c r="AE77" s="246"/>
      <c r="AF77" s="246"/>
      <c r="AG77" s="246"/>
      <c r="AH77" s="246"/>
      <c r="AI77" s="246"/>
      <c r="AJ77" s="246"/>
      <c r="AK77" s="246"/>
      <c r="AL77" s="246"/>
      <c r="AM77" s="246"/>
      <c r="AN77" s="246"/>
      <c r="AO77" s="246"/>
      <c r="AP77" s="246"/>
      <c r="AQ77" s="246"/>
      <c r="AR77" s="246"/>
      <c r="AS77" s="246"/>
      <c r="AT77" s="246"/>
      <c r="AU77" s="246"/>
      <c r="AV77" s="246"/>
      <c r="AW77" s="246"/>
      <c r="AX77" s="246"/>
      <c r="AY77" s="246"/>
      <c r="AZ77" s="246"/>
      <c r="BA77" s="246"/>
      <c r="BB77" s="246"/>
      <c r="BC77" s="246"/>
      <c r="BD77" s="246"/>
      <c r="BE77" s="246"/>
      <c r="BF77" s="246"/>
      <c r="BG77" s="246"/>
      <c r="BH77" s="246"/>
      <c r="BI77" s="246"/>
      <c r="BJ77" s="246"/>
      <c r="BK77" s="246"/>
      <c r="BL77" s="246"/>
      <c r="BM77" s="246"/>
      <c r="BN77" s="246"/>
      <c r="BO77" s="246"/>
      <c r="BP77" s="246"/>
      <c r="BQ77" s="246"/>
      <c r="BR77" s="246"/>
      <c r="BS77" s="246"/>
      <c r="BT77" s="246"/>
      <c r="BU77" s="246"/>
      <c r="BV77" s="246"/>
      <c r="BW77" s="246"/>
      <c r="BX77" s="246"/>
      <c r="BY77" s="246"/>
      <c r="BZ77" s="246"/>
    </row>
    <row r="78" spans="3:78">
      <c r="C78"/>
      <c r="D78" s="246"/>
      <c r="E78" s="246"/>
      <c r="F78" s="246"/>
      <c r="G78" s="246"/>
      <c r="H78" s="246"/>
      <c r="I78" s="246"/>
      <c r="J78" s="246"/>
      <c r="K78" s="246"/>
      <c r="L78" s="246"/>
      <c r="M78" s="246"/>
      <c r="N78" s="246"/>
      <c r="O78" s="246"/>
      <c r="P78" s="246"/>
      <c r="Q78" s="246"/>
      <c r="R78" s="246"/>
      <c r="S78" s="246"/>
      <c r="T78" s="246"/>
      <c r="U78" s="246"/>
      <c r="V78" s="246"/>
      <c r="W78" s="246"/>
      <c r="X78" s="246"/>
      <c r="Y78" s="246"/>
      <c r="Z78" s="246"/>
      <c r="AA78" s="246"/>
      <c r="AB78" s="246"/>
      <c r="AC78" s="246"/>
      <c r="AD78" s="246"/>
      <c r="AE78" s="246"/>
      <c r="AF78" s="246"/>
      <c r="AG78" s="246"/>
      <c r="AH78" s="246"/>
      <c r="AI78" s="246"/>
      <c r="AJ78" s="246"/>
      <c r="AK78" s="246"/>
      <c r="AL78" s="246"/>
      <c r="AM78" s="246"/>
      <c r="AN78" s="246"/>
      <c r="AO78" s="246"/>
      <c r="AP78" s="246"/>
      <c r="AQ78" s="246"/>
      <c r="AR78" s="246"/>
      <c r="AS78" s="246"/>
      <c r="AT78" s="246"/>
      <c r="AU78" s="246"/>
      <c r="AV78" s="246"/>
      <c r="AW78" s="246"/>
      <c r="AX78" s="246"/>
      <c r="AY78" s="246"/>
      <c r="AZ78" s="246"/>
      <c r="BA78" s="246"/>
      <c r="BB78" s="246"/>
      <c r="BC78" s="246"/>
      <c r="BD78" s="246"/>
      <c r="BE78" s="246"/>
      <c r="BF78" s="246"/>
      <c r="BG78" s="246"/>
      <c r="BH78" s="246"/>
      <c r="BI78" s="246"/>
      <c r="BJ78" s="246"/>
      <c r="BK78" s="246"/>
      <c r="BL78" s="246"/>
      <c r="BM78" s="246"/>
      <c r="BN78" s="246"/>
      <c r="BO78" s="246"/>
      <c r="BP78" s="246"/>
      <c r="BQ78" s="246"/>
      <c r="BR78" s="246"/>
      <c r="BS78" s="246"/>
      <c r="BT78" s="246"/>
      <c r="BU78" s="246"/>
      <c r="BV78" s="246"/>
      <c r="BW78" s="246"/>
      <c r="BX78" s="246"/>
      <c r="BY78" s="246"/>
      <c r="BZ78" s="246"/>
    </row>
    <row r="79" spans="3:78">
      <c r="C79"/>
      <c r="D79" s="246"/>
      <c r="E79" s="246"/>
      <c r="F79" s="246"/>
      <c r="G79" s="246"/>
      <c r="H79" s="246"/>
      <c r="I79" s="246"/>
      <c r="J79" s="246"/>
      <c r="K79" s="246"/>
      <c r="L79" s="246"/>
      <c r="M79" s="246"/>
      <c r="N79" s="246"/>
      <c r="O79" s="246"/>
      <c r="P79" s="246"/>
      <c r="Q79" s="246"/>
      <c r="R79" s="246"/>
      <c r="S79" s="246"/>
      <c r="T79" s="246"/>
      <c r="U79" s="246"/>
      <c r="V79" s="246"/>
      <c r="W79" s="246"/>
      <c r="X79" s="246"/>
      <c r="Y79" s="246"/>
      <c r="Z79" s="246"/>
      <c r="AA79" s="246"/>
      <c r="AB79" s="246"/>
      <c r="AC79" s="246"/>
      <c r="AD79" s="246"/>
      <c r="AE79" s="246"/>
      <c r="AF79" s="246"/>
      <c r="AG79" s="246"/>
      <c r="AH79" s="246"/>
      <c r="AI79" s="246"/>
      <c r="AJ79" s="246"/>
      <c r="AK79" s="246"/>
      <c r="AL79" s="246"/>
      <c r="AM79" s="246"/>
      <c r="AN79" s="246"/>
      <c r="AO79" s="246"/>
      <c r="AP79" s="246"/>
      <c r="AQ79" s="246"/>
      <c r="AR79" s="246"/>
      <c r="AS79" s="246"/>
      <c r="AT79" s="246"/>
      <c r="AU79" s="246"/>
      <c r="AV79" s="246"/>
      <c r="AW79" s="246"/>
      <c r="AX79" s="246"/>
      <c r="AY79" s="246"/>
      <c r="AZ79" s="246"/>
      <c r="BA79" s="246"/>
      <c r="BB79" s="246"/>
      <c r="BC79" s="246"/>
      <c r="BD79" s="246"/>
      <c r="BE79" s="246"/>
      <c r="BF79" s="246"/>
      <c r="BG79" s="246"/>
      <c r="BH79" s="246"/>
      <c r="BI79" s="246"/>
      <c r="BJ79" s="246"/>
      <c r="BK79" s="246"/>
      <c r="BL79" s="246"/>
      <c r="BM79" s="246"/>
      <c r="BN79" s="246"/>
      <c r="BO79" s="246"/>
      <c r="BP79" s="246"/>
      <c r="BQ79" s="246"/>
      <c r="BR79" s="246"/>
      <c r="BS79" s="246"/>
      <c r="BT79" s="246"/>
      <c r="BU79" s="246"/>
      <c r="BV79" s="246"/>
      <c r="BW79" s="246"/>
      <c r="BX79" s="246"/>
      <c r="BY79" s="246"/>
      <c r="BZ79" s="246"/>
    </row>
    <row r="80" spans="3:78">
      <c r="C80"/>
      <c r="D80" s="246"/>
      <c r="E80" s="246"/>
      <c r="F80" s="246"/>
      <c r="G80" s="246"/>
      <c r="H80" s="246"/>
      <c r="I80" s="246"/>
      <c r="J80" s="246"/>
      <c r="K80" s="246"/>
      <c r="L80" s="246"/>
      <c r="M80" s="246"/>
      <c r="N80" s="246"/>
      <c r="O80" s="246"/>
      <c r="P80" s="246"/>
      <c r="Q80" s="246"/>
      <c r="R80" s="246"/>
      <c r="S80" s="246"/>
      <c r="T80" s="246"/>
      <c r="U80" s="246"/>
      <c r="V80" s="246"/>
      <c r="W80" s="246"/>
      <c r="X80" s="246"/>
      <c r="Y80" s="246"/>
      <c r="Z80" s="246"/>
      <c r="AA80" s="246"/>
      <c r="AB80" s="246"/>
      <c r="AC80" s="246"/>
      <c r="AD80" s="246"/>
      <c r="AE80" s="246"/>
      <c r="AF80" s="246"/>
      <c r="AG80" s="246"/>
      <c r="AH80" s="246"/>
      <c r="AI80" s="246"/>
      <c r="AJ80" s="246"/>
      <c r="AK80" s="246"/>
      <c r="AL80" s="246"/>
      <c r="AM80" s="246"/>
      <c r="AN80" s="246"/>
      <c r="AO80" s="246"/>
      <c r="AP80" s="246"/>
      <c r="AQ80" s="246"/>
      <c r="AR80" s="246"/>
      <c r="AS80" s="246"/>
      <c r="AT80" s="246"/>
      <c r="AU80" s="246"/>
      <c r="AV80" s="246"/>
      <c r="AW80" s="246"/>
      <c r="AX80" s="246"/>
      <c r="AY80" s="246"/>
      <c r="AZ80" s="246"/>
      <c r="BA80" s="246"/>
      <c r="BB80" s="246"/>
      <c r="BC80" s="246"/>
      <c r="BD80" s="246"/>
      <c r="BE80" s="246"/>
      <c r="BF80" s="246"/>
      <c r="BG80" s="246"/>
      <c r="BH80" s="246"/>
      <c r="BI80" s="246"/>
      <c r="BJ80" s="246"/>
      <c r="BK80" s="246"/>
      <c r="BL80" s="246"/>
      <c r="BM80" s="246"/>
      <c r="BN80" s="246"/>
      <c r="BO80" s="246"/>
      <c r="BP80" s="246"/>
      <c r="BQ80" s="246"/>
      <c r="BR80" s="246"/>
      <c r="BS80" s="246"/>
      <c r="BT80" s="246"/>
      <c r="BU80" s="246"/>
      <c r="BV80" s="246"/>
      <c r="BW80" s="246"/>
      <c r="BX80" s="246"/>
      <c r="BY80" s="246"/>
      <c r="BZ80" s="246"/>
    </row>
    <row r="81" spans="3:78">
      <c r="C81"/>
      <c r="D81" s="246"/>
      <c r="E81" s="246"/>
      <c r="F81" s="247"/>
      <c r="G81" s="247"/>
      <c r="H81" s="247"/>
      <c r="I81" s="247"/>
      <c r="J81" s="247"/>
      <c r="K81" s="247"/>
      <c r="L81" s="247"/>
      <c r="M81" s="247"/>
      <c r="N81" s="247"/>
      <c r="O81" s="247"/>
      <c r="P81" s="247"/>
      <c r="Q81" s="247"/>
      <c r="R81" s="247"/>
      <c r="S81" s="247"/>
      <c r="T81" s="247"/>
      <c r="U81" s="247"/>
      <c r="V81" s="247"/>
      <c r="W81" s="246"/>
      <c r="X81" s="246"/>
      <c r="Y81" s="246"/>
      <c r="Z81" s="246"/>
      <c r="AA81" s="246"/>
      <c r="AB81" s="246"/>
      <c r="AC81" s="246"/>
      <c r="AD81" s="246"/>
      <c r="AE81" s="246"/>
      <c r="AF81" s="246"/>
      <c r="AG81" s="246"/>
      <c r="AH81" s="246"/>
      <c r="AI81" s="246"/>
      <c r="AJ81" s="246"/>
      <c r="AK81" s="246"/>
      <c r="AL81" s="246"/>
      <c r="AM81" s="246"/>
      <c r="AN81" s="246"/>
      <c r="AO81" s="246"/>
      <c r="AP81" s="246"/>
      <c r="AQ81" s="246"/>
      <c r="AR81" s="246"/>
      <c r="AS81" s="246"/>
      <c r="AT81" s="246"/>
      <c r="AU81" s="246"/>
      <c r="AV81" s="246"/>
      <c r="AW81" s="246"/>
      <c r="AX81" s="246"/>
      <c r="AY81" s="246"/>
      <c r="AZ81" s="246"/>
      <c r="BA81" s="246"/>
      <c r="BB81" s="246"/>
      <c r="BC81" s="246"/>
      <c r="BD81" s="246"/>
      <c r="BE81" s="246"/>
      <c r="BF81" s="246"/>
      <c r="BG81" s="246"/>
      <c r="BH81" s="246"/>
      <c r="BI81" s="246"/>
      <c r="BJ81" s="246"/>
      <c r="BK81" s="246"/>
      <c r="BL81" s="246"/>
      <c r="BM81" s="246"/>
      <c r="BN81" s="246"/>
      <c r="BO81" s="246"/>
      <c r="BP81" s="246"/>
      <c r="BQ81" s="246"/>
      <c r="BR81" s="246"/>
      <c r="BS81" s="246"/>
      <c r="BT81" s="246"/>
      <c r="BU81" s="246"/>
      <c r="BV81" s="246"/>
      <c r="BW81" s="246"/>
      <c r="BX81" s="246"/>
      <c r="BY81" s="246"/>
      <c r="BZ81" s="246"/>
    </row>
    <row r="82" spans="3:78">
      <c r="C82"/>
      <c r="D82" s="246"/>
      <c r="E82" s="246"/>
      <c r="F82" s="247"/>
      <c r="G82" s="247"/>
      <c r="H82" s="247"/>
      <c r="I82" s="247"/>
      <c r="J82" s="247"/>
      <c r="K82" s="247"/>
      <c r="L82" s="247"/>
      <c r="M82" s="247"/>
      <c r="N82" s="247"/>
      <c r="O82" s="247"/>
      <c r="P82" s="247"/>
      <c r="Q82" s="247"/>
      <c r="R82" s="247"/>
      <c r="S82" s="247"/>
      <c r="T82" s="247"/>
      <c r="U82" s="247"/>
      <c r="V82" s="247"/>
      <c r="W82" s="246"/>
      <c r="X82" s="246"/>
      <c r="Y82" s="246"/>
      <c r="Z82" s="246"/>
      <c r="AA82" s="246"/>
      <c r="AB82" s="246"/>
      <c r="AC82" s="246"/>
      <c r="AD82" s="246"/>
      <c r="AE82" s="246"/>
      <c r="AF82" s="246"/>
      <c r="AG82" s="246"/>
      <c r="AH82" s="246"/>
      <c r="AI82" s="246"/>
      <c r="AJ82" s="246"/>
      <c r="AK82" s="246"/>
      <c r="AL82" s="246"/>
      <c r="AM82" s="246"/>
      <c r="AN82" s="246"/>
      <c r="AO82" s="246"/>
      <c r="AP82" s="246"/>
      <c r="AQ82" s="246"/>
      <c r="AR82" s="246"/>
      <c r="AS82" s="246"/>
      <c r="AT82" s="246"/>
      <c r="AU82" s="246"/>
      <c r="AV82" s="246"/>
      <c r="AW82" s="246"/>
      <c r="AX82" s="246"/>
      <c r="AY82" s="246"/>
      <c r="AZ82" s="246"/>
      <c r="BA82" s="246"/>
      <c r="BB82" s="246"/>
      <c r="BC82" s="246"/>
      <c r="BD82" s="246"/>
      <c r="BE82" s="246"/>
      <c r="BF82" s="246"/>
      <c r="BG82" s="246"/>
      <c r="BH82" s="246"/>
      <c r="BI82" s="246"/>
      <c r="BJ82" s="246"/>
      <c r="BK82" s="246"/>
      <c r="BL82" s="246"/>
      <c r="BM82" s="246"/>
      <c r="BN82" s="246"/>
      <c r="BO82" s="246"/>
      <c r="BP82" s="246"/>
      <c r="BQ82" s="246"/>
      <c r="BR82" s="246"/>
      <c r="BS82" s="246"/>
      <c r="BT82" s="246"/>
      <c r="BU82" s="246"/>
      <c r="BV82" s="246"/>
      <c r="BW82" s="246"/>
      <c r="BX82" s="246"/>
      <c r="BY82" s="246"/>
      <c r="BZ82" s="246"/>
    </row>
    <row r="83" spans="3:78">
      <c r="C83"/>
      <c r="D83" s="246"/>
      <c r="E83" s="246"/>
      <c r="F83" s="247"/>
      <c r="G83" s="247"/>
      <c r="H83" s="247"/>
      <c r="I83" s="247"/>
      <c r="J83" s="247"/>
      <c r="K83" s="247"/>
      <c r="L83" s="247"/>
      <c r="M83" s="247"/>
      <c r="N83" s="247"/>
      <c r="O83" s="247"/>
      <c r="P83" s="247"/>
      <c r="Q83" s="247"/>
      <c r="R83" s="247"/>
      <c r="S83" s="247"/>
      <c r="T83" s="247"/>
      <c r="U83" s="247"/>
      <c r="V83" s="247"/>
      <c r="W83" s="246"/>
      <c r="X83" s="246"/>
      <c r="Y83" s="246"/>
      <c r="Z83" s="246"/>
      <c r="AA83" s="246"/>
      <c r="AB83" s="246"/>
      <c r="AC83" s="246"/>
      <c r="AD83" s="246"/>
      <c r="AE83" s="246"/>
      <c r="AF83" s="246"/>
      <c r="AG83" s="246"/>
      <c r="AH83" s="246"/>
      <c r="AI83" s="246"/>
      <c r="AJ83" s="246"/>
      <c r="AK83" s="246"/>
      <c r="AL83" s="246"/>
      <c r="AM83" s="246"/>
      <c r="AN83" s="246"/>
      <c r="AO83" s="246"/>
      <c r="AP83" s="246"/>
      <c r="AQ83" s="246"/>
      <c r="AR83" s="246"/>
      <c r="AS83" s="246"/>
      <c r="AT83" s="246"/>
      <c r="AU83" s="246"/>
      <c r="AV83" s="246"/>
      <c r="AW83" s="246"/>
      <c r="AX83" s="246"/>
      <c r="AY83" s="246"/>
      <c r="AZ83" s="246"/>
      <c r="BA83" s="246"/>
      <c r="BB83" s="246"/>
      <c r="BC83" s="246"/>
      <c r="BD83" s="246"/>
      <c r="BE83" s="246"/>
      <c r="BF83" s="246"/>
      <c r="BG83" s="246"/>
      <c r="BH83" s="246"/>
      <c r="BI83" s="246"/>
      <c r="BJ83" s="246"/>
      <c r="BK83" s="246"/>
      <c r="BL83" s="246"/>
      <c r="BM83" s="246"/>
      <c r="BN83" s="246"/>
      <c r="BO83" s="246"/>
      <c r="BP83" s="246"/>
      <c r="BQ83" s="246"/>
      <c r="BR83" s="246"/>
      <c r="BS83" s="246"/>
      <c r="BT83" s="246"/>
      <c r="BU83" s="246"/>
      <c r="BV83" s="246"/>
      <c r="BW83" s="246"/>
      <c r="BX83" s="246"/>
      <c r="BY83" s="246"/>
      <c r="BZ83" s="246"/>
    </row>
    <row r="84" spans="3:78">
      <c r="C84"/>
      <c r="D84" s="246"/>
      <c r="E84" s="246"/>
      <c r="F84" s="247"/>
      <c r="G84" s="247"/>
      <c r="H84" s="247"/>
      <c r="I84" s="247"/>
      <c r="J84" s="247"/>
      <c r="K84" s="247"/>
      <c r="L84" s="247"/>
      <c r="M84" s="247"/>
      <c r="N84" s="247"/>
      <c r="O84" s="247"/>
      <c r="P84" s="247"/>
      <c r="Q84" s="247"/>
      <c r="R84" s="247"/>
      <c r="S84" s="247"/>
      <c r="T84" s="247"/>
      <c r="U84" s="247"/>
      <c r="V84" s="247"/>
      <c r="W84" s="246"/>
      <c r="X84" s="246"/>
      <c r="Y84" s="246"/>
      <c r="Z84" s="246"/>
      <c r="AA84" s="246"/>
      <c r="AB84" s="246"/>
      <c r="AC84" s="246"/>
      <c r="AD84" s="246"/>
      <c r="AE84" s="246"/>
      <c r="AF84" s="246"/>
      <c r="AG84" s="246"/>
      <c r="AH84" s="246"/>
      <c r="AI84" s="246"/>
      <c r="AJ84" s="246"/>
      <c r="AK84" s="246"/>
      <c r="AL84" s="246"/>
      <c r="AM84" s="246"/>
      <c r="AN84" s="246"/>
      <c r="AO84" s="246"/>
      <c r="AP84" s="246"/>
      <c r="AQ84" s="246"/>
      <c r="AR84" s="246"/>
      <c r="AS84" s="246"/>
      <c r="AT84" s="246"/>
      <c r="AU84" s="246"/>
      <c r="AV84" s="246"/>
      <c r="AW84" s="246"/>
      <c r="AX84" s="246"/>
      <c r="AY84" s="246"/>
      <c r="AZ84" s="246"/>
      <c r="BA84" s="246"/>
      <c r="BB84" s="246"/>
      <c r="BC84" s="246"/>
      <c r="BD84" s="246"/>
      <c r="BE84" s="246"/>
      <c r="BF84" s="246"/>
      <c r="BG84" s="246"/>
      <c r="BH84" s="246"/>
      <c r="BI84" s="246"/>
      <c r="BJ84" s="246"/>
      <c r="BK84" s="246"/>
      <c r="BL84" s="246"/>
      <c r="BM84" s="246"/>
      <c r="BN84" s="246"/>
      <c r="BO84" s="246"/>
      <c r="BP84" s="246"/>
      <c r="BQ84" s="246"/>
      <c r="BR84" s="246"/>
      <c r="BS84" s="246"/>
      <c r="BT84" s="246"/>
      <c r="BU84" s="246"/>
      <c r="BV84" s="246"/>
      <c r="BW84" s="246"/>
      <c r="BX84" s="246"/>
      <c r="BY84" s="246"/>
      <c r="BZ84" s="246"/>
    </row>
    <row r="85" spans="3:78">
      <c r="C85"/>
      <c r="D85" s="246"/>
      <c r="E85" s="246"/>
      <c r="F85" s="247"/>
      <c r="G85" s="247"/>
      <c r="H85" s="247"/>
      <c r="I85" s="247"/>
      <c r="J85" s="247"/>
      <c r="K85" s="247"/>
      <c r="L85" s="247"/>
      <c r="M85" s="247"/>
      <c r="N85" s="247"/>
      <c r="O85" s="247"/>
      <c r="P85" s="247"/>
      <c r="Q85" s="247"/>
      <c r="R85" s="247"/>
      <c r="S85" s="247"/>
      <c r="T85" s="247"/>
      <c r="U85" s="247"/>
      <c r="V85" s="247"/>
      <c r="W85" s="246"/>
      <c r="X85" s="246"/>
      <c r="Y85" s="246"/>
      <c r="Z85" s="246"/>
      <c r="AA85" s="246"/>
      <c r="AB85" s="246"/>
      <c r="AC85" s="246"/>
      <c r="AD85" s="246"/>
      <c r="AE85" s="246"/>
      <c r="AF85" s="246"/>
      <c r="AG85" s="246"/>
      <c r="AH85" s="246"/>
      <c r="AI85" s="246"/>
      <c r="AJ85" s="246"/>
      <c r="AK85" s="246"/>
      <c r="AL85" s="246"/>
      <c r="AM85" s="246"/>
      <c r="AN85" s="246"/>
      <c r="AO85" s="246"/>
      <c r="AP85" s="246"/>
      <c r="AQ85" s="246"/>
      <c r="AR85" s="246"/>
      <c r="AS85" s="246"/>
      <c r="AT85" s="246"/>
      <c r="AU85" s="246"/>
      <c r="AV85" s="246"/>
      <c r="AW85" s="246"/>
      <c r="AX85" s="246"/>
      <c r="AY85" s="246"/>
      <c r="AZ85" s="246"/>
      <c r="BA85" s="246"/>
      <c r="BB85" s="246"/>
      <c r="BC85" s="246"/>
      <c r="BD85" s="246"/>
      <c r="BE85" s="246"/>
      <c r="BF85" s="246"/>
      <c r="BG85" s="246"/>
      <c r="BH85" s="246"/>
      <c r="BI85" s="246"/>
      <c r="BJ85" s="246"/>
      <c r="BK85" s="246"/>
      <c r="BL85" s="246"/>
      <c r="BM85" s="246"/>
      <c r="BN85" s="246"/>
      <c r="BO85" s="246"/>
      <c r="BP85" s="246"/>
      <c r="BQ85" s="246"/>
      <c r="BR85" s="246"/>
      <c r="BS85" s="246"/>
      <c r="BT85" s="246"/>
      <c r="BU85" s="246"/>
      <c r="BV85" s="246"/>
      <c r="BW85" s="246"/>
      <c r="BX85" s="246"/>
      <c r="BY85" s="246"/>
      <c r="BZ85" s="246"/>
    </row>
    <row r="86" spans="3:78">
      <c r="C86"/>
      <c r="D86" s="246"/>
      <c r="E86" s="246"/>
      <c r="F86" s="247"/>
      <c r="G86" s="247"/>
      <c r="H86" s="247"/>
      <c r="I86" s="247"/>
      <c r="J86" s="247"/>
      <c r="K86" s="247"/>
      <c r="L86" s="247"/>
      <c r="M86" s="247"/>
      <c r="N86" s="247"/>
      <c r="O86" s="247"/>
      <c r="P86" s="247"/>
      <c r="Q86" s="247"/>
      <c r="R86" s="247"/>
      <c r="S86" s="247"/>
      <c r="T86" s="247"/>
      <c r="U86" s="247"/>
      <c r="V86" s="247"/>
      <c r="W86" s="246"/>
      <c r="X86" s="246"/>
      <c r="Y86" s="246"/>
      <c r="Z86" s="246"/>
      <c r="AA86" s="246"/>
      <c r="AB86" s="246"/>
      <c r="AC86" s="246"/>
      <c r="AD86" s="246"/>
      <c r="AE86" s="246"/>
      <c r="AF86" s="246"/>
      <c r="AG86" s="246"/>
      <c r="AH86" s="246"/>
      <c r="AI86" s="246"/>
      <c r="AJ86" s="246"/>
      <c r="AK86" s="246"/>
      <c r="AL86" s="246"/>
      <c r="AM86" s="246"/>
      <c r="AN86" s="246"/>
      <c r="AO86" s="246"/>
      <c r="AP86" s="246"/>
      <c r="AQ86" s="246"/>
      <c r="AR86" s="246"/>
      <c r="AS86" s="246"/>
      <c r="AT86" s="246"/>
      <c r="AU86" s="246"/>
      <c r="AV86" s="246"/>
      <c r="AW86" s="246"/>
      <c r="AX86" s="246"/>
      <c r="AY86" s="246"/>
      <c r="AZ86" s="246"/>
      <c r="BA86" s="246"/>
      <c r="BB86" s="246"/>
      <c r="BC86" s="246"/>
      <c r="BD86" s="246"/>
      <c r="BE86" s="246"/>
      <c r="BF86" s="246"/>
      <c r="BG86" s="246"/>
      <c r="BH86" s="246"/>
      <c r="BI86" s="246"/>
      <c r="BJ86" s="246"/>
      <c r="BK86" s="246"/>
      <c r="BL86" s="246"/>
      <c r="BM86" s="246"/>
      <c r="BN86" s="246"/>
      <c r="BO86" s="246"/>
      <c r="BP86" s="246"/>
      <c r="BQ86" s="246"/>
      <c r="BR86" s="246"/>
      <c r="BS86" s="246"/>
      <c r="BT86" s="246"/>
      <c r="BU86" s="246"/>
      <c r="BV86" s="246"/>
      <c r="BW86" s="246"/>
      <c r="BX86" s="246"/>
      <c r="BY86" s="246"/>
      <c r="BZ86" s="246"/>
    </row>
    <row r="87" spans="3:78">
      <c r="C87"/>
      <c r="D87" s="246"/>
      <c r="E87" s="246"/>
      <c r="F87" s="247"/>
      <c r="G87" s="247"/>
      <c r="H87" s="247"/>
      <c r="I87" s="247"/>
      <c r="J87" s="247"/>
      <c r="K87" s="247"/>
      <c r="L87" s="247"/>
      <c r="M87" s="247"/>
      <c r="N87" s="247"/>
      <c r="O87" s="247"/>
      <c r="P87" s="247"/>
      <c r="Q87" s="247"/>
      <c r="R87" s="247"/>
      <c r="S87" s="247"/>
      <c r="T87" s="247"/>
      <c r="U87" s="247"/>
      <c r="V87" s="247"/>
      <c r="W87" s="246"/>
      <c r="X87" s="246"/>
      <c r="Y87" s="246"/>
      <c r="Z87" s="246"/>
      <c r="AA87" s="246"/>
      <c r="AB87" s="246"/>
      <c r="AC87" s="246"/>
      <c r="AD87" s="246"/>
      <c r="AE87" s="246"/>
      <c r="AF87" s="246"/>
      <c r="AG87" s="246"/>
      <c r="AH87" s="246"/>
      <c r="AI87" s="246"/>
      <c r="AJ87" s="246"/>
      <c r="AK87" s="246"/>
      <c r="AL87" s="246"/>
      <c r="AM87" s="246"/>
      <c r="AN87" s="246"/>
      <c r="AO87" s="246"/>
      <c r="AP87" s="246"/>
      <c r="AQ87" s="246"/>
      <c r="AR87" s="246"/>
      <c r="AS87" s="246"/>
      <c r="AT87" s="246"/>
      <c r="AU87" s="246"/>
      <c r="AV87" s="246"/>
      <c r="AW87" s="246"/>
      <c r="AX87" s="246"/>
      <c r="AY87" s="246"/>
      <c r="AZ87" s="246"/>
      <c r="BA87" s="246"/>
      <c r="BB87" s="246"/>
      <c r="BC87" s="246"/>
      <c r="BD87" s="246"/>
      <c r="BE87" s="246"/>
      <c r="BF87" s="246"/>
      <c r="BG87" s="246"/>
      <c r="BH87" s="246"/>
      <c r="BI87" s="246"/>
      <c r="BJ87" s="246"/>
      <c r="BK87" s="246"/>
      <c r="BL87" s="246"/>
      <c r="BM87" s="246"/>
      <c r="BN87" s="246"/>
      <c r="BO87" s="246"/>
      <c r="BP87" s="246"/>
      <c r="BQ87" s="246"/>
      <c r="BR87" s="246"/>
      <c r="BS87" s="246"/>
      <c r="BT87" s="246"/>
      <c r="BU87" s="246"/>
      <c r="BV87" s="246"/>
      <c r="BW87" s="246"/>
      <c r="BX87" s="246"/>
      <c r="BY87" s="246"/>
      <c r="BZ87" s="246"/>
    </row>
    <row r="88" spans="3:78">
      <c r="C88"/>
      <c r="D88" s="246"/>
      <c r="E88" s="246"/>
      <c r="F88" s="247"/>
      <c r="G88" s="247"/>
      <c r="H88" s="247"/>
      <c r="I88" s="247"/>
      <c r="J88" s="247"/>
      <c r="K88" s="247"/>
      <c r="L88" s="247"/>
      <c r="M88" s="247"/>
      <c r="N88" s="247"/>
      <c r="O88" s="247"/>
      <c r="P88" s="247"/>
      <c r="Q88" s="247"/>
      <c r="R88" s="247"/>
      <c r="S88" s="247"/>
      <c r="T88" s="247"/>
      <c r="U88" s="247"/>
      <c r="V88" s="247"/>
      <c r="W88" s="246"/>
      <c r="X88" s="246"/>
      <c r="Y88" s="246"/>
      <c r="Z88" s="246"/>
      <c r="AA88" s="246"/>
      <c r="AB88" s="246"/>
      <c r="AC88" s="246"/>
      <c r="AD88" s="246"/>
      <c r="AE88" s="246"/>
      <c r="AF88" s="246"/>
      <c r="AG88" s="246"/>
      <c r="AH88" s="246"/>
      <c r="AI88" s="246"/>
      <c r="AJ88" s="246"/>
      <c r="AK88" s="246"/>
      <c r="AL88" s="246"/>
      <c r="AM88" s="246"/>
      <c r="AN88" s="246"/>
      <c r="AO88" s="246"/>
      <c r="AP88" s="246"/>
      <c r="AQ88" s="246"/>
      <c r="AR88" s="246"/>
      <c r="AS88" s="246"/>
      <c r="AT88" s="246"/>
      <c r="AU88" s="246"/>
      <c r="AV88" s="246"/>
      <c r="AW88" s="246"/>
      <c r="AX88" s="246"/>
      <c r="AY88" s="246"/>
      <c r="AZ88" s="246"/>
      <c r="BA88" s="246"/>
      <c r="BB88" s="246"/>
      <c r="BC88" s="246"/>
      <c r="BD88" s="246"/>
      <c r="BE88" s="246"/>
      <c r="BF88" s="246"/>
      <c r="BG88" s="246"/>
      <c r="BH88" s="246"/>
      <c r="BI88" s="246"/>
      <c r="BJ88" s="246"/>
      <c r="BK88" s="246"/>
      <c r="BL88" s="246"/>
      <c r="BM88" s="246"/>
      <c r="BN88" s="246"/>
      <c r="BO88" s="246"/>
      <c r="BP88" s="246"/>
      <c r="BQ88" s="246"/>
      <c r="BR88" s="246"/>
      <c r="BS88" s="246"/>
      <c r="BT88" s="246"/>
      <c r="BU88" s="246"/>
      <c r="BV88" s="246"/>
      <c r="BW88" s="246"/>
      <c r="BX88" s="246"/>
      <c r="BY88" s="246"/>
      <c r="BZ88" s="246"/>
    </row>
    <row r="89" spans="3:78">
      <c r="C89"/>
      <c r="D89" s="246"/>
      <c r="E89" s="246"/>
      <c r="F89" s="247"/>
      <c r="G89" s="247"/>
      <c r="H89" s="247"/>
      <c r="I89" s="247"/>
      <c r="J89" s="247"/>
      <c r="K89" s="247"/>
      <c r="L89" s="247"/>
      <c r="M89" s="247"/>
      <c r="N89" s="247"/>
      <c r="O89" s="247"/>
      <c r="P89" s="247"/>
      <c r="Q89" s="247"/>
      <c r="R89" s="247"/>
      <c r="S89" s="247"/>
      <c r="T89" s="247"/>
      <c r="U89" s="247"/>
      <c r="V89" s="247"/>
      <c r="W89" s="246"/>
      <c r="X89" s="246"/>
      <c r="Y89" s="246"/>
      <c r="Z89" s="246"/>
      <c r="AA89" s="246"/>
      <c r="AB89" s="246"/>
      <c r="AC89" s="246"/>
      <c r="AD89" s="246"/>
      <c r="AE89" s="246"/>
      <c r="AF89" s="246"/>
      <c r="AG89" s="246"/>
      <c r="AH89" s="246"/>
      <c r="AI89" s="246"/>
      <c r="AJ89" s="246"/>
      <c r="AK89" s="246"/>
      <c r="AL89" s="246"/>
      <c r="AM89" s="246"/>
      <c r="AN89" s="246"/>
      <c r="AO89" s="246"/>
      <c r="AP89" s="246"/>
      <c r="AQ89" s="246"/>
      <c r="AR89" s="246"/>
      <c r="AS89" s="246"/>
      <c r="AT89" s="246"/>
      <c r="AU89" s="246"/>
      <c r="AV89" s="246"/>
      <c r="AW89" s="246"/>
      <c r="AX89" s="246"/>
      <c r="AY89" s="246"/>
      <c r="AZ89" s="246"/>
      <c r="BA89" s="246"/>
      <c r="BB89" s="246"/>
      <c r="BC89" s="246"/>
      <c r="BD89" s="246"/>
      <c r="BE89" s="246"/>
      <c r="BF89" s="246"/>
      <c r="BG89" s="246"/>
      <c r="BH89" s="246"/>
      <c r="BI89" s="246"/>
      <c r="BJ89" s="246"/>
      <c r="BK89" s="246"/>
      <c r="BL89" s="246"/>
      <c r="BM89" s="246"/>
      <c r="BN89" s="246"/>
      <c r="BO89" s="246"/>
      <c r="BP89" s="246"/>
      <c r="BQ89" s="246"/>
      <c r="BR89" s="246"/>
      <c r="BS89" s="246"/>
      <c r="BT89" s="246"/>
      <c r="BU89" s="246"/>
      <c r="BV89" s="246"/>
      <c r="BW89" s="246"/>
      <c r="BX89" s="246"/>
      <c r="BY89" s="246"/>
      <c r="BZ89" s="246"/>
    </row>
    <row r="90" spans="3:78">
      <c r="C90"/>
      <c r="D90" s="246"/>
      <c r="E90" s="246"/>
      <c r="F90" s="247"/>
      <c r="G90" s="247"/>
      <c r="H90" s="247"/>
      <c r="I90" s="247"/>
      <c r="J90" s="247"/>
      <c r="K90" s="247"/>
      <c r="L90" s="247"/>
      <c r="M90" s="247"/>
      <c r="N90" s="247"/>
      <c r="O90" s="247"/>
      <c r="P90" s="247"/>
      <c r="Q90" s="247"/>
      <c r="R90" s="247"/>
      <c r="S90" s="247"/>
      <c r="T90" s="247"/>
      <c r="U90" s="247"/>
      <c r="V90" s="247"/>
      <c r="W90" s="246"/>
      <c r="X90" s="246"/>
      <c r="Y90" s="246"/>
      <c r="Z90" s="246"/>
      <c r="AA90" s="246"/>
      <c r="AB90" s="246"/>
      <c r="AC90" s="246"/>
      <c r="AD90" s="246"/>
      <c r="AE90" s="246"/>
      <c r="AF90" s="246"/>
      <c r="AG90" s="246"/>
      <c r="AH90" s="246"/>
      <c r="AI90" s="246"/>
      <c r="AJ90" s="246"/>
      <c r="AK90" s="246"/>
      <c r="AL90" s="246"/>
      <c r="AM90" s="246"/>
      <c r="AN90" s="246"/>
      <c r="AO90" s="246"/>
      <c r="AP90" s="246"/>
      <c r="AQ90" s="246"/>
      <c r="AR90" s="246"/>
      <c r="AS90" s="246"/>
      <c r="AT90" s="246"/>
      <c r="AU90" s="246"/>
      <c r="AV90" s="246"/>
      <c r="AW90" s="246"/>
      <c r="AX90" s="246"/>
      <c r="AY90" s="246"/>
      <c r="AZ90" s="246"/>
      <c r="BA90" s="246"/>
      <c r="BB90" s="246"/>
      <c r="BC90" s="246"/>
      <c r="BD90" s="246"/>
      <c r="BE90" s="246"/>
      <c r="BF90" s="246"/>
      <c r="BG90" s="246"/>
      <c r="BH90" s="246"/>
      <c r="BI90" s="246"/>
      <c r="BJ90" s="246"/>
      <c r="BK90" s="246"/>
      <c r="BL90" s="246"/>
      <c r="BM90" s="246"/>
      <c r="BN90" s="246"/>
      <c r="BO90" s="246"/>
      <c r="BP90" s="246"/>
      <c r="BQ90" s="246"/>
      <c r="BR90" s="246"/>
      <c r="BS90" s="246"/>
      <c r="BT90" s="246"/>
      <c r="BU90" s="246"/>
      <c r="BV90" s="246"/>
      <c r="BW90" s="246"/>
      <c r="BX90" s="246"/>
      <c r="BY90" s="246"/>
      <c r="BZ90" s="246"/>
    </row>
    <row r="91" spans="3:78">
      <c r="C91"/>
      <c r="D91" s="246"/>
      <c r="E91" s="246"/>
      <c r="F91" s="247"/>
      <c r="G91" s="247"/>
      <c r="H91" s="247"/>
      <c r="I91" s="247"/>
      <c r="J91" s="247"/>
      <c r="K91" s="247"/>
      <c r="L91" s="247"/>
      <c r="M91" s="247"/>
      <c r="N91" s="247"/>
      <c r="O91" s="247"/>
      <c r="P91" s="247"/>
      <c r="Q91" s="247"/>
      <c r="R91" s="247"/>
      <c r="S91" s="247"/>
      <c r="T91" s="247"/>
      <c r="U91" s="247"/>
      <c r="V91" s="247"/>
      <c r="W91" s="246"/>
      <c r="X91" s="246"/>
      <c r="Y91" s="246"/>
      <c r="Z91" s="246"/>
      <c r="AA91" s="246"/>
      <c r="AB91" s="246"/>
      <c r="AC91" s="246"/>
      <c r="AD91" s="246"/>
      <c r="AE91" s="246"/>
      <c r="AF91" s="246"/>
      <c r="AG91" s="246"/>
      <c r="AH91" s="246"/>
      <c r="AI91" s="246"/>
      <c r="AJ91" s="246"/>
      <c r="AK91" s="246"/>
      <c r="AL91" s="246"/>
      <c r="AM91" s="246"/>
      <c r="AN91" s="246"/>
      <c r="AO91" s="246"/>
      <c r="AP91" s="246"/>
      <c r="AQ91" s="246"/>
      <c r="AR91" s="246"/>
      <c r="AS91" s="246"/>
      <c r="AT91" s="246"/>
      <c r="AU91" s="246"/>
      <c r="AV91" s="246"/>
      <c r="AW91" s="246"/>
      <c r="AX91" s="246"/>
      <c r="AY91" s="246"/>
      <c r="AZ91" s="246"/>
      <c r="BA91" s="246"/>
      <c r="BB91" s="246"/>
      <c r="BC91" s="246"/>
      <c r="BD91" s="246"/>
      <c r="BE91" s="246"/>
      <c r="BF91" s="246"/>
      <c r="BG91" s="246"/>
      <c r="BH91" s="246"/>
      <c r="BI91" s="246"/>
      <c r="BJ91" s="246"/>
      <c r="BK91" s="246"/>
      <c r="BL91" s="246"/>
      <c r="BM91" s="246"/>
      <c r="BN91" s="246"/>
      <c r="BO91" s="246"/>
      <c r="BP91" s="246"/>
      <c r="BQ91" s="246"/>
      <c r="BR91" s="246"/>
      <c r="BS91" s="246"/>
      <c r="BT91" s="246"/>
      <c r="BU91" s="246"/>
      <c r="BV91" s="246"/>
      <c r="BW91" s="246"/>
      <c r="BX91" s="246"/>
      <c r="BY91" s="246"/>
      <c r="BZ91" s="246"/>
    </row>
    <row r="92" spans="3:78">
      <c r="C92"/>
      <c r="D92" s="246"/>
      <c r="E92" s="246"/>
      <c r="F92" s="247"/>
      <c r="G92" s="247"/>
      <c r="H92" s="247"/>
      <c r="I92" s="247"/>
      <c r="J92" s="247"/>
      <c r="K92" s="247"/>
      <c r="L92" s="247"/>
      <c r="M92" s="247"/>
      <c r="N92" s="247"/>
      <c r="O92" s="247"/>
      <c r="P92" s="247"/>
      <c r="Q92" s="247"/>
      <c r="R92" s="247"/>
      <c r="S92" s="247"/>
      <c r="T92" s="247"/>
      <c r="U92" s="247"/>
      <c r="V92" s="247"/>
      <c r="W92" s="246"/>
      <c r="X92" s="246"/>
      <c r="Y92" s="246"/>
      <c r="Z92" s="246"/>
      <c r="AA92" s="246"/>
      <c r="AB92" s="246"/>
      <c r="AC92" s="246"/>
      <c r="AD92" s="246"/>
      <c r="AE92" s="246"/>
      <c r="AF92" s="246"/>
      <c r="AG92" s="246"/>
      <c r="AH92" s="246"/>
      <c r="AI92" s="246"/>
      <c r="AJ92" s="246"/>
      <c r="AK92" s="246"/>
      <c r="AL92" s="246"/>
      <c r="AM92" s="246"/>
      <c r="AN92" s="246"/>
      <c r="AO92" s="246"/>
      <c r="AP92" s="246"/>
      <c r="AQ92" s="246"/>
      <c r="AR92" s="246"/>
      <c r="AS92" s="246"/>
      <c r="AT92" s="246"/>
      <c r="AU92" s="246"/>
      <c r="AV92" s="246"/>
      <c r="AW92" s="246"/>
      <c r="AX92" s="246"/>
      <c r="AY92" s="246"/>
      <c r="AZ92" s="246"/>
      <c r="BA92" s="246"/>
      <c r="BB92" s="246"/>
      <c r="BC92" s="246"/>
      <c r="BD92" s="246"/>
      <c r="BE92" s="246"/>
      <c r="BF92" s="246"/>
      <c r="BG92" s="246"/>
      <c r="BH92" s="246"/>
      <c r="BI92" s="246"/>
      <c r="BJ92" s="246"/>
      <c r="BK92" s="246"/>
      <c r="BL92" s="246"/>
      <c r="BM92" s="246"/>
      <c r="BN92" s="246"/>
      <c r="BO92" s="246"/>
      <c r="BP92" s="246"/>
      <c r="BQ92" s="246"/>
      <c r="BR92" s="246"/>
      <c r="BS92" s="246"/>
      <c r="BT92" s="246"/>
      <c r="BU92" s="246"/>
      <c r="BV92" s="246"/>
      <c r="BW92" s="246"/>
      <c r="BX92" s="246"/>
      <c r="BY92" s="246"/>
      <c r="BZ92" s="246"/>
    </row>
    <row r="93" spans="3:78">
      <c r="C93"/>
      <c r="D93" s="246"/>
      <c r="E93" s="246"/>
      <c r="F93" s="247"/>
      <c r="G93" s="247"/>
      <c r="H93" s="247"/>
      <c r="I93" s="247"/>
      <c r="J93" s="247"/>
      <c r="K93" s="247"/>
      <c r="L93" s="247"/>
      <c r="M93" s="247"/>
      <c r="N93" s="247"/>
      <c r="O93" s="247"/>
      <c r="P93" s="247"/>
      <c r="Q93" s="247"/>
      <c r="R93" s="247"/>
      <c r="S93" s="247"/>
      <c r="T93" s="247"/>
      <c r="U93" s="247"/>
      <c r="V93" s="247"/>
      <c r="W93" s="246"/>
      <c r="X93" s="246"/>
      <c r="Y93" s="246"/>
      <c r="Z93" s="246"/>
      <c r="AA93" s="246"/>
      <c r="AB93" s="246"/>
      <c r="AC93" s="246"/>
      <c r="AD93" s="246"/>
      <c r="AE93" s="246"/>
      <c r="AF93" s="246"/>
      <c r="AG93" s="246"/>
      <c r="AH93" s="246"/>
      <c r="AI93" s="246"/>
      <c r="AJ93" s="246"/>
      <c r="AK93" s="246"/>
      <c r="AL93" s="246"/>
      <c r="AM93" s="246"/>
      <c r="AN93" s="246"/>
      <c r="AO93" s="246"/>
      <c r="AP93" s="246"/>
      <c r="AQ93" s="246"/>
      <c r="AR93" s="246"/>
      <c r="AS93" s="246"/>
      <c r="AT93" s="246"/>
      <c r="AU93" s="246"/>
      <c r="AV93" s="246"/>
      <c r="AW93" s="246"/>
      <c r="AX93" s="246"/>
      <c r="AY93" s="246"/>
      <c r="AZ93" s="246"/>
      <c r="BA93" s="246"/>
      <c r="BB93" s="246"/>
      <c r="BC93" s="246"/>
      <c r="BD93" s="246"/>
      <c r="BE93" s="246"/>
      <c r="BF93" s="246"/>
      <c r="BG93" s="246"/>
      <c r="BH93" s="246"/>
      <c r="BI93" s="246"/>
      <c r="BJ93" s="246"/>
      <c r="BK93" s="246"/>
      <c r="BL93" s="246"/>
      <c r="BM93" s="246"/>
      <c r="BN93" s="246"/>
      <c r="BO93" s="246"/>
      <c r="BP93" s="246"/>
      <c r="BQ93" s="246"/>
      <c r="BR93" s="246"/>
      <c r="BS93" s="246"/>
      <c r="BT93" s="246"/>
      <c r="BU93" s="246"/>
      <c r="BV93" s="246"/>
      <c r="BW93" s="246"/>
      <c r="BX93" s="246"/>
      <c r="BY93" s="246"/>
      <c r="BZ93" s="246"/>
    </row>
    <row r="94" spans="3:78">
      <c r="C94"/>
      <c r="D94" s="246"/>
      <c r="E94" s="246"/>
      <c r="F94" s="247"/>
      <c r="G94" s="247"/>
      <c r="H94" s="247"/>
      <c r="I94" s="247"/>
      <c r="J94" s="247"/>
      <c r="K94" s="247"/>
      <c r="L94" s="247"/>
      <c r="M94" s="247"/>
      <c r="N94" s="247"/>
      <c r="O94" s="247"/>
      <c r="P94" s="247"/>
      <c r="Q94" s="247"/>
      <c r="R94" s="247"/>
      <c r="S94" s="247"/>
      <c r="T94" s="247"/>
      <c r="U94" s="247"/>
      <c r="V94" s="247"/>
      <c r="W94" s="246"/>
      <c r="X94" s="246"/>
      <c r="Y94" s="246"/>
      <c r="Z94" s="246"/>
      <c r="AA94" s="246"/>
      <c r="AB94" s="246"/>
      <c r="AC94" s="246"/>
      <c r="AD94" s="246"/>
      <c r="AE94" s="246"/>
      <c r="AF94" s="246"/>
      <c r="AG94" s="246"/>
      <c r="AH94" s="246"/>
      <c r="AI94" s="246"/>
      <c r="AJ94" s="246"/>
      <c r="AK94" s="246"/>
      <c r="AL94" s="246"/>
      <c r="AM94" s="246"/>
      <c r="AN94" s="246"/>
      <c r="AO94" s="246"/>
      <c r="AP94" s="246"/>
      <c r="AQ94" s="246"/>
      <c r="AR94" s="246"/>
      <c r="AS94" s="246"/>
      <c r="AT94" s="246"/>
      <c r="AU94" s="246"/>
      <c r="AV94" s="246"/>
      <c r="AW94" s="246"/>
      <c r="AX94" s="246"/>
      <c r="AY94" s="246"/>
      <c r="AZ94" s="246"/>
      <c r="BA94" s="246"/>
      <c r="BB94" s="246"/>
      <c r="BC94" s="246"/>
      <c r="BD94" s="246"/>
      <c r="BE94" s="246"/>
      <c r="BF94" s="246"/>
      <c r="BG94" s="246"/>
      <c r="BH94" s="246"/>
      <c r="BI94" s="246"/>
      <c r="BJ94" s="246"/>
      <c r="BK94" s="246"/>
      <c r="BL94" s="246"/>
      <c r="BM94" s="246"/>
      <c r="BN94" s="246"/>
      <c r="BO94" s="246"/>
      <c r="BP94" s="246"/>
      <c r="BQ94" s="246"/>
      <c r="BR94" s="246"/>
      <c r="BS94" s="246"/>
      <c r="BT94" s="246"/>
      <c r="BU94" s="246"/>
      <c r="BV94" s="246"/>
      <c r="BW94" s="246"/>
      <c r="BX94" s="246"/>
      <c r="BY94" s="246"/>
      <c r="BZ94" s="246"/>
    </row>
    <row r="95" spans="3:78">
      <c r="C95"/>
      <c r="D95" s="246"/>
      <c r="E95" s="246"/>
      <c r="F95" s="247"/>
      <c r="G95" s="247"/>
      <c r="H95" s="247"/>
      <c r="I95" s="247"/>
      <c r="J95" s="247"/>
      <c r="K95" s="247"/>
      <c r="L95" s="247"/>
      <c r="M95" s="247"/>
      <c r="N95" s="247"/>
      <c r="O95" s="247"/>
      <c r="P95" s="247"/>
      <c r="Q95" s="247"/>
      <c r="R95" s="247"/>
      <c r="S95" s="247"/>
      <c r="T95" s="247"/>
      <c r="U95" s="247"/>
      <c r="V95" s="247"/>
      <c r="W95" s="246"/>
      <c r="X95" s="246"/>
      <c r="Y95" s="246"/>
      <c r="Z95" s="246"/>
      <c r="AA95" s="246"/>
      <c r="AB95" s="246"/>
      <c r="AC95" s="246"/>
      <c r="AD95" s="246"/>
      <c r="AE95" s="246"/>
      <c r="AF95" s="246"/>
      <c r="AG95" s="246"/>
      <c r="AH95" s="246"/>
      <c r="AI95" s="246"/>
      <c r="AJ95" s="246"/>
      <c r="AK95" s="246"/>
      <c r="AL95" s="246"/>
      <c r="AM95" s="246"/>
      <c r="AN95" s="246"/>
      <c r="AO95" s="246"/>
      <c r="AP95" s="246"/>
      <c r="AQ95" s="246"/>
      <c r="AR95" s="246"/>
      <c r="AS95" s="246"/>
      <c r="AT95" s="246"/>
      <c r="AU95" s="246"/>
      <c r="AV95" s="246"/>
      <c r="AW95" s="246"/>
      <c r="AX95" s="246"/>
      <c r="AY95" s="246"/>
      <c r="AZ95" s="246"/>
      <c r="BA95" s="246"/>
      <c r="BB95" s="246"/>
      <c r="BC95" s="246"/>
      <c r="BD95" s="246"/>
      <c r="BE95" s="246"/>
      <c r="BF95" s="246"/>
      <c r="BG95" s="246"/>
      <c r="BH95" s="246"/>
      <c r="BI95" s="246"/>
      <c r="BJ95" s="246"/>
      <c r="BK95" s="246"/>
      <c r="BL95" s="246"/>
      <c r="BM95" s="246"/>
      <c r="BN95" s="246"/>
      <c r="BO95" s="246"/>
      <c r="BP95" s="246"/>
      <c r="BQ95" s="246"/>
      <c r="BR95" s="246"/>
      <c r="BS95" s="246"/>
      <c r="BT95" s="246"/>
      <c r="BU95" s="246"/>
      <c r="BV95" s="246"/>
      <c r="BW95" s="246"/>
      <c r="BX95" s="246"/>
      <c r="BY95" s="246"/>
      <c r="BZ95" s="246"/>
    </row>
    <row r="96" spans="3:78">
      <c r="C96"/>
      <c r="D96" s="246"/>
      <c r="E96" s="246"/>
      <c r="F96" s="247"/>
      <c r="G96" s="247"/>
      <c r="H96" s="247"/>
      <c r="I96" s="247"/>
      <c r="J96" s="247"/>
      <c r="K96" s="247"/>
      <c r="L96" s="247"/>
      <c r="M96" s="247"/>
      <c r="N96" s="247"/>
      <c r="O96" s="247"/>
      <c r="P96" s="247"/>
      <c r="Q96" s="247"/>
      <c r="R96" s="247"/>
      <c r="S96" s="247"/>
      <c r="T96" s="247"/>
      <c r="U96" s="247"/>
      <c r="V96" s="247"/>
      <c r="W96" s="246"/>
      <c r="X96" s="246"/>
      <c r="Y96" s="246"/>
      <c r="Z96" s="246"/>
      <c r="AA96" s="246"/>
      <c r="AB96" s="246"/>
      <c r="AC96" s="246"/>
      <c r="AD96" s="246"/>
      <c r="AE96" s="246"/>
      <c r="AF96" s="246"/>
      <c r="AG96" s="246"/>
      <c r="AH96" s="246"/>
      <c r="AI96" s="246"/>
      <c r="AJ96" s="246"/>
      <c r="AK96" s="246"/>
      <c r="AL96" s="246"/>
      <c r="AM96" s="246"/>
      <c r="AN96" s="246"/>
      <c r="AO96" s="246"/>
      <c r="AP96" s="246"/>
      <c r="AQ96" s="246"/>
      <c r="AR96" s="246"/>
      <c r="AS96" s="246"/>
      <c r="AT96" s="246"/>
      <c r="AU96" s="246"/>
      <c r="AV96" s="246"/>
      <c r="AW96" s="246"/>
      <c r="AX96" s="246"/>
      <c r="AY96" s="246"/>
      <c r="AZ96" s="246"/>
      <c r="BA96" s="246"/>
      <c r="BB96" s="246"/>
      <c r="BC96" s="246"/>
      <c r="BD96" s="246"/>
      <c r="BE96" s="246"/>
      <c r="BF96" s="246"/>
      <c r="BG96" s="246"/>
      <c r="BH96" s="246"/>
      <c r="BI96" s="246"/>
      <c r="BJ96" s="246"/>
      <c r="BK96" s="246"/>
      <c r="BL96" s="246"/>
      <c r="BM96" s="246"/>
      <c r="BN96" s="246"/>
      <c r="BO96" s="246"/>
      <c r="BP96" s="246"/>
      <c r="BQ96" s="246"/>
      <c r="BR96" s="246"/>
      <c r="BS96" s="246"/>
      <c r="BT96" s="246"/>
      <c r="BU96" s="246"/>
      <c r="BV96" s="246"/>
      <c r="BW96" s="246"/>
      <c r="BX96" s="246"/>
      <c r="BY96" s="246"/>
      <c r="BZ96" s="246"/>
    </row>
    <row r="97" spans="3:78">
      <c r="C97"/>
      <c r="D97" s="246"/>
      <c r="E97" s="246"/>
      <c r="F97" s="247"/>
      <c r="G97" s="247"/>
      <c r="H97" s="247"/>
      <c r="I97" s="247"/>
      <c r="J97" s="247"/>
      <c r="K97" s="247"/>
      <c r="L97" s="247"/>
      <c r="M97" s="247"/>
      <c r="N97" s="247"/>
      <c r="O97" s="247"/>
      <c r="P97" s="247"/>
      <c r="Q97" s="247"/>
      <c r="R97" s="247"/>
      <c r="S97" s="247"/>
      <c r="T97" s="247"/>
      <c r="U97" s="247"/>
      <c r="V97" s="247"/>
      <c r="W97" s="246"/>
      <c r="X97" s="246"/>
      <c r="Y97" s="246"/>
      <c r="Z97" s="246"/>
      <c r="AA97" s="246"/>
      <c r="AB97" s="246"/>
      <c r="AC97" s="246"/>
      <c r="AD97" s="246"/>
      <c r="AE97" s="246"/>
      <c r="AF97" s="246"/>
      <c r="AG97" s="246"/>
      <c r="AH97" s="246"/>
      <c r="AI97" s="246"/>
      <c r="AJ97" s="246"/>
      <c r="AK97" s="246"/>
      <c r="AL97" s="246"/>
      <c r="AM97" s="246"/>
      <c r="AN97" s="246"/>
      <c r="AO97" s="246"/>
      <c r="AP97" s="246"/>
      <c r="AQ97" s="246"/>
      <c r="AR97" s="246"/>
      <c r="AS97" s="246"/>
      <c r="AT97" s="246"/>
      <c r="AU97" s="246"/>
      <c r="AV97" s="246"/>
      <c r="AW97" s="246"/>
      <c r="AX97" s="246"/>
      <c r="AY97" s="246"/>
      <c r="AZ97" s="246"/>
      <c r="BA97" s="246"/>
      <c r="BB97" s="246"/>
      <c r="BC97" s="246"/>
      <c r="BD97" s="246"/>
      <c r="BE97" s="246"/>
      <c r="BF97" s="246"/>
      <c r="BG97" s="246"/>
      <c r="BH97" s="246"/>
      <c r="BI97" s="246"/>
      <c r="BJ97" s="246"/>
      <c r="BK97" s="246"/>
      <c r="BL97" s="246"/>
      <c r="BM97" s="246"/>
      <c r="BN97" s="246"/>
      <c r="BO97" s="246"/>
      <c r="BP97" s="246"/>
      <c r="BQ97" s="246"/>
      <c r="BR97" s="246"/>
      <c r="BS97" s="246"/>
      <c r="BT97" s="246"/>
      <c r="BU97" s="246"/>
      <c r="BV97" s="246"/>
      <c r="BW97" s="246"/>
      <c r="BX97" s="246"/>
      <c r="BY97" s="246"/>
      <c r="BZ97" s="246"/>
    </row>
    <row r="98" spans="3:78">
      <c r="C98"/>
      <c r="D98" s="246"/>
      <c r="E98" s="246"/>
      <c r="F98" s="247"/>
      <c r="G98" s="247"/>
      <c r="H98" s="247"/>
      <c r="I98" s="247"/>
      <c r="J98" s="247"/>
      <c r="K98" s="247"/>
      <c r="L98" s="247"/>
      <c r="M98" s="247"/>
      <c r="N98" s="247"/>
      <c r="O98" s="247"/>
      <c r="P98" s="247"/>
      <c r="Q98" s="247"/>
      <c r="R98" s="247"/>
      <c r="S98" s="247"/>
      <c r="T98" s="247"/>
      <c r="U98" s="247"/>
      <c r="V98" s="247"/>
      <c r="W98" s="246"/>
      <c r="X98" s="246"/>
      <c r="Y98" s="246"/>
      <c r="Z98" s="246"/>
      <c r="AA98" s="246"/>
      <c r="AB98" s="246"/>
      <c r="AC98" s="246"/>
      <c r="AD98" s="246"/>
      <c r="AE98" s="246"/>
      <c r="AF98" s="246"/>
      <c r="AG98" s="246"/>
      <c r="AH98" s="246"/>
      <c r="AI98" s="246"/>
      <c r="AJ98" s="246"/>
      <c r="AK98" s="246"/>
      <c r="AL98" s="246"/>
      <c r="AM98" s="246"/>
      <c r="AN98" s="246"/>
      <c r="AO98" s="246"/>
      <c r="AP98" s="246"/>
      <c r="AQ98" s="246"/>
      <c r="AR98" s="246"/>
      <c r="AS98" s="246"/>
      <c r="AT98" s="246"/>
      <c r="AU98" s="246"/>
      <c r="AV98" s="246"/>
      <c r="AW98" s="246"/>
      <c r="AX98" s="246"/>
      <c r="AY98" s="246"/>
      <c r="AZ98" s="246"/>
      <c r="BA98" s="246"/>
      <c r="BB98" s="246"/>
      <c r="BC98" s="246"/>
      <c r="BD98" s="246"/>
      <c r="BE98" s="246"/>
      <c r="BF98" s="246"/>
      <c r="BG98" s="246"/>
      <c r="BH98" s="246"/>
      <c r="BI98" s="246"/>
      <c r="BJ98" s="246"/>
      <c r="BK98" s="246"/>
      <c r="BL98" s="246"/>
      <c r="BM98" s="246"/>
      <c r="BN98" s="246"/>
      <c r="BO98" s="246"/>
      <c r="BP98" s="246"/>
      <c r="BQ98" s="246"/>
      <c r="BR98" s="246"/>
      <c r="BS98" s="246"/>
      <c r="BT98" s="246"/>
      <c r="BU98" s="246"/>
      <c r="BV98" s="246"/>
      <c r="BW98" s="246"/>
      <c r="BX98" s="246"/>
      <c r="BY98" s="246"/>
      <c r="BZ98" s="246"/>
    </row>
    <row r="99" spans="3:78">
      <c r="C99"/>
      <c r="D99" s="246"/>
      <c r="E99" s="246"/>
      <c r="F99" s="247"/>
      <c r="G99" s="247"/>
      <c r="H99" s="247"/>
      <c r="I99" s="247"/>
      <c r="J99" s="247"/>
      <c r="K99" s="247"/>
      <c r="L99" s="247"/>
      <c r="M99" s="247"/>
      <c r="N99" s="247"/>
      <c r="O99" s="247"/>
      <c r="P99" s="247"/>
      <c r="Q99" s="247"/>
      <c r="R99" s="247"/>
      <c r="S99" s="247"/>
      <c r="T99" s="247"/>
      <c r="U99" s="247"/>
      <c r="V99" s="247"/>
      <c r="W99" s="246"/>
      <c r="X99" s="246"/>
      <c r="Y99" s="246"/>
      <c r="Z99" s="246"/>
      <c r="AA99" s="246"/>
      <c r="AB99" s="246"/>
      <c r="AC99" s="246"/>
      <c r="AD99" s="246"/>
      <c r="AE99" s="246"/>
      <c r="AF99" s="246"/>
      <c r="AG99" s="246"/>
      <c r="AH99" s="246"/>
      <c r="AI99" s="246"/>
      <c r="AJ99" s="246"/>
      <c r="AK99" s="246"/>
      <c r="AL99" s="246"/>
      <c r="AM99" s="246"/>
      <c r="AN99" s="246"/>
      <c r="AO99" s="246"/>
      <c r="AP99" s="246"/>
      <c r="AQ99" s="246"/>
      <c r="AR99" s="246"/>
      <c r="AS99" s="246"/>
      <c r="AT99" s="246"/>
      <c r="AU99" s="246"/>
      <c r="AV99" s="246"/>
      <c r="AW99" s="246"/>
      <c r="AX99" s="246"/>
      <c r="AY99" s="246"/>
      <c r="AZ99" s="246"/>
      <c r="BA99" s="246"/>
      <c r="BB99" s="246"/>
      <c r="BC99" s="246"/>
      <c r="BD99" s="246"/>
      <c r="BE99" s="246"/>
      <c r="BF99" s="246"/>
      <c r="BG99" s="246"/>
      <c r="BH99" s="246"/>
      <c r="BI99" s="246"/>
      <c r="BJ99" s="246"/>
      <c r="BK99" s="246"/>
      <c r="BL99" s="246"/>
      <c r="BM99" s="246"/>
      <c r="BN99" s="246"/>
      <c r="BO99" s="246"/>
      <c r="BP99" s="246"/>
      <c r="BQ99" s="246"/>
      <c r="BR99" s="246"/>
      <c r="BS99" s="246"/>
      <c r="BT99" s="246"/>
      <c r="BU99" s="246"/>
      <c r="BV99" s="246"/>
      <c r="BW99" s="246"/>
      <c r="BX99" s="246"/>
      <c r="BY99" s="246"/>
      <c r="BZ99" s="246"/>
    </row>
    <row r="100" spans="3:78">
      <c r="C100"/>
      <c r="D100" s="246"/>
      <c r="E100" s="246"/>
      <c r="F100" s="247"/>
      <c r="G100" s="247"/>
      <c r="H100" s="247"/>
      <c r="I100" s="247"/>
      <c r="J100" s="247"/>
      <c r="K100" s="247"/>
      <c r="L100" s="247"/>
      <c r="M100" s="247"/>
      <c r="N100" s="247"/>
      <c r="O100" s="247"/>
      <c r="P100" s="247"/>
      <c r="Q100" s="247"/>
      <c r="R100" s="247"/>
      <c r="S100" s="247"/>
      <c r="T100" s="247"/>
      <c r="U100" s="247"/>
      <c r="V100" s="247"/>
      <c r="W100" s="246"/>
      <c r="X100" s="246"/>
      <c r="Y100" s="246"/>
      <c r="Z100" s="246"/>
      <c r="AA100" s="246"/>
      <c r="AB100" s="246"/>
      <c r="AC100" s="246"/>
      <c r="AD100" s="246"/>
      <c r="AE100" s="246"/>
      <c r="AF100" s="246"/>
      <c r="AG100" s="246"/>
      <c r="AH100" s="246"/>
      <c r="AI100" s="246"/>
      <c r="AJ100" s="246"/>
      <c r="AK100" s="246"/>
      <c r="AL100" s="246"/>
      <c r="AM100" s="246"/>
      <c r="AN100" s="246"/>
      <c r="AO100" s="246"/>
      <c r="AP100" s="246"/>
      <c r="AQ100" s="246"/>
      <c r="AR100" s="246"/>
      <c r="AS100" s="246"/>
      <c r="AT100" s="246"/>
      <c r="AU100" s="246"/>
      <c r="AV100" s="246"/>
      <c r="AW100" s="246"/>
      <c r="AX100" s="246"/>
      <c r="AY100" s="246"/>
      <c r="AZ100" s="246"/>
      <c r="BA100" s="246"/>
      <c r="BB100" s="246"/>
      <c r="BC100" s="246"/>
      <c r="BD100" s="246"/>
      <c r="BE100" s="246"/>
      <c r="BF100" s="246"/>
      <c r="BG100" s="246"/>
      <c r="BH100" s="246"/>
      <c r="BI100" s="246"/>
      <c r="BJ100" s="246"/>
      <c r="BK100" s="246"/>
      <c r="BL100" s="246"/>
      <c r="BM100" s="246"/>
      <c r="BN100" s="246"/>
      <c r="BO100" s="246"/>
      <c r="BP100" s="246"/>
      <c r="BQ100" s="246"/>
      <c r="BR100" s="246"/>
      <c r="BS100" s="246"/>
      <c r="BT100" s="246"/>
      <c r="BU100" s="246"/>
      <c r="BV100" s="246"/>
      <c r="BW100" s="246"/>
      <c r="BX100" s="246"/>
      <c r="BY100" s="246"/>
      <c r="BZ100" s="246"/>
    </row>
    <row r="101" spans="3:78">
      <c r="C101"/>
    </row>
    <row r="102" spans="3:78">
      <c r="C102"/>
    </row>
    <row r="103" spans="3:78">
      <c r="C103"/>
    </row>
    <row r="104" spans="3:78">
      <c r="C104"/>
    </row>
    <row r="105" spans="3:78">
      <c r="C105"/>
    </row>
    <row r="106" spans="3:78">
      <c r="C106"/>
    </row>
    <row r="107" spans="3:78">
      <c r="C107"/>
    </row>
    <row r="108" spans="3:78">
      <c r="C108"/>
    </row>
    <row r="109" spans="3:78">
      <c r="C109"/>
    </row>
    <row r="110" spans="3:78">
      <c r="C110"/>
    </row>
    <row r="111" spans="3:78">
      <c r="C111"/>
    </row>
    <row r="112" spans="3:78">
      <c r="C112"/>
    </row>
    <row r="113" spans="3:3">
      <c r="C113"/>
    </row>
    <row r="114" spans="3:3">
      <c r="C114"/>
    </row>
    <row r="115" spans="3:3">
      <c r="C115"/>
    </row>
    <row r="116" spans="3:3">
      <c r="C116"/>
    </row>
    <row r="117" spans="3:3">
      <c r="C117"/>
    </row>
    <row r="118" spans="3:3">
      <c r="C118"/>
    </row>
    <row r="119" spans="3:3">
      <c r="C119"/>
    </row>
    <row r="120" spans="3:3">
      <c r="C120"/>
    </row>
    <row r="121" spans="3:3">
      <c r="C121"/>
    </row>
    <row r="122" spans="3:3">
      <c r="C122"/>
    </row>
    <row r="123" spans="3:3">
      <c r="C123"/>
    </row>
    <row r="124" spans="3:3">
      <c r="C124"/>
    </row>
    <row r="125" spans="3:3">
      <c r="C125"/>
    </row>
    <row r="126" spans="3:3">
      <c r="C126"/>
    </row>
    <row r="127" spans="3:3">
      <c r="C127"/>
    </row>
    <row r="128" spans="3:3">
      <c r="C128"/>
    </row>
    <row r="129" spans="3:3">
      <c r="C129"/>
    </row>
    <row r="130" spans="3:3">
      <c r="C130"/>
    </row>
    <row r="131" spans="3:3">
      <c r="C131"/>
    </row>
    <row r="132" spans="3:3">
      <c r="C132"/>
    </row>
    <row r="133" spans="3:3">
      <c r="C133"/>
    </row>
    <row r="134" spans="3:3">
      <c r="C134"/>
    </row>
    <row r="135" spans="3:3">
      <c r="C135"/>
    </row>
    <row r="136" spans="3:3">
      <c r="C136"/>
    </row>
    <row r="137" spans="3:3">
      <c r="C137"/>
    </row>
    <row r="138" spans="3:3">
      <c r="C138"/>
    </row>
    <row r="139" spans="3:3">
      <c r="C139"/>
    </row>
    <row r="140" spans="3:3">
      <c r="C140"/>
    </row>
    <row r="141" spans="3:3">
      <c r="C141"/>
    </row>
    <row r="142" spans="3:3">
      <c r="C142"/>
    </row>
    <row r="143" spans="3:3">
      <c r="C143"/>
    </row>
    <row r="144" spans="3:3">
      <c r="C144"/>
    </row>
    <row r="145" spans="3:3">
      <c r="C145"/>
    </row>
    <row r="146" spans="3:3">
      <c r="C146"/>
    </row>
    <row r="147" spans="3:3">
      <c r="C147"/>
    </row>
    <row r="148" spans="3:3">
      <c r="C148"/>
    </row>
    <row r="149" spans="3:3">
      <c r="C149"/>
    </row>
    <row r="150" spans="3:3">
      <c r="C150"/>
    </row>
    <row r="151" spans="3:3">
      <c r="C151"/>
    </row>
    <row r="152" spans="3:3">
      <c r="C152"/>
    </row>
    <row r="153" spans="3:3">
      <c r="C153"/>
    </row>
    <row r="154" spans="3:3">
      <c r="C154"/>
    </row>
    <row r="155" spans="3:3">
      <c r="C155"/>
    </row>
    <row r="156" spans="3:3">
      <c r="C156"/>
    </row>
    <row r="157" spans="3:3">
      <c r="C157"/>
    </row>
    <row r="158" spans="3:3">
      <c r="C158"/>
    </row>
    <row r="159" spans="3:3">
      <c r="C159"/>
    </row>
    <row r="160" spans="3:3">
      <c r="C160"/>
    </row>
    <row r="161" spans="3:3">
      <c r="C161"/>
    </row>
    <row r="162" spans="3:3">
      <c r="C162"/>
    </row>
    <row r="163" spans="3:3">
      <c r="C163"/>
    </row>
    <row r="164" spans="3:3">
      <c r="C164"/>
    </row>
    <row r="165" spans="3:3">
      <c r="C165"/>
    </row>
    <row r="166" spans="3:3">
      <c r="C166"/>
    </row>
    <row r="167" spans="3:3">
      <c r="C167"/>
    </row>
    <row r="168" spans="3:3">
      <c r="C168" s="311"/>
    </row>
    <row r="169" spans="3:3">
      <c r="C169" s="311"/>
    </row>
    <row r="170" spans="3:3">
      <c r="C170" s="311"/>
    </row>
    <row r="171" spans="3:3">
      <c r="C171" s="311"/>
    </row>
    <row r="172" spans="3:3">
      <c r="C172" s="311"/>
    </row>
    <row r="173" spans="3:3">
      <c r="C173" s="311"/>
    </row>
    <row r="174" spans="3:3">
      <c r="C174" s="311"/>
    </row>
    <row r="175" spans="3:3">
      <c r="C175" s="311"/>
    </row>
    <row r="176" spans="3:3">
      <c r="C176" s="311"/>
    </row>
    <row r="177" spans="3:3">
      <c r="C177" s="311"/>
    </row>
    <row r="178" spans="3:3">
      <c r="C178" s="311"/>
    </row>
    <row r="179" spans="3:3">
      <c r="C179" s="311"/>
    </row>
    <row r="180" spans="3:3">
      <c r="C180" s="311"/>
    </row>
    <row r="181" spans="3:3">
      <c r="C181" s="311"/>
    </row>
    <row r="182" spans="3:3">
      <c r="C182" s="311"/>
    </row>
    <row r="183" spans="3:3">
      <c r="C183" s="311"/>
    </row>
    <row r="184" spans="3:3">
      <c r="C184" s="311"/>
    </row>
    <row r="185" spans="3:3">
      <c r="C185" s="311"/>
    </row>
    <row r="186" spans="3:3">
      <c r="C186" s="311"/>
    </row>
    <row r="187" spans="3:3">
      <c r="C187" s="311"/>
    </row>
    <row r="188" spans="3:3">
      <c r="C188" s="311"/>
    </row>
    <row r="189" spans="3:3">
      <c r="C189" s="311"/>
    </row>
    <row r="190" spans="3:3">
      <c r="C190" s="311"/>
    </row>
    <row r="191" spans="3:3">
      <c r="C191" s="311"/>
    </row>
    <row r="192" spans="3:3">
      <c r="C192" s="311"/>
    </row>
    <row r="193" spans="3:3">
      <c r="C193" s="311"/>
    </row>
    <row r="194" spans="3:3">
      <c r="C194" s="311"/>
    </row>
    <row r="195" spans="3:3">
      <c r="C195" s="311"/>
    </row>
    <row r="196" spans="3:3">
      <c r="C196" s="311"/>
    </row>
    <row r="197" spans="3:3">
      <c r="C197" s="311"/>
    </row>
    <row r="198" spans="3:3">
      <c r="C198" s="311"/>
    </row>
    <row r="199" spans="3:3">
      <c r="C199" s="311"/>
    </row>
    <row r="200" spans="3:3">
      <c r="C200" s="311"/>
    </row>
    <row r="201" spans="3:3">
      <c r="C201" s="311"/>
    </row>
    <row r="202" spans="3:3">
      <c r="C202" s="311"/>
    </row>
    <row r="203" spans="3:3">
      <c r="C203" s="311"/>
    </row>
    <row r="204" spans="3:3">
      <c r="C204" s="311"/>
    </row>
    <row r="205" spans="3:3">
      <c r="C205" s="311"/>
    </row>
    <row r="206" spans="3:3">
      <c r="C206" s="311"/>
    </row>
    <row r="207" spans="3:3">
      <c r="C207" s="311"/>
    </row>
    <row r="208" spans="3:3">
      <c r="C208" s="311"/>
    </row>
    <row r="209" spans="3:3">
      <c r="C209" s="311"/>
    </row>
    <row r="210" spans="3:3">
      <c r="C210" s="311"/>
    </row>
    <row r="211" spans="3:3">
      <c r="C211" s="311"/>
    </row>
    <row r="212" spans="3:3">
      <c r="C212" s="311"/>
    </row>
    <row r="213" spans="3:3">
      <c r="C213" s="311"/>
    </row>
    <row r="214" spans="3:3">
      <c r="C214" s="311"/>
    </row>
    <row r="215" spans="3:3">
      <c r="C215" s="311"/>
    </row>
    <row r="216" spans="3:3">
      <c r="C216" s="311"/>
    </row>
    <row r="217" spans="3:3">
      <c r="C217" s="311"/>
    </row>
    <row r="218" spans="3:3">
      <c r="C218" s="311"/>
    </row>
    <row r="219" spans="3:3">
      <c r="C219" s="311"/>
    </row>
    <row r="220" spans="3:3">
      <c r="C220" s="311"/>
    </row>
    <row r="221" spans="3:3">
      <c r="C221" s="311"/>
    </row>
    <row r="222" spans="3:3">
      <c r="C222" s="311"/>
    </row>
    <row r="223" spans="3:3">
      <c r="C223" s="311"/>
    </row>
    <row r="224" spans="3:3">
      <c r="C224" s="311"/>
    </row>
    <row r="225" spans="3:3">
      <c r="C225" s="311"/>
    </row>
    <row r="226" spans="3:3">
      <c r="C226" s="311"/>
    </row>
    <row r="227" spans="3:3">
      <c r="C227" s="311"/>
    </row>
    <row r="228" spans="3:3">
      <c r="C228" s="311"/>
    </row>
    <row r="229" spans="3:3">
      <c r="C229" s="311"/>
    </row>
    <row r="230" spans="3:3">
      <c r="C230" s="311"/>
    </row>
    <row r="231" spans="3:3">
      <c r="C231" s="311"/>
    </row>
    <row r="232" spans="3:3">
      <c r="C232" s="311"/>
    </row>
    <row r="233" spans="3:3">
      <c r="C233" s="311"/>
    </row>
    <row r="234" spans="3:3">
      <c r="C234" s="311"/>
    </row>
    <row r="235" spans="3:3">
      <c r="C235" s="311"/>
    </row>
    <row r="236" spans="3:3">
      <c r="C236" s="311"/>
    </row>
    <row r="237" spans="3:3">
      <c r="C237" s="311"/>
    </row>
    <row r="238" spans="3:3">
      <c r="C238" s="311"/>
    </row>
    <row r="239" spans="3:3">
      <c r="C239" s="311"/>
    </row>
    <row r="240" spans="3:3">
      <c r="C240" s="311"/>
    </row>
    <row r="241" spans="3:3">
      <c r="C241" s="311"/>
    </row>
    <row r="242" spans="3:3">
      <c r="C242" s="311"/>
    </row>
    <row r="243" spans="3:3">
      <c r="C243" s="311"/>
    </row>
    <row r="244" spans="3:3">
      <c r="C244" s="311"/>
    </row>
    <row r="245" spans="3:3">
      <c r="C245" s="311"/>
    </row>
    <row r="246" spans="3:3">
      <c r="C246" s="311"/>
    </row>
    <row r="247" spans="3:3">
      <c r="C247" s="311"/>
    </row>
    <row r="248" spans="3:3">
      <c r="C248" s="311"/>
    </row>
    <row r="249" spans="3:3">
      <c r="C249" s="311"/>
    </row>
    <row r="250" spans="3:3">
      <c r="C250" s="311"/>
    </row>
    <row r="251" spans="3:3">
      <c r="C251" s="311"/>
    </row>
    <row r="252" spans="3:3">
      <c r="C252" s="311"/>
    </row>
    <row r="253" spans="3:3">
      <c r="C253" s="311"/>
    </row>
    <row r="254" spans="3:3">
      <c r="C254" s="311"/>
    </row>
    <row r="255" spans="3:3">
      <c r="C255" s="311"/>
    </row>
    <row r="256" spans="3:3">
      <c r="C256" s="311"/>
    </row>
    <row r="257" spans="3:3">
      <c r="C257" s="311"/>
    </row>
    <row r="258" spans="3:3">
      <c r="C258" s="311"/>
    </row>
    <row r="259" spans="3:3">
      <c r="C259" s="311"/>
    </row>
    <row r="260" spans="3:3">
      <c r="C260" s="311"/>
    </row>
    <row r="261" spans="3:3">
      <c r="C261" s="311"/>
    </row>
    <row r="262" spans="3:3">
      <c r="C262" s="311"/>
    </row>
    <row r="263" spans="3:3">
      <c r="C263" s="311"/>
    </row>
    <row r="264" spans="3:3">
      <c r="C264" s="311"/>
    </row>
    <row r="265" spans="3:3">
      <c r="C265" s="311"/>
    </row>
    <row r="266" spans="3:3">
      <c r="C266" s="311"/>
    </row>
    <row r="267" spans="3:3">
      <c r="C267" s="311"/>
    </row>
    <row r="268" spans="3:3">
      <c r="C268" s="311"/>
    </row>
    <row r="269" spans="3:3">
      <c r="C269" s="311"/>
    </row>
    <row r="270" spans="3:3">
      <c r="C270" s="311"/>
    </row>
    <row r="271" spans="3:3">
      <c r="C271" s="311"/>
    </row>
    <row r="272" spans="3:3">
      <c r="C272" s="311"/>
    </row>
    <row r="273" spans="3:3">
      <c r="C273" s="311"/>
    </row>
    <row r="274" spans="3:3">
      <c r="C274" s="311"/>
    </row>
    <row r="275" spans="3:3">
      <c r="C275" s="311"/>
    </row>
    <row r="276" spans="3:3">
      <c r="C276" s="311"/>
    </row>
    <row r="277" spans="3:3">
      <c r="C277" s="311"/>
    </row>
    <row r="278" spans="3:3">
      <c r="C278" s="311"/>
    </row>
    <row r="279" spans="3:3">
      <c r="C279" s="311"/>
    </row>
    <row r="280" spans="3:3">
      <c r="C280" s="311"/>
    </row>
    <row r="281" spans="3:3">
      <c r="C281" s="311"/>
    </row>
    <row r="282" spans="3:3">
      <c r="C282" s="311"/>
    </row>
    <row r="283" spans="3:3">
      <c r="C283" s="311"/>
    </row>
    <row r="284" spans="3:3">
      <c r="C284" s="311"/>
    </row>
    <row r="285" spans="3:3">
      <c r="C285" s="311"/>
    </row>
    <row r="286" spans="3:3">
      <c r="C286" s="311"/>
    </row>
    <row r="287" spans="3:3">
      <c r="C287" s="311"/>
    </row>
    <row r="288" spans="3:3">
      <c r="C288" s="311"/>
    </row>
    <row r="289" spans="3:3">
      <c r="C289" s="311"/>
    </row>
    <row r="290" spans="3:3">
      <c r="C290" s="311"/>
    </row>
    <row r="291" spans="3:3">
      <c r="C291" s="311"/>
    </row>
    <row r="292" spans="3:3">
      <c r="C292" s="311"/>
    </row>
    <row r="293" spans="3:3">
      <c r="C293" s="311"/>
    </row>
    <row r="294" spans="3:3">
      <c r="C294" s="311"/>
    </row>
    <row r="295" spans="3:3">
      <c r="C295" s="311"/>
    </row>
    <row r="296" spans="3:3">
      <c r="C296" s="311"/>
    </row>
    <row r="297" spans="3:3">
      <c r="C297" s="311"/>
    </row>
    <row r="298" spans="3:3">
      <c r="C298" s="311"/>
    </row>
    <row r="299" spans="3:3">
      <c r="C299" s="311"/>
    </row>
    <row r="300" spans="3:3">
      <c r="C300" s="311"/>
    </row>
    <row r="301" spans="3:3">
      <c r="C301" s="311"/>
    </row>
    <row r="302" spans="3:3">
      <c r="C302" s="311"/>
    </row>
    <row r="303" spans="3:3">
      <c r="C303" s="311"/>
    </row>
    <row r="304" spans="3:3">
      <c r="C304" s="311"/>
    </row>
    <row r="305" spans="3:3">
      <c r="C305" s="311"/>
    </row>
    <row r="306" spans="3:3">
      <c r="C306" s="311"/>
    </row>
    <row r="307" spans="3:3">
      <c r="C307" s="311"/>
    </row>
    <row r="308" spans="3:3">
      <c r="C308" s="311"/>
    </row>
    <row r="309" spans="3:3">
      <c r="C309" s="311"/>
    </row>
    <row r="310" spans="3:3">
      <c r="C310" s="311"/>
    </row>
    <row r="311" spans="3:3">
      <c r="C311" s="311"/>
    </row>
    <row r="312" spans="3:3">
      <c r="C312" s="311"/>
    </row>
    <row r="313" spans="3:3">
      <c r="C313" s="311"/>
    </row>
    <row r="314" spans="3:3">
      <c r="C314" s="311"/>
    </row>
    <row r="315" spans="3:3">
      <c r="C315" s="311"/>
    </row>
    <row r="316" spans="3:3">
      <c r="C316" s="311"/>
    </row>
    <row r="317" spans="3:3">
      <c r="C317" s="311"/>
    </row>
    <row r="318" spans="3:3">
      <c r="C318" s="311"/>
    </row>
    <row r="319" spans="3:3">
      <c r="C319" s="311"/>
    </row>
    <row r="320" spans="3:3">
      <c r="C320" s="311"/>
    </row>
    <row r="321" spans="3:3">
      <c r="C321" s="311"/>
    </row>
    <row r="322" spans="3:3">
      <c r="C322" s="311"/>
    </row>
    <row r="323" spans="3:3">
      <c r="C323" s="311"/>
    </row>
    <row r="324" spans="3:3">
      <c r="C324" s="311"/>
    </row>
    <row r="325" spans="3:3">
      <c r="C325" s="311"/>
    </row>
    <row r="326" spans="3:3">
      <c r="C326" s="311"/>
    </row>
    <row r="327" spans="3:3">
      <c r="C327" s="311"/>
    </row>
    <row r="328" spans="3:3">
      <c r="C328" s="311"/>
    </row>
    <row r="329" spans="3:3">
      <c r="C329" s="311"/>
    </row>
    <row r="330" spans="3:3">
      <c r="C330" s="311"/>
    </row>
    <row r="331" spans="3:3">
      <c r="C331" s="311"/>
    </row>
    <row r="332" spans="3:3">
      <c r="C332" s="311"/>
    </row>
    <row r="333" spans="3:3">
      <c r="C333" s="311"/>
    </row>
    <row r="334" spans="3:3">
      <c r="C334" s="311"/>
    </row>
    <row r="335" spans="3:3">
      <c r="C335" s="311"/>
    </row>
    <row r="336" spans="3:3">
      <c r="C336" s="311"/>
    </row>
    <row r="337" spans="3:3">
      <c r="C337" s="311"/>
    </row>
    <row r="338" spans="3:3">
      <c r="C338" s="311"/>
    </row>
    <row r="339" spans="3:3">
      <c r="C339" s="311"/>
    </row>
    <row r="340" spans="3:3">
      <c r="C340" s="311"/>
    </row>
    <row r="341" spans="3:3">
      <c r="C341" s="311"/>
    </row>
    <row r="342" spans="3:3">
      <c r="C342" s="311"/>
    </row>
    <row r="343" spans="3:3">
      <c r="C343" s="311"/>
    </row>
    <row r="344" spans="3:3">
      <c r="C344" s="311"/>
    </row>
    <row r="345" spans="3:3">
      <c r="C345" s="311"/>
    </row>
    <row r="346" spans="3:3">
      <c r="C346" s="311"/>
    </row>
    <row r="347" spans="3:3">
      <c r="C347" s="311"/>
    </row>
    <row r="348" spans="3:3">
      <c r="C348" s="311"/>
    </row>
    <row r="349" spans="3:3">
      <c r="C349" s="311"/>
    </row>
    <row r="350" spans="3:3">
      <c r="C350" s="311"/>
    </row>
    <row r="351" spans="3:3">
      <c r="C351" s="311"/>
    </row>
    <row r="352" spans="3:3">
      <c r="C352" s="311"/>
    </row>
    <row r="353" spans="3:3">
      <c r="C353" s="311"/>
    </row>
    <row r="354" spans="3:3">
      <c r="C354" s="311"/>
    </row>
    <row r="355" spans="3:3">
      <c r="C355" s="311"/>
    </row>
    <row r="356" spans="3:3">
      <c r="C356" s="311"/>
    </row>
    <row r="357" spans="3:3">
      <c r="C357" s="311"/>
    </row>
    <row r="358" spans="3:3">
      <c r="C358" s="311"/>
    </row>
    <row r="359" spans="3:3">
      <c r="C359" s="311"/>
    </row>
    <row r="360" spans="3:3">
      <c r="C360" s="311"/>
    </row>
    <row r="361" spans="3:3">
      <c r="C361" s="311"/>
    </row>
    <row r="362" spans="3:3">
      <c r="C362" s="311"/>
    </row>
    <row r="363" spans="3:3">
      <c r="C363" s="311"/>
    </row>
    <row r="364" spans="3:3">
      <c r="C364" s="311"/>
    </row>
    <row r="365" spans="3:3">
      <c r="C365" s="311"/>
    </row>
    <row r="366" spans="3:3">
      <c r="C366" s="311"/>
    </row>
    <row r="367" spans="3:3">
      <c r="C367" s="311"/>
    </row>
    <row r="368" spans="3:3">
      <c r="C368" s="311"/>
    </row>
    <row r="369" spans="3:3">
      <c r="C369" s="311"/>
    </row>
    <row r="370" spans="3:3">
      <c r="C370" s="311"/>
    </row>
    <row r="371" spans="3:3">
      <c r="C371" s="311"/>
    </row>
    <row r="372" spans="3:3">
      <c r="C372" s="311"/>
    </row>
    <row r="373" spans="3:3">
      <c r="C373" s="311"/>
    </row>
    <row r="374" spans="3:3">
      <c r="C374" s="311"/>
    </row>
    <row r="375" spans="3:3">
      <c r="C375" s="311"/>
    </row>
    <row r="376" spans="3:3">
      <c r="C376" s="311"/>
    </row>
    <row r="377" spans="3:3">
      <c r="C377" s="311"/>
    </row>
    <row r="378" spans="3:3">
      <c r="C378" s="311"/>
    </row>
    <row r="379" spans="3:3">
      <c r="C379" s="311"/>
    </row>
    <row r="380" spans="3:3">
      <c r="C380" s="311"/>
    </row>
    <row r="381" spans="3:3">
      <c r="C381" s="311"/>
    </row>
    <row r="382" spans="3:3">
      <c r="C382" s="311"/>
    </row>
    <row r="383" spans="3:3">
      <c r="C383" s="311"/>
    </row>
    <row r="384" spans="3:3">
      <c r="C384" s="311"/>
    </row>
    <row r="385" spans="3:3">
      <c r="C385" s="311"/>
    </row>
    <row r="386" spans="3:3">
      <c r="C386" s="311"/>
    </row>
    <row r="387" spans="3:3">
      <c r="C387" s="311"/>
    </row>
    <row r="388" spans="3:3">
      <c r="C388" s="311"/>
    </row>
    <row r="389" spans="3:3">
      <c r="C389" s="311"/>
    </row>
    <row r="390" spans="3:3">
      <c r="C390" s="311"/>
    </row>
    <row r="391" spans="3:3">
      <c r="C391" s="311"/>
    </row>
    <row r="392" spans="3:3">
      <c r="C392" s="311"/>
    </row>
    <row r="393" spans="3:3">
      <c r="C393" s="311"/>
    </row>
    <row r="394" spans="3:3">
      <c r="C394" s="311"/>
    </row>
    <row r="395" spans="3:3">
      <c r="C395" s="311"/>
    </row>
    <row r="396" spans="3:3">
      <c r="C396" s="311"/>
    </row>
    <row r="397" spans="3:3">
      <c r="C397" s="311"/>
    </row>
    <row r="398" spans="3:3">
      <c r="C398" s="311"/>
    </row>
    <row r="399" spans="3:3">
      <c r="C399" s="311"/>
    </row>
    <row r="400" spans="3:3">
      <c r="C400" s="311"/>
    </row>
    <row r="401" spans="3:3">
      <c r="C401" s="311"/>
    </row>
    <row r="402" spans="3:3">
      <c r="C402" s="311"/>
    </row>
    <row r="403" spans="3:3">
      <c r="C403" s="311"/>
    </row>
    <row r="404" spans="3:3">
      <c r="C404" s="311"/>
    </row>
    <row r="405" spans="3:3">
      <c r="C405" s="311"/>
    </row>
    <row r="406" spans="3:3">
      <c r="C406" s="311"/>
    </row>
    <row r="407" spans="3:3">
      <c r="C407" s="311"/>
    </row>
    <row r="408" spans="3:3">
      <c r="C408" s="311"/>
    </row>
    <row r="409" spans="3:3">
      <c r="C409" s="311"/>
    </row>
    <row r="410" spans="3:3">
      <c r="C410" s="311"/>
    </row>
    <row r="411" spans="3:3">
      <c r="C411" s="311"/>
    </row>
    <row r="412" spans="3:3">
      <c r="C412" s="311"/>
    </row>
    <row r="413" spans="3:3">
      <c r="C413" s="311"/>
    </row>
    <row r="414" spans="3:3">
      <c r="C414" s="311"/>
    </row>
    <row r="415" spans="3:3">
      <c r="C415" s="311"/>
    </row>
    <row r="416" spans="3:3">
      <c r="C416" s="311"/>
    </row>
    <row r="417" spans="3:3">
      <c r="C417" s="311"/>
    </row>
    <row r="418" spans="3:3">
      <c r="C418" s="311"/>
    </row>
    <row r="419" spans="3:3">
      <c r="C419" s="311"/>
    </row>
    <row r="420" spans="3:3">
      <c r="C420" s="311"/>
    </row>
    <row r="421" spans="3:3">
      <c r="C421" s="311"/>
    </row>
    <row r="422" spans="3:3">
      <c r="C422" s="311"/>
    </row>
    <row r="423" spans="3:3">
      <c r="C423" s="311"/>
    </row>
    <row r="424" spans="3:3">
      <c r="C424" s="311"/>
    </row>
    <row r="425" spans="3:3">
      <c r="C425" s="311"/>
    </row>
    <row r="426" spans="3:3">
      <c r="C426" s="311"/>
    </row>
    <row r="427" spans="3:3">
      <c r="C427" s="311"/>
    </row>
    <row r="428" spans="3:3">
      <c r="C428" s="311"/>
    </row>
    <row r="429" spans="3:3">
      <c r="C429" s="311"/>
    </row>
    <row r="430" spans="3:3">
      <c r="C430" s="311"/>
    </row>
    <row r="431" spans="3:3">
      <c r="C431" s="311"/>
    </row>
    <row r="432" spans="3:3">
      <c r="C432" s="311"/>
    </row>
    <row r="433" spans="3:3">
      <c r="C433" s="311"/>
    </row>
    <row r="434" spans="3:3">
      <c r="C434" s="311"/>
    </row>
    <row r="435" spans="3:3">
      <c r="C435" s="311"/>
    </row>
    <row r="436" spans="3:3">
      <c r="C436" s="311"/>
    </row>
    <row r="437" spans="3:3">
      <c r="C437" s="311"/>
    </row>
    <row r="438" spans="3:3">
      <c r="C438" s="311"/>
    </row>
    <row r="439" spans="3:3">
      <c r="C439" s="311"/>
    </row>
    <row r="440" spans="3:3">
      <c r="C440" s="311"/>
    </row>
    <row r="441" spans="3:3">
      <c r="C441" s="311"/>
    </row>
    <row r="442" spans="3:3">
      <c r="C442" s="311"/>
    </row>
    <row r="443" spans="3:3">
      <c r="C443" s="311"/>
    </row>
    <row r="444" spans="3:3">
      <c r="C444" s="311"/>
    </row>
    <row r="445" spans="3:3">
      <c r="C445" s="311"/>
    </row>
    <row r="446" spans="3:3">
      <c r="C446" s="311"/>
    </row>
    <row r="447" spans="3:3">
      <c r="C447" s="311"/>
    </row>
    <row r="448" spans="3:3">
      <c r="C448" s="311"/>
    </row>
    <row r="449" spans="3:3">
      <c r="C449" s="311"/>
    </row>
    <row r="450" spans="3:3">
      <c r="C450" s="311"/>
    </row>
    <row r="451" spans="3:3">
      <c r="C451" s="311"/>
    </row>
    <row r="452" spans="3:3">
      <c r="C452" s="311"/>
    </row>
    <row r="453" spans="3:3">
      <c r="C453" s="311"/>
    </row>
    <row r="454" spans="3:3">
      <c r="C454" s="311"/>
    </row>
    <row r="455" spans="3:3">
      <c r="C455" s="311"/>
    </row>
    <row r="456" spans="3:3">
      <c r="C456" s="311"/>
    </row>
    <row r="457" spans="3:3">
      <c r="C457" s="311"/>
    </row>
    <row r="458" spans="3:3">
      <c r="C458" s="311"/>
    </row>
    <row r="459" spans="3:3">
      <c r="C459" s="311"/>
    </row>
    <row r="460" spans="3:3">
      <c r="C460" s="311"/>
    </row>
    <row r="461" spans="3:3">
      <c r="C461" s="311"/>
    </row>
    <row r="462" spans="3:3">
      <c r="C462" s="311"/>
    </row>
    <row r="463" spans="3:3">
      <c r="C463" s="311"/>
    </row>
    <row r="464" spans="3:3">
      <c r="C464" s="311"/>
    </row>
    <row r="465" spans="3:3">
      <c r="C465" s="311"/>
    </row>
    <row r="466" spans="3:3">
      <c r="C466" s="311"/>
    </row>
    <row r="467" spans="3:3">
      <c r="C467" s="311"/>
    </row>
    <row r="468" spans="3:3">
      <c r="C468" s="311"/>
    </row>
    <row r="469" spans="3:3">
      <c r="C469" s="311"/>
    </row>
    <row r="470" spans="3:3">
      <c r="C470" s="311"/>
    </row>
    <row r="471" spans="3:3">
      <c r="C471" s="311"/>
    </row>
    <row r="472" spans="3:3">
      <c r="C472" s="311"/>
    </row>
    <row r="473" spans="3:3">
      <c r="C473" s="311"/>
    </row>
    <row r="474" spans="3:3">
      <c r="C474" s="311"/>
    </row>
    <row r="475" spans="3:3">
      <c r="C475" s="311"/>
    </row>
    <row r="476" spans="3:3">
      <c r="C476" s="311"/>
    </row>
    <row r="477" spans="3:3">
      <c r="C477" s="311"/>
    </row>
    <row r="478" spans="3:3">
      <c r="C478" s="311"/>
    </row>
    <row r="479" spans="3:3">
      <c r="C479" s="311"/>
    </row>
    <row r="480" spans="3:3">
      <c r="C480" s="311"/>
    </row>
    <row r="481" spans="3:3">
      <c r="C481" s="311"/>
    </row>
    <row r="482" spans="3:3">
      <c r="C482" s="311"/>
    </row>
    <row r="483" spans="3:3">
      <c r="C483" s="311"/>
    </row>
    <row r="484" spans="3:3">
      <c r="C484" s="311"/>
    </row>
    <row r="485" spans="3:3">
      <c r="C485" s="311"/>
    </row>
    <row r="486" spans="3:3">
      <c r="C486" s="311"/>
    </row>
    <row r="487" spans="3:3">
      <c r="C487" s="311"/>
    </row>
    <row r="488" spans="3:3">
      <c r="C488" s="311"/>
    </row>
    <row r="489" spans="3:3">
      <c r="C489" s="311"/>
    </row>
    <row r="490" spans="3:3">
      <c r="C490" s="311"/>
    </row>
    <row r="491" spans="3:3">
      <c r="C491" s="311"/>
    </row>
    <row r="492" spans="3:3">
      <c r="C492" s="311"/>
    </row>
    <row r="493" spans="3:3">
      <c r="C493" s="311"/>
    </row>
    <row r="494" spans="3:3">
      <c r="C494" s="311"/>
    </row>
    <row r="495" spans="3:3">
      <c r="C495" s="311"/>
    </row>
    <row r="496" spans="3:3">
      <c r="C496" s="311"/>
    </row>
    <row r="497" spans="3:3">
      <c r="C497" s="311"/>
    </row>
    <row r="498" spans="3:3">
      <c r="C498" s="311"/>
    </row>
    <row r="499" spans="3:3">
      <c r="C499" s="311"/>
    </row>
    <row r="500" spans="3:3">
      <c r="C500" s="311"/>
    </row>
    <row r="501" spans="3:3">
      <c r="C501" s="311"/>
    </row>
    <row r="502" spans="3:3">
      <c r="C502" s="311"/>
    </row>
    <row r="503" spans="3:3">
      <c r="C503" s="311"/>
    </row>
    <row r="504" spans="3:3">
      <c r="C504" s="311"/>
    </row>
    <row r="505" spans="3:3">
      <c r="C505" s="311"/>
    </row>
    <row r="506" spans="3:3">
      <c r="C506" s="311"/>
    </row>
    <row r="507" spans="3:3">
      <c r="C507" s="311"/>
    </row>
    <row r="508" spans="3:3">
      <c r="C508" s="311"/>
    </row>
    <row r="509" spans="3:3">
      <c r="C509" s="311"/>
    </row>
    <row r="510" spans="3:3">
      <c r="C510" s="311"/>
    </row>
    <row r="511" spans="3:3">
      <c r="C511" s="311"/>
    </row>
    <row r="512" spans="3:3">
      <c r="C512" s="311"/>
    </row>
    <row r="513" spans="3:3">
      <c r="C513" s="311"/>
    </row>
    <row r="514" spans="3:3">
      <c r="C514" s="311"/>
    </row>
    <row r="515" spans="3:3">
      <c r="C515" s="311"/>
    </row>
    <row r="516" spans="3:3">
      <c r="C516" s="311"/>
    </row>
    <row r="517" spans="3:3">
      <c r="C517" s="311"/>
    </row>
    <row r="518" spans="3:3">
      <c r="C518" s="311"/>
    </row>
    <row r="519" spans="3:3">
      <c r="C519" s="311"/>
    </row>
    <row r="520" spans="3:3">
      <c r="C520" s="311"/>
    </row>
    <row r="521" spans="3:3">
      <c r="C521" s="311"/>
    </row>
    <row r="522" spans="3:3">
      <c r="C522" s="311"/>
    </row>
    <row r="523" spans="3:3">
      <c r="C523" s="311"/>
    </row>
    <row r="524" spans="3:3">
      <c r="C524" s="311"/>
    </row>
    <row r="525" spans="3:3">
      <c r="C525" s="311"/>
    </row>
    <row r="526" spans="3:3">
      <c r="C526" s="311"/>
    </row>
    <row r="527" spans="3:3">
      <c r="C527" s="311"/>
    </row>
    <row r="528" spans="3:3">
      <c r="C528" s="311"/>
    </row>
    <row r="529" spans="3:3">
      <c r="C529" s="311"/>
    </row>
    <row r="530" spans="3:3">
      <c r="C530" s="311"/>
    </row>
    <row r="531" spans="3:3">
      <c r="C531" s="311"/>
    </row>
    <row r="532" spans="3:3">
      <c r="C532" s="311"/>
    </row>
    <row r="533" spans="3:3">
      <c r="C533" s="311"/>
    </row>
    <row r="534" spans="3:3">
      <c r="C534" s="311"/>
    </row>
    <row r="535" spans="3:3">
      <c r="C535" s="311"/>
    </row>
    <row r="536" spans="3:3">
      <c r="C536" s="311"/>
    </row>
    <row r="537" spans="3:3">
      <c r="C537" s="311"/>
    </row>
    <row r="538" spans="3:3">
      <c r="C538" s="311"/>
    </row>
    <row r="539" spans="3:3">
      <c r="C539" s="311"/>
    </row>
    <row r="540" spans="3:3">
      <c r="C540" s="311"/>
    </row>
    <row r="541" spans="3:3">
      <c r="C541" s="311"/>
    </row>
    <row r="542" spans="3:3">
      <c r="C542" s="311"/>
    </row>
    <row r="543" spans="3:3">
      <c r="C543" s="311"/>
    </row>
    <row r="544" spans="3:3">
      <c r="C544" s="311"/>
    </row>
    <row r="545" spans="3:3">
      <c r="C545" s="311"/>
    </row>
    <row r="546" spans="3:3">
      <c r="C546" s="311"/>
    </row>
    <row r="547" spans="3:3">
      <c r="C547" s="311"/>
    </row>
    <row r="548" spans="3:3">
      <c r="C548" s="311"/>
    </row>
    <row r="549" spans="3:3">
      <c r="C549" s="311"/>
    </row>
    <row r="550" spans="3:3">
      <c r="C550" s="311"/>
    </row>
    <row r="551" spans="3:3">
      <c r="C551" s="311"/>
    </row>
    <row r="552" spans="3:3">
      <c r="C552" s="311"/>
    </row>
    <row r="553" spans="3:3">
      <c r="C553" s="311"/>
    </row>
    <row r="554" spans="3:3">
      <c r="C554" s="311"/>
    </row>
    <row r="555" spans="3:3">
      <c r="C555" s="311"/>
    </row>
    <row r="556" spans="3:3">
      <c r="C556" s="311"/>
    </row>
    <row r="557" spans="3:3">
      <c r="C557" s="311"/>
    </row>
    <row r="558" spans="3:3">
      <c r="C558" s="311"/>
    </row>
    <row r="559" spans="3:3">
      <c r="C559" s="311"/>
    </row>
    <row r="560" spans="3:3">
      <c r="C560" s="311"/>
    </row>
    <row r="561" spans="3:3">
      <c r="C561" s="311"/>
    </row>
    <row r="562" spans="3:3">
      <c r="C562" s="311"/>
    </row>
    <row r="563" spans="3:3">
      <c r="C563" s="311"/>
    </row>
    <row r="564" spans="3:3">
      <c r="C564" s="311"/>
    </row>
    <row r="565" spans="3:3">
      <c r="C565" s="311"/>
    </row>
    <row r="566" spans="3:3">
      <c r="C566" s="311"/>
    </row>
    <row r="567" spans="3:3">
      <c r="C567" s="311"/>
    </row>
    <row r="568" spans="3:3">
      <c r="C568" s="311"/>
    </row>
    <row r="569" spans="3:3">
      <c r="C569" s="311"/>
    </row>
    <row r="570" spans="3:3">
      <c r="C570" s="311"/>
    </row>
    <row r="571" spans="3:3">
      <c r="C571" s="311"/>
    </row>
    <row r="572" spans="3:3">
      <c r="C572" s="311"/>
    </row>
    <row r="573" spans="3:3">
      <c r="C573" s="311"/>
    </row>
    <row r="574" spans="3:3">
      <c r="C574" s="311"/>
    </row>
    <row r="575" spans="3:3">
      <c r="C575" s="311"/>
    </row>
    <row r="576" spans="3:3">
      <c r="C576" s="311"/>
    </row>
    <row r="577" spans="3:3">
      <c r="C577" s="311"/>
    </row>
    <row r="578" spans="3:3">
      <c r="C578" s="311"/>
    </row>
    <row r="579" spans="3:3">
      <c r="C579" s="311"/>
    </row>
    <row r="580" spans="3:3">
      <c r="C580" s="311"/>
    </row>
    <row r="581" spans="3:3">
      <c r="C581" s="311"/>
    </row>
    <row r="582" spans="3:3">
      <c r="C582" s="311"/>
    </row>
    <row r="583" spans="3:3">
      <c r="C583" s="311"/>
    </row>
    <row r="584" spans="3:3">
      <c r="C584" s="311"/>
    </row>
    <row r="585" spans="3:3">
      <c r="C585" s="311"/>
    </row>
    <row r="586" spans="3:3">
      <c r="C586" s="311"/>
    </row>
    <row r="587" spans="3:3">
      <c r="C587" s="311"/>
    </row>
    <row r="588" spans="3:3">
      <c r="C588" s="311"/>
    </row>
    <row r="589" spans="3:3">
      <c r="C589" s="311"/>
    </row>
    <row r="590" spans="3:3">
      <c r="C590" s="311"/>
    </row>
    <row r="591" spans="3:3">
      <c r="C591" s="311"/>
    </row>
    <row r="592" spans="3:3">
      <c r="C592" s="311"/>
    </row>
    <row r="593" spans="3:3">
      <c r="C593" s="311"/>
    </row>
    <row r="594" spans="3:3">
      <c r="C594" s="311"/>
    </row>
    <row r="595" spans="3:3">
      <c r="C595" s="311"/>
    </row>
    <row r="596" spans="3:3">
      <c r="C596" s="311"/>
    </row>
    <row r="597" spans="3:3">
      <c r="C597" s="311"/>
    </row>
    <row r="598" spans="3:3">
      <c r="C598" s="311"/>
    </row>
    <row r="599" spans="3:3">
      <c r="C599" s="311"/>
    </row>
    <row r="600" spans="3:3">
      <c r="C600" s="311"/>
    </row>
    <row r="601" spans="3:3">
      <c r="C601" s="311"/>
    </row>
    <row r="602" spans="3:3">
      <c r="C602" s="311"/>
    </row>
    <row r="603" spans="3:3">
      <c r="C603" s="311"/>
    </row>
    <row r="604" spans="3:3">
      <c r="C604" s="311"/>
    </row>
    <row r="605" spans="3:3">
      <c r="C605" s="311"/>
    </row>
    <row r="606" spans="3:3">
      <c r="C606" s="311"/>
    </row>
    <row r="607" spans="3:3">
      <c r="C607" s="311"/>
    </row>
    <row r="608" spans="3:3">
      <c r="C608" s="311"/>
    </row>
    <row r="609" spans="3:3">
      <c r="C609" s="311"/>
    </row>
    <row r="610" spans="3:3">
      <c r="C610" s="311"/>
    </row>
    <row r="611" spans="3:3">
      <c r="C611" s="311"/>
    </row>
    <row r="612" spans="3:3">
      <c r="C612" s="311"/>
    </row>
    <row r="613" spans="3:3">
      <c r="C613" s="311"/>
    </row>
    <row r="614" spans="3:3">
      <c r="C614" s="311"/>
    </row>
    <row r="615" spans="3:3">
      <c r="C615" s="311"/>
    </row>
    <row r="616" spans="3:3">
      <c r="C616" s="311"/>
    </row>
    <row r="617" spans="3:3">
      <c r="C617" s="311"/>
    </row>
    <row r="618" spans="3:3">
      <c r="C618" s="311"/>
    </row>
    <row r="619" spans="3:3">
      <c r="C619" s="311"/>
    </row>
    <row r="620" spans="3:3">
      <c r="C620" s="311"/>
    </row>
    <row r="621" spans="3:3">
      <c r="C621" s="311"/>
    </row>
    <row r="622" spans="3:3">
      <c r="C622" s="311"/>
    </row>
    <row r="623" spans="3:3">
      <c r="C623" s="311"/>
    </row>
    <row r="624" spans="3:3">
      <c r="C624" s="311"/>
    </row>
    <row r="625" spans="3:3">
      <c r="C625" s="311"/>
    </row>
    <row r="626" spans="3:3">
      <c r="C626" s="311"/>
    </row>
    <row r="627" spans="3:3">
      <c r="C627" s="311"/>
    </row>
    <row r="628" spans="3:3">
      <c r="C628" s="311"/>
    </row>
    <row r="629" spans="3:3">
      <c r="C629" s="311"/>
    </row>
    <row r="630" spans="3:3">
      <c r="C630" s="311"/>
    </row>
    <row r="631" spans="3:3">
      <c r="C631" s="311"/>
    </row>
    <row r="632" spans="3:3">
      <c r="C632" s="311"/>
    </row>
    <row r="633" spans="3:3">
      <c r="C633" s="311"/>
    </row>
    <row r="634" spans="3:3">
      <c r="C634" s="311"/>
    </row>
    <row r="635" spans="3:3">
      <c r="C635" s="311"/>
    </row>
    <row r="636" spans="3:3">
      <c r="C636" s="311"/>
    </row>
    <row r="637" spans="3:3">
      <c r="C637" s="311"/>
    </row>
    <row r="638" spans="3:3">
      <c r="C638" s="311"/>
    </row>
    <row r="639" spans="3:3">
      <c r="C639" s="311"/>
    </row>
    <row r="640" spans="3:3">
      <c r="C640" s="311"/>
    </row>
    <row r="641" spans="3:3">
      <c r="C641" s="311"/>
    </row>
    <row r="642" spans="3:3">
      <c r="C642" s="311"/>
    </row>
    <row r="643" spans="3:3">
      <c r="C643" s="311"/>
    </row>
    <row r="644" spans="3:3">
      <c r="C644" s="311"/>
    </row>
    <row r="645" spans="3:3">
      <c r="C645" s="311"/>
    </row>
    <row r="646" spans="3:3">
      <c r="C646" s="311"/>
    </row>
    <row r="647" spans="3:3">
      <c r="C647" s="311"/>
    </row>
    <row r="648" spans="3:3">
      <c r="C648" s="311"/>
    </row>
    <row r="649" spans="3:3">
      <c r="C649" s="311"/>
    </row>
    <row r="650" spans="3:3">
      <c r="C650" s="311"/>
    </row>
    <row r="651" spans="3:3">
      <c r="C651" s="311"/>
    </row>
    <row r="652" spans="3:3">
      <c r="C652" s="311"/>
    </row>
    <row r="653" spans="3:3">
      <c r="C653" s="311"/>
    </row>
    <row r="654" spans="3:3">
      <c r="C654" s="311"/>
    </row>
    <row r="655" spans="3:3">
      <c r="C655" s="311"/>
    </row>
    <row r="656" spans="3:3">
      <c r="C656" s="311"/>
    </row>
    <row r="657" spans="3:3">
      <c r="C657" s="311"/>
    </row>
    <row r="658" spans="3:3">
      <c r="C658" s="311"/>
    </row>
    <row r="659" spans="3:3">
      <c r="C659" s="311"/>
    </row>
    <row r="660" spans="3:3">
      <c r="C660" s="311"/>
    </row>
    <row r="661" spans="3:3">
      <c r="C661" s="311"/>
    </row>
    <row r="662" spans="3:3">
      <c r="C662" s="311"/>
    </row>
    <row r="663" spans="3:3">
      <c r="C663" s="311"/>
    </row>
    <row r="664" spans="3:3">
      <c r="C664" s="311"/>
    </row>
    <row r="665" spans="3:3">
      <c r="C665" s="311"/>
    </row>
    <row r="666" spans="3:3">
      <c r="C666" s="311"/>
    </row>
    <row r="667" spans="3:3">
      <c r="C667" s="311"/>
    </row>
    <row r="668" spans="3:3">
      <c r="C668" s="311"/>
    </row>
    <row r="669" spans="3:3">
      <c r="C669" s="311"/>
    </row>
    <row r="670" spans="3:3">
      <c r="C670" s="311"/>
    </row>
    <row r="671" spans="3:3">
      <c r="C671" s="311"/>
    </row>
    <row r="672" spans="3:3">
      <c r="C672" s="311"/>
    </row>
    <row r="673" spans="3:3">
      <c r="C673" s="311"/>
    </row>
    <row r="674" spans="3:3">
      <c r="C674" s="311"/>
    </row>
    <row r="675" spans="3:3">
      <c r="C675" s="311"/>
    </row>
    <row r="676" spans="3:3">
      <c r="C676" s="311"/>
    </row>
    <row r="677" spans="3:3">
      <c r="C677" s="311"/>
    </row>
    <row r="678" spans="3:3">
      <c r="C678" s="311"/>
    </row>
    <row r="679" spans="3:3">
      <c r="C679" s="311"/>
    </row>
    <row r="680" spans="3:3">
      <c r="C680" s="311"/>
    </row>
    <row r="681" spans="3:3">
      <c r="C681" s="311"/>
    </row>
    <row r="682" spans="3:3">
      <c r="C682" s="311"/>
    </row>
    <row r="683" spans="3:3">
      <c r="C683" s="311"/>
    </row>
    <row r="684" spans="3:3">
      <c r="C684" s="311"/>
    </row>
    <row r="685" spans="3:3">
      <c r="C685" s="311"/>
    </row>
    <row r="686" spans="3:3">
      <c r="C686" s="311"/>
    </row>
    <row r="687" spans="3:3">
      <c r="C687" s="311"/>
    </row>
    <row r="688" spans="3:3">
      <c r="C688" s="311"/>
    </row>
    <row r="689" spans="3:3">
      <c r="C689" s="311"/>
    </row>
    <row r="690" spans="3:3">
      <c r="C690" s="311"/>
    </row>
    <row r="691" spans="3:3">
      <c r="C691" s="311"/>
    </row>
    <row r="692" spans="3:3">
      <c r="C692" s="311"/>
    </row>
    <row r="693" spans="3:3">
      <c r="C693" s="311"/>
    </row>
    <row r="694" spans="3:3">
      <c r="C694" s="311"/>
    </row>
    <row r="695" spans="3:3">
      <c r="C695" s="311"/>
    </row>
    <row r="696" spans="3:3">
      <c r="C696" s="311"/>
    </row>
    <row r="697" spans="3:3">
      <c r="C697" s="311"/>
    </row>
    <row r="698" spans="3:3">
      <c r="C698" s="311"/>
    </row>
    <row r="699" spans="3:3">
      <c r="C699" s="311"/>
    </row>
    <row r="700" spans="3:3">
      <c r="C700" s="311"/>
    </row>
    <row r="701" spans="3:3">
      <c r="C701" s="311"/>
    </row>
    <row r="702" spans="3:3">
      <c r="C702" s="311"/>
    </row>
    <row r="703" spans="3:3">
      <c r="C703" s="311"/>
    </row>
    <row r="704" spans="3:3">
      <c r="C704" s="311"/>
    </row>
    <row r="705" spans="3:3">
      <c r="C705" s="311"/>
    </row>
    <row r="706" spans="3:3">
      <c r="C706" s="311"/>
    </row>
    <row r="707" spans="3:3">
      <c r="C707" s="311"/>
    </row>
    <row r="708" spans="3:3">
      <c r="C708" s="311"/>
    </row>
    <row r="709" spans="3:3">
      <c r="C709" s="311"/>
    </row>
    <row r="710" spans="3:3">
      <c r="C710" s="311"/>
    </row>
    <row r="711" spans="3:3">
      <c r="C711" s="311"/>
    </row>
    <row r="712" spans="3:3">
      <c r="C712" s="311"/>
    </row>
    <row r="713" spans="3:3">
      <c r="C713" s="311"/>
    </row>
    <row r="714" spans="3:3">
      <c r="C714" s="311"/>
    </row>
    <row r="715" spans="3:3">
      <c r="C715" s="311"/>
    </row>
    <row r="716" spans="3:3">
      <c r="C716" s="311"/>
    </row>
    <row r="717" spans="3:3">
      <c r="C717" s="311"/>
    </row>
    <row r="718" spans="3:3">
      <c r="C718" s="311"/>
    </row>
    <row r="719" spans="3:3">
      <c r="C719" s="311"/>
    </row>
    <row r="720" spans="3:3">
      <c r="C720" s="311"/>
    </row>
    <row r="721" spans="3:3">
      <c r="C721" s="311"/>
    </row>
    <row r="722" spans="3:3">
      <c r="C722" s="311"/>
    </row>
    <row r="723" spans="3:3">
      <c r="C723" s="311"/>
    </row>
    <row r="724" spans="3:3">
      <c r="C724" s="311"/>
    </row>
    <row r="725" spans="3:3">
      <c r="C725" s="311"/>
    </row>
    <row r="726" spans="3:3">
      <c r="C726" s="311"/>
    </row>
    <row r="727" spans="3:3">
      <c r="C727" s="311"/>
    </row>
    <row r="728" spans="3:3">
      <c r="C728" s="311"/>
    </row>
    <row r="729" spans="3:3">
      <c r="C729" s="311"/>
    </row>
    <row r="730" spans="3:3">
      <c r="C730" s="311"/>
    </row>
    <row r="731" spans="3:3">
      <c r="C731" s="311"/>
    </row>
    <row r="732" spans="3:3">
      <c r="C732" s="311"/>
    </row>
    <row r="733" spans="3:3">
      <c r="C733" s="311"/>
    </row>
    <row r="734" spans="3:3">
      <c r="C734" s="311"/>
    </row>
    <row r="735" spans="3:3">
      <c r="C735" s="311"/>
    </row>
    <row r="736" spans="3:3">
      <c r="C736" s="311"/>
    </row>
    <row r="737" spans="3:3">
      <c r="C737" s="311"/>
    </row>
    <row r="738" spans="3:3">
      <c r="C738" s="311"/>
    </row>
    <row r="739" spans="3:3">
      <c r="C739" s="311"/>
    </row>
    <row r="740" spans="3:3">
      <c r="C740" s="311"/>
    </row>
    <row r="741" spans="3:3">
      <c r="C741" s="311"/>
    </row>
    <row r="742" spans="3:3">
      <c r="C742" s="311"/>
    </row>
    <row r="743" spans="3:3">
      <c r="C743" s="311"/>
    </row>
    <row r="744" spans="3:3">
      <c r="C744" s="311"/>
    </row>
    <row r="745" spans="3:3">
      <c r="C745" s="311"/>
    </row>
    <row r="746" spans="3:3">
      <c r="C746" s="311"/>
    </row>
    <row r="747" spans="3:3">
      <c r="C747" s="311"/>
    </row>
    <row r="748" spans="3:3">
      <c r="C748" s="311"/>
    </row>
    <row r="749" spans="3:3">
      <c r="C749" s="311"/>
    </row>
    <row r="750" spans="3:3">
      <c r="C750" s="311"/>
    </row>
    <row r="751" spans="3:3">
      <c r="C751" s="311"/>
    </row>
    <row r="752" spans="3:3">
      <c r="C752" s="311"/>
    </row>
    <row r="753" spans="3:3">
      <c r="C753" s="311"/>
    </row>
    <row r="754" spans="3:3">
      <c r="C754" s="311"/>
    </row>
    <row r="755" spans="3:3">
      <c r="C755" s="311"/>
    </row>
    <row r="756" spans="3:3">
      <c r="C756" s="311"/>
    </row>
    <row r="757" spans="3:3">
      <c r="C757" s="311"/>
    </row>
    <row r="758" spans="3:3">
      <c r="C758" s="311"/>
    </row>
    <row r="759" spans="3:3">
      <c r="C759" s="311"/>
    </row>
    <row r="760" spans="3:3">
      <c r="C760" s="311"/>
    </row>
    <row r="761" spans="3:3">
      <c r="C761" s="311"/>
    </row>
    <row r="762" spans="3:3">
      <c r="C762" s="311"/>
    </row>
    <row r="763" spans="3:3">
      <c r="C763" s="311"/>
    </row>
    <row r="764" spans="3:3">
      <c r="C764" s="311"/>
    </row>
    <row r="765" spans="3:3">
      <c r="C765" s="311"/>
    </row>
    <row r="766" spans="3:3">
      <c r="C766" s="311"/>
    </row>
    <row r="767" spans="3:3">
      <c r="C767" s="311"/>
    </row>
    <row r="768" spans="3:3">
      <c r="C768" s="311"/>
    </row>
    <row r="769" spans="3:3">
      <c r="C769" s="311"/>
    </row>
    <row r="770" spans="3:3">
      <c r="C770" s="311"/>
    </row>
    <row r="771" spans="3:3">
      <c r="C771" s="311"/>
    </row>
    <row r="772" spans="3:3">
      <c r="C772" s="311"/>
    </row>
    <row r="773" spans="3:3">
      <c r="C773" s="311"/>
    </row>
    <row r="774" spans="3:3">
      <c r="C774" s="311"/>
    </row>
    <row r="775" spans="3:3">
      <c r="C775" s="311"/>
    </row>
    <row r="776" spans="3:3">
      <c r="C776" s="311"/>
    </row>
    <row r="777" spans="3:3">
      <c r="C777" s="311"/>
    </row>
    <row r="778" spans="3:3">
      <c r="C778" s="311"/>
    </row>
    <row r="779" spans="3:3">
      <c r="C779" s="311"/>
    </row>
    <row r="780" spans="3:3">
      <c r="C780" s="311"/>
    </row>
    <row r="781" spans="3:3">
      <c r="C781" s="311"/>
    </row>
    <row r="782" spans="3:3">
      <c r="C782" s="311"/>
    </row>
    <row r="783" spans="3:3">
      <c r="C783" s="311"/>
    </row>
    <row r="784" spans="3:3">
      <c r="C784" s="311"/>
    </row>
    <row r="785" spans="3:3">
      <c r="C785" s="311"/>
    </row>
    <row r="786" spans="3:3">
      <c r="C786" s="311"/>
    </row>
    <row r="787" spans="3:3">
      <c r="C787" s="311"/>
    </row>
    <row r="788" spans="3:3">
      <c r="C788" s="311"/>
    </row>
    <row r="789" spans="3:3">
      <c r="C789" s="311"/>
    </row>
    <row r="790" spans="3:3">
      <c r="C790" s="311"/>
    </row>
    <row r="791" spans="3:3">
      <c r="C791" s="311"/>
    </row>
    <row r="792" spans="3:3">
      <c r="C792" s="311"/>
    </row>
    <row r="793" spans="3:3">
      <c r="C793" s="311"/>
    </row>
    <row r="794" spans="3:3">
      <c r="C794" s="311"/>
    </row>
    <row r="795" spans="3:3">
      <c r="C795" s="311"/>
    </row>
    <row r="796" spans="3:3">
      <c r="C796" s="311"/>
    </row>
    <row r="797" spans="3:3">
      <c r="C797" s="311"/>
    </row>
    <row r="798" spans="3:3">
      <c r="C798" s="311"/>
    </row>
    <row r="799" spans="3:3">
      <c r="C799" s="311"/>
    </row>
    <row r="800" spans="3:3">
      <c r="C800" s="311"/>
    </row>
    <row r="801" spans="3:3">
      <c r="C801" s="311"/>
    </row>
    <row r="802" spans="3:3">
      <c r="C802" s="311"/>
    </row>
    <row r="803" spans="3:3">
      <c r="C803" s="311"/>
    </row>
    <row r="804" spans="3:3">
      <c r="C804" s="311"/>
    </row>
    <row r="805" spans="3:3">
      <c r="C805" s="311"/>
    </row>
    <row r="806" spans="3:3">
      <c r="C806" s="311"/>
    </row>
    <row r="807" spans="3:3">
      <c r="C807" s="311"/>
    </row>
    <row r="808" spans="3:3">
      <c r="C808" s="311"/>
    </row>
    <row r="809" spans="3:3">
      <c r="C809" s="311"/>
    </row>
    <row r="810" spans="3:3">
      <c r="C810" s="311"/>
    </row>
    <row r="811" spans="3:3">
      <c r="C811" s="311"/>
    </row>
    <row r="812" spans="3:3">
      <c r="C812" s="311"/>
    </row>
    <row r="813" spans="3:3">
      <c r="C813" s="311"/>
    </row>
    <row r="814" spans="3:3">
      <c r="C814" s="311"/>
    </row>
    <row r="815" spans="3:3">
      <c r="C815" s="311"/>
    </row>
    <row r="816" spans="3:3">
      <c r="C816" s="311"/>
    </row>
    <row r="817" spans="3:3">
      <c r="C817" s="311"/>
    </row>
    <row r="818" spans="3:3">
      <c r="C818" s="311"/>
    </row>
    <row r="819" spans="3:3">
      <c r="C819" s="311"/>
    </row>
    <row r="820" spans="3:3">
      <c r="C820" s="311"/>
    </row>
    <row r="821" spans="3:3">
      <c r="C821" s="311"/>
    </row>
    <row r="822" spans="3:3">
      <c r="C822" s="311"/>
    </row>
    <row r="823" spans="3:3">
      <c r="C823" s="311"/>
    </row>
    <row r="824" spans="3:3">
      <c r="C824" s="311"/>
    </row>
    <row r="825" spans="3:3">
      <c r="C825" s="311"/>
    </row>
    <row r="826" spans="3:3">
      <c r="C826" s="311"/>
    </row>
    <row r="827" spans="3:3">
      <c r="C827" s="311"/>
    </row>
    <row r="828" spans="3:3">
      <c r="C828" s="311"/>
    </row>
    <row r="829" spans="3:3">
      <c r="C829" s="311"/>
    </row>
    <row r="830" spans="3:3">
      <c r="C830" s="311"/>
    </row>
    <row r="831" spans="3:3">
      <c r="C831" s="311"/>
    </row>
    <row r="832" spans="3:3">
      <c r="C832" s="311"/>
    </row>
    <row r="833" spans="3:3">
      <c r="C833" s="311"/>
    </row>
    <row r="834" spans="3:3">
      <c r="C834" s="311"/>
    </row>
    <row r="835" spans="3:3">
      <c r="C835" s="311"/>
    </row>
    <row r="836" spans="3:3">
      <c r="C836" s="311"/>
    </row>
    <row r="837" spans="3:3">
      <c r="C837" s="311"/>
    </row>
    <row r="838" spans="3:3">
      <c r="C838" s="311"/>
    </row>
    <row r="839" spans="3:3">
      <c r="C839" s="311"/>
    </row>
    <row r="840" spans="3:3">
      <c r="C840" s="311"/>
    </row>
    <row r="841" spans="3:3">
      <c r="C841" s="311"/>
    </row>
    <row r="842" spans="3:3">
      <c r="C842" s="311"/>
    </row>
    <row r="843" spans="3:3">
      <c r="C843" s="311"/>
    </row>
    <row r="844" spans="3:3">
      <c r="C844" s="311"/>
    </row>
    <row r="845" spans="3:3">
      <c r="C845" s="311"/>
    </row>
    <row r="846" spans="3:3">
      <c r="C846" s="311"/>
    </row>
    <row r="847" spans="3:3">
      <c r="C847" s="311"/>
    </row>
    <row r="848" spans="3:3">
      <c r="C848" s="311"/>
    </row>
    <row r="849" spans="3:3">
      <c r="C849" s="311"/>
    </row>
    <row r="850" spans="3:3">
      <c r="C850" s="311"/>
    </row>
    <row r="851" spans="3:3">
      <c r="C851" s="311"/>
    </row>
    <row r="852" spans="3:3">
      <c r="C852" s="311"/>
    </row>
    <row r="853" spans="3:3">
      <c r="C853" s="311"/>
    </row>
    <row r="854" spans="3:3">
      <c r="C854" s="311"/>
    </row>
    <row r="855" spans="3:3">
      <c r="C855" s="311"/>
    </row>
    <row r="856" spans="3:3">
      <c r="C856" s="311"/>
    </row>
    <row r="857" spans="3:3">
      <c r="C857" s="311"/>
    </row>
    <row r="858" spans="3:3">
      <c r="C858" s="311"/>
    </row>
    <row r="859" spans="3:3">
      <c r="C859" s="311"/>
    </row>
    <row r="860" spans="3:3">
      <c r="C860" s="311"/>
    </row>
    <row r="861" spans="3:3">
      <c r="C861" s="311"/>
    </row>
    <row r="862" spans="3:3">
      <c r="C862" s="311"/>
    </row>
    <row r="863" spans="3:3">
      <c r="C863" s="311"/>
    </row>
    <row r="864" spans="3:3">
      <c r="C864" s="311"/>
    </row>
    <row r="865" spans="3:3">
      <c r="C865" s="311"/>
    </row>
    <row r="866" spans="3:3">
      <c r="C866" s="311"/>
    </row>
    <row r="867" spans="3:3">
      <c r="C867" s="311"/>
    </row>
    <row r="868" spans="3:3">
      <c r="C868" s="311"/>
    </row>
    <row r="869" spans="3:3">
      <c r="C869" s="311"/>
    </row>
    <row r="870" spans="3:3">
      <c r="C870" s="311"/>
    </row>
    <row r="871" spans="3:3">
      <c r="C871" s="311"/>
    </row>
    <row r="872" spans="3:3">
      <c r="C872" s="311"/>
    </row>
    <row r="873" spans="3:3">
      <c r="C873" s="311"/>
    </row>
    <row r="874" spans="3:3">
      <c r="C874" s="311"/>
    </row>
    <row r="875" spans="3:3">
      <c r="C875" s="311"/>
    </row>
    <row r="876" spans="3:3">
      <c r="C876" s="311"/>
    </row>
    <row r="877" spans="3:3">
      <c r="C877" s="311"/>
    </row>
    <row r="878" spans="3:3">
      <c r="C878" s="311"/>
    </row>
    <row r="879" spans="3:3">
      <c r="C879" s="311"/>
    </row>
    <row r="880" spans="3:3">
      <c r="C880" s="311"/>
    </row>
    <row r="881" spans="3:3">
      <c r="C881" s="311"/>
    </row>
    <row r="882" spans="3:3">
      <c r="C882" s="311"/>
    </row>
    <row r="883" spans="3:3">
      <c r="C883" s="311"/>
    </row>
    <row r="884" spans="3:3">
      <c r="C884" s="311"/>
    </row>
    <row r="885" spans="3:3">
      <c r="C885" s="311"/>
    </row>
    <row r="886" spans="3:3">
      <c r="C886" s="311"/>
    </row>
    <row r="887" spans="3:3">
      <c r="C887" s="311"/>
    </row>
    <row r="888" spans="3:3">
      <c r="C888" s="311"/>
    </row>
    <row r="889" spans="3:3">
      <c r="C889" s="311"/>
    </row>
    <row r="890" spans="3:3">
      <c r="C890" s="311"/>
    </row>
    <row r="891" spans="3:3">
      <c r="C891" s="311"/>
    </row>
    <row r="892" spans="3:3">
      <c r="C892" s="311"/>
    </row>
    <row r="893" spans="3:3">
      <c r="C893" s="311"/>
    </row>
    <row r="894" spans="3:3">
      <c r="C894" s="311"/>
    </row>
    <row r="895" spans="3:3">
      <c r="C895" s="311"/>
    </row>
    <row r="896" spans="3:3">
      <c r="C896" s="311"/>
    </row>
    <row r="897" spans="3:3">
      <c r="C897" s="311"/>
    </row>
    <row r="898" spans="3:3">
      <c r="C898" s="311"/>
    </row>
    <row r="899" spans="3:3">
      <c r="C899" s="311"/>
    </row>
    <row r="900" spans="3:3">
      <c r="C900" s="311"/>
    </row>
    <row r="901" spans="3:3">
      <c r="C901" s="311"/>
    </row>
    <row r="902" spans="3:3">
      <c r="C902" s="311"/>
    </row>
    <row r="903" spans="3:3">
      <c r="C903" s="311"/>
    </row>
    <row r="904" spans="3:3">
      <c r="C904" s="311"/>
    </row>
    <row r="905" spans="3:3">
      <c r="C905" s="311"/>
    </row>
    <row r="906" spans="3:3">
      <c r="C906" s="311"/>
    </row>
    <row r="907" spans="3:3">
      <c r="C907" s="311"/>
    </row>
    <row r="908" spans="3:3">
      <c r="C908" s="311"/>
    </row>
    <row r="909" spans="3:3">
      <c r="C909" s="311"/>
    </row>
    <row r="910" spans="3:3">
      <c r="C910" s="311"/>
    </row>
    <row r="911" spans="3:3">
      <c r="C911" s="311"/>
    </row>
    <row r="912" spans="3:3">
      <c r="C912" s="311"/>
    </row>
    <row r="913" spans="3:3">
      <c r="C913" s="311"/>
    </row>
    <row r="914" spans="3:3">
      <c r="C914" s="311"/>
    </row>
    <row r="915" spans="3:3">
      <c r="C915" s="311"/>
    </row>
    <row r="916" spans="3:3">
      <c r="C916" s="311"/>
    </row>
    <row r="917" spans="3:3">
      <c r="C917" s="311"/>
    </row>
    <row r="918" spans="3:3">
      <c r="C918" s="311"/>
    </row>
    <row r="919" spans="3:3">
      <c r="C919" s="311"/>
    </row>
    <row r="920" spans="3:3">
      <c r="C920" s="311"/>
    </row>
    <row r="921" spans="3:3">
      <c r="C921" s="311"/>
    </row>
    <row r="922" spans="3:3">
      <c r="C922" s="311"/>
    </row>
    <row r="923" spans="3:3">
      <c r="C923" s="311"/>
    </row>
    <row r="924" spans="3:3">
      <c r="C924" s="311"/>
    </row>
    <row r="925" spans="3:3">
      <c r="C925" s="311"/>
    </row>
    <row r="926" spans="3:3">
      <c r="C926" s="311"/>
    </row>
    <row r="927" spans="3:3">
      <c r="C927" s="311"/>
    </row>
    <row r="928" spans="3:3">
      <c r="C928" s="311"/>
    </row>
    <row r="929" spans="3:3">
      <c r="C929" s="311"/>
    </row>
    <row r="930" spans="3:3">
      <c r="C930" s="311"/>
    </row>
    <row r="931" spans="3:3">
      <c r="C931" s="311"/>
    </row>
    <row r="932" spans="3:3">
      <c r="C932" s="311"/>
    </row>
    <row r="933" spans="3:3">
      <c r="C933" s="311"/>
    </row>
    <row r="934" spans="3:3">
      <c r="C934" s="311"/>
    </row>
    <row r="935" spans="3:3">
      <c r="C935" s="311"/>
    </row>
    <row r="936" spans="3:3">
      <c r="C936" s="311"/>
    </row>
    <row r="937" spans="3:3">
      <c r="C937" s="311"/>
    </row>
    <row r="938" spans="3:3">
      <c r="C938" s="311"/>
    </row>
    <row r="939" spans="3:3">
      <c r="C939" s="311"/>
    </row>
    <row r="940" spans="3:3">
      <c r="C940" s="311"/>
    </row>
    <row r="941" spans="3:3">
      <c r="C941" s="311"/>
    </row>
    <row r="942" spans="3:3">
      <c r="C942" s="311"/>
    </row>
    <row r="943" spans="3:3">
      <c r="C943" s="311"/>
    </row>
    <row r="944" spans="3:3">
      <c r="C944" s="311"/>
    </row>
    <row r="945" spans="3:3">
      <c r="C945" s="311"/>
    </row>
    <row r="946" spans="3:3">
      <c r="C946" s="311"/>
    </row>
    <row r="947" spans="3:3">
      <c r="C947" s="311"/>
    </row>
    <row r="948" spans="3:3">
      <c r="C948" s="311"/>
    </row>
    <row r="949" spans="3:3">
      <c r="C949" s="311"/>
    </row>
    <row r="950" spans="3:3">
      <c r="C950" s="311"/>
    </row>
    <row r="951" spans="3:3">
      <c r="C951" s="311"/>
    </row>
    <row r="952" spans="3:3">
      <c r="C952" s="311"/>
    </row>
    <row r="953" spans="3:3">
      <c r="C953" s="311"/>
    </row>
    <row r="954" spans="3:3">
      <c r="C954" s="311"/>
    </row>
    <row r="955" spans="3:3">
      <c r="C955" s="311"/>
    </row>
    <row r="956" spans="3:3">
      <c r="C956" s="311"/>
    </row>
    <row r="957" spans="3:3">
      <c r="C957" s="311"/>
    </row>
    <row r="958" spans="3:3">
      <c r="C958" s="311"/>
    </row>
    <row r="959" spans="3:3">
      <c r="C959" s="311"/>
    </row>
    <row r="960" spans="3:3">
      <c r="C960" s="311"/>
    </row>
    <row r="961" spans="3:3">
      <c r="C961" s="311"/>
    </row>
    <row r="962" spans="3:3">
      <c r="C962" s="311"/>
    </row>
    <row r="963" spans="3:3">
      <c r="C963" s="311"/>
    </row>
    <row r="964" spans="3:3">
      <c r="C964" s="311"/>
    </row>
    <row r="965" spans="3:3">
      <c r="C965" s="311"/>
    </row>
    <row r="966" spans="3:3">
      <c r="C966" s="311"/>
    </row>
    <row r="967" spans="3:3">
      <c r="C967" s="311"/>
    </row>
    <row r="968" spans="3:3">
      <c r="C968" s="311"/>
    </row>
    <row r="969" spans="3:3">
      <c r="C969" s="311"/>
    </row>
    <row r="970" spans="3:3">
      <c r="C970" s="311"/>
    </row>
    <row r="971" spans="3:3">
      <c r="C971" s="311"/>
    </row>
    <row r="972" spans="3:3">
      <c r="C972" s="311"/>
    </row>
    <row r="973" spans="3:3">
      <c r="C973" s="311"/>
    </row>
    <row r="974" spans="3:3">
      <c r="C974" s="311"/>
    </row>
    <row r="975" spans="3:3">
      <c r="C975" s="311"/>
    </row>
    <row r="976" spans="3:3">
      <c r="C976" s="311"/>
    </row>
    <row r="977" spans="3:3">
      <c r="C977" s="311"/>
    </row>
    <row r="978" spans="3:3">
      <c r="C978" s="311"/>
    </row>
    <row r="979" spans="3:3">
      <c r="C979" s="311"/>
    </row>
    <row r="980" spans="3:3">
      <c r="C980" s="311"/>
    </row>
    <row r="981" spans="3:3">
      <c r="C981" s="311"/>
    </row>
    <row r="982" spans="3:3">
      <c r="C982" s="311"/>
    </row>
    <row r="983" spans="3:3">
      <c r="C983" s="311"/>
    </row>
    <row r="984" spans="3:3">
      <c r="C984" s="311"/>
    </row>
    <row r="985" spans="3:3">
      <c r="C985" s="311"/>
    </row>
    <row r="986" spans="3:3">
      <c r="C986" s="311"/>
    </row>
    <row r="987" spans="3:3">
      <c r="C987" s="311"/>
    </row>
    <row r="988" spans="3:3">
      <c r="C988" s="311"/>
    </row>
    <row r="989" spans="3:3">
      <c r="C989" s="311"/>
    </row>
    <row r="990" spans="3:3">
      <c r="C990" s="311"/>
    </row>
    <row r="991" spans="3:3">
      <c r="C991" s="311"/>
    </row>
    <row r="992" spans="3:3">
      <c r="C992" s="311"/>
    </row>
    <row r="993" spans="3:3">
      <c r="C993" s="311"/>
    </row>
    <row r="994" spans="3:3">
      <c r="C994" s="311"/>
    </row>
    <row r="995" spans="3:3">
      <c r="C995" s="311"/>
    </row>
    <row r="996" spans="3:3">
      <c r="C996" s="311"/>
    </row>
    <row r="997" spans="3:3">
      <c r="C997" s="311"/>
    </row>
    <row r="998" spans="3:3">
      <c r="C998" s="311"/>
    </row>
    <row r="999" spans="3:3">
      <c r="C999" s="311"/>
    </row>
    <row r="1000" spans="3:3">
      <c r="C1000" s="311"/>
    </row>
    <row r="1001" spans="3:3">
      <c r="C1001" s="311"/>
    </row>
    <row r="1002" spans="3:3">
      <c r="C1002" s="311"/>
    </row>
    <row r="1003" spans="3:3">
      <c r="C1003" s="311"/>
    </row>
    <row r="1004" spans="3:3">
      <c r="C1004" s="311"/>
    </row>
    <row r="1005" spans="3:3">
      <c r="C1005" s="311"/>
    </row>
    <row r="1006" spans="3:3">
      <c r="C1006" s="311"/>
    </row>
    <row r="1007" spans="3:3">
      <c r="C1007" s="311"/>
    </row>
    <row r="1008" spans="3:3">
      <c r="C1008" s="311"/>
    </row>
    <row r="1009" spans="3:3">
      <c r="C1009" s="311"/>
    </row>
    <row r="1010" spans="3:3">
      <c r="C1010" s="311"/>
    </row>
    <row r="1011" spans="3:3">
      <c r="C1011" s="311"/>
    </row>
    <row r="1012" spans="3:3">
      <c r="C1012" s="311"/>
    </row>
    <row r="1013" spans="3:3">
      <c r="C1013" s="311"/>
    </row>
    <row r="1014" spans="3:3">
      <c r="C1014" s="311"/>
    </row>
    <row r="1015" spans="3:3">
      <c r="C1015" s="311"/>
    </row>
    <row r="1016" spans="3:3">
      <c r="C1016" s="311"/>
    </row>
    <row r="1017" spans="3:3">
      <c r="C1017" s="311"/>
    </row>
    <row r="1018" spans="3:3">
      <c r="C1018" s="311"/>
    </row>
    <row r="1019" spans="3:3">
      <c r="C1019" s="311"/>
    </row>
    <row r="1020" spans="3:3">
      <c r="C1020" s="311"/>
    </row>
    <row r="1021" spans="3:3">
      <c r="C1021" s="311"/>
    </row>
    <row r="1022" spans="3:3">
      <c r="C1022" s="311"/>
    </row>
    <row r="1023" spans="3:3">
      <c r="C1023" s="311"/>
    </row>
    <row r="1024" spans="3:3">
      <c r="C1024" s="311"/>
    </row>
    <row r="1025" spans="3:3">
      <c r="C1025" s="311"/>
    </row>
    <row r="1026" spans="3:3">
      <c r="C1026" s="311"/>
    </row>
    <row r="1027" spans="3:3">
      <c r="C1027" s="311"/>
    </row>
    <row r="1028" spans="3:3">
      <c r="C1028" s="311"/>
    </row>
    <row r="1029" spans="3:3">
      <c r="C1029" s="311"/>
    </row>
    <row r="1030" spans="3:3">
      <c r="C1030" s="311"/>
    </row>
    <row r="1031" spans="3:3">
      <c r="C1031" s="311"/>
    </row>
    <row r="1032" spans="3:3">
      <c r="C1032" s="311"/>
    </row>
    <row r="1033" spans="3:3">
      <c r="C1033" s="311"/>
    </row>
    <row r="1034" spans="3:3">
      <c r="C1034" s="311"/>
    </row>
    <row r="1035" spans="3:3">
      <c r="C1035" s="311"/>
    </row>
    <row r="1036" spans="3:3">
      <c r="C1036" s="311"/>
    </row>
    <row r="1037" spans="3:3">
      <c r="C1037" s="311"/>
    </row>
    <row r="1038" spans="3:3">
      <c r="C1038" s="311"/>
    </row>
    <row r="1039" spans="3:3">
      <c r="C1039" s="311"/>
    </row>
    <row r="1040" spans="3:3">
      <c r="C1040" s="311"/>
    </row>
    <row r="1041" spans="3:3">
      <c r="C1041" s="311"/>
    </row>
    <row r="1042" spans="3:3">
      <c r="C1042" s="311"/>
    </row>
    <row r="1043" spans="3:3">
      <c r="C1043" s="311"/>
    </row>
    <row r="1044" spans="3:3">
      <c r="C1044" s="311"/>
    </row>
    <row r="1045" spans="3:3">
      <c r="C1045" s="311"/>
    </row>
    <row r="1046" spans="3:3">
      <c r="C1046" s="311"/>
    </row>
    <row r="1047" spans="3:3">
      <c r="C1047" s="311"/>
    </row>
    <row r="1048" spans="3:3">
      <c r="C1048" s="311"/>
    </row>
    <row r="1049" spans="3:3">
      <c r="C1049" s="311"/>
    </row>
    <row r="1050" spans="3:3">
      <c r="C1050" s="311"/>
    </row>
    <row r="1051" spans="3:3">
      <c r="C1051" s="311"/>
    </row>
    <row r="1052" spans="3:3">
      <c r="C1052" s="311"/>
    </row>
    <row r="1053" spans="3:3">
      <c r="C1053" s="311"/>
    </row>
    <row r="1054" spans="3:3">
      <c r="C1054" s="311"/>
    </row>
    <row r="1055" spans="3:3">
      <c r="C1055" s="311"/>
    </row>
    <row r="1056" spans="3:3">
      <c r="C1056" s="311"/>
    </row>
    <row r="1057" spans="3:3">
      <c r="C1057" s="311"/>
    </row>
    <row r="1058" spans="3:3">
      <c r="C1058" s="311"/>
    </row>
    <row r="1059" spans="3:3">
      <c r="C1059" s="311"/>
    </row>
    <row r="1060" spans="3:3">
      <c r="C1060" s="311"/>
    </row>
    <row r="1061" spans="3:3">
      <c r="C1061" s="311"/>
    </row>
    <row r="1062" spans="3:3">
      <c r="C1062" s="311"/>
    </row>
    <row r="1063" spans="3:3">
      <c r="C1063" s="311"/>
    </row>
    <row r="1064" spans="3:3">
      <c r="C1064" s="311"/>
    </row>
    <row r="1065" spans="3:3">
      <c r="C1065" s="311"/>
    </row>
    <row r="1066" spans="3:3">
      <c r="C1066" s="311"/>
    </row>
    <row r="1067" spans="3:3">
      <c r="C1067" s="311"/>
    </row>
    <row r="1068" spans="3:3">
      <c r="C1068" s="311"/>
    </row>
    <row r="1069" spans="3:3">
      <c r="C1069" s="311"/>
    </row>
    <row r="1070" spans="3:3">
      <c r="C1070" s="311"/>
    </row>
    <row r="1071" spans="3:3">
      <c r="C1071" s="311"/>
    </row>
    <row r="1072" spans="3:3">
      <c r="C1072" s="311"/>
    </row>
    <row r="1073" spans="3:3">
      <c r="C1073" s="311"/>
    </row>
    <row r="1074" spans="3:3">
      <c r="C1074" s="311"/>
    </row>
    <row r="1075" spans="3:3">
      <c r="C1075" s="311"/>
    </row>
    <row r="1076" spans="3:3">
      <c r="C1076" s="311"/>
    </row>
    <row r="1077" spans="3:3">
      <c r="C1077" s="311"/>
    </row>
    <row r="1078" spans="3:3">
      <c r="C1078" s="311"/>
    </row>
    <row r="1079" spans="3:3">
      <c r="C1079" s="311"/>
    </row>
    <row r="1080" spans="3:3">
      <c r="C1080" s="311"/>
    </row>
    <row r="1081" spans="3:3">
      <c r="C1081" s="311"/>
    </row>
    <row r="1082" spans="3:3">
      <c r="C1082" s="311"/>
    </row>
    <row r="1083" spans="3:3">
      <c r="C1083" s="311"/>
    </row>
    <row r="1084" spans="3:3">
      <c r="C1084" s="311"/>
    </row>
    <row r="1085" spans="3:3">
      <c r="C1085" s="311"/>
    </row>
    <row r="1086" spans="3:3">
      <c r="C1086" s="311"/>
    </row>
    <row r="1087" spans="3:3">
      <c r="C1087" s="311"/>
    </row>
    <row r="1088" spans="3:3">
      <c r="C1088" s="311"/>
    </row>
    <row r="1089" spans="3:3">
      <c r="C1089" s="311"/>
    </row>
    <row r="1090" spans="3:3">
      <c r="C1090" s="311"/>
    </row>
    <row r="1091" spans="3:3">
      <c r="C1091" s="311"/>
    </row>
    <row r="1092" spans="3:3">
      <c r="C1092" s="311"/>
    </row>
    <row r="1093" spans="3:3">
      <c r="C1093" s="311"/>
    </row>
    <row r="1094" spans="3:3">
      <c r="C1094" s="311"/>
    </row>
    <row r="1095" spans="3:3">
      <c r="C1095" s="311"/>
    </row>
    <row r="1096" spans="3:3">
      <c r="C1096" s="311"/>
    </row>
    <row r="1097" spans="3:3">
      <c r="C1097" s="311"/>
    </row>
    <row r="1098" spans="3:3">
      <c r="C1098" s="311"/>
    </row>
    <row r="1099" spans="3:3">
      <c r="C1099" s="311"/>
    </row>
    <row r="1100" spans="3:3">
      <c r="C1100" s="311"/>
    </row>
    <row r="1101" spans="3:3">
      <c r="C1101" s="311"/>
    </row>
    <row r="1102" spans="3:3">
      <c r="C1102" s="311"/>
    </row>
    <row r="1103" spans="3:3">
      <c r="C1103" s="311"/>
    </row>
    <row r="1104" spans="3:3">
      <c r="C1104" s="311"/>
    </row>
    <row r="1105" spans="3:3">
      <c r="C1105" s="311"/>
    </row>
    <row r="1106" spans="3:3">
      <c r="C1106" s="311"/>
    </row>
    <row r="1107" spans="3:3">
      <c r="C1107" s="311"/>
    </row>
    <row r="1108" spans="3:3">
      <c r="C1108" s="311"/>
    </row>
    <row r="1109" spans="3:3">
      <c r="C1109" s="311"/>
    </row>
    <row r="1110" spans="3:3">
      <c r="C1110" s="311"/>
    </row>
    <row r="1111" spans="3:3">
      <c r="C1111" s="311"/>
    </row>
    <row r="1112" spans="3:3">
      <c r="C1112" s="311"/>
    </row>
    <row r="1113" spans="3:3">
      <c r="C1113" s="311"/>
    </row>
    <row r="1114" spans="3:3">
      <c r="C1114" s="311"/>
    </row>
    <row r="1115" spans="3:3">
      <c r="C1115" s="311"/>
    </row>
    <row r="1116" spans="3:3">
      <c r="C1116" s="311"/>
    </row>
    <row r="1117" spans="3:3">
      <c r="C1117" s="311"/>
    </row>
    <row r="1118" spans="3:3">
      <c r="C1118" s="311"/>
    </row>
    <row r="1119" spans="3:3">
      <c r="C1119" s="311"/>
    </row>
    <row r="1120" spans="3:3">
      <c r="C1120" s="311"/>
    </row>
    <row r="1121" spans="3:3">
      <c r="C1121" s="311"/>
    </row>
    <row r="1122" spans="3:3">
      <c r="C1122" s="311"/>
    </row>
    <row r="1123" spans="3:3">
      <c r="C1123" s="311"/>
    </row>
    <row r="1124" spans="3:3">
      <c r="C1124" s="311"/>
    </row>
    <row r="1125" spans="3:3">
      <c r="C1125" s="311"/>
    </row>
    <row r="1126" spans="3:3">
      <c r="C1126" s="311"/>
    </row>
    <row r="1127" spans="3:3">
      <c r="C1127" s="311"/>
    </row>
    <row r="1128" spans="3:3">
      <c r="C1128" s="311"/>
    </row>
    <row r="1129" spans="3:3">
      <c r="C1129" s="311"/>
    </row>
    <row r="1130" spans="3:3">
      <c r="C1130" s="311"/>
    </row>
    <row r="1131" spans="3:3">
      <c r="C1131" s="311"/>
    </row>
    <row r="1132" spans="3:3">
      <c r="C1132" s="311"/>
    </row>
    <row r="1133" spans="3:3">
      <c r="C1133" s="311"/>
    </row>
    <row r="1134" spans="3:3">
      <c r="C1134" s="311"/>
    </row>
    <row r="1135" spans="3:3">
      <c r="C1135" s="311"/>
    </row>
    <row r="1136" spans="3:3">
      <c r="C1136" s="311"/>
    </row>
    <row r="1137" spans="3:3">
      <c r="C1137" s="311"/>
    </row>
    <row r="1138" spans="3:3">
      <c r="C1138" s="311"/>
    </row>
    <row r="1139" spans="3:3">
      <c r="C1139" s="311"/>
    </row>
    <row r="1140" spans="3:3">
      <c r="C1140" s="311"/>
    </row>
    <row r="1141" spans="3:3">
      <c r="C1141" s="311"/>
    </row>
    <row r="1142" spans="3:3">
      <c r="C1142" s="311"/>
    </row>
    <row r="1143" spans="3:3">
      <c r="C1143" s="311"/>
    </row>
    <row r="1144" spans="3:3">
      <c r="C1144" s="311"/>
    </row>
    <row r="1145" spans="3:3">
      <c r="C1145" s="311"/>
    </row>
    <row r="1146" spans="3:3">
      <c r="C1146" s="311"/>
    </row>
    <row r="1147" spans="3:3">
      <c r="C1147" s="311"/>
    </row>
    <row r="1148" spans="3:3">
      <c r="C1148" s="311"/>
    </row>
    <row r="1149" spans="3:3">
      <c r="C1149" s="311"/>
    </row>
    <row r="1150" spans="3:3">
      <c r="C1150" s="311"/>
    </row>
    <row r="1151" spans="3:3">
      <c r="C1151" s="311"/>
    </row>
    <row r="1152" spans="3:3">
      <c r="C1152" s="311"/>
    </row>
    <row r="1153" spans="3:3">
      <c r="C1153" s="311"/>
    </row>
    <row r="1154" spans="3:3">
      <c r="C1154" s="311"/>
    </row>
    <row r="1155" spans="3:3">
      <c r="C1155" s="311"/>
    </row>
    <row r="1156" spans="3:3">
      <c r="C1156" s="311"/>
    </row>
    <row r="1157" spans="3:3">
      <c r="C1157" s="311"/>
    </row>
    <row r="1158" spans="3:3">
      <c r="C1158" s="311"/>
    </row>
    <row r="1159" spans="3:3">
      <c r="C1159" s="311"/>
    </row>
    <row r="1160" spans="3:3">
      <c r="C1160" s="311"/>
    </row>
    <row r="1161" spans="3:3">
      <c r="C1161" s="311"/>
    </row>
    <row r="1162" spans="3:3">
      <c r="C1162" s="311"/>
    </row>
    <row r="1163" spans="3:3">
      <c r="C1163" s="311"/>
    </row>
    <row r="1164" spans="3:3">
      <c r="C1164" s="311"/>
    </row>
    <row r="1165" spans="3:3">
      <c r="C1165" s="311"/>
    </row>
    <row r="1166" spans="3:3">
      <c r="C1166" s="311"/>
    </row>
    <row r="1167" spans="3:3">
      <c r="C1167" s="311"/>
    </row>
    <row r="1168" spans="3:3">
      <c r="C1168" s="311"/>
    </row>
    <row r="1169" spans="3:3">
      <c r="C1169" s="311"/>
    </row>
    <row r="1170" spans="3:3">
      <c r="C1170" s="311"/>
    </row>
    <row r="1171" spans="3:3">
      <c r="C1171" s="311"/>
    </row>
    <row r="1172" spans="3:3">
      <c r="C1172" s="311"/>
    </row>
    <row r="1173" spans="3:3">
      <c r="C1173" s="311"/>
    </row>
    <row r="1174" spans="3:3">
      <c r="C1174" s="311"/>
    </row>
    <row r="1175" spans="3:3">
      <c r="C1175" s="311"/>
    </row>
    <row r="1176" spans="3:3">
      <c r="C1176" s="311"/>
    </row>
    <row r="1177" spans="3:3">
      <c r="C1177" s="311"/>
    </row>
    <row r="1178" spans="3:3">
      <c r="C1178" s="311"/>
    </row>
    <row r="1179" spans="3:3">
      <c r="C1179" s="311"/>
    </row>
    <row r="1180" spans="3:3">
      <c r="C1180" s="311"/>
    </row>
    <row r="1181" spans="3:3">
      <c r="C1181" s="311"/>
    </row>
    <row r="1182" spans="3:3">
      <c r="C1182" s="311"/>
    </row>
    <row r="1183" spans="3:3">
      <c r="C1183" s="311"/>
    </row>
    <row r="1184" spans="3:3">
      <c r="C1184" s="311"/>
    </row>
    <row r="1185" spans="3:3">
      <c r="C1185" s="311"/>
    </row>
    <row r="1186" spans="3:3">
      <c r="C1186" s="311"/>
    </row>
    <row r="1187" spans="3:3">
      <c r="C1187" s="311"/>
    </row>
    <row r="1188" spans="3:3">
      <c r="C1188" s="311"/>
    </row>
    <row r="1189" spans="3:3">
      <c r="C1189" s="311"/>
    </row>
    <row r="1190" spans="3:3">
      <c r="C1190" s="311"/>
    </row>
    <row r="1191" spans="3:3">
      <c r="C1191" s="311"/>
    </row>
    <row r="1192" spans="3:3">
      <c r="C1192" s="311"/>
    </row>
    <row r="1193" spans="3:3">
      <c r="C1193" s="311"/>
    </row>
    <row r="1194" spans="3:3">
      <c r="C1194" s="311"/>
    </row>
    <row r="1195" spans="3:3">
      <c r="C1195" s="311"/>
    </row>
    <row r="1196" spans="3:3">
      <c r="C1196" s="311"/>
    </row>
    <row r="1197" spans="3:3">
      <c r="C1197" s="311"/>
    </row>
    <row r="1198" spans="3:3">
      <c r="C1198" s="311"/>
    </row>
    <row r="1199" spans="3:3">
      <c r="C1199" s="311"/>
    </row>
    <row r="1200" spans="3:3">
      <c r="C1200" s="311"/>
    </row>
    <row r="1201" spans="3:3">
      <c r="C1201" s="311"/>
    </row>
    <row r="1202" spans="3:3">
      <c r="C1202" s="311"/>
    </row>
    <row r="1203" spans="3:3">
      <c r="C1203" s="311"/>
    </row>
    <row r="1204" spans="3:3">
      <c r="C1204" s="311"/>
    </row>
    <row r="1205" spans="3:3">
      <c r="C1205" s="311"/>
    </row>
    <row r="1206" spans="3:3">
      <c r="C1206" s="311"/>
    </row>
    <row r="1207" spans="3:3">
      <c r="C1207" s="311"/>
    </row>
    <row r="1208" spans="3:3">
      <c r="C1208" s="311"/>
    </row>
    <row r="1209" spans="3:3">
      <c r="C1209" s="311"/>
    </row>
    <row r="1210" spans="3:3">
      <c r="C1210" s="311"/>
    </row>
    <row r="1211" spans="3:3">
      <c r="C1211" s="311"/>
    </row>
    <row r="1212" spans="3:3">
      <c r="C1212" s="311"/>
    </row>
    <row r="1213" spans="3:3">
      <c r="C1213" s="311"/>
    </row>
    <row r="1214" spans="3:3">
      <c r="C1214" s="311"/>
    </row>
    <row r="1215" spans="3:3">
      <c r="C1215" s="311"/>
    </row>
    <row r="1216" spans="3:3">
      <c r="C1216" s="311"/>
    </row>
    <row r="1217" spans="3:3">
      <c r="C1217" s="311"/>
    </row>
    <row r="1218" spans="3:3">
      <c r="C1218" s="311"/>
    </row>
    <row r="1219" spans="3:3">
      <c r="C1219" s="311"/>
    </row>
    <row r="1220" spans="3:3">
      <c r="C1220" s="311"/>
    </row>
    <row r="1221" spans="3:3">
      <c r="C1221" s="311"/>
    </row>
    <row r="1222" spans="3:3">
      <c r="C1222" s="311"/>
    </row>
    <row r="1223" spans="3:3">
      <c r="C1223" s="311"/>
    </row>
    <row r="1224" spans="3:3">
      <c r="C1224" s="311"/>
    </row>
    <row r="1225" spans="3:3">
      <c r="C1225" s="311"/>
    </row>
    <row r="1226" spans="3:3">
      <c r="C1226" s="311"/>
    </row>
    <row r="1227" spans="3:3">
      <c r="C1227" s="311"/>
    </row>
    <row r="1228" spans="3:3">
      <c r="C1228" s="311"/>
    </row>
    <row r="1229" spans="3:3">
      <c r="C1229" s="311"/>
    </row>
    <row r="1230" spans="3:3">
      <c r="C1230" s="311"/>
    </row>
    <row r="1231" spans="3:3">
      <c r="C1231" s="311"/>
    </row>
    <row r="1232" spans="3:3">
      <c r="C1232" s="311"/>
    </row>
    <row r="1233" spans="3:3">
      <c r="C1233" s="311"/>
    </row>
    <row r="1234" spans="3:3">
      <c r="C1234" s="311"/>
    </row>
    <row r="1235" spans="3:3">
      <c r="C1235" s="311"/>
    </row>
    <row r="1236" spans="3:3">
      <c r="C1236" s="311"/>
    </row>
    <row r="1237" spans="3:3">
      <c r="C1237" s="311"/>
    </row>
    <row r="1238" spans="3:3">
      <c r="C1238" s="311"/>
    </row>
    <row r="1239" spans="3:3">
      <c r="C1239" s="311"/>
    </row>
    <row r="1240" spans="3:3">
      <c r="C1240" s="311"/>
    </row>
    <row r="1241" spans="3:3">
      <c r="C1241" s="311"/>
    </row>
    <row r="1242" spans="3:3">
      <c r="C1242" s="311"/>
    </row>
    <row r="1243" spans="3:3">
      <c r="C1243" s="311"/>
    </row>
    <row r="1244" spans="3:3">
      <c r="C1244" s="311"/>
    </row>
    <row r="1245" spans="3:3">
      <c r="C1245" s="311"/>
    </row>
    <row r="1246" spans="3:3">
      <c r="C1246" s="311"/>
    </row>
    <row r="1247" spans="3:3">
      <c r="C1247" s="311"/>
    </row>
    <row r="1248" spans="3:3">
      <c r="C1248" s="311"/>
    </row>
    <row r="1249" spans="3:3">
      <c r="C1249" s="311"/>
    </row>
    <row r="1250" spans="3:3">
      <c r="C1250" s="311"/>
    </row>
    <row r="1251" spans="3:3">
      <c r="C1251" s="311"/>
    </row>
    <row r="1252" spans="3:3">
      <c r="C1252" s="311"/>
    </row>
    <row r="1253" spans="3:3">
      <c r="C1253" s="311"/>
    </row>
    <row r="1254" spans="3:3">
      <c r="C1254" s="311"/>
    </row>
    <row r="1255" spans="3:3">
      <c r="C1255" s="311"/>
    </row>
    <row r="1256" spans="3:3">
      <c r="C1256" s="311"/>
    </row>
    <row r="1257" spans="3:3">
      <c r="C1257" s="311"/>
    </row>
    <row r="1258" spans="3:3">
      <c r="C1258" s="311"/>
    </row>
    <row r="1259" spans="3:3">
      <c r="C1259" s="311"/>
    </row>
    <row r="1260" spans="3:3">
      <c r="C1260" s="311"/>
    </row>
    <row r="1261" spans="3:3">
      <c r="C1261" s="311"/>
    </row>
    <row r="1262" spans="3:3">
      <c r="C1262" s="311"/>
    </row>
    <row r="1263" spans="3:3">
      <c r="C1263" s="311"/>
    </row>
    <row r="1264" spans="3:3">
      <c r="C1264" s="311"/>
    </row>
    <row r="1265" spans="3:3">
      <c r="C1265" s="311"/>
    </row>
    <row r="1266" spans="3:3">
      <c r="C1266" s="311"/>
    </row>
    <row r="1267" spans="3:3">
      <c r="C1267" s="311"/>
    </row>
    <row r="1268" spans="3:3">
      <c r="C1268" s="311"/>
    </row>
    <row r="1269" spans="3:3">
      <c r="C1269" s="311"/>
    </row>
    <row r="1270" spans="3:3">
      <c r="C1270" s="311"/>
    </row>
    <row r="1271" spans="3:3">
      <c r="C1271" s="311"/>
    </row>
    <row r="1272" spans="3:3">
      <c r="C1272" s="311"/>
    </row>
    <row r="1273" spans="3:3">
      <c r="C1273" s="311"/>
    </row>
    <row r="1274" spans="3:3">
      <c r="C1274" s="311"/>
    </row>
    <row r="1275" spans="3:3">
      <c r="C1275" s="311"/>
    </row>
    <row r="1276" spans="3:3">
      <c r="C1276" s="311"/>
    </row>
    <row r="1277" spans="3:3">
      <c r="C1277" s="311"/>
    </row>
    <row r="1278" spans="3:3">
      <c r="C1278" s="311"/>
    </row>
    <row r="1279" spans="3:3">
      <c r="C1279" s="311"/>
    </row>
    <row r="1280" spans="3:3">
      <c r="C1280" s="311"/>
    </row>
    <row r="1281" spans="3:3">
      <c r="C1281" s="311"/>
    </row>
    <row r="1282" spans="3:3">
      <c r="C1282" s="311"/>
    </row>
    <row r="1283" spans="3:3">
      <c r="C1283" s="311"/>
    </row>
    <row r="1284" spans="3:3">
      <c r="C1284" s="311"/>
    </row>
    <row r="1285" spans="3:3">
      <c r="C1285" s="311"/>
    </row>
    <row r="1286" spans="3:3">
      <c r="C1286" s="311"/>
    </row>
    <row r="1287" spans="3:3">
      <c r="C1287" s="311"/>
    </row>
    <row r="1288" spans="3:3">
      <c r="C1288" s="311"/>
    </row>
    <row r="1289" spans="3:3">
      <c r="C1289" s="311"/>
    </row>
    <row r="1290" spans="3:3">
      <c r="C1290" s="311"/>
    </row>
    <row r="1291" spans="3:3">
      <c r="C1291" s="311"/>
    </row>
    <row r="1292" spans="3:3">
      <c r="C1292" s="311"/>
    </row>
    <row r="1293" spans="3:3">
      <c r="C1293" s="311"/>
    </row>
    <row r="1294" spans="3:3">
      <c r="C1294" s="311"/>
    </row>
    <row r="1295" spans="3:3">
      <c r="C1295" s="311"/>
    </row>
    <row r="1296" spans="3:3">
      <c r="C1296" s="311"/>
    </row>
    <row r="1297" spans="3:3">
      <c r="C1297" s="311"/>
    </row>
    <row r="1298" spans="3:3">
      <c r="C1298" s="311"/>
    </row>
    <row r="1299" spans="3:3">
      <c r="C1299" s="311"/>
    </row>
    <row r="1300" spans="3:3">
      <c r="C1300" s="311"/>
    </row>
    <row r="1301" spans="3:3">
      <c r="C1301" s="311"/>
    </row>
    <row r="1302" spans="3:3">
      <c r="C1302" s="311"/>
    </row>
    <row r="1303" spans="3:3">
      <c r="C1303" s="311"/>
    </row>
    <row r="1304" spans="3:3">
      <c r="C1304" s="311"/>
    </row>
    <row r="1305" spans="3:3">
      <c r="C1305" s="311"/>
    </row>
    <row r="1306" spans="3:3">
      <c r="C1306" s="311"/>
    </row>
    <row r="1307" spans="3:3">
      <c r="C1307" s="311"/>
    </row>
    <row r="1308" spans="3:3">
      <c r="C1308" s="311"/>
    </row>
    <row r="1309" spans="3:3">
      <c r="C1309" s="311"/>
    </row>
    <row r="1310" spans="3:3">
      <c r="C1310" s="311"/>
    </row>
    <row r="1311" spans="3:3">
      <c r="C1311" s="311"/>
    </row>
    <row r="1312" spans="3:3">
      <c r="C1312" s="311"/>
    </row>
    <row r="1313" spans="3:3">
      <c r="C1313" s="311"/>
    </row>
    <row r="1314" spans="3:3">
      <c r="C1314" s="311"/>
    </row>
    <row r="1315" spans="3:3">
      <c r="C1315" s="311"/>
    </row>
    <row r="1316" spans="3:3">
      <c r="C1316" s="311"/>
    </row>
    <row r="1317" spans="3:3">
      <c r="C1317" s="311"/>
    </row>
    <row r="1318" spans="3:3">
      <c r="C1318" s="311"/>
    </row>
    <row r="1319" spans="3:3">
      <c r="C1319" s="311"/>
    </row>
    <row r="1320" spans="3:3">
      <c r="C1320" s="311"/>
    </row>
    <row r="1321" spans="3:3">
      <c r="C1321" s="311"/>
    </row>
    <row r="1322" spans="3:3">
      <c r="C1322" s="311"/>
    </row>
    <row r="1323" spans="3:3">
      <c r="C1323" s="311"/>
    </row>
    <row r="1324" spans="3:3">
      <c r="C1324" s="311"/>
    </row>
    <row r="1325" spans="3:3">
      <c r="C1325" s="311"/>
    </row>
    <row r="1326" spans="3:3">
      <c r="C1326" s="311"/>
    </row>
    <row r="1327" spans="3:3">
      <c r="C1327" s="311"/>
    </row>
    <row r="1328" spans="3:3">
      <c r="C1328" s="311"/>
    </row>
    <row r="1329" spans="3:3">
      <c r="C1329" s="311"/>
    </row>
    <row r="1330" spans="3:3">
      <c r="C1330" s="311"/>
    </row>
    <row r="1331" spans="3:3">
      <c r="C1331" s="311"/>
    </row>
    <row r="1332" spans="3:3">
      <c r="C1332" s="311"/>
    </row>
    <row r="1333" spans="3:3">
      <c r="C1333" s="311"/>
    </row>
    <row r="1334" spans="3:3">
      <c r="C1334" s="311"/>
    </row>
    <row r="1335" spans="3:3">
      <c r="C1335" s="311"/>
    </row>
    <row r="1336" spans="3:3">
      <c r="C1336" s="311"/>
    </row>
    <row r="1337" spans="3:3">
      <c r="C1337" s="311"/>
    </row>
    <row r="1338" spans="3:3">
      <c r="C1338" s="311"/>
    </row>
    <row r="1339" spans="3:3">
      <c r="C1339" s="311"/>
    </row>
    <row r="1340" spans="3:3">
      <c r="C1340" s="311"/>
    </row>
    <row r="1341" spans="3:3">
      <c r="C1341" s="311"/>
    </row>
    <row r="1342" spans="3:3">
      <c r="C1342" s="311"/>
    </row>
    <row r="1343" spans="3:3">
      <c r="C1343" s="311"/>
    </row>
    <row r="1344" spans="3:3">
      <c r="C1344" s="311"/>
    </row>
    <row r="1345" spans="3:3">
      <c r="C1345" s="311"/>
    </row>
    <row r="1346" spans="3:3">
      <c r="C1346" s="311"/>
    </row>
    <row r="1347" spans="3:3">
      <c r="C1347" s="311"/>
    </row>
    <row r="1348" spans="3:3">
      <c r="C1348" s="311"/>
    </row>
    <row r="1349" spans="3:3">
      <c r="C1349" s="311"/>
    </row>
    <row r="1350" spans="3:3">
      <c r="C1350" s="311"/>
    </row>
    <row r="1351" spans="3:3">
      <c r="C1351" s="311"/>
    </row>
    <row r="1352" spans="3:3">
      <c r="C1352" s="311"/>
    </row>
    <row r="1353" spans="3:3">
      <c r="C1353" s="311"/>
    </row>
    <row r="1354" spans="3:3">
      <c r="C1354" s="311"/>
    </row>
    <row r="1355" spans="3:3">
      <c r="C1355" s="311"/>
    </row>
    <row r="1356" spans="3:3">
      <c r="C1356" s="311"/>
    </row>
    <row r="1357" spans="3:3">
      <c r="C1357" s="311"/>
    </row>
    <row r="1358" spans="3:3">
      <c r="C1358" s="311"/>
    </row>
    <row r="1359" spans="3:3">
      <c r="C1359" s="311"/>
    </row>
    <row r="1360" spans="3:3">
      <c r="C1360" s="311"/>
    </row>
    <row r="1361" spans="3:3">
      <c r="C1361" s="311"/>
    </row>
    <row r="1362" spans="3:3">
      <c r="C1362" s="311"/>
    </row>
    <row r="1363" spans="3:3">
      <c r="C1363" s="311"/>
    </row>
    <row r="1364" spans="3:3">
      <c r="C1364" s="311"/>
    </row>
    <row r="1365" spans="3:3">
      <c r="C1365" s="311"/>
    </row>
    <row r="1366" spans="3:3">
      <c r="C1366" s="311"/>
    </row>
    <row r="1367" spans="3:3">
      <c r="C1367" s="311"/>
    </row>
    <row r="1368" spans="3:3">
      <c r="C1368" s="311"/>
    </row>
    <row r="1369" spans="3:3">
      <c r="C1369" s="311"/>
    </row>
    <row r="1370" spans="3:3">
      <c r="C1370" s="311"/>
    </row>
    <row r="1371" spans="3:3">
      <c r="C1371" s="311"/>
    </row>
    <row r="1372" spans="3:3">
      <c r="C1372" s="311"/>
    </row>
    <row r="1373" spans="3:3">
      <c r="C1373" s="311"/>
    </row>
    <row r="1374" spans="3:3">
      <c r="C1374" s="311"/>
    </row>
    <row r="1375" spans="3:3">
      <c r="C1375" s="311"/>
    </row>
    <row r="1376" spans="3:3">
      <c r="C1376" s="311"/>
    </row>
    <row r="1377" spans="3:3">
      <c r="C1377" s="311"/>
    </row>
    <row r="1378" spans="3:3">
      <c r="C1378" s="311"/>
    </row>
    <row r="1379" spans="3:3">
      <c r="C1379" s="311"/>
    </row>
    <row r="1380" spans="3:3">
      <c r="C1380" s="311"/>
    </row>
    <row r="1381" spans="3:3">
      <c r="C1381" s="311"/>
    </row>
    <row r="1382" spans="3:3">
      <c r="C1382" s="311"/>
    </row>
    <row r="1383" spans="3:3">
      <c r="C1383" s="311"/>
    </row>
    <row r="1384" spans="3:3">
      <c r="C1384" s="311"/>
    </row>
    <row r="1385" spans="3:3">
      <c r="C1385" s="311"/>
    </row>
    <row r="1386" spans="3:3">
      <c r="C1386" s="311"/>
    </row>
    <row r="1387" spans="3:3">
      <c r="C1387" s="311"/>
    </row>
    <row r="1388" spans="3:3">
      <c r="C1388" s="311"/>
    </row>
    <row r="1389" spans="3:3">
      <c r="C1389" s="311"/>
    </row>
    <row r="1390" spans="3:3">
      <c r="C1390" s="311"/>
    </row>
    <row r="1391" spans="3:3">
      <c r="C1391" s="311"/>
    </row>
    <row r="1392" spans="3:3">
      <c r="C1392" s="311"/>
    </row>
    <row r="1393" spans="3:3">
      <c r="C1393" s="311"/>
    </row>
    <row r="1394" spans="3:3">
      <c r="C1394" s="311"/>
    </row>
    <row r="1395" spans="3:3">
      <c r="C1395" s="311"/>
    </row>
    <row r="1396" spans="3:3">
      <c r="C1396" s="311"/>
    </row>
    <row r="1397" spans="3:3">
      <c r="C1397" s="311"/>
    </row>
    <row r="1398" spans="3:3">
      <c r="C1398" s="311"/>
    </row>
    <row r="1399" spans="3:3">
      <c r="C1399" s="311"/>
    </row>
    <row r="1400" spans="3:3">
      <c r="C1400" s="311"/>
    </row>
    <row r="1401" spans="3:3">
      <c r="C1401" s="311"/>
    </row>
    <row r="1402" spans="3:3">
      <c r="C1402" s="311"/>
    </row>
    <row r="1403" spans="3:3">
      <c r="C1403" s="311"/>
    </row>
    <row r="1404" spans="3:3">
      <c r="C1404" s="311"/>
    </row>
    <row r="1405" spans="3:3">
      <c r="C1405" s="311"/>
    </row>
    <row r="1406" spans="3:3">
      <c r="C1406" s="311"/>
    </row>
    <row r="1407" spans="3:3">
      <c r="C1407" s="311"/>
    </row>
    <row r="1408" spans="3:3">
      <c r="C1408" s="311"/>
    </row>
    <row r="1409" spans="3:3">
      <c r="C1409" s="311"/>
    </row>
    <row r="1410" spans="3:3">
      <c r="C1410" s="311"/>
    </row>
    <row r="1411" spans="3:3">
      <c r="C1411" s="311"/>
    </row>
    <row r="1412" spans="3:3">
      <c r="C1412" s="311"/>
    </row>
    <row r="1413" spans="3:3">
      <c r="C1413" s="311"/>
    </row>
    <row r="1414" spans="3:3">
      <c r="C1414" s="311"/>
    </row>
    <row r="1415" spans="3:3">
      <c r="C1415" s="311"/>
    </row>
    <row r="1416" spans="3:3">
      <c r="C1416" s="311"/>
    </row>
    <row r="1417" spans="3:3">
      <c r="C1417" s="311"/>
    </row>
    <row r="1418" spans="3:3">
      <c r="C1418" s="311"/>
    </row>
    <row r="1419" spans="3:3">
      <c r="C1419" s="311"/>
    </row>
    <row r="1420" spans="3:3">
      <c r="C1420" s="311"/>
    </row>
    <row r="1421" spans="3:3">
      <c r="C1421" s="311"/>
    </row>
    <row r="1422" spans="3:3">
      <c r="C1422" s="311"/>
    </row>
    <row r="1423" spans="3:3">
      <c r="C1423" s="311"/>
    </row>
    <row r="1424" spans="3:3">
      <c r="C1424" s="311"/>
    </row>
    <row r="1425" spans="3:3">
      <c r="C1425" s="311"/>
    </row>
    <row r="1426" spans="3:3">
      <c r="C1426" s="311"/>
    </row>
    <row r="1427" spans="3:3">
      <c r="C1427" s="311"/>
    </row>
    <row r="1428" spans="3:3">
      <c r="C1428" s="311"/>
    </row>
    <row r="1429" spans="3:3">
      <c r="C1429" s="311"/>
    </row>
    <row r="1430" spans="3:3">
      <c r="C1430" s="311"/>
    </row>
    <row r="1431" spans="3:3">
      <c r="C1431" s="311"/>
    </row>
    <row r="1432" spans="3:3">
      <c r="C1432" s="311"/>
    </row>
    <row r="1433" spans="3:3">
      <c r="C1433" s="311"/>
    </row>
    <row r="1434" spans="3:3">
      <c r="C1434" s="311"/>
    </row>
    <row r="1435" spans="3:3">
      <c r="C1435" s="311"/>
    </row>
    <row r="1436" spans="3:3">
      <c r="C1436" s="311"/>
    </row>
    <row r="1437" spans="3:3">
      <c r="C1437" s="311"/>
    </row>
    <row r="1438" spans="3:3">
      <c r="C1438" s="311"/>
    </row>
    <row r="1439" spans="3:3">
      <c r="C1439" s="311"/>
    </row>
    <row r="1440" spans="3:3">
      <c r="C1440" s="311"/>
    </row>
    <row r="1441" spans="3:3">
      <c r="C1441" s="311"/>
    </row>
    <row r="1442" spans="3:3">
      <c r="C1442" s="311"/>
    </row>
    <row r="1443" spans="3:3">
      <c r="C1443" s="311"/>
    </row>
    <row r="1444" spans="3:3">
      <c r="C1444" s="311"/>
    </row>
    <row r="1445" spans="3:3">
      <c r="C1445" s="311"/>
    </row>
    <row r="1446" spans="3:3">
      <c r="C1446" s="311"/>
    </row>
    <row r="1447" spans="3:3">
      <c r="C1447" s="311"/>
    </row>
    <row r="1448" spans="3:3">
      <c r="C1448" s="311"/>
    </row>
    <row r="1449" spans="3:3">
      <c r="C1449" s="311"/>
    </row>
    <row r="1450" spans="3:3">
      <c r="C1450" s="311"/>
    </row>
    <row r="1451" spans="3:3">
      <c r="C1451" s="311"/>
    </row>
    <row r="1452" spans="3:3">
      <c r="C1452" s="311"/>
    </row>
    <row r="1453" spans="3:3">
      <c r="C1453" s="311"/>
    </row>
    <row r="1454" spans="3:3">
      <c r="C1454" s="311"/>
    </row>
    <row r="1455" spans="3:3">
      <c r="C1455" s="311"/>
    </row>
    <row r="1456" spans="3:3">
      <c r="C1456" s="311"/>
    </row>
    <row r="1457" spans="3:3">
      <c r="C1457" s="311"/>
    </row>
    <row r="1458" spans="3:3">
      <c r="C1458" s="311"/>
    </row>
    <row r="1459" spans="3:3">
      <c r="C1459" s="311"/>
    </row>
    <row r="1460" spans="3:3">
      <c r="C1460" s="311"/>
    </row>
    <row r="1461" spans="3:3">
      <c r="C1461" s="311"/>
    </row>
    <row r="1462" spans="3:3">
      <c r="C1462" s="311"/>
    </row>
    <row r="1463" spans="3:3">
      <c r="C1463" s="311"/>
    </row>
    <row r="1464" spans="3:3">
      <c r="C1464" s="311"/>
    </row>
    <row r="1465" spans="3:3">
      <c r="C1465" s="311"/>
    </row>
    <row r="1466" spans="3:3">
      <c r="C1466" s="311"/>
    </row>
    <row r="1467" spans="3:3">
      <c r="C1467" s="311"/>
    </row>
    <row r="1468" spans="3:3">
      <c r="C1468" s="311"/>
    </row>
    <row r="1469" spans="3:3">
      <c r="C1469" s="311"/>
    </row>
    <row r="1470" spans="3:3">
      <c r="C1470" s="311"/>
    </row>
    <row r="1471" spans="3:3">
      <c r="C1471" s="311"/>
    </row>
    <row r="1472" spans="3:3">
      <c r="C1472" s="311"/>
    </row>
    <row r="1473" spans="3:3">
      <c r="C1473" s="311"/>
    </row>
    <row r="1474" spans="3:3">
      <c r="C1474" s="311"/>
    </row>
    <row r="1475" spans="3:3">
      <c r="C1475" s="311"/>
    </row>
    <row r="1476" spans="3:3">
      <c r="C1476" s="311"/>
    </row>
    <row r="1477" spans="3:3">
      <c r="C1477" s="311"/>
    </row>
    <row r="1478" spans="3:3">
      <c r="C1478" s="311"/>
    </row>
    <row r="1479" spans="3:3">
      <c r="C1479" s="311"/>
    </row>
    <row r="1480" spans="3:3">
      <c r="C1480" s="311"/>
    </row>
    <row r="1481" spans="3:3">
      <c r="C1481" s="311"/>
    </row>
    <row r="1482" spans="3:3">
      <c r="C1482" s="311"/>
    </row>
    <row r="1483" spans="3:3">
      <c r="C1483" s="311"/>
    </row>
    <row r="1484" spans="3:3">
      <c r="C1484" s="311"/>
    </row>
    <row r="1485" spans="3:3">
      <c r="C1485" s="311"/>
    </row>
    <row r="1486" spans="3:3">
      <c r="C1486" s="311"/>
    </row>
    <row r="1487" spans="3:3">
      <c r="C1487" s="311"/>
    </row>
    <row r="1488" spans="3:3">
      <c r="C1488" s="311"/>
    </row>
    <row r="1489" spans="3:3">
      <c r="C1489" s="311"/>
    </row>
    <row r="1490" spans="3:3">
      <c r="C1490" s="311"/>
    </row>
    <row r="1491" spans="3:3">
      <c r="C1491" s="311"/>
    </row>
    <row r="1492" spans="3:3">
      <c r="C1492" s="311"/>
    </row>
    <row r="1493" spans="3:3">
      <c r="C1493" s="311"/>
    </row>
    <row r="1494" spans="3:3">
      <c r="C1494" s="311"/>
    </row>
    <row r="1495" spans="3:3">
      <c r="C1495" s="311"/>
    </row>
    <row r="1496" spans="3:3">
      <c r="C1496" s="311"/>
    </row>
    <row r="1497" spans="3:3">
      <c r="C1497" s="311"/>
    </row>
    <row r="1498" spans="3:3">
      <c r="C1498" s="311"/>
    </row>
    <row r="1499" spans="3:3">
      <c r="C1499" s="311"/>
    </row>
    <row r="1500" spans="3:3">
      <c r="C1500" s="311"/>
    </row>
    <row r="1501" spans="3:3">
      <c r="C1501" s="311"/>
    </row>
    <row r="1502" spans="3:3">
      <c r="C1502" s="311"/>
    </row>
    <row r="1503" spans="3:3">
      <c r="C1503" s="311"/>
    </row>
    <row r="1504" spans="3:3">
      <c r="C1504" s="311"/>
    </row>
    <row r="1505" spans="3:3">
      <c r="C1505" s="311"/>
    </row>
    <row r="1506" spans="3:3">
      <c r="C1506" s="311"/>
    </row>
    <row r="1507" spans="3:3">
      <c r="C1507" s="311"/>
    </row>
    <row r="1508" spans="3:3">
      <c r="C1508" s="311"/>
    </row>
    <row r="1509" spans="3:3">
      <c r="C1509" s="311"/>
    </row>
    <row r="1510" spans="3:3">
      <c r="C1510" s="311"/>
    </row>
    <row r="1511" spans="3:3">
      <c r="C1511" s="311"/>
    </row>
    <row r="1512" spans="3:3">
      <c r="C1512" s="311"/>
    </row>
    <row r="1513" spans="3:3">
      <c r="C1513" s="311"/>
    </row>
    <row r="1514" spans="3:3">
      <c r="C1514" s="311"/>
    </row>
    <row r="1515" spans="3:3">
      <c r="C1515" s="311"/>
    </row>
    <row r="1516" spans="3:3">
      <c r="C1516" s="311"/>
    </row>
    <row r="1517" spans="3:3">
      <c r="C1517" s="311"/>
    </row>
    <row r="1518" spans="3:3">
      <c r="C1518" s="311"/>
    </row>
    <row r="1519" spans="3:3">
      <c r="C1519" s="311"/>
    </row>
    <row r="1520" spans="3:3">
      <c r="C1520" s="311"/>
    </row>
    <row r="1521" spans="3:3">
      <c r="C1521" s="311"/>
    </row>
    <row r="1522" spans="3:3">
      <c r="C1522" s="311"/>
    </row>
    <row r="1523" spans="3:3">
      <c r="C1523" s="311"/>
    </row>
    <row r="1524" spans="3:3">
      <c r="C1524" s="311"/>
    </row>
    <row r="1525" spans="3:3">
      <c r="C1525" s="311"/>
    </row>
    <row r="1526" spans="3:3">
      <c r="C1526" s="311"/>
    </row>
    <row r="1527" spans="3:3">
      <c r="C1527" s="311"/>
    </row>
    <row r="1528" spans="3:3">
      <c r="C1528" s="311"/>
    </row>
    <row r="1529" spans="3:3">
      <c r="C1529" s="311"/>
    </row>
    <row r="1530" spans="3:3">
      <c r="C1530" s="311"/>
    </row>
    <row r="1531" spans="3:3">
      <c r="C1531" s="311"/>
    </row>
    <row r="1532" spans="3:3">
      <c r="C1532" s="311"/>
    </row>
    <row r="1533" spans="3:3">
      <c r="C1533" s="311"/>
    </row>
    <row r="1534" spans="3:3">
      <c r="C1534" s="311"/>
    </row>
    <row r="1535" spans="3:3">
      <c r="C1535" s="311"/>
    </row>
    <row r="1536" spans="3:3">
      <c r="C1536" s="311"/>
    </row>
    <row r="1537" spans="3:3">
      <c r="C1537" s="311"/>
    </row>
    <row r="1538" spans="3:3">
      <c r="C1538" s="311"/>
    </row>
    <row r="1539" spans="3:3">
      <c r="C1539" s="311"/>
    </row>
    <row r="1540" spans="3:3">
      <c r="C1540" s="311"/>
    </row>
    <row r="1541" spans="3:3">
      <c r="C1541" s="311"/>
    </row>
    <row r="1542" spans="3:3">
      <c r="C1542" s="311"/>
    </row>
    <row r="1543" spans="3:3">
      <c r="C1543" s="311"/>
    </row>
    <row r="1544" spans="3:3">
      <c r="C1544" s="311"/>
    </row>
    <row r="1545" spans="3:3">
      <c r="C1545" s="311"/>
    </row>
    <row r="1546" spans="3:3">
      <c r="C1546" s="311"/>
    </row>
    <row r="1547" spans="3:3">
      <c r="C1547" s="311"/>
    </row>
    <row r="1548" spans="3:3">
      <c r="C1548" s="311"/>
    </row>
    <row r="1549" spans="3:3">
      <c r="C1549" s="311"/>
    </row>
    <row r="1550" spans="3:3">
      <c r="C1550" s="311"/>
    </row>
    <row r="1551" spans="3:3">
      <c r="C1551" s="311"/>
    </row>
    <row r="1552" spans="3:3">
      <c r="C1552" s="311"/>
    </row>
    <row r="1553" spans="3:3">
      <c r="C1553" s="311"/>
    </row>
    <row r="1554" spans="3:3">
      <c r="C1554" s="311"/>
    </row>
    <row r="1555" spans="3:3">
      <c r="C1555" s="311"/>
    </row>
    <row r="1556" spans="3:3">
      <c r="C1556" s="311"/>
    </row>
    <row r="1557" spans="3:3">
      <c r="C1557" s="311"/>
    </row>
    <row r="1558" spans="3:3">
      <c r="C1558" s="311"/>
    </row>
    <row r="1559" spans="3:3">
      <c r="C1559" s="311"/>
    </row>
    <row r="1560" spans="3:3">
      <c r="C1560" s="311"/>
    </row>
    <row r="1561" spans="3:3">
      <c r="C1561" s="311"/>
    </row>
    <row r="1562" spans="3:3">
      <c r="C1562" s="311"/>
    </row>
    <row r="1563" spans="3:3">
      <c r="C1563" s="311"/>
    </row>
    <row r="1564" spans="3:3">
      <c r="C1564" s="311"/>
    </row>
    <row r="1565" spans="3:3">
      <c r="C1565" s="311"/>
    </row>
    <row r="1566" spans="3:3">
      <c r="C1566" s="311"/>
    </row>
    <row r="1567" spans="3:3">
      <c r="C1567" s="311"/>
    </row>
    <row r="1568" spans="3:3">
      <c r="C1568" s="311"/>
    </row>
    <row r="1569" spans="3:3">
      <c r="C1569" s="311"/>
    </row>
    <row r="1570" spans="3:3">
      <c r="C1570" s="311"/>
    </row>
    <row r="1571" spans="3:3">
      <c r="C1571" s="311"/>
    </row>
    <row r="1572" spans="3:3">
      <c r="C1572" s="311"/>
    </row>
    <row r="1573" spans="3:3">
      <c r="C1573" s="311"/>
    </row>
    <row r="1574" spans="3:3">
      <c r="C1574" s="311"/>
    </row>
    <row r="1575" spans="3:3">
      <c r="C1575" s="311"/>
    </row>
    <row r="1576" spans="3:3">
      <c r="C1576" s="311"/>
    </row>
    <row r="1577" spans="3:3">
      <c r="C1577" s="311"/>
    </row>
    <row r="1578" spans="3:3">
      <c r="C1578" s="311"/>
    </row>
    <row r="1579" spans="3:3">
      <c r="C1579" s="311"/>
    </row>
    <row r="1580" spans="3:3">
      <c r="C1580" s="311"/>
    </row>
    <row r="1581" spans="3:3">
      <c r="C1581" s="311"/>
    </row>
    <row r="1582" spans="3:3">
      <c r="C1582" s="311"/>
    </row>
    <row r="1583" spans="3:3">
      <c r="C1583" s="311"/>
    </row>
    <row r="1584" spans="3:3">
      <c r="C1584" s="311"/>
    </row>
    <row r="1585" spans="3:3">
      <c r="C1585" s="311"/>
    </row>
    <row r="1586" spans="3:3">
      <c r="C1586" s="311"/>
    </row>
    <row r="1587" spans="3:3">
      <c r="C1587" s="311"/>
    </row>
    <row r="1588" spans="3:3">
      <c r="C1588" s="311"/>
    </row>
    <row r="1589" spans="3:3">
      <c r="C1589" s="311"/>
    </row>
    <row r="1590" spans="3:3">
      <c r="C1590" s="311"/>
    </row>
    <row r="1591" spans="3:3">
      <c r="C1591" s="311"/>
    </row>
    <row r="1592" spans="3:3">
      <c r="C1592" s="311"/>
    </row>
    <row r="1593" spans="3:3">
      <c r="C1593" s="311"/>
    </row>
    <row r="1594" spans="3:3">
      <c r="C1594" s="311"/>
    </row>
    <row r="1595" spans="3:3">
      <c r="C1595" s="311"/>
    </row>
    <row r="1596" spans="3:3">
      <c r="C1596" s="311"/>
    </row>
    <row r="1597" spans="3:3">
      <c r="C1597" s="311"/>
    </row>
    <row r="1598" spans="3:3">
      <c r="C1598" s="311"/>
    </row>
    <row r="1599" spans="3:3">
      <c r="C1599" s="311"/>
    </row>
    <row r="1600" spans="3:3">
      <c r="C1600" s="311"/>
    </row>
    <row r="1601" spans="3:3">
      <c r="C1601" s="311"/>
    </row>
    <row r="1602" spans="3:3">
      <c r="C1602" s="311"/>
    </row>
    <row r="1603" spans="3:3">
      <c r="C1603" s="311"/>
    </row>
    <row r="1604" spans="3:3">
      <c r="C1604" s="311"/>
    </row>
    <row r="1605" spans="3:3">
      <c r="C1605" s="311"/>
    </row>
    <row r="1606" spans="3:3">
      <c r="C1606" s="311"/>
    </row>
    <row r="1607" spans="3:3">
      <c r="C1607" s="311"/>
    </row>
    <row r="1608" spans="3:3">
      <c r="C1608" s="311"/>
    </row>
    <row r="1609" spans="3:3">
      <c r="C1609" s="311"/>
    </row>
    <row r="1610" spans="3:3">
      <c r="C1610" s="311"/>
    </row>
    <row r="1611" spans="3:3">
      <c r="C1611" s="311"/>
    </row>
    <row r="1612" spans="3:3">
      <c r="C1612" s="311"/>
    </row>
    <row r="1613" spans="3:3">
      <c r="C1613" s="311"/>
    </row>
    <row r="1614" spans="3:3">
      <c r="C1614" s="311"/>
    </row>
    <row r="1615" spans="3:3">
      <c r="C1615" s="311"/>
    </row>
    <row r="1616" spans="3:3">
      <c r="C1616" s="311"/>
    </row>
    <row r="1617" spans="3:3">
      <c r="C1617" s="311"/>
    </row>
    <row r="1618" spans="3:3">
      <c r="C1618" s="311"/>
    </row>
    <row r="1619" spans="3:3">
      <c r="C1619" s="311"/>
    </row>
    <row r="1620" spans="3:3">
      <c r="C1620" s="311"/>
    </row>
    <row r="1621" spans="3:3">
      <c r="C1621" s="311"/>
    </row>
    <row r="1622" spans="3:3">
      <c r="C1622" s="311"/>
    </row>
    <row r="1623" spans="3:3">
      <c r="C1623" s="311"/>
    </row>
    <row r="1624" spans="3:3">
      <c r="C1624" s="311"/>
    </row>
    <row r="1625" spans="3:3">
      <c r="C1625" s="311"/>
    </row>
    <row r="1626" spans="3:3">
      <c r="C1626" s="311"/>
    </row>
    <row r="1627" spans="3:3">
      <c r="C1627" s="311"/>
    </row>
    <row r="1628" spans="3:3">
      <c r="C1628" s="311"/>
    </row>
    <row r="1629" spans="3:3">
      <c r="C1629" s="311"/>
    </row>
    <row r="1630" spans="3:3">
      <c r="C1630" s="311"/>
    </row>
    <row r="1631" spans="3:3">
      <c r="C1631" s="311"/>
    </row>
    <row r="1632" spans="3:3">
      <c r="C1632" s="311"/>
    </row>
    <row r="1633" spans="3:3">
      <c r="C1633" s="311"/>
    </row>
    <row r="1634" spans="3:3">
      <c r="C1634" s="311"/>
    </row>
    <row r="1635" spans="3:3">
      <c r="C1635" s="311"/>
    </row>
    <row r="1636" spans="3:3">
      <c r="C1636" s="311"/>
    </row>
    <row r="1637" spans="3:3">
      <c r="C1637" s="311"/>
    </row>
    <row r="1638" spans="3:3">
      <c r="C1638" s="311"/>
    </row>
    <row r="1639" spans="3:3">
      <c r="C1639" s="311"/>
    </row>
    <row r="1640" spans="3:3">
      <c r="C1640" s="311"/>
    </row>
    <row r="1641" spans="3:3">
      <c r="C1641" s="311"/>
    </row>
    <row r="1642" spans="3:3">
      <c r="C1642" s="311"/>
    </row>
    <row r="1643" spans="3:3">
      <c r="C1643" s="311"/>
    </row>
    <row r="1644" spans="3:3">
      <c r="C1644" s="311"/>
    </row>
    <row r="1645" spans="3:3">
      <c r="C1645" s="311"/>
    </row>
    <row r="1646" spans="3:3">
      <c r="C1646" s="311"/>
    </row>
    <row r="1647" spans="3:3">
      <c r="C1647" s="311"/>
    </row>
    <row r="1648" spans="3:3">
      <c r="C1648" s="311"/>
    </row>
    <row r="1649" spans="3:3">
      <c r="C1649" s="311"/>
    </row>
    <row r="1650" spans="3:3">
      <c r="C1650" s="311"/>
    </row>
    <row r="1651" spans="3:3">
      <c r="C1651" s="311"/>
    </row>
    <row r="1652" spans="3:3">
      <c r="C1652" s="311"/>
    </row>
    <row r="1653" spans="3:3">
      <c r="C1653" s="311"/>
    </row>
    <row r="1654" spans="3:3">
      <c r="C1654" s="311"/>
    </row>
    <row r="1655" spans="3:3">
      <c r="C1655" s="311"/>
    </row>
    <row r="1656" spans="3:3">
      <c r="C1656" s="311"/>
    </row>
    <row r="1657" spans="3:3">
      <c r="C1657" s="311"/>
    </row>
    <row r="1658" spans="3:3">
      <c r="C1658" s="311"/>
    </row>
    <row r="1659" spans="3:3">
      <c r="C1659" s="311"/>
    </row>
    <row r="1660" spans="3:3">
      <c r="C1660" s="311"/>
    </row>
    <row r="1661" spans="3:3">
      <c r="C1661" s="311"/>
    </row>
    <row r="1662" spans="3:3">
      <c r="C1662" s="311"/>
    </row>
    <row r="1663" spans="3:3">
      <c r="C1663" s="311"/>
    </row>
    <row r="1664" spans="3:3">
      <c r="C1664" s="311"/>
    </row>
    <row r="1665" spans="3:3">
      <c r="C1665" s="311"/>
    </row>
    <row r="1666" spans="3:3">
      <c r="C1666" s="311"/>
    </row>
    <row r="1667" spans="3:3">
      <c r="C1667" s="311"/>
    </row>
    <row r="1668" spans="3:3">
      <c r="C1668" s="311"/>
    </row>
    <row r="1669" spans="3:3">
      <c r="C1669" s="311"/>
    </row>
    <row r="1670" spans="3:3">
      <c r="C1670" s="311"/>
    </row>
    <row r="1671" spans="3:3">
      <c r="C1671" s="311"/>
    </row>
    <row r="1672" spans="3:3">
      <c r="C1672" s="311"/>
    </row>
    <row r="1673" spans="3:3">
      <c r="C1673" s="311"/>
    </row>
    <row r="1674" spans="3:3">
      <c r="C1674" s="311"/>
    </row>
    <row r="1675" spans="3:3">
      <c r="C1675" s="311"/>
    </row>
    <row r="1676" spans="3:3">
      <c r="C1676" s="311"/>
    </row>
    <row r="1677" spans="3:3">
      <c r="C1677" s="311"/>
    </row>
    <row r="1678" spans="3:3">
      <c r="C1678" s="311"/>
    </row>
    <row r="1679" spans="3:3">
      <c r="C1679" s="311"/>
    </row>
    <row r="1680" spans="3:3">
      <c r="C1680" s="311"/>
    </row>
    <row r="1681" spans="3:3">
      <c r="C1681" s="311"/>
    </row>
    <row r="1682" spans="3:3">
      <c r="C1682" s="311"/>
    </row>
    <row r="1683" spans="3:3">
      <c r="C1683" s="311"/>
    </row>
    <row r="1684" spans="3:3">
      <c r="C1684" s="311"/>
    </row>
    <row r="1685" spans="3:3">
      <c r="C1685" s="311"/>
    </row>
    <row r="1686" spans="3:3">
      <c r="C1686" s="311"/>
    </row>
    <row r="1687" spans="3:3">
      <c r="C1687" s="311"/>
    </row>
    <row r="1688" spans="3:3">
      <c r="C1688" s="311"/>
    </row>
    <row r="1689" spans="3:3">
      <c r="C1689" s="311"/>
    </row>
    <row r="1690" spans="3:3">
      <c r="C1690" s="311"/>
    </row>
    <row r="1691" spans="3:3">
      <c r="C1691" s="311"/>
    </row>
    <row r="1692" spans="3:3">
      <c r="C1692" s="311"/>
    </row>
    <row r="1693" spans="3:3">
      <c r="C1693" s="311"/>
    </row>
    <row r="1694" spans="3:3">
      <c r="C1694" s="311"/>
    </row>
    <row r="1695" spans="3:3">
      <c r="C1695" s="311"/>
    </row>
    <row r="1696" spans="3:3">
      <c r="C1696" s="311"/>
    </row>
    <row r="1697" spans="3:3">
      <c r="C1697" s="311"/>
    </row>
    <row r="1698" spans="3:3">
      <c r="C1698" s="311"/>
    </row>
    <row r="1699" spans="3:3">
      <c r="C1699" s="311"/>
    </row>
    <row r="1700" spans="3:3">
      <c r="C1700" s="311"/>
    </row>
    <row r="1701" spans="3:3">
      <c r="C1701" s="311"/>
    </row>
    <row r="1702" spans="3:3">
      <c r="C1702" s="311"/>
    </row>
    <row r="1703" spans="3:3">
      <c r="C1703" s="311"/>
    </row>
    <row r="1704" spans="3:3">
      <c r="C1704" s="311"/>
    </row>
    <row r="1705" spans="3:3">
      <c r="C1705" s="311"/>
    </row>
    <row r="1706" spans="3:3">
      <c r="C1706" s="311"/>
    </row>
    <row r="1707" spans="3:3">
      <c r="C1707" s="311"/>
    </row>
    <row r="1708" spans="3:3">
      <c r="C1708" s="311"/>
    </row>
    <row r="1709" spans="3:3">
      <c r="C1709" s="311"/>
    </row>
    <row r="1710" spans="3:3">
      <c r="C1710" s="311"/>
    </row>
    <row r="1711" spans="3:3">
      <c r="C1711" s="311"/>
    </row>
    <row r="1712" spans="3:3">
      <c r="C1712" s="311"/>
    </row>
    <row r="1713" spans="3:3">
      <c r="C1713" s="311"/>
    </row>
    <row r="1714" spans="3:3">
      <c r="C1714" s="311"/>
    </row>
    <row r="1715" spans="3:3">
      <c r="C1715" s="311"/>
    </row>
    <row r="1716" spans="3:3">
      <c r="C1716" s="311"/>
    </row>
    <row r="1717" spans="3:3">
      <c r="C1717" s="311"/>
    </row>
    <row r="1718" spans="3:3">
      <c r="C1718" s="311"/>
    </row>
    <row r="1719" spans="3:3">
      <c r="C1719" s="311"/>
    </row>
    <row r="1720" spans="3:3">
      <c r="C1720" s="311"/>
    </row>
    <row r="1721" spans="3:3">
      <c r="C1721" s="311"/>
    </row>
    <row r="1722" spans="3:3">
      <c r="C1722" s="311"/>
    </row>
    <row r="1723" spans="3:3">
      <c r="C1723" s="311"/>
    </row>
    <row r="1724" spans="3:3">
      <c r="C1724" s="311"/>
    </row>
    <row r="1725" spans="3:3">
      <c r="C1725" s="311"/>
    </row>
    <row r="1726" spans="3:3">
      <c r="C1726" s="311"/>
    </row>
    <row r="1727" spans="3:3">
      <c r="C1727" s="311"/>
    </row>
    <row r="1728" spans="3:3">
      <c r="C1728" s="311"/>
    </row>
    <row r="1729" spans="3:3">
      <c r="C1729" s="311"/>
    </row>
    <row r="1730" spans="3:3">
      <c r="C1730" s="311"/>
    </row>
    <row r="1731" spans="3:3">
      <c r="C1731" s="311"/>
    </row>
    <row r="1732" spans="3:3">
      <c r="C1732" s="311"/>
    </row>
    <row r="1733" spans="3:3">
      <c r="C1733" s="311"/>
    </row>
    <row r="1734" spans="3:3">
      <c r="C1734" s="311"/>
    </row>
    <row r="1735" spans="3:3">
      <c r="C1735" s="311"/>
    </row>
    <row r="1736" spans="3:3">
      <c r="C1736" s="311"/>
    </row>
    <row r="1737" spans="3:3">
      <c r="C1737" s="311"/>
    </row>
    <row r="1738" spans="3:3">
      <c r="C1738" s="311"/>
    </row>
    <row r="1739" spans="3:3">
      <c r="C1739" s="311"/>
    </row>
    <row r="1740" spans="3:3">
      <c r="C1740" s="311"/>
    </row>
    <row r="1741" spans="3:3">
      <c r="C1741" s="311"/>
    </row>
    <row r="1742" spans="3:3">
      <c r="C1742" s="311"/>
    </row>
    <row r="1743" spans="3:3">
      <c r="C1743" s="311"/>
    </row>
    <row r="1744" spans="3:3">
      <c r="C1744" s="311"/>
    </row>
    <row r="1745" spans="3:3">
      <c r="C1745" s="311"/>
    </row>
    <row r="1746" spans="3:3">
      <c r="C1746" s="311"/>
    </row>
    <row r="1747" spans="3:3">
      <c r="C1747" s="311"/>
    </row>
    <row r="1748" spans="3:3">
      <c r="C1748" s="311"/>
    </row>
    <row r="1749" spans="3:3">
      <c r="C1749" s="311"/>
    </row>
    <row r="1750" spans="3:3">
      <c r="C1750" s="311"/>
    </row>
    <row r="1751" spans="3:3">
      <c r="C1751" s="311"/>
    </row>
    <row r="1752" spans="3:3">
      <c r="C1752" s="311"/>
    </row>
    <row r="1753" spans="3:3">
      <c r="C1753" s="311"/>
    </row>
    <row r="1754" spans="3:3">
      <c r="C1754" s="311"/>
    </row>
    <row r="1755" spans="3:3">
      <c r="C1755" s="311"/>
    </row>
    <row r="1756" spans="3:3">
      <c r="C1756" s="311"/>
    </row>
    <row r="1757" spans="3:3">
      <c r="C1757" s="311"/>
    </row>
    <row r="1758" spans="3:3">
      <c r="C1758" s="311"/>
    </row>
    <row r="1759" spans="3:3">
      <c r="C1759" s="311"/>
    </row>
    <row r="1760" spans="3:3">
      <c r="C1760" s="311"/>
    </row>
    <row r="1761" spans="3:3">
      <c r="C1761" s="311"/>
    </row>
    <row r="1762" spans="3:3">
      <c r="C1762" s="311"/>
    </row>
    <row r="1763" spans="3:3">
      <c r="C1763" s="311"/>
    </row>
    <row r="1764" spans="3:3">
      <c r="C1764" s="311"/>
    </row>
    <row r="1765" spans="3:3">
      <c r="C1765" s="311"/>
    </row>
    <row r="1766" spans="3:3">
      <c r="C1766" s="311"/>
    </row>
    <row r="1767" spans="3:3">
      <c r="C1767" s="311"/>
    </row>
    <row r="1768" spans="3:3">
      <c r="C1768" s="311"/>
    </row>
    <row r="1769" spans="3:3">
      <c r="C1769" s="311"/>
    </row>
    <row r="1770" spans="3:3">
      <c r="C1770" s="311"/>
    </row>
    <row r="1771" spans="3:3">
      <c r="C1771" s="311"/>
    </row>
    <row r="1772" spans="3:3">
      <c r="C1772" s="311"/>
    </row>
    <row r="1773" spans="3:3">
      <c r="C1773" s="311"/>
    </row>
    <row r="1774" spans="3:3">
      <c r="C1774" s="311"/>
    </row>
    <row r="1775" spans="3:3">
      <c r="C1775" s="311"/>
    </row>
    <row r="1776" spans="3:3">
      <c r="C1776" s="311"/>
    </row>
    <row r="1777" spans="3:3">
      <c r="C1777" s="311"/>
    </row>
    <row r="1778" spans="3:3">
      <c r="C1778" s="311"/>
    </row>
    <row r="1779" spans="3:3">
      <c r="C1779" s="311"/>
    </row>
    <row r="1780" spans="3:3">
      <c r="C1780" s="311"/>
    </row>
    <row r="1781" spans="3:3">
      <c r="C1781" s="311"/>
    </row>
    <row r="1782" spans="3:3">
      <c r="C1782" s="311"/>
    </row>
    <row r="1783" spans="3:3">
      <c r="C1783" s="311"/>
    </row>
    <row r="1784" spans="3:3">
      <c r="C1784" s="311"/>
    </row>
    <row r="1785" spans="3:3">
      <c r="C1785" s="311"/>
    </row>
    <row r="1786" spans="3:3">
      <c r="C1786" s="311"/>
    </row>
    <row r="1787" spans="3:3">
      <c r="C1787" s="311"/>
    </row>
    <row r="1788" spans="3:3">
      <c r="C1788" s="311"/>
    </row>
    <row r="1789" spans="3:3">
      <c r="C1789" s="311"/>
    </row>
    <row r="1790" spans="3:3">
      <c r="C1790" s="311"/>
    </row>
    <row r="1791" spans="3:3">
      <c r="C1791" s="311"/>
    </row>
    <row r="1792" spans="3:3">
      <c r="C1792" s="311"/>
    </row>
    <row r="1793" spans="3:3">
      <c r="C1793" s="311"/>
    </row>
    <row r="1794" spans="3:3">
      <c r="C1794" s="311"/>
    </row>
    <row r="1795" spans="3:3">
      <c r="C1795" s="311"/>
    </row>
    <row r="1796" spans="3:3">
      <c r="C1796" s="311"/>
    </row>
    <row r="1797" spans="3:3">
      <c r="C1797" s="311"/>
    </row>
    <row r="1798" spans="3:3">
      <c r="C1798" s="311"/>
    </row>
    <row r="1799" spans="3:3">
      <c r="C1799" s="311"/>
    </row>
    <row r="1800" spans="3:3">
      <c r="C1800" s="311"/>
    </row>
    <row r="1801" spans="3:3">
      <c r="C1801" s="311"/>
    </row>
    <row r="1802" spans="3:3">
      <c r="C1802" s="311"/>
    </row>
    <row r="1803" spans="3:3">
      <c r="C1803" s="311"/>
    </row>
    <row r="1804" spans="3:3">
      <c r="C1804" s="311"/>
    </row>
    <row r="1805" spans="3:3">
      <c r="C1805" s="311"/>
    </row>
    <row r="1806" spans="3:3">
      <c r="C1806" s="311"/>
    </row>
    <row r="1807" spans="3:3">
      <c r="C1807" s="311"/>
    </row>
    <row r="1808" spans="3:3">
      <c r="C1808" s="311"/>
    </row>
    <row r="1809" spans="3:3">
      <c r="C1809" s="311"/>
    </row>
    <row r="1810" spans="3:3">
      <c r="C1810" s="311"/>
    </row>
    <row r="1811" spans="3:3">
      <c r="C1811" s="311"/>
    </row>
    <row r="1812" spans="3:3">
      <c r="C1812" s="311"/>
    </row>
    <row r="1813" spans="3:3">
      <c r="C1813" s="311"/>
    </row>
    <row r="1814" spans="3:3">
      <c r="C1814" s="311"/>
    </row>
    <row r="1815" spans="3:3">
      <c r="C1815" s="311"/>
    </row>
    <row r="1816" spans="3:3">
      <c r="C1816" s="311"/>
    </row>
    <row r="1817" spans="3:3">
      <c r="C1817" s="311"/>
    </row>
    <row r="1818" spans="3:3">
      <c r="C1818" s="311"/>
    </row>
    <row r="1819" spans="3:3">
      <c r="C1819" s="311"/>
    </row>
    <row r="1820" spans="3:3">
      <c r="C1820" s="311"/>
    </row>
    <row r="1821" spans="3:3">
      <c r="C1821" s="311"/>
    </row>
    <row r="1822" spans="3:3">
      <c r="C1822" s="311"/>
    </row>
    <row r="1823" spans="3:3">
      <c r="C1823" s="311"/>
    </row>
    <row r="1824" spans="3:3">
      <c r="C1824" s="311"/>
    </row>
    <row r="1825" spans="3:3">
      <c r="C1825" s="311"/>
    </row>
    <row r="1826" spans="3:3">
      <c r="C1826" s="311"/>
    </row>
    <row r="1827" spans="3:3">
      <c r="C1827" s="311"/>
    </row>
    <row r="1828" spans="3:3">
      <c r="C1828" s="311"/>
    </row>
    <row r="1829" spans="3:3">
      <c r="C1829" s="311"/>
    </row>
    <row r="1830" spans="3:3">
      <c r="C1830" s="311"/>
    </row>
    <row r="1831" spans="3:3">
      <c r="C1831" s="311"/>
    </row>
    <row r="1832" spans="3:3">
      <c r="C1832" s="311"/>
    </row>
    <row r="1833" spans="3:3">
      <c r="C1833" s="311"/>
    </row>
    <row r="1834" spans="3:3">
      <c r="C1834" s="311"/>
    </row>
    <row r="1835" spans="3:3">
      <c r="C1835" s="311"/>
    </row>
    <row r="1836" spans="3:3">
      <c r="C1836" s="311"/>
    </row>
    <row r="1837" spans="3:3">
      <c r="C1837" s="311"/>
    </row>
    <row r="1838" spans="3:3">
      <c r="C1838" s="311"/>
    </row>
    <row r="1839" spans="3:3">
      <c r="C1839" s="311"/>
    </row>
    <row r="1840" spans="3:3">
      <c r="C1840" s="311"/>
    </row>
    <row r="1841" spans="3:3">
      <c r="C1841" s="311"/>
    </row>
    <row r="1842" spans="3:3">
      <c r="C1842" s="311"/>
    </row>
    <row r="1843" spans="3:3">
      <c r="C1843" s="311"/>
    </row>
    <row r="1844" spans="3:3">
      <c r="C1844" s="311"/>
    </row>
    <row r="1845" spans="3:3">
      <c r="C1845" s="311"/>
    </row>
    <row r="1846" spans="3:3">
      <c r="C1846" s="311"/>
    </row>
    <row r="1847" spans="3:3">
      <c r="C1847" s="311"/>
    </row>
    <row r="1848" spans="3:3">
      <c r="C1848" s="311"/>
    </row>
    <row r="1849" spans="3:3">
      <c r="C1849" s="311"/>
    </row>
    <row r="1850" spans="3:3">
      <c r="C1850" s="311"/>
    </row>
    <row r="1851" spans="3:3">
      <c r="C1851" s="311"/>
    </row>
    <row r="1852" spans="3:3">
      <c r="C1852" s="311"/>
    </row>
    <row r="1853" spans="3:3">
      <c r="C1853" s="311"/>
    </row>
    <row r="1854" spans="3:3">
      <c r="C1854" s="311"/>
    </row>
    <row r="1855" spans="3:3">
      <c r="C1855" s="311"/>
    </row>
    <row r="1856" spans="3:3">
      <c r="C1856" s="311"/>
    </row>
    <row r="1857" spans="3:3">
      <c r="C1857" s="311"/>
    </row>
    <row r="1858" spans="3:3">
      <c r="C1858" s="311"/>
    </row>
    <row r="1859" spans="3:3">
      <c r="C1859" s="311"/>
    </row>
    <row r="1860" spans="3:3">
      <c r="C1860" s="311"/>
    </row>
    <row r="1861" spans="3:3">
      <c r="C1861" s="311"/>
    </row>
    <row r="1862" spans="3:3">
      <c r="C1862" s="311"/>
    </row>
    <row r="1863" spans="3:3">
      <c r="C1863" s="311"/>
    </row>
    <row r="1864" spans="3:3">
      <c r="C1864" s="311"/>
    </row>
    <row r="1865" spans="3:3">
      <c r="C1865" s="311"/>
    </row>
    <row r="1866" spans="3:3">
      <c r="C1866" s="311"/>
    </row>
    <row r="1867" spans="3:3">
      <c r="C1867" s="311"/>
    </row>
    <row r="1868" spans="3:3">
      <c r="C1868" s="311"/>
    </row>
    <row r="1869" spans="3:3">
      <c r="C1869" s="311"/>
    </row>
    <row r="1870" spans="3:3">
      <c r="C1870" s="311"/>
    </row>
    <row r="1871" spans="3:3">
      <c r="C1871" s="311"/>
    </row>
    <row r="1872" spans="3:3">
      <c r="C1872" s="311"/>
    </row>
    <row r="1873" spans="3:3">
      <c r="C1873" s="311"/>
    </row>
    <row r="1874" spans="3:3">
      <c r="C1874" s="311"/>
    </row>
    <row r="1875" spans="3:3">
      <c r="C1875" s="311"/>
    </row>
    <row r="1876" spans="3:3">
      <c r="C1876" s="311"/>
    </row>
    <row r="1877" spans="3:3">
      <c r="C1877" s="311"/>
    </row>
    <row r="1878" spans="3:3">
      <c r="C1878" s="311"/>
    </row>
    <row r="1879" spans="3:3">
      <c r="C1879" s="311"/>
    </row>
    <row r="1880" spans="3:3">
      <c r="C1880" s="311"/>
    </row>
    <row r="1881" spans="3:3">
      <c r="C1881" s="311"/>
    </row>
    <row r="1882" spans="3:3">
      <c r="C1882" s="311"/>
    </row>
    <row r="1883" spans="3:3">
      <c r="C1883" s="311"/>
    </row>
    <row r="1884" spans="3:3">
      <c r="C1884" s="311"/>
    </row>
    <row r="1885" spans="3:3">
      <c r="C1885" s="311"/>
    </row>
    <row r="1886" spans="3:3">
      <c r="C1886" s="311"/>
    </row>
    <row r="1887" spans="3:3">
      <c r="C1887" s="311"/>
    </row>
    <row r="1888" spans="3:3">
      <c r="C1888" s="311"/>
    </row>
    <row r="1889" spans="3:3">
      <c r="C1889" s="311"/>
    </row>
    <row r="1890" spans="3:3">
      <c r="C1890" s="311"/>
    </row>
    <row r="1891" spans="3:3">
      <c r="C1891" s="311"/>
    </row>
    <row r="1892" spans="3:3">
      <c r="C1892" s="311"/>
    </row>
    <row r="1893" spans="3:3">
      <c r="C1893" s="311"/>
    </row>
    <row r="1894" spans="3:3">
      <c r="C1894" s="311"/>
    </row>
    <row r="1895" spans="3:3">
      <c r="C1895" s="311"/>
    </row>
    <row r="1896" spans="3:3">
      <c r="C1896" s="311"/>
    </row>
    <row r="1897" spans="3:3">
      <c r="C1897" s="311"/>
    </row>
    <row r="1898" spans="3:3">
      <c r="C1898" s="311"/>
    </row>
    <row r="1899" spans="3:3">
      <c r="C1899" s="311"/>
    </row>
    <row r="1900" spans="3:3">
      <c r="C1900" s="311"/>
    </row>
    <row r="1901" spans="3:3">
      <c r="C1901" s="311"/>
    </row>
    <row r="1902" spans="3:3">
      <c r="C1902" s="311"/>
    </row>
    <row r="1903" spans="3:3">
      <c r="C1903" s="311"/>
    </row>
    <row r="1904" spans="3:3">
      <c r="C1904" s="311"/>
    </row>
    <row r="1905" spans="3:3">
      <c r="C1905" s="311"/>
    </row>
    <row r="1906" spans="3:3">
      <c r="C1906" s="311"/>
    </row>
    <row r="1907" spans="3:3">
      <c r="C1907" s="311"/>
    </row>
    <row r="1908" spans="3:3">
      <c r="C1908" s="311"/>
    </row>
    <row r="1909" spans="3:3">
      <c r="C1909" s="311"/>
    </row>
    <row r="1910" spans="3:3">
      <c r="C1910" s="311"/>
    </row>
    <row r="1911" spans="3:3">
      <c r="C1911" s="311"/>
    </row>
    <row r="1912" spans="3:3">
      <c r="C1912" s="311"/>
    </row>
    <row r="1913" spans="3:3">
      <c r="C1913" s="311"/>
    </row>
    <row r="1914" spans="3:3">
      <c r="C1914" s="311"/>
    </row>
    <row r="1915" spans="3:3">
      <c r="C1915" s="311"/>
    </row>
    <row r="1916" spans="3:3">
      <c r="C1916" s="311"/>
    </row>
    <row r="1917" spans="3:3">
      <c r="C1917" s="311"/>
    </row>
    <row r="1918" spans="3:3">
      <c r="C1918" s="311"/>
    </row>
    <row r="1919" spans="3:3">
      <c r="C1919" s="311"/>
    </row>
    <row r="1920" spans="3:3">
      <c r="C1920" s="311"/>
    </row>
    <row r="1921" spans="3:3">
      <c r="C1921" s="311"/>
    </row>
    <row r="1922" spans="3:3">
      <c r="C1922" s="311"/>
    </row>
    <row r="1923" spans="3:3">
      <c r="C1923" s="311"/>
    </row>
    <row r="1924" spans="3:3">
      <c r="C1924" s="311"/>
    </row>
    <row r="1925" spans="3:3">
      <c r="C1925" s="311"/>
    </row>
    <row r="1926" spans="3:3">
      <c r="C1926" s="311"/>
    </row>
    <row r="1927" spans="3:3">
      <c r="C1927" s="311"/>
    </row>
    <row r="1928" spans="3:3">
      <c r="C1928" s="311"/>
    </row>
    <row r="1929" spans="3:3">
      <c r="C1929" s="311"/>
    </row>
    <row r="1930" spans="3:3">
      <c r="C1930" s="311"/>
    </row>
    <row r="1931" spans="3:3">
      <c r="C1931" s="311"/>
    </row>
    <row r="1932" spans="3:3">
      <c r="C1932" s="311"/>
    </row>
    <row r="1933" spans="3:3">
      <c r="C1933" s="311"/>
    </row>
    <row r="1934" spans="3:3">
      <c r="C1934" s="311"/>
    </row>
    <row r="1935" spans="3:3">
      <c r="C1935" s="311"/>
    </row>
    <row r="1936" spans="3:3">
      <c r="C1936" s="311"/>
    </row>
    <row r="1937" spans="3:3">
      <c r="C1937" s="311"/>
    </row>
    <row r="1938" spans="3:3">
      <c r="C1938" s="311"/>
    </row>
    <row r="1939" spans="3:3">
      <c r="C1939" s="311"/>
    </row>
    <row r="1940" spans="3:3">
      <c r="C1940" s="311"/>
    </row>
    <row r="1941" spans="3:3">
      <c r="C1941" s="311"/>
    </row>
    <row r="1942" spans="3:3">
      <c r="C1942" s="311"/>
    </row>
    <row r="1943" spans="3:3">
      <c r="C1943" s="311"/>
    </row>
    <row r="1944" spans="3:3">
      <c r="C1944" s="311"/>
    </row>
    <row r="1945" spans="3:3">
      <c r="C1945" s="311"/>
    </row>
    <row r="1946" spans="3:3">
      <c r="C1946" s="311"/>
    </row>
    <row r="1947" spans="3:3">
      <c r="C1947" s="311"/>
    </row>
    <row r="1948" spans="3:3">
      <c r="C1948" s="311"/>
    </row>
    <row r="1949" spans="3:3">
      <c r="C1949" s="311"/>
    </row>
    <row r="1950" spans="3:3">
      <c r="C1950" s="311"/>
    </row>
    <row r="1951" spans="3:3">
      <c r="C1951" s="311"/>
    </row>
    <row r="1952" spans="3:3">
      <c r="C1952" s="311"/>
    </row>
    <row r="1953" spans="3:3">
      <c r="C1953" s="311"/>
    </row>
    <row r="1954" spans="3:3">
      <c r="C1954" s="311"/>
    </row>
    <row r="1955" spans="3:3">
      <c r="C1955" s="311"/>
    </row>
    <row r="1956" spans="3:3">
      <c r="C1956" s="311"/>
    </row>
    <row r="1957" spans="3:3">
      <c r="C1957" s="311"/>
    </row>
    <row r="1958" spans="3:3">
      <c r="C1958" s="311"/>
    </row>
    <row r="1959" spans="3:3">
      <c r="C1959" s="311"/>
    </row>
    <row r="1960" spans="3:3">
      <c r="C1960" s="311"/>
    </row>
    <row r="1961" spans="3:3">
      <c r="C1961" s="311"/>
    </row>
    <row r="1962" spans="3:3">
      <c r="C1962" s="311"/>
    </row>
    <row r="1963" spans="3:3">
      <c r="C1963" s="311"/>
    </row>
    <row r="1964" spans="3:3">
      <c r="C1964" s="311"/>
    </row>
    <row r="1965" spans="3:3">
      <c r="C1965" s="311"/>
    </row>
    <row r="1966" spans="3:3">
      <c r="C1966" s="311"/>
    </row>
    <row r="1967" spans="3:3">
      <c r="C1967" s="311"/>
    </row>
    <row r="1968" spans="3:3">
      <c r="C1968" s="311"/>
    </row>
    <row r="1969" spans="3:3">
      <c r="C1969" s="311"/>
    </row>
    <row r="1970" spans="3:3">
      <c r="C1970" s="311"/>
    </row>
    <row r="1971" spans="3:3">
      <c r="C1971" s="311"/>
    </row>
    <row r="1972" spans="3:3">
      <c r="C1972" s="311"/>
    </row>
    <row r="1973" spans="3:3">
      <c r="C1973" s="311"/>
    </row>
    <row r="1974" spans="3:3">
      <c r="C1974" s="311"/>
    </row>
    <row r="1975" spans="3:3">
      <c r="C1975" s="311"/>
    </row>
    <row r="1976" spans="3:3">
      <c r="C1976" s="311"/>
    </row>
    <row r="1977" spans="3:3">
      <c r="C1977" s="311"/>
    </row>
    <row r="1978" spans="3:3">
      <c r="C1978" s="311"/>
    </row>
    <row r="1979" spans="3:3">
      <c r="C1979" s="311"/>
    </row>
    <row r="1980" spans="3:3">
      <c r="C1980" s="311"/>
    </row>
    <row r="1981" spans="3:3">
      <c r="C1981" s="311"/>
    </row>
    <row r="1982" spans="3:3">
      <c r="C1982" s="311"/>
    </row>
    <row r="1983" spans="3:3">
      <c r="C1983" s="311"/>
    </row>
    <row r="1984" spans="3:3">
      <c r="C1984" s="311"/>
    </row>
    <row r="1985" spans="3:3">
      <c r="C1985" s="311"/>
    </row>
    <row r="1986" spans="3:3">
      <c r="C1986" s="311"/>
    </row>
    <row r="1987" spans="3:3">
      <c r="C1987" s="311"/>
    </row>
    <row r="1988" spans="3:3">
      <c r="C1988" s="311"/>
    </row>
    <row r="1989" spans="3:3">
      <c r="C1989" s="311"/>
    </row>
    <row r="1990" spans="3:3">
      <c r="C1990" s="311"/>
    </row>
    <row r="1991" spans="3:3">
      <c r="C1991" s="311"/>
    </row>
    <row r="1992" spans="3:3">
      <c r="C1992" s="311"/>
    </row>
    <row r="1993" spans="3:3">
      <c r="C1993" s="311"/>
    </row>
    <row r="1994" spans="3:3">
      <c r="C1994" s="311"/>
    </row>
    <row r="1995" spans="3:3">
      <c r="C1995" s="311"/>
    </row>
    <row r="1996" spans="3:3">
      <c r="C1996" s="311"/>
    </row>
    <row r="1997" spans="3:3">
      <c r="C1997" s="311"/>
    </row>
    <row r="1998" spans="3:3">
      <c r="C1998" s="311"/>
    </row>
    <row r="1999" spans="3:3">
      <c r="C1999" s="311"/>
    </row>
    <row r="2000" spans="3:3">
      <c r="C2000" s="311"/>
    </row>
    <row r="2001" spans="3:3">
      <c r="C2001" s="311"/>
    </row>
    <row r="2002" spans="3:3">
      <c r="C2002" s="311"/>
    </row>
    <row r="2003" spans="3:3">
      <c r="C2003" s="311"/>
    </row>
    <row r="2004" spans="3:3">
      <c r="C2004" s="311"/>
    </row>
    <row r="2005" spans="3:3">
      <c r="C2005" s="311"/>
    </row>
    <row r="2006" spans="3:3">
      <c r="C2006" s="311"/>
    </row>
    <row r="2007" spans="3:3">
      <c r="C2007" s="311"/>
    </row>
    <row r="2008" spans="3:3">
      <c r="C2008" s="311"/>
    </row>
    <row r="2009" spans="3:3">
      <c r="C2009" s="311"/>
    </row>
    <row r="2010" spans="3:3">
      <c r="C2010" s="311"/>
    </row>
    <row r="2011" spans="3:3">
      <c r="C2011" s="311"/>
    </row>
    <row r="2012" spans="3:3">
      <c r="C2012" s="311"/>
    </row>
    <row r="2013" spans="3:3">
      <c r="C2013" s="311"/>
    </row>
    <row r="2014" spans="3:3">
      <c r="C2014" s="311"/>
    </row>
    <row r="2015" spans="3:3">
      <c r="C2015" s="311"/>
    </row>
    <row r="2016" spans="3:3">
      <c r="C2016" s="311"/>
    </row>
    <row r="2017" spans="3:3">
      <c r="C2017" s="311"/>
    </row>
    <row r="2018" spans="3:3">
      <c r="C2018" s="311"/>
    </row>
    <row r="2019" spans="3:3">
      <c r="C2019" s="311"/>
    </row>
    <row r="2020" spans="3:3">
      <c r="C2020" s="311"/>
    </row>
    <row r="2021" spans="3:3">
      <c r="C2021" s="311"/>
    </row>
    <row r="2022" spans="3:3">
      <c r="C2022" s="311"/>
    </row>
    <row r="2023" spans="3:3">
      <c r="C2023" s="311"/>
    </row>
    <row r="2024" spans="3:3">
      <c r="C2024" s="311"/>
    </row>
    <row r="2025" spans="3:3">
      <c r="C2025" s="311"/>
    </row>
    <row r="2026" spans="3:3">
      <c r="C2026" s="311"/>
    </row>
    <row r="2027" spans="3:3">
      <c r="C2027" s="311"/>
    </row>
    <row r="2028" spans="3:3">
      <c r="C2028" s="311"/>
    </row>
    <row r="2029" spans="3:3">
      <c r="C2029" s="311"/>
    </row>
    <row r="2030" spans="3:3">
      <c r="C2030" s="311"/>
    </row>
    <row r="2031" spans="3:3">
      <c r="C2031" s="311"/>
    </row>
    <row r="2032" spans="3:3">
      <c r="C2032" s="311"/>
    </row>
    <row r="2033" spans="3:3">
      <c r="C2033" s="311"/>
    </row>
    <row r="2034" spans="3:3">
      <c r="C2034" s="311"/>
    </row>
    <row r="2035" spans="3:3">
      <c r="C2035" s="311"/>
    </row>
    <row r="2036" spans="3:3">
      <c r="C2036" s="311"/>
    </row>
    <row r="2037" spans="3:3">
      <c r="C2037" s="311"/>
    </row>
    <row r="2038" spans="3:3">
      <c r="C2038" s="311"/>
    </row>
    <row r="2039" spans="3:3">
      <c r="C2039" s="311"/>
    </row>
    <row r="2040" spans="3:3">
      <c r="C2040" s="311"/>
    </row>
    <row r="2041" spans="3:3">
      <c r="C2041" s="311"/>
    </row>
    <row r="2042" spans="3:3">
      <c r="C2042" s="311"/>
    </row>
    <row r="2043" spans="3:3">
      <c r="C2043" s="311"/>
    </row>
    <row r="2044" spans="3:3">
      <c r="C2044" s="311"/>
    </row>
    <row r="2045" spans="3:3">
      <c r="C2045" s="311"/>
    </row>
    <row r="2046" spans="3:3">
      <c r="C2046" s="311"/>
    </row>
    <row r="2047" spans="3:3">
      <c r="C2047" s="311"/>
    </row>
    <row r="2048" spans="3:3">
      <c r="C2048" s="311"/>
    </row>
    <row r="2049" spans="3:3">
      <c r="C2049" s="311"/>
    </row>
    <row r="2050" spans="3:3">
      <c r="C2050" s="311"/>
    </row>
    <row r="2051" spans="3:3">
      <c r="C2051" s="311"/>
    </row>
    <row r="2052" spans="3:3">
      <c r="C2052" s="311"/>
    </row>
    <row r="2053" spans="3:3">
      <c r="C2053" s="311"/>
    </row>
    <row r="2054" spans="3:3">
      <c r="C2054" s="311"/>
    </row>
    <row r="2055" spans="3:3">
      <c r="C2055" s="311"/>
    </row>
    <row r="2056" spans="3:3">
      <c r="C2056" s="311"/>
    </row>
    <row r="2057" spans="3:3">
      <c r="C2057" s="311"/>
    </row>
    <row r="2058" spans="3:3">
      <c r="C2058" s="311"/>
    </row>
    <row r="2059" spans="3:3">
      <c r="C2059" s="311"/>
    </row>
    <row r="2060" spans="3:3">
      <c r="C2060" s="311"/>
    </row>
    <row r="2061" spans="3:3">
      <c r="C2061" s="311"/>
    </row>
    <row r="2062" spans="3:3">
      <c r="C2062" s="311"/>
    </row>
    <row r="2063" spans="3:3">
      <c r="C2063" s="311"/>
    </row>
    <row r="2064" spans="3:3">
      <c r="C2064" s="311"/>
    </row>
    <row r="2065" spans="3:3">
      <c r="C2065" s="311"/>
    </row>
    <row r="2066" spans="3:3">
      <c r="C2066" s="311"/>
    </row>
    <row r="2067" spans="3:3">
      <c r="C2067" s="311"/>
    </row>
    <row r="2068" spans="3:3">
      <c r="C2068" s="311"/>
    </row>
    <row r="2069" spans="3:3">
      <c r="C2069" s="311"/>
    </row>
    <row r="2070" spans="3:3">
      <c r="C2070" s="311"/>
    </row>
    <row r="2071" spans="3:3">
      <c r="C2071" s="311"/>
    </row>
    <row r="2072" spans="3:3">
      <c r="C2072" s="311"/>
    </row>
    <row r="2073" spans="3:3">
      <c r="C2073" s="311"/>
    </row>
    <row r="2074" spans="3:3">
      <c r="C2074" s="311"/>
    </row>
    <row r="2075" spans="3:3">
      <c r="C2075" s="311"/>
    </row>
    <row r="2076" spans="3:3">
      <c r="C2076" s="311"/>
    </row>
    <row r="2077" spans="3:3">
      <c r="C2077" s="311"/>
    </row>
    <row r="2078" spans="3:3">
      <c r="C2078" s="311"/>
    </row>
    <row r="2079" spans="3:3">
      <c r="C2079" s="311"/>
    </row>
    <row r="2080" spans="3:3">
      <c r="C2080" s="311"/>
    </row>
    <row r="2081" spans="3:3">
      <c r="C2081" s="311"/>
    </row>
    <row r="2082" spans="3:3">
      <c r="C2082" s="311"/>
    </row>
    <row r="2083" spans="3:3">
      <c r="C2083" s="311"/>
    </row>
    <row r="2084" spans="3:3">
      <c r="C2084" s="311"/>
    </row>
    <row r="2085" spans="3:3">
      <c r="C2085" s="311"/>
    </row>
    <row r="2086" spans="3:3">
      <c r="C2086" s="311"/>
    </row>
    <row r="2087" spans="3:3">
      <c r="C2087" s="311"/>
    </row>
    <row r="2088" spans="3:3">
      <c r="C2088" s="311"/>
    </row>
    <row r="2089" spans="3:3">
      <c r="C2089" s="311"/>
    </row>
    <row r="2090" spans="3:3">
      <c r="C2090" s="311"/>
    </row>
    <row r="2091" spans="3:3">
      <c r="C2091" s="311"/>
    </row>
    <row r="2092" spans="3:3">
      <c r="C2092" s="311"/>
    </row>
    <row r="2093" spans="3:3">
      <c r="C2093" s="311"/>
    </row>
    <row r="2094" spans="3:3">
      <c r="C2094" s="311"/>
    </row>
    <row r="2095" spans="3:3">
      <c r="C2095" s="311"/>
    </row>
    <row r="2096" spans="3:3">
      <c r="C2096" s="311"/>
    </row>
    <row r="2097" spans="3:3">
      <c r="C2097" s="311"/>
    </row>
    <row r="2098" spans="3:3">
      <c r="C2098" s="311"/>
    </row>
    <row r="2099" spans="3:3">
      <c r="C2099" s="311"/>
    </row>
    <row r="2100" spans="3:3">
      <c r="C2100" s="311"/>
    </row>
    <row r="2101" spans="3:3">
      <c r="C2101" s="311"/>
    </row>
    <row r="2102" spans="3:3">
      <c r="C2102" s="311"/>
    </row>
    <row r="2103" spans="3:3">
      <c r="C2103" s="311"/>
    </row>
    <row r="2104" spans="3:3">
      <c r="C2104" s="311"/>
    </row>
    <row r="2105" spans="3:3">
      <c r="C2105" s="311"/>
    </row>
    <row r="2106" spans="3:3">
      <c r="C2106" s="311"/>
    </row>
    <row r="2107" spans="3:3">
      <c r="C2107" s="311"/>
    </row>
    <row r="2108" spans="3:3">
      <c r="C2108" s="311"/>
    </row>
    <row r="2109" spans="3:3">
      <c r="C2109" s="311"/>
    </row>
    <row r="2110" spans="3:3">
      <c r="C2110" s="311"/>
    </row>
    <row r="2111" spans="3:3">
      <c r="C2111" s="311"/>
    </row>
    <row r="2112" spans="3:3">
      <c r="C2112" s="311"/>
    </row>
    <row r="2113" spans="3:3">
      <c r="C2113" s="311"/>
    </row>
    <row r="2114" spans="3:3">
      <c r="C2114" s="311"/>
    </row>
    <row r="2115" spans="3:3">
      <c r="C2115" s="311"/>
    </row>
    <row r="2116" spans="3:3">
      <c r="C2116" s="311"/>
    </row>
    <row r="2117" spans="3:3">
      <c r="C2117" s="311"/>
    </row>
    <row r="2118" spans="3:3">
      <c r="C2118" s="311"/>
    </row>
    <row r="2119" spans="3:3">
      <c r="C2119" s="311"/>
    </row>
    <row r="2120" spans="3:3">
      <c r="C2120" s="311"/>
    </row>
    <row r="2121" spans="3:3">
      <c r="C2121" s="311"/>
    </row>
    <row r="2122" spans="3:3">
      <c r="C2122" s="311"/>
    </row>
    <row r="2123" spans="3:3">
      <c r="C2123" s="311"/>
    </row>
    <row r="2124" spans="3:3">
      <c r="C2124" s="311"/>
    </row>
    <row r="2125" spans="3:3">
      <c r="C2125" s="311"/>
    </row>
    <row r="2126" spans="3:3">
      <c r="C2126" s="311"/>
    </row>
    <row r="2127" spans="3:3">
      <c r="C2127" s="311"/>
    </row>
    <row r="2128" spans="3:3">
      <c r="C2128" s="311"/>
    </row>
    <row r="2129" spans="3:3">
      <c r="C2129" s="311"/>
    </row>
    <row r="2130" spans="3:3">
      <c r="C2130" s="311"/>
    </row>
    <row r="2131" spans="3:3">
      <c r="C2131" s="311"/>
    </row>
    <row r="2132" spans="3:3">
      <c r="C2132" s="311"/>
    </row>
    <row r="2133" spans="3:3">
      <c r="C2133" s="311"/>
    </row>
    <row r="2134" spans="3:3">
      <c r="C2134" s="311"/>
    </row>
    <row r="2135" spans="3:3">
      <c r="C2135" s="311"/>
    </row>
    <row r="2136" spans="3:3">
      <c r="C2136" s="311"/>
    </row>
    <row r="2137" spans="3:3">
      <c r="C2137" s="311"/>
    </row>
    <row r="2138" spans="3:3">
      <c r="C2138" s="311"/>
    </row>
    <row r="2139" spans="3:3">
      <c r="C2139" s="311"/>
    </row>
    <row r="2140" spans="3:3">
      <c r="C2140" s="311"/>
    </row>
    <row r="2141" spans="3:3">
      <c r="C2141" s="311"/>
    </row>
    <row r="2142" spans="3:3">
      <c r="C2142" s="311"/>
    </row>
    <row r="2143" spans="3:3">
      <c r="C2143" s="311"/>
    </row>
    <row r="2144" spans="3:3">
      <c r="C2144" s="311"/>
    </row>
    <row r="2145" spans="3:3">
      <c r="C2145" s="311"/>
    </row>
    <row r="2146" spans="3:3">
      <c r="C2146" s="311"/>
    </row>
    <row r="2147" spans="3:3">
      <c r="C2147" s="311"/>
    </row>
    <row r="2148" spans="3:3">
      <c r="C2148" s="311"/>
    </row>
    <row r="2149" spans="3:3">
      <c r="C2149" s="311"/>
    </row>
    <row r="2150" spans="3:3">
      <c r="C2150" s="311"/>
    </row>
    <row r="2151" spans="3:3">
      <c r="C2151" s="311"/>
    </row>
    <row r="2152" spans="3:3">
      <c r="C2152" s="311"/>
    </row>
    <row r="2153" spans="3:3">
      <c r="C2153" s="311"/>
    </row>
    <row r="2154" spans="3:3">
      <c r="C2154" s="311"/>
    </row>
    <row r="2155" spans="3:3">
      <c r="C2155" s="311"/>
    </row>
    <row r="2156" spans="3:3">
      <c r="C2156" s="311"/>
    </row>
    <row r="2157" spans="3:3">
      <c r="C2157" s="311"/>
    </row>
    <row r="2158" spans="3:3">
      <c r="C2158" s="311"/>
    </row>
    <row r="2159" spans="3:3">
      <c r="C2159" s="311"/>
    </row>
    <row r="2160" spans="3:3">
      <c r="C2160" s="311"/>
    </row>
    <row r="2161" spans="3:3">
      <c r="C2161" s="311"/>
    </row>
    <row r="2162" spans="3:3">
      <c r="C2162" s="311"/>
    </row>
    <row r="2163" spans="3:3">
      <c r="C2163" s="311"/>
    </row>
    <row r="2164" spans="3:3">
      <c r="C2164" s="311"/>
    </row>
    <row r="2165" spans="3:3">
      <c r="C2165" s="311"/>
    </row>
    <row r="2166" spans="3:3">
      <c r="C2166" s="311"/>
    </row>
    <row r="2167" spans="3:3">
      <c r="C2167" s="311"/>
    </row>
    <row r="2168" spans="3:3">
      <c r="C2168" s="311"/>
    </row>
    <row r="2169" spans="3:3">
      <c r="C2169" s="311"/>
    </row>
    <row r="2170" spans="3:3">
      <c r="C2170" s="311"/>
    </row>
    <row r="2171" spans="3:3">
      <c r="C2171" s="311"/>
    </row>
    <row r="2172" spans="3:3">
      <c r="C2172" s="311"/>
    </row>
    <row r="2173" spans="3:3">
      <c r="C2173" s="311"/>
    </row>
    <row r="2174" spans="3:3">
      <c r="C2174" s="311"/>
    </row>
    <row r="2175" spans="3:3">
      <c r="C2175" s="311"/>
    </row>
    <row r="2176" spans="3:3">
      <c r="C2176" s="311"/>
    </row>
    <row r="2177" spans="3:3">
      <c r="C2177" s="311"/>
    </row>
    <row r="2178" spans="3:3">
      <c r="C2178" s="311"/>
    </row>
    <row r="2179" spans="3:3">
      <c r="C2179" s="311"/>
    </row>
    <row r="2180" spans="3:3">
      <c r="C2180" s="311"/>
    </row>
    <row r="2181" spans="3:3">
      <c r="C2181" s="311"/>
    </row>
    <row r="2182" spans="3:3">
      <c r="C2182" s="311"/>
    </row>
    <row r="2183" spans="3:3">
      <c r="C2183" s="311"/>
    </row>
    <row r="2184" spans="3:3">
      <c r="C2184" s="311"/>
    </row>
    <row r="2185" spans="3:3">
      <c r="C2185" s="311"/>
    </row>
    <row r="2186" spans="3:3">
      <c r="C2186" s="311"/>
    </row>
    <row r="2187" spans="3:3">
      <c r="C2187" s="311"/>
    </row>
    <row r="2188" spans="3:3">
      <c r="C2188" s="311"/>
    </row>
    <row r="2189" spans="3:3">
      <c r="C2189" s="311"/>
    </row>
    <row r="2190" spans="3:3">
      <c r="C2190" s="311"/>
    </row>
    <row r="2191" spans="3:3">
      <c r="C2191" s="311"/>
    </row>
    <row r="2192" spans="3:3">
      <c r="C2192" s="311"/>
    </row>
    <row r="2193" spans="3:3">
      <c r="C2193" s="311"/>
    </row>
    <row r="2194" spans="3:3">
      <c r="C2194" s="311"/>
    </row>
    <row r="2195" spans="3:3">
      <c r="C2195" s="311"/>
    </row>
    <row r="2196" spans="3:3">
      <c r="C2196" s="311"/>
    </row>
    <row r="2197" spans="3:3">
      <c r="C2197" s="311"/>
    </row>
    <row r="2198" spans="3:3">
      <c r="C2198" s="311"/>
    </row>
    <row r="2199" spans="3:3">
      <c r="C2199" s="311"/>
    </row>
    <row r="2200" spans="3:3">
      <c r="C2200" s="311"/>
    </row>
    <row r="2201" spans="3:3">
      <c r="C2201" s="311"/>
    </row>
    <row r="2202" spans="3:3">
      <c r="C2202" s="311"/>
    </row>
    <row r="2203" spans="3:3">
      <c r="C2203" s="311"/>
    </row>
    <row r="2204" spans="3:3">
      <c r="C2204" s="311"/>
    </row>
    <row r="2205" spans="3:3">
      <c r="C2205" s="311"/>
    </row>
    <row r="2206" spans="3:3">
      <c r="C2206" s="311"/>
    </row>
    <row r="2207" spans="3:3">
      <c r="C2207" s="311"/>
    </row>
    <row r="2208" spans="3:3">
      <c r="C2208" s="311"/>
    </row>
    <row r="2209" spans="3:3">
      <c r="C2209" s="311"/>
    </row>
    <row r="2210" spans="3:3">
      <c r="C2210" s="311"/>
    </row>
    <row r="2211" spans="3:3">
      <c r="C2211" s="311"/>
    </row>
    <row r="2212" spans="3:3">
      <c r="C2212" s="311"/>
    </row>
    <row r="2213" spans="3:3">
      <c r="C2213" s="311"/>
    </row>
    <row r="2214" spans="3:3">
      <c r="C2214" s="311"/>
    </row>
    <row r="2215" spans="3:3">
      <c r="C2215" s="311"/>
    </row>
    <row r="2216" spans="3:3">
      <c r="C2216" s="311"/>
    </row>
    <row r="2217" spans="3:3">
      <c r="C2217" s="311"/>
    </row>
    <row r="2218" spans="3:3">
      <c r="C2218" s="311"/>
    </row>
    <row r="2219" spans="3:3">
      <c r="C2219" s="311"/>
    </row>
    <row r="2220" spans="3:3">
      <c r="C2220" s="311"/>
    </row>
    <row r="2221" spans="3:3">
      <c r="C2221" s="311"/>
    </row>
    <row r="2222" spans="3:3">
      <c r="C2222" s="311"/>
    </row>
    <row r="2223" spans="3:3">
      <c r="C2223" s="311"/>
    </row>
    <row r="2224" spans="3:3">
      <c r="C2224" s="311"/>
    </row>
    <row r="2225" spans="3:3">
      <c r="C2225" s="311"/>
    </row>
    <row r="2226" spans="3:3">
      <c r="C2226" s="311"/>
    </row>
    <row r="2227" spans="3:3">
      <c r="C2227" s="311"/>
    </row>
    <row r="2228" spans="3:3">
      <c r="C2228" s="311"/>
    </row>
    <row r="2229" spans="3:3">
      <c r="C2229" s="311"/>
    </row>
    <row r="2230" spans="3:3">
      <c r="C2230" s="311"/>
    </row>
    <row r="2231" spans="3:3">
      <c r="C2231" s="311"/>
    </row>
    <row r="2232" spans="3:3">
      <c r="C2232" s="311"/>
    </row>
    <row r="2233" spans="3:3">
      <c r="C2233" s="311"/>
    </row>
    <row r="2234" spans="3:3">
      <c r="C2234" s="311"/>
    </row>
    <row r="2235" spans="3:3">
      <c r="C2235" s="311"/>
    </row>
    <row r="2236" spans="3:3">
      <c r="C2236" s="311"/>
    </row>
    <row r="2237" spans="3:3">
      <c r="C2237" s="311"/>
    </row>
    <row r="2238" spans="3:3">
      <c r="C2238" s="311"/>
    </row>
    <row r="2239" spans="3:3">
      <c r="C2239" s="311"/>
    </row>
    <row r="2240" spans="3:3">
      <c r="C2240" s="311"/>
    </row>
    <row r="2241" spans="3:3">
      <c r="C2241" s="311"/>
    </row>
    <row r="2242" spans="3:3">
      <c r="C2242" s="311"/>
    </row>
    <row r="2243" spans="3:3">
      <c r="C2243" s="311"/>
    </row>
    <row r="2244" spans="3:3">
      <c r="C2244" s="311"/>
    </row>
    <row r="2245" spans="3:3">
      <c r="C2245" s="311"/>
    </row>
    <row r="2246" spans="3:3">
      <c r="C2246" s="311"/>
    </row>
    <row r="2247" spans="3:3">
      <c r="C2247" s="311"/>
    </row>
    <row r="2248" spans="3:3">
      <c r="C2248" s="311"/>
    </row>
    <row r="2249" spans="3:3">
      <c r="C2249" s="311"/>
    </row>
    <row r="2250" spans="3:3">
      <c r="C2250" s="311"/>
    </row>
    <row r="2251" spans="3:3">
      <c r="C2251" s="311"/>
    </row>
    <row r="2252" spans="3:3">
      <c r="C2252" s="311"/>
    </row>
    <row r="2253" spans="3:3">
      <c r="C2253" s="311"/>
    </row>
    <row r="2254" spans="3:3">
      <c r="C2254" s="311"/>
    </row>
    <row r="2255" spans="3:3">
      <c r="C2255" s="311"/>
    </row>
    <row r="2256" spans="3:3">
      <c r="C2256" s="311"/>
    </row>
    <row r="2257" spans="3:3">
      <c r="C2257" s="311"/>
    </row>
    <row r="2258" spans="3:3">
      <c r="C2258" s="311"/>
    </row>
    <row r="2259" spans="3:3">
      <c r="C2259" s="311"/>
    </row>
    <row r="2260" spans="3:3">
      <c r="C2260" s="311"/>
    </row>
    <row r="2261" spans="3:3">
      <c r="C2261" s="311"/>
    </row>
    <row r="2262" spans="3:3">
      <c r="C2262" s="311"/>
    </row>
    <row r="2263" spans="3:3">
      <c r="C2263" s="311"/>
    </row>
    <row r="2264" spans="3:3">
      <c r="C2264" s="311"/>
    </row>
    <row r="2265" spans="3:3">
      <c r="C2265" s="311"/>
    </row>
    <row r="2266" spans="3:3">
      <c r="C2266" s="311"/>
    </row>
    <row r="2267" spans="3:3">
      <c r="C2267" s="311"/>
    </row>
    <row r="2268" spans="3:3">
      <c r="C2268" s="311"/>
    </row>
    <row r="2269" spans="3:3">
      <c r="C2269" s="311"/>
    </row>
    <row r="2270" spans="3:3">
      <c r="C2270" s="311"/>
    </row>
    <row r="2271" spans="3:3">
      <c r="C2271" s="311"/>
    </row>
    <row r="2272" spans="3:3">
      <c r="C2272" s="311"/>
    </row>
    <row r="2273" spans="3:3">
      <c r="C2273" s="311"/>
    </row>
    <row r="2274" spans="3:3">
      <c r="C2274" s="311"/>
    </row>
    <row r="2275" spans="3:3">
      <c r="C2275" s="311"/>
    </row>
    <row r="2276" spans="3:3">
      <c r="C2276" s="311"/>
    </row>
    <row r="2277" spans="3:3">
      <c r="C2277" s="311"/>
    </row>
    <row r="2278" spans="3:3">
      <c r="C2278" s="311"/>
    </row>
    <row r="2279" spans="3:3">
      <c r="C2279" s="311"/>
    </row>
    <row r="2280" spans="3:3">
      <c r="C2280" s="311"/>
    </row>
    <row r="2281" spans="3:3">
      <c r="C2281" s="311"/>
    </row>
    <row r="2282" spans="3:3">
      <c r="C2282" s="311"/>
    </row>
    <row r="2283" spans="3:3">
      <c r="C2283" s="311"/>
    </row>
    <row r="2284" spans="3:3">
      <c r="C2284" s="311"/>
    </row>
    <row r="2285" spans="3:3">
      <c r="C2285" s="311"/>
    </row>
    <row r="2286" spans="3:3">
      <c r="C2286" s="311"/>
    </row>
    <row r="2287" spans="3:3">
      <c r="C2287" s="311"/>
    </row>
    <row r="2288" spans="3:3">
      <c r="C2288" s="311"/>
    </row>
    <row r="2289" spans="3:3">
      <c r="C2289" s="311"/>
    </row>
    <row r="2290" spans="3:3">
      <c r="C2290" s="311"/>
    </row>
    <row r="2291" spans="3:3">
      <c r="C2291" s="311"/>
    </row>
    <row r="2292" spans="3:3">
      <c r="C2292" s="311"/>
    </row>
    <row r="2293" spans="3:3">
      <c r="C2293" s="311"/>
    </row>
    <row r="2294" spans="3:3">
      <c r="C2294" s="311"/>
    </row>
    <row r="2295" spans="3:3">
      <c r="C2295" s="311"/>
    </row>
    <row r="2296" spans="3:3">
      <c r="C2296" s="311"/>
    </row>
    <row r="2297" spans="3:3">
      <c r="C2297" s="311"/>
    </row>
    <row r="2298" spans="3:3">
      <c r="C2298" s="311"/>
    </row>
    <row r="2299" spans="3:3">
      <c r="C2299" s="311"/>
    </row>
    <row r="2300" spans="3:3">
      <c r="C2300" s="311"/>
    </row>
    <row r="2301" spans="3:3">
      <c r="C2301" s="311"/>
    </row>
    <row r="2302" spans="3:3">
      <c r="C2302" s="311"/>
    </row>
    <row r="2303" spans="3:3">
      <c r="C2303" s="311"/>
    </row>
    <row r="2304" spans="3:3">
      <c r="C2304" s="311"/>
    </row>
    <row r="2305" spans="3:3">
      <c r="C2305" s="311"/>
    </row>
    <row r="2306" spans="3:3">
      <c r="C2306" s="311"/>
    </row>
    <row r="2307" spans="3:3">
      <c r="C2307" s="311"/>
    </row>
    <row r="2308" spans="3:3">
      <c r="C2308" s="311"/>
    </row>
    <row r="2309" spans="3:3">
      <c r="C2309" s="311"/>
    </row>
    <row r="2310" spans="3:3">
      <c r="C2310" s="311"/>
    </row>
    <row r="2311" spans="3:3">
      <c r="C2311" s="311"/>
    </row>
    <row r="2312" spans="3:3">
      <c r="C2312" s="311"/>
    </row>
    <row r="2313" spans="3:3">
      <c r="C2313" s="311"/>
    </row>
    <row r="2314" spans="3:3">
      <c r="C2314" s="311"/>
    </row>
    <row r="2315" spans="3:3">
      <c r="C2315" s="311"/>
    </row>
    <row r="2316" spans="3:3">
      <c r="C2316" s="311"/>
    </row>
    <row r="2317" spans="3:3">
      <c r="C2317" s="311"/>
    </row>
    <row r="2318" spans="3:3">
      <c r="C2318" s="311"/>
    </row>
    <row r="2319" spans="3:3">
      <c r="C2319" s="311"/>
    </row>
    <row r="2320" spans="3:3">
      <c r="C2320" s="311"/>
    </row>
    <row r="2321" spans="3:3">
      <c r="C2321" s="311"/>
    </row>
    <row r="2322" spans="3:3">
      <c r="C2322" s="311"/>
    </row>
    <row r="2323" spans="3:3">
      <c r="C2323" s="311"/>
    </row>
    <row r="2324" spans="3:3">
      <c r="C2324" s="311"/>
    </row>
    <row r="2325" spans="3:3">
      <c r="C2325" s="311"/>
    </row>
    <row r="2326" spans="3:3">
      <c r="C2326" s="311"/>
    </row>
    <row r="2327" spans="3:3">
      <c r="C2327" s="311"/>
    </row>
    <row r="2328" spans="3:3">
      <c r="C2328" s="311"/>
    </row>
    <row r="2329" spans="3:3">
      <c r="C2329" s="311"/>
    </row>
    <row r="2330" spans="3:3">
      <c r="C2330" s="311"/>
    </row>
    <row r="2331" spans="3:3">
      <c r="C2331" s="311"/>
    </row>
    <row r="2332" spans="3:3">
      <c r="C2332" s="311"/>
    </row>
    <row r="2333" spans="3:3">
      <c r="C2333" s="311"/>
    </row>
    <row r="2334" spans="3:3">
      <c r="C2334" s="311"/>
    </row>
    <row r="2335" spans="3:3">
      <c r="C2335" s="311"/>
    </row>
    <row r="2336" spans="3:3">
      <c r="C2336" s="311"/>
    </row>
    <row r="2337" spans="3:3">
      <c r="C2337" s="311"/>
    </row>
    <row r="2338" spans="3:3">
      <c r="C2338" s="311"/>
    </row>
    <row r="2339" spans="3:3">
      <c r="C2339" s="311"/>
    </row>
    <row r="2340" spans="3:3">
      <c r="C2340" s="311"/>
    </row>
    <row r="2341" spans="3:3">
      <c r="C2341" s="311"/>
    </row>
    <row r="2342" spans="3:3">
      <c r="C2342" s="311"/>
    </row>
    <row r="2343" spans="3:3">
      <c r="C2343" s="311"/>
    </row>
    <row r="2344" spans="3:3">
      <c r="C2344" s="311"/>
    </row>
    <row r="2345" spans="3:3">
      <c r="C2345" s="311"/>
    </row>
    <row r="2346" spans="3:3">
      <c r="C2346" s="311"/>
    </row>
    <row r="2347" spans="3:3">
      <c r="C2347" s="311"/>
    </row>
    <row r="2348" spans="3:3">
      <c r="C2348" s="311"/>
    </row>
    <row r="2349" spans="3:3">
      <c r="C2349" s="311"/>
    </row>
    <row r="2350" spans="3:3">
      <c r="C2350" s="311"/>
    </row>
    <row r="2351" spans="3:3">
      <c r="C2351" s="311"/>
    </row>
    <row r="2352" spans="3:3">
      <c r="C2352" s="311"/>
    </row>
    <row r="2353" spans="3:3">
      <c r="C2353" s="311"/>
    </row>
    <row r="2354" spans="3:3">
      <c r="C2354" s="311"/>
    </row>
    <row r="2355" spans="3:3">
      <c r="C2355" s="311"/>
    </row>
    <row r="2356" spans="3:3">
      <c r="C2356" s="311"/>
    </row>
    <row r="2357" spans="3:3">
      <c r="C2357" s="311"/>
    </row>
    <row r="2358" spans="3:3">
      <c r="C2358" s="311"/>
    </row>
    <row r="2359" spans="3:3">
      <c r="C2359" s="311"/>
    </row>
    <row r="2360" spans="3:3">
      <c r="C2360" s="311"/>
    </row>
    <row r="2361" spans="3:3">
      <c r="C2361" s="311"/>
    </row>
    <row r="2362" spans="3:3">
      <c r="C2362" s="311"/>
    </row>
    <row r="2363" spans="3:3">
      <c r="C2363" s="311"/>
    </row>
    <row r="2364" spans="3:3">
      <c r="C2364" s="311"/>
    </row>
    <row r="2365" spans="3:3">
      <c r="C2365" s="311"/>
    </row>
    <row r="2366" spans="3:3">
      <c r="C2366" s="311"/>
    </row>
    <row r="2367" spans="3:3">
      <c r="C2367" s="311"/>
    </row>
    <row r="2368" spans="3:3">
      <c r="C2368" s="311"/>
    </row>
    <row r="2369" spans="3:3">
      <c r="C2369" s="311"/>
    </row>
    <row r="2370" spans="3:3">
      <c r="C2370" s="311"/>
    </row>
    <row r="2371" spans="3:3">
      <c r="C2371" s="311"/>
    </row>
    <row r="2372" spans="3:3">
      <c r="C2372" s="311"/>
    </row>
    <row r="2373" spans="3:3">
      <c r="C2373" s="311"/>
    </row>
    <row r="2374" spans="3:3">
      <c r="C2374" s="311"/>
    </row>
    <row r="2375" spans="3:3">
      <c r="C2375" s="311"/>
    </row>
    <row r="2376" spans="3:3">
      <c r="C2376" s="311"/>
    </row>
    <row r="2377" spans="3:3">
      <c r="C2377" s="311"/>
    </row>
    <row r="2378" spans="3:3">
      <c r="C2378" s="311"/>
    </row>
    <row r="2379" spans="3:3">
      <c r="C2379" s="311"/>
    </row>
    <row r="2380" spans="3:3">
      <c r="C2380" s="311"/>
    </row>
    <row r="2381" spans="3:3">
      <c r="C2381" s="311"/>
    </row>
    <row r="2382" spans="3:3">
      <c r="C2382" s="311"/>
    </row>
    <row r="2383" spans="3:3">
      <c r="C2383" s="311"/>
    </row>
    <row r="2384" spans="3:3">
      <c r="C2384" s="311"/>
    </row>
    <row r="2385" spans="3:3">
      <c r="C2385" s="311"/>
    </row>
    <row r="2386" spans="3:3">
      <c r="C2386" s="311"/>
    </row>
    <row r="2387" spans="3:3">
      <c r="C2387" s="311"/>
    </row>
    <row r="2388" spans="3:3">
      <c r="C2388" s="311"/>
    </row>
    <row r="2389" spans="3:3">
      <c r="C2389" s="311"/>
    </row>
    <row r="2390" spans="3:3">
      <c r="C2390" s="311"/>
    </row>
    <row r="2391" spans="3:3">
      <c r="C2391" s="311"/>
    </row>
    <row r="2392" spans="3:3">
      <c r="C2392" s="311"/>
    </row>
    <row r="2393" spans="3:3">
      <c r="C2393" s="311"/>
    </row>
    <row r="2394" spans="3:3">
      <c r="C2394" s="311"/>
    </row>
    <row r="2395" spans="3:3">
      <c r="C2395" s="311"/>
    </row>
    <row r="2396" spans="3:3">
      <c r="C2396" s="311"/>
    </row>
    <row r="2397" spans="3:3">
      <c r="C2397" s="311"/>
    </row>
    <row r="2398" spans="3:3">
      <c r="C2398" s="311"/>
    </row>
    <row r="2399" spans="3:3">
      <c r="C2399" s="311"/>
    </row>
    <row r="2400" spans="3:3">
      <c r="C2400" s="311"/>
    </row>
    <row r="2401" spans="3:3">
      <c r="C2401" s="311"/>
    </row>
    <row r="2402" spans="3:3">
      <c r="C2402" s="311"/>
    </row>
    <row r="2403" spans="3:3">
      <c r="C2403" s="311"/>
    </row>
    <row r="2404" spans="3:3">
      <c r="C2404" s="311"/>
    </row>
    <row r="2405" spans="3:3">
      <c r="C2405" s="311"/>
    </row>
    <row r="2406" spans="3:3">
      <c r="C2406" s="311"/>
    </row>
    <row r="2407" spans="3:3">
      <c r="C2407" s="311"/>
    </row>
    <row r="2408" spans="3:3">
      <c r="C2408" s="311"/>
    </row>
    <row r="2409" spans="3:3">
      <c r="C2409" s="311"/>
    </row>
    <row r="2410" spans="3:3">
      <c r="C2410" s="311"/>
    </row>
    <row r="2411" spans="3:3">
      <c r="C2411" s="311"/>
    </row>
    <row r="2412" spans="3:3">
      <c r="C2412" s="311"/>
    </row>
    <row r="2413" spans="3:3">
      <c r="C2413" s="311"/>
    </row>
    <row r="2414" spans="3:3">
      <c r="C2414" s="311"/>
    </row>
    <row r="2415" spans="3:3">
      <c r="C2415" s="311"/>
    </row>
    <row r="2416" spans="3:3">
      <c r="C2416" s="311"/>
    </row>
    <row r="2417" spans="3:3">
      <c r="C2417" s="311"/>
    </row>
    <row r="2418" spans="3:3">
      <c r="C2418" s="311"/>
    </row>
    <row r="2419" spans="3:3">
      <c r="C2419" s="311"/>
    </row>
    <row r="2420" spans="3:3">
      <c r="C2420" s="311"/>
    </row>
    <row r="2421" spans="3:3">
      <c r="C2421" s="311"/>
    </row>
    <row r="2422" spans="3:3">
      <c r="C2422" s="311"/>
    </row>
    <row r="2423" spans="3:3">
      <c r="C2423" s="311"/>
    </row>
    <row r="2424" spans="3:3">
      <c r="C2424" s="311"/>
    </row>
    <row r="2425" spans="3:3">
      <c r="C2425" s="311"/>
    </row>
    <row r="2426" spans="3:3">
      <c r="C2426" s="311"/>
    </row>
    <row r="2427" spans="3:3">
      <c r="C2427" s="311"/>
    </row>
    <row r="2428" spans="3:3">
      <c r="C2428" s="311"/>
    </row>
    <row r="2429" spans="3:3">
      <c r="C2429" s="311"/>
    </row>
    <row r="2430" spans="3:3">
      <c r="C2430" s="311"/>
    </row>
    <row r="2431" spans="3:3">
      <c r="C2431" s="311"/>
    </row>
    <row r="2432" spans="3:3">
      <c r="C2432" s="311"/>
    </row>
    <row r="2433" spans="3:3">
      <c r="C2433" s="311"/>
    </row>
    <row r="2434" spans="3:3">
      <c r="C2434" s="311"/>
    </row>
    <row r="2435" spans="3:3">
      <c r="C2435" s="311"/>
    </row>
    <row r="2436" spans="3:3">
      <c r="C2436" s="311"/>
    </row>
    <row r="2437" spans="3:3">
      <c r="C2437" s="311"/>
    </row>
    <row r="2438" spans="3:3">
      <c r="C2438" s="311"/>
    </row>
    <row r="2439" spans="3:3">
      <c r="C2439" s="311"/>
    </row>
    <row r="2440" spans="3:3">
      <c r="C2440" s="311"/>
    </row>
    <row r="2441" spans="3:3">
      <c r="C2441" s="311"/>
    </row>
    <row r="2442" spans="3:3">
      <c r="C2442" s="311"/>
    </row>
    <row r="2443" spans="3:3">
      <c r="C2443" s="311"/>
    </row>
    <row r="2444" spans="3:3">
      <c r="C2444" s="311"/>
    </row>
    <row r="2445" spans="3:3">
      <c r="C2445" s="311"/>
    </row>
    <row r="2446" spans="3:3">
      <c r="C2446" s="311"/>
    </row>
    <row r="2447" spans="3:3">
      <c r="C2447" s="311"/>
    </row>
    <row r="2448" spans="3:3">
      <c r="C2448" s="311"/>
    </row>
    <row r="2449" spans="3:3">
      <c r="C2449" s="311"/>
    </row>
    <row r="2450" spans="3:3">
      <c r="C2450" s="311"/>
    </row>
    <row r="2451" spans="3:3">
      <c r="C2451" s="311"/>
    </row>
    <row r="2452" spans="3:3">
      <c r="C2452" s="311"/>
    </row>
    <row r="2453" spans="3:3">
      <c r="C2453" s="311"/>
    </row>
    <row r="2454" spans="3:3">
      <c r="C2454" s="311"/>
    </row>
    <row r="2455" spans="3:3">
      <c r="C2455" s="311"/>
    </row>
    <row r="2456" spans="3:3">
      <c r="C2456" s="311"/>
    </row>
    <row r="2457" spans="3:3">
      <c r="C2457" s="311"/>
    </row>
    <row r="2458" spans="3:3">
      <c r="C2458" s="311"/>
    </row>
    <row r="2459" spans="3:3">
      <c r="C2459" s="311"/>
    </row>
    <row r="2460" spans="3:3">
      <c r="C2460" s="311"/>
    </row>
    <row r="2461" spans="3:3">
      <c r="C2461" s="311"/>
    </row>
    <row r="2462" spans="3:3">
      <c r="C2462" s="311"/>
    </row>
    <row r="2463" spans="3:3">
      <c r="C2463" s="311"/>
    </row>
    <row r="2464" spans="3:3">
      <c r="C2464" s="311"/>
    </row>
    <row r="2465" spans="3:3">
      <c r="C2465" s="311"/>
    </row>
    <row r="2466" spans="3:3">
      <c r="C2466" s="311"/>
    </row>
    <row r="2467" spans="3:3">
      <c r="C2467" s="311"/>
    </row>
    <row r="2468" spans="3:3">
      <c r="C2468" s="311"/>
    </row>
    <row r="2469" spans="3:3">
      <c r="C2469" s="311"/>
    </row>
    <row r="2470" spans="3:3">
      <c r="C2470" s="311"/>
    </row>
    <row r="2471" spans="3:3">
      <c r="C2471" s="311"/>
    </row>
    <row r="2472" spans="3:3">
      <c r="C2472" s="311"/>
    </row>
    <row r="2473" spans="3:3">
      <c r="C2473" s="311"/>
    </row>
    <row r="2474" spans="3:3">
      <c r="C2474" s="311"/>
    </row>
    <row r="2475" spans="3:3">
      <c r="C2475" s="311"/>
    </row>
    <row r="2476" spans="3:3">
      <c r="C2476" s="311"/>
    </row>
    <row r="2477" spans="3:3">
      <c r="C2477" s="311"/>
    </row>
    <row r="2478" spans="3:3">
      <c r="C2478" s="311"/>
    </row>
    <row r="2479" spans="3:3">
      <c r="C2479" s="311"/>
    </row>
    <row r="2480" spans="3:3">
      <c r="C2480" s="311"/>
    </row>
    <row r="2481" spans="3:3">
      <c r="C2481" s="311"/>
    </row>
    <row r="2482" spans="3:3">
      <c r="C2482" s="311"/>
    </row>
    <row r="2483" spans="3:3">
      <c r="C2483" s="311"/>
    </row>
    <row r="2484" spans="3:3">
      <c r="C2484" s="311"/>
    </row>
    <row r="2485" spans="3:3">
      <c r="C2485" s="311"/>
    </row>
    <row r="2486" spans="3:3">
      <c r="C2486" s="311"/>
    </row>
    <row r="2487" spans="3:3">
      <c r="C2487" s="311"/>
    </row>
    <row r="2488" spans="3:3">
      <c r="C2488" s="311"/>
    </row>
    <row r="2489" spans="3:3">
      <c r="C2489" s="311"/>
    </row>
    <row r="2490" spans="3:3">
      <c r="C2490" s="311"/>
    </row>
    <row r="2491" spans="3:3">
      <c r="C2491" s="311"/>
    </row>
    <row r="2492" spans="3:3">
      <c r="C2492" s="311"/>
    </row>
    <row r="2493" spans="3:3">
      <c r="C2493" s="311"/>
    </row>
    <row r="2494" spans="3:3">
      <c r="C2494" s="311"/>
    </row>
    <row r="2495" spans="3:3">
      <c r="C2495" s="311"/>
    </row>
    <row r="2496" spans="3:3">
      <c r="C2496" s="311"/>
    </row>
    <row r="2497" spans="3:3">
      <c r="C2497" s="311"/>
    </row>
    <row r="2498" spans="3:3">
      <c r="C2498" s="311"/>
    </row>
    <row r="2499" spans="3:3">
      <c r="C2499" s="311"/>
    </row>
    <row r="2500" spans="3:3">
      <c r="C2500" s="311"/>
    </row>
    <row r="2501" spans="3:3">
      <c r="C2501" s="311"/>
    </row>
    <row r="2502" spans="3:3">
      <c r="C2502" s="311"/>
    </row>
    <row r="2503" spans="3:3">
      <c r="C2503" s="311"/>
    </row>
    <row r="2504" spans="3:3">
      <c r="C2504" s="311"/>
    </row>
    <row r="2505" spans="3:3">
      <c r="C2505" s="311"/>
    </row>
    <row r="2506" spans="3:3">
      <c r="C2506" s="311"/>
    </row>
    <row r="2507" spans="3:3">
      <c r="C2507" s="311"/>
    </row>
    <row r="2508" spans="3:3">
      <c r="C2508" s="311"/>
    </row>
    <row r="2509" spans="3:3">
      <c r="C2509" s="311"/>
    </row>
    <row r="2510" spans="3:3">
      <c r="C2510" s="311"/>
    </row>
    <row r="2511" spans="3:3">
      <c r="C2511" s="311"/>
    </row>
    <row r="2512" spans="3:3">
      <c r="C2512" s="311"/>
    </row>
    <row r="2513" spans="3:3">
      <c r="C2513" s="311"/>
    </row>
    <row r="2514" spans="3:3">
      <c r="C2514" s="311"/>
    </row>
    <row r="2515" spans="3:3">
      <c r="C2515" s="311"/>
    </row>
    <row r="2516" spans="3:3">
      <c r="C2516" s="311"/>
    </row>
    <row r="2517" spans="3:3">
      <c r="C2517" s="311"/>
    </row>
    <row r="2518" spans="3:3">
      <c r="C2518" s="311"/>
    </row>
    <row r="2519" spans="3:3">
      <c r="C2519" s="311"/>
    </row>
    <row r="2520" spans="3:3">
      <c r="C2520" s="311"/>
    </row>
    <row r="2521" spans="3:3">
      <c r="C2521" s="311"/>
    </row>
    <row r="2522" spans="3:3">
      <c r="C2522" s="311"/>
    </row>
    <row r="2523" spans="3:3">
      <c r="C2523" s="311"/>
    </row>
    <row r="2524" spans="3:3">
      <c r="C2524" s="311"/>
    </row>
    <row r="2525" spans="3:3">
      <c r="C2525" s="311"/>
    </row>
    <row r="2526" spans="3:3">
      <c r="C2526" s="311"/>
    </row>
    <row r="2527" spans="3:3">
      <c r="C2527" s="311"/>
    </row>
    <row r="2528" spans="3:3">
      <c r="C2528" s="311"/>
    </row>
    <row r="2529" spans="3:3">
      <c r="C2529" s="311"/>
    </row>
    <row r="2530" spans="3:3">
      <c r="C2530" s="311"/>
    </row>
    <row r="2531" spans="3:3">
      <c r="C2531" s="311"/>
    </row>
    <row r="2532" spans="3:3">
      <c r="C2532" s="311"/>
    </row>
    <row r="2533" spans="3:3">
      <c r="C2533" s="311"/>
    </row>
    <row r="2534" spans="3:3">
      <c r="C2534" s="311"/>
    </row>
    <row r="2535" spans="3:3">
      <c r="C2535" s="311"/>
    </row>
    <row r="2536" spans="3:3">
      <c r="C2536" s="311"/>
    </row>
    <row r="2537" spans="3:3">
      <c r="C2537" s="311"/>
    </row>
    <row r="2538" spans="3:3">
      <c r="C2538" s="311"/>
    </row>
    <row r="2539" spans="3:3">
      <c r="C2539" s="311"/>
    </row>
    <row r="2540" spans="3:3">
      <c r="C2540" s="311"/>
    </row>
    <row r="2541" spans="3:3">
      <c r="C2541" s="311"/>
    </row>
    <row r="2542" spans="3:3">
      <c r="C2542" s="311"/>
    </row>
    <row r="2543" spans="3:3">
      <c r="C2543" s="311"/>
    </row>
    <row r="2544" spans="3:3">
      <c r="C2544" s="311"/>
    </row>
    <row r="2545" spans="3:3">
      <c r="C2545" s="311"/>
    </row>
    <row r="2546" spans="3:3">
      <c r="C2546" s="311"/>
    </row>
    <row r="2547" spans="3:3">
      <c r="C2547" s="311"/>
    </row>
    <row r="2548" spans="3:3">
      <c r="C2548" s="311"/>
    </row>
    <row r="2549" spans="3:3">
      <c r="C2549" s="311"/>
    </row>
    <row r="2550" spans="3:3">
      <c r="C2550" s="311"/>
    </row>
    <row r="2551" spans="3:3">
      <c r="C2551" s="311"/>
    </row>
    <row r="2552" spans="3:3">
      <c r="C2552" s="311"/>
    </row>
    <row r="2553" spans="3:3">
      <c r="C2553" s="311"/>
    </row>
    <row r="2554" spans="3:3">
      <c r="C2554" s="311"/>
    </row>
    <row r="2555" spans="3:3">
      <c r="C2555" s="311"/>
    </row>
    <row r="2556" spans="3:3">
      <c r="C2556" s="311"/>
    </row>
    <row r="2557" spans="3:3">
      <c r="C2557" s="311"/>
    </row>
    <row r="2558" spans="3:3">
      <c r="C2558" s="311"/>
    </row>
    <row r="2559" spans="3:3">
      <c r="C2559" s="311"/>
    </row>
    <row r="2560" spans="3:3">
      <c r="C2560" s="311"/>
    </row>
    <row r="2561" spans="3:3">
      <c r="C2561" s="311"/>
    </row>
    <row r="2562" spans="3:3">
      <c r="C2562" s="311"/>
    </row>
    <row r="2563" spans="3:3">
      <c r="C2563" s="311"/>
    </row>
    <row r="2564" spans="3:3">
      <c r="C2564" s="311"/>
    </row>
    <row r="2565" spans="3:3">
      <c r="C2565" s="311"/>
    </row>
    <row r="2566" spans="3:3">
      <c r="C2566" s="311"/>
    </row>
    <row r="2567" spans="3:3">
      <c r="C2567" s="311"/>
    </row>
    <row r="2568" spans="3:3">
      <c r="C2568" s="311"/>
    </row>
    <row r="2569" spans="3:3">
      <c r="C2569" s="311"/>
    </row>
    <row r="2570" spans="3:3">
      <c r="C2570" s="311"/>
    </row>
    <row r="2571" spans="3:3">
      <c r="C2571" s="311"/>
    </row>
    <row r="2572" spans="3:3">
      <c r="C2572" s="311"/>
    </row>
    <row r="2573" spans="3:3">
      <c r="C2573" s="311"/>
    </row>
    <row r="2574" spans="3:3">
      <c r="C2574" s="311"/>
    </row>
    <row r="2575" spans="3:3">
      <c r="C2575" s="311"/>
    </row>
    <row r="2576" spans="3:3">
      <c r="C2576" s="311"/>
    </row>
    <row r="2577" spans="3:3">
      <c r="C2577" s="311"/>
    </row>
    <row r="2578" spans="3:3">
      <c r="C2578" s="311"/>
    </row>
    <row r="2579" spans="3:3">
      <c r="C2579" s="311"/>
    </row>
    <row r="2580" spans="3:3">
      <c r="C2580" s="311"/>
    </row>
    <row r="2581" spans="3:3">
      <c r="C2581" s="311"/>
    </row>
    <row r="2582" spans="3:3">
      <c r="C2582" s="311"/>
    </row>
    <row r="2583" spans="3:3">
      <c r="C2583" s="311"/>
    </row>
    <row r="2584" spans="3:3">
      <c r="C2584" s="311"/>
    </row>
    <row r="2585" spans="3:3">
      <c r="C2585" s="311"/>
    </row>
    <row r="2586" spans="3:3">
      <c r="C2586" s="311"/>
    </row>
    <row r="2587" spans="3:3">
      <c r="C2587" s="311"/>
    </row>
    <row r="2588" spans="3:3">
      <c r="C2588" s="311"/>
    </row>
    <row r="2589" spans="3:3">
      <c r="C2589" s="311"/>
    </row>
    <row r="2590" spans="3:3">
      <c r="C2590" s="311"/>
    </row>
    <row r="2591" spans="3:3">
      <c r="C2591" s="311"/>
    </row>
    <row r="2592" spans="3:3">
      <c r="C2592" s="311"/>
    </row>
    <row r="2593" spans="3:3">
      <c r="C2593" s="311"/>
    </row>
    <row r="2594" spans="3:3">
      <c r="C2594" s="311"/>
    </row>
    <row r="2595" spans="3:3">
      <c r="C2595" s="311"/>
    </row>
    <row r="2596" spans="3:3">
      <c r="C2596" s="311"/>
    </row>
    <row r="2597" spans="3:3">
      <c r="C2597" s="311"/>
    </row>
    <row r="2598" spans="3:3">
      <c r="C2598" s="311"/>
    </row>
    <row r="2599" spans="3:3">
      <c r="C2599" s="311"/>
    </row>
    <row r="2600" spans="3:3">
      <c r="C2600" s="311"/>
    </row>
    <row r="2601" spans="3:3">
      <c r="C2601" s="311"/>
    </row>
    <row r="2602" spans="3:3">
      <c r="C2602" s="311"/>
    </row>
    <row r="2603" spans="3:3">
      <c r="C2603" s="311"/>
    </row>
    <row r="2604" spans="3:3">
      <c r="C2604" s="311"/>
    </row>
    <row r="2605" spans="3:3">
      <c r="C2605" s="311"/>
    </row>
    <row r="2606" spans="3:3">
      <c r="C2606" s="311"/>
    </row>
    <row r="2607" spans="3:3">
      <c r="C2607" s="311"/>
    </row>
    <row r="2608" spans="3:3">
      <c r="C2608" s="311"/>
    </row>
    <row r="2609" spans="3:3">
      <c r="C2609" s="311"/>
    </row>
    <row r="2610" spans="3:3">
      <c r="C2610" s="311"/>
    </row>
    <row r="2611" spans="3:3">
      <c r="C2611" s="311"/>
    </row>
    <row r="2612" spans="3:3">
      <c r="C2612" s="311"/>
    </row>
    <row r="2613" spans="3:3">
      <c r="C2613" s="311"/>
    </row>
    <row r="2614" spans="3:3">
      <c r="C2614" s="311"/>
    </row>
    <row r="2615" spans="3:3">
      <c r="C2615" s="311"/>
    </row>
    <row r="2616" spans="3:3">
      <c r="C2616" s="311"/>
    </row>
    <row r="2617" spans="3:3">
      <c r="C2617" s="311"/>
    </row>
    <row r="2618" spans="3:3">
      <c r="C2618" s="311"/>
    </row>
    <row r="2619" spans="3:3">
      <c r="C2619" s="311"/>
    </row>
    <row r="2620" spans="3:3">
      <c r="C2620" s="311"/>
    </row>
    <row r="2621" spans="3:3">
      <c r="C2621" s="311"/>
    </row>
    <row r="2622" spans="3:3">
      <c r="C2622" s="311"/>
    </row>
    <row r="2623" spans="3:3">
      <c r="C2623" s="311"/>
    </row>
    <row r="2624" spans="3:3">
      <c r="C2624" s="311"/>
    </row>
    <row r="2625" spans="3:3">
      <c r="C2625" s="311"/>
    </row>
    <row r="2626" spans="3:3">
      <c r="C2626" s="311"/>
    </row>
    <row r="2627" spans="3:3">
      <c r="C2627" s="311"/>
    </row>
    <row r="2628" spans="3:3">
      <c r="C2628" s="311"/>
    </row>
    <row r="2629" spans="3:3">
      <c r="C2629" s="311"/>
    </row>
    <row r="2630" spans="3:3">
      <c r="C2630" s="311"/>
    </row>
    <row r="2631" spans="3:3">
      <c r="C2631" s="311"/>
    </row>
    <row r="2632" spans="3:3">
      <c r="C2632" s="311"/>
    </row>
    <row r="2633" spans="3:3">
      <c r="C2633" s="311"/>
    </row>
    <row r="2634" spans="3:3">
      <c r="C2634" s="311"/>
    </row>
    <row r="2635" spans="3:3">
      <c r="C2635" s="311"/>
    </row>
    <row r="2636" spans="3:3">
      <c r="C2636" s="311"/>
    </row>
    <row r="2637" spans="3:3">
      <c r="C2637" s="311"/>
    </row>
    <row r="2638" spans="3:3">
      <c r="C2638" s="311"/>
    </row>
    <row r="2639" spans="3:3">
      <c r="C2639" s="311"/>
    </row>
    <row r="2640" spans="3:3">
      <c r="C2640" s="311"/>
    </row>
    <row r="2641" spans="3:3">
      <c r="C2641" s="311"/>
    </row>
    <row r="2642" spans="3:3">
      <c r="C2642" s="311"/>
    </row>
    <row r="2643" spans="3:3">
      <c r="C2643" s="311"/>
    </row>
    <row r="2644" spans="3:3">
      <c r="C2644" s="311"/>
    </row>
    <row r="2645" spans="3:3">
      <c r="C2645" s="311"/>
    </row>
    <row r="2646" spans="3:3">
      <c r="C2646" s="311"/>
    </row>
    <row r="2647" spans="3:3">
      <c r="C2647" s="311"/>
    </row>
    <row r="2648" spans="3:3">
      <c r="C2648" s="311"/>
    </row>
    <row r="2649" spans="3:3">
      <c r="C2649" s="311"/>
    </row>
    <row r="2650" spans="3:3">
      <c r="C2650" s="311"/>
    </row>
    <row r="2651" spans="3:3">
      <c r="C2651" s="311"/>
    </row>
    <row r="2652" spans="3:3">
      <c r="C2652" s="311"/>
    </row>
    <row r="2653" spans="3:3">
      <c r="C2653" s="311"/>
    </row>
    <row r="2654" spans="3:3">
      <c r="C2654" s="311"/>
    </row>
    <row r="2655" spans="3:3">
      <c r="C2655" s="311"/>
    </row>
    <row r="2656" spans="3:3">
      <c r="C2656" s="311"/>
    </row>
    <row r="2657" spans="3:3">
      <c r="C2657" s="311"/>
    </row>
    <row r="2658" spans="3:3">
      <c r="C2658" s="311"/>
    </row>
    <row r="2659" spans="3:3">
      <c r="C2659" s="311"/>
    </row>
    <row r="2660" spans="3:3">
      <c r="C2660" s="311"/>
    </row>
    <row r="2661" spans="3:3">
      <c r="C2661" s="311"/>
    </row>
    <row r="2662" spans="3:3">
      <c r="C2662" s="311"/>
    </row>
    <row r="2663" spans="3:3">
      <c r="C2663" s="311"/>
    </row>
    <row r="2664" spans="3:3">
      <c r="C2664" s="311"/>
    </row>
    <row r="2665" spans="3:3">
      <c r="C2665" s="311"/>
    </row>
    <row r="2666" spans="3:3">
      <c r="C2666" s="311"/>
    </row>
    <row r="2667" spans="3:3">
      <c r="C2667" s="311"/>
    </row>
    <row r="2668" spans="3:3">
      <c r="C2668" s="311"/>
    </row>
    <row r="2669" spans="3:3">
      <c r="C2669" s="311"/>
    </row>
    <row r="2670" spans="3:3">
      <c r="C2670" s="311"/>
    </row>
    <row r="2671" spans="3:3">
      <c r="C2671" s="311"/>
    </row>
    <row r="2672" spans="3:3">
      <c r="C2672" s="311"/>
    </row>
    <row r="2673" spans="3:3">
      <c r="C2673" s="311"/>
    </row>
    <row r="2674" spans="3:3">
      <c r="C2674" s="311"/>
    </row>
    <row r="2675" spans="3:3">
      <c r="C2675" s="311"/>
    </row>
    <row r="2676" spans="3:3">
      <c r="C2676" s="311"/>
    </row>
    <row r="2677" spans="3:3">
      <c r="C2677" s="311"/>
    </row>
    <row r="2678" spans="3:3">
      <c r="C2678" s="311"/>
    </row>
    <row r="2679" spans="3:3">
      <c r="C2679" s="311"/>
    </row>
    <row r="2680" spans="3:3">
      <c r="C2680" s="311"/>
    </row>
    <row r="2681" spans="3:3">
      <c r="C2681" s="311"/>
    </row>
    <row r="2682" spans="3:3">
      <c r="C2682" s="311"/>
    </row>
    <row r="2683" spans="3:3">
      <c r="C2683" s="311"/>
    </row>
    <row r="2684" spans="3:3">
      <c r="C2684" s="311"/>
    </row>
    <row r="2685" spans="3:3">
      <c r="C2685" s="311"/>
    </row>
    <row r="2686" spans="3:3">
      <c r="C2686" s="311"/>
    </row>
    <row r="2687" spans="3:3">
      <c r="C2687" s="311"/>
    </row>
    <row r="2688" spans="3:3">
      <c r="C2688" s="311"/>
    </row>
    <row r="2689" spans="3:3">
      <c r="C2689" s="311"/>
    </row>
    <row r="2690" spans="3:3">
      <c r="C2690" s="311"/>
    </row>
    <row r="2691" spans="3:3">
      <c r="C2691" s="311"/>
    </row>
    <row r="2692" spans="3:3">
      <c r="C2692" s="311"/>
    </row>
    <row r="2693" spans="3:3">
      <c r="C2693" s="311"/>
    </row>
    <row r="2694" spans="3:3">
      <c r="C2694" s="311"/>
    </row>
    <row r="2695" spans="3:3">
      <c r="C2695" s="311"/>
    </row>
    <row r="2696" spans="3:3">
      <c r="C2696" s="311"/>
    </row>
    <row r="2697" spans="3:3">
      <c r="C2697" s="311"/>
    </row>
    <row r="2698" spans="3:3">
      <c r="C2698" s="311"/>
    </row>
    <row r="2699" spans="3:3">
      <c r="C2699" s="311"/>
    </row>
    <row r="2700" spans="3:3">
      <c r="C2700" s="311"/>
    </row>
    <row r="2701" spans="3:3">
      <c r="C2701" s="311"/>
    </row>
    <row r="2702" spans="3:3">
      <c r="C2702" s="311"/>
    </row>
    <row r="2703" spans="3:3">
      <c r="C2703" s="311"/>
    </row>
    <row r="2704" spans="3:3">
      <c r="C2704" s="311"/>
    </row>
    <row r="2705" spans="3:3">
      <c r="C2705" s="311"/>
    </row>
    <row r="2706" spans="3:3">
      <c r="C2706" s="311"/>
    </row>
    <row r="2707" spans="3:3">
      <c r="C2707" s="311"/>
    </row>
    <row r="2708" spans="3:3">
      <c r="C2708" s="311"/>
    </row>
    <row r="2709" spans="3:3">
      <c r="C2709" s="311"/>
    </row>
    <row r="2710" spans="3:3">
      <c r="C2710" s="311"/>
    </row>
    <row r="2711" spans="3:3">
      <c r="C2711" s="311"/>
    </row>
    <row r="2712" spans="3:3">
      <c r="C2712" s="311"/>
    </row>
    <row r="2713" spans="3:3">
      <c r="C2713" s="311"/>
    </row>
    <row r="2714" spans="3:3">
      <c r="C2714" s="311"/>
    </row>
    <row r="2715" spans="3:3">
      <c r="C2715" s="311"/>
    </row>
    <row r="2716" spans="3:3">
      <c r="C2716" s="311"/>
    </row>
    <row r="2717" spans="3:3">
      <c r="C2717" s="311"/>
    </row>
    <row r="2718" spans="3:3">
      <c r="C2718" s="311"/>
    </row>
    <row r="2719" spans="3:3">
      <c r="C2719" s="311"/>
    </row>
    <row r="2720" spans="3:3">
      <c r="C2720" s="311"/>
    </row>
    <row r="2721" spans="3:3">
      <c r="C2721" s="311"/>
    </row>
    <row r="2722" spans="3:3">
      <c r="C2722" s="311"/>
    </row>
    <row r="2723" spans="3:3">
      <c r="C2723" s="311"/>
    </row>
    <row r="2724" spans="3:3">
      <c r="C2724" s="311"/>
    </row>
    <row r="2725" spans="3:3">
      <c r="C2725" s="311"/>
    </row>
    <row r="2726" spans="3:3">
      <c r="C2726" s="311"/>
    </row>
    <row r="2727" spans="3:3">
      <c r="C2727" s="311"/>
    </row>
    <row r="2728" spans="3:3">
      <c r="C2728" s="311"/>
    </row>
    <row r="2729" spans="3:3">
      <c r="C2729" s="311"/>
    </row>
    <row r="2730" spans="3:3">
      <c r="C2730" s="311"/>
    </row>
    <row r="2731" spans="3:3">
      <c r="C2731" s="311"/>
    </row>
    <row r="2732" spans="3:3">
      <c r="C2732" s="311"/>
    </row>
    <row r="2733" spans="3:3">
      <c r="C2733" s="311"/>
    </row>
    <row r="2734" spans="3:3">
      <c r="C2734" s="311"/>
    </row>
    <row r="2735" spans="3:3">
      <c r="C2735" s="311"/>
    </row>
    <row r="2736" spans="3:3">
      <c r="C2736" s="311"/>
    </row>
    <row r="2737" spans="3:3">
      <c r="C2737" s="311"/>
    </row>
    <row r="2738" spans="3:3">
      <c r="C2738" s="311"/>
    </row>
    <row r="2739" spans="3:3">
      <c r="C2739" s="311"/>
    </row>
    <row r="2740" spans="3:3">
      <c r="C2740" s="311"/>
    </row>
    <row r="2741" spans="3:3">
      <c r="C2741" s="311"/>
    </row>
    <row r="2742" spans="3:3">
      <c r="C2742" s="311"/>
    </row>
    <row r="2743" spans="3:3">
      <c r="C2743" s="311"/>
    </row>
    <row r="2744" spans="3:3">
      <c r="C2744" s="311"/>
    </row>
    <row r="2745" spans="3:3">
      <c r="C2745" s="311"/>
    </row>
    <row r="2746" spans="3:3">
      <c r="C2746" s="311"/>
    </row>
    <row r="2747" spans="3:3">
      <c r="C2747" s="311"/>
    </row>
    <row r="2748" spans="3:3">
      <c r="C2748" s="311"/>
    </row>
    <row r="2749" spans="3:3">
      <c r="C2749" s="311"/>
    </row>
    <row r="2750" spans="3:3">
      <c r="C2750" s="311"/>
    </row>
    <row r="2751" spans="3:3">
      <c r="C2751" s="311"/>
    </row>
    <row r="2752" spans="3:3">
      <c r="C2752" s="311"/>
    </row>
    <row r="2753" spans="3:3">
      <c r="C2753" s="311"/>
    </row>
    <row r="2754" spans="3:3">
      <c r="C2754" s="311"/>
    </row>
    <row r="2755" spans="3:3">
      <c r="C2755" s="311"/>
    </row>
    <row r="2756" spans="3:3">
      <c r="C2756" s="311"/>
    </row>
    <row r="2757" spans="3:3">
      <c r="C2757" s="311"/>
    </row>
    <row r="2758" spans="3:3">
      <c r="C2758" s="311"/>
    </row>
    <row r="2759" spans="3:3">
      <c r="C2759" s="311"/>
    </row>
    <row r="2760" spans="3:3">
      <c r="C2760" s="311"/>
    </row>
    <row r="2761" spans="3:3">
      <c r="C2761" s="311"/>
    </row>
    <row r="2762" spans="3:3">
      <c r="C2762" s="311"/>
    </row>
    <row r="2763" spans="3:3">
      <c r="C2763" s="311"/>
    </row>
    <row r="2764" spans="3:3">
      <c r="C2764" s="311"/>
    </row>
    <row r="2765" spans="3:3">
      <c r="C2765" s="311"/>
    </row>
    <row r="2766" spans="3:3">
      <c r="C2766" s="311"/>
    </row>
    <row r="2767" spans="3:3">
      <c r="C2767" s="311"/>
    </row>
    <row r="2768" spans="3:3">
      <c r="C2768" s="311"/>
    </row>
    <row r="2769" spans="3:3">
      <c r="C2769" s="311"/>
    </row>
    <row r="2770" spans="3:3">
      <c r="C2770" s="311"/>
    </row>
    <row r="2771" spans="3:3">
      <c r="C2771" s="311"/>
    </row>
    <row r="2772" spans="3:3">
      <c r="C2772" s="311"/>
    </row>
    <row r="2773" spans="3:3">
      <c r="C2773" s="311"/>
    </row>
    <row r="2774" spans="3:3">
      <c r="C2774" s="311"/>
    </row>
    <row r="2775" spans="3:3">
      <c r="C2775" s="311"/>
    </row>
    <row r="2776" spans="3:3">
      <c r="C2776" s="311"/>
    </row>
    <row r="2777" spans="3:3">
      <c r="C2777" s="311"/>
    </row>
    <row r="2778" spans="3:3">
      <c r="C2778" s="311"/>
    </row>
    <row r="2779" spans="3:3">
      <c r="C2779" s="311"/>
    </row>
    <row r="2780" spans="3:3">
      <c r="C2780" s="311"/>
    </row>
    <row r="2781" spans="3:3">
      <c r="C2781" s="311"/>
    </row>
    <row r="2782" spans="3:3">
      <c r="C2782" s="311"/>
    </row>
    <row r="2783" spans="3:3">
      <c r="C2783" s="311"/>
    </row>
    <row r="2784" spans="3:3">
      <c r="C2784" s="311"/>
    </row>
    <row r="2785" spans="3:3">
      <c r="C2785" s="311"/>
    </row>
    <row r="2786" spans="3:3">
      <c r="C2786" s="311"/>
    </row>
    <row r="2787" spans="3:3">
      <c r="C2787" s="311"/>
    </row>
    <row r="2788" spans="3:3">
      <c r="C2788" s="311"/>
    </row>
    <row r="2789" spans="3:3">
      <c r="C2789" s="311"/>
    </row>
    <row r="2790" spans="3:3">
      <c r="C2790" s="311"/>
    </row>
    <row r="2791" spans="3:3">
      <c r="C2791" s="311"/>
    </row>
    <row r="2792" spans="3:3">
      <c r="C2792" s="311"/>
    </row>
    <row r="2793" spans="3:3">
      <c r="C2793" s="311"/>
    </row>
    <row r="2794" spans="3:3">
      <c r="C2794" s="311"/>
    </row>
    <row r="2795" spans="3:3">
      <c r="C2795" s="311"/>
    </row>
    <row r="2796" spans="3:3">
      <c r="C2796" s="311"/>
    </row>
    <row r="2797" spans="3:3">
      <c r="C2797" s="311"/>
    </row>
    <row r="2798" spans="3:3">
      <c r="C2798" s="311"/>
    </row>
    <row r="2799" spans="3:3">
      <c r="C2799" s="311"/>
    </row>
    <row r="2800" spans="3:3">
      <c r="C2800" s="311"/>
    </row>
    <row r="2801" spans="3:3">
      <c r="C2801" s="311"/>
    </row>
    <row r="2802" spans="3:3">
      <c r="C2802" s="311"/>
    </row>
    <row r="2803" spans="3:3">
      <c r="C2803" s="311"/>
    </row>
    <row r="2804" spans="3:3">
      <c r="C2804" s="311"/>
    </row>
    <row r="2805" spans="3:3">
      <c r="C2805" s="311"/>
    </row>
    <row r="2806" spans="3:3">
      <c r="C2806" s="311"/>
    </row>
    <row r="2807" spans="3:3">
      <c r="C2807" s="311"/>
    </row>
    <row r="2808" spans="3:3">
      <c r="C2808" s="311"/>
    </row>
    <row r="2809" spans="3:3">
      <c r="C2809" s="311"/>
    </row>
    <row r="2810" spans="3:3">
      <c r="C2810" s="311"/>
    </row>
    <row r="2811" spans="3:3">
      <c r="C2811" s="311"/>
    </row>
    <row r="2812" spans="3:3">
      <c r="C2812" s="311"/>
    </row>
    <row r="2813" spans="3:3">
      <c r="C2813" s="311"/>
    </row>
    <row r="2814" spans="3:3">
      <c r="C2814" s="311"/>
    </row>
    <row r="2815" spans="3:3">
      <c r="C2815" s="311"/>
    </row>
    <row r="2816" spans="3:3">
      <c r="C2816" s="311"/>
    </row>
    <row r="2817" spans="3:3">
      <c r="C2817" s="311"/>
    </row>
    <row r="2818" spans="3:3">
      <c r="C2818" s="311"/>
    </row>
    <row r="2819" spans="3:3">
      <c r="C2819" s="311"/>
    </row>
    <row r="2820" spans="3:3">
      <c r="C2820" s="311"/>
    </row>
    <row r="2821" spans="3:3">
      <c r="C2821" s="311"/>
    </row>
    <row r="2822" spans="3:3">
      <c r="C2822" s="311"/>
    </row>
    <row r="2823" spans="3:3">
      <c r="C2823" s="311"/>
    </row>
    <row r="2824" spans="3:3">
      <c r="C2824" s="311"/>
    </row>
    <row r="2825" spans="3:3">
      <c r="C2825" s="311"/>
    </row>
    <row r="2826" spans="3:3">
      <c r="C2826" s="311"/>
    </row>
    <row r="2827" spans="3:3">
      <c r="C2827" s="311"/>
    </row>
    <row r="2828" spans="3:3">
      <c r="C2828" s="311"/>
    </row>
    <row r="2829" spans="3:3">
      <c r="C2829" s="311"/>
    </row>
    <row r="2830" spans="3:3">
      <c r="C2830" s="311"/>
    </row>
    <row r="2831" spans="3:3">
      <c r="C2831" s="311"/>
    </row>
    <row r="2832" spans="3:3">
      <c r="C2832" s="311"/>
    </row>
    <row r="2833" spans="3:3">
      <c r="C2833" s="311"/>
    </row>
    <row r="2834" spans="3:3">
      <c r="C2834" s="311"/>
    </row>
    <row r="2835" spans="3:3">
      <c r="C2835" s="311"/>
    </row>
    <row r="2836" spans="3:3">
      <c r="C2836" s="311"/>
    </row>
    <row r="2837" spans="3:3">
      <c r="C2837" s="311"/>
    </row>
    <row r="2838" spans="3:3">
      <c r="C2838" s="311"/>
    </row>
    <row r="2839" spans="3:3">
      <c r="C2839" s="311"/>
    </row>
    <row r="2840" spans="3:3">
      <c r="C2840" s="311"/>
    </row>
    <row r="2841" spans="3:3">
      <c r="C2841" s="311"/>
    </row>
    <row r="2842" spans="3:3">
      <c r="C2842" s="311"/>
    </row>
    <row r="2843" spans="3:3">
      <c r="C2843" s="311"/>
    </row>
    <row r="2844" spans="3:3">
      <c r="C2844" s="311"/>
    </row>
    <row r="2845" spans="3:3">
      <c r="C2845" s="311"/>
    </row>
    <row r="2846" spans="3:3">
      <c r="C2846" s="311"/>
    </row>
    <row r="2847" spans="3:3">
      <c r="C2847" s="311"/>
    </row>
    <row r="2848" spans="3:3">
      <c r="C2848" s="311"/>
    </row>
    <row r="2849" spans="3:3">
      <c r="C2849" s="311"/>
    </row>
    <row r="2850" spans="3:3">
      <c r="C2850" s="311"/>
    </row>
    <row r="2851" spans="3:3">
      <c r="C2851" s="311"/>
    </row>
    <row r="2852" spans="3:3">
      <c r="C2852" s="311"/>
    </row>
    <row r="2853" spans="3:3">
      <c r="C2853" s="311"/>
    </row>
    <row r="2854" spans="3:3">
      <c r="C2854" s="311"/>
    </row>
    <row r="2855" spans="3:3">
      <c r="C2855" s="311"/>
    </row>
    <row r="2856" spans="3:3">
      <c r="C2856" s="311"/>
    </row>
    <row r="2857" spans="3:3">
      <c r="C2857" s="311"/>
    </row>
    <row r="2858" spans="3:3">
      <c r="C2858" s="311"/>
    </row>
    <row r="2859" spans="3:3">
      <c r="C2859" s="311"/>
    </row>
    <row r="2860" spans="3:3">
      <c r="C2860" s="311"/>
    </row>
    <row r="2861" spans="3:3">
      <c r="C2861" s="311"/>
    </row>
    <row r="2862" spans="3:3">
      <c r="C2862" s="311"/>
    </row>
    <row r="2863" spans="3:3">
      <c r="C2863" s="311"/>
    </row>
    <row r="2864" spans="3:3">
      <c r="C2864" s="311"/>
    </row>
    <row r="2865" spans="3:3">
      <c r="C2865" s="311"/>
    </row>
    <row r="2866" spans="3:3">
      <c r="C2866" s="311"/>
    </row>
    <row r="2867" spans="3:3">
      <c r="C2867" s="311"/>
    </row>
    <row r="2868" spans="3:3">
      <c r="C2868" s="311"/>
    </row>
    <row r="2869" spans="3:3">
      <c r="C2869" s="311"/>
    </row>
    <row r="2870" spans="3:3">
      <c r="C2870" s="311"/>
    </row>
    <row r="2871" spans="3:3">
      <c r="C2871" s="311"/>
    </row>
    <row r="2872" spans="3:3">
      <c r="C2872" s="311"/>
    </row>
    <row r="2873" spans="3:3">
      <c r="C2873" s="311"/>
    </row>
    <row r="2874" spans="3:3">
      <c r="C2874" s="311"/>
    </row>
    <row r="2875" spans="3:3">
      <c r="C2875" s="311"/>
    </row>
    <row r="2876" spans="3:3">
      <c r="C2876" s="311"/>
    </row>
    <row r="2877" spans="3:3">
      <c r="C2877" s="311"/>
    </row>
    <row r="2878" spans="3:3">
      <c r="C2878" s="311"/>
    </row>
    <row r="2879" spans="3:3">
      <c r="C2879" s="311"/>
    </row>
    <row r="2880" spans="3:3">
      <c r="C2880" s="311"/>
    </row>
    <row r="2881" spans="3:3">
      <c r="C2881" s="311"/>
    </row>
    <row r="2882" spans="3:3">
      <c r="C2882" s="311"/>
    </row>
    <row r="2883" spans="3:3">
      <c r="C2883" s="311"/>
    </row>
    <row r="2884" spans="3:3">
      <c r="C2884" s="311"/>
    </row>
    <row r="2885" spans="3:3">
      <c r="C2885" s="311"/>
    </row>
    <row r="2886" spans="3:3">
      <c r="C2886" s="311"/>
    </row>
    <row r="2887" spans="3:3">
      <c r="C2887" s="311"/>
    </row>
    <row r="2888" spans="3:3">
      <c r="C2888" s="311"/>
    </row>
    <row r="2889" spans="3:3">
      <c r="C2889" s="311"/>
    </row>
    <row r="2890" spans="3:3">
      <c r="C2890" s="311"/>
    </row>
    <row r="2891" spans="3:3">
      <c r="C2891" s="311"/>
    </row>
    <row r="2892" spans="3:3">
      <c r="C2892" s="311"/>
    </row>
    <row r="2893" spans="3:3">
      <c r="C2893" s="311"/>
    </row>
    <row r="2894" spans="3:3">
      <c r="C2894" s="311"/>
    </row>
    <row r="2895" spans="3:3">
      <c r="C2895" s="311"/>
    </row>
    <row r="2896" spans="3:3">
      <c r="C2896" s="311"/>
    </row>
    <row r="2897" spans="3:3">
      <c r="C2897" s="311"/>
    </row>
    <row r="2898" spans="3:3">
      <c r="C2898" s="311"/>
    </row>
    <row r="2899" spans="3:3">
      <c r="C2899" s="311"/>
    </row>
    <row r="2900" spans="3:3">
      <c r="C2900" s="311"/>
    </row>
    <row r="2901" spans="3:3">
      <c r="C2901" s="311"/>
    </row>
    <row r="2902" spans="3:3">
      <c r="C2902" s="311"/>
    </row>
    <row r="2903" spans="3:3">
      <c r="C2903" s="311"/>
    </row>
    <row r="2904" spans="3:3">
      <c r="C2904" s="311"/>
    </row>
    <row r="2905" spans="3:3">
      <c r="C2905" s="311"/>
    </row>
    <row r="2906" spans="3:3">
      <c r="C2906" s="311"/>
    </row>
    <row r="2907" spans="3:3">
      <c r="C2907" s="311"/>
    </row>
    <row r="2908" spans="3:3">
      <c r="C2908" s="311"/>
    </row>
    <row r="2909" spans="3:3">
      <c r="C2909" s="311"/>
    </row>
    <row r="2910" spans="3:3">
      <c r="C2910" s="311"/>
    </row>
    <row r="2911" spans="3:3">
      <c r="C2911" s="311"/>
    </row>
    <row r="2912" spans="3:3">
      <c r="C2912" s="311"/>
    </row>
    <row r="2913" spans="3:3">
      <c r="C2913" s="311"/>
    </row>
    <row r="2914" spans="3:3">
      <c r="C2914" s="311"/>
    </row>
    <row r="2915" spans="3:3">
      <c r="C2915" s="311"/>
    </row>
    <row r="2916" spans="3:3">
      <c r="C2916" s="311"/>
    </row>
    <row r="2917" spans="3:3">
      <c r="C2917" s="311"/>
    </row>
    <row r="2918" spans="3:3">
      <c r="C2918" s="311"/>
    </row>
    <row r="2919" spans="3:3">
      <c r="C2919" s="311"/>
    </row>
    <row r="2920" spans="3:3">
      <c r="C2920" s="311"/>
    </row>
    <row r="2921" spans="3:3">
      <c r="C2921" s="311"/>
    </row>
    <row r="2922" spans="3:3">
      <c r="C2922" s="311"/>
    </row>
    <row r="2923" spans="3:3">
      <c r="C2923" s="311"/>
    </row>
    <row r="2924" spans="3:3">
      <c r="C2924" s="311"/>
    </row>
    <row r="2925" spans="3:3">
      <c r="C2925" s="311"/>
    </row>
    <row r="2926" spans="3:3">
      <c r="C2926" s="311"/>
    </row>
    <row r="2927" spans="3:3">
      <c r="C2927" s="311"/>
    </row>
    <row r="2928" spans="3:3">
      <c r="C2928" s="311"/>
    </row>
    <row r="2929" spans="3:3">
      <c r="C2929" s="311"/>
    </row>
    <row r="2930" spans="3:3">
      <c r="C2930" s="311"/>
    </row>
    <row r="2931" spans="3:3">
      <c r="C2931" s="311"/>
    </row>
    <row r="2932" spans="3:3">
      <c r="C2932" s="311"/>
    </row>
    <row r="2933" spans="3:3">
      <c r="C2933" s="311"/>
    </row>
    <row r="2934" spans="3:3">
      <c r="C2934" s="311"/>
    </row>
    <row r="2935" spans="3:3">
      <c r="C2935" s="311"/>
    </row>
    <row r="2936" spans="3:3">
      <c r="C2936" s="311"/>
    </row>
    <row r="2937" spans="3:3">
      <c r="C2937" s="311"/>
    </row>
    <row r="2938" spans="3:3">
      <c r="C2938" s="311"/>
    </row>
    <row r="2939" spans="3:3">
      <c r="C2939" s="311"/>
    </row>
    <row r="2940" spans="3:3">
      <c r="C2940" s="311"/>
    </row>
    <row r="2941" spans="3:3">
      <c r="C2941" s="311"/>
    </row>
    <row r="2942" spans="3:3">
      <c r="C2942" s="311"/>
    </row>
    <row r="2943" spans="3:3">
      <c r="C2943" s="311"/>
    </row>
    <row r="2944" spans="3:3">
      <c r="C2944" s="311"/>
    </row>
    <row r="2945" spans="3:3">
      <c r="C2945" s="311"/>
    </row>
    <row r="2946" spans="3:3">
      <c r="C2946" s="311"/>
    </row>
    <row r="2947" spans="3:3">
      <c r="C2947" s="311"/>
    </row>
    <row r="2948" spans="3:3">
      <c r="C2948" s="311"/>
    </row>
    <row r="2949" spans="3:3">
      <c r="C2949" s="311"/>
    </row>
    <row r="2950" spans="3:3">
      <c r="C2950" s="311"/>
    </row>
    <row r="2951" spans="3:3">
      <c r="C2951" s="311"/>
    </row>
    <row r="2952" spans="3:3">
      <c r="C2952" s="311"/>
    </row>
    <row r="2953" spans="3:3">
      <c r="C2953" s="311"/>
    </row>
    <row r="2954" spans="3:3">
      <c r="C2954" s="311"/>
    </row>
    <row r="2955" spans="3:3">
      <c r="C2955" s="311"/>
    </row>
    <row r="2956" spans="3:3">
      <c r="C2956" s="311"/>
    </row>
    <row r="2957" spans="3:3">
      <c r="C2957" s="311"/>
    </row>
    <row r="2958" spans="3:3">
      <c r="C2958" s="311"/>
    </row>
    <row r="2959" spans="3:3">
      <c r="C2959" s="311"/>
    </row>
    <row r="2960" spans="3:3">
      <c r="C2960" s="311"/>
    </row>
    <row r="2961" spans="3:3">
      <c r="C2961" s="311"/>
    </row>
    <row r="2962" spans="3:3">
      <c r="C2962" s="311"/>
    </row>
    <row r="2963" spans="3:3">
      <c r="C2963" s="311"/>
    </row>
    <row r="2964" spans="3:3">
      <c r="C2964" s="311"/>
    </row>
    <row r="2965" spans="3:3">
      <c r="C2965" s="311"/>
    </row>
    <row r="2966" spans="3:3">
      <c r="C2966" s="311"/>
    </row>
    <row r="2967" spans="3:3">
      <c r="C2967" s="311"/>
    </row>
    <row r="2968" spans="3:3">
      <c r="C2968" s="311"/>
    </row>
    <row r="2969" spans="3:3">
      <c r="C2969" s="311"/>
    </row>
    <row r="2970" spans="3:3">
      <c r="C2970" s="311"/>
    </row>
    <row r="2971" spans="3:3">
      <c r="C2971" s="311"/>
    </row>
    <row r="2972" spans="3:3">
      <c r="C2972" s="311"/>
    </row>
    <row r="2973" spans="3:3">
      <c r="C2973" s="311"/>
    </row>
    <row r="2974" spans="3:3">
      <c r="C2974" s="311"/>
    </row>
    <row r="2975" spans="3:3">
      <c r="C2975" s="311"/>
    </row>
    <row r="2976" spans="3:3">
      <c r="C2976" s="311"/>
    </row>
    <row r="2977" spans="3:3">
      <c r="C2977" s="311"/>
    </row>
    <row r="2978" spans="3:3">
      <c r="C2978" s="311"/>
    </row>
    <row r="2979" spans="3:3">
      <c r="C2979" s="311"/>
    </row>
    <row r="2980" spans="3:3">
      <c r="C2980" s="311"/>
    </row>
    <row r="2981" spans="3:3">
      <c r="C2981" s="311"/>
    </row>
    <row r="2982" spans="3:3">
      <c r="C2982" s="311"/>
    </row>
    <row r="2983" spans="3:3">
      <c r="C2983" s="311"/>
    </row>
    <row r="2984" spans="3:3">
      <c r="C2984" s="311"/>
    </row>
    <row r="2985" spans="3:3">
      <c r="C2985" s="311"/>
    </row>
    <row r="2986" spans="3:3">
      <c r="C2986" s="311"/>
    </row>
    <row r="2987" spans="3:3">
      <c r="C2987" s="311"/>
    </row>
    <row r="2988" spans="3:3">
      <c r="C2988" s="311"/>
    </row>
    <row r="2989" spans="3:3">
      <c r="C2989" s="311"/>
    </row>
    <row r="2990" spans="3:3">
      <c r="C2990" s="311"/>
    </row>
    <row r="2991" spans="3:3">
      <c r="C2991" s="311"/>
    </row>
    <row r="2992" spans="3:3">
      <c r="C2992" s="311"/>
    </row>
    <row r="2993" spans="3:3">
      <c r="C2993" s="311"/>
    </row>
    <row r="2994" spans="3:3">
      <c r="C2994" s="311"/>
    </row>
    <row r="2995" spans="3:3">
      <c r="C2995" s="311"/>
    </row>
    <row r="2996" spans="3:3">
      <c r="C2996" s="311"/>
    </row>
    <row r="2997" spans="3:3">
      <c r="C2997" s="311"/>
    </row>
    <row r="2998" spans="3:3">
      <c r="C2998" s="311"/>
    </row>
    <row r="2999" spans="3:3">
      <c r="C2999" s="311"/>
    </row>
    <row r="3000" spans="3:3">
      <c r="C3000" s="311"/>
    </row>
    <row r="3001" spans="3:3">
      <c r="C3001" s="311"/>
    </row>
    <row r="3002" spans="3:3">
      <c r="C3002" s="311"/>
    </row>
    <row r="3003" spans="3:3">
      <c r="C3003" s="311"/>
    </row>
    <row r="3004" spans="3:3">
      <c r="C3004" s="311"/>
    </row>
    <row r="3005" spans="3:3">
      <c r="C3005" s="311"/>
    </row>
    <row r="3006" spans="3:3">
      <c r="C3006" s="311"/>
    </row>
    <row r="3007" spans="3:3">
      <c r="C3007" s="311"/>
    </row>
    <row r="3008" spans="3:3">
      <c r="C3008" s="311"/>
    </row>
    <row r="3009" spans="3:3">
      <c r="C3009" s="311"/>
    </row>
    <row r="3010" spans="3:3">
      <c r="C3010" s="311"/>
    </row>
    <row r="3011" spans="3:3">
      <c r="C3011" s="311"/>
    </row>
    <row r="3012" spans="3:3">
      <c r="C3012" s="311"/>
    </row>
    <row r="3013" spans="3:3">
      <c r="C3013" s="311"/>
    </row>
    <row r="3014" spans="3:3">
      <c r="C3014" s="311"/>
    </row>
    <row r="3015" spans="3:3">
      <c r="C3015" s="311"/>
    </row>
    <row r="3016" spans="3:3">
      <c r="C3016" s="311"/>
    </row>
    <row r="3017" spans="3:3">
      <c r="C3017" s="311"/>
    </row>
    <row r="3018" spans="3:3">
      <c r="C3018" s="311"/>
    </row>
    <row r="3019" spans="3:3">
      <c r="C3019" s="311"/>
    </row>
    <row r="3020" spans="3:3">
      <c r="C3020" s="311"/>
    </row>
    <row r="3021" spans="3:3">
      <c r="C3021" s="311"/>
    </row>
    <row r="3022" spans="3:3">
      <c r="C3022" s="311"/>
    </row>
    <row r="3023" spans="3:3">
      <c r="C3023" s="311"/>
    </row>
    <row r="3024" spans="3:3">
      <c r="C3024" s="311"/>
    </row>
    <row r="3025" spans="3:3">
      <c r="C3025" s="311"/>
    </row>
    <row r="3026" spans="3:3">
      <c r="C3026" s="311"/>
    </row>
    <row r="3027" spans="3:3">
      <c r="C3027" s="311"/>
    </row>
    <row r="3028" spans="3:3">
      <c r="C3028" s="311"/>
    </row>
    <row r="3029" spans="3:3">
      <c r="C3029" s="311"/>
    </row>
    <row r="3030" spans="3:3">
      <c r="C3030" s="311"/>
    </row>
    <row r="3031" spans="3:3">
      <c r="C3031" s="311"/>
    </row>
    <row r="3032" spans="3:3">
      <c r="C3032" s="311"/>
    </row>
    <row r="3033" spans="3:3">
      <c r="C3033" s="311"/>
    </row>
    <row r="3034" spans="3:3">
      <c r="C3034" s="311"/>
    </row>
    <row r="3035" spans="3:3">
      <c r="C3035" s="311"/>
    </row>
    <row r="3036" spans="3:3">
      <c r="C3036" s="311"/>
    </row>
    <row r="3037" spans="3:3">
      <c r="C3037" s="311"/>
    </row>
    <row r="3038" spans="3:3">
      <c r="C3038" s="311"/>
    </row>
    <row r="3039" spans="3:3">
      <c r="C3039" s="311"/>
    </row>
    <row r="3040" spans="3:3">
      <c r="C3040" s="311"/>
    </row>
    <row r="3041" spans="3:3">
      <c r="C3041" s="311"/>
    </row>
    <row r="3042" spans="3:3">
      <c r="C3042" s="311"/>
    </row>
    <row r="3043" spans="3:3">
      <c r="C3043" s="311"/>
    </row>
    <row r="3044" spans="3:3">
      <c r="C3044" s="311"/>
    </row>
    <row r="3045" spans="3:3">
      <c r="C3045" s="311"/>
    </row>
    <row r="3046" spans="3:3">
      <c r="C3046" s="311"/>
    </row>
    <row r="3047" spans="3:3">
      <c r="C3047" s="311"/>
    </row>
    <row r="3048" spans="3:3">
      <c r="C3048" s="311"/>
    </row>
    <row r="3049" spans="3:3">
      <c r="C3049" s="311"/>
    </row>
    <row r="3050" spans="3:3">
      <c r="C3050" s="311"/>
    </row>
    <row r="3051" spans="3:3">
      <c r="C3051" s="311"/>
    </row>
    <row r="3052" spans="3:3">
      <c r="C3052" s="311"/>
    </row>
    <row r="3053" spans="3:3">
      <c r="C3053" s="311"/>
    </row>
    <row r="3054" spans="3:3">
      <c r="C3054" s="311"/>
    </row>
    <row r="3055" spans="3:3">
      <c r="C3055" s="311"/>
    </row>
    <row r="3056" spans="3:3">
      <c r="C3056" s="311"/>
    </row>
    <row r="3057" spans="3:3">
      <c r="C3057" s="311"/>
    </row>
    <row r="3058" spans="3:3">
      <c r="C3058" s="311"/>
    </row>
    <row r="3059" spans="3:3">
      <c r="C3059" s="311"/>
    </row>
    <row r="3060" spans="3:3">
      <c r="C3060" s="311"/>
    </row>
    <row r="3061" spans="3:3">
      <c r="C3061" s="311"/>
    </row>
    <row r="3062" spans="3:3">
      <c r="C3062" s="311"/>
    </row>
    <row r="3063" spans="3:3">
      <c r="C3063" s="311"/>
    </row>
    <row r="3064" spans="3:3">
      <c r="C3064" s="311"/>
    </row>
    <row r="3065" spans="3:3">
      <c r="C3065" s="311"/>
    </row>
    <row r="3066" spans="3:3">
      <c r="C3066" s="311"/>
    </row>
    <row r="3067" spans="3:3">
      <c r="C3067" s="311"/>
    </row>
    <row r="3068" spans="3:3">
      <c r="C3068" s="311"/>
    </row>
    <row r="3069" spans="3:3">
      <c r="C3069" s="311"/>
    </row>
    <row r="3070" spans="3:3">
      <c r="C3070" s="311"/>
    </row>
    <row r="3071" spans="3:3">
      <c r="C3071" s="311"/>
    </row>
    <row r="3072" spans="3:3">
      <c r="C3072" s="311"/>
    </row>
    <row r="3073" spans="3:3">
      <c r="C3073" s="311"/>
    </row>
    <row r="3074" spans="3:3">
      <c r="C3074" s="311"/>
    </row>
    <row r="3075" spans="3:3">
      <c r="C3075" s="311"/>
    </row>
    <row r="3076" spans="3:3">
      <c r="C3076" s="311"/>
    </row>
    <row r="3077" spans="3:3">
      <c r="C3077" s="311"/>
    </row>
    <row r="3078" spans="3:3">
      <c r="C3078" s="311"/>
    </row>
    <row r="3079" spans="3:3">
      <c r="C3079" s="311"/>
    </row>
    <row r="3080" spans="3:3">
      <c r="C3080" s="311"/>
    </row>
    <row r="3081" spans="3:3">
      <c r="C3081" s="311"/>
    </row>
    <row r="3082" spans="3:3">
      <c r="C3082" s="311"/>
    </row>
    <row r="3083" spans="3:3">
      <c r="C3083" s="311"/>
    </row>
    <row r="3084" spans="3:3">
      <c r="C3084" s="311"/>
    </row>
    <row r="3085" spans="3:3">
      <c r="C3085" s="311"/>
    </row>
    <row r="3086" spans="3:3">
      <c r="C3086" s="311"/>
    </row>
    <row r="3087" spans="3:3">
      <c r="C3087" s="311"/>
    </row>
    <row r="3088" spans="3:3">
      <c r="C3088" s="311"/>
    </row>
    <row r="3089" spans="3:3">
      <c r="C3089" s="311"/>
    </row>
    <row r="3090" spans="3:3">
      <c r="C3090" s="311"/>
    </row>
    <row r="3091" spans="3:3">
      <c r="C3091" s="311"/>
    </row>
    <row r="3092" spans="3:3">
      <c r="C3092" s="311"/>
    </row>
    <row r="3093" spans="3:3">
      <c r="C3093" s="311"/>
    </row>
    <row r="3094" spans="3:3">
      <c r="C3094" s="311"/>
    </row>
    <row r="3095" spans="3:3">
      <c r="C3095" s="311"/>
    </row>
    <row r="3096" spans="3:3">
      <c r="C3096" s="311"/>
    </row>
    <row r="3097" spans="3:3">
      <c r="C3097" s="311"/>
    </row>
    <row r="3098" spans="3:3">
      <c r="C3098" s="311"/>
    </row>
    <row r="3099" spans="3:3">
      <c r="C3099" s="311"/>
    </row>
    <row r="3100" spans="3:3">
      <c r="C3100" s="311"/>
    </row>
    <row r="3101" spans="3:3">
      <c r="C3101" s="311"/>
    </row>
    <row r="3102" spans="3:3">
      <c r="C3102" s="311"/>
    </row>
    <row r="3103" spans="3:3">
      <c r="C3103" s="311"/>
    </row>
    <row r="3104" spans="3:3">
      <c r="C3104" s="311"/>
    </row>
    <row r="3105" spans="3:3">
      <c r="C3105" s="311"/>
    </row>
    <row r="3106" spans="3:3">
      <c r="C3106" s="311"/>
    </row>
    <row r="3107" spans="3:3">
      <c r="C3107" s="311"/>
    </row>
    <row r="3108" spans="3:3">
      <c r="C3108" s="311"/>
    </row>
    <row r="3109" spans="3:3">
      <c r="C3109" s="311"/>
    </row>
    <row r="3110" spans="3:3">
      <c r="C3110" s="311"/>
    </row>
    <row r="3111" spans="3:3">
      <c r="C3111" s="311"/>
    </row>
    <row r="3112" spans="3:3">
      <c r="C3112" s="311"/>
    </row>
    <row r="3113" spans="3:3">
      <c r="C3113" s="311"/>
    </row>
    <row r="3114" spans="3:3">
      <c r="C3114" s="311"/>
    </row>
    <row r="3115" spans="3:3">
      <c r="C3115" s="311"/>
    </row>
    <row r="3116" spans="3:3">
      <c r="C3116" s="311"/>
    </row>
    <row r="3117" spans="3:3">
      <c r="C3117" s="311"/>
    </row>
    <row r="3118" spans="3:3">
      <c r="C3118" s="311"/>
    </row>
    <row r="3119" spans="3:3">
      <c r="C3119" s="311"/>
    </row>
    <row r="3120" spans="3:3">
      <c r="C3120" s="311"/>
    </row>
    <row r="3121" spans="3:3">
      <c r="C3121" s="311"/>
    </row>
    <row r="3122" spans="3:3">
      <c r="C3122" s="311"/>
    </row>
    <row r="3123" spans="3:3">
      <c r="C3123" s="311"/>
    </row>
    <row r="3124" spans="3:3">
      <c r="C3124" s="311"/>
    </row>
    <row r="3125" spans="3:3">
      <c r="C3125" s="311"/>
    </row>
    <row r="3126" spans="3:3">
      <c r="C3126" s="311"/>
    </row>
    <row r="3127" spans="3:3">
      <c r="C3127" s="311"/>
    </row>
    <row r="3128" spans="3:3">
      <c r="C3128" s="311"/>
    </row>
    <row r="3129" spans="3:3">
      <c r="C3129" s="311"/>
    </row>
    <row r="3130" spans="3:3">
      <c r="C3130" s="311"/>
    </row>
    <row r="3131" spans="3:3">
      <c r="C3131" s="311"/>
    </row>
    <row r="3132" spans="3:3">
      <c r="C3132" s="311"/>
    </row>
    <row r="3133" spans="3:3">
      <c r="C3133" s="311"/>
    </row>
    <row r="3134" spans="3:3">
      <c r="C3134" s="311"/>
    </row>
    <row r="3135" spans="3:3">
      <c r="C3135" s="311"/>
    </row>
    <row r="3136" spans="3:3">
      <c r="C3136" s="311"/>
    </row>
    <row r="3137" spans="3:3">
      <c r="C3137" s="311"/>
    </row>
    <row r="3138" spans="3:3">
      <c r="C3138" s="311"/>
    </row>
    <row r="3139" spans="3:3">
      <c r="C3139" s="311"/>
    </row>
    <row r="3140" spans="3:3">
      <c r="C3140" s="311"/>
    </row>
    <row r="3141" spans="3:3">
      <c r="C3141" s="311"/>
    </row>
    <row r="3142" spans="3:3">
      <c r="C3142" s="311"/>
    </row>
    <row r="3143" spans="3:3">
      <c r="C3143" s="311"/>
    </row>
    <row r="3144" spans="3:3">
      <c r="C3144" s="311"/>
    </row>
    <row r="3145" spans="3:3">
      <c r="C3145" s="311"/>
    </row>
    <row r="3146" spans="3:3">
      <c r="C3146" s="311"/>
    </row>
    <row r="3147" spans="3:3">
      <c r="C3147" s="311"/>
    </row>
    <row r="3148" spans="3:3">
      <c r="C3148" s="311"/>
    </row>
    <row r="3149" spans="3:3">
      <c r="C3149" s="311"/>
    </row>
    <row r="3150" spans="3:3">
      <c r="C3150" s="311"/>
    </row>
    <row r="3151" spans="3:3">
      <c r="C3151" s="311"/>
    </row>
    <row r="3152" spans="3:3">
      <c r="C3152" s="311"/>
    </row>
    <row r="3153" spans="3:3">
      <c r="C3153" s="311"/>
    </row>
    <row r="3154" spans="3:3">
      <c r="C3154" s="311"/>
    </row>
    <row r="3155" spans="3:3">
      <c r="C3155" s="311"/>
    </row>
    <row r="3156" spans="3:3">
      <c r="C3156" s="311"/>
    </row>
    <row r="3157" spans="3:3">
      <c r="C3157" s="311"/>
    </row>
    <row r="3158" spans="3:3">
      <c r="C3158" s="311"/>
    </row>
    <row r="3159" spans="3:3">
      <c r="C3159" s="311"/>
    </row>
    <row r="3160" spans="3:3">
      <c r="C3160" s="311"/>
    </row>
    <row r="3161" spans="3:3">
      <c r="C3161" s="311"/>
    </row>
    <row r="3162" spans="3:3">
      <c r="C3162" s="311"/>
    </row>
    <row r="3163" spans="3:3">
      <c r="C3163" s="311"/>
    </row>
    <row r="3164" spans="3:3">
      <c r="C3164" s="311"/>
    </row>
    <row r="3165" spans="3:3">
      <c r="C3165" s="311"/>
    </row>
    <row r="3166" spans="3:3">
      <c r="C3166" s="311"/>
    </row>
    <row r="3167" spans="3:3">
      <c r="C3167" s="311"/>
    </row>
    <row r="3168" spans="3:3">
      <c r="C3168" s="311"/>
    </row>
    <row r="3169" spans="3:3">
      <c r="C3169" s="311"/>
    </row>
    <row r="3170" spans="3:3">
      <c r="C3170" s="311"/>
    </row>
    <row r="3171" spans="3:3">
      <c r="C3171" s="311"/>
    </row>
    <row r="3172" spans="3:3">
      <c r="C3172" s="311"/>
    </row>
    <row r="3173" spans="3:3">
      <c r="C3173" s="311"/>
    </row>
    <row r="3174" spans="3:3">
      <c r="C3174" s="311"/>
    </row>
    <row r="3175" spans="3:3">
      <c r="C3175" s="311"/>
    </row>
    <row r="3176" spans="3:3">
      <c r="C3176" s="311"/>
    </row>
    <row r="3177" spans="3:3">
      <c r="C3177" s="311"/>
    </row>
    <row r="3178" spans="3:3">
      <c r="C3178" s="311"/>
    </row>
    <row r="3179" spans="3:3">
      <c r="C3179" s="311"/>
    </row>
    <row r="3180" spans="3:3">
      <c r="C3180" s="311"/>
    </row>
    <row r="3181" spans="3:3">
      <c r="C3181" s="311"/>
    </row>
    <row r="3182" spans="3:3">
      <c r="C3182" s="311"/>
    </row>
    <row r="3183" spans="3:3">
      <c r="C3183" s="311"/>
    </row>
    <row r="3184" spans="3:3">
      <c r="C3184" s="311"/>
    </row>
    <row r="3185" spans="3:3">
      <c r="C3185" s="311"/>
    </row>
    <row r="3186" spans="3:3">
      <c r="C3186" s="311"/>
    </row>
    <row r="3187" spans="3:3">
      <c r="C3187" s="311"/>
    </row>
    <row r="3188" spans="3:3">
      <c r="C3188" s="311"/>
    </row>
    <row r="3189" spans="3:3">
      <c r="C3189" s="311"/>
    </row>
    <row r="3190" spans="3:3">
      <c r="C3190" s="311"/>
    </row>
    <row r="3191" spans="3:3">
      <c r="C3191" s="311"/>
    </row>
    <row r="3192" spans="3:3">
      <c r="C3192" s="311"/>
    </row>
    <row r="3193" spans="3:3">
      <c r="C3193" s="311"/>
    </row>
    <row r="3194" spans="3:3">
      <c r="C3194" s="311"/>
    </row>
    <row r="3195" spans="3:3">
      <c r="C3195" s="311"/>
    </row>
    <row r="3196" spans="3:3">
      <c r="C3196" s="311"/>
    </row>
    <row r="3197" spans="3:3">
      <c r="C3197" s="311"/>
    </row>
    <row r="3198" spans="3:3">
      <c r="C3198" s="311"/>
    </row>
    <row r="3199" spans="3:3">
      <c r="C3199" s="311"/>
    </row>
    <row r="3200" spans="3:3">
      <c r="C3200" s="311"/>
    </row>
    <row r="3201" spans="3:3">
      <c r="C3201" s="311"/>
    </row>
    <row r="3202" spans="3:3">
      <c r="C3202" s="311"/>
    </row>
    <row r="3203" spans="3:3">
      <c r="C3203" s="311"/>
    </row>
    <row r="3204" spans="3:3">
      <c r="C3204" s="311"/>
    </row>
    <row r="3205" spans="3:3">
      <c r="C3205" s="311"/>
    </row>
    <row r="3206" spans="3:3">
      <c r="C3206" s="311"/>
    </row>
    <row r="3207" spans="3:3">
      <c r="C3207" s="311"/>
    </row>
    <row r="3208" spans="3:3">
      <c r="C3208" s="311"/>
    </row>
    <row r="3209" spans="3:3">
      <c r="C3209" s="311"/>
    </row>
    <row r="3210" spans="3:3">
      <c r="C3210" s="311"/>
    </row>
    <row r="3211" spans="3:3">
      <c r="C3211" s="311"/>
    </row>
    <row r="3212" spans="3:3">
      <c r="C3212" s="311"/>
    </row>
    <row r="3213" spans="3:3">
      <c r="C3213" s="311"/>
    </row>
    <row r="3214" spans="3:3">
      <c r="C3214" s="311"/>
    </row>
    <row r="3215" spans="3:3">
      <c r="C3215" s="311"/>
    </row>
    <row r="3216" spans="3:3">
      <c r="C3216" s="311"/>
    </row>
    <row r="3217" spans="3:3">
      <c r="C3217" s="311"/>
    </row>
    <row r="3218" spans="3:3">
      <c r="C3218" s="311"/>
    </row>
    <row r="3219" spans="3:3">
      <c r="C3219" s="311"/>
    </row>
    <row r="3220" spans="3:3">
      <c r="C3220" s="311"/>
    </row>
    <row r="3221" spans="3:3">
      <c r="C3221" s="311"/>
    </row>
    <row r="3222" spans="3:3">
      <c r="C3222" s="311"/>
    </row>
    <row r="3223" spans="3:3">
      <c r="C3223" s="311"/>
    </row>
    <row r="3224" spans="3:3">
      <c r="C3224" s="311"/>
    </row>
    <row r="3225" spans="3:3">
      <c r="C3225" s="311"/>
    </row>
    <row r="3226" spans="3:3">
      <c r="C3226" s="311"/>
    </row>
    <row r="3227" spans="3:3">
      <c r="C3227" s="311"/>
    </row>
    <row r="3228" spans="3:3">
      <c r="C3228" s="311"/>
    </row>
    <row r="3229" spans="3:3">
      <c r="C3229" s="311"/>
    </row>
    <row r="3230" spans="3:3">
      <c r="C3230" s="311"/>
    </row>
    <row r="3231" spans="3:3">
      <c r="C3231" s="311"/>
    </row>
    <row r="3232" spans="3:3">
      <c r="C3232" s="311"/>
    </row>
    <row r="3233" spans="3:3">
      <c r="C3233" s="311"/>
    </row>
    <row r="3234" spans="3:3">
      <c r="C3234" s="311"/>
    </row>
    <row r="3235" spans="3:3">
      <c r="C3235" s="311"/>
    </row>
    <row r="3236" spans="3:3">
      <c r="C3236" s="311"/>
    </row>
    <row r="3237" spans="3:3">
      <c r="C3237" s="311"/>
    </row>
    <row r="3238" spans="3:3">
      <c r="C3238" s="311"/>
    </row>
    <row r="3239" spans="3:3">
      <c r="C3239" s="311"/>
    </row>
    <row r="3240" spans="3:3">
      <c r="C3240" s="311"/>
    </row>
    <row r="3241" spans="3:3">
      <c r="C3241" s="311"/>
    </row>
    <row r="3242" spans="3:3">
      <c r="C3242" s="311"/>
    </row>
    <row r="3243" spans="3:3">
      <c r="C3243" s="311"/>
    </row>
    <row r="3244" spans="3:3">
      <c r="C3244" s="311"/>
    </row>
    <row r="3245" spans="3:3">
      <c r="C3245" s="311"/>
    </row>
    <row r="3246" spans="3:3">
      <c r="C3246" s="311"/>
    </row>
    <row r="3247" spans="3:3">
      <c r="C3247" s="311"/>
    </row>
    <row r="3248" spans="3:3">
      <c r="C3248" s="311"/>
    </row>
    <row r="3249" spans="3:3">
      <c r="C3249" s="311"/>
    </row>
    <row r="3250" spans="3:3">
      <c r="C3250" s="311"/>
    </row>
    <row r="3251" spans="3:3">
      <c r="C3251" s="311"/>
    </row>
    <row r="3252" spans="3:3">
      <c r="C3252" s="311"/>
    </row>
    <row r="3253" spans="3:3">
      <c r="C3253" s="311"/>
    </row>
    <row r="3254" spans="3:3">
      <c r="C3254" s="311"/>
    </row>
    <row r="3255" spans="3:3">
      <c r="C3255" s="311"/>
    </row>
    <row r="3256" spans="3:3">
      <c r="C3256" s="311"/>
    </row>
    <row r="3257" spans="3:3">
      <c r="C3257" s="311"/>
    </row>
    <row r="3258" spans="3:3">
      <c r="C3258" s="311"/>
    </row>
    <row r="3259" spans="3:3">
      <c r="C3259" s="311"/>
    </row>
    <row r="3260" spans="3:3">
      <c r="C3260" s="311"/>
    </row>
    <row r="3261" spans="3:3">
      <c r="C3261" s="311"/>
    </row>
    <row r="3262" spans="3:3">
      <c r="C3262" s="311"/>
    </row>
    <row r="3263" spans="3:3">
      <c r="C3263" s="311"/>
    </row>
    <row r="3264" spans="3:3">
      <c r="C3264" s="311"/>
    </row>
    <row r="3265" spans="3:3">
      <c r="C3265" s="311"/>
    </row>
    <row r="3266" spans="3:3">
      <c r="C3266" s="311"/>
    </row>
    <row r="3267" spans="3:3">
      <c r="C3267" s="311"/>
    </row>
    <row r="3268" spans="3:3">
      <c r="C3268" s="311"/>
    </row>
    <row r="3269" spans="3:3">
      <c r="C3269" s="311"/>
    </row>
    <row r="3270" spans="3:3">
      <c r="C3270" s="311"/>
    </row>
    <row r="3271" spans="3:3">
      <c r="C3271" s="311"/>
    </row>
    <row r="3272" spans="3:3">
      <c r="C3272" s="311"/>
    </row>
    <row r="3273" spans="3:3">
      <c r="C3273" s="311"/>
    </row>
    <row r="3274" spans="3:3">
      <c r="C3274" s="311"/>
    </row>
    <row r="3275" spans="3:3">
      <c r="C3275" s="311"/>
    </row>
    <row r="3276" spans="3:3">
      <c r="C3276" s="311"/>
    </row>
    <row r="3277" spans="3:3">
      <c r="C3277" s="311"/>
    </row>
    <row r="3278" spans="3:3">
      <c r="C3278" s="311"/>
    </row>
    <row r="3279" spans="3:3">
      <c r="C3279" s="311"/>
    </row>
    <row r="3280" spans="3:3">
      <c r="C3280" s="311"/>
    </row>
    <row r="3281" spans="3:3">
      <c r="C3281" s="311"/>
    </row>
    <row r="3282" spans="3:3">
      <c r="C3282" s="311"/>
    </row>
    <row r="3283" spans="3:3">
      <c r="C3283" s="311"/>
    </row>
    <row r="3284" spans="3:3">
      <c r="C3284" s="311"/>
    </row>
    <row r="3285" spans="3:3">
      <c r="C3285" s="311"/>
    </row>
    <row r="3286" spans="3:3">
      <c r="C3286" s="311"/>
    </row>
    <row r="3287" spans="3:3">
      <c r="C3287" s="311"/>
    </row>
    <row r="3288" spans="3:3">
      <c r="C3288" s="311"/>
    </row>
    <row r="3289" spans="3:3">
      <c r="C3289" s="311"/>
    </row>
    <row r="3290" spans="3:3">
      <c r="C3290" s="311"/>
    </row>
    <row r="3291" spans="3:3">
      <c r="C3291" s="311"/>
    </row>
    <row r="3292" spans="3:3">
      <c r="C3292" s="311"/>
    </row>
    <row r="3293" spans="3:3">
      <c r="C3293" s="311"/>
    </row>
    <row r="3294" spans="3:3">
      <c r="C3294" s="311"/>
    </row>
    <row r="3295" spans="3:3">
      <c r="C3295" s="311"/>
    </row>
    <row r="3296" spans="3:3">
      <c r="C3296" s="311"/>
    </row>
    <row r="3297" spans="3:3">
      <c r="C3297" s="311"/>
    </row>
    <row r="3298" spans="3:3">
      <c r="C3298" s="311"/>
    </row>
    <row r="3299" spans="3:3">
      <c r="C3299" s="311"/>
    </row>
    <row r="3300" spans="3:3">
      <c r="C3300" s="311"/>
    </row>
    <row r="3301" spans="3:3">
      <c r="C3301" s="311"/>
    </row>
    <row r="3302" spans="3:3">
      <c r="C3302" s="311"/>
    </row>
    <row r="3303" spans="3:3">
      <c r="C3303" s="311"/>
    </row>
    <row r="3304" spans="3:3">
      <c r="C3304" s="311"/>
    </row>
    <row r="3305" spans="3:3">
      <c r="C3305" s="311"/>
    </row>
    <row r="3306" spans="3:3">
      <c r="C3306" s="311"/>
    </row>
    <row r="3307" spans="3:3">
      <c r="C3307" s="311"/>
    </row>
    <row r="3308" spans="3:3">
      <c r="C3308" s="311"/>
    </row>
    <row r="3309" spans="3:3">
      <c r="C3309" s="311"/>
    </row>
    <row r="3310" spans="3:3">
      <c r="C3310" s="311"/>
    </row>
    <row r="3311" spans="3:3">
      <c r="C3311" s="311"/>
    </row>
    <row r="3312" spans="3:3">
      <c r="C3312" s="311"/>
    </row>
    <row r="3313" spans="3:3">
      <c r="C3313" s="311"/>
    </row>
    <row r="3314" spans="3:3">
      <c r="C3314" s="311"/>
    </row>
    <row r="3315" spans="3:3">
      <c r="C3315" s="311"/>
    </row>
    <row r="3316" spans="3:3">
      <c r="C3316" s="311"/>
    </row>
    <row r="3317" spans="3:3">
      <c r="C3317" s="311"/>
    </row>
    <row r="3318" spans="3:3">
      <c r="C3318" s="311"/>
    </row>
    <row r="3319" spans="3:3">
      <c r="C3319" s="311"/>
    </row>
    <row r="3320" spans="3:3">
      <c r="C3320" s="311"/>
    </row>
    <row r="3321" spans="3:3">
      <c r="C3321" s="311"/>
    </row>
    <row r="3322" spans="3:3">
      <c r="C3322" s="311"/>
    </row>
    <row r="3323" spans="3:3">
      <c r="C3323" s="311"/>
    </row>
    <row r="3324" spans="3:3">
      <c r="C3324" s="311"/>
    </row>
    <row r="3325" spans="3:3">
      <c r="C3325" s="311"/>
    </row>
    <row r="3326" spans="3:3">
      <c r="C3326" s="311"/>
    </row>
    <row r="3327" spans="3:3">
      <c r="C3327" s="311"/>
    </row>
    <row r="3328" spans="3:3">
      <c r="C3328" s="311"/>
    </row>
    <row r="3329" spans="3:3">
      <c r="C3329" s="311"/>
    </row>
    <row r="3330" spans="3:3">
      <c r="C3330" s="311"/>
    </row>
    <row r="3331" spans="3:3">
      <c r="C3331" s="311"/>
    </row>
    <row r="3332" spans="3:3">
      <c r="C3332" s="311"/>
    </row>
    <row r="3333" spans="3:3">
      <c r="C3333" s="311"/>
    </row>
    <row r="3334" spans="3:3">
      <c r="C3334" s="311"/>
    </row>
    <row r="3335" spans="3:3">
      <c r="C3335" s="311"/>
    </row>
    <row r="3336" spans="3:3">
      <c r="C3336" s="311"/>
    </row>
    <row r="3337" spans="3:3">
      <c r="C3337" s="311"/>
    </row>
    <row r="3338" spans="3:3">
      <c r="C3338" s="311"/>
    </row>
    <row r="3339" spans="3:3">
      <c r="C3339" s="311"/>
    </row>
    <row r="3340" spans="3:3">
      <c r="C3340" s="311"/>
    </row>
    <row r="3341" spans="3:3">
      <c r="C3341" s="311"/>
    </row>
    <row r="3342" spans="3:3">
      <c r="C3342" s="311"/>
    </row>
    <row r="3343" spans="3:3">
      <c r="C3343" s="311"/>
    </row>
    <row r="3344" spans="3:3">
      <c r="C3344" s="311"/>
    </row>
    <row r="3345" spans="3:3">
      <c r="C3345" s="311"/>
    </row>
    <row r="3346" spans="3:3">
      <c r="C3346" s="311"/>
    </row>
    <row r="3347" spans="3:3">
      <c r="C3347" s="311"/>
    </row>
    <row r="3348" spans="3:3">
      <c r="C3348" s="311"/>
    </row>
    <row r="3349" spans="3:3">
      <c r="C3349" s="311"/>
    </row>
    <row r="3350" spans="3:3">
      <c r="C3350" s="311"/>
    </row>
    <row r="3351" spans="3:3">
      <c r="C3351" s="311"/>
    </row>
    <row r="3352" spans="3:3">
      <c r="C3352" s="311"/>
    </row>
    <row r="3353" spans="3:3">
      <c r="C3353" s="311"/>
    </row>
    <row r="3354" spans="3:3">
      <c r="C3354" s="311"/>
    </row>
    <row r="3355" spans="3:3">
      <c r="C3355" s="311"/>
    </row>
    <row r="3356" spans="3:3">
      <c r="C3356" s="311"/>
    </row>
    <row r="3357" spans="3:3">
      <c r="C3357" s="311"/>
    </row>
    <row r="3358" spans="3:3">
      <c r="C3358" s="311"/>
    </row>
    <row r="3359" spans="3:3">
      <c r="C3359" s="311"/>
    </row>
    <row r="3360" spans="3:3">
      <c r="C3360" s="311"/>
    </row>
    <row r="3361" spans="3:3">
      <c r="C3361" s="311"/>
    </row>
    <row r="3362" spans="3:3">
      <c r="C3362" s="311"/>
    </row>
    <row r="3363" spans="3:3">
      <c r="C3363" s="311"/>
    </row>
    <row r="3364" spans="3:3">
      <c r="C3364" s="311"/>
    </row>
    <row r="3365" spans="3:3">
      <c r="C3365" s="311"/>
    </row>
    <row r="3366" spans="3:3">
      <c r="C3366" s="311"/>
    </row>
    <row r="3367" spans="3:3">
      <c r="C3367" s="311"/>
    </row>
    <row r="3368" spans="3:3">
      <c r="C3368" s="311"/>
    </row>
    <row r="3369" spans="3:3">
      <c r="C3369" s="311"/>
    </row>
    <row r="3370" spans="3:3">
      <c r="C3370" s="311"/>
    </row>
    <row r="3371" spans="3:3">
      <c r="C3371" s="311"/>
    </row>
    <row r="3372" spans="3:3">
      <c r="C3372" s="311"/>
    </row>
    <row r="3373" spans="3:3">
      <c r="C3373" s="311"/>
    </row>
    <row r="3374" spans="3:3">
      <c r="C3374" s="311"/>
    </row>
    <row r="3375" spans="3:3">
      <c r="C3375" s="311"/>
    </row>
    <row r="3376" spans="3:3">
      <c r="C3376" s="311"/>
    </row>
    <row r="3377" spans="3:3">
      <c r="C3377" s="311"/>
    </row>
    <row r="3378" spans="3:3">
      <c r="C3378" s="311"/>
    </row>
    <row r="3379" spans="3:3">
      <c r="C3379" s="311"/>
    </row>
    <row r="3380" spans="3:3">
      <c r="C3380" s="311"/>
    </row>
    <row r="3381" spans="3:3">
      <c r="C3381" s="311"/>
    </row>
    <row r="3382" spans="3:3">
      <c r="C3382" s="311"/>
    </row>
    <row r="3383" spans="3:3">
      <c r="C3383" s="311"/>
    </row>
    <row r="3384" spans="3:3">
      <c r="C3384" s="311"/>
    </row>
    <row r="3385" spans="3:3">
      <c r="C3385" s="311"/>
    </row>
    <row r="3386" spans="3:3">
      <c r="C3386" s="311"/>
    </row>
    <row r="3387" spans="3:3">
      <c r="C3387" s="311"/>
    </row>
    <row r="3388" spans="3:3">
      <c r="C3388" s="311"/>
    </row>
    <row r="3389" spans="3:3">
      <c r="C3389" s="311"/>
    </row>
    <row r="3390" spans="3:3">
      <c r="C3390" s="311"/>
    </row>
    <row r="3391" spans="3:3">
      <c r="C3391" s="311"/>
    </row>
    <row r="3392" spans="3:3">
      <c r="C3392" s="311"/>
    </row>
    <row r="3393" spans="3:3">
      <c r="C3393" s="311"/>
    </row>
    <row r="3394" spans="3:3">
      <c r="C3394" s="311"/>
    </row>
    <row r="3395" spans="3:3">
      <c r="C3395" s="311"/>
    </row>
    <row r="3396" spans="3:3">
      <c r="C3396" s="311"/>
    </row>
    <row r="3397" spans="3:3">
      <c r="C3397" s="311"/>
    </row>
    <row r="3398" spans="3:3">
      <c r="C3398" s="311"/>
    </row>
    <row r="3399" spans="3:3">
      <c r="C3399" s="311"/>
    </row>
    <row r="3400" spans="3:3">
      <c r="C3400" s="311"/>
    </row>
    <row r="3401" spans="3:3">
      <c r="C3401" s="311"/>
    </row>
    <row r="3402" spans="3:3">
      <c r="C3402" s="311"/>
    </row>
    <row r="3403" spans="3:3">
      <c r="C3403" s="311"/>
    </row>
    <row r="3404" spans="3:3">
      <c r="C3404" s="311"/>
    </row>
    <row r="3405" spans="3:3">
      <c r="C3405" s="311"/>
    </row>
    <row r="3406" spans="3:3">
      <c r="C3406" s="311"/>
    </row>
    <row r="3407" spans="3:3">
      <c r="C3407" s="311"/>
    </row>
    <row r="3408" spans="3:3">
      <c r="C3408" s="311"/>
    </row>
    <row r="3409" spans="3:3">
      <c r="C3409" s="311"/>
    </row>
    <row r="3410" spans="3:3">
      <c r="C3410" s="311"/>
    </row>
    <row r="3411" spans="3:3">
      <c r="C3411" s="311"/>
    </row>
    <row r="3412" spans="3:3">
      <c r="C3412" s="311"/>
    </row>
    <row r="3413" spans="3:3">
      <c r="C3413" s="311"/>
    </row>
    <row r="3414" spans="3:3">
      <c r="C3414" s="311"/>
    </row>
    <row r="3415" spans="3:3">
      <c r="C3415" s="311"/>
    </row>
    <row r="3416" spans="3:3">
      <c r="C3416" s="311"/>
    </row>
    <row r="3417" spans="3:3">
      <c r="C3417" s="311"/>
    </row>
    <row r="3418" spans="3:3">
      <c r="C3418" s="311"/>
    </row>
    <row r="3419" spans="3:3">
      <c r="C3419" s="311"/>
    </row>
    <row r="3420" spans="3:3">
      <c r="C3420" s="311"/>
    </row>
    <row r="3421" spans="3:3">
      <c r="C3421" s="311"/>
    </row>
    <row r="3422" spans="3:3">
      <c r="C3422" s="311"/>
    </row>
    <row r="3423" spans="3:3">
      <c r="C3423" s="311"/>
    </row>
    <row r="3424" spans="3:3">
      <c r="C3424" s="311"/>
    </row>
    <row r="3425" spans="3:3">
      <c r="C3425" s="311"/>
    </row>
    <row r="3426" spans="3:3">
      <c r="C3426" s="311"/>
    </row>
    <row r="3427" spans="3:3">
      <c r="C3427" s="311"/>
    </row>
    <row r="3428" spans="3:3">
      <c r="C3428" s="311"/>
    </row>
    <row r="3429" spans="3:3">
      <c r="C3429" s="311"/>
    </row>
    <row r="3430" spans="3:3">
      <c r="C3430" s="311"/>
    </row>
    <row r="3431" spans="3:3">
      <c r="C3431" s="311"/>
    </row>
    <row r="3432" spans="3:3">
      <c r="C3432" s="311"/>
    </row>
    <row r="3433" spans="3:3">
      <c r="C3433" s="311"/>
    </row>
    <row r="3434" spans="3:3">
      <c r="C3434" s="311"/>
    </row>
    <row r="3435" spans="3:3">
      <c r="C3435" s="311"/>
    </row>
    <row r="3436" spans="3:3">
      <c r="C3436" s="311"/>
    </row>
    <row r="3437" spans="3:3">
      <c r="C3437" s="311"/>
    </row>
    <row r="3438" spans="3:3">
      <c r="C3438" s="311"/>
    </row>
    <row r="3439" spans="3:3">
      <c r="C3439" s="311"/>
    </row>
    <row r="3440" spans="3:3">
      <c r="C3440" s="311"/>
    </row>
    <row r="3441" spans="3:3">
      <c r="C3441" s="311"/>
    </row>
    <row r="3442" spans="3:3">
      <c r="C3442" s="311"/>
    </row>
    <row r="3443" spans="3:3">
      <c r="C3443" s="311"/>
    </row>
    <row r="3444" spans="3:3">
      <c r="C3444" s="311"/>
    </row>
    <row r="3445" spans="3:3">
      <c r="C3445" s="311"/>
    </row>
    <row r="3446" spans="3:3">
      <c r="C3446" s="311"/>
    </row>
    <row r="3447" spans="3:3">
      <c r="C3447" s="311"/>
    </row>
    <row r="3448" spans="3:3">
      <c r="C3448" s="311"/>
    </row>
    <row r="3449" spans="3:3">
      <c r="C3449" s="311"/>
    </row>
    <row r="3450" spans="3:3">
      <c r="C3450" s="311"/>
    </row>
    <row r="3451" spans="3:3">
      <c r="C3451" s="311"/>
    </row>
    <row r="3452" spans="3:3">
      <c r="C3452" s="311"/>
    </row>
    <row r="3453" spans="3:3">
      <c r="C3453" s="311"/>
    </row>
    <row r="3454" spans="3:3">
      <c r="C3454" s="311"/>
    </row>
    <row r="3455" spans="3:3">
      <c r="C3455" s="311"/>
    </row>
    <row r="3456" spans="3:3">
      <c r="C3456" s="311"/>
    </row>
    <row r="3457" spans="3:3">
      <c r="C3457" s="311"/>
    </row>
    <row r="3458" spans="3:3">
      <c r="C3458" s="311"/>
    </row>
    <row r="3459" spans="3:3">
      <c r="C3459" s="311"/>
    </row>
    <row r="3460" spans="3:3">
      <c r="C3460" s="311"/>
    </row>
    <row r="3461" spans="3:3">
      <c r="C3461" s="311"/>
    </row>
    <row r="3462" spans="3:3">
      <c r="C3462" s="311"/>
    </row>
    <row r="3463" spans="3:3">
      <c r="C3463" s="311"/>
    </row>
    <row r="3464" spans="3:3">
      <c r="C3464" s="311"/>
    </row>
    <row r="3465" spans="3:3">
      <c r="C3465" s="311"/>
    </row>
    <row r="3466" spans="3:3">
      <c r="C3466" s="311"/>
    </row>
    <row r="3467" spans="3:3">
      <c r="C3467" s="311"/>
    </row>
    <row r="3468" spans="3:3">
      <c r="C3468" s="311"/>
    </row>
    <row r="3469" spans="3:3">
      <c r="C3469" s="311"/>
    </row>
    <row r="3470" spans="3:3">
      <c r="C3470" s="311"/>
    </row>
    <row r="3471" spans="3:3">
      <c r="C3471" s="311"/>
    </row>
    <row r="3472" spans="3:3">
      <c r="C3472" s="311"/>
    </row>
    <row r="3473" spans="3:3">
      <c r="C3473" s="311"/>
    </row>
    <row r="3474" spans="3:3">
      <c r="C3474" s="311"/>
    </row>
    <row r="3475" spans="3:3">
      <c r="C3475" s="311"/>
    </row>
    <row r="3476" spans="3:3">
      <c r="C3476" s="311"/>
    </row>
    <row r="3477" spans="3:3">
      <c r="C3477" s="311"/>
    </row>
    <row r="3478" spans="3:3">
      <c r="C3478" s="311"/>
    </row>
    <row r="3479" spans="3:3">
      <c r="C3479" s="311"/>
    </row>
    <row r="3480" spans="3:3">
      <c r="C3480" s="311"/>
    </row>
    <row r="3481" spans="3:3">
      <c r="C3481" s="311"/>
    </row>
    <row r="3482" spans="3:3">
      <c r="C3482" s="311"/>
    </row>
    <row r="3483" spans="3:3">
      <c r="C3483" s="311"/>
    </row>
    <row r="3484" spans="3:3">
      <c r="C3484" s="311"/>
    </row>
    <row r="3485" spans="3:3">
      <c r="C3485" s="311"/>
    </row>
    <row r="3486" spans="3:3">
      <c r="C3486" s="311"/>
    </row>
    <row r="3487" spans="3:3">
      <c r="C3487" s="311"/>
    </row>
    <row r="3488" spans="3:3">
      <c r="C3488" s="311"/>
    </row>
    <row r="3489" spans="3:3">
      <c r="C3489" s="311"/>
    </row>
    <row r="3490" spans="3:3">
      <c r="C3490" s="311"/>
    </row>
    <row r="3491" spans="3:3">
      <c r="C3491" s="311"/>
    </row>
    <row r="3492" spans="3:3">
      <c r="C3492" s="311"/>
    </row>
    <row r="3493" spans="3:3">
      <c r="C3493" s="311"/>
    </row>
    <row r="3494" spans="3:3">
      <c r="C3494" s="311"/>
    </row>
    <row r="3495" spans="3:3">
      <c r="C3495" s="311"/>
    </row>
    <row r="3496" spans="3:3">
      <c r="C3496" s="311"/>
    </row>
    <row r="3497" spans="3:3">
      <c r="C3497" s="311"/>
    </row>
    <row r="3498" spans="3:3">
      <c r="C3498" s="311"/>
    </row>
    <row r="3499" spans="3:3">
      <c r="C3499" s="311"/>
    </row>
    <row r="3500" spans="3:3">
      <c r="C3500" s="311"/>
    </row>
    <row r="3501" spans="3:3">
      <c r="C3501" s="311"/>
    </row>
    <row r="3502" spans="3:3">
      <c r="C3502" s="311"/>
    </row>
    <row r="3503" spans="3:3">
      <c r="C3503" s="311"/>
    </row>
    <row r="3504" spans="3:3">
      <c r="C3504" s="311"/>
    </row>
    <row r="3505" spans="3:3">
      <c r="C3505" s="311"/>
    </row>
    <row r="3506" spans="3:3">
      <c r="C3506" s="311"/>
    </row>
    <row r="3507" spans="3:3">
      <c r="C3507" s="311"/>
    </row>
    <row r="3508" spans="3:3">
      <c r="C3508" s="311"/>
    </row>
    <row r="3509" spans="3:3">
      <c r="C3509" s="311"/>
    </row>
    <row r="3510" spans="3:3">
      <c r="C3510" s="311"/>
    </row>
    <row r="3511" spans="3:3">
      <c r="C3511" s="311"/>
    </row>
    <row r="3512" spans="3:3">
      <c r="C3512" s="311"/>
    </row>
    <row r="3513" spans="3:3">
      <c r="C3513" s="311"/>
    </row>
    <row r="3514" spans="3:3">
      <c r="C3514" s="311"/>
    </row>
    <row r="3515" spans="3:3">
      <c r="C3515" s="311"/>
    </row>
    <row r="3516" spans="3:3">
      <c r="C3516" s="311"/>
    </row>
    <row r="3517" spans="3:3">
      <c r="C3517" s="311"/>
    </row>
    <row r="3518" spans="3:3">
      <c r="C3518" s="311"/>
    </row>
    <row r="3519" spans="3:3">
      <c r="C3519" s="311"/>
    </row>
    <row r="3520" spans="3:3">
      <c r="C3520" s="311"/>
    </row>
    <row r="3521" spans="3:3">
      <c r="C3521" s="311"/>
    </row>
    <row r="3522" spans="3:3">
      <c r="C3522" s="311"/>
    </row>
    <row r="3523" spans="3:3">
      <c r="C3523" s="311"/>
    </row>
    <row r="3524" spans="3:3">
      <c r="C3524" s="311"/>
    </row>
    <row r="3525" spans="3:3">
      <c r="C3525" s="311"/>
    </row>
    <row r="3526" spans="3:3">
      <c r="C3526" s="311"/>
    </row>
    <row r="3527" spans="3:3">
      <c r="C3527" s="311"/>
    </row>
    <row r="3528" spans="3:3">
      <c r="C3528" s="311"/>
    </row>
    <row r="3529" spans="3:3">
      <c r="C3529" s="311"/>
    </row>
    <row r="3530" spans="3:3">
      <c r="C3530" s="311"/>
    </row>
    <row r="3531" spans="3:3">
      <c r="C3531" s="311"/>
    </row>
    <row r="3532" spans="3:3">
      <c r="C3532" s="311"/>
    </row>
    <row r="3533" spans="3:3">
      <c r="C3533" s="311"/>
    </row>
    <row r="3534" spans="3:3">
      <c r="C3534" s="311"/>
    </row>
    <row r="3535" spans="3:3">
      <c r="C3535" s="311"/>
    </row>
    <row r="3536" spans="3:3">
      <c r="C3536" s="311"/>
    </row>
    <row r="3537" spans="3:3">
      <c r="C3537" s="311"/>
    </row>
    <row r="3538" spans="3:3">
      <c r="C3538" s="311"/>
    </row>
    <row r="3539" spans="3:3">
      <c r="C3539" s="311"/>
    </row>
    <row r="3540" spans="3:3">
      <c r="C3540" s="311"/>
    </row>
    <row r="3541" spans="3:3">
      <c r="C3541" s="311"/>
    </row>
    <row r="3542" spans="3:3">
      <c r="C3542" s="311"/>
    </row>
    <row r="3543" spans="3:3">
      <c r="C3543" s="311"/>
    </row>
    <row r="3544" spans="3:3">
      <c r="C3544" s="311"/>
    </row>
    <row r="3545" spans="3:3">
      <c r="C3545" s="311"/>
    </row>
    <row r="3546" spans="3:3">
      <c r="C3546" s="311"/>
    </row>
    <row r="3547" spans="3:3">
      <c r="C3547" s="311"/>
    </row>
    <row r="3548" spans="3:3">
      <c r="C3548" s="311"/>
    </row>
    <row r="3549" spans="3:3">
      <c r="C3549" s="311"/>
    </row>
    <row r="3550" spans="3:3">
      <c r="C3550" s="311"/>
    </row>
    <row r="3551" spans="3:3">
      <c r="C3551" s="311"/>
    </row>
    <row r="3552" spans="3:3">
      <c r="C3552" s="311"/>
    </row>
    <row r="3553" spans="3:3">
      <c r="C3553" s="311"/>
    </row>
    <row r="3554" spans="3:3">
      <c r="C3554" s="311"/>
    </row>
    <row r="3555" spans="3:3">
      <c r="C3555" s="311"/>
    </row>
    <row r="3556" spans="3:3">
      <c r="C3556" s="311"/>
    </row>
    <row r="3557" spans="3:3">
      <c r="C3557" s="311"/>
    </row>
    <row r="3558" spans="3:3">
      <c r="C3558" s="311"/>
    </row>
    <row r="3559" spans="3:3">
      <c r="C3559" s="311"/>
    </row>
    <row r="3560" spans="3:3">
      <c r="C3560" s="311"/>
    </row>
    <row r="3561" spans="3:3">
      <c r="C3561" s="311"/>
    </row>
    <row r="3562" spans="3:3">
      <c r="C3562" s="311"/>
    </row>
    <row r="3563" spans="3:3">
      <c r="C3563" s="311"/>
    </row>
    <row r="3564" spans="3:3">
      <c r="C3564" s="311"/>
    </row>
    <row r="3565" spans="3:3">
      <c r="C3565" s="311"/>
    </row>
    <row r="3566" spans="3:3">
      <c r="C3566" s="311"/>
    </row>
    <row r="3567" spans="3:3">
      <c r="C3567" s="311"/>
    </row>
    <row r="3568" spans="3:3">
      <c r="C3568" s="311"/>
    </row>
    <row r="3569" spans="3:3">
      <c r="C3569" s="311"/>
    </row>
    <row r="3570" spans="3:3">
      <c r="C3570" s="311"/>
    </row>
    <row r="3571" spans="3:3">
      <c r="C3571" s="311"/>
    </row>
    <row r="3572" spans="3:3">
      <c r="C3572" s="311"/>
    </row>
    <row r="3573" spans="3:3">
      <c r="C3573" s="311"/>
    </row>
    <row r="3574" spans="3:3">
      <c r="C3574" s="311"/>
    </row>
    <row r="3575" spans="3:3">
      <c r="C3575" s="311"/>
    </row>
    <row r="3576" spans="3:3">
      <c r="C3576" s="311"/>
    </row>
    <row r="3577" spans="3:3">
      <c r="C3577" s="311"/>
    </row>
    <row r="3578" spans="3:3">
      <c r="C3578" s="311"/>
    </row>
    <row r="3579" spans="3:3">
      <c r="C3579" s="311"/>
    </row>
    <row r="3580" spans="3:3">
      <c r="C3580" s="311"/>
    </row>
    <row r="3581" spans="3:3">
      <c r="C3581" s="311"/>
    </row>
    <row r="3582" spans="3:3">
      <c r="C3582" s="311"/>
    </row>
    <row r="3583" spans="3:3">
      <c r="C3583" s="311"/>
    </row>
    <row r="3584" spans="3:3">
      <c r="C3584" s="311"/>
    </row>
    <row r="3585" spans="3:3">
      <c r="C3585" s="311"/>
    </row>
    <row r="3586" spans="3:3">
      <c r="C3586" s="311"/>
    </row>
    <row r="3587" spans="3:3">
      <c r="C3587" s="311"/>
    </row>
    <row r="3588" spans="3:3">
      <c r="C3588" s="311"/>
    </row>
    <row r="3589" spans="3:3">
      <c r="C3589" s="311"/>
    </row>
    <row r="3590" spans="3:3">
      <c r="C3590" s="311"/>
    </row>
    <row r="3591" spans="3:3">
      <c r="C3591" s="311"/>
    </row>
    <row r="3592" spans="3:3">
      <c r="C3592" s="311"/>
    </row>
    <row r="3593" spans="3:3">
      <c r="C3593" s="311"/>
    </row>
    <row r="3594" spans="3:3">
      <c r="C3594" s="311"/>
    </row>
    <row r="3595" spans="3:3">
      <c r="C3595" s="311"/>
    </row>
    <row r="3596" spans="3:3">
      <c r="C3596" s="311"/>
    </row>
    <row r="3597" spans="3:3">
      <c r="C3597" s="311"/>
    </row>
    <row r="3598" spans="3:3">
      <c r="C3598" s="311"/>
    </row>
    <row r="3599" spans="3:3">
      <c r="C3599" s="311"/>
    </row>
    <row r="3600" spans="3:3">
      <c r="C3600" s="311"/>
    </row>
    <row r="3601" spans="3:3">
      <c r="C3601" s="311"/>
    </row>
    <row r="3602" spans="3:3">
      <c r="C3602" s="311"/>
    </row>
    <row r="3603" spans="3:3">
      <c r="C3603" s="311"/>
    </row>
    <row r="3604" spans="3:3">
      <c r="C3604" s="311"/>
    </row>
    <row r="3605" spans="3:3">
      <c r="C3605" s="311"/>
    </row>
    <row r="3606" spans="3:3">
      <c r="C3606" s="311"/>
    </row>
    <row r="3607" spans="3:3">
      <c r="C3607" s="311"/>
    </row>
    <row r="3608" spans="3:3">
      <c r="C3608" s="311"/>
    </row>
    <row r="3609" spans="3:3">
      <c r="C3609" s="311"/>
    </row>
    <row r="3610" spans="3:3">
      <c r="C3610" s="311"/>
    </row>
    <row r="3611" spans="3:3">
      <c r="C3611" s="311"/>
    </row>
    <row r="3612" spans="3:3">
      <c r="C3612" s="311"/>
    </row>
    <row r="3613" spans="3:3">
      <c r="C3613" s="311"/>
    </row>
    <row r="3614" spans="3:3">
      <c r="C3614" s="311"/>
    </row>
    <row r="3615" spans="3:3">
      <c r="C3615" s="311"/>
    </row>
    <row r="3616" spans="3:3">
      <c r="C3616" s="311"/>
    </row>
    <row r="3617" spans="3:3">
      <c r="C3617" s="311"/>
    </row>
    <row r="3618" spans="3:3">
      <c r="C3618" s="311"/>
    </row>
    <row r="3619" spans="3:3">
      <c r="C3619" s="311"/>
    </row>
    <row r="3620" spans="3:3">
      <c r="C3620" s="311"/>
    </row>
    <row r="3621" spans="3:3">
      <c r="C3621" s="311"/>
    </row>
    <row r="3622" spans="3:3">
      <c r="C3622" s="311"/>
    </row>
    <row r="3623" spans="3:3">
      <c r="C3623" s="311"/>
    </row>
    <row r="3624" spans="3:3">
      <c r="C3624" s="311"/>
    </row>
    <row r="3625" spans="3:3">
      <c r="C3625" s="311"/>
    </row>
    <row r="3626" spans="3:3">
      <c r="C3626" s="311"/>
    </row>
    <row r="3627" spans="3:3">
      <c r="C3627" s="311"/>
    </row>
    <row r="3628" spans="3:3">
      <c r="C3628" s="311"/>
    </row>
    <row r="3629" spans="3:3">
      <c r="C3629" s="311"/>
    </row>
    <row r="3630" spans="3:3">
      <c r="C3630" s="311"/>
    </row>
    <row r="3631" spans="3:3">
      <c r="C3631" s="311"/>
    </row>
    <row r="3632" spans="3:3">
      <c r="C3632" s="311"/>
    </row>
    <row r="3633" spans="3:3">
      <c r="C3633" s="311"/>
    </row>
    <row r="3634" spans="3:3">
      <c r="C3634" s="311"/>
    </row>
    <row r="3635" spans="3:3">
      <c r="C3635" s="311"/>
    </row>
    <row r="3636" spans="3:3">
      <c r="C3636" s="311"/>
    </row>
    <row r="3637" spans="3:3">
      <c r="C3637" s="311"/>
    </row>
    <row r="3638" spans="3:3">
      <c r="C3638" s="311"/>
    </row>
    <row r="3639" spans="3:3">
      <c r="C3639" s="311"/>
    </row>
    <row r="3640" spans="3:3">
      <c r="C3640" s="311"/>
    </row>
    <row r="3641" spans="3:3">
      <c r="C3641" s="311"/>
    </row>
    <row r="3642" spans="3:3">
      <c r="C3642" s="311"/>
    </row>
    <row r="3643" spans="3:3">
      <c r="C3643" s="311"/>
    </row>
    <row r="3644" spans="3:3">
      <c r="C3644" s="311"/>
    </row>
    <row r="3645" spans="3:3">
      <c r="C3645" s="311"/>
    </row>
    <row r="3646" spans="3:3">
      <c r="C3646" s="311"/>
    </row>
    <row r="3647" spans="3:3">
      <c r="C3647" s="311"/>
    </row>
    <row r="3648" spans="3:3">
      <c r="C3648" s="311"/>
    </row>
    <row r="3649" spans="3:3">
      <c r="C3649" s="311"/>
    </row>
    <row r="3650" spans="3:3">
      <c r="C3650" s="311"/>
    </row>
    <row r="3651" spans="3:3">
      <c r="C3651" s="311"/>
    </row>
    <row r="3652" spans="3:3">
      <c r="C3652" s="311"/>
    </row>
    <row r="3653" spans="3:3">
      <c r="C3653" s="311"/>
    </row>
    <row r="3654" spans="3:3">
      <c r="C3654" s="311"/>
    </row>
    <row r="3655" spans="3:3">
      <c r="C3655" s="311"/>
    </row>
    <row r="3656" spans="3:3">
      <c r="C3656" s="311"/>
    </row>
    <row r="3657" spans="3:3">
      <c r="C3657" s="311"/>
    </row>
    <row r="3658" spans="3:3">
      <c r="C3658" s="311"/>
    </row>
    <row r="3659" spans="3:3">
      <c r="C3659" s="311"/>
    </row>
    <row r="3660" spans="3:3">
      <c r="C3660" s="311"/>
    </row>
    <row r="3661" spans="3:3">
      <c r="C3661" s="311"/>
    </row>
    <row r="3662" spans="3:3">
      <c r="C3662" s="311"/>
    </row>
    <row r="3663" spans="3:3">
      <c r="C3663" s="311"/>
    </row>
    <row r="3664" spans="3:3">
      <c r="C3664" s="311"/>
    </row>
    <row r="3665" spans="3:3">
      <c r="C3665" s="311"/>
    </row>
    <row r="3666" spans="3:3">
      <c r="C3666" s="311"/>
    </row>
    <row r="3667" spans="3:3">
      <c r="C3667" s="311"/>
    </row>
    <row r="3668" spans="3:3">
      <c r="C3668" s="311"/>
    </row>
    <row r="3669" spans="3:3">
      <c r="C3669" s="311"/>
    </row>
    <row r="3670" spans="3:3">
      <c r="C3670" s="311"/>
    </row>
    <row r="3671" spans="3:3">
      <c r="C3671" s="311"/>
    </row>
    <row r="3672" spans="3:3">
      <c r="C3672" s="311"/>
    </row>
    <row r="3673" spans="3:3">
      <c r="C3673" s="311"/>
    </row>
    <row r="3674" spans="3:3">
      <c r="C3674" s="311"/>
    </row>
    <row r="3675" spans="3:3">
      <c r="C3675" s="311"/>
    </row>
    <row r="3676" spans="3:3">
      <c r="C3676" s="311"/>
    </row>
    <row r="3677" spans="3:3">
      <c r="C3677" s="311"/>
    </row>
    <row r="3678" spans="3:3">
      <c r="C3678" s="311"/>
    </row>
    <row r="3679" spans="3:3">
      <c r="C3679" s="311"/>
    </row>
    <row r="3680" spans="3:3">
      <c r="C3680" s="311"/>
    </row>
    <row r="3681" spans="3:3">
      <c r="C3681" s="311"/>
    </row>
    <row r="3682" spans="3:3">
      <c r="C3682" s="311"/>
    </row>
    <row r="3683" spans="3:3">
      <c r="C3683" s="311"/>
    </row>
    <row r="3684" spans="3:3">
      <c r="C3684" s="311"/>
    </row>
    <row r="3685" spans="3:3">
      <c r="C3685" s="311"/>
    </row>
    <row r="3686" spans="3:3">
      <c r="C3686" s="311"/>
    </row>
    <row r="3687" spans="3:3">
      <c r="C3687" s="311"/>
    </row>
    <row r="3688" spans="3:3">
      <c r="C3688" s="311"/>
    </row>
    <row r="3689" spans="3:3">
      <c r="C3689" s="311"/>
    </row>
    <row r="3690" spans="3:3">
      <c r="C3690" s="311"/>
    </row>
    <row r="3691" spans="3:3">
      <c r="C3691" s="311"/>
    </row>
    <row r="3692" spans="3:3">
      <c r="C3692" s="311"/>
    </row>
    <row r="3693" spans="3:3">
      <c r="C3693" s="311"/>
    </row>
    <row r="3694" spans="3:3">
      <c r="C3694" s="311"/>
    </row>
    <row r="3695" spans="3:3">
      <c r="C3695" s="311"/>
    </row>
    <row r="3696" spans="3:3">
      <c r="C3696" s="311"/>
    </row>
    <row r="3697" spans="3:3">
      <c r="C3697" s="311"/>
    </row>
    <row r="3698" spans="3:3">
      <c r="C3698" s="311"/>
    </row>
    <row r="3699" spans="3:3">
      <c r="C3699" s="311"/>
    </row>
    <row r="3700" spans="3:3">
      <c r="C3700" s="311"/>
    </row>
    <row r="3701" spans="3:3">
      <c r="C3701" s="311"/>
    </row>
    <row r="3702" spans="3:3">
      <c r="C3702" s="311"/>
    </row>
    <row r="3703" spans="3:3">
      <c r="C3703" s="311"/>
    </row>
    <row r="3704" spans="3:3">
      <c r="C3704" s="311"/>
    </row>
    <row r="3705" spans="3:3">
      <c r="C3705" s="311"/>
    </row>
    <row r="3706" spans="3:3">
      <c r="C3706" s="311"/>
    </row>
    <row r="3707" spans="3:3">
      <c r="C3707" s="311"/>
    </row>
    <row r="3708" spans="3:3">
      <c r="C3708" s="311"/>
    </row>
    <row r="3709" spans="3:3">
      <c r="C3709" s="311"/>
    </row>
    <row r="3710" spans="3:3">
      <c r="C3710" s="311"/>
    </row>
    <row r="3711" spans="3:3">
      <c r="C3711" s="311"/>
    </row>
    <row r="3712" spans="3:3">
      <c r="C3712" s="311"/>
    </row>
    <row r="3713" spans="3:3">
      <c r="C3713" s="311"/>
    </row>
    <row r="3714" spans="3:3">
      <c r="C3714" s="311"/>
    </row>
    <row r="3715" spans="3:3">
      <c r="C3715" s="311"/>
    </row>
    <row r="3716" spans="3:3">
      <c r="C3716" s="311"/>
    </row>
    <row r="3717" spans="3:3">
      <c r="C3717" s="311"/>
    </row>
    <row r="3718" spans="3:3">
      <c r="C3718" s="311"/>
    </row>
    <row r="3719" spans="3:3">
      <c r="C3719" s="311"/>
    </row>
    <row r="3720" spans="3:3">
      <c r="C3720" s="311"/>
    </row>
    <row r="3721" spans="3:3">
      <c r="C3721" s="311"/>
    </row>
    <row r="3722" spans="3:3">
      <c r="C3722" s="311"/>
    </row>
    <row r="3723" spans="3:3">
      <c r="C3723" s="311"/>
    </row>
    <row r="3724" spans="3:3">
      <c r="C3724" s="311"/>
    </row>
    <row r="3725" spans="3:3">
      <c r="C3725" s="311"/>
    </row>
    <row r="3726" spans="3:3">
      <c r="C3726" s="311"/>
    </row>
    <row r="3727" spans="3:3">
      <c r="C3727" s="311"/>
    </row>
    <row r="3728" spans="3:3">
      <c r="C3728" s="311"/>
    </row>
    <row r="3729" spans="3:3">
      <c r="C3729" s="311"/>
    </row>
    <row r="3730" spans="3:3">
      <c r="C3730" s="311"/>
    </row>
    <row r="3731" spans="3:3">
      <c r="C3731" s="311"/>
    </row>
    <row r="3732" spans="3:3">
      <c r="C3732" s="311"/>
    </row>
    <row r="3733" spans="3:3">
      <c r="C3733" s="311"/>
    </row>
    <row r="3734" spans="3:3">
      <c r="C3734" s="311"/>
    </row>
    <row r="3735" spans="3:3">
      <c r="C3735" s="311"/>
    </row>
    <row r="3736" spans="3:3">
      <c r="C3736" s="311"/>
    </row>
    <row r="3737" spans="3:3">
      <c r="C3737" s="311"/>
    </row>
    <row r="3738" spans="3:3">
      <c r="C3738" s="311"/>
    </row>
    <row r="3739" spans="3:3">
      <c r="C3739" s="311"/>
    </row>
    <row r="3740" spans="3:3">
      <c r="C3740" s="311"/>
    </row>
    <row r="3741" spans="3:3">
      <c r="C3741" s="311"/>
    </row>
    <row r="3742" spans="3:3">
      <c r="C3742" s="311"/>
    </row>
    <row r="3743" spans="3:3">
      <c r="C3743" s="311"/>
    </row>
    <row r="3744" spans="3:3">
      <c r="C3744" s="311"/>
    </row>
    <row r="3745" spans="3:3">
      <c r="C3745" s="311"/>
    </row>
    <row r="3746" spans="3:3">
      <c r="C3746" s="311"/>
    </row>
    <row r="3747" spans="3:3">
      <c r="C3747" s="311"/>
    </row>
    <row r="3748" spans="3:3">
      <c r="C3748" s="311"/>
    </row>
    <row r="3749" spans="3:3">
      <c r="C3749" s="311"/>
    </row>
    <row r="3750" spans="3:3">
      <c r="C3750" s="311"/>
    </row>
    <row r="3751" spans="3:3">
      <c r="C3751" s="311"/>
    </row>
    <row r="3752" spans="3:3">
      <c r="C3752" s="311"/>
    </row>
    <row r="3753" spans="3:3">
      <c r="C3753" s="311"/>
    </row>
    <row r="3754" spans="3:3">
      <c r="C3754" s="311"/>
    </row>
    <row r="3755" spans="3:3">
      <c r="C3755" s="311"/>
    </row>
    <row r="3756" spans="3:3">
      <c r="C3756" s="311"/>
    </row>
    <row r="3757" spans="3:3">
      <c r="C3757" s="311"/>
    </row>
    <row r="3758" spans="3:3">
      <c r="C3758" s="311"/>
    </row>
    <row r="3759" spans="3:3">
      <c r="C3759" s="311"/>
    </row>
    <row r="3760" spans="3:3">
      <c r="C3760" s="311"/>
    </row>
    <row r="3761" spans="3:3">
      <c r="C3761" s="311"/>
    </row>
    <row r="3762" spans="3:3">
      <c r="C3762" s="311"/>
    </row>
    <row r="3763" spans="3:3">
      <c r="C3763" s="311"/>
    </row>
    <row r="3764" spans="3:3">
      <c r="C3764" s="311"/>
    </row>
    <row r="3765" spans="3:3">
      <c r="C3765" s="311"/>
    </row>
    <row r="3766" spans="3:3">
      <c r="C3766" s="311"/>
    </row>
    <row r="3767" spans="3:3">
      <c r="C3767" s="311"/>
    </row>
    <row r="3768" spans="3:3">
      <c r="C3768" s="311"/>
    </row>
    <row r="3769" spans="3:3">
      <c r="C3769" s="311"/>
    </row>
    <row r="3770" spans="3:3">
      <c r="C3770" s="311"/>
    </row>
    <row r="3771" spans="3:3">
      <c r="C3771" s="311"/>
    </row>
    <row r="3772" spans="3:3">
      <c r="C3772" s="311"/>
    </row>
    <row r="3773" spans="3:3">
      <c r="C3773" s="311"/>
    </row>
    <row r="3774" spans="3:3">
      <c r="C3774" s="311"/>
    </row>
    <row r="3775" spans="3:3">
      <c r="C3775" s="311"/>
    </row>
    <row r="3776" spans="3:3">
      <c r="C3776" s="311"/>
    </row>
    <row r="3777" spans="3:3">
      <c r="C3777" s="311"/>
    </row>
    <row r="3778" spans="3:3">
      <c r="C3778" s="311"/>
    </row>
    <row r="3779" spans="3:3">
      <c r="C3779" s="311"/>
    </row>
    <row r="3780" spans="3:3">
      <c r="C3780" s="311"/>
    </row>
    <row r="3781" spans="3:3">
      <c r="C3781" s="311"/>
    </row>
    <row r="3782" spans="3:3">
      <c r="C3782" s="311"/>
    </row>
    <row r="3783" spans="3:3">
      <c r="C3783" s="311"/>
    </row>
    <row r="3784" spans="3:3">
      <c r="C3784" s="311"/>
    </row>
    <row r="3785" spans="3:3">
      <c r="C3785" s="311"/>
    </row>
    <row r="3786" spans="3:3">
      <c r="C3786" s="311"/>
    </row>
    <row r="3787" spans="3:3">
      <c r="C3787" s="311"/>
    </row>
    <row r="3788" spans="3:3">
      <c r="C3788" s="311"/>
    </row>
    <row r="3789" spans="3:3">
      <c r="C3789" s="311"/>
    </row>
    <row r="3790" spans="3:3">
      <c r="C3790" s="311"/>
    </row>
    <row r="3791" spans="3:3">
      <c r="C3791" s="311"/>
    </row>
    <row r="3792" spans="3:3">
      <c r="C3792" s="311"/>
    </row>
    <row r="3793" spans="3:3">
      <c r="C3793" s="311"/>
    </row>
    <row r="3794" spans="3:3">
      <c r="C3794" s="311"/>
    </row>
    <row r="3795" spans="3:3">
      <c r="C3795" s="311"/>
    </row>
    <row r="3796" spans="3:3">
      <c r="C3796" s="311"/>
    </row>
    <row r="3797" spans="3:3">
      <c r="C3797" s="311"/>
    </row>
    <row r="3798" spans="3:3">
      <c r="C3798" s="311"/>
    </row>
    <row r="3799" spans="3:3">
      <c r="C3799" s="311"/>
    </row>
    <row r="3800" spans="3:3">
      <c r="C3800" s="311"/>
    </row>
    <row r="3801" spans="3:3">
      <c r="C3801" s="311"/>
    </row>
    <row r="3802" spans="3:3">
      <c r="C3802" s="311"/>
    </row>
    <row r="3803" spans="3:3">
      <c r="C3803" s="311"/>
    </row>
    <row r="3804" spans="3:3">
      <c r="C3804" s="311"/>
    </row>
    <row r="3805" spans="3:3">
      <c r="C3805" s="311"/>
    </row>
    <row r="3806" spans="3:3">
      <c r="C3806" s="311"/>
    </row>
    <row r="3807" spans="3:3">
      <c r="C3807" s="311"/>
    </row>
    <row r="3808" spans="3:3">
      <c r="C3808" s="311"/>
    </row>
    <row r="3809" spans="3:3">
      <c r="C3809" s="311"/>
    </row>
    <row r="3810" spans="3:3">
      <c r="C3810" s="311"/>
    </row>
    <row r="3811" spans="3:3">
      <c r="C3811" s="311"/>
    </row>
    <row r="3812" spans="3:3">
      <c r="C3812" s="311"/>
    </row>
    <row r="3813" spans="3:3">
      <c r="C3813" s="311"/>
    </row>
    <row r="3814" spans="3:3">
      <c r="C3814" s="311"/>
    </row>
    <row r="3815" spans="3:3">
      <c r="C3815" s="311"/>
    </row>
    <row r="3816" spans="3:3">
      <c r="C3816" s="311"/>
    </row>
    <row r="3817" spans="3:3">
      <c r="C3817" s="311"/>
    </row>
    <row r="3818" spans="3:3">
      <c r="C3818" s="311"/>
    </row>
    <row r="3819" spans="3:3">
      <c r="C3819" s="311"/>
    </row>
    <row r="3820" spans="3:3">
      <c r="C3820" s="311"/>
    </row>
    <row r="3821" spans="3:3">
      <c r="C3821" s="311"/>
    </row>
    <row r="3822" spans="3:3">
      <c r="C3822" s="311"/>
    </row>
    <row r="3823" spans="3:3">
      <c r="C3823" s="311"/>
    </row>
    <row r="3824" spans="3:3">
      <c r="C3824" s="311"/>
    </row>
    <row r="3825" spans="3:3">
      <c r="C3825" s="311"/>
    </row>
    <row r="3826" spans="3:3">
      <c r="C3826" s="311"/>
    </row>
    <row r="3827" spans="3:3">
      <c r="C3827" s="311"/>
    </row>
    <row r="3828" spans="3:3">
      <c r="C3828" s="311"/>
    </row>
    <row r="3829" spans="3:3">
      <c r="C3829" s="311"/>
    </row>
    <row r="3830" spans="3:3">
      <c r="C3830" s="311"/>
    </row>
    <row r="3831" spans="3:3">
      <c r="C3831" s="311"/>
    </row>
    <row r="3832" spans="3:3">
      <c r="C3832" s="311"/>
    </row>
    <row r="3833" spans="3:3">
      <c r="C3833" s="311"/>
    </row>
    <row r="3834" spans="3:3">
      <c r="C3834" s="311"/>
    </row>
    <row r="3835" spans="3:3">
      <c r="C3835" s="311"/>
    </row>
    <row r="3836" spans="3:3">
      <c r="C3836" s="311"/>
    </row>
    <row r="3837" spans="3:3">
      <c r="C3837" s="311"/>
    </row>
    <row r="3838" spans="3:3">
      <c r="C3838" s="311"/>
    </row>
    <row r="3839" spans="3:3">
      <c r="C3839" s="311"/>
    </row>
    <row r="3840" spans="3:3">
      <c r="C3840" s="311"/>
    </row>
    <row r="3841" spans="3:3">
      <c r="C3841" s="311"/>
    </row>
    <row r="3842" spans="3:3">
      <c r="C3842" s="311"/>
    </row>
    <row r="3843" spans="3:3">
      <c r="C3843" s="311"/>
    </row>
    <row r="3844" spans="3:3">
      <c r="C3844" s="311"/>
    </row>
    <row r="3845" spans="3:3">
      <c r="C3845" s="311"/>
    </row>
    <row r="3846" spans="3:3">
      <c r="C3846" s="311"/>
    </row>
    <row r="3847" spans="3:3">
      <c r="C3847" s="311"/>
    </row>
    <row r="3848" spans="3:3">
      <c r="C3848" s="311"/>
    </row>
    <row r="3849" spans="3:3">
      <c r="C3849" s="311"/>
    </row>
    <row r="3850" spans="3:3">
      <c r="C3850" s="311"/>
    </row>
    <row r="3851" spans="3:3">
      <c r="C3851" s="311"/>
    </row>
    <row r="3852" spans="3:3">
      <c r="C3852" s="311"/>
    </row>
    <row r="3853" spans="3:3">
      <c r="C3853" s="311"/>
    </row>
    <row r="3854" spans="3:3">
      <c r="C3854" s="311"/>
    </row>
    <row r="3855" spans="3:3">
      <c r="C3855" s="311"/>
    </row>
    <row r="3856" spans="3:3">
      <c r="C3856" s="311"/>
    </row>
    <row r="3857" spans="3:3">
      <c r="C3857" s="311"/>
    </row>
    <row r="3858" spans="3:3">
      <c r="C3858" s="311"/>
    </row>
    <row r="3859" spans="3:3">
      <c r="C3859" s="311"/>
    </row>
    <row r="3860" spans="3:3">
      <c r="C3860" s="311"/>
    </row>
    <row r="3861" spans="3:3">
      <c r="C3861" s="311"/>
    </row>
    <row r="3862" spans="3:3">
      <c r="C3862" s="311"/>
    </row>
    <row r="3863" spans="3:3">
      <c r="C3863" s="311"/>
    </row>
    <row r="3864" spans="3:3">
      <c r="C3864" s="311"/>
    </row>
    <row r="3865" spans="3:3">
      <c r="C3865" s="311"/>
    </row>
    <row r="3866" spans="3:3">
      <c r="C3866" s="311"/>
    </row>
    <row r="3867" spans="3:3">
      <c r="C3867" s="311"/>
    </row>
    <row r="3868" spans="3:3">
      <c r="C3868" s="311"/>
    </row>
    <row r="3869" spans="3:3">
      <c r="C3869" s="311"/>
    </row>
    <row r="3870" spans="3:3">
      <c r="C3870" s="311"/>
    </row>
    <row r="3871" spans="3:3">
      <c r="C3871" s="311"/>
    </row>
    <row r="3872" spans="3:3">
      <c r="C3872" s="311"/>
    </row>
    <row r="3873" spans="3:3">
      <c r="C3873" s="311"/>
    </row>
    <row r="3874" spans="3:3">
      <c r="C3874" s="311"/>
    </row>
    <row r="3875" spans="3:3">
      <c r="C3875" s="311"/>
    </row>
    <row r="3876" spans="3:3">
      <c r="C3876" s="311"/>
    </row>
    <row r="3877" spans="3:3">
      <c r="C3877" s="311"/>
    </row>
    <row r="3878" spans="3:3">
      <c r="C3878" s="311"/>
    </row>
    <row r="3879" spans="3:3">
      <c r="C3879" s="311"/>
    </row>
    <row r="3880" spans="3:3">
      <c r="C3880" s="311"/>
    </row>
    <row r="3881" spans="3:3">
      <c r="C3881" s="311"/>
    </row>
    <row r="3882" spans="3:3">
      <c r="C3882" s="311"/>
    </row>
    <row r="3883" spans="3:3">
      <c r="C3883" s="311"/>
    </row>
    <row r="3884" spans="3:3">
      <c r="C3884" s="311"/>
    </row>
    <row r="3885" spans="3:3">
      <c r="C3885" s="311"/>
    </row>
    <row r="3886" spans="3:3">
      <c r="C3886" s="311"/>
    </row>
    <row r="3887" spans="3:3">
      <c r="C3887" s="311"/>
    </row>
    <row r="3888" spans="3:3">
      <c r="C3888" s="311"/>
    </row>
    <row r="3889" spans="3:3">
      <c r="C3889" s="311"/>
    </row>
    <row r="3890" spans="3:3">
      <c r="C3890" s="311"/>
    </row>
    <row r="3891" spans="3:3">
      <c r="C3891" s="311"/>
    </row>
    <row r="3892" spans="3:3">
      <c r="C3892" s="311"/>
    </row>
    <row r="3893" spans="3:3">
      <c r="C3893" s="311"/>
    </row>
    <row r="3894" spans="3:3">
      <c r="C3894" s="311"/>
    </row>
    <row r="3895" spans="3:3">
      <c r="C3895" s="311"/>
    </row>
    <row r="3896" spans="3:3">
      <c r="C3896" s="311"/>
    </row>
    <row r="3897" spans="3:3">
      <c r="C3897" s="311"/>
    </row>
    <row r="3898" spans="3:3">
      <c r="C3898" s="311"/>
    </row>
    <row r="3899" spans="3:3">
      <c r="C3899" s="311"/>
    </row>
    <row r="3900" spans="3:3">
      <c r="C3900" s="311"/>
    </row>
    <row r="3901" spans="3:3">
      <c r="C3901" s="311"/>
    </row>
    <row r="3902" spans="3:3">
      <c r="C3902" s="311"/>
    </row>
    <row r="3903" spans="3:3">
      <c r="C3903" s="311"/>
    </row>
    <row r="3904" spans="3:3">
      <c r="C3904" s="311"/>
    </row>
    <row r="3905" spans="3:3">
      <c r="C3905" s="311"/>
    </row>
    <row r="3906" spans="3:3">
      <c r="C3906" s="311"/>
    </row>
    <row r="3907" spans="3:3">
      <c r="C3907" s="311"/>
    </row>
    <row r="3908" spans="3:3">
      <c r="C3908" s="311"/>
    </row>
    <row r="3909" spans="3:3">
      <c r="C3909" s="311"/>
    </row>
    <row r="3910" spans="3:3">
      <c r="C3910" s="311"/>
    </row>
    <row r="3911" spans="3:3">
      <c r="C3911" s="311"/>
    </row>
    <row r="3912" spans="3:3">
      <c r="C3912" s="311"/>
    </row>
    <row r="3913" spans="3:3">
      <c r="C3913" s="311"/>
    </row>
    <row r="3914" spans="3:3">
      <c r="C3914" s="311"/>
    </row>
    <row r="3915" spans="3:3">
      <c r="C3915" s="311"/>
    </row>
    <row r="3916" spans="3:3">
      <c r="C3916" s="311"/>
    </row>
    <row r="3917" spans="3:3">
      <c r="C3917" s="311"/>
    </row>
    <row r="3918" spans="3:3">
      <c r="C3918" s="311"/>
    </row>
    <row r="3919" spans="3:3">
      <c r="C3919" s="311"/>
    </row>
    <row r="3920" spans="3:3">
      <c r="C3920" s="311"/>
    </row>
    <row r="3921" spans="3:3">
      <c r="C3921" s="311"/>
    </row>
    <row r="3922" spans="3:3">
      <c r="C3922" s="311"/>
    </row>
    <row r="3923" spans="3:3">
      <c r="C3923" s="311"/>
    </row>
    <row r="3924" spans="3:3">
      <c r="C3924" s="311"/>
    </row>
    <row r="3925" spans="3:3">
      <c r="C3925" s="311"/>
    </row>
    <row r="3926" spans="3:3">
      <c r="C3926" s="311"/>
    </row>
    <row r="3927" spans="3:3">
      <c r="C3927" s="311"/>
    </row>
    <row r="3928" spans="3:3">
      <c r="C3928" s="311"/>
    </row>
    <row r="3929" spans="3:3">
      <c r="C3929" s="311"/>
    </row>
    <row r="3930" spans="3:3">
      <c r="C3930" s="311"/>
    </row>
    <row r="3931" spans="3:3">
      <c r="C3931" s="311"/>
    </row>
    <row r="3932" spans="3:3">
      <c r="C3932" s="311"/>
    </row>
    <row r="3933" spans="3:3">
      <c r="C3933" s="311"/>
    </row>
    <row r="3934" spans="3:3">
      <c r="C3934" s="311"/>
    </row>
    <row r="3935" spans="3:3">
      <c r="C3935" s="311"/>
    </row>
    <row r="3936" spans="3:3">
      <c r="C3936" s="311"/>
    </row>
    <row r="3937" spans="3:3">
      <c r="C3937" s="311"/>
    </row>
    <row r="3938" spans="3:3">
      <c r="C3938" s="311"/>
    </row>
    <row r="3939" spans="3:3">
      <c r="C3939" s="311"/>
    </row>
    <row r="3940" spans="3:3">
      <c r="C3940" s="311"/>
    </row>
    <row r="3941" spans="3:3">
      <c r="C3941" s="311"/>
    </row>
    <row r="3942" spans="3:3">
      <c r="C3942" s="311"/>
    </row>
    <row r="3943" spans="3:3">
      <c r="C3943" s="311"/>
    </row>
    <row r="3944" spans="3:3">
      <c r="C3944" s="311"/>
    </row>
    <row r="3945" spans="3:3">
      <c r="C3945" s="311"/>
    </row>
    <row r="3946" spans="3:3">
      <c r="C3946" s="311"/>
    </row>
    <row r="3947" spans="3:3">
      <c r="C3947" s="311"/>
    </row>
    <row r="3948" spans="3:3">
      <c r="C3948" s="311"/>
    </row>
    <row r="3949" spans="3:3">
      <c r="C3949" s="311"/>
    </row>
    <row r="3950" spans="3:3">
      <c r="C3950" s="311"/>
    </row>
    <row r="3951" spans="3:3">
      <c r="C3951" s="311"/>
    </row>
    <row r="3952" spans="3:3">
      <c r="C3952" s="311"/>
    </row>
    <row r="3953" spans="3:3">
      <c r="C3953" s="311"/>
    </row>
    <row r="3954" spans="3:3">
      <c r="C3954" s="311"/>
    </row>
    <row r="3955" spans="3:3">
      <c r="C3955" s="311"/>
    </row>
    <row r="3956" spans="3:3">
      <c r="C3956" s="311"/>
    </row>
    <row r="3957" spans="3:3">
      <c r="C3957" s="311"/>
    </row>
    <row r="3958" spans="3:3">
      <c r="C3958" s="311"/>
    </row>
    <row r="3959" spans="3:3">
      <c r="C3959" s="311"/>
    </row>
    <row r="3960" spans="3:3">
      <c r="C3960" s="311"/>
    </row>
    <row r="3961" spans="3:3">
      <c r="C3961" s="311"/>
    </row>
    <row r="3962" spans="3:3">
      <c r="C3962" s="311"/>
    </row>
    <row r="3963" spans="3:3">
      <c r="C3963" s="311"/>
    </row>
    <row r="3964" spans="3:3">
      <c r="C3964" s="311"/>
    </row>
    <row r="3965" spans="3:3">
      <c r="C3965" s="311"/>
    </row>
    <row r="3966" spans="3:3">
      <c r="C3966" s="311"/>
    </row>
    <row r="3967" spans="3:3">
      <c r="C3967" s="311"/>
    </row>
    <row r="3968" spans="3:3">
      <c r="C3968" s="311"/>
    </row>
    <row r="3969" spans="3:3">
      <c r="C3969" s="311"/>
    </row>
    <row r="3970" spans="3:3">
      <c r="C3970" s="311"/>
    </row>
    <row r="3971" spans="3:3">
      <c r="C3971" s="311"/>
    </row>
    <row r="3972" spans="3:3">
      <c r="C3972" s="311"/>
    </row>
    <row r="3973" spans="3:3">
      <c r="C3973" s="311"/>
    </row>
    <row r="3974" spans="3:3">
      <c r="C3974" s="311"/>
    </row>
    <row r="3975" spans="3:3">
      <c r="C3975" s="311"/>
    </row>
    <row r="3976" spans="3:3">
      <c r="C3976" s="311"/>
    </row>
    <row r="3977" spans="3:3">
      <c r="C3977" s="311"/>
    </row>
    <row r="3978" spans="3:3">
      <c r="C3978" s="311"/>
    </row>
    <row r="3979" spans="3:3">
      <c r="C3979" s="311"/>
    </row>
    <row r="3980" spans="3:3">
      <c r="C3980" s="311"/>
    </row>
    <row r="3981" spans="3:3">
      <c r="C3981" s="311"/>
    </row>
    <row r="3982" spans="3:3">
      <c r="C3982" s="311"/>
    </row>
    <row r="3983" spans="3:3">
      <c r="C3983" s="311"/>
    </row>
    <row r="3984" spans="3:3">
      <c r="C3984" s="311"/>
    </row>
    <row r="3985" spans="3:3">
      <c r="C3985" s="311"/>
    </row>
    <row r="3986" spans="3:3">
      <c r="C3986" s="311"/>
    </row>
    <row r="3987" spans="3:3">
      <c r="C3987" s="311"/>
    </row>
    <row r="3988" spans="3:3">
      <c r="C3988" s="311"/>
    </row>
    <row r="3989" spans="3:3">
      <c r="C3989" s="311"/>
    </row>
    <row r="3990" spans="3:3">
      <c r="C3990" s="311"/>
    </row>
    <row r="3991" spans="3:3">
      <c r="C3991" s="311"/>
    </row>
    <row r="3992" spans="3:3">
      <c r="C3992" s="311"/>
    </row>
    <row r="3993" spans="3:3">
      <c r="C3993" s="311"/>
    </row>
    <row r="3994" spans="3:3">
      <c r="C3994" s="311"/>
    </row>
    <row r="3995" spans="3:3">
      <c r="C3995" s="311"/>
    </row>
    <row r="3996" spans="3:3">
      <c r="C3996" s="311"/>
    </row>
    <row r="3997" spans="3:3">
      <c r="C3997" s="311"/>
    </row>
    <row r="3998" spans="3:3">
      <c r="C3998" s="311"/>
    </row>
    <row r="3999" spans="3:3">
      <c r="C3999" s="311"/>
    </row>
    <row r="4000" spans="3:3">
      <c r="C4000" s="311"/>
    </row>
    <row r="4001" spans="3:3">
      <c r="C4001" s="311"/>
    </row>
    <row r="4002" spans="3:3">
      <c r="C4002" s="311"/>
    </row>
    <row r="4003" spans="3:3">
      <c r="C4003" s="311"/>
    </row>
    <row r="4004" spans="3:3">
      <c r="C4004" s="311"/>
    </row>
    <row r="4005" spans="3:3">
      <c r="C4005" s="311"/>
    </row>
    <row r="4006" spans="3:3">
      <c r="C4006" s="311"/>
    </row>
    <row r="4007" spans="3:3">
      <c r="C4007" s="311"/>
    </row>
    <row r="4008" spans="3:3">
      <c r="C4008" s="311"/>
    </row>
    <row r="4009" spans="3:3">
      <c r="C4009" s="311"/>
    </row>
    <row r="4010" spans="3:3">
      <c r="C4010" s="311"/>
    </row>
    <row r="4011" spans="3:3">
      <c r="C4011" s="311"/>
    </row>
    <row r="4012" spans="3:3">
      <c r="C4012" s="311"/>
    </row>
    <row r="4013" spans="3:3">
      <c r="C4013" s="311"/>
    </row>
    <row r="4014" spans="3:3">
      <c r="C4014" s="311"/>
    </row>
    <row r="4015" spans="3:3">
      <c r="C4015" s="311"/>
    </row>
    <row r="4016" spans="3:3">
      <c r="C4016" s="311"/>
    </row>
    <row r="4017" spans="3:3">
      <c r="C4017" s="311"/>
    </row>
    <row r="4018" spans="3:3">
      <c r="C4018" s="311"/>
    </row>
    <row r="4019" spans="3:3">
      <c r="C4019" s="311"/>
    </row>
    <row r="4020" spans="3:3">
      <c r="C4020" s="311"/>
    </row>
    <row r="4021" spans="3:3">
      <c r="C4021" s="311"/>
    </row>
    <row r="4022" spans="3:3">
      <c r="C4022" s="311"/>
    </row>
    <row r="4023" spans="3:3">
      <c r="C4023" s="311"/>
    </row>
    <row r="4024" spans="3:3">
      <c r="C4024" s="311"/>
    </row>
    <row r="4025" spans="3:3">
      <c r="C4025" s="311"/>
    </row>
    <row r="4026" spans="3:3">
      <c r="C4026" s="311"/>
    </row>
    <row r="4027" spans="3:3">
      <c r="C4027" s="311"/>
    </row>
    <row r="4028" spans="3:3">
      <c r="C4028" s="311"/>
    </row>
    <row r="4029" spans="3:3">
      <c r="C4029" s="311"/>
    </row>
    <row r="4030" spans="3:3">
      <c r="C4030" s="311"/>
    </row>
    <row r="4031" spans="3:3">
      <c r="C4031" s="311"/>
    </row>
    <row r="4032" spans="3:3">
      <c r="C4032" s="311"/>
    </row>
    <row r="4033" spans="3:3">
      <c r="C4033" s="311"/>
    </row>
    <row r="4034" spans="3:3">
      <c r="C4034" s="311"/>
    </row>
    <row r="4035" spans="3:3">
      <c r="C4035" s="311"/>
    </row>
    <row r="4036" spans="3:3">
      <c r="C4036" s="311"/>
    </row>
    <row r="4037" spans="3:3">
      <c r="C4037" s="311"/>
    </row>
    <row r="4038" spans="3:3">
      <c r="C4038" s="311"/>
    </row>
    <row r="4039" spans="3:3">
      <c r="C4039" s="311"/>
    </row>
    <row r="4040" spans="3:3">
      <c r="C4040" s="311"/>
    </row>
    <row r="4041" spans="3:3">
      <c r="C4041" s="311"/>
    </row>
    <row r="4042" spans="3:3">
      <c r="C4042" s="311"/>
    </row>
    <row r="4043" spans="3:3">
      <c r="C4043" s="311"/>
    </row>
    <row r="4044" spans="3:3">
      <c r="C4044" s="311"/>
    </row>
    <row r="4045" spans="3:3">
      <c r="C4045" s="311"/>
    </row>
    <row r="4046" spans="3:3">
      <c r="C4046" s="311"/>
    </row>
    <row r="4047" spans="3:3">
      <c r="C4047" s="311"/>
    </row>
    <row r="4048" spans="3:3">
      <c r="C4048" s="311"/>
    </row>
    <row r="4049" spans="3:3">
      <c r="C4049" s="311"/>
    </row>
    <row r="4050" spans="3:3">
      <c r="C4050" s="311"/>
    </row>
    <row r="4051" spans="3:3">
      <c r="C4051" s="311"/>
    </row>
    <row r="4052" spans="3:3">
      <c r="C4052" s="311"/>
    </row>
    <row r="4053" spans="3:3">
      <c r="C4053" s="311"/>
    </row>
    <row r="4054" spans="3:3">
      <c r="C4054" s="311"/>
    </row>
    <row r="4055" spans="3:3">
      <c r="C4055" s="311"/>
    </row>
    <row r="4056" spans="3:3">
      <c r="C4056" s="311"/>
    </row>
    <row r="4057" spans="3:3">
      <c r="C4057" s="311"/>
    </row>
    <row r="4058" spans="3:3">
      <c r="C4058" s="311"/>
    </row>
    <row r="4059" spans="3:3">
      <c r="C4059" s="311"/>
    </row>
    <row r="4060" spans="3:3">
      <c r="C4060" s="311"/>
    </row>
    <row r="4061" spans="3:3">
      <c r="C4061" s="311"/>
    </row>
    <row r="4062" spans="3:3">
      <c r="C4062" s="311"/>
    </row>
    <row r="4063" spans="3:3">
      <c r="C4063" s="311"/>
    </row>
    <row r="4064" spans="3:3">
      <c r="C4064" s="311"/>
    </row>
    <row r="4065" spans="3:3">
      <c r="C4065" s="311"/>
    </row>
    <row r="4066" spans="3:3">
      <c r="C4066" s="311"/>
    </row>
    <row r="4067" spans="3:3">
      <c r="C4067" s="311"/>
    </row>
    <row r="4068" spans="3:3">
      <c r="C4068" s="311"/>
    </row>
    <row r="4069" spans="3:3">
      <c r="C4069" s="311"/>
    </row>
    <row r="4070" spans="3:3">
      <c r="C4070" s="311"/>
    </row>
    <row r="4071" spans="3:3">
      <c r="C4071" s="311"/>
    </row>
    <row r="4072" spans="3:3">
      <c r="C4072" s="311"/>
    </row>
    <row r="4073" spans="3:3">
      <c r="C4073" s="311"/>
    </row>
    <row r="4074" spans="3:3">
      <c r="C4074" s="311"/>
    </row>
    <row r="4075" spans="3:3">
      <c r="C4075" s="311"/>
    </row>
    <row r="4076" spans="3:3">
      <c r="C4076" s="311"/>
    </row>
    <row r="4077" spans="3:3">
      <c r="C4077" s="311"/>
    </row>
    <row r="4078" spans="3:3">
      <c r="C4078" s="311"/>
    </row>
    <row r="4079" spans="3:3">
      <c r="C4079" s="311"/>
    </row>
    <row r="4080" spans="3:3">
      <c r="C4080" s="311"/>
    </row>
    <row r="4081" spans="3:3">
      <c r="C4081" s="311"/>
    </row>
    <row r="4082" spans="3:3">
      <c r="C4082" s="311"/>
    </row>
    <row r="4083" spans="3:3">
      <c r="C4083" s="311"/>
    </row>
    <row r="4084" spans="3:3">
      <c r="C4084" s="311"/>
    </row>
    <row r="4085" spans="3:3">
      <c r="C4085" s="311"/>
    </row>
    <row r="4086" spans="3:3">
      <c r="C4086" s="311"/>
    </row>
    <row r="4087" spans="3:3">
      <c r="C4087" s="311"/>
    </row>
    <row r="4088" spans="3:3">
      <c r="C4088" s="311"/>
    </row>
    <row r="4089" spans="3:3">
      <c r="C4089" s="311"/>
    </row>
    <row r="4090" spans="3:3">
      <c r="C4090" s="311"/>
    </row>
    <row r="4091" spans="3:3">
      <c r="C4091" s="311"/>
    </row>
    <row r="4092" spans="3:3">
      <c r="C4092" s="311"/>
    </row>
    <row r="4093" spans="3:3">
      <c r="C4093" s="311"/>
    </row>
    <row r="4094" spans="3:3">
      <c r="C4094" s="311"/>
    </row>
    <row r="4095" spans="3:3">
      <c r="C4095" s="311"/>
    </row>
    <row r="4096" spans="3:3">
      <c r="C4096" s="311"/>
    </row>
    <row r="4097" spans="3:3">
      <c r="C4097" s="311"/>
    </row>
    <row r="4098" spans="3:3">
      <c r="C4098" s="311"/>
    </row>
    <row r="4099" spans="3:3">
      <c r="C4099" s="311"/>
    </row>
    <row r="4100" spans="3:3">
      <c r="C4100" s="311"/>
    </row>
    <row r="4101" spans="3:3">
      <c r="C4101" s="311"/>
    </row>
    <row r="4102" spans="3:3">
      <c r="C4102" s="311"/>
    </row>
    <row r="4103" spans="3:3">
      <c r="C4103" s="311"/>
    </row>
    <row r="4104" spans="3:3">
      <c r="C4104" s="311"/>
    </row>
    <row r="4105" spans="3:3">
      <c r="C4105" s="311"/>
    </row>
    <row r="4106" spans="3:3">
      <c r="C4106" s="311"/>
    </row>
    <row r="4107" spans="3:3">
      <c r="C4107" s="311"/>
    </row>
    <row r="4108" spans="3:3">
      <c r="C4108" s="311"/>
    </row>
    <row r="4109" spans="3:3">
      <c r="C4109" s="311"/>
    </row>
    <row r="4110" spans="3:3">
      <c r="C4110" s="311"/>
    </row>
    <row r="4111" spans="3:3">
      <c r="C4111" s="311"/>
    </row>
    <row r="4112" spans="3:3">
      <c r="C4112" s="311"/>
    </row>
    <row r="4113" spans="3:3">
      <c r="C4113" s="311"/>
    </row>
    <row r="4114" spans="3:3">
      <c r="C4114" s="311"/>
    </row>
    <row r="4115" spans="3:3">
      <c r="C4115" s="311"/>
    </row>
    <row r="4116" spans="3:3">
      <c r="C4116" s="311"/>
    </row>
    <row r="4117" spans="3:3">
      <c r="C4117" s="311"/>
    </row>
    <row r="4118" spans="3:3">
      <c r="C4118" s="311"/>
    </row>
    <row r="4119" spans="3:3">
      <c r="C4119" s="311"/>
    </row>
    <row r="4120" spans="3:3">
      <c r="C4120" s="311"/>
    </row>
    <row r="4121" spans="3:3">
      <c r="C4121" s="311"/>
    </row>
    <row r="4122" spans="3:3">
      <c r="C4122" s="311"/>
    </row>
    <row r="4123" spans="3:3">
      <c r="C4123" s="311"/>
    </row>
    <row r="4124" spans="3:3">
      <c r="C4124" s="311"/>
    </row>
    <row r="4125" spans="3:3">
      <c r="C4125" s="311"/>
    </row>
    <row r="4126" spans="3:3">
      <c r="C4126" s="311"/>
    </row>
    <row r="4127" spans="3:3">
      <c r="C4127" s="311"/>
    </row>
    <row r="4128" spans="3:3">
      <c r="C4128" s="311"/>
    </row>
    <row r="4129" spans="3:3">
      <c r="C4129" s="311"/>
    </row>
    <row r="4130" spans="3:3">
      <c r="C4130" s="311"/>
    </row>
    <row r="4131" spans="3:3">
      <c r="C4131" s="311"/>
    </row>
    <row r="4132" spans="3:3">
      <c r="C4132" s="311"/>
    </row>
    <row r="4133" spans="3:3">
      <c r="C4133" s="311"/>
    </row>
    <row r="4134" spans="3:3">
      <c r="C4134" s="311"/>
    </row>
    <row r="4135" spans="3:3">
      <c r="C4135" s="311"/>
    </row>
    <row r="4136" spans="3:3">
      <c r="C4136" s="311"/>
    </row>
    <row r="4137" spans="3:3">
      <c r="C4137" s="311"/>
    </row>
    <row r="4138" spans="3:3">
      <c r="C4138" s="311"/>
    </row>
    <row r="4139" spans="3:3">
      <c r="C4139" s="311"/>
    </row>
    <row r="4140" spans="3:3">
      <c r="C4140" s="311"/>
    </row>
    <row r="4141" spans="3:3">
      <c r="C4141" s="311"/>
    </row>
    <row r="4142" spans="3:3">
      <c r="C4142" s="311"/>
    </row>
    <row r="4143" spans="3:3">
      <c r="C4143" s="311"/>
    </row>
    <row r="4144" spans="3:3">
      <c r="C4144" s="311"/>
    </row>
    <row r="4145" spans="3:3">
      <c r="C4145" s="311"/>
    </row>
    <row r="4146" spans="3:3">
      <c r="C4146" s="311"/>
    </row>
    <row r="4147" spans="3:3">
      <c r="C4147" s="311"/>
    </row>
    <row r="4148" spans="3:3">
      <c r="C4148" s="311"/>
    </row>
    <row r="4149" spans="3:3">
      <c r="C4149" s="311"/>
    </row>
    <row r="4150" spans="3:3">
      <c r="C4150" s="311"/>
    </row>
    <row r="4151" spans="3:3">
      <c r="C4151" s="311"/>
    </row>
    <row r="4152" spans="3:3">
      <c r="C4152" s="311"/>
    </row>
    <row r="4153" spans="3:3">
      <c r="C4153" s="311"/>
    </row>
    <row r="4154" spans="3:3">
      <c r="C4154" s="311"/>
    </row>
    <row r="4155" spans="3:3">
      <c r="C4155" s="311"/>
    </row>
    <row r="4156" spans="3:3">
      <c r="C4156" s="311"/>
    </row>
    <row r="4157" spans="3:3">
      <c r="C4157" s="311"/>
    </row>
    <row r="4158" spans="3:3">
      <c r="C4158" s="311"/>
    </row>
    <row r="4159" spans="3:3">
      <c r="C4159" s="311"/>
    </row>
    <row r="4160" spans="3:3">
      <c r="C4160" s="311"/>
    </row>
    <row r="4161" spans="3:3">
      <c r="C4161" s="311"/>
    </row>
    <row r="4162" spans="3:3">
      <c r="C4162" s="311"/>
    </row>
    <row r="4163" spans="3:3">
      <c r="C4163" s="311"/>
    </row>
    <row r="4164" spans="3:3">
      <c r="C4164" s="311"/>
    </row>
    <row r="4165" spans="3:3">
      <c r="C4165" s="311"/>
    </row>
    <row r="4166" spans="3:3">
      <c r="C4166" s="311"/>
    </row>
    <row r="4167" spans="3:3">
      <c r="C4167" s="311"/>
    </row>
    <row r="4168" spans="3:3">
      <c r="C4168" s="311"/>
    </row>
    <row r="4169" spans="3:3">
      <c r="C4169" s="311"/>
    </row>
    <row r="4170" spans="3:3">
      <c r="C4170" s="311"/>
    </row>
    <row r="4171" spans="3:3">
      <c r="C4171" s="311"/>
    </row>
    <row r="4172" spans="3:3">
      <c r="C4172" s="311"/>
    </row>
    <row r="4173" spans="3:3">
      <c r="C4173" s="311"/>
    </row>
    <row r="4174" spans="3:3">
      <c r="C4174" s="311"/>
    </row>
    <row r="4175" spans="3:3">
      <c r="C4175" s="311"/>
    </row>
    <row r="4176" spans="3:3">
      <c r="C4176" s="311"/>
    </row>
    <row r="4177" spans="3:3">
      <c r="C4177" s="311"/>
    </row>
    <row r="4178" spans="3:3">
      <c r="C4178" s="311"/>
    </row>
    <row r="4179" spans="3:3">
      <c r="C4179" s="311"/>
    </row>
    <row r="4180" spans="3:3">
      <c r="C4180" s="311"/>
    </row>
    <row r="4181" spans="3:3">
      <c r="C4181" s="311"/>
    </row>
    <row r="4182" spans="3:3">
      <c r="C4182" s="311"/>
    </row>
    <row r="4183" spans="3:3">
      <c r="C4183" s="311"/>
    </row>
    <row r="4184" spans="3:3">
      <c r="C4184" s="311"/>
    </row>
    <row r="4185" spans="3:3">
      <c r="C4185" s="311"/>
    </row>
    <row r="4186" spans="3:3">
      <c r="C4186" s="311"/>
    </row>
    <row r="4187" spans="3:3">
      <c r="C4187" s="311"/>
    </row>
    <row r="4188" spans="3:3">
      <c r="C4188" s="311"/>
    </row>
    <row r="4189" spans="3:3">
      <c r="C4189" s="311"/>
    </row>
    <row r="4190" spans="3:3">
      <c r="C4190" s="311"/>
    </row>
    <row r="4191" spans="3:3">
      <c r="C4191" s="311"/>
    </row>
    <row r="4192" spans="3:3">
      <c r="C4192" s="311"/>
    </row>
    <row r="4193" spans="3:3">
      <c r="C4193" s="311"/>
    </row>
    <row r="4194" spans="3:3">
      <c r="C4194" s="311"/>
    </row>
    <row r="4195" spans="3:3">
      <c r="C4195" s="311"/>
    </row>
    <row r="4196" spans="3:3">
      <c r="C4196" s="311"/>
    </row>
    <row r="4197" spans="3:3">
      <c r="C4197" s="311"/>
    </row>
    <row r="4198" spans="3:3">
      <c r="C4198" s="311"/>
    </row>
    <row r="4199" spans="3:3">
      <c r="C4199" s="311"/>
    </row>
    <row r="4200" spans="3:3">
      <c r="C4200" s="311"/>
    </row>
    <row r="4201" spans="3:3">
      <c r="C4201" s="311"/>
    </row>
    <row r="4202" spans="3:3">
      <c r="C4202" s="311"/>
    </row>
    <row r="4203" spans="3:3">
      <c r="C4203" s="311"/>
    </row>
    <row r="4204" spans="3:3">
      <c r="C4204" s="311"/>
    </row>
    <row r="4205" spans="3:3">
      <c r="C4205" s="311"/>
    </row>
    <row r="4206" spans="3:3">
      <c r="C4206" s="311"/>
    </row>
    <row r="4207" spans="3:3">
      <c r="C4207" s="311"/>
    </row>
    <row r="4208" spans="3:3">
      <c r="C4208" s="311"/>
    </row>
    <row r="4209" spans="3:3">
      <c r="C4209" s="311"/>
    </row>
    <row r="4210" spans="3:3">
      <c r="C4210" s="311"/>
    </row>
    <row r="4211" spans="3:3">
      <c r="C4211" s="311"/>
    </row>
    <row r="4212" spans="3:3">
      <c r="C4212" s="311"/>
    </row>
    <row r="4213" spans="3:3">
      <c r="C4213" s="311"/>
    </row>
    <row r="4214" spans="3:3">
      <c r="C4214" s="311"/>
    </row>
    <row r="4215" spans="3:3">
      <c r="C4215" s="311"/>
    </row>
    <row r="4216" spans="3:3">
      <c r="C4216" s="311"/>
    </row>
    <row r="4217" spans="3:3">
      <c r="C4217" s="311"/>
    </row>
    <row r="4218" spans="3:3">
      <c r="C4218" s="311"/>
    </row>
    <row r="4219" spans="3:3">
      <c r="C4219" s="311"/>
    </row>
    <row r="4220" spans="3:3">
      <c r="C4220" s="311"/>
    </row>
    <row r="4221" spans="3:3">
      <c r="C4221" s="311"/>
    </row>
    <row r="4222" spans="3:3">
      <c r="C4222" s="311"/>
    </row>
    <row r="4223" spans="3:3">
      <c r="C4223" s="311"/>
    </row>
    <row r="4224" spans="3:3">
      <c r="C4224" s="311"/>
    </row>
    <row r="4225" spans="3:3">
      <c r="C4225" s="311"/>
    </row>
    <row r="4226" spans="3:3">
      <c r="C4226" s="311"/>
    </row>
    <row r="4227" spans="3:3">
      <c r="C4227" s="311"/>
    </row>
    <row r="4228" spans="3:3">
      <c r="C4228" s="311"/>
    </row>
    <row r="4229" spans="3:3">
      <c r="C4229" s="311"/>
    </row>
    <row r="4230" spans="3:3">
      <c r="C4230" s="311"/>
    </row>
    <row r="4231" spans="3:3">
      <c r="C4231" s="311"/>
    </row>
    <row r="4232" spans="3:3">
      <c r="C4232" s="311"/>
    </row>
    <row r="4233" spans="3:3">
      <c r="C4233" s="311"/>
    </row>
    <row r="4234" spans="3:3">
      <c r="C4234" s="311"/>
    </row>
    <row r="4235" spans="3:3">
      <c r="C4235" s="311"/>
    </row>
    <row r="4236" spans="3:3">
      <c r="C4236" s="311"/>
    </row>
    <row r="4237" spans="3:3">
      <c r="C4237" s="311"/>
    </row>
    <row r="4238" spans="3:3">
      <c r="C4238" s="311"/>
    </row>
    <row r="4239" spans="3:3">
      <c r="C4239" s="311"/>
    </row>
    <row r="4240" spans="3:3">
      <c r="C4240" s="311"/>
    </row>
    <row r="4241" spans="3:3">
      <c r="C4241" s="311"/>
    </row>
    <row r="4242" spans="3:3">
      <c r="C4242" s="311"/>
    </row>
    <row r="4243" spans="3:3">
      <c r="C4243" s="311"/>
    </row>
    <row r="4244" spans="3:3">
      <c r="C4244" s="311"/>
    </row>
    <row r="4245" spans="3:3">
      <c r="C4245" s="311"/>
    </row>
    <row r="4246" spans="3:3">
      <c r="C4246" s="311"/>
    </row>
    <row r="4247" spans="3:3">
      <c r="C4247" s="311"/>
    </row>
    <row r="4248" spans="3:3">
      <c r="C4248" s="311"/>
    </row>
    <row r="4249" spans="3:3">
      <c r="C4249" s="311"/>
    </row>
    <row r="4250" spans="3:3">
      <c r="C4250" s="311"/>
    </row>
    <row r="4251" spans="3:3">
      <c r="C4251" s="311"/>
    </row>
    <row r="4252" spans="3:3">
      <c r="C4252" s="311"/>
    </row>
    <row r="4253" spans="3:3">
      <c r="C4253" s="311"/>
    </row>
    <row r="4254" spans="3:3">
      <c r="C4254" s="311"/>
    </row>
    <row r="4255" spans="3:3">
      <c r="C4255" s="311"/>
    </row>
    <row r="4256" spans="3:3">
      <c r="C4256" s="311"/>
    </row>
    <row r="4257" spans="3:3">
      <c r="C4257" s="311"/>
    </row>
    <row r="4258" spans="3:3">
      <c r="C4258" s="311"/>
    </row>
    <row r="4259" spans="3:3">
      <c r="C4259" s="311"/>
    </row>
    <row r="4260" spans="3:3">
      <c r="C4260" s="311"/>
    </row>
    <row r="4261" spans="3:3">
      <c r="C4261" s="311"/>
    </row>
    <row r="4262" spans="3:3">
      <c r="C4262" s="311"/>
    </row>
    <row r="4263" spans="3:3">
      <c r="C4263" s="311"/>
    </row>
    <row r="4264" spans="3:3">
      <c r="C4264" s="311"/>
    </row>
    <row r="4265" spans="3:3">
      <c r="C4265" s="311"/>
    </row>
    <row r="4266" spans="3:3">
      <c r="C4266" s="311"/>
    </row>
    <row r="4267" spans="3:3">
      <c r="C4267" s="311"/>
    </row>
    <row r="4268" spans="3:3">
      <c r="C4268" s="311"/>
    </row>
    <row r="4269" spans="3:3">
      <c r="C4269" s="311"/>
    </row>
    <row r="4270" spans="3:3">
      <c r="C4270" s="311"/>
    </row>
    <row r="4271" spans="3:3">
      <c r="C4271" s="311"/>
    </row>
    <row r="4272" spans="3:3">
      <c r="C4272" s="311"/>
    </row>
    <row r="4273" spans="3:3">
      <c r="C4273" s="311"/>
    </row>
    <row r="4274" spans="3:3">
      <c r="C4274" s="311"/>
    </row>
    <row r="4275" spans="3:3">
      <c r="C4275" s="311"/>
    </row>
    <row r="4276" spans="3:3">
      <c r="C4276" s="311"/>
    </row>
    <row r="4277" spans="3:3">
      <c r="C4277" s="311"/>
    </row>
    <row r="4278" spans="3:3">
      <c r="C4278" s="311"/>
    </row>
    <row r="4279" spans="3:3">
      <c r="C4279" s="311"/>
    </row>
    <row r="4280" spans="3:3">
      <c r="C4280" s="311"/>
    </row>
    <row r="4281" spans="3:3">
      <c r="C4281" s="311"/>
    </row>
    <row r="4282" spans="3:3">
      <c r="C4282" s="311"/>
    </row>
    <row r="4283" spans="3:3">
      <c r="C4283" s="311"/>
    </row>
    <row r="4284" spans="3:3">
      <c r="C4284" s="311"/>
    </row>
    <row r="4285" spans="3:3">
      <c r="C4285" s="311"/>
    </row>
    <row r="4286" spans="3:3">
      <c r="C4286" s="311"/>
    </row>
    <row r="4287" spans="3:3">
      <c r="C4287" s="311"/>
    </row>
    <row r="4288" spans="3:3">
      <c r="C4288" s="311"/>
    </row>
    <row r="4289" spans="3:3">
      <c r="C4289" s="311"/>
    </row>
    <row r="4290" spans="3:3">
      <c r="C4290" s="311"/>
    </row>
    <row r="4291" spans="3:3">
      <c r="C4291" s="311"/>
    </row>
    <row r="4292" spans="3:3">
      <c r="C4292" s="311"/>
    </row>
    <row r="4293" spans="3:3">
      <c r="C4293" s="311"/>
    </row>
    <row r="4294" spans="3:3">
      <c r="C4294" s="311"/>
    </row>
    <row r="4295" spans="3:3">
      <c r="C4295" s="311"/>
    </row>
    <row r="4296" spans="3:3">
      <c r="C4296" s="311"/>
    </row>
    <row r="4297" spans="3:3">
      <c r="C4297" s="311"/>
    </row>
    <row r="4298" spans="3:3">
      <c r="C4298" s="311"/>
    </row>
    <row r="4299" spans="3:3">
      <c r="C4299" s="311"/>
    </row>
    <row r="4300" spans="3:3">
      <c r="C4300" s="311"/>
    </row>
    <row r="4301" spans="3:3">
      <c r="C4301" s="311"/>
    </row>
    <row r="4302" spans="3:3">
      <c r="C4302" s="311"/>
    </row>
    <row r="4303" spans="3:3">
      <c r="C4303" s="311"/>
    </row>
    <row r="4304" spans="3:3">
      <c r="C4304" s="311"/>
    </row>
    <row r="4305" spans="3:3">
      <c r="C4305" s="311"/>
    </row>
    <row r="4306" spans="3:3">
      <c r="C4306" s="311"/>
    </row>
    <row r="4307" spans="3:3">
      <c r="C4307" s="311"/>
    </row>
    <row r="4308" spans="3:3">
      <c r="C4308" s="311"/>
    </row>
    <row r="4309" spans="3:3">
      <c r="C4309" s="311"/>
    </row>
    <row r="4310" spans="3:3">
      <c r="C4310" s="311"/>
    </row>
    <row r="4311" spans="3:3">
      <c r="C4311" s="311"/>
    </row>
    <row r="4312" spans="3:3">
      <c r="C4312" s="311"/>
    </row>
    <row r="4313" spans="3:3">
      <c r="C4313" s="311"/>
    </row>
    <row r="4314" spans="3:3">
      <c r="C4314" s="311"/>
    </row>
    <row r="4315" spans="3:3">
      <c r="C4315" s="311"/>
    </row>
    <row r="4316" spans="3:3">
      <c r="C4316" s="311"/>
    </row>
    <row r="4317" spans="3:3">
      <c r="C4317" s="311"/>
    </row>
    <row r="4318" spans="3:3">
      <c r="C4318" s="311"/>
    </row>
    <row r="4319" spans="3:3">
      <c r="C4319" s="311"/>
    </row>
    <row r="4320" spans="3:3">
      <c r="C4320" s="311"/>
    </row>
    <row r="4321" spans="3:3">
      <c r="C4321" s="311"/>
    </row>
    <row r="4322" spans="3:3">
      <c r="C4322" s="311"/>
    </row>
    <row r="4323" spans="3:3">
      <c r="C4323" s="311"/>
    </row>
    <row r="4324" spans="3:3">
      <c r="C4324" s="311"/>
    </row>
    <row r="4325" spans="3:3">
      <c r="C4325" s="311"/>
    </row>
    <row r="4326" spans="3:3">
      <c r="C4326" s="311"/>
    </row>
    <row r="4327" spans="3:3">
      <c r="C4327" s="311"/>
    </row>
    <row r="4328" spans="3:3">
      <c r="C4328" s="311"/>
    </row>
    <row r="4329" spans="3:3">
      <c r="C4329" s="311"/>
    </row>
    <row r="4330" spans="3:3">
      <c r="C4330" s="311"/>
    </row>
    <row r="4331" spans="3:3">
      <c r="C4331" s="311"/>
    </row>
    <row r="4332" spans="3:3">
      <c r="C4332" s="311"/>
    </row>
    <row r="4333" spans="3:3">
      <c r="C4333" s="311"/>
    </row>
    <row r="4334" spans="3:3">
      <c r="C4334" s="311"/>
    </row>
    <row r="4335" spans="3:3">
      <c r="C4335" s="311"/>
    </row>
    <row r="4336" spans="3:3">
      <c r="C4336" s="311"/>
    </row>
    <row r="4337" spans="3:3">
      <c r="C4337" s="311"/>
    </row>
    <row r="4338" spans="3:3">
      <c r="C4338" s="311"/>
    </row>
    <row r="4339" spans="3:3">
      <c r="C4339" s="311"/>
    </row>
    <row r="4340" spans="3:3">
      <c r="C4340" s="311"/>
    </row>
    <row r="4341" spans="3:3">
      <c r="C4341" s="311"/>
    </row>
    <row r="4342" spans="3:3">
      <c r="C4342" s="311"/>
    </row>
    <row r="4343" spans="3:3">
      <c r="C4343" s="311"/>
    </row>
    <row r="4344" spans="3:3">
      <c r="C4344" s="311"/>
    </row>
    <row r="4345" spans="3:3">
      <c r="C4345" s="311"/>
    </row>
    <row r="4346" spans="3:3">
      <c r="C4346" s="311"/>
    </row>
    <row r="4347" spans="3:3">
      <c r="C4347" s="311"/>
    </row>
    <row r="4348" spans="3:3">
      <c r="C4348" s="311"/>
    </row>
    <row r="4349" spans="3:3">
      <c r="C4349" s="311"/>
    </row>
    <row r="4350" spans="3:3">
      <c r="C4350" s="311"/>
    </row>
    <row r="4351" spans="3:3">
      <c r="C4351" s="311"/>
    </row>
    <row r="4352" spans="3:3">
      <c r="C4352" s="311"/>
    </row>
    <row r="4353" spans="3:3">
      <c r="C4353" s="311"/>
    </row>
    <row r="4354" spans="3:3">
      <c r="C4354" s="311"/>
    </row>
    <row r="4355" spans="3:3">
      <c r="C4355" s="311"/>
    </row>
    <row r="4356" spans="3:3">
      <c r="C4356" s="311"/>
    </row>
    <row r="4357" spans="3:3">
      <c r="C4357" s="311"/>
    </row>
    <row r="4358" spans="3:3">
      <c r="C4358" s="311"/>
    </row>
    <row r="4359" spans="3:3">
      <c r="C4359" s="311"/>
    </row>
    <row r="4360" spans="3:3">
      <c r="C4360" s="311"/>
    </row>
    <row r="4361" spans="3:3">
      <c r="C4361" s="311"/>
    </row>
    <row r="4362" spans="3:3">
      <c r="C4362" s="311"/>
    </row>
    <row r="4363" spans="3:3">
      <c r="C4363" s="311"/>
    </row>
    <row r="4364" spans="3:3">
      <c r="C4364" s="311"/>
    </row>
    <row r="4365" spans="3:3">
      <c r="C4365" s="311"/>
    </row>
    <row r="4366" spans="3:3">
      <c r="C4366" s="311"/>
    </row>
    <row r="4367" spans="3:3">
      <c r="C4367" s="311"/>
    </row>
    <row r="4368" spans="3:3">
      <c r="C4368" s="311"/>
    </row>
    <row r="4369" spans="3:3">
      <c r="C4369" s="311"/>
    </row>
    <row r="4370" spans="3:3">
      <c r="C4370" s="311"/>
    </row>
    <row r="4371" spans="3:3">
      <c r="C4371" s="311"/>
    </row>
    <row r="4372" spans="3:3">
      <c r="C4372" s="311"/>
    </row>
    <row r="4373" spans="3:3">
      <c r="C4373" s="311"/>
    </row>
    <row r="4374" spans="3:3">
      <c r="C4374" s="311"/>
    </row>
    <row r="4375" spans="3:3">
      <c r="C4375" s="311"/>
    </row>
    <row r="4376" spans="3:3">
      <c r="C4376" s="311"/>
    </row>
    <row r="4377" spans="3:3">
      <c r="C4377" s="311"/>
    </row>
    <row r="4378" spans="3:3">
      <c r="C4378" s="311"/>
    </row>
    <row r="4379" spans="3:3">
      <c r="C4379" s="311"/>
    </row>
    <row r="4380" spans="3:3">
      <c r="C4380" s="311"/>
    </row>
    <row r="4381" spans="3:3">
      <c r="C4381" s="311"/>
    </row>
    <row r="4382" spans="3:3">
      <c r="C4382" s="311"/>
    </row>
    <row r="4383" spans="3:3">
      <c r="C4383" s="311"/>
    </row>
    <row r="4384" spans="3:3">
      <c r="C4384" s="311"/>
    </row>
    <row r="4385" spans="3:3">
      <c r="C4385" s="311"/>
    </row>
    <row r="4386" spans="3:3">
      <c r="C4386" s="311"/>
    </row>
    <row r="4387" spans="3:3">
      <c r="C4387" s="311"/>
    </row>
    <row r="4388" spans="3:3">
      <c r="C4388" s="311"/>
    </row>
    <row r="4389" spans="3:3">
      <c r="C4389" s="311"/>
    </row>
    <row r="4390" spans="3:3">
      <c r="C4390" s="311"/>
    </row>
    <row r="4391" spans="3:3">
      <c r="C4391" s="311"/>
    </row>
    <row r="4392" spans="3:3">
      <c r="C4392" s="311"/>
    </row>
    <row r="4393" spans="3:3">
      <c r="C4393" s="311"/>
    </row>
    <row r="4394" spans="3:3">
      <c r="C4394" s="311"/>
    </row>
    <row r="4395" spans="3:3">
      <c r="C4395" s="311"/>
    </row>
    <row r="4396" spans="3:3">
      <c r="C4396" s="311"/>
    </row>
    <row r="4397" spans="3:3">
      <c r="C4397" s="311"/>
    </row>
    <row r="4398" spans="3:3">
      <c r="C4398" s="311"/>
    </row>
    <row r="4399" spans="3:3">
      <c r="C4399" s="311"/>
    </row>
    <row r="4400" spans="3:3">
      <c r="C4400" s="311"/>
    </row>
    <row r="4401" spans="3:3">
      <c r="C4401" s="311"/>
    </row>
    <row r="4402" spans="3:3">
      <c r="C4402" s="311"/>
    </row>
    <row r="4403" spans="3:3">
      <c r="C4403" s="311"/>
    </row>
    <row r="4404" spans="3:3">
      <c r="C4404" s="311"/>
    </row>
    <row r="4405" spans="3:3">
      <c r="C4405" s="311"/>
    </row>
    <row r="4406" spans="3:3">
      <c r="C4406" s="311"/>
    </row>
    <row r="4407" spans="3:3">
      <c r="C4407" s="311"/>
    </row>
    <row r="4408" spans="3:3">
      <c r="C4408" s="311"/>
    </row>
    <row r="4409" spans="3:3">
      <c r="C4409" s="311"/>
    </row>
    <row r="4410" spans="3:3">
      <c r="C4410" s="311"/>
    </row>
    <row r="4411" spans="3:3">
      <c r="C4411" s="311"/>
    </row>
    <row r="4412" spans="3:3">
      <c r="C4412" s="311"/>
    </row>
    <row r="4413" spans="3:3">
      <c r="C4413" s="311"/>
    </row>
    <row r="4414" spans="3:3">
      <c r="C4414" s="311"/>
    </row>
    <row r="4415" spans="3:3">
      <c r="C4415" s="311"/>
    </row>
    <row r="4416" spans="3:3">
      <c r="C4416" s="311"/>
    </row>
    <row r="4417" spans="3:3">
      <c r="C4417" s="311"/>
    </row>
    <row r="4418" spans="3:3">
      <c r="C4418" s="311"/>
    </row>
    <row r="4419" spans="3:3">
      <c r="C4419" s="311"/>
    </row>
    <row r="4420" spans="3:3">
      <c r="C4420" s="311"/>
    </row>
    <row r="4421" spans="3:3">
      <c r="C4421" s="311"/>
    </row>
    <row r="4422" spans="3:3">
      <c r="C4422" s="311"/>
    </row>
    <row r="4423" spans="3:3">
      <c r="C4423" s="311"/>
    </row>
    <row r="4424" spans="3:3">
      <c r="C4424" s="311"/>
    </row>
    <row r="4425" spans="3:3">
      <c r="C4425" s="311"/>
    </row>
    <row r="4426" spans="3:3">
      <c r="C4426" s="311"/>
    </row>
    <row r="4427" spans="3:3">
      <c r="C4427" s="311"/>
    </row>
    <row r="4428" spans="3:3">
      <c r="C4428" s="311"/>
    </row>
    <row r="4429" spans="3:3">
      <c r="C4429" s="311"/>
    </row>
    <row r="4430" spans="3:3">
      <c r="C4430" s="311"/>
    </row>
    <row r="4431" spans="3:3">
      <c r="C4431" s="311"/>
    </row>
    <row r="4432" spans="3:3">
      <c r="C4432" s="311"/>
    </row>
    <row r="4433" spans="3:3">
      <c r="C4433" s="311"/>
    </row>
    <row r="4434" spans="3:3">
      <c r="C4434" s="311"/>
    </row>
    <row r="4435" spans="3:3">
      <c r="C4435" s="311"/>
    </row>
    <row r="4436" spans="3:3">
      <c r="C4436" s="311"/>
    </row>
    <row r="4437" spans="3:3">
      <c r="C4437" s="311"/>
    </row>
    <row r="4438" spans="3:3">
      <c r="C4438" s="311"/>
    </row>
    <row r="4439" spans="3:3">
      <c r="C4439" s="311"/>
    </row>
    <row r="4440" spans="3:3">
      <c r="C4440" s="311"/>
    </row>
    <row r="4441" spans="3:3">
      <c r="C4441" s="311"/>
    </row>
    <row r="4442" spans="3:3">
      <c r="C4442" s="311"/>
    </row>
    <row r="4443" spans="3:3">
      <c r="C4443" s="311"/>
    </row>
    <row r="4444" spans="3:3">
      <c r="C4444" s="311"/>
    </row>
    <row r="4445" spans="3:3">
      <c r="C4445" s="311"/>
    </row>
    <row r="4446" spans="3:3">
      <c r="C4446" s="311"/>
    </row>
    <row r="4447" spans="3:3">
      <c r="C4447" s="311"/>
    </row>
    <row r="4448" spans="3:3">
      <c r="C4448" s="311"/>
    </row>
    <row r="4449" spans="3:3">
      <c r="C4449" s="311"/>
    </row>
    <row r="4450" spans="3:3">
      <c r="C4450" s="311"/>
    </row>
    <row r="4451" spans="3:3">
      <c r="C4451" s="311"/>
    </row>
    <row r="4452" spans="3:3">
      <c r="C4452" s="311"/>
    </row>
    <row r="4453" spans="3:3">
      <c r="C4453" s="311"/>
    </row>
    <row r="4454" spans="3:3">
      <c r="C4454" s="311"/>
    </row>
    <row r="4455" spans="3:3">
      <c r="C4455" s="311"/>
    </row>
    <row r="4456" spans="3:3">
      <c r="C4456" s="311"/>
    </row>
    <row r="4457" spans="3:3">
      <c r="C4457" s="311"/>
    </row>
    <row r="4458" spans="3:3">
      <c r="C4458" s="311"/>
    </row>
    <row r="4459" spans="3:3">
      <c r="C4459" s="311"/>
    </row>
    <row r="4460" spans="3:3">
      <c r="C4460" s="311"/>
    </row>
    <row r="4461" spans="3:3">
      <c r="C4461" s="311"/>
    </row>
    <row r="4462" spans="3:3">
      <c r="C4462" s="311"/>
    </row>
    <row r="4463" spans="3:3">
      <c r="C4463" s="311"/>
    </row>
    <row r="4464" spans="3:3">
      <c r="C4464" s="311"/>
    </row>
    <row r="4465" spans="3:3">
      <c r="C4465" s="311"/>
    </row>
    <row r="4466" spans="3:3">
      <c r="C4466" s="311"/>
    </row>
    <row r="4467" spans="3:3">
      <c r="C4467" s="311"/>
    </row>
    <row r="4468" spans="3:3">
      <c r="C4468" s="311"/>
    </row>
    <row r="4469" spans="3:3">
      <c r="C4469" s="311"/>
    </row>
    <row r="4470" spans="3:3">
      <c r="C4470" s="311"/>
    </row>
    <row r="4471" spans="3:3">
      <c r="C4471" s="311"/>
    </row>
    <row r="4472" spans="3:3">
      <c r="C4472" s="311"/>
    </row>
    <row r="4473" spans="3:3">
      <c r="C4473" s="311"/>
    </row>
    <row r="4474" spans="3:3">
      <c r="C4474" s="311"/>
    </row>
    <row r="4475" spans="3:3">
      <c r="C4475" s="311"/>
    </row>
    <row r="4476" spans="3:3">
      <c r="C4476" s="311"/>
    </row>
    <row r="4477" spans="3:3">
      <c r="C4477" s="311"/>
    </row>
    <row r="4478" spans="3:3">
      <c r="C4478" s="311"/>
    </row>
    <row r="4479" spans="3:3">
      <c r="C4479" s="311"/>
    </row>
    <row r="4480" spans="3:3">
      <c r="C4480" s="311"/>
    </row>
    <row r="4481" spans="3:3">
      <c r="C4481" s="311"/>
    </row>
    <row r="4482" spans="3:3">
      <c r="C4482" s="311"/>
    </row>
    <row r="4483" spans="3:3">
      <c r="C4483" s="311"/>
    </row>
    <row r="4484" spans="3:3">
      <c r="C4484" s="311"/>
    </row>
    <row r="4485" spans="3:3">
      <c r="C4485" s="311"/>
    </row>
    <row r="4486" spans="3:3">
      <c r="C4486" s="311"/>
    </row>
    <row r="4487" spans="3:3">
      <c r="C4487" s="311"/>
    </row>
    <row r="4488" spans="3:3">
      <c r="C4488" s="311"/>
    </row>
    <row r="4489" spans="3:3">
      <c r="C4489" s="311"/>
    </row>
    <row r="4490" spans="3:3">
      <c r="C4490" s="311"/>
    </row>
    <row r="4491" spans="3:3">
      <c r="C4491" s="311"/>
    </row>
    <row r="4492" spans="3:3">
      <c r="C4492" s="311"/>
    </row>
    <row r="4493" spans="3:3">
      <c r="C4493" s="311"/>
    </row>
    <row r="4494" spans="3:3">
      <c r="C4494" s="311"/>
    </row>
    <row r="4495" spans="3:3">
      <c r="C4495" s="311"/>
    </row>
    <row r="4496" spans="3:3">
      <c r="C4496" s="311"/>
    </row>
    <row r="4497" spans="3:3">
      <c r="C4497" s="311"/>
    </row>
    <row r="4498" spans="3:3">
      <c r="C4498" s="311"/>
    </row>
    <row r="4499" spans="3:3">
      <c r="C4499" s="311"/>
    </row>
    <row r="4500" spans="3:3">
      <c r="C4500" s="311"/>
    </row>
    <row r="4501" spans="3:3">
      <c r="C4501" s="311"/>
    </row>
    <row r="4502" spans="3:3">
      <c r="C4502" s="311"/>
    </row>
    <row r="4503" spans="3:3">
      <c r="C4503" s="311"/>
    </row>
    <row r="4504" spans="3:3">
      <c r="C4504" s="311"/>
    </row>
    <row r="4505" spans="3:3">
      <c r="C4505" s="311"/>
    </row>
    <row r="4506" spans="3:3">
      <c r="C4506" s="311"/>
    </row>
    <row r="4507" spans="3:3">
      <c r="C4507" s="311"/>
    </row>
    <row r="4508" spans="3:3">
      <c r="C4508" s="311"/>
    </row>
    <row r="4509" spans="3:3">
      <c r="C4509" s="311"/>
    </row>
    <row r="4510" spans="3:3">
      <c r="C4510" s="311"/>
    </row>
    <row r="4511" spans="3:3">
      <c r="C4511" s="311"/>
    </row>
    <row r="4512" spans="3:3">
      <c r="C4512" s="311"/>
    </row>
    <row r="4513" spans="3:3">
      <c r="C4513" s="311"/>
    </row>
    <row r="4514" spans="3:3">
      <c r="C4514" s="311"/>
    </row>
    <row r="4515" spans="3:3">
      <c r="C4515" s="311"/>
    </row>
    <row r="4516" spans="3:3">
      <c r="C4516" s="311"/>
    </row>
    <row r="4517" spans="3:3">
      <c r="C4517" s="311"/>
    </row>
    <row r="4518" spans="3:3">
      <c r="C4518" s="311"/>
    </row>
    <row r="4519" spans="3:3">
      <c r="C4519" s="311"/>
    </row>
    <row r="4520" spans="3:3">
      <c r="C4520" s="311"/>
    </row>
    <row r="4521" spans="3:3">
      <c r="C4521" s="311"/>
    </row>
    <row r="4522" spans="3:3">
      <c r="C4522" s="311"/>
    </row>
    <row r="4523" spans="3:3">
      <c r="C4523" s="311"/>
    </row>
    <row r="4524" spans="3:3">
      <c r="C4524" s="311"/>
    </row>
    <row r="4525" spans="3:3">
      <c r="C4525" s="311"/>
    </row>
    <row r="4526" spans="3:3">
      <c r="C4526" s="311"/>
    </row>
    <row r="4527" spans="3:3">
      <c r="C4527" s="311"/>
    </row>
    <row r="4528" spans="3:3">
      <c r="C4528" s="311"/>
    </row>
    <row r="4529" spans="3:3">
      <c r="C4529" s="311"/>
    </row>
    <row r="4530" spans="3:3">
      <c r="C4530" s="311"/>
    </row>
    <row r="4531" spans="3:3">
      <c r="C4531" s="311"/>
    </row>
    <row r="4532" spans="3:3">
      <c r="C4532" s="311"/>
    </row>
    <row r="4533" spans="3:3">
      <c r="C4533" s="311"/>
    </row>
    <row r="4534" spans="3:3">
      <c r="C4534" s="311"/>
    </row>
    <row r="4535" spans="3:3">
      <c r="C4535" s="311"/>
    </row>
    <row r="4536" spans="3:3">
      <c r="C4536" s="311"/>
    </row>
    <row r="4537" spans="3:3">
      <c r="C4537" s="311"/>
    </row>
    <row r="4538" spans="3:3">
      <c r="C4538" s="311"/>
    </row>
    <row r="4539" spans="3:3">
      <c r="C4539" s="311"/>
    </row>
    <row r="4540" spans="3:3">
      <c r="C4540" s="311"/>
    </row>
    <row r="4541" spans="3:3">
      <c r="C4541" s="311"/>
    </row>
    <row r="4542" spans="3:3">
      <c r="C4542" s="311"/>
    </row>
    <row r="4543" spans="3:3">
      <c r="C4543" s="311"/>
    </row>
    <row r="4544" spans="3:3">
      <c r="C4544" s="311"/>
    </row>
    <row r="4545" spans="3:3">
      <c r="C4545" s="311"/>
    </row>
    <row r="4546" spans="3:3">
      <c r="C4546" s="311"/>
    </row>
    <row r="4547" spans="3:3">
      <c r="C4547" s="311"/>
    </row>
    <row r="4548" spans="3:3">
      <c r="C4548" s="311"/>
    </row>
    <row r="4549" spans="3:3">
      <c r="C4549" s="311"/>
    </row>
    <row r="4550" spans="3:3">
      <c r="C4550" s="311"/>
    </row>
    <row r="4551" spans="3:3">
      <c r="C4551" s="311"/>
    </row>
    <row r="4552" spans="3:3">
      <c r="C4552" s="311"/>
    </row>
    <row r="4553" spans="3:3">
      <c r="C4553" s="311"/>
    </row>
    <row r="4554" spans="3:3">
      <c r="C4554" s="311"/>
    </row>
    <row r="4555" spans="3:3">
      <c r="C4555" s="311"/>
    </row>
    <row r="4556" spans="3:3">
      <c r="C4556" s="311"/>
    </row>
    <row r="4557" spans="3:3">
      <c r="C4557" s="311"/>
    </row>
    <row r="4558" spans="3:3">
      <c r="C4558" s="311"/>
    </row>
    <row r="4559" spans="3:3">
      <c r="C4559" s="311"/>
    </row>
    <row r="4560" spans="3:3">
      <c r="C4560" s="311"/>
    </row>
    <row r="4561" spans="3:3">
      <c r="C4561" s="311"/>
    </row>
    <row r="4562" spans="3:3">
      <c r="C4562" s="311"/>
    </row>
    <row r="4563" spans="3:3">
      <c r="C4563" s="311"/>
    </row>
    <row r="4564" spans="3:3">
      <c r="C4564" s="311"/>
    </row>
    <row r="4565" spans="3:3">
      <c r="C4565" s="311"/>
    </row>
    <row r="4566" spans="3:3">
      <c r="C4566" s="311"/>
    </row>
    <row r="4567" spans="3:3">
      <c r="C4567" s="311"/>
    </row>
    <row r="4568" spans="3:3">
      <c r="C4568" s="311"/>
    </row>
    <row r="4569" spans="3:3">
      <c r="C4569" s="311"/>
    </row>
    <row r="4570" spans="3:3">
      <c r="C4570" s="311"/>
    </row>
    <row r="4571" spans="3:3">
      <c r="C4571" s="311"/>
    </row>
    <row r="4572" spans="3:3">
      <c r="C4572" s="311"/>
    </row>
    <row r="4573" spans="3:3">
      <c r="C4573" s="311"/>
    </row>
    <row r="4574" spans="3:3">
      <c r="C4574" s="311"/>
    </row>
    <row r="4575" spans="3:3">
      <c r="C4575" s="311"/>
    </row>
    <row r="4576" spans="3:3">
      <c r="C4576" s="311"/>
    </row>
    <row r="4577" spans="3:3">
      <c r="C4577" s="311"/>
    </row>
    <row r="4578" spans="3:3">
      <c r="C4578" s="311"/>
    </row>
    <row r="4579" spans="3:3">
      <c r="C4579" s="311"/>
    </row>
    <row r="4580" spans="3:3">
      <c r="C4580" s="311"/>
    </row>
    <row r="4581" spans="3:3">
      <c r="C4581" s="311"/>
    </row>
    <row r="4582" spans="3:3">
      <c r="C4582" s="311"/>
    </row>
    <row r="4583" spans="3:3">
      <c r="C4583" s="311"/>
    </row>
    <row r="4584" spans="3:3">
      <c r="C4584" s="311"/>
    </row>
    <row r="4585" spans="3:3">
      <c r="C4585" s="311"/>
    </row>
    <row r="4586" spans="3:3">
      <c r="C4586" s="311"/>
    </row>
    <row r="4587" spans="3:3">
      <c r="C4587" s="311"/>
    </row>
    <row r="4588" spans="3:3">
      <c r="C4588" s="311"/>
    </row>
    <row r="4589" spans="3:3">
      <c r="C4589" s="311"/>
    </row>
    <row r="4590" spans="3:3">
      <c r="C4590" s="311"/>
    </row>
    <row r="4591" spans="3:3">
      <c r="C4591" s="311"/>
    </row>
    <row r="4592" spans="3:3">
      <c r="C4592" s="311"/>
    </row>
    <row r="4593" spans="3:3">
      <c r="C4593" s="311"/>
    </row>
    <row r="4594" spans="3:3">
      <c r="C4594" s="311"/>
    </row>
    <row r="4595" spans="3:3">
      <c r="C4595" s="311"/>
    </row>
    <row r="4596" spans="3:3">
      <c r="C4596" s="311"/>
    </row>
    <row r="4597" spans="3:3">
      <c r="C4597" s="311"/>
    </row>
    <row r="4598" spans="3:3">
      <c r="C4598" s="311"/>
    </row>
    <row r="4599" spans="3:3">
      <c r="C4599" s="311"/>
    </row>
    <row r="4600" spans="3:3">
      <c r="C4600" s="311"/>
    </row>
    <row r="4601" spans="3:3">
      <c r="C4601" s="311"/>
    </row>
    <row r="4602" spans="3:3">
      <c r="C4602" s="311"/>
    </row>
    <row r="4603" spans="3:3">
      <c r="C4603" s="311"/>
    </row>
    <row r="4604" spans="3:3">
      <c r="C4604" s="311"/>
    </row>
    <row r="4605" spans="3:3">
      <c r="C4605" s="311"/>
    </row>
    <row r="4606" spans="3:3">
      <c r="C4606" s="311"/>
    </row>
    <row r="4607" spans="3:3">
      <c r="C4607" s="311"/>
    </row>
    <row r="4608" spans="3:3">
      <c r="C4608" s="311"/>
    </row>
    <row r="4609" spans="3:3">
      <c r="C4609" s="311"/>
    </row>
    <row r="4610" spans="3:3">
      <c r="C4610" s="311"/>
    </row>
    <row r="4611" spans="3:3">
      <c r="C4611" s="311"/>
    </row>
    <row r="4612" spans="3:3">
      <c r="C4612" s="311"/>
    </row>
    <row r="4613" spans="3:3">
      <c r="C4613" s="311"/>
    </row>
    <row r="4614" spans="3:3">
      <c r="C4614" s="311"/>
    </row>
    <row r="4615" spans="3:3">
      <c r="C4615" s="311"/>
    </row>
    <row r="4616" spans="3:3">
      <c r="C4616" s="311"/>
    </row>
    <row r="4617" spans="3:3">
      <c r="C4617" s="311"/>
    </row>
    <row r="4618" spans="3:3">
      <c r="C4618" s="311"/>
    </row>
    <row r="4619" spans="3:3">
      <c r="C4619" s="311"/>
    </row>
    <row r="4620" spans="3:3">
      <c r="C4620" s="311"/>
    </row>
    <row r="4621" spans="3:3">
      <c r="C4621" s="311"/>
    </row>
    <row r="4622" spans="3:3">
      <c r="C4622" s="311"/>
    </row>
    <row r="4623" spans="3:3">
      <c r="C4623" s="311"/>
    </row>
    <row r="4624" spans="3:3">
      <c r="C4624" s="311"/>
    </row>
    <row r="4625" spans="3:3">
      <c r="C4625" s="311"/>
    </row>
    <row r="4626" spans="3:3">
      <c r="C4626" s="311"/>
    </row>
    <row r="4627" spans="3:3">
      <c r="C4627" s="311"/>
    </row>
    <row r="4628" spans="3:3">
      <c r="C4628" s="311"/>
    </row>
    <row r="4629" spans="3:3">
      <c r="C4629" s="311"/>
    </row>
    <row r="4630" spans="3:3">
      <c r="C4630" s="311"/>
    </row>
    <row r="4631" spans="3:3">
      <c r="C4631" s="311"/>
    </row>
    <row r="4632" spans="3:3">
      <c r="C4632" s="311"/>
    </row>
    <row r="4633" spans="3:3">
      <c r="C4633" s="311"/>
    </row>
    <row r="4634" spans="3:3">
      <c r="C4634" s="311"/>
    </row>
    <row r="4635" spans="3:3">
      <c r="C4635" s="311"/>
    </row>
    <row r="4636" spans="3:3">
      <c r="C4636" s="311"/>
    </row>
    <row r="4637" spans="3:3">
      <c r="C4637" s="311"/>
    </row>
    <row r="4638" spans="3:3">
      <c r="C4638" s="311"/>
    </row>
    <row r="4639" spans="3:3">
      <c r="C4639" s="311"/>
    </row>
    <row r="4640" spans="3:3">
      <c r="C4640" s="311"/>
    </row>
    <row r="4641" spans="3:3">
      <c r="C4641" s="311"/>
    </row>
    <row r="4642" spans="3:3">
      <c r="C4642" s="311"/>
    </row>
    <row r="4643" spans="3:3">
      <c r="C4643" s="311"/>
    </row>
    <row r="4644" spans="3:3">
      <c r="C4644" s="311"/>
    </row>
    <row r="4645" spans="3:3">
      <c r="C4645" s="311"/>
    </row>
    <row r="4646" spans="3:3">
      <c r="C4646" s="311"/>
    </row>
    <row r="4647" spans="3:3">
      <c r="C4647" s="311"/>
    </row>
    <row r="4648" spans="3:3">
      <c r="C4648" s="311"/>
    </row>
    <row r="4649" spans="3:3">
      <c r="C4649" s="311"/>
    </row>
    <row r="4650" spans="3:3">
      <c r="C4650" s="311"/>
    </row>
    <row r="4651" spans="3:3">
      <c r="C4651" s="311"/>
    </row>
    <row r="4652" spans="3:3">
      <c r="C4652" s="311"/>
    </row>
    <row r="4653" spans="3:3">
      <c r="C4653" s="311"/>
    </row>
    <row r="4654" spans="3:3">
      <c r="C4654" s="311"/>
    </row>
    <row r="4655" spans="3:3">
      <c r="C4655" s="311"/>
    </row>
    <row r="4656" spans="3:3">
      <c r="C4656" s="311"/>
    </row>
    <row r="4657" spans="3:3">
      <c r="C4657" s="311"/>
    </row>
    <row r="4658" spans="3:3">
      <c r="C4658" s="311"/>
    </row>
    <row r="4659" spans="3:3">
      <c r="C4659" s="311"/>
    </row>
    <row r="4660" spans="3:3">
      <c r="C4660" s="311"/>
    </row>
    <row r="4661" spans="3:3">
      <c r="C4661" s="311"/>
    </row>
    <row r="4662" spans="3:3">
      <c r="C4662" s="311"/>
    </row>
    <row r="4663" spans="3:3">
      <c r="C4663" s="311"/>
    </row>
    <row r="4664" spans="3:3">
      <c r="C4664" s="311"/>
    </row>
    <row r="4665" spans="3:3">
      <c r="C4665" s="311"/>
    </row>
    <row r="4666" spans="3:3">
      <c r="C4666" s="311"/>
    </row>
    <row r="4667" spans="3:3">
      <c r="C4667" s="311"/>
    </row>
    <row r="4668" spans="3:3">
      <c r="C4668" s="311"/>
    </row>
    <row r="4669" spans="3:3">
      <c r="C4669" s="311"/>
    </row>
    <row r="4670" spans="3:3">
      <c r="C4670" s="311"/>
    </row>
    <row r="4671" spans="3:3">
      <c r="C4671" s="311"/>
    </row>
    <row r="4672" spans="3:3">
      <c r="C4672" s="311"/>
    </row>
    <row r="4673" spans="3:3">
      <c r="C4673" s="311"/>
    </row>
    <row r="4674" spans="3:3">
      <c r="C4674" s="311"/>
    </row>
    <row r="4675" spans="3:3">
      <c r="C4675" s="311"/>
    </row>
    <row r="4676" spans="3:3">
      <c r="C4676" s="311"/>
    </row>
    <row r="4677" spans="3:3">
      <c r="C4677" s="311"/>
    </row>
    <row r="4678" spans="3:3">
      <c r="C4678" s="311"/>
    </row>
    <row r="4679" spans="3:3">
      <c r="C4679" s="311"/>
    </row>
    <row r="4680" spans="3:3">
      <c r="C4680" s="311"/>
    </row>
    <row r="4681" spans="3:3">
      <c r="C4681" s="311"/>
    </row>
    <row r="4682" spans="3:3">
      <c r="C4682" s="311"/>
    </row>
    <row r="4683" spans="3:3">
      <c r="C4683" s="311"/>
    </row>
    <row r="4684" spans="3:3">
      <c r="C4684" s="311"/>
    </row>
    <row r="4685" spans="3:3">
      <c r="C4685" s="311"/>
    </row>
    <row r="4686" spans="3:3">
      <c r="C4686" s="311"/>
    </row>
    <row r="4687" spans="3:3">
      <c r="C4687" s="311"/>
    </row>
    <row r="4688" spans="3:3">
      <c r="C4688" s="311"/>
    </row>
    <row r="4689" spans="3:3">
      <c r="C4689" s="311"/>
    </row>
    <row r="4690" spans="3:3">
      <c r="C4690" s="311"/>
    </row>
    <row r="4691" spans="3:3">
      <c r="C4691" s="311"/>
    </row>
    <row r="4692" spans="3:3">
      <c r="C4692" s="311"/>
    </row>
    <row r="4693" spans="3:3">
      <c r="C4693" s="311"/>
    </row>
    <row r="4694" spans="3:3">
      <c r="C4694" s="311"/>
    </row>
    <row r="4695" spans="3:3">
      <c r="C4695" s="311"/>
    </row>
    <row r="4696" spans="3:3">
      <c r="C4696" s="311"/>
    </row>
    <row r="4697" spans="3:3">
      <c r="C4697" s="311"/>
    </row>
    <row r="4698" spans="3:3">
      <c r="C4698" s="311"/>
    </row>
    <row r="4699" spans="3:3">
      <c r="C4699" s="311"/>
    </row>
    <row r="4700" spans="3:3">
      <c r="C4700" s="311"/>
    </row>
    <row r="4701" spans="3:3">
      <c r="C4701" s="311"/>
    </row>
    <row r="4702" spans="3:3">
      <c r="C4702" s="311"/>
    </row>
    <row r="4703" spans="3:3">
      <c r="C4703" s="311"/>
    </row>
    <row r="4704" spans="3:3">
      <c r="C4704" s="311"/>
    </row>
    <row r="4705" spans="3:3">
      <c r="C4705" s="311"/>
    </row>
    <row r="4706" spans="3:3">
      <c r="C4706" s="311"/>
    </row>
    <row r="4707" spans="3:3">
      <c r="C4707" s="311"/>
    </row>
    <row r="4708" spans="3:3">
      <c r="C4708" s="311"/>
    </row>
    <row r="4709" spans="3:3">
      <c r="C4709" s="311"/>
    </row>
    <row r="4710" spans="3:3">
      <c r="C4710" s="311"/>
    </row>
    <row r="4711" spans="3:3">
      <c r="C4711" s="311"/>
    </row>
    <row r="4712" spans="3:3">
      <c r="C4712" s="311"/>
    </row>
    <row r="4713" spans="3:3">
      <c r="C4713" s="311"/>
    </row>
    <row r="4714" spans="3:3">
      <c r="C4714" s="311"/>
    </row>
    <row r="4715" spans="3:3">
      <c r="C4715" s="311"/>
    </row>
    <row r="4716" spans="3:3">
      <c r="C4716" s="311"/>
    </row>
    <row r="4717" spans="3:3">
      <c r="C4717" s="311"/>
    </row>
    <row r="4718" spans="3:3">
      <c r="C4718" s="311"/>
    </row>
    <row r="4719" spans="3:3">
      <c r="C4719" s="311"/>
    </row>
    <row r="4720" spans="3:3">
      <c r="C4720" s="311"/>
    </row>
    <row r="4721" spans="3:3">
      <c r="C4721" s="311"/>
    </row>
    <row r="4722" spans="3:3">
      <c r="C4722" s="311"/>
    </row>
    <row r="4723" spans="3:3">
      <c r="C4723" s="311"/>
    </row>
    <row r="4724" spans="3:3">
      <c r="C4724" s="311"/>
    </row>
    <row r="4725" spans="3:3">
      <c r="C4725" s="311"/>
    </row>
    <row r="4726" spans="3:3">
      <c r="C4726" s="311"/>
    </row>
    <row r="4727" spans="3:3">
      <c r="C4727" s="311"/>
    </row>
    <row r="4728" spans="3:3">
      <c r="C4728" s="311"/>
    </row>
    <row r="4729" spans="3:3">
      <c r="C4729" s="311"/>
    </row>
    <row r="4730" spans="3:3">
      <c r="C4730" s="311"/>
    </row>
    <row r="4731" spans="3:3">
      <c r="C4731" s="311"/>
    </row>
    <row r="4732" spans="3:3">
      <c r="C4732" s="311"/>
    </row>
    <row r="4733" spans="3:3">
      <c r="C4733" s="311"/>
    </row>
    <row r="4734" spans="3:3">
      <c r="C4734" s="311"/>
    </row>
    <row r="4735" spans="3:3">
      <c r="C4735" s="311"/>
    </row>
    <row r="4736" spans="3:3">
      <c r="C4736" s="311"/>
    </row>
    <row r="4737" spans="3:3">
      <c r="C4737" s="311"/>
    </row>
    <row r="4738" spans="3:3">
      <c r="C4738" s="311"/>
    </row>
    <row r="4739" spans="3:3">
      <c r="C4739" s="311"/>
    </row>
    <row r="4740" spans="3:3">
      <c r="C4740" s="311"/>
    </row>
    <row r="4741" spans="3:3">
      <c r="C4741" s="311"/>
    </row>
    <row r="4742" spans="3:3">
      <c r="C4742" s="311"/>
    </row>
    <row r="4743" spans="3:3">
      <c r="C4743" s="311"/>
    </row>
    <row r="4744" spans="3:3">
      <c r="C4744" s="311"/>
    </row>
    <row r="4745" spans="3:3">
      <c r="C4745" s="311"/>
    </row>
    <row r="4746" spans="3:3">
      <c r="C4746" s="311"/>
    </row>
    <row r="4747" spans="3:3">
      <c r="C4747" s="311"/>
    </row>
    <row r="4748" spans="3:3">
      <c r="C4748" s="311"/>
    </row>
    <row r="4749" spans="3:3">
      <c r="C4749" s="311"/>
    </row>
    <row r="4750" spans="3:3">
      <c r="C4750" s="311"/>
    </row>
    <row r="4751" spans="3:3">
      <c r="C4751" s="311"/>
    </row>
    <row r="4752" spans="3:3">
      <c r="C4752" s="311"/>
    </row>
    <row r="4753" spans="3:3">
      <c r="C4753" s="311"/>
    </row>
    <row r="4754" spans="3:3">
      <c r="C4754" s="311"/>
    </row>
    <row r="4755" spans="3:3">
      <c r="C4755" s="311"/>
    </row>
    <row r="4756" spans="3:3">
      <c r="C4756" s="311"/>
    </row>
    <row r="4757" spans="3:3">
      <c r="C4757" s="311"/>
    </row>
    <row r="4758" spans="3:3">
      <c r="C4758" s="311"/>
    </row>
    <row r="4759" spans="3:3">
      <c r="C4759" s="311"/>
    </row>
    <row r="4760" spans="3:3">
      <c r="C4760" s="311"/>
    </row>
    <row r="4761" spans="3:3">
      <c r="C4761" s="311"/>
    </row>
    <row r="4762" spans="3:3">
      <c r="C4762" s="311"/>
    </row>
    <row r="4763" spans="3:3">
      <c r="C4763" s="311"/>
    </row>
    <row r="4764" spans="3:3">
      <c r="C4764" s="311"/>
    </row>
    <row r="4765" spans="3:3">
      <c r="C4765" s="311"/>
    </row>
    <row r="4766" spans="3:3">
      <c r="C4766" s="311"/>
    </row>
    <row r="4767" spans="3:3">
      <c r="C4767" s="311"/>
    </row>
    <row r="4768" spans="3:3">
      <c r="C4768" s="311"/>
    </row>
    <row r="4769" spans="3:3">
      <c r="C4769" s="311"/>
    </row>
    <row r="4770" spans="3:3">
      <c r="C4770" s="311"/>
    </row>
    <row r="4771" spans="3:3">
      <c r="C4771" s="311"/>
    </row>
    <row r="4772" spans="3:3">
      <c r="C4772" s="311"/>
    </row>
    <row r="4773" spans="3:3">
      <c r="C4773" s="311"/>
    </row>
    <row r="4774" spans="3:3">
      <c r="C4774" s="311"/>
    </row>
    <row r="4775" spans="3:3">
      <c r="C4775" s="311"/>
    </row>
    <row r="4776" spans="3:3">
      <c r="C4776" s="311"/>
    </row>
    <row r="4777" spans="3:3">
      <c r="C4777" s="311"/>
    </row>
    <row r="4778" spans="3:3">
      <c r="C4778" s="311"/>
    </row>
    <row r="4779" spans="3:3">
      <c r="C4779" s="311"/>
    </row>
    <row r="4780" spans="3:3">
      <c r="C4780" s="311"/>
    </row>
    <row r="4781" spans="3:3">
      <c r="C4781" s="311"/>
    </row>
    <row r="4782" spans="3:3">
      <c r="C4782" s="311"/>
    </row>
    <row r="4783" spans="3:3">
      <c r="C4783" s="311"/>
    </row>
    <row r="4784" spans="3:3">
      <c r="C4784" s="311"/>
    </row>
    <row r="4785" spans="3:3">
      <c r="C4785" s="311"/>
    </row>
    <row r="4786" spans="3:3">
      <c r="C4786" s="311"/>
    </row>
    <row r="4787" spans="3:3">
      <c r="C4787" s="311"/>
    </row>
    <row r="4788" spans="3:3">
      <c r="C4788" s="311"/>
    </row>
    <row r="4789" spans="3:3">
      <c r="C4789" s="311"/>
    </row>
    <row r="4790" spans="3:3">
      <c r="C4790" s="311"/>
    </row>
    <row r="4791" spans="3:3">
      <c r="C4791" s="311"/>
    </row>
    <row r="4792" spans="3:3">
      <c r="C4792" s="311"/>
    </row>
    <row r="4793" spans="3:3">
      <c r="C4793" s="311"/>
    </row>
    <row r="4794" spans="3:3">
      <c r="C4794" s="311"/>
    </row>
    <row r="4795" spans="3:3">
      <c r="C4795" s="311"/>
    </row>
    <row r="4796" spans="3:3">
      <c r="C4796" s="311"/>
    </row>
    <row r="4797" spans="3:3">
      <c r="C4797" s="311"/>
    </row>
    <row r="4798" spans="3:3">
      <c r="C4798" s="311"/>
    </row>
    <row r="4799" spans="3:3">
      <c r="C4799" s="311"/>
    </row>
    <row r="4800" spans="3:3">
      <c r="C4800" s="311"/>
    </row>
    <row r="4801" spans="3:3">
      <c r="C4801" s="311"/>
    </row>
    <row r="4802" spans="3:3">
      <c r="C4802" s="311"/>
    </row>
    <row r="4803" spans="3:3">
      <c r="C4803" s="311"/>
    </row>
    <row r="4804" spans="3:3">
      <c r="C4804" s="311"/>
    </row>
    <row r="4805" spans="3:3">
      <c r="C4805" s="311"/>
    </row>
    <row r="4806" spans="3:3">
      <c r="C4806" s="311"/>
    </row>
    <row r="4807" spans="3:3">
      <c r="C4807" s="311"/>
    </row>
    <row r="4808" spans="3:3">
      <c r="C4808" s="311"/>
    </row>
    <row r="4809" spans="3:3">
      <c r="C4809" s="311"/>
    </row>
    <row r="4810" spans="3:3">
      <c r="C4810" s="311"/>
    </row>
    <row r="4811" spans="3:3">
      <c r="C4811" s="311"/>
    </row>
    <row r="4812" spans="3:3">
      <c r="C4812" s="311"/>
    </row>
    <row r="4813" spans="3:3">
      <c r="C4813" s="311"/>
    </row>
    <row r="4814" spans="3:3">
      <c r="C4814" s="311"/>
    </row>
    <row r="4815" spans="3:3">
      <c r="C4815" s="311"/>
    </row>
    <row r="4816" spans="3:3">
      <c r="C4816" s="311"/>
    </row>
    <row r="4817" spans="3:3">
      <c r="C4817" s="311"/>
    </row>
    <row r="4818" spans="3:3">
      <c r="C4818" s="311"/>
    </row>
    <row r="4819" spans="3:3">
      <c r="C4819" s="311"/>
    </row>
    <row r="4820" spans="3:3">
      <c r="C4820" s="311"/>
    </row>
    <row r="4821" spans="3:3">
      <c r="C4821" s="311"/>
    </row>
    <row r="4822" spans="3:3">
      <c r="C4822" s="311"/>
    </row>
    <row r="4823" spans="3:3">
      <c r="C4823" s="311"/>
    </row>
    <row r="4824" spans="3:3">
      <c r="C4824" s="311"/>
    </row>
    <row r="4825" spans="3:3">
      <c r="C4825" s="311"/>
    </row>
    <row r="4826" spans="3:3">
      <c r="C4826" s="311"/>
    </row>
    <row r="4827" spans="3:3">
      <c r="C4827" s="311"/>
    </row>
    <row r="4828" spans="3:3">
      <c r="C4828" s="311"/>
    </row>
    <row r="4829" spans="3:3">
      <c r="C4829" s="311"/>
    </row>
    <row r="4830" spans="3:3">
      <c r="C4830" s="311"/>
    </row>
    <row r="4831" spans="3:3">
      <c r="C4831" s="311"/>
    </row>
    <row r="4832" spans="3:3">
      <c r="C4832" s="311"/>
    </row>
    <row r="4833" spans="3:3">
      <c r="C4833" s="311"/>
    </row>
    <row r="4834" spans="3:3">
      <c r="C4834" s="311"/>
    </row>
    <row r="4835" spans="3:3">
      <c r="C4835" s="311"/>
    </row>
    <row r="4836" spans="3:3">
      <c r="C4836" s="311"/>
    </row>
    <row r="4837" spans="3:3">
      <c r="C4837" s="311"/>
    </row>
    <row r="4838" spans="3:3">
      <c r="C4838" s="311"/>
    </row>
    <row r="4839" spans="3:3">
      <c r="C4839" s="311"/>
    </row>
    <row r="4840" spans="3:3">
      <c r="C4840" s="311"/>
    </row>
    <row r="4841" spans="3:3">
      <c r="C4841" s="311"/>
    </row>
    <row r="4842" spans="3:3">
      <c r="C4842" s="311"/>
    </row>
    <row r="4843" spans="3:3">
      <c r="C4843" s="311"/>
    </row>
    <row r="4844" spans="3:3">
      <c r="C4844" s="311"/>
    </row>
    <row r="4845" spans="3:3">
      <c r="C4845" s="311"/>
    </row>
    <row r="4846" spans="3:3">
      <c r="C4846" s="311"/>
    </row>
    <row r="4847" spans="3:3">
      <c r="C4847" s="311"/>
    </row>
    <row r="4848" spans="3:3">
      <c r="C4848" s="311"/>
    </row>
    <row r="4849" spans="3:3">
      <c r="C4849" s="311"/>
    </row>
    <row r="4850" spans="3:3">
      <c r="C4850" s="311"/>
    </row>
    <row r="4851" spans="3:3">
      <c r="C4851" s="311"/>
    </row>
    <row r="4852" spans="3:3">
      <c r="C4852" s="311"/>
    </row>
    <row r="4853" spans="3:3">
      <c r="C4853" s="311"/>
    </row>
    <row r="4854" spans="3:3">
      <c r="C4854" s="311"/>
    </row>
    <row r="4855" spans="3:3">
      <c r="C4855" s="311"/>
    </row>
    <row r="4856" spans="3:3">
      <c r="C4856" s="311"/>
    </row>
    <row r="4857" spans="3:3">
      <c r="C4857" s="311"/>
    </row>
    <row r="4858" spans="3:3">
      <c r="C4858" s="311"/>
    </row>
    <row r="4859" spans="3:3">
      <c r="C4859" s="311"/>
    </row>
    <row r="4860" spans="3:3">
      <c r="C4860" s="311"/>
    </row>
    <row r="4861" spans="3:3">
      <c r="C4861" s="311"/>
    </row>
    <row r="4862" spans="3:3">
      <c r="C4862" s="311"/>
    </row>
    <row r="4863" spans="3:3">
      <c r="C4863" s="311"/>
    </row>
    <row r="4864" spans="3:3">
      <c r="C4864" s="311"/>
    </row>
    <row r="4865" spans="3:3">
      <c r="C4865" s="311"/>
    </row>
    <row r="4866" spans="3:3">
      <c r="C4866" s="311"/>
    </row>
    <row r="4867" spans="3:3">
      <c r="C4867" s="311"/>
    </row>
    <row r="4868" spans="3:3">
      <c r="C4868" s="311"/>
    </row>
    <row r="4869" spans="3:3">
      <c r="C4869" s="311"/>
    </row>
    <row r="4870" spans="3:3">
      <c r="C4870" s="311"/>
    </row>
    <row r="4871" spans="3:3">
      <c r="C4871" s="311"/>
    </row>
    <row r="4872" spans="3:3">
      <c r="C4872" s="311"/>
    </row>
    <row r="4873" spans="3:3">
      <c r="C4873" s="311"/>
    </row>
    <row r="4874" spans="3:3">
      <c r="C4874" s="311"/>
    </row>
    <row r="4875" spans="3:3">
      <c r="C4875" s="311"/>
    </row>
    <row r="4876" spans="3:3">
      <c r="C4876" s="311"/>
    </row>
    <row r="4877" spans="3:3">
      <c r="C4877" s="311"/>
    </row>
    <row r="4878" spans="3:3">
      <c r="C4878" s="311"/>
    </row>
    <row r="4879" spans="3:3">
      <c r="C4879" s="311"/>
    </row>
    <row r="4880" spans="3:3">
      <c r="C4880" s="311"/>
    </row>
    <row r="4881" spans="3:3">
      <c r="C4881" s="311"/>
    </row>
    <row r="4882" spans="3:3">
      <c r="C4882" s="311"/>
    </row>
    <row r="4883" spans="3:3">
      <c r="C4883" s="311"/>
    </row>
    <row r="4884" spans="3:3">
      <c r="C4884" s="311"/>
    </row>
    <row r="4885" spans="3:3">
      <c r="C4885" s="311"/>
    </row>
    <row r="4886" spans="3:3">
      <c r="C4886" s="311"/>
    </row>
    <row r="4887" spans="3:3">
      <c r="C4887" s="311"/>
    </row>
    <row r="4888" spans="3:3">
      <c r="C4888" s="311"/>
    </row>
    <row r="4889" spans="3:3">
      <c r="C4889" s="311"/>
    </row>
    <row r="4890" spans="3:3">
      <c r="C4890" s="311"/>
    </row>
    <row r="4891" spans="3:3">
      <c r="C4891" s="311"/>
    </row>
    <row r="4892" spans="3:3">
      <c r="C4892" s="311"/>
    </row>
    <row r="4893" spans="3:3">
      <c r="C4893" s="311"/>
    </row>
    <row r="4894" spans="3:3">
      <c r="C4894" s="311"/>
    </row>
    <row r="4895" spans="3:3">
      <c r="C4895" s="311"/>
    </row>
    <row r="4896" spans="3:3">
      <c r="C4896" s="311"/>
    </row>
    <row r="4897" spans="3:3">
      <c r="C4897" s="311"/>
    </row>
    <row r="4898" spans="3:3">
      <c r="C4898" s="311"/>
    </row>
    <row r="4899" spans="3:3">
      <c r="C4899" s="311"/>
    </row>
    <row r="4900" spans="3:3">
      <c r="C4900" s="311"/>
    </row>
    <row r="4901" spans="3:3">
      <c r="C4901" s="311"/>
    </row>
    <row r="4902" spans="3:3">
      <c r="C4902" s="311"/>
    </row>
    <row r="4903" spans="3:3">
      <c r="C4903" s="311"/>
    </row>
    <row r="4904" spans="3:3">
      <c r="C4904" s="311"/>
    </row>
    <row r="4905" spans="3:3">
      <c r="C4905" s="311"/>
    </row>
    <row r="4906" spans="3:3">
      <c r="C4906" s="311"/>
    </row>
    <row r="4907" spans="3:3">
      <c r="C4907" s="311"/>
    </row>
    <row r="4908" spans="3:3">
      <c r="C4908" s="311"/>
    </row>
    <row r="4909" spans="3:3">
      <c r="C4909" s="311"/>
    </row>
    <row r="4910" spans="3:3">
      <c r="C4910" s="311"/>
    </row>
    <row r="4911" spans="3:3">
      <c r="C4911" s="311"/>
    </row>
    <row r="4912" spans="3:3">
      <c r="C4912" s="311"/>
    </row>
    <row r="4913" spans="3:3">
      <c r="C4913" s="311"/>
    </row>
    <row r="4914" spans="3:3">
      <c r="C4914" s="311"/>
    </row>
    <row r="4915" spans="3:3">
      <c r="C4915" s="311"/>
    </row>
    <row r="4916" spans="3:3">
      <c r="C4916" s="311"/>
    </row>
    <row r="4917" spans="3:3">
      <c r="C4917" s="311"/>
    </row>
    <row r="4918" spans="3:3">
      <c r="C4918" s="311"/>
    </row>
    <row r="4919" spans="3:3">
      <c r="C4919" s="311"/>
    </row>
    <row r="4920" spans="3:3">
      <c r="C4920" s="311"/>
    </row>
    <row r="4921" spans="3:3">
      <c r="C4921" s="311"/>
    </row>
    <row r="4922" spans="3:3">
      <c r="C4922" s="311"/>
    </row>
    <row r="4923" spans="3:3">
      <c r="C4923" s="311"/>
    </row>
    <row r="4924" spans="3:3">
      <c r="C4924" s="311"/>
    </row>
    <row r="4925" spans="3:3">
      <c r="C4925" s="311"/>
    </row>
    <row r="4926" spans="3:3">
      <c r="C4926" s="311"/>
    </row>
    <row r="4927" spans="3:3">
      <c r="C4927" s="311"/>
    </row>
    <row r="4928" spans="3:3">
      <c r="C4928" s="311"/>
    </row>
    <row r="4929" spans="3:3">
      <c r="C4929" s="311"/>
    </row>
    <row r="4930" spans="3:3">
      <c r="C4930" s="311"/>
    </row>
    <row r="4931" spans="3:3">
      <c r="C4931" s="311"/>
    </row>
    <row r="4932" spans="3:3">
      <c r="C4932" s="311"/>
    </row>
    <row r="4933" spans="3:3">
      <c r="C4933" s="311"/>
    </row>
    <row r="4934" spans="3:3">
      <c r="C4934" s="311"/>
    </row>
    <row r="4935" spans="3:3">
      <c r="C4935" s="311"/>
    </row>
    <row r="4936" spans="3:3">
      <c r="C4936" s="311"/>
    </row>
    <row r="4937" spans="3:3">
      <c r="C4937" s="311"/>
    </row>
    <row r="4938" spans="3:3">
      <c r="C4938" s="311"/>
    </row>
    <row r="4939" spans="3:3">
      <c r="C4939" s="311"/>
    </row>
    <row r="4940" spans="3:3">
      <c r="C4940" s="311"/>
    </row>
    <row r="4941" spans="3:3">
      <c r="C4941" s="311"/>
    </row>
    <row r="4942" spans="3:3">
      <c r="C4942" s="311"/>
    </row>
    <row r="4943" spans="3:3">
      <c r="C4943" s="311"/>
    </row>
    <row r="4944" spans="3:3">
      <c r="C4944" s="311"/>
    </row>
    <row r="4945" spans="3:3">
      <c r="C4945" s="311"/>
    </row>
    <row r="4946" spans="3:3">
      <c r="C4946" s="311"/>
    </row>
    <row r="4947" spans="3:3">
      <c r="C4947" s="311"/>
    </row>
    <row r="4948" spans="3:3">
      <c r="C4948" s="311"/>
    </row>
    <row r="4949" spans="3:3">
      <c r="C4949" s="311"/>
    </row>
    <row r="4950" spans="3:3">
      <c r="C4950" s="311"/>
    </row>
    <row r="4951" spans="3:3">
      <c r="C4951" s="311"/>
    </row>
    <row r="4952" spans="3:3">
      <c r="C4952" s="311"/>
    </row>
    <row r="4953" spans="3:3">
      <c r="C4953" s="311"/>
    </row>
    <row r="4954" spans="3:3">
      <c r="C4954" s="311"/>
    </row>
    <row r="4955" spans="3:3">
      <c r="C4955" s="311"/>
    </row>
    <row r="4956" spans="3:3">
      <c r="C4956" s="311"/>
    </row>
    <row r="4957" spans="3:3">
      <c r="C4957" s="311"/>
    </row>
    <row r="4958" spans="3:3">
      <c r="C4958" s="311"/>
    </row>
    <row r="4959" spans="3:3">
      <c r="C4959" s="311"/>
    </row>
    <row r="4960" spans="3:3">
      <c r="C4960" s="311"/>
    </row>
    <row r="4961" spans="3:3">
      <c r="C4961" s="311"/>
    </row>
    <row r="4962" spans="3:3">
      <c r="C4962" s="311"/>
    </row>
    <row r="4963" spans="3:3">
      <c r="C4963" s="311"/>
    </row>
    <row r="4964" spans="3:3">
      <c r="C4964" s="311"/>
    </row>
    <row r="4965" spans="3:3">
      <c r="C4965" s="311"/>
    </row>
    <row r="4966" spans="3:3">
      <c r="C4966" s="311"/>
    </row>
    <row r="4967" spans="3:3">
      <c r="C4967" s="311"/>
    </row>
    <row r="4968" spans="3:3">
      <c r="C4968" s="311"/>
    </row>
    <row r="4969" spans="3:3">
      <c r="C4969" s="311"/>
    </row>
    <row r="4970" spans="3:3">
      <c r="C4970" s="311"/>
    </row>
    <row r="4971" spans="3:3">
      <c r="C4971" s="311"/>
    </row>
    <row r="4972" spans="3:3">
      <c r="C4972" s="311"/>
    </row>
    <row r="4973" spans="3:3">
      <c r="C4973" s="311"/>
    </row>
    <row r="4974" spans="3:3">
      <c r="C4974" s="311"/>
    </row>
    <row r="4975" spans="3:3">
      <c r="C4975" s="311"/>
    </row>
    <row r="4976" spans="3:3">
      <c r="C4976" s="311"/>
    </row>
    <row r="4977" spans="3:3">
      <c r="C4977" s="311"/>
    </row>
    <row r="4978" spans="3:3">
      <c r="C4978" s="311"/>
    </row>
    <row r="4979" spans="3:3">
      <c r="C4979" s="311"/>
    </row>
    <row r="4980" spans="3:3">
      <c r="C4980" s="311"/>
    </row>
    <row r="4981" spans="3:3">
      <c r="C4981" s="311"/>
    </row>
    <row r="4982" spans="3:3">
      <c r="C4982" s="311"/>
    </row>
    <row r="4983" spans="3:3">
      <c r="C4983" s="311"/>
    </row>
    <row r="4984" spans="3:3">
      <c r="C4984" s="311"/>
    </row>
    <row r="4985" spans="3:3">
      <c r="C4985" s="311"/>
    </row>
    <row r="4986" spans="3:3">
      <c r="C4986" s="311"/>
    </row>
    <row r="4987" spans="3:3">
      <c r="C4987" s="311"/>
    </row>
    <row r="4988" spans="3:3">
      <c r="C4988" s="311"/>
    </row>
    <row r="4989" spans="3:3">
      <c r="C4989" s="311"/>
    </row>
    <row r="4990" spans="3:3">
      <c r="C4990" s="311"/>
    </row>
    <row r="4991" spans="3:3">
      <c r="C4991" s="311"/>
    </row>
    <row r="4992" spans="3:3">
      <c r="C4992" s="311"/>
    </row>
    <row r="4993" spans="3:3">
      <c r="C4993" s="311"/>
    </row>
    <row r="4994" spans="3:3">
      <c r="C4994" s="311"/>
    </row>
    <row r="4995" spans="3:3">
      <c r="C4995" s="311"/>
    </row>
    <row r="4996" spans="3:3">
      <c r="C4996" s="311"/>
    </row>
    <row r="4997" spans="3:3">
      <c r="C4997" s="311"/>
    </row>
    <row r="4998" spans="3:3">
      <c r="C4998" s="311"/>
    </row>
    <row r="4999" spans="3:3">
      <c r="C4999" s="311"/>
    </row>
    <row r="5000" spans="3:3">
      <c r="C5000" s="311"/>
    </row>
    <row r="5001" spans="3:3">
      <c r="C5001" s="311"/>
    </row>
    <row r="5002" spans="3:3">
      <c r="C5002" s="311"/>
    </row>
    <row r="5003" spans="3:3">
      <c r="C5003" s="311"/>
    </row>
    <row r="5004" spans="3:3">
      <c r="C5004" s="311"/>
    </row>
    <row r="5005" spans="3:3">
      <c r="C5005" s="311"/>
    </row>
    <row r="5006" spans="3:3">
      <c r="C5006" s="311"/>
    </row>
    <row r="5007" spans="3:3">
      <c r="C5007" s="311"/>
    </row>
    <row r="5008" spans="3:3">
      <c r="C5008" s="311"/>
    </row>
    <row r="5009" spans="3:3">
      <c r="C5009" s="311"/>
    </row>
    <row r="5010" spans="3:3">
      <c r="C5010" s="311"/>
    </row>
    <row r="5011" spans="3:3">
      <c r="C5011" s="311"/>
    </row>
    <row r="5012" spans="3:3">
      <c r="C5012" s="311"/>
    </row>
    <row r="5013" spans="3:3">
      <c r="C5013" s="311"/>
    </row>
    <row r="5014" spans="3:3">
      <c r="C5014" s="311"/>
    </row>
    <row r="5015" spans="3:3">
      <c r="C5015" s="311"/>
    </row>
    <row r="5016" spans="3:3">
      <c r="C5016" s="311"/>
    </row>
    <row r="5017" spans="3:3">
      <c r="C5017" s="311"/>
    </row>
    <row r="5018" spans="3:3">
      <c r="C5018" s="311"/>
    </row>
    <row r="5019" spans="3:3">
      <c r="C5019" s="311"/>
    </row>
    <row r="5020" spans="3:3">
      <c r="C5020" s="311"/>
    </row>
    <row r="5021" spans="3:3">
      <c r="C5021" s="311"/>
    </row>
    <row r="5022" spans="3:3">
      <c r="C5022" s="311"/>
    </row>
    <row r="5023" spans="3:3">
      <c r="C5023" s="311"/>
    </row>
    <row r="5024" spans="3:3">
      <c r="C5024" s="311"/>
    </row>
    <row r="5025" spans="3:3">
      <c r="C5025" s="311"/>
    </row>
    <row r="5026" spans="3:3">
      <c r="C5026" s="311"/>
    </row>
    <row r="5027" spans="3:3">
      <c r="C5027" s="311"/>
    </row>
    <row r="5028" spans="3:3">
      <c r="C5028" s="311"/>
    </row>
    <row r="5029" spans="3:3">
      <c r="C5029" s="311"/>
    </row>
    <row r="5030" spans="3:3">
      <c r="C5030" s="311"/>
    </row>
    <row r="5031" spans="3:3">
      <c r="C5031" s="311"/>
    </row>
    <row r="5032" spans="3:3">
      <c r="C5032" s="311"/>
    </row>
    <row r="5033" spans="3:3">
      <c r="C5033" s="311"/>
    </row>
    <row r="5034" spans="3:3">
      <c r="C5034" s="311"/>
    </row>
    <row r="5035" spans="3:3">
      <c r="C5035" s="311"/>
    </row>
    <row r="5036" spans="3:3">
      <c r="C5036" s="311"/>
    </row>
    <row r="5037" spans="3:3">
      <c r="C5037" s="311"/>
    </row>
    <row r="5038" spans="3:3">
      <c r="C5038" s="311"/>
    </row>
    <row r="5039" spans="3:3">
      <c r="C5039" s="311"/>
    </row>
    <row r="5040" spans="3:3">
      <c r="C5040" s="311"/>
    </row>
    <row r="5041" spans="3:3">
      <c r="C5041" s="311"/>
    </row>
    <row r="5042" spans="3:3">
      <c r="C5042" s="311"/>
    </row>
    <row r="5043" spans="3:3">
      <c r="C5043" s="311"/>
    </row>
    <row r="5044" spans="3:3">
      <c r="C5044" s="311"/>
    </row>
    <row r="5045" spans="3:3">
      <c r="C5045" s="311"/>
    </row>
    <row r="5046" spans="3:3">
      <c r="C5046" s="311"/>
    </row>
    <row r="5047" spans="3:3">
      <c r="C5047" s="311"/>
    </row>
    <row r="5048" spans="3:3">
      <c r="C5048" s="311"/>
    </row>
    <row r="5049" spans="3:3">
      <c r="C5049" s="311"/>
    </row>
    <row r="5050" spans="3:3">
      <c r="C5050" s="311"/>
    </row>
    <row r="5051" spans="3:3">
      <c r="C5051" s="311"/>
    </row>
    <row r="5052" spans="3:3">
      <c r="C5052" s="311"/>
    </row>
    <row r="5053" spans="3:3">
      <c r="C5053" s="311"/>
    </row>
    <row r="5054" spans="3:3">
      <c r="C5054" s="311"/>
    </row>
    <row r="5055" spans="3:3">
      <c r="C5055" s="311"/>
    </row>
    <row r="5056" spans="3:3">
      <c r="C5056" s="311"/>
    </row>
    <row r="5057" spans="3:3">
      <c r="C5057" s="311"/>
    </row>
    <row r="5058" spans="3:3">
      <c r="C5058" s="311"/>
    </row>
    <row r="5059" spans="3:3">
      <c r="C5059" s="311"/>
    </row>
    <row r="5060" spans="3:3">
      <c r="C5060" s="311"/>
    </row>
    <row r="5061" spans="3:3">
      <c r="C5061" s="311"/>
    </row>
    <row r="5062" spans="3:3">
      <c r="C5062" s="311"/>
    </row>
    <row r="5063" spans="3:3">
      <c r="C5063" s="311"/>
    </row>
    <row r="5064" spans="3:3">
      <c r="C5064" s="311"/>
    </row>
    <row r="5065" spans="3:3">
      <c r="C5065" s="311"/>
    </row>
    <row r="5066" spans="3:3">
      <c r="C5066" s="311"/>
    </row>
    <row r="5067" spans="3:3">
      <c r="C5067" s="311"/>
    </row>
    <row r="5068" spans="3:3">
      <c r="C5068" s="311"/>
    </row>
    <row r="5069" spans="3:3">
      <c r="C5069" s="311"/>
    </row>
    <row r="5070" spans="3:3">
      <c r="C5070" s="311"/>
    </row>
    <row r="5071" spans="3:3">
      <c r="C5071" s="311"/>
    </row>
    <row r="5072" spans="3:3">
      <c r="C5072" s="311"/>
    </row>
    <row r="5073" spans="3:3">
      <c r="C5073" s="311"/>
    </row>
    <row r="5074" spans="3:3">
      <c r="C5074" s="311"/>
    </row>
    <row r="5075" spans="3:3">
      <c r="C5075" s="311"/>
    </row>
    <row r="5076" spans="3:3">
      <c r="C5076" s="311"/>
    </row>
    <row r="5077" spans="3:3">
      <c r="C5077" s="311"/>
    </row>
    <row r="5078" spans="3:3">
      <c r="C5078" s="311"/>
    </row>
    <row r="5079" spans="3:3">
      <c r="C5079" s="311"/>
    </row>
    <row r="5080" spans="3:3">
      <c r="C5080" s="311"/>
    </row>
    <row r="5081" spans="3:3">
      <c r="C5081" s="311"/>
    </row>
    <row r="5082" spans="3:3">
      <c r="C5082" s="311"/>
    </row>
    <row r="5083" spans="3:3">
      <c r="C5083" s="311"/>
    </row>
    <row r="5084" spans="3:3">
      <c r="C5084" s="311"/>
    </row>
    <row r="5085" spans="3:3">
      <c r="C5085" s="311"/>
    </row>
    <row r="5086" spans="3:3">
      <c r="C5086" s="311"/>
    </row>
    <row r="5087" spans="3:3">
      <c r="C5087" s="311"/>
    </row>
    <row r="5088" spans="3:3">
      <c r="C5088" s="311"/>
    </row>
    <row r="5089" spans="3:3">
      <c r="C5089" s="311"/>
    </row>
    <row r="5090" spans="3:3">
      <c r="C5090" s="311"/>
    </row>
    <row r="5091" spans="3:3">
      <c r="C5091" s="311"/>
    </row>
    <row r="5092" spans="3:3">
      <c r="C5092" s="311"/>
    </row>
    <row r="5093" spans="3:3">
      <c r="C5093" s="311"/>
    </row>
    <row r="5094" spans="3:3">
      <c r="C5094" s="311"/>
    </row>
    <row r="5095" spans="3:3">
      <c r="C5095" s="311"/>
    </row>
    <row r="5096" spans="3:3">
      <c r="C5096" s="311"/>
    </row>
    <row r="5097" spans="3:3">
      <c r="C5097" s="311"/>
    </row>
    <row r="5098" spans="3:3">
      <c r="C5098" s="311"/>
    </row>
    <row r="5099" spans="3:3">
      <c r="C5099" s="311"/>
    </row>
    <row r="5100" spans="3:3">
      <c r="C5100" s="311"/>
    </row>
    <row r="5101" spans="3:3">
      <c r="C5101" s="311"/>
    </row>
    <row r="5102" spans="3:3">
      <c r="C5102" s="311"/>
    </row>
    <row r="5103" spans="3:3">
      <c r="C5103" s="311"/>
    </row>
    <row r="5104" spans="3:3">
      <c r="C5104" s="311"/>
    </row>
    <row r="5105" spans="3:3">
      <c r="C5105" s="311"/>
    </row>
    <row r="5106" spans="3:3">
      <c r="C5106" s="311"/>
    </row>
    <row r="5107" spans="3:3">
      <c r="C5107" s="311"/>
    </row>
    <row r="5108" spans="3:3">
      <c r="C5108" s="311"/>
    </row>
    <row r="5109" spans="3:3">
      <c r="C5109" s="311"/>
    </row>
    <row r="5110" spans="3:3">
      <c r="C5110" s="311"/>
    </row>
    <row r="5111" spans="3:3">
      <c r="C5111" s="311"/>
    </row>
    <row r="5112" spans="3:3">
      <c r="C5112" s="311"/>
    </row>
    <row r="5113" spans="3:3">
      <c r="C5113" s="311"/>
    </row>
    <row r="5114" spans="3:3">
      <c r="C5114" s="311"/>
    </row>
    <row r="5115" spans="3:3">
      <c r="C5115" s="311"/>
    </row>
    <row r="5116" spans="3:3">
      <c r="C5116" s="311"/>
    </row>
    <row r="5117" spans="3:3">
      <c r="C5117" s="311"/>
    </row>
    <row r="5118" spans="3:3">
      <c r="C5118" s="311"/>
    </row>
    <row r="5119" spans="3:3">
      <c r="C5119" s="311"/>
    </row>
    <row r="5120" spans="3:3">
      <c r="C5120" s="311"/>
    </row>
    <row r="5121" spans="3:3">
      <c r="C5121" s="311"/>
    </row>
    <row r="5122" spans="3:3">
      <c r="C5122" s="311"/>
    </row>
    <row r="5123" spans="3:3">
      <c r="C5123" s="311"/>
    </row>
    <row r="5124" spans="3:3">
      <c r="C5124" s="311"/>
    </row>
    <row r="5125" spans="3:3">
      <c r="C5125" s="311"/>
    </row>
    <row r="5126" spans="3:3">
      <c r="C5126" s="311"/>
    </row>
    <row r="5127" spans="3:3">
      <c r="C5127" s="311"/>
    </row>
    <row r="5128" spans="3:3">
      <c r="C5128" s="311"/>
    </row>
    <row r="5129" spans="3:3">
      <c r="C5129" s="311"/>
    </row>
    <row r="5130" spans="3:3">
      <c r="C5130" s="311"/>
    </row>
    <row r="5131" spans="3:3">
      <c r="C5131" s="311"/>
    </row>
    <row r="5132" spans="3:3">
      <c r="C5132" s="311"/>
    </row>
    <row r="5133" spans="3:3">
      <c r="C5133" s="311"/>
    </row>
    <row r="5134" spans="3:3">
      <c r="C5134" s="311"/>
    </row>
    <row r="5135" spans="3:3">
      <c r="C5135" s="311"/>
    </row>
    <row r="5136" spans="3:3">
      <c r="C5136" s="311"/>
    </row>
    <row r="5137" spans="3:3">
      <c r="C5137" s="311"/>
    </row>
    <row r="5138" spans="3:3">
      <c r="C5138" s="311"/>
    </row>
    <row r="5139" spans="3:3">
      <c r="C5139" s="311"/>
    </row>
    <row r="5140" spans="3:3">
      <c r="C5140" s="311"/>
    </row>
    <row r="5141" spans="3:3">
      <c r="C5141" s="311"/>
    </row>
    <row r="5142" spans="3:3">
      <c r="C5142" s="311"/>
    </row>
    <row r="5143" spans="3:3">
      <c r="C5143" s="311"/>
    </row>
    <row r="5144" spans="3:3">
      <c r="C5144" s="311"/>
    </row>
    <row r="5145" spans="3:3">
      <c r="C5145" s="311"/>
    </row>
    <row r="5146" spans="3:3">
      <c r="C5146" s="311"/>
    </row>
    <row r="5147" spans="3:3">
      <c r="C5147" s="311"/>
    </row>
    <row r="5148" spans="3:3">
      <c r="C5148" s="311"/>
    </row>
    <row r="5149" spans="3:3">
      <c r="C5149" s="311"/>
    </row>
    <row r="5150" spans="3:3">
      <c r="C5150" s="311"/>
    </row>
    <row r="5151" spans="3:3">
      <c r="C5151" s="311"/>
    </row>
    <row r="5152" spans="3:3">
      <c r="C5152" s="311"/>
    </row>
    <row r="5153" spans="3:3">
      <c r="C5153" s="311"/>
    </row>
    <row r="5154" spans="3:3">
      <c r="C5154" s="311"/>
    </row>
    <row r="5155" spans="3:3">
      <c r="C5155" s="311"/>
    </row>
    <row r="5156" spans="3:3">
      <c r="C5156" s="311"/>
    </row>
    <row r="5157" spans="3:3">
      <c r="C5157" s="311"/>
    </row>
    <row r="5158" spans="3:3">
      <c r="C5158" s="311"/>
    </row>
    <row r="5159" spans="3:3">
      <c r="C5159" s="311"/>
    </row>
    <row r="5160" spans="3:3">
      <c r="C5160" s="311"/>
    </row>
    <row r="5161" spans="3:3">
      <c r="C5161" s="311"/>
    </row>
    <row r="5162" spans="3:3">
      <c r="C5162" s="311"/>
    </row>
    <row r="5163" spans="3:3">
      <c r="C5163" s="311"/>
    </row>
    <row r="5164" spans="3:3">
      <c r="C5164" s="311"/>
    </row>
    <row r="5165" spans="3:3">
      <c r="C5165" s="311"/>
    </row>
    <row r="5166" spans="3:3">
      <c r="C5166" s="311"/>
    </row>
    <row r="5167" spans="3:3">
      <c r="C5167" s="311"/>
    </row>
    <row r="5168" spans="3:3">
      <c r="C5168" s="311"/>
    </row>
    <row r="5169" spans="3:3">
      <c r="C5169" s="311"/>
    </row>
    <row r="5170" spans="3:3">
      <c r="C5170" s="311"/>
    </row>
    <row r="5171" spans="3:3">
      <c r="C5171" s="311"/>
    </row>
    <row r="5172" spans="3:3">
      <c r="C5172" s="311"/>
    </row>
    <row r="5173" spans="3:3">
      <c r="C5173" s="311"/>
    </row>
    <row r="5174" spans="3:3">
      <c r="C5174" s="311"/>
    </row>
    <row r="5175" spans="3:3">
      <c r="C5175" s="311"/>
    </row>
    <row r="5176" spans="3:3">
      <c r="C5176" s="311"/>
    </row>
    <row r="5177" spans="3:3">
      <c r="C5177" s="311"/>
    </row>
    <row r="5178" spans="3:3">
      <c r="C5178" s="311"/>
    </row>
    <row r="5179" spans="3:3">
      <c r="C5179" s="311"/>
    </row>
    <row r="5180" spans="3:3">
      <c r="C5180" s="311"/>
    </row>
    <row r="5181" spans="3:3">
      <c r="C5181" s="311"/>
    </row>
    <row r="5182" spans="3:3">
      <c r="C5182" s="311"/>
    </row>
    <row r="5183" spans="3:3">
      <c r="C5183" s="311"/>
    </row>
    <row r="5184" spans="3:3">
      <c r="C5184" s="311"/>
    </row>
    <row r="5185" spans="3:3">
      <c r="C5185" s="311"/>
    </row>
    <row r="5186" spans="3:3">
      <c r="C5186" s="311"/>
    </row>
    <row r="5187" spans="3:3">
      <c r="C5187" s="311"/>
    </row>
    <row r="5188" spans="3:3">
      <c r="C5188" s="311"/>
    </row>
    <row r="5189" spans="3:3">
      <c r="C5189" s="311"/>
    </row>
    <row r="5190" spans="3:3">
      <c r="C5190" s="311"/>
    </row>
    <row r="5191" spans="3:3">
      <c r="C5191" s="311"/>
    </row>
    <row r="5192" spans="3:3">
      <c r="C5192" s="311"/>
    </row>
    <row r="5193" spans="3:3">
      <c r="C5193" s="311"/>
    </row>
    <row r="5194" spans="3:3">
      <c r="C5194" s="311"/>
    </row>
    <row r="5195" spans="3:3">
      <c r="C5195" s="311"/>
    </row>
    <row r="5196" spans="3:3">
      <c r="C5196" s="311"/>
    </row>
    <row r="5197" spans="3:3">
      <c r="C5197" s="311"/>
    </row>
    <row r="5198" spans="3:3">
      <c r="C5198" s="311"/>
    </row>
    <row r="5199" spans="3:3">
      <c r="C5199" s="311"/>
    </row>
    <row r="5200" spans="3:3">
      <c r="C5200" s="311"/>
    </row>
    <row r="5201" spans="3:3">
      <c r="C5201" s="311"/>
    </row>
    <row r="5202" spans="3:3">
      <c r="C5202" s="311"/>
    </row>
    <row r="5203" spans="3:3">
      <c r="C5203" s="311"/>
    </row>
    <row r="5204" spans="3:3">
      <c r="C5204" s="311"/>
    </row>
    <row r="5205" spans="3:3">
      <c r="C5205" s="311"/>
    </row>
    <row r="5206" spans="3:3">
      <c r="C5206" s="311"/>
    </row>
    <row r="5207" spans="3:3">
      <c r="C5207" s="311"/>
    </row>
    <row r="5208" spans="3:3">
      <c r="C5208" s="311"/>
    </row>
    <row r="5209" spans="3:3">
      <c r="C5209" s="311"/>
    </row>
    <row r="5210" spans="3:3">
      <c r="C5210" s="311"/>
    </row>
    <row r="5211" spans="3:3">
      <c r="C5211" s="311"/>
    </row>
    <row r="5212" spans="3:3">
      <c r="C5212" s="311"/>
    </row>
    <row r="5213" spans="3:3">
      <c r="C5213" s="311"/>
    </row>
    <row r="5214" spans="3:3">
      <c r="C5214" s="311"/>
    </row>
    <row r="5215" spans="3:3">
      <c r="C5215" s="311"/>
    </row>
    <row r="5216" spans="3:3">
      <c r="C5216" s="311"/>
    </row>
    <row r="5217" spans="3:3">
      <c r="C5217" s="311"/>
    </row>
    <row r="5218" spans="3:3">
      <c r="C5218" s="311"/>
    </row>
    <row r="5219" spans="3:3">
      <c r="C5219" s="311"/>
    </row>
    <row r="5220" spans="3:3">
      <c r="C5220" s="311"/>
    </row>
    <row r="5221" spans="3:3">
      <c r="C5221" s="311"/>
    </row>
    <row r="5222" spans="3:3">
      <c r="C5222" s="311"/>
    </row>
    <row r="5223" spans="3:3">
      <c r="C5223" s="311"/>
    </row>
    <row r="5224" spans="3:3">
      <c r="C5224" s="311"/>
    </row>
    <row r="5225" spans="3:3">
      <c r="C5225" s="311"/>
    </row>
    <row r="5226" spans="3:3">
      <c r="C5226" s="311"/>
    </row>
    <row r="5227" spans="3:3">
      <c r="C5227" s="311"/>
    </row>
    <row r="5228" spans="3:3">
      <c r="C5228" s="311"/>
    </row>
    <row r="5229" spans="3:3">
      <c r="C5229" s="311"/>
    </row>
    <row r="5230" spans="3:3">
      <c r="C5230" s="311"/>
    </row>
    <row r="5231" spans="3:3">
      <c r="C5231" s="311"/>
    </row>
    <row r="5232" spans="3:3">
      <c r="C5232" s="311"/>
    </row>
    <row r="5233" spans="3:3">
      <c r="C5233" s="311"/>
    </row>
    <row r="5234" spans="3:3">
      <c r="C5234" s="311"/>
    </row>
    <row r="5235" spans="3:3">
      <c r="C5235" s="311"/>
    </row>
    <row r="5236" spans="3:3">
      <c r="C5236" s="311"/>
    </row>
    <row r="5237" spans="3:3">
      <c r="C5237" s="311"/>
    </row>
    <row r="5238" spans="3:3">
      <c r="C5238" s="311"/>
    </row>
    <row r="5239" spans="3:3">
      <c r="C5239" s="311"/>
    </row>
    <row r="5240" spans="3:3">
      <c r="C5240" s="311"/>
    </row>
    <row r="5241" spans="3:3">
      <c r="C5241" s="311"/>
    </row>
    <row r="5242" spans="3:3">
      <c r="C5242" s="311"/>
    </row>
    <row r="5243" spans="3:3">
      <c r="C5243" s="311"/>
    </row>
    <row r="5244" spans="3:3">
      <c r="C5244" s="311"/>
    </row>
    <row r="5245" spans="3:3">
      <c r="C5245" s="311"/>
    </row>
    <row r="5246" spans="3:3">
      <c r="C5246" s="311"/>
    </row>
    <row r="5247" spans="3:3">
      <c r="C5247" s="311"/>
    </row>
    <row r="5248" spans="3:3">
      <c r="C5248" s="311"/>
    </row>
    <row r="5249" spans="3:3">
      <c r="C5249" s="311"/>
    </row>
    <row r="5250" spans="3:3">
      <c r="C5250" s="311"/>
    </row>
    <row r="5251" spans="3:3">
      <c r="C5251" s="311"/>
    </row>
    <row r="5252" spans="3:3">
      <c r="C5252" s="311"/>
    </row>
    <row r="5253" spans="3:3">
      <c r="C5253" s="311"/>
    </row>
    <row r="5254" spans="3:3">
      <c r="C5254" s="311"/>
    </row>
    <row r="5255" spans="3:3">
      <c r="C5255" s="311"/>
    </row>
    <row r="5256" spans="3:3">
      <c r="C5256" s="311"/>
    </row>
    <row r="5257" spans="3:3">
      <c r="C5257" s="311"/>
    </row>
    <row r="5258" spans="3:3">
      <c r="C5258" s="311"/>
    </row>
    <row r="5259" spans="3:3">
      <c r="C5259" s="311"/>
    </row>
    <row r="5260" spans="3:3">
      <c r="C5260" s="311"/>
    </row>
    <row r="5261" spans="3:3">
      <c r="C5261" s="311"/>
    </row>
    <row r="5262" spans="3:3">
      <c r="C5262" s="311"/>
    </row>
    <row r="5263" spans="3:3">
      <c r="C5263" s="311"/>
    </row>
    <row r="5264" spans="3:3">
      <c r="C5264" s="311"/>
    </row>
    <row r="5265" spans="3:3">
      <c r="C5265" s="311"/>
    </row>
    <row r="5266" spans="3:3">
      <c r="C5266" s="311"/>
    </row>
    <row r="5267" spans="3:3">
      <c r="C5267" s="311"/>
    </row>
    <row r="5268" spans="3:3">
      <c r="C5268" s="311"/>
    </row>
    <row r="5269" spans="3:3">
      <c r="C5269" s="311"/>
    </row>
    <row r="5270" spans="3:3">
      <c r="C5270" s="311"/>
    </row>
    <row r="5271" spans="3:3">
      <c r="C5271" s="311"/>
    </row>
    <row r="5272" spans="3:3">
      <c r="C5272" s="311"/>
    </row>
    <row r="5273" spans="3:3">
      <c r="C5273" s="311"/>
    </row>
    <row r="5274" spans="3:3">
      <c r="C5274" s="311"/>
    </row>
    <row r="5275" spans="3:3">
      <c r="C5275" s="311"/>
    </row>
    <row r="5276" spans="3:3">
      <c r="C5276" s="311"/>
    </row>
    <row r="5277" spans="3:3">
      <c r="C5277" s="311"/>
    </row>
    <row r="5278" spans="3:3">
      <c r="C5278" s="311"/>
    </row>
    <row r="5279" spans="3:3">
      <c r="C5279" s="311"/>
    </row>
    <row r="5280" spans="3:3">
      <c r="C5280" s="311"/>
    </row>
    <row r="5281" spans="3:3">
      <c r="C5281" s="311"/>
    </row>
    <row r="5282" spans="3:3">
      <c r="C5282" s="311"/>
    </row>
    <row r="5283" spans="3:3">
      <c r="C5283" s="311"/>
    </row>
    <row r="5284" spans="3:3">
      <c r="C5284" s="311"/>
    </row>
    <row r="5285" spans="3:3">
      <c r="C5285" s="311"/>
    </row>
    <row r="5286" spans="3:3">
      <c r="C5286" s="311"/>
    </row>
    <row r="5287" spans="3:3">
      <c r="C5287" s="311"/>
    </row>
    <row r="5288" spans="3:3">
      <c r="C5288" s="311"/>
    </row>
    <row r="5289" spans="3:3">
      <c r="C5289" s="311"/>
    </row>
    <row r="5290" spans="3:3">
      <c r="C5290" s="311"/>
    </row>
    <row r="5291" spans="3:3">
      <c r="C5291" s="311"/>
    </row>
    <row r="5292" spans="3:3">
      <c r="C5292" s="311"/>
    </row>
    <row r="5293" spans="3:3">
      <c r="C5293" s="311"/>
    </row>
    <row r="5294" spans="3:3">
      <c r="C5294" s="311"/>
    </row>
    <row r="5295" spans="3:3">
      <c r="C5295" s="311"/>
    </row>
    <row r="5296" spans="3:3">
      <c r="C5296" s="311"/>
    </row>
    <row r="5297" spans="3:3">
      <c r="C5297" s="311"/>
    </row>
    <row r="5298" spans="3:3">
      <c r="C5298" s="311"/>
    </row>
    <row r="5299" spans="3:3">
      <c r="C5299" s="311"/>
    </row>
    <row r="5300" spans="3:3">
      <c r="C5300" s="311"/>
    </row>
    <row r="5301" spans="3:3">
      <c r="C5301" s="311"/>
    </row>
    <row r="5302" spans="3:3">
      <c r="C5302" s="311"/>
    </row>
    <row r="5303" spans="3:3">
      <c r="C5303" s="311"/>
    </row>
    <row r="5304" spans="3:3">
      <c r="C5304" s="311"/>
    </row>
    <row r="5305" spans="3:3">
      <c r="C5305" s="311"/>
    </row>
    <row r="5306" spans="3:3">
      <c r="C5306" s="311"/>
    </row>
    <row r="5307" spans="3:3">
      <c r="C5307" s="311"/>
    </row>
    <row r="5308" spans="3:3">
      <c r="C5308" s="311"/>
    </row>
    <row r="5309" spans="3:3">
      <c r="C5309" s="311"/>
    </row>
    <row r="5310" spans="3:3">
      <c r="C5310" s="311"/>
    </row>
    <row r="5311" spans="3:3">
      <c r="C5311" s="311"/>
    </row>
    <row r="5312" spans="3:3">
      <c r="C5312" s="311"/>
    </row>
    <row r="5313" spans="3:3">
      <c r="C5313" s="311"/>
    </row>
    <row r="5314" spans="3:3">
      <c r="C5314" s="311"/>
    </row>
    <row r="5315" spans="3:3">
      <c r="C5315" s="311"/>
    </row>
    <row r="5316" spans="3:3">
      <c r="C5316" s="311"/>
    </row>
    <row r="5317" spans="3:3">
      <c r="C5317" s="311"/>
    </row>
    <row r="5318" spans="3:3">
      <c r="C5318" s="311"/>
    </row>
    <row r="5319" spans="3:3">
      <c r="C5319" s="311"/>
    </row>
    <row r="5320" spans="3:3">
      <c r="C5320" s="311"/>
    </row>
    <row r="5321" spans="3:3">
      <c r="C5321" s="311"/>
    </row>
    <row r="5322" spans="3:3">
      <c r="C5322" s="311"/>
    </row>
    <row r="5323" spans="3:3">
      <c r="C5323" s="311"/>
    </row>
    <row r="5324" spans="3:3">
      <c r="C5324" s="311"/>
    </row>
    <row r="5325" spans="3:3">
      <c r="C5325" s="311"/>
    </row>
    <row r="5326" spans="3:3">
      <c r="C5326" s="311"/>
    </row>
    <row r="5327" spans="3:3">
      <c r="C5327" s="311"/>
    </row>
    <row r="5328" spans="3:3">
      <c r="C5328" s="311"/>
    </row>
    <row r="5329" spans="3:3">
      <c r="C5329" s="311"/>
    </row>
    <row r="5330" spans="3:3">
      <c r="C5330" s="311"/>
    </row>
    <row r="5331" spans="3:3">
      <c r="C5331" s="311"/>
    </row>
    <row r="5332" spans="3:3">
      <c r="C5332" s="311"/>
    </row>
    <row r="5333" spans="3:3">
      <c r="C5333" s="311"/>
    </row>
    <row r="5334" spans="3:3">
      <c r="C5334" s="311"/>
    </row>
    <row r="5335" spans="3:3">
      <c r="C5335" s="311"/>
    </row>
    <row r="5336" spans="3:3">
      <c r="C5336" s="311"/>
    </row>
    <row r="5337" spans="3:3">
      <c r="C5337" s="311"/>
    </row>
    <row r="5338" spans="3:3">
      <c r="C5338" s="311"/>
    </row>
    <row r="5339" spans="3:3">
      <c r="C5339" s="311"/>
    </row>
    <row r="5340" spans="3:3">
      <c r="C5340" s="311"/>
    </row>
    <row r="5341" spans="3:3">
      <c r="C5341" s="311"/>
    </row>
    <row r="5342" spans="3:3">
      <c r="C5342" s="311"/>
    </row>
    <row r="5343" spans="3:3">
      <c r="C5343" s="311"/>
    </row>
    <row r="5344" spans="3:3">
      <c r="C5344" s="311"/>
    </row>
    <row r="5345" spans="3:3">
      <c r="C5345" s="311"/>
    </row>
    <row r="5346" spans="3:3">
      <c r="C5346" s="311"/>
    </row>
    <row r="5347" spans="3:3">
      <c r="C5347" s="311"/>
    </row>
    <row r="5348" spans="3:3">
      <c r="C5348" s="311"/>
    </row>
    <row r="5349" spans="3:3">
      <c r="C5349" s="311"/>
    </row>
    <row r="5350" spans="3:3">
      <c r="C5350" s="311"/>
    </row>
    <row r="5351" spans="3:3">
      <c r="C5351" s="311"/>
    </row>
    <row r="5352" spans="3:3">
      <c r="C5352" s="311"/>
    </row>
    <row r="5353" spans="3:3">
      <c r="C5353" s="311"/>
    </row>
    <row r="5354" spans="3:3">
      <c r="C5354" s="311"/>
    </row>
    <row r="5355" spans="3:3">
      <c r="C5355" s="311"/>
    </row>
    <row r="5356" spans="3:3">
      <c r="C5356" s="311"/>
    </row>
    <row r="5357" spans="3:3">
      <c r="C5357" s="311"/>
    </row>
    <row r="5358" spans="3:3">
      <c r="C5358" s="311"/>
    </row>
    <row r="5359" spans="3:3">
      <c r="C5359" s="311"/>
    </row>
    <row r="5360" spans="3:3">
      <c r="C5360" s="311"/>
    </row>
    <row r="5361" spans="3:3">
      <c r="C5361" s="311"/>
    </row>
    <row r="5362" spans="3:3">
      <c r="C5362" s="311"/>
    </row>
    <row r="5363" spans="3:3">
      <c r="C5363" s="311"/>
    </row>
    <row r="5364" spans="3:3">
      <c r="C5364" s="311"/>
    </row>
    <row r="5365" spans="3:3">
      <c r="C5365" s="311"/>
    </row>
    <row r="5366" spans="3:3">
      <c r="C5366" s="311"/>
    </row>
    <row r="5367" spans="3:3">
      <c r="C5367" s="311"/>
    </row>
    <row r="5368" spans="3:3">
      <c r="C5368" s="311"/>
    </row>
    <row r="5369" spans="3:3">
      <c r="C5369" s="311"/>
    </row>
    <row r="5370" spans="3:3">
      <c r="C5370" s="311"/>
    </row>
    <row r="5371" spans="3:3">
      <c r="C5371" s="311"/>
    </row>
    <row r="5372" spans="3:3">
      <c r="C5372" s="311"/>
    </row>
    <row r="5373" spans="3:3">
      <c r="C5373" s="311"/>
    </row>
    <row r="5374" spans="3:3">
      <c r="C5374" s="311"/>
    </row>
    <row r="5375" spans="3:3">
      <c r="C5375" s="311"/>
    </row>
    <row r="5376" spans="3:3">
      <c r="C5376" s="311"/>
    </row>
    <row r="5377" spans="3:3">
      <c r="C5377" s="311"/>
    </row>
    <row r="5378" spans="3:3">
      <c r="C5378" s="311"/>
    </row>
    <row r="5379" spans="3:3">
      <c r="C5379" s="311"/>
    </row>
    <row r="5380" spans="3:3">
      <c r="C5380" s="311"/>
    </row>
    <row r="5381" spans="3:3">
      <c r="C5381" s="311"/>
    </row>
    <row r="5382" spans="3:3">
      <c r="C5382" s="311"/>
    </row>
    <row r="5383" spans="3:3">
      <c r="C5383" s="311"/>
    </row>
    <row r="5384" spans="3:3">
      <c r="C5384" s="311"/>
    </row>
    <row r="5385" spans="3:3">
      <c r="C5385" s="311"/>
    </row>
    <row r="5386" spans="3:3">
      <c r="C5386" s="311"/>
    </row>
    <row r="5387" spans="3:3">
      <c r="C5387" s="311"/>
    </row>
    <row r="5388" spans="3:3">
      <c r="C5388" s="311"/>
    </row>
    <row r="5389" spans="3:3">
      <c r="C5389" s="311"/>
    </row>
    <row r="5390" spans="3:3">
      <c r="C5390" s="311"/>
    </row>
    <row r="5391" spans="3:3">
      <c r="C5391" s="311"/>
    </row>
    <row r="5392" spans="3:3">
      <c r="C5392" s="311"/>
    </row>
    <row r="5393" spans="3:3">
      <c r="C5393" s="311"/>
    </row>
    <row r="5394" spans="3:3">
      <c r="C5394" s="311"/>
    </row>
    <row r="5395" spans="3:3">
      <c r="C5395" s="311"/>
    </row>
    <row r="5396" spans="3:3">
      <c r="C5396" s="311"/>
    </row>
    <row r="5397" spans="3:3">
      <c r="C5397" s="311"/>
    </row>
    <row r="5398" spans="3:3">
      <c r="C5398" s="311"/>
    </row>
    <row r="5399" spans="3:3">
      <c r="C5399" s="311"/>
    </row>
    <row r="5400" spans="3:3">
      <c r="C5400" s="311"/>
    </row>
    <row r="5401" spans="3:3">
      <c r="C5401" s="311"/>
    </row>
    <row r="5402" spans="3:3">
      <c r="C5402" s="311"/>
    </row>
    <row r="5403" spans="3:3">
      <c r="C5403" s="311"/>
    </row>
    <row r="5404" spans="3:3">
      <c r="C5404" s="311"/>
    </row>
    <row r="5405" spans="3:3">
      <c r="C5405" s="311"/>
    </row>
    <row r="5406" spans="3:3">
      <c r="C5406" s="311"/>
    </row>
    <row r="5407" spans="3:3">
      <c r="C5407" s="311"/>
    </row>
    <row r="5408" spans="3:3">
      <c r="C5408" s="311"/>
    </row>
    <row r="5409" spans="3:3">
      <c r="C5409" s="311"/>
    </row>
    <row r="5410" spans="3:3">
      <c r="C5410" s="311"/>
    </row>
    <row r="5411" spans="3:3">
      <c r="C5411" s="311"/>
    </row>
    <row r="5412" spans="3:3">
      <c r="C5412" s="311"/>
    </row>
    <row r="5413" spans="3:3">
      <c r="C5413" s="311"/>
    </row>
    <row r="5414" spans="3:3">
      <c r="C5414" s="311"/>
    </row>
    <row r="5415" spans="3:3">
      <c r="C5415" s="311"/>
    </row>
    <row r="5416" spans="3:3">
      <c r="C5416" s="311"/>
    </row>
    <row r="5417" spans="3:3">
      <c r="C5417" s="311"/>
    </row>
    <row r="5418" spans="3:3">
      <c r="C5418" s="311"/>
    </row>
    <row r="5419" spans="3:3">
      <c r="C5419" s="311"/>
    </row>
    <row r="5420" spans="3:3">
      <c r="C5420" s="311"/>
    </row>
    <row r="5421" spans="3:3">
      <c r="C5421" s="311"/>
    </row>
    <row r="5422" spans="3:3">
      <c r="C5422" s="311"/>
    </row>
    <row r="5423" spans="3:3">
      <c r="C5423" s="311"/>
    </row>
    <row r="5424" spans="3:3">
      <c r="C5424" s="311"/>
    </row>
    <row r="5425" spans="3:3">
      <c r="C5425" s="311"/>
    </row>
    <row r="5426" spans="3:3">
      <c r="C5426" s="311"/>
    </row>
    <row r="5427" spans="3:3">
      <c r="C5427" s="311"/>
    </row>
    <row r="5428" spans="3:3">
      <c r="C5428" s="311"/>
    </row>
    <row r="5429" spans="3:3">
      <c r="C5429" s="311"/>
    </row>
    <row r="5430" spans="3:3">
      <c r="C5430" s="311"/>
    </row>
    <row r="5431" spans="3:3">
      <c r="C5431" s="311"/>
    </row>
    <row r="5432" spans="3:3">
      <c r="C5432" s="311"/>
    </row>
    <row r="5433" spans="3:3">
      <c r="C5433" s="311"/>
    </row>
    <row r="5434" spans="3:3">
      <c r="C5434" s="311"/>
    </row>
    <row r="5435" spans="3:3">
      <c r="C5435" s="311"/>
    </row>
    <row r="5436" spans="3:3">
      <c r="C5436" s="311"/>
    </row>
    <row r="5437" spans="3:3">
      <c r="C5437" s="311"/>
    </row>
    <row r="5438" spans="3:3">
      <c r="C5438" s="311"/>
    </row>
    <row r="5439" spans="3:3">
      <c r="C5439" s="311"/>
    </row>
    <row r="5440" spans="3:3">
      <c r="C5440" s="311"/>
    </row>
    <row r="5441" spans="3:3">
      <c r="C5441" s="311"/>
    </row>
    <row r="5442" spans="3:3">
      <c r="C5442" s="311"/>
    </row>
    <row r="5443" spans="3:3">
      <c r="C5443" s="311"/>
    </row>
    <row r="5444" spans="3:3">
      <c r="C5444" s="311"/>
    </row>
    <row r="5445" spans="3:3">
      <c r="C5445" s="311"/>
    </row>
    <row r="5446" spans="3:3">
      <c r="C5446" s="311"/>
    </row>
    <row r="5447" spans="3:3">
      <c r="C5447" s="311"/>
    </row>
    <row r="5448" spans="3:3">
      <c r="C5448" s="311"/>
    </row>
    <row r="5449" spans="3:3">
      <c r="C5449" s="311"/>
    </row>
    <row r="5450" spans="3:3">
      <c r="C5450" s="311"/>
    </row>
    <row r="5451" spans="3:3">
      <c r="C5451" s="311"/>
    </row>
    <row r="5452" spans="3:3">
      <c r="C5452" s="311"/>
    </row>
    <row r="5453" spans="3:3">
      <c r="C5453" s="311"/>
    </row>
    <row r="5454" spans="3:3">
      <c r="C5454" s="311"/>
    </row>
    <row r="5455" spans="3:3">
      <c r="C5455" s="311"/>
    </row>
    <row r="5456" spans="3:3">
      <c r="C5456" s="311"/>
    </row>
    <row r="5457" spans="3:3">
      <c r="C5457" s="311"/>
    </row>
    <row r="5458" spans="3:3">
      <c r="C5458" s="311"/>
    </row>
    <row r="5459" spans="3:3">
      <c r="C5459" s="311"/>
    </row>
    <row r="5460" spans="3:3">
      <c r="C5460" s="311"/>
    </row>
    <row r="5461" spans="3:3">
      <c r="C5461" s="311"/>
    </row>
    <row r="5462" spans="3:3">
      <c r="C5462" s="311"/>
    </row>
    <row r="5463" spans="3:3">
      <c r="C5463" s="311"/>
    </row>
    <row r="5464" spans="3:3">
      <c r="C5464" s="311"/>
    </row>
    <row r="5465" spans="3:3">
      <c r="C5465" s="311"/>
    </row>
    <row r="5466" spans="3:3">
      <c r="C5466" s="311"/>
    </row>
    <row r="5467" spans="3:3">
      <c r="C5467" s="311"/>
    </row>
    <row r="5468" spans="3:3">
      <c r="C5468" s="311"/>
    </row>
    <row r="5469" spans="3:3">
      <c r="C5469" s="311"/>
    </row>
    <row r="5470" spans="3:3">
      <c r="C5470" s="311"/>
    </row>
    <row r="5471" spans="3:3">
      <c r="C5471" s="311"/>
    </row>
    <row r="5472" spans="3:3">
      <c r="C5472" s="311"/>
    </row>
    <row r="5473" spans="3:3">
      <c r="C5473" s="311"/>
    </row>
    <row r="5474" spans="3:3">
      <c r="C5474" s="311"/>
    </row>
    <row r="5475" spans="3:3">
      <c r="C5475" s="311"/>
    </row>
    <row r="5476" spans="3:3">
      <c r="C5476" s="311"/>
    </row>
    <row r="5477" spans="3:3">
      <c r="C5477" s="311"/>
    </row>
    <row r="5478" spans="3:3">
      <c r="C5478" s="311"/>
    </row>
    <row r="5479" spans="3:3">
      <c r="C5479" s="311"/>
    </row>
    <row r="5480" spans="3:3">
      <c r="C5480" s="311"/>
    </row>
    <row r="5481" spans="3:3">
      <c r="C5481" s="311"/>
    </row>
    <row r="5482" spans="3:3">
      <c r="C5482" s="311"/>
    </row>
    <row r="5483" spans="3:3">
      <c r="C5483" s="311"/>
    </row>
    <row r="5484" spans="3:3">
      <c r="C5484" s="311"/>
    </row>
    <row r="5485" spans="3:3">
      <c r="C5485" s="311"/>
    </row>
    <row r="5486" spans="3:3">
      <c r="C5486" s="311"/>
    </row>
    <row r="5487" spans="3:3">
      <c r="C5487" s="311"/>
    </row>
    <row r="5488" spans="3:3">
      <c r="C5488" s="311"/>
    </row>
    <row r="5489" spans="3:3">
      <c r="C5489" s="311"/>
    </row>
    <row r="5490" spans="3:3">
      <c r="C5490" s="311"/>
    </row>
    <row r="5491" spans="3:3">
      <c r="C5491" s="311"/>
    </row>
    <row r="5492" spans="3:3">
      <c r="C5492" s="311"/>
    </row>
    <row r="5493" spans="3:3">
      <c r="C5493" s="311"/>
    </row>
    <row r="5494" spans="3:3">
      <c r="C5494" s="311"/>
    </row>
    <row r="5495" spans="3:3">
      <c r="C5495" s="311"/>
    </row>
    <row r="5496" spans="3:3">
      <c r="C5496" s="311"/>
    </row>
    <row r="5497" spans="3:3">
      <c r="C5497" s="311"/>
    </row>
    <row r="5498" spans="3:3">
      <c r="C5498" s="311"/>
    </row>
    <row r="5499" spans="3:3">
      <c r="C5499" s="311"/>
    </row>
    <row r="5500" spans="3:3">
      <c r="C5500" s="311"/>
    </row>
    <row r="5501" spans="3:3">
      <c r="C5501" s="311"/>
    </row>
    <row r="5502" spans="3:3">
      <c r="C5502" s="311"/>
    </row>
    <row r="5503" spans="3:3">
      <c r="C5503" s="311"/>
    </row>
    <row r="5504" spans="3:3">
      <c r="C5504" s="311"/>
    </row>
    <row r="5505" spans="3:3">
      <c r="C5505" s="311"/>
    </row>
    <row r="5506" spans="3:3">
      <c r="C5506" s="311"/>
    </row>
    <row r="5507" spans="3:3">
      <c r="C5507" s="311"/>
    </row>
    <row r="5508" spans="3:3">
      <c r="C5508" s="311"/>
    </row>
    <row r="5509" spans="3:3">
      <c r="C5509" s="311"/>
    </row>
    <row r="5510" spans="3:3">
      <c r="C5510" s="311"/>
    </row>
    <row r="5511" spans="3:3">
      <c r="C5511" s="311"/>
    </row>
    <row r="5512" spans="3:3">
      <c r="C5512" s="311"/>
    </row>
    <row r="5513" spans="3:3">
      <c r="C5513" s="311"/>
    </row>
    <row r="5514" spans="3:3">
      <c r="C5514" s="311"/>
    </row>
    <row r="5515" spans="3:3">
      <c r="C5515" s="311"/>
    </row>
    <row r="5516" spans="3:3">
      <c r="C5516" s="311"/>
    </row>
    <row r="5517" spans="3:3">
      <c r="C5517" s="311"/>
    </row>
    <row r="5518" spans="3:3">
      <c r="C5518" s="311"/>
    </row>
    <row r="5519" spans="3:3">
      <c r="C5519" s="311"/>
    </row>
    <row r="5520" spans="3:3">
      <c r="C5520" s="311"/>
    </row>
    <row r="5521" spans="3:3">
      <c r="C5521" s="311"/>
    </row>
    <row r="5522" spans="3:3">
      <c r="C5522" s="311"/>
    </row>
    <row r="5523" spans="3:3">
      <c r="C5523" s="311"/>
    </row>
    <row r="5524" spans="3:3">
      <c r="C5524" s="311"/>
    </row>
    <row r="5525" spans="3:3">
      <c r="C5525" s="311"/>
    </row>
    <row r="5526" spans="3:3">
      <c r="C5526" s="311"/>
    </row>
    <row r="5527" spans="3:3">
      <c r="C5527" s="311"/>
    </row>
    <row r="5528" spans="3:3">
      <c r="C5528" s="311"/>
    </row>
    <row r="5529" spans="3:3">
      <c r="C5529" s="311"/>
    </row>
    <row r="5530" spans="3:3">
      <c r="C5530" s="311"/>
    </row>
    <row r="5531" spans="3:3">
      <c r="C5531" s="311"/>
    </row>
    <row r="5532" spans="3:3">
      <c r="C5532" s="311"/>
    </row>
    <row r="5533" spans="3:3">
      <c r="C5533" s="311"/>
    </row>
    <row r="5534" spans="3:3">
      <c r="C5534" s="311"/>
    </row>
    <row r="5535" spans="3:3">
      <c r="C5535" s="311"/>
    </row>
    <row r="5536" spans="3:3">
      <c r="C5536" s="311"/>
    </row>
    <row r="5537" spans="3:3">
      <c r="C5537" s="311"/>
    </row>
    <row r="5538" spans="3:3">
      <c r="C5538" s="311"/>
    </row>
    <row r="5539" spans="3:3">
      <c r="C5539" s="311"/>
    </row>
    <row r="5540" spans="3:3">
      <c r="C5540" s="311"/>
    </row>
    <row r="5541" spans="3:3">
      <c r="C5541" s="311"/>
    </row>
    <row r="5542" spans="3:3">
      <c r="C5542" s="311"/>
    </row>
    <row r="5543" spans="3:3">
      <c r="C5543" s="311"/>
    </row>
    <row r="5544" spans="3:3">
      <c r="C5544" s="311"/>
    </row>
    <row r="5545" spans="3:3">
      <c r="C5545" s="311"/>
    </row>
    <row r="5546" spans="3:3">
      <c r="C5546" s="311"/>
    </row>
    <row r="5547" spans="3:3">
      <c r="C5547" s="311"/>
    </row>
    <row r="5548" spans="3:3">
      <c r="C5548" s="311"/>
    </row>
    <row r="5549" spans="3:3">
      <c r="C5549" s="311"/>
    </row>
    <row r="5550" spans="3:3">
      <c r="C5550" s="311"/>
    </row>
    <row r="5551" spans="3:3">
      <c r="C5551" s="311"/>
    </row>
    <row r="5552" spans="3:3">
      <c r="C5552" s="311"/>
    </row>
    <row r="5553" spans="3:3">
      <c r="C5553" s="311"/>
    </row>
    <row r="5554" spans="3:3">
      <c r="C5554" s="311"/>
    </row>
    <row r="5555" spans="3:3">
      <c r="C5555" s="311"/>
    </row>
    <row r="5556" spans="3:3">
      <c r="C5556" s="311"/>
    </row>
    <row r="5557" spans="3:3">
      <c r="C5557" s="311"/>
    </row>
    <row r="5558" spans="3:3">
      <c r="C5558" s="311"/>
    </row>
    <row r="5559" spans="3:3">
      <c r="C5559" s="311"/>
    </row>
    <row r="5560" spans="3:3">
      <c r="C5560" s="311"/>
    </row>
    <row r="5561" spans="3:3">
      <c r="C5561" s="311"/>
    </row>
    <row r="5562" spans="3:3">
      <c r="C5562" s="311"/>
    </row>
    <row r="5563" spans="3:3">
      <c r="C5563" s="311"/>
    </row>
    <row r="5564" spans="3:3">
      <c r="C5564" s="311"/>
    </row>
    <row r="5565" spans="3:3">
      <c r="C5565" s="311"/>
    </row>
    <row r="5566" spans="3:3">
      <c r="C5566" s="311"/>
    </row>
    <row r="5567" spans="3:3">
      <c r="C5567" s="311"/>
    </row>
    <row r="5568" spans="3:3">
      <c r="C5568" s="311"/>
    </row>
    <row r="5569" spans="3:3">
      <c r="C5569" s="311"/>
    </row>
    <row r="5570" spans="3:3">
      <c r="C5570" s="311"/>
    </row>
    <row r="5571" spans="3:3">
      <c r="C5571" s="311"/>
    </row>
    <row r="5572" spans="3:3">
      <c r="C5572" s="311"/>
    </row>
    <row r="5573" spans="3:3">
      <c r="C5573" s="311"/>
    </row>
    <row r="5574" spans="3:3">
      <c r="C5574" s="311"/>
    </row>
    <row r="5575" spans="3:3">
      <c r="C5575" s="311"/>
    </row>
    <row r="5576" spans="3:3">
      <c r="C5576" s="311"/>
    </row>
    <row r="5577" spans="3:3">
      <c r="C5577" s="311"/>
    </row>
    <row r="5578" spans="3:3">
      <c r="C5578" s="311"/>
    </row>
    <row r="5579" spans="3:3">
      <c r="C5579" s="311"/>
    </row>
    <row r="5580" spans="3:3">
      <c r="C5580" s="311"/>
    </row>
    <row r="5581" spans="3:3">
      <c r="C5581" s="311"/>
    </row>
    <row r="5582" spans="3:3">
      <c r="C5582" s="311"/>
    </row>
    <row r="5583" spans="3:3">
      <c r="C5583" s="311"/>
    </row>
    <row r="5584" spans="3:3">
      <c r="C5584" s="311"/>
    </row>
    <row r="5585" spans="3:3">
      <c r="C5585" s="311"/>
    </row>
    <row r="5586" spans="3:3">
      <c r="C5586" s="311"/>
    </row>
    <row r="5587" spans="3:3">
      <c r="C5587" s="311"/>
    </row>
    <row r="5588" spans="3:3">
      <c r="C5588" s="311"/>
    </row>
    <row r="5589" spans="3:3">
      <c r="C5589" s="311"/>
    </row>
    <row r="5590" spans="3:3">
      <c r="C5590" s="311"/>
    </row>
    <row r="5591" spans="3:3">
      <c r="C5591" s="311"/>
    </row>
    <row r="5592" spans="3:3">
      <c r="C5592" s="311"/>
    </row>
    <row r="5593" spans="3:3">
      <c r="C5593" s="311"/>
    </row>
    <row r="5594" spans="3:3">
      <c r="C5594" s="311"/>
    </row>
    <row r="5595" spans="3:3">
      <c r="C5595" s="311"/>
    </row>
    <row r="5596" spans="3:3">
      <c r="C5596" s="311"/>
    </row>
    <row r="5597" spans="3:3">
      <c r="C5597" s="311"/>
    </row>
    <row r="5598" spans="3:3">
      <c r="C5598" s="311"/>
    </row>
    <row r="5599" spans="3:3">
      <c r="C5599" s="311"/>
    </row>
    <row r="5600" spans="3:3">
      <c r="C5600" s="311"/>
    </row>
    <row r="5601" spans="3:3">
      <c r="C5601" s="311"/>
    </row>
    <row r="5602" spans="3:3">
      <c r="C5602" s="311"/>
    </row>
    <row r="5603" spans="3:3">
      <c r="C5603" s="311"/>
    </row>
    <row r="5604" spans="3:3">
      <c r="C5604" s="311"/>
    </row>
    <row r="5605" spans="3:3">
      <c r="C5605" s="311"/>
    </row>
    <row r="5606" spans="3:3">
      <c r="C5606" s="311"/>
    </row>
    <row r="5607" spans="3:3">
      <c r="C5607" s="311"/>
    </row>
    <row r="5608" spans="3:3">
      <c r="C5608" s="311"/>
    </row>
    <row r="5609" spans="3:3">
      <c r="C5609" s="311"/>
    </row>
    <row r="5610" spans="3:3">
      <c r="C5610" s="311"/>
    </row>
    <row r="5611" spans="3:3">
      <c r="C5611" s="311"/>
    </row>
    <row r="5612" spans="3:3">
      <c r="C5612" s="311"/>
    </row>
    <row r="5613" spans="3:3">
      <c r="C5613" s="311"/>
    </row>
    <row r="5614" spans="3:3">
      <c r="C5614" s="311"/>
    </row>
    <row r="5615" spans="3:3">
      <c r="C5615" s="311"/>
    </row>
    <row r="5616" spans="3:3">
      <c r="C5616" s="311"/>
    </row>
    <row r="5617" spans="3:3">
      <c r="C5617" s="311"/>
    </row>
    <row r="5618" spans="3:3">
      <c r="C5618" s="311"/>
    </row>
    <row r="5619" spans="3:3">
      <c r="C5619" s="311"/>
    </row>
    <row r="5620" spans="3:3">
      <c r="C5620" s="311"/>
    </row>
    <row r="5621" spans="3:3">
      <c r="C5621" s="311"/>
    </row>
    <row r="5622" spans="3:3">
      <c r="C5622" s="311"/>
    </row>
    <row r="5623" spans="3:3">
      <c r="C5623" s="311"/>
    </row>
    <row r="5624" spans="3:3">
      <c r="C5624" s="311"/>
    </row>
    <row r="5625" spans="3:3">
      <c r="C5625" s="311"/>
    </row>
    <row r="5626" spans="3:3">
      <c r="C5626" s="311"/>
    </row>
    <row r="5627" spans="3:3">
      <c r="C5627" s="311"/>
    </row>
    <row r="5628" spans="3:3">
      <c r="C5628" s="311"/>
    </row>
    <row r="5629" spans="3:3">
      <c r="C5629" s="311"/>
    </row>
    <row r="5630" spans="3:3">
      <c r="C5630" s="311"/>
    </row>
    <row r="5631" spans="3:3">
      <c r="C5631" s="311"/>
    </row>
    <row r="5632" spans="3:3">
      <c r="C5632" s="311"/>
    </row>
    <row r="5633" spans="3:3">
      <c r="C5633" s="311"/>
    </row>
    <row r="5634" spans="3:3">
      <c r="C5634" s="311"/>
    </row>
    <row r="5635" spans="3:3">
      <c r="C5635" s="311"/>
    </row>
    <row r="5636" spans="3:3">
      <c r="C5636" s="311"/>
    </row>
    <row r="5637" spans="3:3">
      <c r="C5637" s="311"/>
    </row>
    <row r="5638" spans="3:3">
      <c r="C5638" s="311"/>
    </row>
    <row r="5639" spans="3:3">
      <c r="C5639" s="311"/>
    </row>
    <row r="5640" spans="3:3">
      <c r="C5640" s="311"/>
    </row>
    <row r="5641" spans="3:3">
      <c r="C5641" s="311"/>
    </row>
    <row r="5642" spans="3:3">
      <c r="C5642" s="311"/>
    </row>
    <row r="5643" spans="3:3">
      <c r="C5643" s="311"/>
    </row>
    <row r="5644" spans="3:3">
      <c r="C5644" s="311"/>
    </row>
    <row r="5645" spans="3:3">
      <c r="C5645" s="311"/>
    </row>
    <row r="5646" spans="3:3">
      <c r="C5646" s="311"/>
    </row>
    <row r="5647" spans="3:3">
      <c r="C5647" s="311"/>
    </row>
    <row r="5648" spans="3:3">
      <c r="C5648" s="311"/>
    </row>
    <row r="5649" spans="3:3">
      <c r="C5649" s="311"/>
    </row>
    <row r="5650" spans="3:3">
      <c r="C5650" s="311"/>
    </row>
    <row r="5651" spans="3:3">
      <c r="C5651" s="311"/>
    </row>
    <row r="5652" spans="3:3">
      <c r="C5652" s="311"/>
    </row>
    <row r="5653" spans="3:3">
      <c r="C5653" s="311"/>
    </row>
    <row r="5654" spans="3:3">
      <c r="C5654" s="311"/>
    </row>
    <row r="5655" spans="3:3">
      <c r="C5655" s="311"/>
    </row>
    <row r="5656" spans="3:3">
      <c r="C5656" s="311"/>
    </row>
    <row r="5657" spans="3:3">
      <c r="C5657" s="311"/>
    </row>
    <row r="5658" spans="3:3">
      <c r="C5658" s="311"/>
    </row>
    <row r="5659" spans="3:3">
      <c r="C5659" s="311"/>
    </row>
    <row r="5660" spans="3:3">
      <c r="C5660" s="311"/>
    </row>
    <row r="5661" spans="3:3">
      <c r="C5661" s="311"/>
    </row>
    <row r="5662" spans="3:3">
      <c r="C5662" s="311"/>
    </row>
    <row r="5663" spans="3:3">
      <c r="C5663" s="311"/>
    </row>
    <row r="5664" spans="3:3">
      <c r="C5664" s="311"/>
    </row>
    <row r="5665" spans="3:3">
      <c r="C5665" s="311"/>
    </row>
    <row r="5666" spans="3:3">
      <c r="C5666" s="311"/>
    </row>
    <row r="5667" spans="3:3">
      <c r="C5667" s="311"/>
    </row>
    <row r="5668" spans="3:3">
      <c r="C5668" s="311"/>
    </row>
    <row r="5669" spans="3:3">
      <c r="C5669" s="311"/>
    </row>
    <row r="5670" spans="3:3">
      <c r="C5670" s="311"/>
    </row>
    <row r="5671" spans="3:3">
      <c r="C5671" s="311"/>
    </row>
    <row r="5672" spans="3:3">
      <c r="C5672" s="311"/>
    </row>
    <row r="5673" spans="3:3">
      <c r="C5673" s="311"/>
    </row>
    <row r="5674" spans="3:3">
      <c r="C5674" s="311"/>
    </row>
    <row r="5675" spans="3:3">
      <c r="C5675" s="311"/>
    </row>
    <row r="5676" spans="3:3">
      <c r="C5676" s="311"/>
    </row>
    <row r="5677" spans="3:3">
      <c r="C5677" s="311"/>
    </row>
    <row r="5678" spans="3:3">
      <c r="C5678" s="311"/>
    </row>
    <row r="5679" spans="3:3">
      <c r="C5679" s="311"/>
    </row>
    <row r="5680" spans="3:3">
      <c r="C5680" s="311"/>
    </row>
    <row r="5681" spans="3:3">
      <c r="C5681" s="311"/>
    </row>
    <row r="5682" spans="3:3">
      <c r="C5682" s="311"/>
    </row>
    <row r="5683" spans="3:3">
      <c r="C5683" s="311"/>
    </row>
    <row r="5684" spans="3:3">
      <c r="C5684" s="311"/>
    </row>
    <row r="5685" spans="3:3">
      <c r="C5685" s="311"/>
    </row>
    <row r="5686" spans="3:3">
      <c r="C5686" s="311"/>
    </row>
    <row r="5687" spans="3:3">
      <c r="C5687" s="311"/>
    </row>
    <row r="5688" spans="3:3">
      <c r="C5688" s="311"/>
    </row>
    <row r="5689" spans="3:3">
      <c r="C5689" s="311"/>
    </row>
    <row r="5690" spans="3:3">
      <c r="C5690" s="311"/>
    </row>
    <row r="5691" spans="3:3">
      <c r="C5691" s="311"/>
    </row>
    <row r="5692" spans="3:3">
      <c r="C5692" s="311"/>
    </row>
    <row r="5693" spans="3:3">
      <c r="C5693" s="311"/>
    </row>
    <row r="5694" spans="3:3">
      <c r="C5694" s="311"/>
    </row>
    <row r="5695" spans="3:3">
      <c r="C5695" s="311"/>
    </row>
    <row r="5696" spans="3:3">
      <c r="C5696" s="311"/>
    </row>
    <row r="5697" spans="3:3">
      <c r="C5697" s="311"/>
    </row>
    <row r="5698" spans="3:3">
      <c r="C5698" s="311"/>
    </row>
    <row r="5699" spans="3:3">
      <c r="C5699" s="311"/>
    </row>
    <row r="5700" spans="3:3">
      <c r="C5700" s="311"/>
    </row>
    <row r="5701" spans="3:3">
      <c r="C5701" s="311"/>
    </row>
    <row r="5702" spans="3:3">
      <c r="C5702" s="311"/>
    </row>
    <row r="5703" spans="3:3">
      <c r="C5703" s="311"/>
    </row>
    <row r="5704" spans="3:3">
      <c r="C5704" s="311"/>
    </row>
    <row r="5705" spans="3:3">
      <c r="C5705" s="311"/>
    </row>
    <row r="5706" spans="3:3">
      <c r="C5706" s="311"/>
    </row>
    <row r="5707" spans="3:3">
      <c r="C5707" s="311"/>
    </row>
    <row r="5708" spans="3:3">
      <c r="C5708" s="311"/>
    </row>
    <row r="5709" spans="3:3">
      <c r="C5709" s="311"/>
    </row>
    <row r="5710" spans="3:3">
      <c r="C5710" s="311"/>
    </row>
    <row r="5711" spans="3:3">
      <c r="C5711" s="311"/>
    </row>
    <row r="5712" spans="3:3">
      <c r="C5712" s="311"/>
    </row>
    <row r="5713" spans="3:3">
      <c r="C5713" s="311"/>
    </row>
    <row r="5714" spans="3:3">
      <c r="C5714" s="311"/>
    </row>
    <row r="5715" spans="3:3">
      <c r="C5715" s="311"/>
    </row>
    <row r="5716" spans="3:3">
      <c r="C5716" s="311"/>
    </row>
    <row r="5717" spans="3:3">
      <c r="C5717" s="311"/>
    </row>
    <row r="5718" spans="3:3">
      <c r="C5718" s="311"/>
    </row>
    <row r="5719" spans="3:3">
      <c r="C5719" s="311"/>
    </row>
    <row r="5720" spans="3:3">
      <c r="C5720" s="311"/>
    </row>
    <row r="5721" spans="3:3">
      <c r="C5721" s="311"/>
    </row>
    <row r="5722" spans="3:3">
      <c r="C5722" s="311"/>
    </row>
    <row r="5723" spans="3:3">
      <c r="C5723" s="311"/>
    </row>
    <row r="5724" spans="3:3">
      <c r="C5724" s="311"/>
    </row>
    <row r="5725" spans="3:3">
      <c r="C5725" s="311"/>
    </row>
    <row r="5726" spans="3:3">
      <c r="C5726" s="311"/>
    </row>
    <row r="5727" spans="3:3">
      <c r="C5727" s="311"/>
    </row>
    <row r="5728" spans="3:3">
      <c r="C5728" s="311"/>
    </row>
    <row r="5729" spans="3:3">
      <c r="C5729" s="311"/>
    </row>
    <row r="5730" spans="3:3">
      <c r="C5730" s="311"/>
    </row>
    <row r="5731" spans="3:3">
      <c r="C5731" s="311"/>
    </row>
    <row r="5732" spans="3:3">
      <c r="C5732" s="311"/>
    </row>
    <row r="5733" spans="3:3">
      <c r="C5733" s="311"/>
    </row>
    <row r="5734" spans="3:3">
      <c r="C5734" s="311"/>
    </row>
    <row r="5735" spans="3:3">
      <c r="C5735" s="311"/>
    </row>
    <row r="5736" spans="3:3">
      <c r="C5736" s="311"/>
    </row>
    <row r="5737" spans="3:3">
      <c r="C5737" s="311"/>
    </row>
    <row r="5738" spans="3:3">
      <c r="C5738" s="311"/>
    </row>
    <row r="5739" spans="3:3">
      <c r="C5739" s="311"/>
    </row>
    <row r="5740" spans="3:3">
      <c r="C5740" s="311"/>
    </row>
    <row r="5741" spans="3:3">
      <c r="C5741" s="311"/>
    </row>
    <row r="5742" spans="3:3">
      <c r="C5742" s="311"/>
    </row>
    <row r="5743" spans="3:3">
      <c r="C5743" s="311"/>
    </row>
    <row r="5744" spans="3:3">
      <c r="C5744" s="311"/>
    </row>
    <row r="5745" spans="3:3">
      <c r="C5745" s="311"/>
    </row>
    <row r="5746" spans="3:3">
      <c r="C5746" s="311"/>
    </row>
    <row r="5747" spans="3:3">
      <c r="C5747" s="311"/>
    </row>
    <row r="5748" spans="3:3">
      <c r="C5748" s="311"/>
    </row>
    <row r="5749" spans="3:3">
      <c r="C5749" s="311"/>
    </row>
    <row r="5750" spans="3:3">
      <c r="C5750" s="311"/>
    </row>
    <row r="5751" spans="3:3">
      <c r="C5751" s="311"/>
    </row>
    <row r="5752" spans="3:3">
      <c r="C5752" s="311"/>
    </row>
    <row r="5753" spans="3:3">
      <c r="C5753" s="311"/>
    </row>
    <row r="5754" spans="3:3">
      <c r="C5754" s="311"/>
    </row>
    <row r="5755" spans="3:3">
      <c r="C5755" s="311"/>
    </row>
    <row r="5756" spans="3:3">
      <c r="C5756" s="311"/>
    </row>
    <row r="5757" spans="3:3">
      <c r="C5757" s="311"/>
    </row>
    <row r="5758" spans="3:3">
      <c r="C5758" s="311"/>
    </row>
    <row r="5759" spans="3:3">
      <c r="C5759" s="311"/>
    </row>
    <row r="5760" spans="3:3">
      <c r="C5760" s="311"/>
    </row>
    <row r="5761" spans="3:3">
      <c r="C5761" s="311"/>
    </row>
    <row r="5762" spans="3:3">
      <c r="C5762" s="311"/>
    </row>
    <row r="5763" spans="3:3">
      <c r="C5763" s="311"/>
    </row>
    <row r="5764" spans="3:3">
      <c r="C5764" s="311"/>
    </row>
    <row r="5765" spans="3:3">
      <c r="C5765" s="311"/>
    </row>
    <row r="5766" spans="3:3">
      <c r="C5766" s="311"/>
    </row>
    <row r="5767" spans="3:3">
      <c r="C5767" s="311"/>
    </row>
    <row r="5768" spans="3:3">
      <c r="C5768" s="311"/>
    </row>
    <row r="5769" spans="3:3">
      <c r="C5769" s="311"/>
    </row>
    <row r="5770" spans="3:3">
      <c r="C5770" s="311"/>
    </row>
    <row r="5771" spans="3:3">
      <c r="C5771" s="311"/>
    </row>
    <row r="5772" spans="3:3">
      <c r="C5772" s="311"/>
    </row>
    <row r="5773" spans="3:3">
      <c r="C5773" s="311"/>
    </row>
    <row r="5774" spans="3:3">
      <c r="C5774" s="311"/>
    </row>
    <row r="5775" spans="3:3">
      <c r="C5775" s="311"/>
    </row>
    <row r="5776" spans="3:3">
      <c r="C5776" s="311"/>
    </row>
    <row r="5777" spans="3:3">
      <c r="C5777" s="311"/>
    </row>
    <row r="5778" spans="3:3">
      <c r="C5778" s="311"/>
    </row>
    <row r="5779" spans="3:3">
      <c r="C5779" s="311"/>
    </row>
    <row r="5780" spans="3:3">
      <c r="C5780" s="311"/>
    </row>
    <row r="5781" spans="3:3">
      <c r="C5781" s="311"/>
    </row>
    <row r="5782" spans="3:3">
      <c r="C5782" s="311"/>
    </row>
    <row r="5783" spans="3:3">
      <c r="C5783" s="311"/>
    </row>
    <row r="5784" spans="3:3">
      <c r="C5784" s="311"/>
    </row>
    <row r="5785" spans="3:3">
      <c r="C5785" s="311"/>
    </row>
    <row r="5786" spans="3:3">
      <c r="C5786" s="311"/>
    </row>
    <row r="5787" spans="3:3">
      <c r="C5787" s="311"/>
    </row>
    <row r="5788" spans="3:3">
      <c r="C5788" s="311"/>
    </row>
    <row r="5789" spans="3:3">
      <c r="C5789" s="311"/>
    </row>
    <row r="5790" spans="3:3">
      <c r="C5790" s="311"/>
    </row>
    <row r="5791" spans="3:3">
      <c r="C5791" s="311"/>
    </row>
    <row r="5792" spans="3:3">
      <c r="C5792" s="311"/>
    </row>
    <row r="5793" spans="3:3">
      <c r="C5793" s="311"/>
    </row>
    <row r="5794" spans="3:3">
      <c r="C5794" s="311"/>
    </row>
    <row r="5795" spans="3:3">
      <c r="C5795" s="311"/>
    </row>
    <row r="5796" spans="3:3">
      <c r="C5796" s="311"/>
    </row>
    <row r="5797" spans="3:3">
      <c r="C5797" s="311"/>
    </row>
    <row r="5798" spans="3:3">
      <c r="C5798" s="311"/>
    </row>
    <row r="5799" spans="3:3">
      <c r="C5799" s="311"/>
    </row>
    <row r="5800" spans="3:3">
      <c r="C5800" s="311"/>
    </row>
    <row r="5801" spans="3:3">
      <c r="C5801" s="311"/>
    </row>
    <row r="5802" spans="3:3">
      <c r="C5802" s="311"/>
    </row>
    <row r="5803" spans="3:3">
      <c r="C5803" s="311"/>
    </row>
    <row r="5804" spans="3:3">
      <c r="C5804" s="311"/>
    </row>
    <row r="5805" spans="3:3">
      <c r="C5805" s="311"/>
    </row>
    <row r="5806" spans="3:3">
      <c r="C5806" s="311"/>
    </row>
    <row r="5807" spans="3:3">
      <c r="C5807" s="311"/>
    </row>
    <row r="5808" spans="3:3">
      <c r="C5808" s="311"/>
    </row>
    <row r="5809" spans="3:3">
      <c r="C5809" s="311"/>
    </row>
    <row r="5810" spans="3:3">
      <c r="C5810" s="311"/>
    </row>
    <row r="5811" spans="3:3">
      <c r="C5811" s="311"/>
    </row>
    <row r="5812" spans="3:3">
      <c r="C5812" s="311"/>
    </row>
    <row r="5813" spans="3:3">
      <c r="C5813" s="311"/>
    </row>
    <row r="5814" spans="3:3">
      <c r="C5814" s="311"/>
    </row>
    <row r="5815" spans="3:3">
      <c r="C5815" s="311"/>
    </row>
    <row r="5816" spans="3:3">
      <c r="C5816" s="311"/>
    </row>
    <row r="5817" spans="3:3">
      <c r="C5817" s="311"/>
    </row>
    <row r="5818" spans="3:3">
      <c r="C5818" s="311"/>
    </row>
    <row r="5819" spans="3:3">
      <c r="C5819" s="311"/>
    </row>
    <row r="5820" spans="3:3">
      <c r="C5820" s="311"/>
    </row>
    <row r="5821" spans="3:3">
      <c r="C5821" s="311"/>
    </row>
    <row r="5822" spans="3:3">
      <c r="C5822" s="311"/>
    </row>
    <row r="5823" spans="3:3">
      <c r="C5823" s="311"/>
    </row>
    <row r="5824" spans="3:3">
      <c r="C5824" s="311"/>
    </row>
    <row r="5825" spans="3:3">
      <c r="C5825" s="311"/>
    </row>
    <row r="5826" spans="3:3">
      <c r="C5826" s="311"/>
    </row>
    <row r="5827" spans="3:3">
      <c r="C5827" s="311"/>
    </row>
    <row r="5828" spans="3:3">
      <c r="C5828" s="311"/>
    </row>
    <row r="5829" spans="3:3">
      <c r="C5829" s="311"/>
    </row>
    <row r="5830" spans="3:3">
      <c r="C5830" s="311"/>
    </row>
    <row r="5831" spans="3:3">
      <c r="C5831" s="311"/>
    </row>
    <row r="5832" spans="3:3">
      <c r="C5832" s="311"/>
    </row>
    <row r="5833" spans="3:3">
      <c r="C5833" s="311"/>
    </row>
    <row r="5834" spans="3:3">
      <c r="C5834" s="311"/>
    </row>
    <row r="5835" spans="3:3">
      <c r="C5835" s="311"/>
    </row>
    <row r="5836" spans="3:3">
      <c r="C5836" s="311"/>
    </row>
    <row r="5837" spans="3:3">
      <c r="C5837" s="311"/>
    </row>
    <row r="5838" spans="3:3">
      <c r="C5838" s="311"/>
    </row>
    <row r="5839" spans="3:3">
      <c r="C5839" s="311"/>
    </row>
    <row r="5840" spans="3:3">
      <c r="C5840" s="311"/>
    </row>
    <row r="5841" spans="3:3">
      <c r="C5841" s="311"/>
    </row>
    <row r="5842" spans="3:3">
      <c r="C5842" s="311"/>
    </row>
    <row r="5843" spans="3:3">
      <c r="C5843" s="311"/>
    </row>
    <row r="5844" spans="3:3">
      <c r="C5844" s="311"/>
    </row>
    <row r="5845" spans="3:3">
      <c r="C5845" s="311"/>
    </row>
    <row r="5846" spans="3:3">
      <c r="C5846" s="311"/>
    </row>
    <row r="5847" spans="3:3">
      <c r="C5847" s="311"/>
    </row>
    <row r="5848" spans="3:3">
      <c r="C5848" s="311"/>
    </row>
    <row r="5849" spans="3:3">
      <c r="C5849" s="311"/>
    </row>
    <row r="5850" spans="3:3">
      <c r="C5850" s="311"/>
    </row>
    <row r="5851" spans="3:3">
      <c r="C5851" s="311"/>
    </row>
    <row r="5852" spans="3:3">
      <c r="C5852" s="311"/>
    </row>
    <row r="5853" spans="3:3">
      <c r="C5853" s="311"/>
    </row>
    <row r="5854" spans="3:3">
      <c r="C5854" s="311"/>
    </row>
    <row r="5855" spans="3:3">
      <c r="C5855" s="311"/>
    </row>
    <row r="5856" spans="3:3">
      <c r="C5856" s="311"/>
    </row>
    <row r="5857" spans="3:3">
      <c r="C5857" s="311"/>
    </row>
    <row r="5858" spans="3:3">
      <c r="C5858" s="311"/>
    </row>
    <row r="5859" spans="3:3">
      <c r="C5859" s="311"/>
    </row>
    <row r="5860" spans="3:3">
      <c r="C5860" s="311"/>
    </row>
    <row r="5861" spans="3:3">
      <c r="C5861" s="311"/>
    </row>
    <row r="5862" spans="3:3">
      <c r="C5862" s="311"/>
    </row>
    <row r="5863" spans="3:3">
      <c r="C5863" s="311"/>
    </row>
    <row r="5864" spans="3:3">
      <c r="C5864" s="311"/>
    </row>
    <row r="5865" spans="3:3">
      <c r="C5865" s="311"/>
    </row>
    <row r="5866" spans="3:3">
      <c r="C5866" s="311"/>
    </row>
    <row r="5867" spans="3:3">
      <c r="C5867" s="311"/>
    </row>
    <row r="5868" spans="3:3">
      <c r="C5868" s="311"/>
    </row>
    <row r="5869" spans="3:3">
      <c r="C5869" s="311"/>
    </row>
    <row r="5870" spans="3:3">
      <c r="C5870" s="311"/>
    </row>
    <row r="5871" spans="3:3">
      <c r="C5871" s="311"/>
    </row>
    <row r="5872" spans="3:3">
      <c r="C5872" s="311"/>
    </row>
    <row r="5873" spans="3:3">
      <c r="C5873" s="311"/>
    </row>
    <row r="5874" spans="3:3">
      <c r="C5874" s="311"/>
    </row>
    <row r="5875" spans="3:3">
      <c r="C5875" s="311"/>
    </row>
    <row r="5876" spans="3:3">
      <c r="C5876" s="311"/>
    </row>
    <row r="5877" spans="3:3">
      <c r="C5877" s="311"/>
    </row>
    <row r="5878" spans="3:3">
      <c r="C5878" s="311"/>
    </row>
    <row r="5879" spans="3:3">
      <c r="C5879" s="311"/>
    </row>
    <row r="5880" spans="3:3">
      <c r="C5880" s="311"/>
    </row>
    <row r="5881" spans="3:3">
      <c r="C5881" s="311"/>
    </row>
    <row r="5882" spans="3:3">
      <c r="C5882" s="311"/>
    </row>
    <row r="5883" spans="3:3">
      <c r="C5883" s="311"/>
    </row>
    <row r="5884" spans="3:3">
      <c r="C5884" s="311"/>
    </row>
    <row r="5885" spans="3:3">
      <c r="C5885" s="311"/>
    </row>
    <row r="5886" spans="3:3">
      <c r="C5886" s="311"/>
    </row>
    <row r="5887" spans="3:3">
      <c r="C5887" s="311"/>
    </row>
    <row r="5888" spans="3:3">
      <c r="C5888" s="311"/>
    </row>
    <row r="5889" spans="3:3">
      <c r="C5889" s="311"/>
    </row>
    <row r="5890" spans="3:3">
      <c r="C5890" s="311"/>
    </row>
    <row r="5891" spans="3:3">
      <c r="C5891" s="311"/>
    </row>
    <row r="5892" spans="3:3">
      <c r="C5892" s="311"/>
    </row>
    <row r="5893" spans="3:3">
      <c r="C5893" s="311"/>
    </row>
    <row r="5894" spans="3:3">
      <c r="C5894" s="311"/>
    </row>
    <row r="5895" spans="3:3">
      <c r="C5895" s="311"/>
    </row>
    <row r="5896" spans="3:3">
      <c r="C5896" s="311"/>
    </row>
    <row r="5897" spans="3:3">
      <c r="C5897" s="311"/>
    </row>
    <row r="5898" spans="3:3">
      <c r="C5898" s="311"/>
    </row>
    <row r="5899" spans="3:3">
      <c r="C5899" s="311"/>
    </row>
    <row r="5900" spans="3:3">
      <c r="C5900" s="311"/>
    </row>
    <row r="5901" spans="3:3">
      <c r="C5901" s="311"/>
    </row>
    <row r="5902" spans="3:3">
      <c r="C5902" s="311"/>
    </row>
    <row r="5903" spans="3:3">
      <c r="C5903" s="311"/>
    </row>
    <row r="5904" spans="3:3">
      <c r="C5904" s="311"/>
    </row>
    <row r="5905" spans="3:3">
      <c r="C5905" s="311"/>
    </row>
    <row r="5906" spans="3:3">
      <c r="C5906" s="311"/>
    </row>
    <row r="5907" spans="3:3">
      <c r="C5907" s="311"/>
    </row>
    <row r="5908" spans="3:3">
      <c r="C5908" s="311"/>
    </row>
    <row r="5909" spans="3:3">
      <c r="C5909" s="311"/>
    </row>
    <row r="5910" spans="3:3">
      <c r="C5910" s="311"/>
    </row>
    <row r="5911" spans="3:3">
      <c r="C5911" s="311"/>
    </row>
    <row r="5912" spans="3:3">
      <c r="C5912" s="311"/>
    </row>
    <row r="5913" spans="3:3">
      <c r="C5913" s="311"/>
    </row>
    <row r="5914" spans="3:3">
      <c r="C5914" s="311"/>
    </row>
    <row r="5915" spans="3:3">
      <c r="C5915" s="311"/>
    </row>
    <row r="5916" spans="3:3">
      <c r="C5916" s="311"/>
    </row>
    <row r="5917" spans="3:3">
      <c r="C5917" s="311"/>
    </row>
    <row r="5918" spans="3:3">
      <c r="C5918" s="311"/>
    </row>
    <row r="5919" spans="3:3">
      <c r="C5919" s="311"/>
    </row>
    <row r="5920" spans="3:3">
      <c r="C5920" s="311"/>
    </row>
    <row r="5921" spans="3:3">
      <c r="C5921" s="311"/>
    </row>
    <row r="5922" spans="3:3">
      <c r="C5922" s="311"/>
    </row>
    <row r="5923" spans="3:3">
      <c r="C5923" s="311"/>
    </row>
    <row r="5924" spans="3:3">
      <c r="C5924" s="311"/>
    </row>
    <row r="5925" spans="3:3">
      <c r="C5925" s="311"/>
    </row>
    <row r="5926" spans="3:3">
      <c r="C5926" s="311"/>
    </row>
    <row r="5927" spans="3:3">
      <c r="C5927" s="311"/>
    </row>
    <row r="5928" spans="3:3">
      <c r="C5928" s="311"/>
    </row>
    <row r="5929" spans="3:3">
      <c r="C5929" s="311"/>
    </row>
    <row r="5930" spans="3:3">
      <c r="C5930" s="311"/>
    </row>
    <row r="5931" spans="3:3">
      <c r="C5931" s="311"/>
    </row>
    <row r="5932" spans="3:3">
      <c r="C5932" s="311"/>
    </row>
    <row r="5933" spans="3:3">
      <c r="C5933" s="311"/>
    </row>
    <row r="5934" spans="3:3">
      <c r="C5934" s="311"/>
    </row>
    <row r="5935" spans="3:3">
      <c r="C5935" s="311"/>
    </row>
    <row r="5936" spans="3:3">
      <c r="C5936" s="311"/>
    </row>
    <row r="5937" spans="3:3">
      <c r="C5937" s="311"/>
    </row>
    <row r="5938" spans="3:3">
      <c r="C5938" s="311"/>
    </row>
    <row r="5939" spans="3:3">
      <c r="C5939" s="311"/>
    </row>
    <row r="5940" spans="3:3">
      <c r="C5940" s="311"/>
    </row>
    <row r="5941" spans="3:3">
      <c r="C5941" s="311"/>
    </row>
    <row r="5942" spans="3:3">
      <c r="C5942" s="311"/>
    </row>
    <row r="5943" spans="3:3">
      <c r="C5943" s="311"/>
    </row>
    <row r="5944" spans="3:3">
      <c r="C5944" s="311"/>
    </row>
    <row r="5945" spans="3:3">
      <c r="C5945" s="311"/>
    </row>
    <row r="5946" spans="3:3">
      <c r="C5946" s="311"/>
    </row>
    <row r="5947" spans="3:3">
      <c r="C5947" s="311"/>
    </row>
    <row r="5948" spans="3:3">
      <c r="C5948" s="311"/>
    </row>
    <row r="5949" spans="3:3">
      <c r="C5949" s="311"/>
    </row>
    <row r="5950" spans="3:3">
      <c r="C5950" s="311"/>
    </row>
    <row r="5951" spans="3:3">
      <c r="C5951" s="311"/>
    </row>
    <row r="5952" spans="3:3">
      <c r="C5952" s="311"/>
    </row>
    <row r="5953" spans="3:3">
      <c r="C5953" s="311"/>
    </row>
    <row r="5954" spans="3:3">
      <c r="C5954" s="311"/>
    </row>
    <row r="5955" spans="3:3">
      <c r="C5955" s="311"/>
    </row>
    <row r="5956" spans="3:3">
      <c r="C5956" s="311"/>
    </row>
    <row r="5957" spans="3:3">
      <c r="C5957" s="311"/>
    </row>
    <row r="5958" spans="3:3">
      <c r="C5958" s="311"/>
    </row>
    <row r="5959" spans="3:3">
      <c r="C5959" s="311"/>
    </row>
    <row r="5960" spans="3:3">
      <c r="C5960" s="311"/>
    </row>
    <row r="5961" spans="3:3">
      <c r="C5961" s="311"/>
    </row>
    <row r="5962" spans="3:3">
      <c r="C5962" s="311"/>
    </row>
    <row r="5963" spans="3:3">
      <c r="C5963" s="311"/>
    </row>
    <row r="5964" spans="3:3">
      <c r="C5964" s="311"/>
    </row>
    <row r="5965" spans="3:3">
      <c r="C5965" s="311"/>
    </row>
    <row r="5966" spans="3:3">
      <c r="C5966" s="311"/>
    </row>
    <row r="5967" spans="3:3">
      <c r="C5967" s="311"/>
    </row>
    <row r="5968" spans="3:3">
      <c r="C5968" s="311"/>
    </row>
    <row r="5969" spans="3:3">
      <c r="C5969" s="311"/>
    </row>
    <row r="5970" spans="3:3">
      <c r="C5970" s="311"/>
    </row>
    <row r="5971" spans="3:3">
      <c r="C5971" s="311"/>
    </row>
    <row r="5972" spans="3:3">
      <c r="C5972" s="311"/>
    </row>
    <row r="5973" spans="3:3">
      <c r="C5973" s="311"/>
    </row>
    <row r="5974" spans="3:3">
      <c r="C5974" s="311"/>
    </row>
    <row r="5975" spans="3:3">
      <c r="C5975" s="311"/>
    </row>
    <row r="5976" spans="3:3">
      <c r="C5976" s="311"/>
    </row>
    <row r="5977" spans="3:3">
      <c r="C5977" s="311"/>
    </row>
    <row r="5978" spans="3:3">
      <c r="C5978" s="311"/>
    </row>
    <row r="5979" spans="3:3">
      <c r="C5979" s="311"/>
    </row>
    <row r="5980" spans="3:3">
      <c r="C5980" s="311"/>
    </row>
    <row r="5981" spans="3:3">
      <c r="C5981" s="311"/>
    </row>
    <row r="5982" spans="3:3">
      <c r="C5982" s="311"/>
    </row>
    <row r="5983" spans="3:3">
      <c r="C5983" s="311"/>
    </row>
    <row r="5984" spans="3:3">
      <c r="C5984" s="311"/>
    </row>
    <row r="5985" spans="3:3">
      <c r="C5985" s="311"/>
    </row>
    <row r="5986" spans="3:3">
      <c r="C5986" s="311"/>
    </row>
    <row r="5987" spans="3:3">
      <c r="C5987" s="311"/>
    </row>
    <row r="5988" spans="3:3">
      <c r="C5988" s="311"/>
    </row>
    <row r="5989" spans="3:3">
      <c r="C5989" s="311"/>
    </row>
    <row r="5990" spans="3:3">
      <c r="C5990" s="311"/>
    </row>
    <row r="5991" spans="3:3">
      <c r="C5991" s="311"/>
    </row>
    <row r="5992" spans="3:3">
      <c r="C5992" s="311"/>
    </row>
    <row r="5993" spans="3:3">
      <c r="C5993" s="311"/>
    </row>
    <row r="5994" spans="3:3">
      <c r="C5994" s="311"/>
    </row>
    <row r="5995" spans="3:3">
      <c r="C5995" s="311"/>
    </row>
    <row r="5996" spans="3:3">
      <c r="C5996" s="311"/>
    </row>
    <row r="5997" spans="3:3">
      <c r="C5997" s="311"/>
    </row>
    <row r="5998" spans="3:3">
      <c r="C5998" s="311"/>
    </row>
    <row r="5999" spans="3:3">
      <c r="C5999" s="311"/>
    </row>
    <row r="6000" spans="3:3">
      <c r="C6000" s="311"/>
    </row>
    <row r="6001" spans="3:3">
      <c r="C6001" s="311"/>
    </row>
    <row r="6002" spans="3:3">
      <c r="C6002" s="311"/>
    </row>
    <row r="6003" spans="3:3">
      <c r="C6003" s="311"/>
    </row>
    <row r="6004" spans="3:3">
      <c r="C6004" s="311"/>
    </row>
    <row r="6005" spans="3:3">
      <c r="C6005" s="311"/>
    </row>
    <row r="6006" spans="3:3">
      <c r="C6006" s="311"/>
    </row>
    <row r="6007" spans="3:3">
      <c r="C6007" s="311"/>
    </row>
    <row r="6008" spans="3:3">
      <c r="C6008" s="311"/>
    </row>
    <row r="6009" spans="3:3">
      <c r="C6009" s="311"/>
    </row>
    <row r="6010" spans="3:3">
      <c r="C6010" s="311"/>
    </row>
    <row r="6011" spans="3:3">
      <c r="C6011" s="311"/>
    </row>
    <row r="6012" spans="3:3">
      <c r="C6012" s="311"/>
    </row>
    <row r="6013" spans="3:3">
      <c r="C6013" s="311"/>
    </row>
    <row r="6014" spans="3:3">
      <c r="C6014" s="311"/>
    </row>
    <row r="6015" spans="3:3">
      <c r="C6015" s="311"/>
    </row>
    <row r="6016" spans="3:3">
      <c r="C6016" s="311"/>
    </row>
    <row r="6017" spans="3:3">
      <c r="C6017" s="311"/>
    </row>
    <row r="6018" spans="3:3">
      <c r="C6018" s="311"/>
    </row>
    <row r="6019" spans="3:3">
      <c r="C6019" s="311"/>
    </row>
    <row r="6020" spans="3:3">
      <c r="C6020" s="311"/>
    </row>
    <row r="6021" spans="3:3">
      <c r="C6021" s="311"/>
    </row>
    <row r="6022" spans="3:3">
      <c r="C6022" s="311"/>
    </row>
    <row r="6023" spans="3:3">
      <c r="C6023" s="311"/>
    </row>
    <row r="6024" spans="3:3">
      <c r="C6024" s="311"/>
    </row>
    <row r="6025" spans="3:3">
      <c r="C6025" s="311"/>
    </row>
    <row r="6026" spans="3:3">
      <c r="C6026" s="311"/>
    </row>
    <row r="6027" spans="3:3">
      <c r="C6027" s="311"/>
    </row>
    <row r="6028" spans="3:3">
      <c r="C6028" s="311"/>
    </row>
    <row r="6029" spans="3:3">
      <c r="C6029" s="311"/>
    </row>
    <row r="6030" spans="3:3">
      <c r="C6030" s="311"/>
    </row>
    <row r="6031" spans="3:3">
      <c r="C6031" s="311"/>
    </row>
    <row r="6032" spans="3:3">
      <c r="C6032" s="311"/>
    </row>
    <row r="6033" spans="3:3">
      <c r="C6033" s="311"/>
    </row>
    <row r="6034" spans="3:3">
      <c r="C6034" s="311"/>
    </row>
    <row r="6035" spans="3:3">
      <c r="C6035" s="311"/>
    </row>
    <row r="6036" spans="3:3">
      <c r="C6036" s="311"/>
    </row>
    <row r="6037" spans="3:3">
      <c r="C6037" s="311"/>
    </row>
    <row r="6038" spans="3:3">
      <c r="C6038" s="311"/>
    </row>
    <row r="6039" spans="3:3">
      <c r="C6039" s="311"/>
    </row>
    <row r="6040" spans="3:3">
      <c r="C6040" s="311"/>
    </row>
    <row r="6041" spans="3:3">
      <c r="C6041" s="311"/>
    </row>
    <row r="6042" spans="3:3">
      <c r="C6042" s="311"/>
    </row>
    <row r="6043" spans="3:3">
      <c r="C6043" s="311"/>
    </row>
    <row r="6044" spans="3:3">
      <c r="C6044" s="311"/>
    </row>
    <row r="6045" spans="3:3">
      <c r="C6045" s="311"/>
    </row>
    <row r="6046" spans="3:3">
      <c r="C6046" s="311"/>
    </row>
    <row r="6047" spans="3:3">
      <c r="C6047" s="311"/>
    </row>
    <row r="6048" spans="3:3">
      <c r="C6048" s="311"/>
    </row>
    <row r="6049" spans="3:3">
      <c r="C6049" s="311"/>
    </row>
    <row r="6050" spans="3:3">
      <c r="C6050" s="311"/>
    </row>
    <row r="6051" spans="3:3">
      <c r="C6051" s="311"/>
    </row>
    <row r="6052" spans="3:3">
      <c r="C6052" s="311"/>
    </row>
    <row r="6053" spans="3:3">
      <c r="C6053" s="311"/>
    </row>
    <row r="6054" spans="3:3">
      <c r="C6054" s="311"/>
    </row>
    <row r="6055" spans="3:3">
      <c r="C6055" s="311"/>
    </row>
    <row r="6056" spans="3:3">
      <c r="C6056" s="311"/>
    </row>
    <row r="6057" spans="3:3">
      <c r="C6057" s="311"/>
    </row>
    <row r="6058" spans="3:3">
      <c r="C6058" s="311"/>
    </row>
    <row r="6059" spans="3:3">
      <c r="C6059" s="311"/>
    </row>
    <row r="6060" spans="3:3">
      <c r="C6060" s="311"/>
    </row>
    <row r="6061" spans="3:3">
      <c r="C6061" s="311"/>
    </row>
    <row r="6062" spans="3:3">
      <c r="C6062" s="311"/>
    </row>
    <row r="6063" spans="3:3">
      <c r="C6063" s="311"/>
    </row>
    <row r="6064" spans="3:3">
      <c r="C6064" s="311"/>
    </row>
    <row r="6065" spans="3:3">
      <c r="C6065" s="311"/>
    </row>
    <row r="6066" spans="3:3">
      <c r="C6066" s="311"/>
    </row>
    <row r="6067" spans="3:3">
      <c r="C6067" s="311"/>
    </row>
    <row r="6068" spans="3:3">
      <c r="C6068" s="311"/>
    </row>
    <row r="6069" spans="3:3">
      <c r="C6069" s="311"/>
    </row>
    <row r="6070" spans="3:3">
      <c r="C6070" s="311"/>
    </row>
    <row r="6071" spans="3:3">
      <c r="C6071" s="311"/>
    </row>
    <row r="6072" spans="3:3">
      <c r="C6072" s="311"/>
    </row>
    <row r="6073" spans="3:3">
      <c r="C6073" s="311"/>
    </row>
    <row r="6074" spans="3:3">
      <c r="C6074" s="311"/>
    </row>
    <row r="6075" spans="3:3">
      <c r="C6075" s="311"/>
    </row>
    <row r="6076" spans="3:3">
      <c r="C6076" s="311"/>
    </row>
    <row r="6077" spans="3:3">
      <c r="C6077" s="311"/>
    </row>
    <row r="6078" spans="3:3">
      <c r="C6078" s="311"/>
    </row>
    <row r="6079" spans="3:3">
      <c r="C6079" s="311"/>
    </row>
    <row r="6080" spans="3:3">
      <c r="C6080" s="311"/>
    </row>
    <row r="6081" spans="3:3">
      <c r="C6081" s="311"/>
    </row>
    <row r="6082" spans="3:3">
      <c r="C6082" s="311"/>
    </row>
    <row r="6083" spans="3:3">
      <c r="C6083" s="311"/>
    </row>
    <row r="6084" spans="3:3">
      <c r="C6084" s="311"/>
    </row>
    <row r="6085" spans="3:3">
      <c r="C6085" s="311"/>
    </row>
    <row r="6086" spans="3:3">
      <c r="C6086" s="311"/>
    </row>
    <row r="6087" spans="3:3">
      <c r="C6087" s="311"/>
    </row>
    <row r="6088" spans="3:3">
      <c r="C6088" s="311"/>
    </row>
    <row r="6089" spans="3:3">
      <c r="C6089" s="311"/>
    </row>
    <row r="6090" spans="3:3">
      <c r="C6090" s="311"/>
    </row>
    <row r="6091" spans="3:3">
      <c r="C6091" s="311"/>
    </row>
    <row r="6092" spans="3:3">
      <c r="C6092" s="311"/>
    </row>
    <row r="6093" spans="3:3">
      <c r="C6093" s="311"/>
    </row>
    <row r="6094" spans="3:3">
      <c r="C6094" s="311"/>
    </row>
    <row r="6095" spans="3:3">
      <c r="C6095" s="311"/>
    </row>
    <row r="6096" spans="3:3">
      <c r="C6096" s="311"/>
    </row>
    <row r="6097" spans="3:3">
      <c r="C6097" s="311"/>
    </row>
    <row r="6098" spans="3:3">
      <c r="C6098" s="311"/>
    </row>
    <row r="6099" spans="3:3">
      <c r="C6099" s="311"/>
    </row>
    <row r="6100" spans="3:3">
      <c r="C6100" s="311"/>
    </row>
    <row r="6101" spans="3:3">
      <c r="C6101" s="311"/>
    </row>
    <row r="6102" spans="3:3">
      <c r="C6102" s="311"/>
    </row>
    <row r="6103" spans="3:3">
      <c r="C6103" s="311"/>
    </row>
    <row r="6104" spans="3:3">
      <c r="C6104" s="311"/>
    </row>
    <row r="6105" spans="3:3">
      <c r="C6105" s="311"/>
    </row>
    <row r="6106" spans="3:3">
      <c r="C6106" s="311"/>
    </row>
    <row r="6107" spans="3:3">
      <c r="C6107" s="311"/>
    </row>
    <row r="6108" spans="3:3">
      <c r="C6108" s="311"/>
    </row>
    <row r="6109" spans="3:3">
      <c r="C6109" s="311"/>
    </row>
    <row r="6110" spans="3:3">
      <c r="C6110" s="311"/>
    </row>
    <row r="6111" spans="3:3">
      <c r="C6111" s="311"/>
    </row>
    <row r="6112" spans="3:3">
      <c r="C6112" s="311"/>
    </row>
    <row r="6113" spans="3:3">
      <c r="C6113" s="311"/>
    </row>
    <row r="6114" spans="3:3">
      <c r="C6114" s="311"/>
    </row>
    <row r="6115" spans="3:3">
      <c r="C6115" s="311"/>
    </row>
    <row r="6116" spans="3:3">
      <c r="C6116" s="311"/>
    </row>
    <row r="6117" spans="3:3">
      <c r="C6117" s="311"/>
    </row>
    <row r="6118" spans="3:3">
      <c r="C6118" s="311"/>
    </row>
    <row r="6119" spans="3:3">
      <c r="C6119" s="311"/>
    </row>
    <row r="6120" spans="3:3">
      <c r="C6120" s="311"/>
    </row>
    <row r="6121" spans="3:3">
      <c r="C6121" s="311"/>
    </row>
    <row r="6122" spans="3:3">
      <c r="C6122" s="311"/>
    </row>
    <row r="6123" spans="3:3">
      <c r="C6123" s="311"/>
    </row>
    <row r="6124" spans="3:3">
      <c r="C6124" s="311"/>
    </row>
    <row r="6125" spans="3:3">
      <c r="C6125" s="311"/>
    </row>
    <row r="6126" spans="3:3">
      <c r="C6126" s="311"/>
    </row>
    <row r="6127" spans="3:3">
      <c r="C6127" s="311"/>
    </row>
    <row r="6128" spans="3:3">
      <c r="C6128" s="311"/>
    </row>
    <row r="6129" spans="3:3">
      <c r="C6129" s="311"/>
    </row>
    <row r="6130" spans="3:3">
      <c r="C6130" s="311"/>
    </row>
    <row r="6131" spans="3:3">
      <c r="C6131" s="311"/>
    </row>
    <row r="6132" spans="3:3">
      <c r="C6132" s="311"/>
    </row>
    <row r="6133" spans="3:3">
      <c r="C6133" s="311"/>
    </row>
    <row r="6134" spans="3:3">
      <c r="C6134" s="311"/>
    </row>
    <row r="6135" spans="3:3">
      <c r="C6135" s="311"/>
    </row>
    <row r="6136" spans="3:3">
      <c r="C6136" s="311"/>
    </row>
    <row r="6137" spans="3:3">
      <c r="C6137" s="311"/>
    </row>
    <row r="6138" spans="3:3">
      <c r="C6138" s="311"/>
    </row>
    <row r="6139" spans="3:3">
      <c r="C6139" s="311"/>
    </row>
    <row r="6140" spans="3:3">
      <c r="C6140" s="311"/>
    </row>
    <row r="6141" spans="3:3">
      <c r="C6141" s="311"/>
    </row>
    <row r="6142" spans="3:3">
      <c r="C6142" s="311"/>
    </row>
    <row r="6143" spans="3:3">
      <c r="C6143" s="311"/>
    </row>
    <row r="6144" spans="3:3">
      <c r="C6144" s="311"/>
    </row>
    <row r="6145" spans="3:3">
      <c r="C6145" s="311"/>
    </row>
    <row r="6146" spans="3:3">
      <c r="C6146" s="311"/>
    </row>
    <row r="6147" spans="3:3">
      <c r="C6147" s="311"/>
    </row>
    <row r="6148" spans="3:3">
      <c r="C6148" s="311"/>
    </row>
    <row r="6149" spans="3:3">
      <c r="C6149" s="311"/>
    </row>
    <row r="6150" spans="3:3">
      <c r="C6150" s="311"/>
    </row>
    <row r="6151" spans="3:3">
      <c r="C6151" s="311"/>
    </row>
    <row r="6152" spans="3:3">
      <c r="C6152" s="311"/>
    </row>
    <row r="6153" spans="3:3">
      <c r="C6153" s="311"/>
    </row>
    <row r="6154" spans="3:3">
      <c r="C6154" s="311"/>
    </row>
    <row r="6155" spans="3:3">
      <c r="C6155" s="311"/>
    </row>
    <row r="6156" spans="3:3">
      <c r="C6156" s="311"/>
    </row>
    <row r="6157" spans="3:3">
      <c r="C6157" s="311"/>
    </row>
    <row r="6158" spans="3:3">
      <c r="C6158" s="311"/>
    </row>
    <row r="6159" spans="3:3">
      <c r="C6159" s="311"/>
    </row>
    <row r="6160" spans="3:3">
      <c r="C6160" s="311"/>
    </row>
    <row r="6161" spans="3:3">
      <c r="C6161" s="311"/>
    </row>
    <row r="6162" spans="3:3">
      <c r="C6162" s="311"/>
    </row>
    <row r="6163" spans="3:3">
      <c r="C6163" s="311"/>
    </row>
    <row r="6164" spans="3:3">
      <c r="C6164" s="311"/>
    </row>
    <row r="6165" spans="3:3">
      <c r="C6165" s="311"/>
    </row>
    <row r="6166" spans="3:3">
      <c r="C6166" s="311"/>
    </row>
    <row r="6167" spans="3:3">
      <c r="C6167" s="311"/>
    </row>
    <row r="6168" spans="3:3">
      <c r="C6168" s="311"/>
    </row>
    <row r="6169" spans="3:3">
      <c r="C6169" s="311"/>
    </row>
    <row r="6170" spans="3:3">
      <c r="C6170" s="311"/>
    </row>
    <row r="6171" spans="3:3">
      <c r="C6171" s="311"/>
    </row>
    <row r="6172" spans="3:3">
      <c r="C6172" s="311"/>
    </row>
    <row r="6173" spans="3:3">
      <c r="C6173" s="311"/>
    </row>
    <row r="6174" spans="3:3">
      <c r="C6174" s="311"/>
    </row>
    <row r="6175" spans="3:3">
      <c r="C6175" s="311"/>
    </row>
    <row r="6176" spans="3:3">
      <c r="C6176" s="311"/>
    </row>
    <row r="6177" spans="3:3">
      <c r="C6177" s="311"/>
    </row>
    <row r="6178" spans="3:3">
      <c r="C6178" s="311"/>
    </row>
    <row r="6179" spans="3:3">
      <c r="C6179" s="311"/>
    </row>
    <row r="6180" spans="3:3">
      <c r="C6180" s="311"/>
    </row>
    <row r="6181" spans="3:3">
      <c r="C6181" s="311"/>
    </row>
    <row r="6182" spans="3:3">
      <c r="C6182" s="311"/>
    </row>
    <row r="6183" spans="3:3">
      <c r="C6183" s="311"/>
    </row>
    <row r="6184" spans="3:3">
      <c r="C6184" s="311"/>
    </row>
    <row r="6185" spans="3:3">
      <c r="C6185" s="311"/>
    </row>
    <row r="6186" spans="3:3">
      <c r="C6186" s="311"/>
    </row>
    <row r="6187" spans="3:3">
      <c r="C6187" s="311"/>
    </row>
    <row r="6188" spans="3:3">
      <c r="C6188" s="311"/>
    </row>
    <row r="6189" spans="3:3">
      <c r="C6189" s="311"/>
    </row>
    <row r="6190" spans="3:3">
      <c r="C6190" s="311"/>
    </row>
    <row r="6191" spans="3:3">
      <c r="C6191" s="311"/>
    </row>
    <row r="6192" spans="3:3">
      <c r="C6192" s="311"/>
    </row>
    <row r="6193" spans="3:3">
      <c r="C6193" s="311"/>
    </row>
    <row r="6194" spans="3:3">
      <c r="C6194" s="311"/>
    </row>
    <row r="6195" spans="3:3">
      <c r="C6195" s="311"/>
    </row>
    <row r="6196" spans="3:3">
      <c r="C6196" s="311"/>
    </row>
    <row r="6197" spans="3:3">
      <c r="C6197" s="311"/>
    </row>
    <row r="6198" spans="3:3">
      <c r="C6198" s="311"/>
    </row>
    <row r="6199" spans="3:3">
      <c r="C6199" s="311"/>
    </row>
    <row r="6200" spans="3:3">
      <c r="C6200" s="311"/>
    </row>
    <row r="6201" spans="3:3">
      <c r="C6201" s="311"/>
    </row>
    <row r="6202" spans="3:3">
      <c r="C6202" s="311"/>
    </row>
    <row r="6203" spans="3:3">
      <c r="C6203" s="311"/>
    </row>
    <row r="6204" spans="3:3">
      <c r="C6204" s="311"/>
    </row>
    <row r="6205" spans="3:3">
      <c r="C6205" s="311"/>
    </row>
    <row r="6206" spans="3:3">
      <c r="C6206" s="311"/>
    </row>
    <row r="6207" spans="3:3">
      <c r="C6207" s="311"/>
    </row>
    <row r="6208" spans="3:3">
      <c r="C6208" s="311"/>
    </row>
    <row r="6209" spans="3:3">
      <c r="C6209" s="311"/>
    </row>
    <row r="6210" spans="3:3">
      <c r="C6210" s="311"/>
    </row>
    <row r="6211" spans="3:3">
      <c r="C6211" s="311"/>
    </row>
    <row r="6212" spans="3:3">
      <c r="C6212" s="311"/>
    </row>
    <row r="6213" spans="3:3">
      <c r="C6213" s="311"/>
    </row>
    <row r="6214" spans="3:3">
      <c r="C6214" s="311"/>
    </row>
    <row r="6215" spans="3:3">
      <c r="C6215" s="311"/>
    </row>
    <row r="6216" spans="3:3">
      <c r="C6216" s="311"/>
    </row>
    <row r="6217" spans="3:3">
      <c r="C6217" s="311"/>
    </row>
    <row r="6218" spans="3:3">
      <c r="C6218" s="311"/>
    </row>
    <row r="6219" spans="3:3">
      <c r="C6219" s="311"/>
    </row>
    <row r="6220" spans="3:3">
      <c r="C6220" s="311"/>
    </row>
    <row r="6221" spans="3:3">
      <c r="C6221" s="311"/>
    </row>
    <row r="6222" spans="3:3">
      <c r="C6222" s="311"/>
    </row>
    <row r="6223" spans="3:3">
      <c r="C6223" s="311"/>
    </row>
    <row r="6224" spans="3:3">
      <c r="C6224" s="311"/>
    </row>
    <row r="6225" spans="3:3">
      <c r="C6225" s="311"/>
    </row>
    <row r="6226" spans="3:3">
      <c r="C6226" s="311"/>
    </row>
    <row r="6227" spans="3:3">
      <c r="C6227" s="311"/>
    </row>
    <row r="6228" spans="3:3">
      <c r="C6228" s="311"/>
    </row>
    <row r="6229" spans="3:3">
      <c r="C6229" s="311"/>
    </row>
    <row r="6230" spans="3:3">
      <c r="C6230" s="311"/>
    </row>
    <row r="6231" spans="3:3">
      <c r="C6231" s="311"/>
    </row>
    <row r="6232" spans="3:3">
      <c r="C6232" s="311"/>
    </row>
    <row r="6233" spans="3:3">
      <c r="C6233" s="311"/>
    </row>
    <row r="6234" spans="3:3">
      <c r="C6234" s="311"/>
    </row>
    <row r="6235" spans="3:3">
      <c r="C6235" s="311"/>
    </row>
    <row r="6236" spans="3:3">
      <c r="C6236" s="311"/>
    </row>
    <row r="6237" spans="3:3">
      <c r="C6237" s="311"/>
    </row>
    <row r="6238" spans="3:3">
      <c r="C6238" s="311"/>
    </row>
    <row r="6239" spans="3:3">
      <c r="C6239" s="311"/>
    </row>
    <row r="6240" spans="3:3">
      <c r="C6240" s="311"/>
    </row>
    <row r="6241" spans="3:3">
      <c r="C6241" s="311"/>
    </row>
    <row r="6242" spans="3:3">
      <c r="C6242" s="311"/>
    </row>
    <row r="6243" spans="3:3">
      <c r="C6243" s="311"/>
    </row>
    <row r="6244" spans="3:3">
      <c r="C6244" s="311"/>
    </row>
    <row r="6245" spans="3:3">
      <c r="C6245" s="311"/>
    </row>
    <row r="6246" spans="3:3">
      <c r="C6246" s="311"/>
    </row>
    <row r="6247" spans="3:3">
      <c r="C6247" s="311"/>
    </row>
    <row r="6248" spans="3:3">
      <c r="C6248" s="311"/>
    </row>
    <row r="6249" spans="3:3">
      <c r="C6249" s="311"/>
    </row>
    <row r="6250" spans="3:3">
      <c r="C6250" s="311"/>
    </row>
    <row r="6251" spans="3:3">
      <c r="C6251" s="311"/>
    </row>
    <row r="6252" spans="3:3">
      <c r="C6252" s="311"/>
    </row>
    <row r="6253" spans="3:3">
      <c r="C6253" s="311"/>
    </row>
    <row r="6254" spans="3:3">
      <c r="C6254" s="311"/>
    </row>
    <row r="6255" spans="3:3">
      <c r="C6255" s="311"/>
    </row>
    <row r="6256" spans="3:3">
      <c r="C6256" s="311"/>
    </row>
    <row r="6257" spans="3:3">
      <c r="C6257" s="311"/>
    </row>
    <row r="6258" spans="3:3">
      <c r="C6258" s="311"/>
    </row>
    <row r="6259" spans="3:3">
      <c r="C6259" s="311"/>
    </row>
    <row r="6260" spans="3:3">
      <c r="C6260" s="311"/>
    </row>
    <row r="6261" spans="3:3">
      <c r="C6261" s="311"/>
    </row>
    <row r="6262" spans="3:3">
      <c r="C6262" s="311"/>
    </row>
    <row r="6263" spans="3:3">
      <c r="C6263" s="311"/>
    </row>
    <row r="6264" spans="3:3">
      <c r="C6264" s="311"/>
    </row>
    <row r="6265" spans="3:3">
      <c r="C6265" s="311"/>
    </row>
    <row r="6266" spans="3:3">
      <c r="C6266" s="311"/>
    </row>
    <row r="6267" spans="3:3">
      <c r="C6267" s="311"/>
    </row>
    <row r="6268" spans="3:3">
      <c r="C6268" s="311"/>
    </row>
    <row r="6269" spans="3:3">
      <c r="C6269" s="311"/>
    </row>
    <row r="6270" spans="3:3">
      <c r="C6270" s="311"/>
    </row>
    <row r="6271" spans="3:3">
      <c r="C6271" s="311"/>
    </row>
    <row r="6272" spans="3:3">
      <c r="C6272" s="311"/>
    </row>
    <row r="6273" spans="3:3">
      <c r="C6273" s="311"/>
    </row>
    <row r="6274" spans="3:3">
      <c r="C6274" s="311"/>
    </row>
    <row r="6275" spans="3:3">
      <c r="C6275" s="311"/>
    </row>
    <row r="6276" spans="3:3">
      <c r="C6276" s="311"/>
    </row>
    <row r="6277" spans="3:3">
      <c r="C6277" s="311"/>
    </row>
    <row r="6278" spans="3:3">
      <c r="C6278" s="311"/>
    </row>
    <row r="6279" spans="3:3">
      <c r="C6279" s="311"/>
    </row>
    <row r="6280" spans="3:3">
      <c r="C6280" s="311"/>
    </row>
    <row r="6281" spans="3:3">
      <c r="C6281" s="311"/>
    </row>
    <row r="6282" spans="3:3">
      <c r="C6282" s="311"/>
    </row>
    <row r="6283" spans="3:3">
      <c r="C6283" s="311"/>
    </row>
    <row r="6284" spans="3:3">
      <c r="C6284" s="311"/>
    </row>
    <row r="6285" spans="3:3">
      <c r="C6285" s="311"/>
    </row>
    <row r="6286" spans="3:3">
      <c r="C6286" s="311"/>
    </row>
    <row r="6287" spans="3:3">
      <c r="C6287" s="311"/>
    </row>
    <row r="6288" spans="3:3">
      <c r="C6288" s="311"/>
    </row>
    <row r="6289" spans="3:3">
      <c r="C6289" s="311"/>
    </row>
    <row r="6290" spans="3:3">
      <c r="C6290" s="311"/>
    </row>
    <row r="6291" spans="3:3">
      <c r="C6291" s="311"/>
    </row>
    <row r="6292" spans="3:3">
      <c r="C6292" s="311"/>
    </row>
    <row r="6293" spans="3:3">
      <c r="C6293" s="311"/>
    </row>
    <row r="6294" spans="3:3">
      <c r="C6294" s="311"/>
    </row>
    <row r="6295" spans="3:3">
      <c r="C6295" s="311"/>
    </row>
    <row r="6296" spans="3:3">
      <c r="C6296" s="311"/>
    </row>
    <row r="6297" spans="3:3">
      <c r="C6297" s="311"/>
    </row>
    <row r="6298" spans="3:3">
      <c r="C6298" s="311"/>
    </row>
    <row r="6299" spans="3:3">
      <c r="C6299" s="311"/>
    </row>
    <row r="6300" spans="3:3">
      <c r="C6300" s="311"/>
    </row>
    <row r="6301" spans="3:3">
      <c r="C6301" s="311"/>
    </row>
    <row r="6302" spans="3:3">
      <c r="C6302" s="311"/>
    </row>
    <row r="6303" spans="3:3">
      <c r="C6303" s="311"/>
    </row>
    <row r="6304" spans="3:3">
      <c r="C6304" s="311"/>
    </row>
    <row r="6305" spans="3:3">
      <c r="C6305" s="311"/>
    </row>
    <row r="6306" spans="3:3">
      <c r="C6306" s="311"/>
    </row>
    <row r="6307" spans="3:3">
      <c r="C6307" s="311"/>
    </row>
    <row r="6308" spans="3:3">
      <c r="C6308" s="311"/>
    </row>
    <row r="6309" spans="3:3">
      <c r="C6309" s="311"/>
    </row>
    <row r="6310" spans="3:3">
      <c r="C6310" s="311"/>
    </row>
    <row r="6311" spans="3:3">
      <c r="C6311" s="311"/>
    </row>
    <row r="6312" spans="3:3">
      <c r="C6312" s="311"/>
    </row>
    <row r="6313" spans="3:3">
      <c r="C6313" s="311"/>
    </row>
    <row r="6314" spans="3:3">
      <c r="C6314" s="311"/>
    </row>
    <row r="6315" spans="3:3">
      <c r="C6315" s="311"/>
    </row>
    <row r="6316" spans="3:3">
      <c r="C6316" s="311"/>
    </row>
    <row r="6317" spans="3:3">
      <c r="C6317" s="311"/>
    </row>
    <row r="6318" spans="3:3">
      <c r="C6318" s="311"/>
    </row>
    <row r="6319" spans="3:3">
      <c r="C6319" s="311"/>
    </row>
    <row r="6320" spans="3:3">
      <c r="C6320" s="311"/>
    </row>
    <row r="6321" spans="3:3">
      <c r="C6321" s="311"/>
    </row>
    <row r="6322" spans="3:3">
      <c r="C6322" s="311"/>
    </row>
    <row r="6323" spans="3:3">
      <c r="C6323" s="311"/>
    </row>
    <row r="6324" spans="3:3">
      <c r="C6324" s="311"/>
    </row>
    <row r="6325" spans="3:3">
      <c r="C6325" s="311"/>
    </row>
    <row r="6326" spans="3:3">
      <c r="C6326" s="311"/>
    </row>
    <row r="6327" spans="3:3">
      <c r="C6327" s="311"/>
    </row>
    <row r="6328" spans="3:3">
      <c r="C6328" s="311"/>
    </row>
    <row r="6329" spans="3:3">
      <c r="C6329" s="311"/>
    </row>
    <row r="6330" spans="3:3">
      <c r="C6330" s="311"/>
    </row>
    <row r="6331" spans="3:3">
      <c r="C6331" s="311"/>
    </row>
    <row r="6332" spans="3:3">
      <c r="C6332" s="311"/>
    </row>
    <row r="6333" spans="3:3">
      <c r="C6333" s="311"/>
    </row>
    <row r="6334" spans="3:3">
      <c r="C6334" s="311"/>
    </row>
    <row r="6335" spans="3:3">
      <c r="C6335" s="311"/>
    </row>
    <row r="6336" spans="3:3">
      <c r="C6336" s="311"/>
    </row>
    <row r="6337" spans="3:3">
      <c r="C6337" s="311"/>
    </row>
    <row r="6338" spans="3:3">
      <c r="C6338" s="311"/>
    </row>
    <row r="6339" spans="3:3">
      <c r="C6339" s="311"/>
    </row>
    <row r="6340" spans="3:3">
      <c r="C6340" s="311"/>
    </row>
    <row r="6341" spans="3:3">
      <c r="C6341" s="311"/>
    </row>
    <row r="6342" spans="3:3">
      <c r="C6342" s="311"/>
    </row>
    <row r="6343" spans="3:3">
      <c r="C6343" s="311"/>
    </row>
    <row r="6344" spans="3:3">
      <c r="C6344" s="311"/>
    </row>
    <row r="6345" spans="3:3">
      <c r="C6345" s="311"/>
    </row>
    <row r="6346" spans="3:3">
      <c r="C6346" s="311"/>
    </row>
    <row r="6347" spans="3:3">
      <c r="C6347" s="311"/>
    </row>
    <row r="6348" spans="3:3">
      <c r="C6348" s="311"/>
    </row>
    <row r="6349" spans="3:3">
      <c r="C6349" s="311"/>
    </row>
    <row r="6350" spans="3:3">
      <c r="C6350" s="311"/>
    </row>
    <row r="6351" spans="3:3">
      <c r="C6351" s="311"/>
    </row>
    <row r="6352" spans="3:3">
      <c r="C6352" s="311"/>
    </row>
    <row r="6353" spans="3:3">
      <c r="C6353" s="311"/>
    </row>
    <row r="6354" spans="3:3">
      <c r="C6354" s="311"/>
    </row>
    <row r="6355" spans="3:3">
      <c r="C6355" s="311"/>
    </row>
    <row r="6356" spans="3:3">
      <c r="C6356" s="311"/>
    </row>
    <row r="6357" spans="3:3">
      <c r="C6357" s="311"/>
    </row>
    <row r="6358" spans="3:3">
      <c r="C6358" s="311"/>
    </row>
    <row r="6359" spans="3:3">
      <c r="C6359" s="311"/>
    </row>
    <row r="6360" spans="3:3">
      <c r="C6360" s="311"/>
    </row>
    <row r="6361" spans="3:3">
      <c r="C6361" s="311"/>
    </row>
    <row r="6362" spans="3:3">
      <c r="C6362" s="311"/>
    </row>
    <row r="6363" spans="3:3">
      <c r="C6363" s="311"/>
    </row>
    <row r="6364" spans="3:3">
      <c r="C6364" s="311"/>
    </row>
    <row r="6365" spans="3:3">
      <c r="C6365" s="311"/>
    </row>
    <row r="6366" spans="3:3">
      <c r="C6366" s="311"/>
    </row>
    <row r="6367" spans="3:3">
      <c r="C6367" s="311"/>
    </row>
    <row r="6368" spans="3:3">
      <c r="C6368" s="311"/>
    </row>
    <row r="6369" spans="3:3">
      <c r="C6369" s="311"/>
    </row>
    <row r="6370" spans="3:3">
      <c r="C6370" s="311"/>
    </row>
    <row r="6371" spans="3:3">
      <c r="C6371" s="311"/>
    </row>
    <row r="6372" spans="3:3">
      <c r="C6372" s="311"/>
    </row>
    <row r="6373" spans="3:3">
      <c r="C6373" s="311"/>
    </row>
    <row r="6374" spans="3:3">
      <c r="C6374" s="311"/>
    </row>
    <row r="6375" spans="3:3">
      <c r="C6375" s="311"/>
    </row>
    <row r="6376" spans="3:3">
      <c r="C6376" s="311"/>
    </row>
    <row r="6377" spans="3:3">
      <c r="C6377" s="311"/>
    </row>
    <row r="6378" spans="3:3">
      <c r="C6378" s="311"/>
    </row>
    <row r="6379" spans="3:3">
      <c r="C6379" s="311"/>
    </row>
    <row r="6380" spans="3:3">
      <c r="C6380" s="311"/>
    </row>
    <row r="6381" spans="3:3">
      <c r="C6381" s="311"/>
    </row>
    <row r="6382" spans="3:3">
      <c r="C6382" s="311"/>
    </row>
    <row r="6383" spans="3:3">
      <c r="C6383" s="311"/>
    </row>
    <row r="6384" spans="3:3">
      <c r="C6384" s="311"/>
    </row>
    <row r="6385" spans="3:3">
      <c r="C6385" s="311"/>
    </row>
    <row r="6386" spans="3:3">
      <c r="C6386" s="311"/>
    </row>
    <row r="6387" spans="3:3">
      <c r="C6387" s="311"/>
    </row>
    <row r="6388" spans="3:3">
      <c r="C6388" s="311"/>
    </row>
    <row r="6389" spans="3:3">
      <c r="C6389" s="311"/>
    </row>
    <row r="6390" spans="3:3">
      <c r="C6390" s="311"/>
    </row>
    <row r="6391" spans="3:3">
      <c r="C6391" s="311"/>
    </row>
    <row r="6392" spans="3:3">
      <c r="C6392" s="311"/>
    </row>
    <row r="6393" spans="3:3">
      <c r="C6393" s="311"/>
    </row>
    <row r="6394" spans="3:3">
      <c r="C6394" s="311"/>
    </row>
    <row r="6395" spans="3:3">
      <c r="C6395" s="311"/>
    </row>
    <row r="6396" spans="3:3">
      <c r="C6396" s="311"/>
    </row>
    <row r="6397" spans="3:3">
      <c r="C6397" s="311"/>
    </row>
    <row r="6398" spans="3:3">
      <c r="C6398" s="311"/>
    </row>
    <row r="6399" spans="3:3">
      <c r="C6399" s="311"/>
    </row>
    <row r="6400" spans="3:3">
      <c r="C6400" s="311"/>
    </row>
    <row r="6401" spans="3:3">
      <c r="C6401" s="311"/>
    </row>
    <row r="6402" spans="3:3">
      <c r="C6402" s="311"/>
    </row>
    <row r="6403" spans="3:3">
      <c r="C6403" s="311"/>
    </row>
    <row r="6404" spans="3:3">
      <c r="C6404" s="311"/>
    </row>
    <row r="6405" spans="3:3">
      <c r="C6405" s="311"/>
    </row>
    <row r="6406" spans="3:3">
      <c r="C6406" s="311"/>
    </row>
    <row r="6407" spans="3:3">
      <c r="C6407" s="311"/>
    </row>
    <row r="6408" spans="3:3">
      <c r="C6408" s="311"/>
    </row>
    <row r="6409" spans="3:3">
      <c r="C6409" s="311"/>
    </row>
    <row r="6410" spans="3:3">
      <c r="C6410" s="311"/>
    </row>
    <row r="6411" spans="3:3">
      <c r="C6411" s="311"/>
    </row>
    <row r="6412" spans="3:3">
      <c r="C6412" s="311"/>
    </row>
    <row r="6413" spans="3:3">
      <c r="C6413" s="311"/>
    </row>
    <row r="6414" spans="3:3">
      <c r="C6414" s="311"/>
    </row>
    <row r="6415" spans="3:3">
      <c r="C6415" s="311"/>
    </row>
    <row r="6416" spans="3:3">
      <c r="C6416" s="311"/>
    </row>
    <row r="6417" spans="3:3">
      <c r="C6417" s="311"/>
    </row>
    <row r="6418" spans="3:3">
      <c r="C6418" s="311"/>
    </row>
    <row r="6419" spans="3:3">
      <c r="C6419" s="311"/>
    </row>
    <row r="6420" spans="3:3">
      <c r="C6420" s="311"/>
    </row>
    <row r="6421" spans="3:3">
      <c r="C6421" s="311"/>
    </row>
    <row r="6422" spans="3:3">
      <c r="C6422" s="311"/>
    </row>
    <row r="6423" spans="3:3">
      <c r="C6423" s="311"/>
    </row>
    <row r="6424" spans="3:3">
      <c r="C6424" s="311"/>
    </row>
    <row r="6425" spans="3:3">
      <c r="C6425" s="311"/>
    </row>
    <row r="6426" spans="3:3">
      <c r="C6426" s="311"/>
    </row>
    <row r="6427" spans="3:3">
      <c r="C6427" s="311"/>
    </row>
    <row r="6428" spans="3:3">
      <c r="C6428" s="311"/>
    </row>
    <row r="6429" spans="3:3">
      <c r="C6429" s="311"/>
    </row>
    <row r="6430" spans="3:3">
      <c r="C6430" s="311"/>
    </row>
    <row r="6431" spans="3:3">
      <c r="C6431" s="311"/>
    </row>
    <row r="6432" spans="3:3">
      <c r="C6432" s="311"/>
    </row>
    <row r="6433" spans="3:3">
      <c r="C6433" s="311"/>
    </row>
    <row r="6434" spans="3:3">
      <c r="C6434" s="311"/>
    </row>
    <row r="6435" spans="3:3">
      <c r="C6435" s="311"/>
    </row>
    <row r="6436" spans="3:3">
      <c r="C6436" s="311"/>
    </row>
    <row r="6437" spans="3:3">
      <c r="C6437" s="311"/>
    </row>
    <row r="6438" spans="3:3">
      <c r="C6438" s="311"/>
    </row>
    <row r="6439" spans="3:3">
      <c r="C6439" s="311"/>
    </row>
    <row r="6440" spans="3:3">
      <c r="C6440" s="311"/>
    </row>
    <row r="6441" spans="3:3">
      <c r="C6441" s="311"/>
    </row>
    <row r="6442" spans="3:3">
      <c r="C6442" s="311"/>
    </row>
    <row r="6443" spans="3:3">
      <c r="C6443" s="311"/>
    </row>
    <row r="6444" spans="3:3">
      <c r="C6444" s="311"/>
    </row>
    <row r="6445" spans="3:3">
      <c r="C6445" s="311"/>
    </row>
    <row r="6446" spans="3:3">
      <c r="C6446" s="311"/>
    </row>
    <row r="6447" spans="3:3">
      <c r="C6447" s="311"/>
    </row>
    <row r="6448" spans="3:3">
      <c r="C6448" s="311"/>
    </row>
    <row r="6449" spans="3:3">
      <c r="C6449" s="311"/>
    </row>
    <row r="6450" spans="3:3">
      <c r="C6450" s="311"/>
    </row>
    <row r="6451" spans="3:3">
      <c r="C6451" s="311"/>
    </row>
    <row r="6452" spans="3:3">
      <c r="C6452" s="311"/>
    </row>
    <row r="6453" spans="3:3">
      <c r="C6453" s="311"/>
    </row>
    <row r="6454" spans="3:3">
      <c r="C6454" s="311"/>
    </row>
    <row r="6455" spans="3:3">
      <c r="C6455" s="311"/>
    </row>
    <row r="6456" spans="3:3">
      <c r="C6456" s="311"/>
    </row>
    <row r="6457" spans="3:3">
      <c r="C6457" s="311"/>
    </row>
    <row r="6458" spans="3:3">
      <c r="C6458" s="311"/>
    </row>
    <row r="6459" spans="3:3">
      <c r="C6459" s="311"/>
    </row>
    <row r="6460" spans="3:3">
      <c r="C6460" s="311"/>
    </row>
    <row r="6461" spans="3:3">
      <c r="C6461" s="311"/>
    </row>
    <row r="6462" spans="3:3">
      <c r="C6462" s="311"/>
    </row>
    <row r="6463" spans="3:3">
      <c r="C6463" s="311"/>
    </row>
    <row r="6464" spans="3:3">
      <c r="C6464" s="311"/>
    </row>
    <row r="6465" spans="3:3">
      <c r="C6465" s="311"/>
    </row>
    <row r="6466" spans="3:3">
      <c r="C6466" s="311"/>
    </row>
    <row r="6467" spans="3:3">
      <c r="C6467" s="311"/>
    </row>
    <row r="6468" spans="3:3">
      <c r="C6468" s="311"/>
    </row>
    <row r="6469" spans="3:3">
      <c r="C6469" s="311"/>
    </row>
    <row r="6470" spans="3:3">
      <c r="C6470" s="311"/>
    </row>
    <row r="6471" spans="3:3">
      <c r="C6471" s="311"/>
    </row>
    <row r="6472" spans="3:3">
      <c r="C6472" s="311"/>
    </row>
    <row r="6473" spans="3:3">
      <c r="C6473" s="311"/>
    </row>
    <row r="6474" spans="3:3">
      <c r="C6474" s="311"/>
    </row>
    <row r="6475" spans="3:3">
      <c r="C6475" s="311"/>
    </row>
    <row r="6476" spans="3:3">
      <c r="C6476" s="311"/>
    </row>
    <row r="6477" spans="3:3">
      <c r="C6477" s="311"/>
    </row>
    <row r="6478" spans="3:3">
      <c r="C6478" s="311"/>
    </row>
    <row r="6479" spans="3:3">
      <c r="C6479" s="311"/>
    </row>
    <row r="6480" spans="3:3">
      <c r="C6480" s="311"/>
    </row>
    <row r="6481" spans="3:3">
      <c r="C6481" s="311"/>
    </row>
    <row r="6482" spans="3:3">
      <c r="C6482" s="311"/>
    </row>
    <row r="6483" spans="3:3">
      <c r="C6483" s="311"/>
    </row>
    <row r="6484" spans="3:3">
      <c r="C6484" s="311"/>
    </row>
    <row r="6485" spans="3:3">
      <c r="C6485" s="311"/>
    </row>
    <row r="6486" spans="3:3">
      <c r="C6486" s="311"/>
    </row>
    <row r="6487" spans="3:3">
      <c r="C6487" s="311"/>
    </row>
    <row r="6488" spans="3:3">
      <c r="C6488" s="311"/>
    </row>
    <row r="6489" spans="3:3">
      <c r="C6489" s="311"/>
    </row>
    <row r="6490" spans="3:3">
      <c r="C6490" s="311"/>
    </row>
    <row r="6491" spans="3:3">
      <c r="C6491" s="311"/>
    </row>
    <row r="6492" spans="3:3">
      <c r="C6492" s="311"/>
    </row>
    <row r="6493" spans="3:3">
      <c r="C6493" s="311"/>
    </row>
    <row r="6494" spans="3:3">
      <c r="C6494" s="311"/>
    </row>
    <row r="6495" spans="3:3">
      <c r="C6495" s="311"/>
    </row>
    <row r="6496" spans="3:3">
      <c r="C6496" s="311"/>
    </row>
    <row r="6497" spans="3:3">
      <c r="C6497" s="311"/>
    </row>
    <row r="6498" spans="3:3">
      <c r="C6498" s="311"/>
    </row>
    <row r="6499" spans="3:3">
      <c r="C6499" s="311"/>
    </row>
    <row r="6500" spans="3:3">
      <c r="C6500" s="311"/>
    </row>
    <row r="6501" spans="3:3">
      <c r="C6501" s="311"/>
    </row>
    <row r="6502" spans="3:3">
      <c r="C6502" s="311"/>
    </row>
    <row r="6503" spans="3:3">
      <c r="C6503" s="311"/>
    </row>
    <row r="6504" spans="3:3">
      <c r="C6504" s="311"/>
    </row>
    <row r="6505" spans="3:3">
      <c r="C6505" s="311"/>
    </row>
    <row r="6506" spans="3:3">
      <c r="C6506" s="311"/>
    </row>
    <row r="6507" spans="3:3">
      <c r="C6507" s="311"/>
    </row>
    <row r="6508" spans="3:3">
      <c r="C6508" s="311"/>
    </row>
    <row r="6509" spans="3:3">
      <c r="C6509" s="311"/>
    </row>
    <row r="6510" spans="3:3">
      <c r="C6510" s="311"/>
    </row>
    <row r="6511" spans="3:3">
      <c r="C6511" s="311"/>
    </row>
    <row r="6512" spans="3:3">
      <c r="C6512" s="311"/>
    </row>
    <row r="6513" spans="3:3">
      <c r="C6513" s="311"/>
    </row>
    <row r="6514" spans="3:3">
      <c r="C6514" s="311"/>
    </row>
    <row r="6515" spans="3:3">
      <c r="C6515" s="311"/>
    </row>
    <row r="6516" spans="3:3">
      <c r="C6516" s="311"/>
    </row>
    <row r="6517" spans="3:3">
      <c r="C6517" s="311"/>
    </row>
    <row r="6518" spans="3:3">
      <c r="C6518" s="311"/>
    </row>
    <row r="6519" spans="3:3">
      <c r="C6519" s="311"/>
    </row>
    <row r="6520" spans="3:3">
      <c r="C6520" s="311"/>
    </row>
    <row r="6521" spans="3:3">
      <c r="C6521" s="311"/>
    </row>
    <row r="6522" spans="3:3">
      <c r="C6522" s="311"/>
    </row>
    <row r="6523" spans="3:3">
      <c r="C6523" s="311"/>
    </row>
    <row r="6524" spans="3:3">
      <c r="C6524" s="311"/>
    </row>
    <row r="6525" spans="3:3">
      <c r="C6525" s="311"/>
    </row>
    <row r="6526" spans="3:3">
      <c r="C6526" s="311"/>
    </row>
    <row r="6527" spans="3:3">
      <c r="C6527" s="311"/>
    </row>
    <row r="6528" spans="3:3">
      <c r="C6528" s="311"/>
    </row>
    <row r="6529" spans="3:3">
      <c r="C6529" s="311"/>
    </row>
    <row r="6530" spans="3:3">
      <c r="C6530" s="311"/>
    </row>
    <row r="6531" spans="3:3">
      <c r="C6531" s="311"/>
    </row>
    <row r="6532" spans="3:3">
      <c r="C6532" s="311"/>
    </row>
    <row r="6533" spans="3:3">
      <c r="C6533" s="311"/>
    </row>
    <row r="6534" spans="3:3">
      <c r="C6534" s="311"/>
    </row>
    <row r="6535" spans="3:3">
      <c r="C6535" s="311"/>
    </row>
    <row r="6536" spans="3:3">
      <c r="C6536" s="311"/>
    </row>
    <row r="6537" spans="3:3">
      <c r="C6537" s="311"/>
    </row>
    <row r="6538" spans="3:3">
      <c r="C6538" s="311"/>
    </row>
    <row r="6539" spans="3:3">
      <c r="C6539" s="311"/>
    </row>
    <row r="6540" spans="3:3">
      <c r="C6540" s="311"/>
    </row>
    <row r="6541" spans="3:3">
      <c r="C6541" s="311"/>
    </row>
    <row r="6542" spans="3:3">
      <c r="C6542" s="311"/>
    </row>
    <row r="6543" spans="3:3">
      <c r="C6543" s="311"/>
    </row>
    <row r="6544" spans="3:3">
      <c r="C6544" s="311"/>
    </row>
    <row r="6545" spans="3:3">
      <c r="C6545" s="311"/>
    </row>
    <row r="6546" spans="3:3">
      <c r="C6546" s="311"/>
    </row>
    <row r="6547" spans="3:3">
      <c r="C6547" s="311"/>
    </row>
    <row r="6548" spans="3:3">
      <c r="C6548" s="311"/>
    </row>
    <row r="6549" spans="3:3">
      <c r="C6549" s="311"/>
    </row>
    <row r="6550" spans="3:3">
      <c r="C6550" s="311"/>
    </row>
    <row r="6551" spans="3:3">
      <c r="C6551" s="311"/>
    </row>
    <row r="6552" spans="3:3">
      <c r="C6552" s="311"/>
    </row>
    <row r="6553" spans="3:3">
      <c r="C6553" s="311"/>
    </row>
    <row r="6554" spans="3:3">
      <c r="C6554" s="311"/>
    </row>
    <row r="6555" spans="3:3">
      <c r="C6555" s="311"/>
    </row>
    <row r="6556" spans="3:3">
      <c r="C6556" s="311"/>
    </row>
    <row r="6557" spans="3:3">
      <c r="C6557" s="311"/>
    </row>
    <row r="6558" spans="3:3">
      <c r="C6558" s="311"/>
    </row>
    <row r="6559" spans="3:3">
      <c r="C6559" s="311"/>
    </row>
    <row r="6560" spans="3:3">
      <c r="C6560" s="311"/>
    </row>
    <row r="6561" spans="3:3">
      <c r="C6561" s="311"/>
    </row>
    <row r="6562" spans="3:3">
      <c r="C6562" s="311"/>
    </row>
    <row r="6563" spans="3:3">
      <c r="C6563" s="311"/>
    </row>
    <row r="6564" spans="3:3">
      <c r="C6564" s="311"/>
    </row>
    <row r="6565" spans="3:3">
      <c r="C6565" s="311"/>
    </row>
    <row r="6566" spans="3:3">
      <c r="C6566" s="311"/>
    </row>
    <row r="6567" spans="3:3">
      <c r="C6567" s="311"/>
    </row>
    <row r="6568" spans="3:3">
      <c r="C6568" s="311"/>
    </row>
    <row r="6569" spans="3:3">
      <c r="C6569" s="311"/>
    </row>
    <row r="6570" spans="3:3">
      <c r="C6570" s="311"/>
    </row>
    <row r="6571" spans="3:3">
      <c r="C6571" s="311"/>
    </row>
    <row r="6572" spans="3:3">
      <c r="C6572" s="311"/>
    </row>
    <row r="6573" spans="3:3">
      <c r="C6573" s="311"/>
    </row>
    <row r="6574" spans="3:3">
      <c r="C6574" s="311"/>
    </row>
    <row r="6575" spans="3:3">
      <c r="C6575" s="311"/>
    </row>
    <row r="6576" spans="3:3">
      <c r="C6576" s="311"/>
    </row>
    <row r="6577" spans="3:3">
      <c r="C6577" s="311"/>
    </row>
    <row r="6578" spans="3:3">
      <c r="C6578" s="311"/>
    </row>
    <row r="6579" spans="3:3">
      <c r="C6579" s="311"/>
    </row>
    <row r="6580" spans="3:3">
      <c r="C6580" s="311"/>
    </row>
    <row r="6581" spans="3:3">
      <c r="C6581" s="311"/>
    </row>
    <row r="6582" spans="3:3">
      <c r="C6582" s="311"/>
    </row>
    <row r="6583" spans="3:3">
      <c r="C6583" s="311"/>
    </row>
    <row r="6584" spans="3:3">
      <c r="C6584" s="311"/>
    </row>
    <row r="6585" spans="3:3">
      <c r="C6585" s="311"/>
    </row>
    <row r="6586" spans="3:3">
      <c r="C6586" s="311"/>
    </row>
    <row r="6587" spans="3:3">
      <c r="C6587" s="311"/>
    </row>
    <row r="6588" spans="3:3">
      <c r="C6588" s="311"/>
    </row>
    <row r="6589" spans="3:3">
      <c r="C6589" s="311"/>
    </row>
    <row r="6590" spans="3:3">
      <c r="C6590" s="311"/>
    </row>
    <row r="6591" spans="3:3">
      <c r="C6591" s="311"/>
    </row>
    <row r="6592" spans="3:3">
      <c r="C6592" s="311"/>
    </row>
    <row r="6593" spans="3:3">
      <c r="C6593" s="311"/>
    </row>
    <row r="6594" spans="3:3">
      <c r="C6594" s="311"/>
    </row>
    <row r="6595" spans="3:3">
      <c r="C6595" s="311"/>
    </row>
    <row r="6596" spans="3:3">
      <c r="C6596" s="311"/>
    </row>
    <row r="6597" spans="3:3">
      <c r="C6597" s="311"/>
    </row>
    <row r="6598" spans="3:3">
      <c r="C6598" s="311"/>
    </row>
    <row r="6599" spans="3:3">
      <c r="C6599" s="311"/>
    </row>
    <row r="6600" spans="3:3">
      <c r="C6600" s="311"/>
    </row>
    <row r="6601" spans="3:3">
      <c r="C6601" s="311"/>
    </row>
    <row r="6602" spans="3:3">
      <c r="C6602" s="311"/>
    </row>
    <row r="6603" spans="3:3">
      <c r="C6603" s="311"/>
    </row>
    <row r="6604" spans="3:3">
      <c r="C6604" s="311"/>
    </row>
    <row r="6605" spans="3:3">
      <c r="C6605" s="311"/>
    </row>
    <row r="6606" spans="3:3">
      <c r="C6606" s="311"/>
    </row>
    <row r="6607" spans="3:3">
      <c r="C6607" s="311"/>
    </row>
    <row r="6608" spans="3:3">
      <c r="C6608" s="311"/>
    </row>
    <row r="6609" spans="3:3">
      <c r="C6609" s="311"/>
    </row>
    <row r="6610" spans="3:3">
      <c r="C6610" s="311"/>
    </row>
    <row r="6611" spans="3:3">
      <c r="C6611" s="311"/>
    </row>
    <row r="6612" spans="3:3">
      <c r="C6612" s="311"/>
    </row>
    <row r="6613" spans="3:3">
      <c r="C6613" s="311"/>
    </row>
    <row r="6614" spans="3:3">
      <c r="C6614" s="311"/>
    </row>
    <row r="6615" spans="3:3">
      <c r="C6615" s="311"/>
    </row>
    <row r="6616" spans="3:3">
      <c r="C6616" s="311"/>
    </row>
    <row r="6617" spans="3:3">
      <c r="C6617" s="311"/>
    </row>
    <row r="6618" spans="3:3">
      <c r="C6618" s="311"/>
    </row>
    <row r="6619" spans="3:3">
      <c r="C6619" s="311"/>
    </row>
    <row r="6620" spans="3:3">
      <c r="C6620" s="311"/>
    </row>
    <row r="6621" spans="3:3">
      <c r="C6621" s="311"/>
    </row>
    <row r="6622" spans="3:3">
      <c r="C6622" s="311"/>
    </row>
    <row r="6623" spans="3:3">
      <c r="C6623" s="311"/>
    </row>
    <row r="6624" spans="3:3">
      <c r="C6624" s="311"/>
    </row>
    <row r="6625" spans="3:3">
      <c r="C6625" s="311"/>
    </row>
    <row r="6626" spans="3:3">
      <c r="C6626" s="311"/>
    </row>
    <row r="6627" spans="3:3">
      <c r="C6627" s="311"/>
    </row>
    <row r="6628" spans="3:3">
      <c r="C6628" s="311"/>
    </row>
    <row r="6629" spans="3:3">
      <c r="C6629" s="311"/>
    </row>
    <row r="6630" spans="3:3">
      <c r="C6630" s="311"/>
    </row>
    <row r="6631" spans="3:3">
      <c r="C6631" s="311"/>
    </row>
    <row r="6632" spans="3:3">
      <c r="C6632" s="311"/>
    </row>
    <row r="6633" spans="3:3">
      <c r="C6633" s="311"/>
    </row>
    <row r="6634" spans="3:3">
      <c r="C6634" s="311"/>
    </row>
    <row r="6635" spans="3:3">
      <c r="C6635" s="311"/>
    </row>
    <row r="6636" spans="3:3">
      <c r="C6636" s="311"/>
    </row>
    <row r="6637" spans="3:3">
      <c r="C6637" s="311"/>
    </row>
    <row r="6638" spans="3:3">
      <c r="C6638" s="311"/>
    </row>
    <row r="6639" spans="3:3">
      <c r="C6639" s="311"/>
    </row>
    <row r="6640" spans="3:3">
      <c r="C6640" s="311"/>
    </row>
    <row r="6641" spans="3:3">
      <c r="C6641" s="311"/>
    </row>
    <row r="6642" spans="3:3">
      <c r="C6642" s="311"/>
    </row>
    <row r="6643" spans="3:3">
      <c r="C6643" s="311"/>
    </row>
    <row r="6644" spans="3:3">
      <c r="C6644" s="311"/>
    </row>
    <row r="6645" spans="3:3">
      <c r="C6645" s="311"/>
    </row>
    <row r="6646" spans="3:3">
      <c r="C6646" s="311"/>
    </row>
    <row r="6647" spans="3:3">
      <c r="C6647" s="311"/>
    </row>
    <row r="6648" spans="3:3">
      <c r="C6648" s="311"/>
    </row>
    <row r="6649" spans="3:3">
      <c r="C6649" s="311"/>
    </row>
    <row r="6650" spans="3:3">
      <c r="C6650" s="311"/>
    </row>
    <row r="6651" spans="3:3">
      <c r="C6651" s="311"/>
    </row>
    <row r="6652" spans="3:3">
      <c r="C6652" s="311"/>
    </row>
    <row r="6653" spans="3:3">
      <c r="C6653" s="311"/>
    </row>
    <row r="6654" spans="3:3">
      <c r="C6654" s="311"/>
    </row>
    <row r="6655" spans="3:3">
      <c r="C6655" s="311"/>
    </row>
    <row r="6656" spans="3:3">
      <c r="C6656" s="311"/>
    </row>
    <row r="6657" spans="3:3">
      <c r="C6657" s="311"/>
    </row>
    <row r="6658" spans="3:3">
      <c r="C6658" s="311"/>
    </row>
    <row r="6659" spans="3:3">
      <c r="C6659" s="311"/>
    </row>
    <row r="6660" spans="3:3">
      <c r="C6660" s="311"/>
    </row>
    <row r="6661" spans="3:3">
      <c r="C6661" s="311"/>
    </row>
    <row r="6662" spans="3:3">
      <c r="C6662" s="311"/>
    </row>
    <row r="6663" spans="3:3">
      <c r="C6663" s="311"/>
    </row>
    <row r="6664" spans="3:3">
      <c r="C6664" s="311"/>
    </row>
    <row r="6665" spans="3:3">
      <c r="C6665" s="311"/>
    </row>
    <row r="6666" spans="3:3">
      <c r="C6666" s="311"/>
    </row>
    <row r="6667" spans="3:3">
      <c r="C6667" s="311"/>
    </row>
    <row r="6668" spans="3:3">
      <c r="C6668" s="311"/>
    </row>
    <row r="6669" spans="3:3">
      <c r="C6669" s="311"/>
    </row>
    <row r="6670" spans="3:3">
      <c r="C6670" s="311"/>
    </row>
    <row r="6671" spans="3:3">
      <c r="C6671" s="311"/>
    </row>
    <row r="6672" spans="3:3">
      <c r="C6672" s="311"/>
    </row>
    <row r="6673" spans="3:3">
      <c r="C6673" s="311"/>
    </row>
    <row r="6674" spans="3:3">
      <c r="C6674" s="311"/>
    </row>
    <row r="6675" spans="3:3">
      <c r="C6675" s="311"/>
    </row>
    <row r="6676" spans="3:3">
      <c r="C6676" s="311"/>
    </row>
    <row r="6677" spans="3:3">
      <c r="C6677" s="311"/>
    </row>
    <row r="6678" spans="3:3">
      <c r="C6678" s="311"/>
    </row>
    <row r="6679" spans="3:3">
      <c r="C6679" s="311"/>
    </row>
    <row r="6680" spans="3:3">
      <c r="C6680" s="311"/>
    </row>
    <row r="6681" spans="3:3">
      <c r="C6681" s="311"/>
    </row>
    <row r="6682" spans="3:3">
      <c r="C6682" s="311"/>
    </row>
    <row r="6683" spans="3:3">
      <c r="C6683" s="311"/>
    </row>
    <row r="6684" spans="3:3">
      <c r="C6684" s="311"/>
    </row>
    <row r="6685" spans="3:3">
      <c r="C6685" s="311"/>
    </row>
    <row r="6686" spans="3:3">
      <c r="C6686" s="311"/>
    </row>
    <row r="6687" spans="3:3">
      <c r="C6687" s="311"/>
    </row>
    <row r="6688" spans="3:3">
      <c r="C6688" s="311"/>
    </row>
    <row r="6689" spans="3:3">
      <c r="C6689" s="311"/>
    </row>
    <row r="6690" spans="3:3">
      <c r="C6690" s="311"/>
    </row>
    <row r="6691" spans="3:3">
      <c r="C6691" s="311"/>
    </row>
    <row r="6692" spans="3:3">
      <c r="C6692" s="311"/>
    </row>
    <row r="6693" spans="3:3">
      <c r="C6693" s="311"/>
    </row>
    <row r="6694" spans="3:3">
      <c r="C6694" s="311"/>
    </row>
    <row r="6695" spans="3:3">
      <c r="C6695" s="311"/>
    </row>
    <row r="6696" spans="3:3">
      <c r="C6696" s="311"/>
    </row>
    <row r="6697" spans="3:3">
      <c r="C6697" s="311"/>
    </row>
    <row r="6698" spans="3:3">
      <c r="C6698" s="311"/>
    </row>
    <row r="6699" spans="3:3">
      <c r="C6699" s="311"/>
    </row>
    <row r="6700" spans="3:3">
      <c r="C6700" s="311"/>
    </row>
    <row r="6701" spans="3:3">
      <c r="C6701" s="311"/>
    </row>
    <row r="6702" spans="3:3">
      <c r="C6702" s="311"/>
    </row>
    <row r="6703" spans="3:3">
      <c r="C6703" s="311"/>
    </row>
    <row r="6704" spans="3:3">
      <c r="C6704" s="311"/>
    </row>
    <row r="6705" spans="3:3">
      <c r="C6705" s="311"/>
    </row>
    <row r="6706" spans="3:3">
      <c r="C6706" s="311"/>
    </row>
    <row r="6707" spans="3:3">
      <c r="C6707" s="311"/>
    </row>
    <row r="6708" spans="3:3">
      <c r="C6708" s="311"/>
    </row>
    <row r="6709" spans="3:3">
      <c r="C6709" s="311"/>
    </row>
    <row r="6710" spans="3:3">
      <c r="C6710" s="311"/>
    </row>
    <row r="6711" spans="3:3">
      <c r="C6711" s="311"/>
    </row>
    <row r="6712" spans="3:3">
      <c r="C6712" s="311"/>
    </row>
    <row r="6713" spans="3:3">
      <c r="C6713" s="311"/>
    </row>
    <row r="6714" spans="3:3">
      <c r="C6714" s="311"/>
    </row>
    <row r="6715" spans="3:3">
      <c r="C6715" s="311"/>
    </row>
    <row r="6716" spans="3:3">
      <c r="C6716" s="311"/>
    </row>
    <row r="6717" spans="3:3">
      <c r="C6717" s="311"/>
    </row>
    <row r="6718" spans="3:3">
      <c r="C6718" s="311"/>
    </row>
    <row r="6719" spans="3:3">
      <c r="C6719" s="311"/>
    </row>
    <row r="6720" spans="3:3">
      <c r="C6720" s="311"/>
    </row>
    <row r="6721" spans="3:3">
      <c r="C6721" s="311"/>
    </row>
    <row r="6722" spans="3:3">
      <c r="C6722" s="311"/>
    </row>
    <row r="6723" spans="3:3">
      <c r="C6723" s="311"/>
    </row>
    <row r="6724" spans="3:3">
      <c r="C6724" s="311"/>
    </row>
    <row r="6725" spans="3:3">
      <c r="C6725" s="311"/>
    </row>
    <row r="6726" spans="3:3">
      <c r="C6726" s="311"/>
    </row>
    <row r="6727" spans="3:3">
      <c r="C6727" s="311"/>
    </row>
    <row r="6728" spans="3:3">
      <c r="C6728" s="311"/>
    </row>
    <row r="6729" spans="3:3">
      <c r="C6729" s="311"/>
    </row>
    <row r="6730" spans="3:3">
      <c r="C6730" s="311"/>
    </row>
    <row r="6731" spans="3:3">
      <c r="C6731" s="311"/>
    </row>
    <row r="6732" spans="3:3">
      <c r="C6732" s="311"/>
    </row>
    <row r="6733" spans="3:3">
      <c r="C6733" s="311"/>
    </row>
    <row r="6734" spans="3:3">
      <c r="C6734" s="311"/>
    </row>
    <row r="6735" spans="3:3">
      <c r="C6735" s="311"/>
    </row>
    <row r="6736" spans="3:3">
      <c r="C6736" s="311"/>
    </row>
    <row r="6737" spans="3:3">
      <c r="C6737" s="311"/>
    </row>
    <row r="6738" spans="3:3">
      <c r="C6738" s="311"/>
    </row>
    <row r="6739" spans="3:3">
      <c r="C6739" s="311"/>
    </row>
    <row r="6740" spans="3:3">
      <c r="C6740" s="311"/>
    </row>
    <row r="6741" spans="3:3">
      <c r="C6741" s="311"/>
    </row>
    <row r="6742" spans="3:3">
      <c r="C6742" s="311"/>
    </row>
    <row r="6743" spans="3:3">
      <c r="C6743" s="311"/>
    </row>
    <row r="6744" spans="3:3">
      <c r="C6744" s="311"/>
    </row>
    <row r="6745" spans="3:3">
      <c r="C6745" s="311"/>
    </row>
    <row r="6746" spans="3:3">
      <c r="C6746" s="311"/>
    </row>
    <row r="6747" spans="3:3">
      <c r="C6747" s="311"/>
    </row>
    <row r="6748" spans="3:3">
      <c r="C6748" s="311"/>
    </row>
    <row r="6749" spans="3:3">
      <c r="C6749" s="311"/>
    </row>
    <row r="6750" spans="3:3">
      <c r="C6750" s="311"/>
    </row>
    <row r="6751" spans="3:3">
      <c r="C6751" s="311"/>
    </row>
    <row r="6752" spans="3:3">
      <c r="C6752" s="311"/>
    </row>
    <row r="6753" spans="3:3">
      <c r="C6753" s="311"/>
    </row>
    <row r="6754" spans="3:3">
      <c r="C6754" s="311"/>
    </row>
    <row r="6755" spans="3:3">
      <c r="C6755" s="311"/>
    </row>
    <row r="6756" spans="3:3">
      <c r="C6756" s="311"/>
    </row>
    <row r="6757" spans="3:3">
      <c r="C6757" s="311"/>
    </row>
    <row r="6758" spans="3:3">
      <c r="C6758" s="311"/>
    </row>
    <row r="6759" spans="3:3">
      <c r="C6759" s="311"/>
    </row>
    <row r="6760" spans="3:3">
      <c r="C6760" s="311"/>
    </row>
    <row r="6761" spans="3:3">
      <c r="C6761" s="311"/>
    </row>
    <row r="6762" spans="3:3">
      <c r="C6762" s="311"/>
    </row>
    <row r="6763" spans="3:3">
      <c r="C6763" s="311"/>
    </row>
    <row r="6764" spans="3:3">
      <c r="C6764" s="311"/>
    </row>
    <row r="6765" spans="3:3">
      <c r="C6765" s="311"/>
    </row>
    <row r="6766" spans="3:3">
      <c r="C6766" s="311"/>
    </row>
    <row r="6767" spans="3:3">
      <c r="C6767" s="311"/>
    </row>
    <row r="6768" spans="3:3">
      <c r="C6768" s="311"/>
    </row>
    <row r="6769" spans="3:3">
      <c r="C6769" s="311"/>
    </row>
    <row r="6770" spans="3:3">
      <c r="C6770" s="311"/>
    </row>
    <row r="6771" spans="3:3">
      <c r="C6771" s="311"/>
    </row>
    <row r="6772" spans="3:3">
      <c r="C6772" s="311"/>
    </row>
    <row r="6773" spans="3:3">
      <c r="C6773" s="311"/>
    </row>
    <row r="6774" spans="3:3">
      <c r="C6774" s="311"/>
    </row>
    <row r="6775" spans="3:3">
      <c r="C6775" s="311"/>
    </row>
    <row r="6776" spans="3:3">
      <c r="C6776" s="311"/>
    </row>
    <row r="6777" spans="3:3">
      <c r="C6777" s="311"/>
    </row>
    <row r="6778" spans="3:3">
      <c r="C6778" s="311"/>
    </row>
    <row r="6779" spans="3:3">
      <c r="C6779" s="311"/>
    </row>
    <row r="6780" spans="3:3">
      <c r="C6780" s="311"/>
    </row>
    <row r="6781" spans="3:3">
      <c r="C6781" s="311"/>
    </row>
    <row r="6782" spans="3:3">
      <c r="C6782" s="311"/>
    </row>
    <row r="6783" spans="3:3">
      <c r="C6783" s="311"/>
    </row>
    <row r="6784" spans="3:3">
      <c r="C6784" s="311"/>
    </row>
    <row r="6785" spans="3:3">
      <c r="C6785" s="311"/>
    </row>
    <row r="6786" spans="3:3">
      <c r="C6786" s="311"/>
    </row>
    <row r="6787" spans="3:3">
      <c r="C6787" s="311"/>
    </row>
    <row r="6788" spans="3:3">
      <c r="C6788" s="311"/>
    </row>
    <row r="6789" spans="3:3">
      <c r="C6789" s="311"/>
    </row>
    <row r="6790" spans="3:3">
      <c r="C6790" s="311"/>
    </row>
    <row r="6791" spans="3:3">
      <c r="C6791" s="311"/>
    </row>
    <row r="6792" spans="3:3">
      <c r="C6792" s="311"/>
    </row>
    <row r="6793" spans="3:3">
      <c r="C6793" s="311"/>
    </row>
    <row r="6794" spans="3:3">
      <c r="C6794" s="311"/>
    </row>
    <row r="6795" spans="3:3">
      <c r="C6795" s="311"/>
    </row>
    <row r="6796" spans="3:3">
      <c r="C6796" s="311"/>
    </row>
    <row r="6797" spans="3:3">
      <c r="C6797" s="311"/>
    </row>
    <row r="6798" spans="3:3">
      <c r="C6798" s="311"/>
    </row>
    <row r="6799" spans="3:3">
      <c r="C6799" s="311"/>
    </row>
    <row r="6800" spans="3:3">
      <c r="C6800" s="311"/>
    </row>
    <row r="6801" spans="3:3">
      <c r="C6801" s="311"/>
    </row>
    <row r="6802" spans="3:3">
      <c r="C6802" s="311"/>
    </row>
    <row r="6803" spans="3:3">
      <c r="C6803" s="311"/>
    </row>
    <row r="6804" spans="3:3">
      <c r="C6804" s="311"/>
    </row>
    <row r="6805" spans="3:3">
      <c r="C6805" s="311"/>
    </row>
    <row r="6806" spans="3:3">
      <c r="C6806" s="311"/>
    </row>
    <row r="6807" spans="3:3">
      <c r="C6807" s="311"/>
    </row>
    <row r="6808" spans="3:3">
      <c r="C6808" s="311"/>
    </row>
    <row r="6809" spans="3:3">
      <c r="C6809" s="311"/>
    </row>
    <row r="6810" spans="3:3">
      <c r="C6810" s="311"/>
    </row>
    <row r="6811" spans="3:3">
      <c r="C6811" s="311"/>
    </row>
    <row r="6812" spans="3:3">
      <c r="C6812" s="311"/>
    </row>
    <row r="6813" spans="3:3">
      <c r="C6813" s="311"/>
    </row>
    <row r="6814" spans="3:3">
      <c r="C6814" s="311"/>
    </row>
    <row r="6815" spans="3:3">
      <c r="C6815" s="311"/>
    </row>
    <row r="6816" spans="3:3">
      <c r="C6816" s="311"/>
    </row>
    <row r="6817" spans="3:3">
      <c r="C6817" s="311"/>
    </row>
    <row r="6818" spans="3:3">
      <c r="C6818" s="311"/>
    </row>
    <row r="6819" spans="3:3">
      <c r="C6819" s="311"/>
    </row>
    <row r="6820" spans="3:3">
      <c r="C6820" s="311"/>
    </row>
    <row r="6821" spans="3:3">
      <c r="C6821" s="311"/>
    </row>
    <row r="6822" spans="3:3">
      <c r="C6822" s="311"/>
    </row>
    <row r="6823" spans="3:3">
      <c r="C6823" s="311"/>
    </row>
    <row r="6824" spans="3:3">
      <c r="C6824" s="311"/>
    </row>
    <row r="6825" spans="3:3">
      <c r="C6825" s="311"/>
    </row>
    <row r="6826" spans="3:3">
      <c r="C6826" s="311"/>
    </row>
    <row r="6827" spans="3:3">
      <c r="C6827" s="311"/>
    </row>
    <row r="6828" spans="3:3">
      <c r="C6828" s="311"/>
    </row>
    <row r="6829" spans="3:3">
      <c r="C6829" s="311"/>
    </row>
    <row r="6830" spans="3:3">
      <c r="C6830" s="311"/>
    </row>
    <row r="6831" spans="3:3">
      <c r="C6831" s="311"/>
    </row>
    <row r="6832" spans="3:3">
      <c r="C6832" s="311"/>
    </row>
    <row r="6833" spans="3:3">
      <c r="C6833" s="311"/>
    </row>
    <row r="6834" spans="3:3">
      <c r="C6834" s="311"/>
    </row>
    <row r="6835" spans="3:3">
      <c r="C6835" s="311"/>
    </row>
    <row r="6836" spans="3:3">
      <c r="C6836" s="311"/>
    </row>
    <row r="6837" spans="3:3">
      <c r="C6837" s="311"/>
    </row>
    <row r="6838" spans="3:3">
      <c r="C6838" s="311"/>
    </row>
    <row r="6839" spans="3:3">
      <c r="C6839" s="311"/>
    </row>
    <row r="6840" spans="3:3">
      <c r="C6840" s="311"/>
    </row>
    <row r="6841" spans="3:3">
      <c r="C6841" s="311"/>
    </row>
    <row r="6842" spans="3:3">
      <c r="C6842" s="311"/>
    </row>
    <row r="6843" spans="3:3">
      <c r="C6843" s="311"/>
    </row>
    <row r="6844" spans="3:3">
      <c r="C6844" s="311"/>
    </row>
    <row r="6845" spans="3:3">
      <c r="C6845" s="311"/>
    </row>
    <row r="6846" spans="3:3">
      <c r="C6846" s="311"/>
    </row>
    <row r="6847" spans="3:3">
      <c r="C6847" s="311"/>
    </row>
    <row r="6848" spans="3:3">
      <c r="C6848" s="311"/>
    </row>
    <row r="6849" spans="3:3">
      <c r="C6849" s="311"/>
    </row>
    <row r="6850" spans="3:3">
      <c r="C6850" s="311"/>
    </row>
    <row r="6851" spans="3:3">
      <c r="C6851" s="311"/>
    </row>
    <row r="6852" spans="3:3">
      <c r="C6852" s="311"/>
    </row>
    <row r="6853" spans="3:3">
      <c r="C6853" s="311"/>
    </row>
    <row r="6854" spans="3:3">
      <c r="C6854" s="311"/>
    </row>
    <row r="6855" spans="3:3">
      <c r="C6855" s="311"/>
    </row>
    <row r="6856" spans="3:3">
      <c r="C6856" s="311"/>
    </row>
    <row r="6857" spans="3:3">
      <c r="C6857" s="311"/>
    </row>
    <row r="6858" spans="3:3">
      <c r="C6858" s="311"/>
    </row>
    <row r="6859" spans="3:3">
      <c r="C6859" s="311"/>
    </row>
    <row r="6860" spans="3:3">
      <c r="C6860" s="311"/>
    </row>
    <row r="6861" spans="3:3">
      <c r="C6861" s="311"/>
    </row>
    <row r="6862" spans="3:3">
      <c r="C6862" s="311"/>
    </row>
    <row r="6863" spans="3:3">
      <c r="C6863" s="311"/>
    </row>
    <row r="6864" spans="3:3">
      <c r="C6864" s="311"/>
    </row>
    <row r="6865" spans="3:3">
      <c r="C6865" s="311"/>
    </row>
    <row r="6866" spans="3:3">
      <c r="C6866" s="311"/>
    </row>
    <row r="6867" spans="3:3">
      <c r="C6867" s="311"/>
    </row>
    <row r="6868" spans="3:3">
      <c r="C6868" s="311"/>
    </row>
    <row r="6869" spans="3:3">
      <c r="C6869" s="311"/>
    </row>
    <row r="6870" spans="3:3">
      <c r="C6870" s="311"/>
    </row>
    <row r="6871" spans="3:3">
      <c r="C6871" s="311"/>
    </row>
    <row r="6872" spans="3:3">
      <c r="C6872" s="311"/>
    </row>
    <row r="6873" spans="3:3">
      <c r="C6873" s="311"/>
    </row>
    <row r="6874" spans="3:3">
      <c r="C6874" s="311"/>
    </row>
    <row r="6875" spans="3:3">
      <c r="C6875" s="311"/>
    </row>
    <row r="6876" spans="3:3">
      <c r="C6876" s="311"/>
    </row>
    <row r="6877" spans="3:3">
      <c r="C6877" s="311"/>
    </row>
    <row r="6878" spans="3:3">
      <c r="C6878" s="311"/>
    </row>
    <row r="6879" spans="3:3">
      <c r="C6879" s="311"/>
    </row>
    <row r="6880" spans="3:3">
      <c r="C6880" s="311"/>
    </row>
    <row r="6881" spans="3:3">
      <c r="C6881" s="311"/>
    </row>
    <row r="6882" spans="3:3">
      <c r="C6882" s="311"/>
    </row>
    <row r="6883" spans="3:3">
      <c r="C6883" s="311"/>
    </row>
    <row r="6884" spans="3:3">
      <c r="C6884" s="311"/>
    </row>
    <row r="6885" spans="3:3">
      <c r="C6885" s="311"/>
    </row>
    <row r="6886" spans="3:3">
      <c r="C6886" s="311"/>
    </row>
    <row r="6887" spans="3:3">
      <c r="C6887" s="311"/>
    </row>
    <row r="6888" spans="3:3">
      <c r="C6888" s="311"/>
    </row>
    <row r="6889" spans="3:3">
      <c r="C6889" s="311"/>
    </row>
    <row r="6890" spans="3:3">
      <c r="C6890" s="311"/>
    </row>
    <row r="6891" spans="3:3">
      <c r="C6891" s="311"/>
    </row>
    <row r="6892" spans="3:3">
      <c r="C6892" s="311"/>
    </row>
    <row r="6893" spans="3:3">
      <c r="C6893" s="311"/>
    </row>
    <row r="6894" spans="3:3">
      <c r="C6894" s="311"/>
    </row>
    <row r="6895" spans="3:3">
      <c r="C6895" s="311"/>
    </row>
    <row r="6896" spans="3:3">
      <c r="C6896" s="311"/>
    </row>
    <row r="6897" spans="3:3">
      <c r="C6897" s="311"/>
    </row>
    <row r="6898" spans="3:3">
      <c r="C6898" s="311"/>
    </row>
    <row r="6899" spans="3:3">
      <c r="C6899" s="311"/>
    </row>
    <row r="6900" spans="3:3">
      <c r="C6900" s="311"/>
    </row>
    <row r="6901" spans="3:3">
      <c r="C6901" s="311"/>
    </row>
    <row r="6902" spans="3:3">
      <c r="C6902" s="311"/>
    </row>
    <row r="6903" spans="3:3">
      <c r="C6903" s="311"/>
    </row>
    <row r="6904" spans="3:3">
      <c r="C6904" s="311"/>
    </row>
    <row r="6905" spans="3:3">
      <c r="C6905" s="311"/>
    </row>
    <row r="6906" spans="3:3">
      <c r="C6906" s="311"/>
    </row>
    <row r="6907" spans="3:3">
      <c r="C6907" s="311"/>
    </row>
    <row r="6908" spans="3:3">
      <c r="C6908" s="311"/>
    </row>
    <row r="6909" spans="3:3">
      <c r="C6909" s="311"/>
    </row>
    <row r="6910" spans="3:3">
      <c r="C6910" s="311"/>
    </row>
    <row r="6911" spans="3:3">
      <c r="C6911" s="311"/>
    </row>
    <row r="6912" spans="3:3">
      <c r="C6912" s="311"/>
    </row>
    <row r="6913" spans="3:3">
      <c r="C6913" s="311"/>
    </row>
    <row r="6914" spans="3:3">
      <c r="C6914" s="311"/>
    </row>
    <row r="6915" spans="3:3">
      <c r="C6915" s="311"/>
    </row>
    <row r="6916" spans="3:3">
      <c r="C6916" s="311"/>
    </row>
    <row r="6917" spans="3:3">
      <c r="C6917" s="311"/>
    </row>
    <row r="6918" spans="3:3">
      <c r="C6918" s="311"/>
    </row>
    <row r="6919" spans="3:3">
      <c r="C6919" s="311"/>
    </row>
    <row r="6920" spans="3:3">
      <c r="C6920" s="311"/>
    </row>
    <row r="6921" spans="3:3">
      <c r="C6921" s="311"/>
    </row>
    <row r="6922" spans="3:3">
      <c r="C6922" s="311"/>
    </row>
    <row r="6923" spans="3:3">
      <c r="C6923" s="311"/>
    </row>
    <row r="6924" spans="3:3">
      <c r="C6924" s="311"/>
    </row>
    <row r="6925" spans="3:3">
      <c r="C6925" s="311"/>
    </row>
    <row r="6926" spans="3:3">
      <c r="C6926" s="311"/>
    </row>
    <row r="6927" spans="3:3">
      <c r="C6927" s="311"/>
    </row>
    <row r="6928" spans="3:3">
      <c r="C6928" s="311"/>
    </row>
    <row r="6929" spans="3:3">
      <c r="C6929" s="311"/>
    </row>
    <row r="6930" spans="3:3">
      <c r="C6930" s="311"/>
    </row>
    <row r="6931" spans="3:3">
      <c r="C6931" s="311"/>
    </row>
    <row r="6932" spans="3:3">
      <c r="C6932" s="311"/>
    </row>
    <row r="6933" spans="3:3">
      <c r="C6933" s="311"/>
    </row>
    <row r="6934" spans="3:3">
      <c r="C6934" s="311"/>
    </row>
    <row r="6935" spans="3:3">
      <c r="C6935" s="311"/>
    </row>
    <row r="6936" spans="3:3">
      <c r="C6936" s="311"/>
    </row>
    <row r="6937" spans="3:3">
      <c r="C6937" s="311"/>
    </row>
    <row r="6938" spans="3:3">
      <c r="C6938" s="311"/>
    </row>
    <row r="6939" spans="3:3">
      <c r="C6939" s="311"/>
    </row>
    <row r="6940" spans="3:3">
      <c r="C6940" s="311"/>
    </row>
    <row r="6941" spans="3:3">
      <c r="C6941" s="311"/>
    </row>
    <row r="6942" spans="3:3">
      <c r="C6942" s="311"/>
    </row>
    <row r="6943" spans="3:3">
      <c r="C6943" s="311"/>
    </row>
    <row r="6944" spans="3:3">
      <c r="C6944" s="311"/>
    </row>
    <row r="6945" spans="3:3">
      <c r="C6945" s="311"/>
    </row>
    <row r="6946" spans="3:3">
      <c r="C6946" s="311"/>
    </row>
    <row r="6947" spans="3:3">
      <c r="C6947" s="311"/>
    </row>
    <row r="6948" spans="3:3">
      <c r="C6948" s="311"/>
    </row>
    <row r="6949" spans="3:3">
      <c r="C6949" s="311"/>
    </row>
    <row r="6950" spans="3:3">
      <c r="C6950" s="311"/>
    </row>
    <row r="6951" spans="3:3">
      <c r="C6951" s="311"/>
    </row>
    <row r="6952" spans="3:3">
      <c r="C6952" s="311"/>
    </row>
    <row r="6953" spans="3:3">
      <c r="C6953" s="311"/>
    </row>
    <row r="6954" spans="3:3">
      <c r="C6954" s="311"/>
    </row>
    <row r="6955" spans="3:3">
      <c r="C6955" s="311"/>
    </row>
    <row r="6956" spans="3:3">
      <c r="C6956" s="311"/>
    </row>
    <row r="6957" spans="3:3">
      <c r="C6957" s="311"/>
    </row>
    <row r="6958" spans="3:3">
      <c r="C6958" s="311"/>
    </row>
    <row r="6959" spans="3:3">
      <c r="C6959" s="311"/>
    </row>
    <row r="6960" spans="3:3">
      <c r="C6960" s="311"/>
    </row>
    <row r="6961" spans="3:3">
      <c r="C6961" s="311"/>
    </row>
    <row r="6962" spans="3:3">
      <c r="C6962" s="311"/>
    </row>
    <row r="6963" spans="3:3">
      <c r="C6963" s="311"/>
    </row>
    <row r="6964" spans="3:3">
      <c r="C6964" s="311"/>
    </row>
    <row r="6965" spans="3:3">
      <c r="C6965" s="311"/>
    </row>
    <row r="6966" spans="3:3">
      <c r="C6966" s="311"/>
    </row>
    <row r="6967" spans="3:3">
      <c r="C6967" s="311"/>
    </row>
    <row r="6968" spans="3:3">
      <c r="C6968" s="311"/>
    </row>
    <row r="6969" spans="3:3">
      <c r="C6969" s="311"/>
    </row>
    <row r="6970" spans="3:3">
      <c r="C6970" s="311"/>
    </row>
    <row r="6971" spans="3:3">
      <c r="C6971" s="311"/>
    </row>
    <row r="6972" spans="3:3">
      <c r="C6972" s="311"/>
    </row>
    <row r="6973" spans="3:3">
      <c r="C6973" s="311"/>
    </row>
    <row r="6974" spans="3:3">
      <c r="C6974" s="311"/>
    </row>
    <row r="6975" spans="3:3">
      <c r="C6975" s="311"/>
    </row>
    <row r="6976" spans="3:3">
      <c r="C6976" s="311"/>
    </row>
    <row r="6977" spans="3:3">
      <c r="C6977" s="311"/>
    </row>
    <row r="6978" spans="3:3">
      <c r="C6978" s="311"/>
    </row>
    <row r="6979" spans="3:3">
      <c r="C6979" s="311"/>
    </row>
    <row r="6980" spans="3:3">
      <c r="C6980" s="311"/>
    </row>
    <row r="6981" spans="3:3">
      <c r="C6981" s="311"/>
    </row>
    <row r="6982" spans="3:3">
      <c r="C6982" s="311"/>
    </row>
    <row r="6983" spans="3:3">
      <c r="C6983" s="311"/>
    </row>
    <row r="6984" spans="3:3">
      <c r="C6984" s="311"/>
    </row>
    <row r="6985" spans="3:3">
      <c r="C6985" s="311"/>
    </row>
    <row r="6986" spans="3:3">
      <c r="C6986" s="311"/>
    </row>
    <row r="6987" spans="3:3">
      <c r="C6987" s="311"/>
    </row>
    <row r="6988" spans="3:3">
      <c r="C6988" s="311"/>
    </row>
    <row r="6989" spans="3:3">
      <c r="C6989" s="311"/>
    </row>
    <row r="6990" spans="3:3">
      <c r="C6990" s="311"/>
    </row>
    <row r="6991" spans="3:3">
      <c r="C6991" s="311"/>
    </row>
    <row r="6992" spans="3:3">
      <c r="C6992" s="311"/>
    </row>
    <row r="6993" spans="3:3">
      <c r="C6993" s="311"/>
    </row>
    <row r="6994" spans="3:3">
      <c r="C6994" s="311"/>
    </row>
    <row r="6995" spans="3:3">
      <c r="C6995" s="311"/>
    </row>
    <row r="6996" spans="3:3">
      <c r="C6996" s="311"/>
    </row>
    <row r="6997" spans="3:3">
      <c r="C6997" s="311"/>
    </row>
    <row r="6998" spans="3:3">
      <c r="C6998" s="311"/>
    </row>
    <row r="6999" spans="3:3">
      <c r="C6999" s="311"/>
    </row>
    <row r="7000" spans="3:3">
      <c r="C7000" s="311"/>
    </row>
    <row r="7001" spans="3:3">
      <c r="C7001" s="311"/>
    </row>
    <row r="7002" spans="3:3">
      <c r="C7002" s="311"/>
    </row>
    <row r="7003" spans="3:3">
      <c r="C7003" s="311"/>
    </row>
    <row r="7004" spans="3:3">
      <c r="C7004" s="311"/>
    </row>
    <row r="7005" spans="3:3">
      <c r="C7005" s="311"/>
    </row>
    <row r="7006" spans="3:3">
      <c r="C7006" s="311"/>
    </row>
    <row r="7007" spans="3:3">
      <c r="C7007" s="311"/>
    </row>
    <row r="7008" spans="3:3">
      <c r="C7008" s="311"/>
    </row>
    <row r="7009" spans="3:3">
      <c r="C7009" s="311"/>
    </row>
    <row r="7010" spans="3:3">
      <c r="C7010" s="311"/>
    </row>
    <row r="7011" spans="3:3">
      <c r="C7011" s="311"/>
    </row>
    <row r="7012" spans="3:3">
      <c r="C7012" s="311"/>
    </row>
    <row r="7013" spans="3:3">
      <c r="C7013" s="311"/>
    </row>
    <row r="7014" spans="3:3">
      <c r="C7014" s="311"/>
    </row>
    <row r="7015" spans="3:3">
      <c r="C7015" s="311"/>
    </row>
    <row r="7016" spans="3:3">
      <c r="C7016" s="311"/>
    </row>
    <row r="7017" spans="3:3">
      <c r="C7017" s="311"/>
    </row>
    <row r="7018" spans="3:3">
      <c r="C7018" s="311"/>
    </row>
    <row r="7019" spans="3:3">
      <c r="C7019" s="311"/>
    </row>
    <row r="7020" spans="3:3">
      <c r="C7020" s="311"/>
    </row>
    <row r="7021" spans="3:3">
      <c r="C7021" s="311"/>
    </row>
    <row r="7022" spans="3:3">
      <c r="C7022" s="311"/>
    </row>
    <row r="7023" spans="3:3">
      <c r="C7023" s="311"/>
    </row>
    <row r="7024" spans="3:3">
      <c r="C7024" s="311"/>
    </row>
    <row r="7025" spans="3:3">
      <c r="C7025" s="311"/>
    </row>
    <row r="7026" spans="3:3">
      <c r="C7026" s="311"/>
    </row>
    <row r="7027" spans="3:3">
      <c r="C7027" s="311"/>
    </row>
    <row r="7028" spans="3:3">
      <c r="C7028" s="311"/>
    </row>
    <row r="7029" spans="3:3">
      <c r="C7029" s="311"/>
    </row>
    <row r="7030" spans="3:3">
      <c r="C7030" s="311"/>
    </row>
    <row r="7031" spans="3:3">
      <c r="C7031" s="311"/>
    </row>
    <row r="7032" spans="3:3">
      <c r="C7032" s="311"/>
    </row>
    <row r="7033" spans="3:3">
      <c r="C7033" s="311"/>
    </row>
    <row r="7034" spans="3:3">
      <c r="C7034" s="311"/>
    </row>
    <row r="7035" spans="3:3">
      <c r="C7035" s="311"/>
    </row>
    <row r="7036" spans="3:3">
      <c r="C7036" s="311"/>
    </row>
    <row r="7037" spans="3:3">
      <c r="C7037" s="311"/>
    </row>
    <row r="7038" spans="3:3">
      <c r="C7038" s="311"/>
    </row>
    <row r="7039" spans="3:3">
      <c r="C7039" s="311"/>
    </row>
    <row r="7040" spans="3:3">
      <c r="C7040" s="311"/>
    </row>
    <row r="7041" spans="3:3">
      <c r="C7041" s="311"/>
    </row>
    <row r="7042" spans="3:3">
      <c r="C7042" s="311"/>
    </row>
    <row r="7043" spans="3:3">
      <c r="C7043" s="311"/>
    </row>
    <row r="7044" spans="3:3">
      <c r="C7044" s="311"/>
    </row>
    <row r="7045" spans="3:3">
      <c r="C7045" s="311"/>
    </row>
    <row r="7046" spans="3:3">
      <c r="C7046" s="311"/>
    </row>
    <row r="7047" spans="3:3">
      <c r="C7047" s="311"/>
    </row>
    <row r="7048" spans="3:3">
      <c r="C7048" s="311"/>
    </row>
    <row r="7049" spans="3:3">
      <c r="C7049" s="311"/>
    </row>
    <row r="7050" spans="3:3">
      <c r="C7050" s="311"/>
    </row>
    <row r="7051" spans="3:3">
      <c r="C7051" s="311"/>
    </row>
    <row r="7052" spans="3:3">
      <c r="C7052" s="311"/>
    </row>
    <row r="7053" spans="3:3">
      <c r="C7053" s="311"/>
    </row>
    <row r="7054" spans="3:3">
      <c r="C7054" s="311"/>
    </row>
    <row r="7055" spans="3:3">
      <c r="C7055" s="311"/>
    </row>
    <row r="7056" spans="3:3">
      <c r="C7056" s="311"/>
    </row>
    <row r="7057" spans="3:3">
      <c r="C7057" s="311"/>
    </row>
    <row r="7058" spans="3:3">
      <c r="C7058" s="311"/>
    </row>
    <row r="7059" spans="3:3">
      <c r="C7059" s="311"/>
    </row>
    <row r="7060" spans="3:3">
      <c r="C7060" s="311"/>
    </row>
    <row r="7061" spans="3:3">
      <c r="C7061" s="311"/>
    </row>
    <row r="7062" spans="3:3">
      <c r="C7062" s="311"/>
    </row>
    <row r="7063" spans="3:3">
      <c r="C7063" s="311"/>
    </row>
    <row r="7064" spans="3:3">
      <c r="C7064" s="311"/>
    </row>
    <row r="7065" spans="3:3">
      <c r="C7065" s="311"/>
    </row>
    <row r="7066" spans="3:3">
      <c r="C7066" s="311"/>
    </row>
    <row r="7067" spans="3:3">
      <c r="C7067" s="311"/>
    </row>
    <row r="7068" spans="3:3">
      <c r="C7068" s="311"/>
    </row>
    <row r="7069" spans="3:3">
      <c r="C7069" s="311"/>
    </row>
    <row r="7070" spans="3:3">
      <c r="C7070" s="311"/>
    </row>
    <row r="7071" spans="3:3">
      <c r="C7071" s="311"/>
    </row>
    <row r="7072" spans="3:3">
      <c r="C7072" s="311"/>
    </row>
    <row r="7073" spans="3:3">
      <c r="C7073" s="311"/>
    </row>
    <row r="7074" spans="3:3">
      <c r="C7074" s="311"/>
    </row>
    <row r="7075" spans="3:3">
      <c r="C7075" s="311"/>
    </row>
    <row r="7076" spans="3:3">
      <c r="C7076" s="311"/>
    </row>
    <row r="7077" spans="3:3">
      <c r="C7077" s="311"/>
    </row>
    <row r="7078" spans="3:3">
      <c r="C7078" s="311"/>
    </row>
    <row r="7079" spans="3:3">
      <c r="C7079" s="311"/>
    </row>
    <row r="7080" spans="3:3">
      <c r="C7080" s="311"/>
    </row>
    <row r="7081" spans="3:3">
      <c r="C7081" s="311"/>
    </row>
    <row r="7082" spans="3:3">
      <c r="C7082" s="311"/>
    </row>
    <row r="7083" spans="3:3">
      <c r="C7083" s="311"/>
    </row>
    <row r="7084" spans="3:3">
      <c r="C7084" s="311"/>
    </row>
    <row r="7085" spans="3:3">
      <c r="C7085" s="311"/>
    </row>
    <row r="7086" spans="3:3">
      <c r="C7086" s="311"/>
    </row>
    <row r="7087" spans="3:3">
      <c r="C7087" s="311"/>
    </row>
    <row r="7088" spans="3:3">
      <c r="C7088" s="311"/>
    </row>
    <row r="7089" spans="3:3">
      <c r="C7089" s="311"/>
    </row>
    <row r="7090" spans="3:3">
      <c r="C7090" s="311"/>
    </row>
    <row r="7091" spans="3:3">
      <c r="C7091" s="311"/>
    </row>
    <row r="7092" spans="3:3">
      <c r="C7092" s="311"/>
    </row>
    <row r="7093" spans="3:3">
      <c r="C7093" s="311"/>
    </row>
    <row r="7094" spans="3:3">
      <c r="C7094" s="311"/>
    </row>
    <row r="7095" spans="3:3">
      <c r="C7095" s="311"/>
    </row>
    <row r="7096" spans="3:3">
      <c r="C7096" s="311"/>
    </row>
    <row r="7097" spans="3:3">
      <c r="C7097" s="311"/>
    </row>
    <row r="7098" spans="3:3">
      <c r="C7098" s="311"/>
    </row>
    <row r="7099" spans="3:3">
      <c r="C7099" s="311"/>
    </row>
    <row r="7100" spans="3:3">
      <c r="C7100" s="311"/>
    </row>
    <row r="7101" spans="3:3">
      <c r="C7101" s="311"/>
    </row>
    <row r="7102" spans="3:3">
      <c r="C7102" s="311"/>
    </row>
    <row r="7103" spans="3:3">
      <c r="C7103" s="311"/>
    </row>
    <row r="7104" spans="3:3">
      <c r="C7104" s="311"/>
    </row>
    <row r="7105" spans="3:3">
      <c r="C7105" s="311"/>
    </row>
    <row r="7106" spans="3:3">
      <c r="C7106" s="311"/>
    </row>
    <row r="7107" spans="3:3">
      <c r="C7107" s="311"/>
    </row>
    <row r="7108" spans="3:3">
      <c r="C7108" s="311"/>
    </row>
    <row r="7109" spans="3:3">
      <c r="C7109" s="311"/>
    </row>
    <row r="7110" spans="3:3">
      <c r="C7110" s="311"/>
    </row>
    <row r="7111" spans="3:3">
      <c r="C7111" s="311"/>
    </row>
    <row r="7112" spans="3:3">
      <c r="C7112" s="311"/>
    </row>
    <row r="7113" spans="3:3">
      <c r="C7113" s="311"/>
    </row>
    <row r="7114" spans="3:3">
      <c r="C7114" s="311"/>
    </row>
    <row r="7115" spans="3:3">
      <c r="C7115" s="311"/>
    </row>
    <row r="7116" spans="3:3">
      <c r="C7116" s="311"/>
    </row>
    <row r="7117" spans="3:3">
      <c r="C7117" s="311"/>
    </row>
    <row r="7118" spans="3:3">
      <c r="C7118" s="311"/>
    </row>
    <row r="7119" spans="3:3">
      <c r="C7119" s="311"/>
    </row>
    <row r="7120" spans="3:3">
      <c r="C7120" s="311"/>
    </row>
    <row r="7121" spans="3:3">
      <c r="C7121" s="311"/>
    </row>
    <row r="7122" spans="3:3">
      <c r="C7122" s="311"/>
    </row>
    <row r="7123" spans="3:3">
      <c r="C7123" s="311"/>
    </row>
    <row r="7124" spans="3:3">
      <c r="C7124" s="311"/>
    </row>
    <row r="7125" spans="3:3">
      <c r="C7125" s="311"/>
    </row>
    <row r="7126" spans="3:3">
      <c r="C7126" s="311"/>
    </row>
    <row r="7127" spans="3:3">
      <c r="C7127" s="311"/>
    </row>
    <row r="7128" spans="3:3">
      <c r="C7128" s="311"/>
    </row>
    <row r="7129" spans="3:3">
      <c r="C7129" s="311"/>
    </row>
    <row r="7130" spans="3:3">
      <c r="C7130" s="311"/>
    </row>
    <row r="7131" spans="3:3">
      <c r="C7131" s="311"/>
    </row>
    <row r="7132" spans="3:3">
      <c r="C7132" s="311"/>
    </row>
    <row r="7133" spans="3:3">
      <c r="C7133" s="311"/>
    </row>
    <row r="7134" spans="3:3">
      <c r="C7134" s="311"/>
    </row>
    <row r="7135" spans="3:3">
      <c r="C7135" s="311"/>
    </row>
    <row r="7136" spans="3:3">
      <c r="C7136" s="311"/>
    </row>
    <row r="7137" spans="3:3">
      <c r="C7137" s="311"/>
    </row>
    <row r="7138" spans="3:3">
      <c r="C7138" s="311"/>
    </row>
    <row r="7139" spans="3:3">
      <c r="C7139" s="311"/>
    </row>
    <row r="7140" spans="3:3">
      <c r="C7140" s="311"/>
    </row>
    <row r="7141" spans="3:3">
      <c r="C7141" s="311"/>
    </row>
    <row r="7142" spans="3:3">
      <c r="C7142" s="311"/>
    </row>
    <row r="7143" spans="3:3">
      <c r="C7143" s="311"/>
    </row>
    <row r="7144" spans="3:3">
      <c r="C7144" s="311"/>
    </row>
    <row r="7145" spans="3:3">
      <c r="C7145" s="311"/>
    </row>
    <row r="7146" spans="3:3">
      <c r="C7146" s="311"/>
    </row>
    <row r="7147" spans="3:3">
      <c r="C7147" s="311"/>
    </row>
    <row r="7148" spans="3:3">
      <c r="C7148" s="311"/>
    </row>
    <row r="7149" spans="3:3">
      <c r="C7149" s="311"/>
    </row>
    <row r="7150" spans="3:3">
      <c r="C7150" s="311"/>
    </row>
    <row r="7151" spans="3:3">
      <c r="C7151" s="311"/>
    </row>
    <row r="7152" spans="3:3">
      <c r="C7152" s="311"/>
    </row>
    <row r="7153" spans="3:3">
      <c r="C7153" s="311"/>
    </row>
    <row r="7154" spans="3:3">
      <c r="C7154" s="311"/>
    </row>
    <row r="7155" spans="3:3">
      <c r="C7155" s="311"/>
    </row>
    <row r="7156" spans="3:3">
      <c r="C7156" s="311"/>
    </row>
    <row r="7157" spans="3:3">
      <c r="C7157" s="311"/>
    </row>
    <row r="7158" spans="3:3">
      <c r="C7158" s="311"/>
    </row>
    <row r="7159" spans="3:3">
      <c r="C7159" s="311"/>
    </row>
    <row r="7160" spans="3:3">
      <c r="C7160" s="311"/>
    </row>
    <row r="7161" spans="3:3">
      <c r="C7161" s="311"/>
    </row>
    <row r="7162" spans="3:3">
      <c r="C7162" s="311"/>
    </row>
    <row r="7163" spans="3:3">
      <c r="C7163" s="311"/>
    </row>
    <row r="7164" spans="3:3">
      <c r="C7164" s="311"/>
    </row>
    <row r="7165" spans="3:3">
      <c r="C7165" s="311"/>
    </row>
    <row r="7166" spans="3:3">
      <c r="C7166" s="311"/>
    </row>
    <row r="7167" spans="3:3">
      <c r="C7167" s="311"/>
    </row>
    <row r="7168" spans="3:3">
      <c r="C7168" s="311"/>
    </row>
    <row r="7169" spans="3:3">
      <c r="C7169" s="311"/>
    </row>
    <row r="7170" spans="3:3">
      <c r="C7170" s="311"/>
    </row>
    <row r="7171" spans="3:3">
      <c r="C7171" s="311"/>
    </row>
    <row r="7172" spans="3:3">
      <c r="C7172" s="311"/>
    </row>
    <row r="7173" spans="3:3">
      <c r="C7173" s="311"/>
    </row>
    <row r="7174" spans="3:3">
      <c r="C7174" s="311"/>
    </row>
    <row r="7175" spans="3:3">
      <c r="C7175" s="311"/>
    </row>
    <row r="7176" spans="3:3">
      <c r="C7176" s="311"/>
    </row>
    <row r="7177" spans="3:3">
      <c r="C7177" s="311"/>
    </row>
    <row r="7178" spans="3:3">
      <c r="C7178" s="311"/>
    </row>
    <row r="7179" spans="3:3">
      <c r="C7179" s="311"/>
    </row>
    <row r="7180" spans="3:3">
      <c r="C7180" s="311"/>
    </row>
    <row r="7181" spans="3:3">
      <c r="C7181" s="311"/>
    </row>
    <row r="7182" spans="3:3">
      <c r="C7182" s="311"/>
    </row>
    <row r="7183" spans="3:3">
      <c r="C7183" s="311"/>
    </row>
    <row r="7184" spans="3:3">
      <c r="C7184" s="311"/>
    </row>
    <row r="7185" spans="3:3">
      <c r="C7185" s="311"/>
    </row>
    <row r="7186" spans="3:3">
      <c r="C7186" s="311"/>
    </row>
    <row r="7187" spans="3:3">
      <c r="C7187" s="311"/>
    </row>
    <row r="7188" spans="3:3">
      <c r="C7188" s="311"/>
    </row>
    <row r="7189" spans="3:3">
      <c r="C7189" s="311"/>
    </row>
    <row r="7190" spans="3:3">
      <c r="C7190" s="311"/>
    </row>
    <row r="7191" spans="3:3">
      <c r="C7191" s="311"/>
    </row>
    <row r="7192" spans="3:3">
      <c r="C7192" s="311"/>
    </row>
    <row r="7193" spans="3:3">
      <c r="C7193" s="311"/>
    </row>
    <row r="7194" spans="3:3">
      <c r="C7194" s="311"/>
    </row>
    <row r="7195" spans="3:3">
      <c r="C7195" s="311"/>
    </row>
    <row r="7196" spans="3:3">
      <c r="C7196" s="311"/>
    </row>
    <row r="7197" spans="3:3">
      <c r="C7197" s="311"/>
    </row>
    <row r="7198" spans="3:3">
      <c r="C7198" s="311"/>
    </row>
    <row r="7199" spans="3:3">
      <c r="C7199" s="311"/>
    </row>
    <row r="7200" spans="3:3">
      <c r="C7200" s="311"/>
    </row>
    <row r="7201" spans="3:3">
      <c r="C7201" s="311"/>
    </row>
    <row r="7202" spans="3:3">
      <c r="C7202" s="311"/>
    </row>
    <row r="7203" spans="3:3">
      <c r="C7203" s="311"/>
    </row>
    <row r="7204" spans="3:3">
      <c r="C7204" s="311"/>
    </row>
    <row r="7205" spans="3:3">
      <c r="C7205" s="311"/>
    </row>
    <row r="7206" spans="3:3">
      <c r="C7206" s="311"/>
    </row>
    <row r="7207" spans="3:3">
      <c r="C7207" s="311"/>
    </row>
    <row r="7208" spans="3:3">
      <c r="C7208" s="311"/>
    </row>
    <row r="7209" spans="3:3">
      <c r="C7209" s="311"/>
    </row>
    <row r="7210" spans="3:3">
      <c r="C7210" s="311"/>
    </row>
    <row r="7211" spans="3:3">
      <c r="C7211" s="311"/>
    </row>
    <row r="7212" spans="3:3">
      <c r="C7212" s="311"/>
    </row>
    <row r="7213" spans="3:3">
      <c r="C7213" s="311"/>
    </row>
    <row r="7214" spans="3:3">
      <c r="C7214" s="311"/>
    </row>
    <row r="7215" spans="3:3">
      <c r="C7215" s="311"/>
    </row>
    <row r="7216" spans="3:3">
      <c r="C7216" s="311"/>
    </row>
    <row r="7217" spans="3:3">
      <c r="C7217" s="311"/>
    </row>
    <row r="7218" spans="3:3">
      <c r="C7218" s="311"/>
    </row>
    <row r="7219" spans="3:3">
      <c r="C7219" s="311"/>
    </row>
    <row r="7220" spans="3:3">
      <c r="C7220" s="311"/>
    </row>
    <row r="7221" spans="3:3">
      <c r="C7221" s="311"/>
    </row>
    <row r="7222" spans="3:3">
      <c r="C7222" s="311"/>
    </row>
    <row r="7223" spans="3:3">
      <c r="C7223" s="311"/>
    </row>
    <row r="7224" spans="3:3">
      <c r="C7224" s="311"/>
    </row>
    <row r="7225" spans="3:3">
      <c r="C7225" s="311"/>
    </row>
    <row r="7226" spans="3:3">
      <c r="C7226" s="311"/>
    </row>
    <row r="7227" spans="3:3">
      <c r="C7227" s="311"/>
    </row>
    <row r="7228" spans="3:3">
      <c r="C7228" s="311"/>
    </row>
    <row r="7229" spans="3:3">
      <c r="C7229" s="311"/>
    </row>
    <row r="7230" spans="3:3">
      <c r="C7230" s="311"/>
    </row>
    <row r="7231" spans="3:3">
      <c r="C7231" s="311"/>
    </row>
    <row r="7232" spans="3:3">
      <c r="C7232" s="311"/>
    </row>
    <row r="7233" spans="3:3">
      <c r="C7233" s="311"/>
    </row>
    <row r="7234" spans="3:3">
      <c r="C7234" s="311"/>
    </row>
    <row r="7235" spans="3:3">
      <c r="C7235" s="311"/>
    </row>
    <row r="7236" spans="3:3">
      <c r="C7236" s="311"/>
    </row>
    <row r="7237" spans="3:3">
      <c r="C7237" s="311"/>
    </row>
    <row r="7238" spans="3:3">
      <c r="C7238" s="311"/>
    </row>
    <row r="7239" spans="3:3">
      <c r="C7239" s="311"/>
    </row>
    <row r="7240" spans="3:3">
      <c r="C7240" s="311"/>
    </row>
    <row r="7241" spans="3:3">
      <c r="C7241" s="311"/>
    </row>
    <row r="7242" spans="3:3">
      <c r="C7242" s="311"/>
    </row>
    <row r="7243" spans="3:3">
      <c r="C7243" s="311"/>
    </row>
    <row r="7244" spans="3:3">
      <c r="C7244" s="311"/>
    </row>
    <row r="7245" spans="3:3">
      <c r="C7245" s="311"/>
    </row>
    <row r="7246" spans="3:3">
      <c r="C7246" s="311"/>
    </row>
    <row r="7247" spans="3:3">
      <c r="C7247" s="311"/>
    </row>
    <row r="7248" spans="3:3">
      <c r="C7248" s="311"/>
    </row>
    <row r="7249" spans="3:3">
      <c r="C7249" s="311"/>
    </row>
    <row r="7250" spans="3:3">
      <c r="C7250" s="311"/>
    </row>
    <row r="7251" spans="3:3">
      <c r="C7251" s="311"/>
    </row>
    <row r="7252" spans="3:3">
      <c r="C7252" s="311"/>
    </row>
    <row r="7253" spans="3:3">
      <c r="C7253" s="311"/>
    </row>
    <row r="7254" spans="3:3">
      <c r="C7254" s="311"/>
    </row>
    <row r="7255" spans="3:3">
      <c r="C7255" s="311"/>
    </row>
    <row r="7256" spans="3:3">
      <c r="C7256" s="311"/>
    </row>
    <row r="7257" spans="3:3">
      <c r="C7257" s="311"/>
    </row>
    <row r="7258" spans="3:3">
      <c r="C7258" s="311"/>
    </row>
    <row r="7259" spans="3:3">
      <c r="C7259" s="311"/>
    </row>
    <row r="7260" spans="3:3">
      <c r="C7260" s="311"/>
    </row>
    <row r="7261" spans="3:3">
      <c r="C7261" s="311"/>
    </row>
    <row r="7262" spans="3:3">
      <c r="C7262" s="311"/>
    </row>
    <row r="7263" spans="3:3">
      <c r="C7263" s="311"/>
    </row>
    <row r="7264" spans="3:3">
      <c r="C7264" s="311"/>
    </row>
    <row r="7265" spans="3:3">
      <c r="C7265" s="311"/>
    </row>
    <row r="7266" spans="3:3">
      <c r="C7266" s="311"/>
    </row>
    <row r="7267" spans="3:3">
      <c r="C7267" s="311"/>
    </row>
    <row r="7268" spans="3:3">
      <c r="C7268" s="311"/>
    </row>
    <row r="7269" spans="3:3">
      <c r="C7269" s="311"/>
    </row>
    <row r="7270" spans="3:3">
      <c r="C7270" s="311"/>
    </row>
    <row r="7271" spans="3:3">
      <c r="C7271" s="311"/>
    </row>
    <row r="7272" spans="3:3">
      <c r="C7272" s="311"/>
    </row>
    <row r="7273" spans="3:3">
      <c r="C7273" s="311"/>
    </row>
    <row r="7274" spans="3:3">
      <c r="C7274" s="311"/>
    </row>
    <row r="7275" spans="3:3">
      <c r="C7275" s="311"/>
    </row>
    <row r="7276" spans="3:3">
      <c r="C7276" s="311"/>
    </row>
    <row r="7277" spans="3:3">
      <c r="C7277" s="311"/>
    </row>
    <row r="7278" spans="3:3">
      <c r="C7278" s="311"/>
    </row>
    <row r="7279" spans="3:3">
      <c r="C7279" s="311"/>
    </row>
    <row r="7280" spans="3:3">
      <c r="C7280" s="311"/>
    </row>
    <row r="7281" spans="3:3">
      <c r="C7281" s="311"/>
    </row>
    <row r="7282" spans="3:3">
      <c r="C7282" s="311"/>
    </row>
    <row r="7283" spans="3:3">
      <c r="C7283" s="311"/>
    </row>
    <row r="7284" spans="3:3">
      <c r="C7284" s="311"/>
    </row>
    <row r="7285" spans="3:3">
      <c r="C7285" s="311"/>
    </row>
    <row r="7286" spans="3:3">
      <c r="C7286" s="311"/>
    </row>
    <row r="7287" spans="3:3">
      <c r="C7287" s="311"/>
    </row>
    <row r="7288" spans="3:3">
      <c r="C7288" s="311"/>
    </row>
    <row r="7289" spans="3:3">
      <c r="C7289" s="311"/>
    </row>
    <row r="7290" spans="3:3">
      <c r="C7290" s="311"/>
    </row>
    <row r="7291" spans="3:3">
      <c r="C7291" s="311"/>
    </row>
    <row r="7292" spans="3:3">
      <c r="C7292" s="311"/>
    </row>
    <row r="7293" spans="3:3">
      <c r="C7293" s="311"/>
    </row>
    <row r="7294" spans="3:3">
      <c r="C7294" s="311"/>
    </row>
    <row r="7295" spans="3:3">
      <c r="C7295" s="311"/>
    </row>
    <row r="7296" spans="3:3">
      <c r="C7296" s="311"/>
    </row>
    <row r="7297" spans="3:3">
      <c r="C7297" s="311"/>
    </row>
    <row r="7298" spans="3:3">
      <c r="C7298" s="311"/>
    </row>
    <row r="7299" spans="3:3">
      <c r="C7299" s="311"/>
    </row>
    <row r="7300" spans="3:3">
      <c r="C7300" s="311"/>
    </row>
    <row r="7301" spans="3:3">
      <c r="C7301" s="311"/>
    </row>
    <row r="7302" spans="3:3">
      <c r="C7302" s="311"/>
    </row>
    <row r="7303" spans="3:3">
      <c r="C7303" s="311"/>
    </row>
    <row r="7304" spans="3:3">
      <c r="C7304" s="311"/>
    </row>
    <row r="7305" spans="3:3">
      <c r="C7305" s="311"/>
    </row>
    <row r="7306" spans="3:3">
      <c r="C7306" s="311"/>
    </row>
    <row r="7307" spans="3:3">
      <c r="C7307" s="311"/>
    </row>
    <row r="7308" spans="3:3">
      <c r="C7308" s="311"/>
    </row>
    <row r="7309" spans="3:3">
      <c r="C7309" s="311"/>
    </row>
    <row r="7310" spans="3:3">
      <c r="C7310" s="311"/>
    </row>
    <row r="7311" spans="3:3">
      <c r="C7311" s="311"/>
    </row>
    <row r="7312" spans="3:3">
      <c r="C7312" s="311"/>
    </row>
    <row r="7313" spans="3:3">
      <c r="C7313" s="311"/>
    </row>
    <row r="7314" spans="3:3">
      <c r="C7314" s="311"/>
    </row>
    <row r="7315" spans="3:3">
      <c r="C7315" s="311"/>
    </row>
    <row r="7316" spans="3:3">
      <c r="C7316" s="311"/>
    </row>
    <row r="7317" spans="3:3">
      <c r="C7317" s="311"/>
    </row>
    <row r="7318" spans="3:3">
      <c r="C7318" s="311"/>
    </row>
    <row r="7319" spans="3:3">
      <c r="C7319" s="311"/>
    </row>
    <row r="7320" spans="3:3">
      <c r="C7320" s="311"/>
    </row>
    <row r="7321" spans="3:3">
      <c r="C7321" s="311"/>
    </row>
    <row r="7322" spans="3:3">
      <c r="C7322" s="311"/>
    </row>
    <row r="7323" spans="3:3">
      <c r="C7323" s="311"/>
    </row>
    <row r="7324" spans="3:3">
      <c r="C7324" s="311"/>
    </row>
    <row r="7325" spans="3:3">
      <c r="C7325" s="311"/>
    </row>
    <row r="7326" spans="3:3">
      <c r="C7326" s="311"/>
    </row>
    <row r="7327" spans="3:3">
      <c r="C7327" s="311"/>
    </row>
    <row r="7328" spans="3:3">
      <c r="C7328" s="311"/>
    </row>
    <row r="7329" spans="3:3">
      <c r="C7329" s="311"/>
    </row>
    <row r="7330" spans="3:3">
      <c r="C7330" s="311"/>
    </row>
    <row r="7331" spans="3:3">
      <c r="C7331" s="311"/>
    </row>
    <row r="7332" spans="3:3">
      <c r="C7332" s="311"/>
    </row>
    <row r="7333" spans="3:3">
      <c r="C7333" s="311"/>
    </row>
    <row r="7334" spans="3:3">
      <c r="C7334" s="311"/>
    </row>
    <row r="7335" spans="3:3">
      <c r="C7335" s="311"/>
    </row>
    <row r="7336" spans="3:3">
      <c r="C7336" s="311"/>
    </row>
    <row r="7337" spans="3:3">
      <c r="C7337" s="311"/>
    </row>
    <row r="7338" spans="3:3">
      <c r="C7338" s="311"/>
    </row>
    <row r="7339" spans="3:3">
      <c r="C7339" s="311"/>
    </row>
    <row r="7340" spans="3:3">
      <c r="C7340" s="311"/>
    </row>
    <row r="7341" spans="3:3">
      <c r="C7341" s="311"/>
    </row>
    <row r="7342" spans="3:3">
      <c r="C7342" s="311"/>
    </row>
    <row r="7343" spans="3:3">
      <c r="C7343" s="311"/>
    </row>
    <row r="7344" spans="3:3">
      <c r="C7344" s="311"/>
    </row>
    <row r="7345" spans="3:3">
      <c r="C7345" s="311"/>
    </row>
    <row r="7346" spans="3:3">
      <c r="C7346" s="311"/>
    </row>
    <row r="7347" spans="3:3">
      <c r="C7347" s="311"/>
    </row>
    <row r="7348" spans="3:3">
      <c r="C7348" s="311"/>
    </row>
    <row r="7349" spans="3:3">
      <c r="C7349" s="311"/>
    </row>
    <row r="7350" spans="3:3">
      <c r="C7350" s="311"/>
    </row>
    <row r="7351" spans="3:3">
      <c r="C7351" s="311"/>
    </row>
    <row r="7352" spans="3:3">
      <c r="C7352" s="311"/>
    </row>
    <row r="7353" spans="3:3">
      <c r="C7353" s="311"/>
    </row>
    <row r="7354" spans="3:3">
      <c r="C7354" s="311"/>
    </row>
    <row r="7355" spans="3:3">
      <c r="C7355" s="311"/>
    </row>
    <row r="7356" spans="3:3">
      <c r="C7356" s="311"/>
    </row>
    <row r="7357" spans="3:3">
      <c r="C7357" s="311"/>
    </row>
    <row r="7358" spans="3:3">
      <c r="C7358" s="311"/>
    </row>
    <row r="7359" spans="3:3">
      <c r="C7359" s="311"/>
    </row>
    <row r="7360" spans="3:3">
      <c r="C7360" s="311"/>
    </row>
    <row r="7361" spans="3:3">
      <c r="C7361" s="311"/>
    </row>
    <row r="7362" spans="3:3">
      <c r="C7362" s="311"/>
    </row>
    <row r="7363" spans="3:3">
      <c r="C7363" s="311"/>
    </row>
    <row r="7364" spans="3:3">
      <c r="C7364" s="311"/>
    </row>
    <row r="7365" spans="3:3">
      <c r="C7365" s="311"/>
    </row>
    <row r="7366" spans="3:3">
      <c r="C7366" s="311"/>
    </row>
    <row r="7367" spans="3:3">
      <c r="C7367" s="311"/>
    </row>
    <row r="7368" spans="3:3">
      <c r="C7368" s="311"/>
    </row>
    <row r="7369" spans="3:3">
      <c r="C7369" s="311"/>
    </row>
    <row r="7370" spans="3:3">
      <c r="C7370" s="311"/>
    </row>
    <row r="7371" spans="3:3">
      <c r="C7371" s="311"/>
    </row>
    <row r="7372" spans="3:3">
      <c r="C7372" s="311"/>
    </row>
    <row r="7373" spans="3:3">
      <c r="C7373" s="311"/>
    </row>
    <row r="7374" spans="3:3">
      <c r="C7374" s="311"/>
    </row>
    <row r="7375" spans="3:3">
      <c r="C7375" s="311"/>
    </row>
    <row r="7376" spans="3:3">
      <c r="C7376" s="311"/>
    </row>
    <row r="7377" spans="3:3">
      <c r="C7377" s="311"/>
    </row>
    <row r="7378" spans="3:3">
      <c r="C7378" s="311"/>
    </row>
    <row r="7379" spans="3:3">
      <c r="C7379" s="311"/>
    </row>
    <row r="7380" spans="3:3">
      <c r="C7380" s="311"/>
    </row>
    <row r="7381" spans="3:3">
      <c r="C7381" s="311"/>
    </row>
    <row r="7382" spans="3:3">
      <c r="C7382" s="311"/>
    </row>
    <row r="7383" spans="3:3">
      <c r="C7383" s="311"/>
    </row>
    <row r="7384" spans="3:3">
      <c r="C7384" s="311"/>
    </row>
    <row r="7385" spans="3:3">
      <c r="C7385" s="311"/>
    </row>
    <row r="7386" spans="3:3">
      <c r="C7386" s="311"/>
    </row>
    <row r="7387" spans="3:3">
      <c r="C7387" s="311"/>
    </row>
    <row r="7388" spans="3:3">
      <c r="C7388" s="311"/>
    </row>
    <row r="7389" spans="3:3">
      <c r="C7389" s="311"/>
    </row>
    <row r="7390" spans="3:3">
      <c r="C7390" s="311"/>
    </row>
    <row r="7391" spans="3:3">
      <c r="C7391" s="311"/>
    </row>
    <row r="7392" spans="3:3">
      <c r="C7392" s="311"/>
    </row>
    <row r="7393" spans="3:3">
      <c r="C7393" s="311"/>
    </row>
    <row r="7394" spans="3:3">
      <c r="C7394" s="311"/>
    </row>
    <row r="7395" spans="3:3">
      <c r="C7395" s="311"/>
    </row>
    <row r="7396" spans="3:3">
      <c r="C7396" s="311"/>
    </row>
    <row r="7397" spans="3:3">
      <c r="C7397" s="311"/>
    </row>
    <row r="7398" spans="3:3">
      <c r="C7398" s="311"/>
    </row>
    <row r="7399" spans="3:3">
      <c r="C7399" s="311"/>
    </row>
    <row r="7400" spans="3:3">
      <c r="C7400" s="311"/>
    </row>
    <row r="7401" spans="3:3">
      <c r="C7401" s="311"/>
    </row>
    <row r="7402" spans="3:3">
      <c r="C7402" s="311"/>
    </row>
    <row r="7403" spans="3:3">
      <c r="C7403" s="311"/>
    </row>
    <row r="7404" spans="3:3">
      <c r="C7404" s="311"/>
    </row>
    <row r="7405" spans="3:3">
      <c r="C7405" s="311"/>
    </row>
    <row r="7406" spans="3:3">
      <c r="C7406" s="311"/>
    </row>
    <row r="7407" spans="3:3">
      <c r="C7407" s="311"/>
    </row>
    <row r="7408" spans="3:3">
      <c r="C7408" s="311"/>
    </row>
    <row r="7409" spans="3:3">
      <c r="C7409" s="311"/>
    </row>
    <row r="7410" spans="3:3">
      <c r="C7410" s="311"/>
    </row>
    <row r="7411" spans="3:3">
      <c r="C7411" s="311"/>
    </row>
    <row r="7412" spans="3:3">
      <c r="C7412" s="311"/>
    </row>
    <row r="7413" spans="3:3">
      <c r="C7413" s="311"/>
    </row>
    <row r="7414" spans="3:3">
      <c r="C7414" s="311"/>
    </row>
    <row r="7415" spans="3:3">
      <c r="C7415" s="311"/>
    </row>
    <row r="7416" spans="3:3">
      <c r="C7416" s="311"/>
    </row>
    <row r="7417" spans="3:3">
      <c r="C7417" s="311"/>
    </row>
    <row r="7418" spans="3:3">
      <c r="C7418" s="311"/>
    </row>
    <row r="7419" spans="3:3">
      <c r="C7419" s="311"/>
    </row>
    <row r="7420" spans="3:3">
      <c r="C7420" s="311"/>
    </row>
    <row r="7421" spans="3:3">
      <c r="C7421" s="311"/>
    </row>
    <row r="7422" spans="3:3">
      <c r="C7422" s="311"/>
    </row>
    <row r="7423" spans="3:3">
      <c r="C7423" s="311"/>
    </row>
    <row r="7424" spans="3:3">
      <c r="C7424" s="311"/>
    </row>
    <row r="7425" spans="3:3">
      <c r="C7425" s="311"/>
    </row>
    <row r="7426" spans="3:3">
      <c r="C7426" s="311"/>
    </row>
    <row r="7427" spans="3:3">
      <c r="C7427" s="311"/>
    </row>
    <row r="7428" spans="3:3">
      <c r="C7428" s="311"/>
    </row>
    <row r="7429" spans="3:3">
      <c r="C7429" s="311"/>
    </row>
    <row r="7430" spans="3:3">
      <c r="C7430" s="311"/>
    </row>
    <row r="7431" spans="3:3">
      <c r="C7431" s="311"/>
    </row>
    <row r="7432" spans="3:3">
      <c r="C7432" s="311"/>
    </row>
    <row r="7433" spans="3:3">
      <c r="C7433" s="311"/>
    </row>
    <row r="7434" spans="3:3">
      <c r="C7434" s="311"/>
    </row>
    <row r="7435" spans="3:3">
      <c r="C7435" s="311"/>
    </row>
    <row r="7436" spans="3:3">
      <c r="C7436" s="311"/>
    </row>
    <row r="7437" spans="3:3">
      <c r="C7437" s="311"/>
    </row>
    <row r="7438" spans="3:3">
      <c r="C7438" s="311"/>
    </row>
    <row r="7439" spans="3:3">
      <c r="C7439" s="311"/>
    </row>
    <row r="7440" spans="3:3">
      <c r="C7440" s="311"/>
    </row>
    <row r="7441" spans="3:3">
      <c r="C7441" s="311"/>
    </row>
    <row r="7442" spans="3:3">
      <c r="C7442" s="311"/>
    </row>
    <row r="7443" spans="3:3">
      <c r="C7443" s="311"/>
    </row>
    <row r="7444" spans="3:3">
      <c r="C7444" s="311"/>
    </row>
    <row r="7445" spans="3:3">
      <c r="C7445" s="311"/>
    </row>
    <row r="7446" spans="3:3">
      <c r="C7446" s="311"/>
    </row>
    <row r="7447" spans="3:3">
      <c r="C7447" s="311"/>
    </row>
    <row r="7448" spans="3:3">
      <c r="C7448" s="311"/>
    </row>
    <row r="7449" spans="3:3">
      <c r="C7449" s="311"/>
    </row>
    <row r="7450" spans="3:3">
      <c r="C7450" s="311"/>
    </row>
    <row r="7451" spans="3:3">
      <c r="C7451" s="311"/>
    </row>
    <row r="7452" spans="3:3">
      <c r="C7452" s="311"/>
    </row>
    <row r="7453" spans="3:3">
      <c r="C7453" s="311"/>
    </row>
    <row r="7454" spans="3:3">
      <c r="C7454" s="311"/>
    </row>
    <row r="7455" spans="3:3">
      <c r="C7455" s="311"/>
    </row>
    <row r="7456" spans="3:3">
      <c r="C7456" s="311"/>
    </row>
    <row r="7457" spans="3:3">
      <c r="C7457" s="311"/>
    </row>
    <row r="7458" spans="3:3">
      <c r="C7458" s="311"/>
    </row>
    <row r="7459" spans="3:3">
      <c r="C7459" s="311"/>
    </row>
    <row r="7460" spans="3:3">
      <c r="C7460" s="311"/>
    </row>
    <row r="7461" spans="3:3">
      <c r="C7461" s="311"/>
    </row>
    <row r="7462" spans="3:3">
      <c r="C7462" s="311"/>
    </row>
    <row r="7463" spans="3:3">
      <c r="C7463" s="311"/>
    </row>
    <row r="7464" spans="3:3">
      <c r="C7464" s="311"/>
    </row>
    <row r="7465" spans="3:3">
      <c r="C7465" s="311"/>
    </row>
    <row r="7466" spans="3:3">
      <c r="C7466" s="311"/>
    </row>
    <row r="7467" spans="3:3">
      <c r="C7467" s="311"/>
    </row>
    <row r="7468" spans="3:3">
      <c r="C7468" s="311"/>
    </row>
    <row r="7469" spans="3:3">
      <c r="C7469" s="311"/>
    </row>
    <row r="7470" spans="3:3">
      <c r="C7470" s="311"/>
    </row>
    <row r="7471" spans="3:3">
      <c r="C7471" s="311"/>
    </row>
    <row r="7472" spans="3:3">
      <c r="C7472" s="311"/>
    </row>
    <row r="7473" spans="3:3">
      <c r="C7473" s="311"/>
    </row>
    <row r="7474" spans="3:3">
      <c r="C7474" s="311"/>
    </row>
    <row r="7475" spans="3:3">
      <c r="C7475" s="311"/>
    </row>
    <row r="7476" spans="3:3">
      <c r="C7476" s="311"/>
    </row>
    <row r="7477" spans="3:3">
      <c r="C7477" s="311"/>
    </row>
    <row r="7478" spans="3:3">
      <c r="C7478" s="311"/>
    </row>
    <row r="7479" spans="3:3">
      <c r="C7479" s="311"/>
    </row>
    <row r="7480" spans="3:3">
      <c r="C7480" s="311"/>
    </row>
    <row r="7481" spans="3:3">
      <c r="C7481" s="311"/>
    </row>
    <row r="7482" spans="3:3">
      <c r="C7482" s="311"/>
    </row>
    <row r="7483" spans="3:3">
      <c r="C7483" s="311"/>
    </row>
    <row r="7484" spans="3:3">
      <c r="C7484" s="311"/>
    </row>
    <row r="7485" spans="3:3">
      <c r="C7485" s="311"/>
    </row>
    <row r="7486" spans="3:3">
      <c r="C7486" s="311"/>
    </row>
    <row r="7487" spans="3:3">
      <c r="C7487" s="311"/>
    </row>
    <row r="7488" spans="3:3">
      <c r="C7488" s="311"/>
    </row>
    <row r="7489" spans="3:3">
      <c r="C7489" s="311"/>
    </row>
    <row r="7490" spans="3:3">
      <c r="C7490" s="311"/>
    </row>
    <row r="7491" spans="3:3">
      <c r="C7491" s="311"/>
    </row>
    <row r="7492" spans="3:3">
      <c r="C7492" s="311"/>
    </row>
    <row r="7493" spans="3:3">
      <c r="C7493" s="311"/>
    </row>
    <row r="7494" spans="3:3">
      <c r="C7494" s="311"/>
    </row>
    <row r="7495" spans="3:3">
      <c r="C7495" s="311"/>
    </row>
    <row r="7496" spans="3:3">
      <c r="C7496" s="311"/>
    </row>
    <row r="7497" spans="3:3">
      <c r="C7497" s="311"/>
    </row>
    <row r="7498" spans="3:3">
      <c r="C7498" s="311"/>
    </row>
    <row r="7499" spans="3:3">
      <c r="C7499" s="311"/>
    </row>
    <row r="7500" spans="3:3">
      <c r="C7500" s="311"/>
    </row>
    <row r="7501" spans="3:3">
      <c r="C7501" s="311"/>
    </row>
    <row r="7502" spans="3:3">
      <c r="C7502" s="311"/>
    </row>
    <row r="7503" spans="3:3">
      <c r="C7503" s="311"/>
    </row>
    <row r="7504" spans="3:3">
      <c r="C7504" s="311"/>
    </row>
    <row r="7505" spans="3:3">
      <c r="C7505" s="311"/>
    </row>
    <row r="7506" spans="3:3">
      <c r="C7506" s="311"/>
    </row>
    <row r="7507" spans="3:3">
      <c r="C7507" s="311"/>
    </row>
    <row r="7508" spans="3:3">
      <c r="C7508" s="311"/>
    </row>
    <row r="7509" spans="3:3">
      <c r="C7509" s="311"/>
    </row>
    <row r="7510" spans="3:3">
      <c r="C7510" s="311"/>
    </row>
    <row r="7511" spans="3:3">
      <c r="C7511" s="311"/>
    </row>
    <row r="7512" spans="3:3">
      <c r="C7512" s="311"/>
    </row>
    <row r="7513" spans="3:3">
      <c r="C7513" s="311"/>
    </row>
    <row r="7514" spans="3:3">
      <c r="C7514" s="311"/>
    </row>
    <row r="7515" spans="3:3">
      <c r="C7515" s="311"/>
    </row>
    <row r="7516" spans="3:3">
      <c r="C7516" s="311"/>
    </row>
    <row r="7517" spans="3:3">
      <c r="C7517" s="311"/>
    </row>
    <row r="7518" spans="3:3">
      <c r="C7518" s="311"/>
    </row>
    <row r="7519" spans="3:3">
      <c r="C7519" s="311"/>
    </row>
    <row r="7520" spans="3:3">
      <c r="C7520" s="311"/>
    </row>
    <row r="7521" spans="3:3">
      <c r="C7521" s="311"/>
    </row>
    <row r="7522" spans="3:3">
      <c r="C7522" s="311"/>
    </row>
    <row r="7523" spans="3:3">
      <c r="C7523" s="311"/>
    </row>
    <row r="7524" spans="3:3">
      <c r="C7524" s="311"/>
    </row>
    <row r="7525" spans="3:3">
      <c r="C7525" s="311"/>
    </row>
    <row r="7526" spans="3:3">
      <c r="C7526" s="311"/>
    </row>
    <row r="7527" spans="3:3">
      <c r="C7527" s="311"/>
    </row>
    <row r="7528" spans="3:3">
      <c r="C7528" s="311"/>
    </row>
    <row r="7529" spans="3:3">
      <c r="C7529" s="311"/>
    </row>
    <row r="7530" spans="3:3">
      <c r="C7530" s="311"/>
    </row>
    <row r="7531" spans="3:3">
      <c r="C7531" s="311"/>
    </row>
    <row r="7532" spans="3:3">
      <c r="C7532" s="311"/>
    </row>
    <row r="7533" spans="3:3">
      <c r="C7533" s="311"/>
    </row>
    <row r="7534" spans="3:3">
      <c r="C7534" s="311"/>
    </row>
    <row r="7535" spans="3:3">
      <c r="C7535" s="311"/>
    </row>
    <row r="7536" spans="3:3">
      <c r="C7536" s="311"/>
    </row>
    <row r="7537" spans="3:3">
      <c r="C7537" s="311"/>
    </row>
    <row r="7538" spans="3:3">
      <c r="C7538" s="311"/>
    </row>
    <row r="7539" spans="3:3">
      <c r="C7539" s="311"/>
    </row>
    <row r="7540" spans="3:3">
      <c r="C7540" s="311"/>
    </row>
    <row r="7541" spans="3:3">
      <c r="C7541" s="311"/>
    </row>
    <row r="7542" spans="3:3">
      <c r="C7542" s="311"/>
    </row>
    <row r="7543" spans="3:3">
      <c r="C7543" s="311"/>
    </row>
    <row r="7544" spans="3:3">
      <c r="C7544" s="311"/>
    </row>
    <row r="7545" spans="3:3">
      <c r="C7545" s="311"/>
    </row>
    <row r="7546" spans="3:3">
      <c r="C7546" s="311"/>
    </row>
    <row r="7547" spans="3:3">
      <c r="C7547" s="311"/>
    </row>
    <row r="7548" spans="3:3">
      <c r="C7548" s="311"/>
    </row>
    <row r="7549" spans="3:3">
      <c r="C7549" s="311"/>
    </row>
    <row r="7550" spans="3:3">
      <c r="C7550" s="311"/>
    </row>
    <row r="7551" spans="3:3">
      <c r="C7551" s="311"/>
    </row>
    <row r="7552" spans="3:3">
      <c r="C7552" s="311"/>
    </row>
    <row r="7553" spans="3:3">
      <c r="C7553" s="311"/>
    </row>
    <row r="7554" spans="3:3">
      <c r="C7554" s="311"/>
    </row>
    <row r="7555" spans="3:3">
      <c r="C7555" s="311"/>
    </row>
    <row r="7556" spans="3:3">
      <c r="C7556" s="311"/>
    </row>
    <row r="7557" spans="3:3">
      <c r="C7557" s="311"/>
    </row>
    <row r="7558" spans="3:3">
      <c r="C7558" s="311"/>
    </row>
    <row r="7559" spans="3:3">
      <c r="C7559" s="311"/>
    </row>
    <row r="7560" spans="3:3">
      <c r="C7560" s="311"/>
    </row>
    <row r="7561" spans="3:3">
      <c r="C7561" s="311"/>
    </row>
    <row r="7562" spans="3:3">
      <c r="C7562" s="311"/>
    </row>
    <row r="7563" spans="3:3">
      <c r="C7563" s="311"/>
    </row>
    <row r="7564" spans="3:3">
      <c r="C7564" s="311"/>
    </row>
    <row r="7565" spans="3:3">
      <c r="C7565" s="311"/>
    </row>
    <row r="7566" spans="3:3">
      <c r="C7566" s="311"/>
    </row>
    <row r="7567" spans="3:3">
      <c r="C7567" s="311"/>
    </row>
    <row r="7568" spans="3:3">
      <c r="C7568" s="311"/>
    </row>
    <row r="7569" spans="3:3">
      <c r="C7569" s="311"/>
    </row>
    <row r="7570" spans="3:3">
      <c r="C7570" s="311"/>
    </row>
    <row r="7571" spans="3:3">
      <c r="C7571" s="311"/>
    </row>
    <row r="7572" spans="3:3">
      <c r="C7572" s="311"/>
    </row>
    <row r="7573" spans="3:3">
      <c r="C7573" s="311"/>
    </row>
    <row r="7574" spans="3:3">
      <c r="C7574" s="311"/>
    </row>
    <row r="7575" spans="3:3">
      <c r="C7575" s="311"/>
    </row>
    <row r="7576" spans="3:3">
      <c r="C7576" s="311"/>
    </row>
    <row r="7577" spans="3:3">
      <c r="C7577" s="311"/>
    </row>
    <row r="7578" spans="3:3">
      <c r="C7578" s="311"/>
    </row>
    <row r="7579" spans="3:3">
      <c r="C7579" s="311"/>
    </row>
    <row r="7580" spans="3:3">
      <c r="C7580" s="311"/>
    </row>
    <row r="7581" spans="3:3">
      <c r="C7581" s="311"/>
    </row>
    <row r="7582" spans="3:3">
      <c r="C7582" s="311"/>
    </row>
    <row r="7583" spans="3:3">
      <c r="C7583" s="311"/>
    </row>
    <row r="7584" spans="3:3">
      <c r="C7584" s="311"/>
    </row>
    <row r="7585" spans="3:3">
      <c r="C7585" s="311"/>
    </row>
    <row r="7586" spans="3:3">
      <c r="C7586" s="311"/>
    </row>
    <row r="7587" spans="3:3">
      <c r="C7587" s="311"/>
    </row>
    <row r="7588" spans="3:3">
      <c r="C7588" s="311"/>
    </row>
    <row r="7589" spans="3:3">
      <c r="C7589" s="311"/>
    </row>
    <row r="7590" spans="3:3">
      <c r="C7590" s="311"/>
    </row>
    <row r="7591" spans="3:3">
      <c r="C7591" s="311"/>
    </row>
    <row r="7592" spans="3:3">
      <c r="C7592" s="311"/>
    </row>
    <row r="7593" spans="3:3">
      <c r="C7593" s="311"/>
    </row>
    <row r="7594" spans="3:3">
      <c r="C7594" s="311"/>
    </row>
    <row r="7595" spans="3:3">
      <c r="C7595" s="311"/>
    </row>
    <row r="7596" spans="3:3">
      <c r="C7596" s="311"/>
    </row>
    <row r="7597" spans="3:3">
      <c r="C7597" s="311"/>
    </row>
    <row r="7598" spans="3:3">
      <c r="C7598" s="311"/>
    </row>
    <row r="7599" spans="3:3">
      <c r="C7599" s="311"/>
    </row>
    <row r="7600" spans="3:3">
      <c r="C7600" s="311"/>
    </row>
    <row r="7601" spans="3:3">
      <c r="C7601" s="311"/>
    </row>
    <row r="7602" spans="3:3">
      <c r="C7602" s="311"/>
    </row>
    <row r="7603" spans="3:3">
      <c r="C7603" s="311"/>
    </row>
    <row r="7604" spans="3:3">
      <c r="C7604" s="311"/>
    </row>
    <row r="7605" spans="3:3">
      <c r="C7605" s="311"/>
    </row>
    <row r="7606" spans="3:3">
      <c r="C7606" s="311"/>
    </row>
    <row r="7607" spans="3:3">
      <c r="C7607" s="311"/>
    </row>
    <row r="7608" spans="3:3">
      <c r="C7608" s="311"/>
    </row>
    <row r="7609" spans="3:3">
      <c r="C7609" s="311"/>
    </row>
    <row r="7610" spans="3:3">
      <c r="C7610" s="311"/>
    </row>
    <row r="7611" spans="3:3">
      <c r="C7611" s="311"/>
    </row>
    <row r="7612" spans="3:3">
      <c r="C7612" s="311"/>
    </row>
    <row r="7613" spans="3:3">
      <c r="C7613" s="311"/>
    </row>
    <row r="7614" spans="3:3">
      <c r="C7614" s="311"/>
    </row>
    <row r="7615" spans="3:3">
      <c r="C7615" s="311"/>
    </row>
    <row r="7616" spans="3:3">
      <c r="C7616" s="311"/>
    </row>
    <row r="7617" spans="3:3">
      <c r="C7617" s="311"/>
    </row>
    <row r="7618" spans="3:3">
      <c r="C7618" s="311"/>
    </row>
    <row r="7619" spans="3:3">
      <c r="C7619" s="311"/>
    </row>
    <row r="7620" spans="3:3">
      <c r="C7620" s="311"/>
    </row>
    <row r="7621" spans="3:3">
      <c r="C7621" s="311"/>
    </row>
    <row r="7622" spans="3:3">
      <c r="C7622" s="311"/>
    </row>
    <row r="7623" spans="3:3">
      <c r="C7623" s="311"/>
    </row>
    <row r="7624" spans="3:3">
      <c r="C7624" s="311"/>
    </row>
    <row r="7625" spans="3:3">
      <c r="C7625" s="311"/>
    </row>
    <row r="7626" spans="3:3">
      <c r="C7626" s="311"/>
    </row>
    <row r="7627" spans="3:3">
      <c r="C7627" s="311"/>
    </row>
    <row r="7628" spans="3:3">
      <c r="C7628" s="311"/>
    </row>
    <row r="7629" spans="3:3">
      <c r="C7629" s="311"/>
    </row>
    <row r="7630" spans="3:3">
      <c r="C7630" s="311"/>
    </row>
    <row r="7631" spans="3:3">
      <c r="C7631" s="311"/>
    </row>
    <row r="7632" spans="3:3">
      <c r="C7632" s="311"/>
    </row>
    <row r="7633" spans="3:3">
      <c r="C7633" s="311"/>
    </row>
    <row r="7634" spans="3:3">
      <c r="C7634" s="311"/>
    </row>
    <row r="7635" spans="3:3">
      <c r="C7635" s="311"/>
    </row>
    <row r="7636" spans="3:3">
      <c r="C7636" s="311"/>
    </row>
    <row r="7637" spans="3:3">
      <c r="C7637" s="311"/>
    </row>
    <row r="7638" spans="3:3">
      <c r="C7638" s="311"/>
    </row>
    <row r="7639" spans="3:3">
      <c r="C7639" s="311"/>
    </row>
    <row r="7640" spans="3:3">
      <c r="C7640" s="311"/>
    </row>
    <row r="7641" spans="3:3">
      <c r="C7641" s="311"/>
    </row>
    <row r="7642" spans="3:3">
      <c r="C7642" s="311"/>
    </row>
    <row r="7643" spans="3:3">
      <c r="C7643" s="311"/>
    </row>
    <row r="7644" spans="3:3">
      <c r="C7644" s="311"/>
    </row>
    <row r="7645" spans="3:3">
      <c r="C7645" s="311"/>
    </row>
    <row r="7646" spans="3:3">
      <c r="C7646" s="311"/>
    </row>
    <row r="7647" spans="3:3">
      <c r="C7647" s="311"/>
    </row>
    <row r="7648" spans="3:3">
      <c r="C7648" s="311"/>
    </row>
    <row r="7649" spans="3:3">
      <c r="C7649" s="311"/>
    </row>
    <row r="7650" spans="3:3">
      <c r="C7650" s="311"/>
    </row>
    <row r="7651" spans="3:3">
      <c r="C7651" s="311"/>
    </row>
    <row r="7652" spans="3:3">
      <c r="C7652" s="311"/>
    </row>
    <row r="7653" spans="3:3">
      <c r="C7653" s="311"/>
    </row>
    <row r="7654" spans="3:3">
      <c r="C7654" s="311"/>
    </row>
    <row r="7655" spans="3:3">
      <c r="C7655" s="311"/>
    </row>
    <row r="7656" spans="3:3">
      <c r="C7656" s="311"/>
    </row>
    <row r="7657" spans="3:3">
      <c r="C7657" s="311"/>
    </row>
    <row r="7658" spans="3:3">
      <c r="C7658" s="311"/>
    </row>
    <row r="7659" spans="3:3">
      <c r="C7659" s="311"/>
    </row>
    <row r="7660" spans="3:3">
      <c r="C7660" s="311"/>
    </row>
    <row r="7661" spans="3:3">
      <c r="C7661" s="311"/>
    </row>
    <row r="7662" spans="3:3">
      <c r="C7662" s="311"/>
    </row>
    <row r="7663" spans="3:3">
      <c r="C7663" s="311"/>
    </row>
    <row r="7664" spans="3:3">
      <c r="C7664" s="311"/>
    </row>
    <row r="7665" spans="3:3">
      <c r="C7665" s="311"/>
    </row>
    <row r="7666" spans="3:3">
      <c r="C7666" s="311"/>
    </row>
    <row r="7667" spans="3:3">
      <c r="C7667" s="311"/>
    </row>
    <row r="7668" spans="3:3">
      <c r="C7668" s="311"/>
    </row>
    <row r="7669" spans="3:3">
      <c r="C7669" s="311"/>
    </row>
    <row r="7670" spans="3:3">
      <c r="C7670" s="311"/>
    </row>
    <row r="7671" spans="3:3">
      <c r="C7671" s="311"/>
    </row>
    <row r="7672" spans="3:3">
      <c r="C7672" s="311"/>
    </row>
    <row r="7673" spans="3:3">
      <c r="C7673" s="311"/>
    </row>
    <row r="7674" spans="3:3">
      <c r="C7674" s="311"/>
    </row>
    <row r="7675" spans="3:3">
      <c r="C7675" s="311"/>
    </row>
    <row r="7676" spans="3:3">
      <c r="C7676" s="311"/>
    </row>
    <row r="7677" spans="3:3">
      <c r="C7677" s="311"/>
    </row>
    <row r="7678" spans="3:3">
      <c r="C7678" s="311"/>
    </row>
    <row r="7679" spans="3:3">
      <c r="C7679" s="311"/>
    </row>
    <row r="7680" spans="3:3">
      <c r="C7680" s="311"/>
    </row>
    <row r="7681" spans="3:3">
      <c r="C7681" s="311"/>
    </row>
    <row r="7682" spans="3:3">
      <c r="C7682" s="311"/>
    </row>
    <row r="7683" spans="3:3">
      <c r="C7683" s="311"/>
    </row>
    <row r="7684" spans="3:3">
      <c r="C7684" s="311"/>
    </row>
    <row r="7685" spans="3:3">
      <c r="C7685" s="311"/>
    </row>
    <row r="7686" spans="3:3">
      <c r="C7686" s="311"/>
    </row>
    <row r="7687" spans="3:3">
      <c r="C7687" s="311"/>
    </row>
    <row r="7688" spans="3:3">
      <c r="C7688" s="311"/>
    </row>
    <row r="7689" spans="3:3">
      <c r="C7689" s="311"/>
    </row>
    <row r="7690" spans="3:3">
      <c r="C7690" s="311"/>
    </row>
    <row r="7691" spans="3:3">
      <c r="C7691" s="311"/>
    </row>
    <row r="7692" spans="3:3">
      <c r="C7692" s="311"/>
    </row>
    <row r="7693" spans="3:3">
      <c r="C7693" s="311"/>
    </row>
    <row r="7694" spans="3:3">
      <c r="C7694" s="311"/>
    </row>
    <row r="7695" spans="3:3">
      <c r="C7695" s="311"/>
    </row>
    <row r="7696" spans="3:3">
      <c r="C7696" s="311"/>
    </row>
    <row r="7697" spans="3:3">
      <c r="C7697" s="311"/>
    </row>
    <row r="7698" spans="3:3">
      <c r="C7698" s="311"/>
    </row>
    <row r="7699" spans="3:3">
      <c r="C7699" s="311"/>
    </row>
    <row r="7700" spans="3:3">
      <c r="C7700" s="311"/>
    </row>
    <row r="7701" spans="3:3">
      <c r="C7701" s="311"/>
    </row>
    <row r="7702" spans="3:3">
      <c r="C7702" s="311"/>
    </row>
    <row r="7703" spans="3:3">
      <c r="C7703" s="311"/>
    </row>
    <row r="7704" spans="3:3">
      <c r="C7704" s="311"/>
    </row>
    <row r="7705" spans="3:3">
      <c r="C7705" s="311"/>
    </row>
    <row r="7706" spans="3:3">
      <c r="C7706" s="311"/>
    </row>
    <row r="7707" spans="3:3">
      <c r="C7707" s="311"/>
    </row>
    <row r="7708" spans="3:3">
      <c r="C7708" s="311"/>
    </row>
    <row r="7709" spans="3:3">
      <c r="C7709" s="311"/>
    </row>
    <row r="7710" spans="3:3">
      <c r="C7710" s="311"/>
    </row>
    <row r="7711" spans="3:3">
      <c r="C7711" s="311"/>
    </row>
    <row r="7712" spans="3:3">
      <c r="C7712" s="311"/>
    </row>
    <row r="7713" spans="3:3">
      <c r="C7713" s="311"/>
    </row>
    <row r="7714" spans="3:3">
      <c r="C7714" s="311"/>
    </row>
    <row r="7715" spans="3:3">
      <c r="C7715" s="311"/>
    </row>
    <row r="7716" spans="3:3">
      <c r="C7716" s="311"/>
    </row>
    <row r="7717" spans="3:3">
      <c r="C7717" s="311"/>
    </row>
    <row r="7718" spans="3:3">
      <c r="C7718" s="311"/>
    </row>
    <row r="7719" spans="3:3">
      <c r="C7719" s="311"/>
    </row>
    <row r="7720" spans="3:3">
      <c r="C7720" s="311"/>
    </row>
    <row r="7721" spans="3:3">
      <c r="C7721" s="311"/>
    </row>
    <row r="7722" spans="3:3">
      <c r="C7722" s="311"/>
    </row>
    <row r="7723" spans="3:3">
      <c r="C7723" s="311"/>
    </row>
    <row r="7724" spans="3:3">
      <c r="C7724" s="311"/>
    </row>
    <row r="7725" spans="3:3">
      <c r="C7725" s="311"/>
    </row>
    <row r="7726" spans="3:3">
      <c r="C7726" s="311"/>
    </row>
    <row r="7727" spans="3:3">
      <c r="C7727" s="311"/>
    </row>
    <row r="7728" spans="3:3">
      <c r="C7728" s="311"/>
    </row>
    <row r="7729" spans="3:3">
      <c r="C7729" s="311"/>
    </row>
    <row r="7730" spans="3:3">
      <c r="C7730" s="311"/>
    </row>
    <row r="7731" spans="3:3">
      <c r="C7731" s="311"/>
    </row>
    <row r="7732" spans="3:3">
      <c r="C7732" s="311"/>
    </row>
    <row r="7733" spans="3:3">
      <c r="C7733" s="311"/>
    </row>
    <row r="7734" spans="3:3">
      <c r="C7734" s="311"/>
    </row>
    <row r="7735" spans="3:3">
      <c r="C7735" s="311"/>
    </row>
    <row r="7736" spans="3:3">
      <c r="C7736" s="311"/>
    </row>
    <row r="7737" spans="3:3">
      <c r="C7737" s="311"/>
    </row>
    <row r="7738" spans="3:3">
      <c r="C7738" s="311"/>
    </row>
    <row r="7739" spans="3:3">
      <c r="C7739" s="311"/>
    </row>
    <row r="7740" spans="3:3">
      <c r="C7740" s="311"/>
    </row>
    <row r="7741" spans="3:3">
      <c r="C7741" s="311"/>
    </row>
    <row r="7742" spans="3:3">
      <c r="C7742" s="311"/>
    </row>
    <row r="7743" spans="3:3">
      <c r="C7743" s="311"/>
    </row>
    <row r="7744" spans="3:3">
      <c r="C7744" s="311"/>
    </row>
    <row r="7745" spans="3:3">
      <c r="C7745" s="311"/>
    </row>
    <row r="7746" spans="3:3">
      <c r="C7746" s="311"/>
    </row>
    <row r="7747" spans="3:3">
      <c r="C7747" s="311"/>
    </row>
    <row r="7748" spans="3:3">
      <c r="C7748" s="311"/>
    </row>
    <row r="7749" spans="3:3">
      <c r="C7749" s="311"/>
    </row>
    <row r="7750" spans="3:3">
      <c r="C7750" s="311"/>
    </row>
    <row r="7751" spans="3:3">
      <c r="C7751" s="311"/>
    </row>
    <row r="7752" spans="3:3">
      <c r="C7752" s="311"/>
    </row>
    <row r="7753" spans="3:3">
      <c r="C7753" s="311"/>
    </row>
    <row r="7754" spans="3:3">
      <c r="C7754" s="311"/>
    </row>
    <row r="7755" spans="3:3">
      <c r="C7755" s="311"/>
    </row>
    <row r="7756" spans="3:3">
      <c r="C7756" s="311"/>
    </row>
    <row r="7757" spans="3:3">
      <c r="C7757" s="311"/>
    </row>
    <row r="7758" spans="3:3">
      <c r="C7758" s="311"/>
    </row>
    <row r="7759" spans="3:3">
      <c r="C7759" s="311"/>
    </row>
    <row r="7760" spans="3:3">
      <c r="C7760" s="311"/>
    </row>
    <row r="7761" spans="3:3">
      <c r="C7761" s="311"/>
    </row>
    <row r="7762" spans="3:3">
      <c r="C7762" s="311"/>
    </row>
    <row r="7763" spans="3:3">
      <c r="C7763" s="311"/>
    </row>
    <row r="7764" spans="3:3">
      <c r="C7764" s="311"/>
    </row>
    <row r="7765" spans="3:3">
      <c r="C7765" s="311"/>
    </row>
    <row r="7766" spans="3:3">
      <c r="C7766" s="311"/>
    </row>
    <row r="7767" spans="3:3">
      <c r="C7767" s="311"/>
    </row>
    <row r="7768" spans="3:3">
      <c r="C7768" s="311"/>
    </row>
    <row r="7769" spans="3:3">
      <c r="C7769" s="311"/>
    </row>
    <row r="7770" spans="3:3">
      <c r="C7770" s="311"/>
    </row>
    <row r="7771" spans="3:3">
      <c r="C7771" s="311"/>
    </row>
    <row r="7772" spans="3:3">
      <c r="C7772" s="311"/>
    </row>
    <row r="7773" spans="3:3">
      <c r="C7773" s="311"/>
    </row>
    <row r="7774" spans="3:3">
      <c r="C7774" s="311"/>
    </row>
    <row r="7775" spans="3:3">
      <c r="C7775" s="311"/>
    </row>
    <row r="7776" spans="3:3">
      <c r="C7776" s="311"/>
    </row>
    <row r="7777" spans="3:3">
      <c r="C7777" s="311"/>
    </row>
    <row r="7778" spans="3:3">
      <c r="C7778" s="311"/>
    </row>
    <row r="7779" spans="3:3">
      <c r="C7779" s="311"/>
    </row>
    <row r="7780" spans="3:3">
      <c r="C7780" s="311"/>
    </row>
    <row r="7781" spans="3:3">
      <c r="C7781" s="311"/>
    </row>
    <row r="7782" spans="3:3">
      <c r="C7782" s="311"/>
    </row>
    <row r="7783" spans="3:3">
      <c r="C7783" s="311"/>
    </row>
    <row r="7784" spans="3:3">
      <c r="C7784" s="311"/>
    </row>
    <row r="7785" spans="3:3">
      <c r="C7785" s="311"/>
    </row>
    <row r="7786" spans="3:3">
      <c r="C7786" s="311"/>
    </row>
    <row r="7787" spans="3:3">
      <c r="C7787" s="311"/>
    </row>
    <row r="7788" spans="3:3">
      <c r="C7788" s="311"/>
    </row>
    <row r="7789" spans="3:3">
      <c r="C7789" s="311"/>
    </row>
    <row r="7790" spans="3:3">
      <c r="C7790" s="311"/>
    </row>
    <row r="7791" spans="3:3">
      <c r="C7791" s="311"/>
    </row>
    <row r="7792" spans="3:3">
      <c r="C7792" s="311"/>
    </row>
    <row r="7793" spans="3:3">
      <c r="C7793" s="311"/>
    </row>
    <row r="7794" spans="3:3">
      <c r="C7794" s="311"/>
    </row>
    <row r="7795" spans="3:3">
      <c r="C7795" s="311"/>
    </row>
    <row r="7796" spans="3:3">
      <c r="C7796" s="311"/>
    </row>
    <row r="7797" spans="3:3">
      <c r="C7797" s="311"/>
    </row>
    <row r="7798" spans="3:3">
      <c r="C7798" s="311"/>
    </row>
    <row r="7799" spans="3:3">
      <c r="C7799" s="311"/>
    </row>
    <row r="7800" spans="3:3">
      <c r="C7800" s="311"/>
    </row>
    <row r="7801" spans="3:3">
      <c r="C7801" s="311"/>
    </row>
    <row r="7802" spans="3:3">
      <c r="C7802" s="311"/>
    </row>
    <row r="7803" spans="3:3">
      <c r="C7803" s="311"/>
    </row>
    <row r="7804" spans="3:3">
      <c r="C7804" s="311"/>
    </row>
    <row r="7805" spans="3:3">
      <c r="C7805" s="311"/>
    </row>
    <row r="7806" spans="3:3">
      <c r="C7806" s="311"/>
    </row>
    <row r="7807" spans="3:3">
      <c r="C7807" s="311"/>
    </row>
    <row r="7808" spans="3:3">
      <c r="C7808" s="311"/>
    </row>
    <row r="7809" spans="3:3">
      <c r="C7809" s="311"/>
    </row>
    <row r="7810" spans="3:3">
      <c r="C7810" s="311"/>
    </row>
    <row r="7811" spans="3:3">
      <c r="C7811" s="311"/>
    </row>
    <row r="7812" spans="3:3">
      <c r="C7812" s="311"/>
    </row>
    <row r="7813" spans="3:3">
      <c r="C7813" s="311"/>
    </row>
    <row r="7814" spans="3:3">
      <c r="C7814" s="311"/>
    </row>
    <row r="7815" spans="3:3">
      <c r="C7815" s="311"/>
    </row>
    <row r="7816" spans="3:3">
      <c r="C7816" s="311"/>
    </row>
    <row r="7817" spans="3:3">
      <c r="C7817" s="311"/>
    </row>
    <row r="7818" spans="3:3">
      <c r="C7818" s="311"/>
    </row>
    <row r="7819" spans="3:3">
      <c r="C7819" s="311"/>
    </row>
    <row r="7820" spans="3:3">
      <c r="C7820" s="311"/>
    </row>
    <row r="7821" spans="3:3">
      <c r="C7821" s="311"/>
    </row>
    <row r="7822" spans="3:3">
      <c r="C7822" s="311"/>
    </row>
    <row r="7823" spans="3:3">
      <c r="C7823" s="311"/>
    </row>
    <row r="7824" spans="3:3">
      <c r="C7824" s="311"/>
    </row>
    <row r="7825" spans="3:3">
      <c r="C7825" s="311"/>
    </row>
    <row r="7826" spans="3:3">
      <c r="C7826" s="311"/>
    </row>
    <row r="7827" spans="3:3">
      <c r="C7827" s="311"/>
    </row>
    <row r="7828" spans="3:3">
      <c r="C7828" s="311"/>
    </row>
    <row r="7829" spans="3:3">
      <c r="C7829" s="311"/>
    </row>
    <row r="7830" spans="3:3">
      <c r="C7830" s="311"/>
    </row>
    <row r="7831" spans="3:3">
      <c r="C7831" s="311"/>
    </row>
    <row r="7832" spans="3:3">
      <c r="C7832" s="311"/>
    </row>
    <row r="7833" spans="3:3">
      <c r="C7833" s="311"/>
    </row>
    <row r="7834" spans="3:3">
      <c r="C7834" s="311"/>
    </row>
    <row r="7835" spans="3:3">
      <c r="C7835" s="311"/>
    </row>
    <row r="7836" spans="3:3">
      <c r="C7836" s="311"/>
    </row>
    <row r="7837" spans="3:3">
      <c r="C7837" s="311"/>
    </row>
    <row r="7838" spans="3:3">
      <c r="C7838" s="311"/>
    </row>
    <row r="7839" spans="3:3">
      <c r="C7839" s="311"/>
    </row>
    <row r="7840" spans="3:3">
      <c r="C7840" s="311"/>
    </row>
    <row r="7841" spans="3:3">
      <c r="C7841" s="311"/>
    </row>
    <row r="7842" spans="3:3">
      <c r="C7842" s="311"/>
    </row>
    <row r="7843" spans="3:3">
      <c r="C7843" s="311"/>
    </row>
    <row r="7844" spans="3:3">
      <c r="C7844" s="311"/>
    </row>
    <row r="7845" spans="3:3">
      <c r="C7845" s="311"/>
    </row>
    <row r="7846" spans="3:3">
      <c r="C7846" s="311"/>
    </row>
    <row r="7847" spans="3:3">
      <c r="C7847" s="311"/>
    </row>
    <row r="7848" spans="3:3">
      <c r="C7848" s="311"/>
    </row>
    <row r="7849" spans="3:3">
      <c r="C7849" s="311"/>
    </row>
    <row r="7850" spans="3:3">
      <c r="C7850" s="311"/>
    </row>
    <row r="7851" spans="3:3">
      <c r="C7851" s="311"/>
    </row>
    <row r="7852" spans="3:3">
      <c r="C7852" s="311"/>
    </row>
    <row r="7853" spans="3:3">
      <c r="C7853" s="311"/>
    </row>
    <row r="7854" spans="3:3">
      <c r="C7854" s="311"/>
    </row>
    <row r="7855" spans="3:3">
      <c r="C7855" s="311"/>
    </row>
    <row r="7856" spans="3:3">
      <c r="C7856" s="311"/>
    </row>
    <row r="7857" spans="3:3">
      <c r="C7857" s="311"/>
    </row>
    <row r="7858" spans="3:3">
      <c r="C7858" s="311"/>
    </row>
    <row r="7859" spans="3:3">
      <c r="C7859" s="311"/>
    </row>
    <row r="7860" spans="3:3">
      <c r="C7860" s="311"/>
    </row>
    <row r="7861" spans="3:3">
      <c r="C7861" s="311"/>
    </row>
    <row r="7862" spans="3:3">
      <c r="C7862" s="311"/>
    </row>
    <row r="7863" spans="3:3">
      <c r="C7863" s="311"/>
    </row>
    <row r="7864" spans="3:3">
      <c r="C7864" s="311"/>
    </row>
    <row r="7865" spans="3:3">
      <c r="C7865" s="311"/>
    </row>
    <row r="7866" spans="3:3">
      <c r="C7866" s="311"/>
    </row>
    <row r="7867" spans="3:3">
      <c r="C7867" s="311"/>
    </row>
    <row r="7868" spans="3:3">
      <c r="C7868" s="311"/>
    </row>
    <row r="7869" spans="3:3">
      <c r="C7869" s="311"/>
    </row>
    <row r="7870" spans="3:3">
      <c r="C7870" s="311"/>
    </row>
    <row r="7871" spans="3:3">
      <c r="C7871" s="311"/>
    </row>
    <row r="7872" spans="3:3">
      <c r="C7872" s="311"/>
    </row>
    <row r="7873" spans="3:3">
      <c r="C7873" s="311"/>
    </row>
    <row r="7874" spans="3:3">
      <c r="C7874" s="311"/>
    </row>
    <row r="7875" spans="3:3">
      <c r="C7875" s="311"/>
    </row>
    <row r="7876" spans="3:3">
      <c r="C7876" s="311"/>
    </row>
    <row r="7877" spans="3:3">
      <c r="C7877" s="311"/>
    </row>
    <row r="7878" spans="3:3">
      <c r="C7878" s="311"/>
    </row>
    <row r="7879" spans="3:3">
      <c r="C7879" s="311"/>
    </row>
    <row r="7880" spans="3:3">
      <c r="C7880" s="311"/>
    </row>
    <row r="7881" spans="3:3">
      <c r="C7881" s="311"/>
    </row>
    <row r="7882" spans="3:3">
      <c r="C7882" s="311"/>
    </row>
    <row r="7883" spans="3:3">
      <c r="C7883" s="311"/>
    </row>
    <row r="7884" spans="3:3">
      <c r="C7884" s="311"/>
    </row>
    <row r="7885" spans="3:3">
      <c r="C7885" s="311"/>
    </row>
    <row r="7886" spans="3:3">
      <c r="C7886" s="311"/>
    </row>
    <row r="7887" spans="3:3">
      <c r="C7887" s="311"/>
    </row>
    <row r="7888" spans="3:3">
      <c r="C7888" s="311"/>
    </row>
    <row r="7889" spans="3:3">
      <c r="C7889" s="311"/>
    </row>
    <row r="7890" spans="3:3">
      <c r="C7890" s="311"/>
    </row>
    <row r="7891" spans="3:3">
      <c r="C7891" s="311"/>
    </row>
    <row r="7892" spans="3:3">
      <c r="C7892" s="311"/>
    </row>
    <row r="7893" spans="3:3">
      <c r="C7893" s="311"/>
    </row>
    <row r="7894" spans="3:3">
      <c r="C7894" s="311"/>
    </row>
    <row r="7895" spans="3:3">
      <c r="C7895" s="311"/>
    </row>
    <row r="7896" spans="3:3">
      <c r="C7896" s="311"/>
    </row>
    <row r="7897" spans="3:3">
      <c r="C7897" s="311"/>
    </row>
    <row r="7898" spans="3:3">
      <c r="C7898" s="311"/>
    </row>
    <row r="7899" spans="3:3">
      <c r="C7899" s="311"/>
    </row>
    <row r="7900" spans="3:3">
      <c r="C7900" s="311"/>
    </row>
    <row r="7901" spans="3:3">
      <c r="C7901" s="311"/>
    </row>
    <row r="7902" spans="3:3">
      <c r="C7902" s="311"/>
    </row>
    <row r="7903" spans="3:3">
      <c r="C7903" s="311"/>
    </row>
    <row r="7904" spans="3:3">
      <c r="C7904" s="311"/>
    </row>
    <row r="7905" spans="3:3">
      <c r="C7905" s="311"/>
    </row>
    <row r="7906" spans="3:3">
      <c r="C7906" s="311"/>
    </row>
    <row r="7907" spans="3:3">
      <c r="C7907" s="311"/>
    </row>
    <row r="7908" spans="3:3">
      <c r="C7908" s="311"/>
    </row>
    <row r="7909" spans="3:3">
      <c r="C7909" s="311"/>
    </row>
    <row r="7910" spans="3:3">
      <c r="C7910" s="311"/>
    </row>
    <row r="7911" spans="3:3">
      <c r="C7911" s="311"/>
    </row>
    <row r="7912" spans="3:3">
      <c r="C7912" s="311"/>
    </row>
    <row r="7913" spans="3:3">
      <c r="C7913" s="311"/>
    </row>
    <row r="7914" spans="3:3">
      <c r="C7914" s="311"/>
    </row>
    <row r="7915" spans="3:3">
      <c r="C7915" s="311"/>
    </row>
    <row r="7916" spans="3:3">
      <c r="C7916" s="311"/>
    </row>
    <row r="7917" spans="3:3">
      <c r="C7917" s="311"/>
    </row>
    <row r="7918" spans="3:3">
      <c r="C7918" s="311"/>
    </row>
    <row r="7919" spans="3:3">
      <c r="C7919" s="311"/>
    </row>
    <row r="7920" spans="3:3">
      <c r="C7920" s="311"/>
    </row>
    <row r="7921" spans="3:3">
      <c r="C7921" s="311"/>
    </row>
    <row r="7922" spans="3:3">
      <c r="C7922" s="311"/>
    </row>
    <row r="7923" spans="3:3">
      <c r="C7923" s="311"/>
    </row>
    <row r="7924" spans="3:3">
      <c r="C7924" s="311"/>
    </row>
    <row r="7925" spans="3:3">
      <c r="C7925" s="311"/>
    </row>
    <row r="7926" spans="3:3">
      <c r="C7926" s="311"/>
    </row>
    <row r="7927" spans="3:3">
      <c r="C7927" s="311"/>
    </row>
    <row r="7928" spans="3:3">
      <c r="C7928" s="311"/>
    </row>
    <row r="7929" spans="3:3">
      <c r="C7929" s="311"/>
    </row>
    <row r="7930" spans="3:3">
      <c r="C7930" s="311"/>
    </row>
    <row r="7931" spans="3:3">
      <c r="C7931" s="311"/>
    </row>
    <row r="7932" spans="3:3">
      <c r="C7932" s="311"/>
    </row>
    <row r="7933" spans="3:3">
      <c r="C7933" s="311"/>
    </row>
    <row r="7934" spans="3:3">
      <c r="C7934" s="311"/>
    </row>
    <row r="7935" spans="3:3">
      <c r="C7935" s="311"/>
    </row>
    <row r="7936" spans="3:3">
      <c r="C7936" s="311"/>
    </row>
    <row r="7937" spans="3:3">
      <c r="C7937" s="311"/>
    </row>
    <row r="7938" spans="3:3">
      <c r="C7938" s="311"/>
    </row>
    <row r="7939" spans="3:3">
      <c r="C7939" s="311"/>
    </row>
    <row r="7940" spans="3:3">
      <c r="C7940" s="311"/>
    </row>
    <row r="7941" spans="3:3">
      <c r="C7941" s="311"/>
    </row>
    <row r="7942" spans="3:3">
      <c r="C7942" s="311"/>
    </row>
    <row r="7943" spans="3:3">
      <c r="C7943" s="311"/>
    </row>
    <row r="7944" spans="3:3">
      <c r="C7944" s="311"/>
    </row>
    <row r="7945" spans="3:3">
      <c r="C7945" s="311"/>
    </row>
    <row r="7946" spans="3:3">
      <c r="C7946" s="311"/>
    </row>
    <row r="7947" spans="3:3">
      <c r="C7947" s="311"/>
    </row>
    <row r="7948" spans="3:3">
      <c r="C7948" s="311"/>
    </row>
    <row r="7949" spans="3:3">
      <c r="C7949" s="311"/>
    </row>
    <row r="7950" spans="3:3">
      <c r="C7950" s="311"/>
    </row>
    <row r="7951" spans="3:3">
      <c r="C7951" s="311"/>
    </row>
    <row r="7952" spans="3:3">
      <c r="C7952" s="311"/>
    </row>
    <row r="7953" spans="3:3">
      <c r="C7953" s="311"/>
    </row>
    <row r="7954" spans="3:3">
      <c r="C7954" s="311"/>
    </row>
    <row r="7955" spans="3:3">
      <c r="C7955" s="311"/>
    </row>
    <row r="7956" spans="3:3">
      <c r="C7956" s="311"/>
    </row>
    <row r="7957" spans="3:3">
      <c r="C7957" s="311"/>
    </row>
    <row r="7958" spans="3:3">
      <c r="C7958" s="311"/>
    </row>
    <row r="7959" spans="3:3">
      <c r="C7959" s="311"/>
    </row>
    <row r="7960" spans="3:3">
      <c r="C7960" s="311"/>
    </row>
    <row r="7961" spans="3:3">
      <c r="C7961" s="311"/>
    </row>
    <row r="7962" spans="3:3">
      <c r="C7962" s="311"/>
    </row>
    <row r="7963" spans="3:3">
      <c r="C7963" s="311"/>
    </row>
    <row r="7964" spans="3:3">
      <c r="C7964" s="311"/>
    </row>
    <row r="7965" spans="3:3">
      <c r="C7965" s="311"/>
    </row>
    <row r="7966" spans="3:3">
      <c r="C7966" s="311"/>
    </row>
    <row r="7967" spans="3:3">
      <c r="C7967" s="311"/>
    </row>
    <row r="7968" spans="3:3">
      <c r="C7968" s="311"/>
    </row>
    <row r="7969" spans="3:3">
      <c r="C7969" s="311"/>
    </row>
    <row r="7970" spans="3:3">
      <c r="C7970" s="311"/>
    </row>
    <row r="7971" spans="3:3">
      <c r="C7971" s="311"/>
    </row>
    <row r="7972" spans="3:3">
      <c r="C7972" s="311"/>
    </row>
    <row r="7973" spans="3:3">
      <c r="C7973" s="311"/>
    </row>
    <row r="7974" spans="3:3">
      <c r="C7974" s="311"/>
    </row>
    <row r="7975" spans="3:3">
      <c r="C7975" s="311"/>
    </row>
    <row r="7976" spans="3:3">
      <c r="C7976" s="311"/>
    </row>
    <row r="7977" spans="3:3">
      <c r="C7977" s="311"/>
    </row>
    <row r="7978" spans="3:3">
      <c r="C7978" s="311"/>
    </row>
    <row r="7979" spans="3:3">
      <c r="C7979" s="311"/>
    </row>
    <row r="7980" spans="3:3">
      <c r="C7980" s="311"/>
    </row>
    <row r="7981" spans="3:3">
      <c r="C7981" s="311"/>
    </row>
    <row r="7982" spans="3:3">
      <c r="C7982" s="311"/>
    </row>
    <row r="7983" spans="3:3">
      <c r="C7983" s="311"/>
    </row>
    <row r="7984" spans="3:3">
      <c r="C7984" s="311"/>
    </row>
    <row r="7985" spans="3:3">
      <c r="C7985" s="311"/>
    </row>
    <row r="7986" spans="3:3">
      <c r="C7986" s="311"/>
    </row>
    <row r="7987" spans="3:3">
      <c r="C7987" s="311"/>
    </row>
    <row r="7988" spans="3:3">
      <c r="C7988" s="311"/>
    </row>
    <row r="7989" spans="3:3">
      <c r="C7989" s="311"/>
    </row>
    <row r="7990" spans="3:3">
      <c r="C7990" s="311"/>
    </row>
    <row r="7991" spans="3:3">
      <c r="C7991" s="311"/>
    </row>
    <row r="7992" spans="3:3">
      <c r="C7992" s="311"/>
    </row>
    <row r="7993" spans="3:3">
      <c r="C7993" s="311"/>
    </row>
    <row r="7994" spans="3:3">
      <c r="C7994" s="311"/>
    </row>
    <row r="7995" spans="3:3">
      <c r="C7995" s="311"/>
    </row>
    <row r="7996" spans="3:3">
      <c r="C7996" s="311"/>
    </row>
    <row r="7997" spans="3:3">
      <c r="C7997" s="311"/>
    </row>
    <row r="7998" spans="3:3">
      <c r="C7998" s="311"/>
    </row>
    <row r="7999" spans="3:3">
      <c r="C7999" s="311"/>
    </row>
    <row r="8000" spans="3:3">
      <c r="C8000" s="311"/>
    </row>
    <row r="8001" spans="3:3">
      <c r="C8001" s="311"/>
    </row>
    <row r="8002" spans="3:3">
      <c r="C8002" s="311"/>
    </row>
    <row r="8003" spans="3:3">
      <c r="C8003" s="311"/>
    </row>
    <row r="8004" spans="3:3">
      <c r="C8004" s="311"/>
    </row>
    <row r="8005" spans="3:3">
      <c r="C8005" s="311"/>
    </row>
    <row r="8006" spans="3:3">
      <c r="C8006" s="311"/>
    </row>
    <row r="8007" spans="3:3">
      <c r="C8007" s="311"/>
    </row>
    <row r="8008" spans="3:3">
      <c r="C8008" s="311"/>
    </row>
    <row r="8009" spans="3:3">
      <c r="C8009" s="311"/>
    </row>
    <row r="8010" spans="3:3">
      <c r="C8010" s="311"/>
    </row>
    <row r="8011" spans="3:3">
      <c r="C8011" s="311"/>
    </row>
    <row r="8012" spans="3:3">
      <c r="C8012" s="311"/>
    </row>
    <row r="8013" spans="3:3">
      <c r="C8013" s="311"/>
    </row>
    <row r="8014" spans="3:3">
      <c r="C8014" s="311"/>
    </row>
    <row r="8015" spans="3:3">
      <c r="C8015" s="311"/>
    </row>
    <row r="8016" spans="3:3">
      <c r="C8016" s="311"/>
    </row>
    <row r="8017" spans="3:3">
      <c r="C8017" s="311"/>
    </row>
    <row r="8018" spans="3:3">
      <c r="C8018" s="311"/>
    </row>
    <row r="8019" spans="3:3">
      <c r="C8019" s="311"/>
    </row>
    <row r="8020" spans="3:3">
      <c r="C8020" s="311"/>
    </row>
    <row r="8021" spans="3:3">
      <c r="C8021" s="311"/>
    </row>
    <row r="8022" spans="3:3">
      <c r="C8022" s="311"/>
    </row>
    <row r="8023" spans="3:3">
      <c r="C8023" s="311"/>
    </row>
    <row r="8024" spans="3:3">
      <c r="C8024" s="311"/>
    </row>
    <row r="8025" spans="3:3">
      <c r="C8025" s="311"/>
    </row>
    <row r="8026" spans="3:3">
      <c r="C8026" s="311"/>
    </row>
    <row r="8027" spans="3:3">
      <c r="C8027" s="311"/>
    </row>
    <row r="8028" spans="3:3">
      <c r="C8028" s="311"/>
    </row>
    <row r="8029" spans="3:3">
      <c r="C8029" s="311"/>
    </row>
    <row r="8030" spans="3:3">
      <c r="C8030" s="311"/>
    </row>
    <row r="8031" spans="3:3">
      <c r="C8031" s="311"/>
    </row>
    <row r="8032" spans="3:3">
      <c r="C8032" s="311"/>
    </row>
    <row r="8033" spans="3:3">
      <c r="C8033" s="311"/>
    </row>
    <row r="8034" spans="3:3">
      <c r="C8034" s="311"/>
    </row>
    <row r="8035" spans="3:3">
      <c r="C8035" s="311"/>
    </row>
    <row r="8036" spans="3:3">
      <c r="C8036" s="311"/>
    </row>
    <row r="8037" spans="3:3">
      <c r="C8037" s="311"/>
    </row>
    <row r="8038" spans="3:3">
      <c r="C8038" s="311"/>
    </row>
    <row r="8039" spans="3:3">
      <c r="C8039" s="311"/>
    </row>
    <row r="8040" spans="3:3">
      <c r="C8040" s="311"/>
    </row>
    <row r="8041" spans="3:3">
      <c r="C8041" s="311"/>
    </row>
    <row r="8042" spans="3:3">
      <c r="C8042" s="311"/>
    </row>
    <row r="8043" spans="3:3">
      <c r="C8043" s="311"/>
    </row>
    <row r="8044" spans="3:3">
      <c r="C8044" s="311"/>
    </row>
    <row r="8045" spans="3:3">
      <c r="C8045" s="311"/>
    </row>
    <row r="8046" spans="3:3">
      <c r="C8046" s="311"/>
    </row>
    <row r="8047" spans="3:3">
      <c r="C8047" s="311"/>
    </row>
    <row r="8048" spans="3:3">
      <c r="C8048" s="311"/>
    </row>
    <row r="8049" spans="3:3">
      <c r="C8049" s="311"/>
    </row>
    <row r="8050" spans="3:3">
      <c r="C8050" s="311"/>
    </row>
    <row r="8051" spans="3:3">
      <c r="C8051" s="311"/>
    </row>
    <row r="8052" spans="3:3">
      <c r="C8052" s="311"/>
    </row>
    <row r="8053" spans="3:3">
      <c r="C8053" s="311"/>
    </row>
    <row r="8054" spans="3:3">
      <c r="C8054" s="311"/>
    </row>
    <row r="8055" spans="3:3">
      <c r="C8055" s="311"/>
    </row>
    <row r="8056" spans="3:3">
      <c r="C8056" s="311"/>
    </row>
    <row r="8057" spans="3:3">
      <c r="C8057" s="311"/>
    </row>
    <row r="8058" spans="3:3">
      <c r="C8058" s="311"/>
    </row>
    <row r="8059" spans="3:3">
      <c r="C8059" s="311"/>
    </row>
    <row r="8060" spans="3:3">
      <c r="C8060" s="311"/>
    </row>
    <row r="8061" spans="3:3">
      <c r="C8061" s="311"/>
    </row>
    <row r="8062" spans="3:3">
      <c r="C8062" s="311"/>
    </row>
    <row r="8063" spans="3:3">
      <c r="C8063" s="311"/>
    </row>
    <row r="8064" spans="3:3">
      <c r="C8064" s="311"/>
    </row>
    <row r="8065" spans="3:3">
      <c r="C8065" s="311"/>
    </row>
    <row r="8066" spans="3:3">
      <c r="C8066" s="311"/>
    </row>
    <row r="8067" spans="3:3">
      <c r="C8067" s="311"/>
    </row>
    <row r="8068" spans="3:3">
      <c r="C8068" s="311"/>
    </row>
    <row r="8069" spans="3:3">
      <c r="C8069" s="311"/>
    </row>
    <row r="8070" spans="3:3">
      <c r="C8070" s="311"/>
    </row>
    <row r="8071" spans="3:3">
      <c r="C8071" s="311"/>
    </row>
    <row r="8072" spans="3:3">
      <c r="C8072" s="311"/>
    </row>
    <row r="8073" spans="3:3">
      <c r="C8073" s="311"/>
    </row>
    <row r="8074" spans="3:3">
      <c r="C8074" s="311"/>
    </row>
    <row r="8075" spans="3:3">
      <c r="C8075" s="311"/>
    </row>
    <row r="8076" spans="3:3">
      <c r="C8076" s="311"/>
    </row>
    <row r="8077" spans="3:3">
      <c r="C8077" s="311"/>
    </row>
    <row r="8078" spans="3:3">
      <c r="C8078" s="311"/>
    </row>
    <row r="8079" spans="3:3">
      <c r="C8079" s="311"/>
    </row>
    <row r="8080" spans="3:3">
      <c r="C8080" s="311"/>
    </row>
    <row r="8081" spans="3:3">
      <c r="C8081" s="311"/>
    </row>
    <row r="8082" spans="3:3">
      <c r="C8082" s="311"/>
    </row>
    <row r="8083" spans="3:3">
      <c r="C8083" s="311"/>
    </row>
    <row r="8084" spans="3:3">
      <c r="C8084" s="311"/>
    </row>
    <row r="8085" spans="3:3">
      <c r="C8085" s="311"/>
    </row>
    <row r="8086" spans="3:3">
      <c r="C8086" s="311"/>
    </row>
    <row r="8087" spans="3:3">
      <c r="C8087" s="311"/>
    </row>
    <row r="8088" spans="3:3">
      <c r="C8088" s="311"/>
    </row>
    <row r="8089" spans="3:3">
      <c r="C8089" s="311"/>
    </row>
    <row r="8090" spans="3:3">
      <c r="C8090" s="311"/>
    </row>
    <row r="8091" spans="3:3">
      <c r="C8091" s="311"/>
    </row>
    <row r="8092" spans="3:3">
      <c r="C8092" s="311"/>
    </row>
    <row r="8093" spans="3:3">
      <c r="C8093" s="311"/>
    </row>
    <row r="8094" spans="3:3">
      <c r="C8094" s="311"/>
    </row>
    <row r="8095" spans="3:3">
      <c r="C8095" s="311"/>
    </row>
    <row r="8096" spans="3:3">
      <c r="C8096" s="311"/>
    </row>
    <row r="8097" spans="3:3">
      <c r="C8097" s="311"/>
    </row>
    <row r="8098" spans="3:3">
      <c r="C8098" s="311"/>
    </row>
    <row r="8099" spans="3:3">
      <c r="C8099" s="311"/>
    </row>
    <row r="8100" spans="3:3">
      <c r="C8100" s="311"/>
    </row>
    <row r="8101" spans="3:3">
      <c r="C8101" s="311"/>
    </row>
    <row r="8102" spans="3:3">
      <c r="C8102" s="311"/>
    </row>
    <row r="8103" spans="3:3">
      <c r="C8103" s="311"/>
    </row>
    <row r="8104" spans="3:3">
      <c r="C8104" s="311"/>
    </row>
    <row r="8105" spans="3:3">
      <c r="C8105" s="311"/>
    </row>
    <row r="8106" spans="3:3">
      <c r="C8106" s="311"/>
    </row>
    <row r="8107" spans="3:3">
      <c r="C8107" s="311"/>
    </row>
    <row r="8108" spans="3:3">
      <c r="C8108" s="311"/>
    </row>
    <row r="8109" spans="3:3">
      <c r="C8109" s="311"/>
    </row>
    <row r="8110" spans="3:3">
      <c r="C8110" s="311"/>
    </row>
    <row r="8111" spans="3:3">
      <c r="C8111" s="311"/>
    </row>
    <row r="8112" spans="3:3">
      <c r="C8112" s="311"/>
    </row>
    <row r="8113" spans="3:3">
      <c r="C8113" s="311"/>
    </row>
    <row r="8114" spans="3:3">
      <c r="C8114" s="311"/>
    </row>
    <row r="8115" spans="3:3">
      <c r="C8115" s="311"/>
    </row>
    <row r="8116" spans="3:3">
      <c r="C8116" s="311"/>
    </row>
    <row r="8117" spans="3:3">
      <c r="C8117" s="311"/>
    </row>
    <row r="8118" spans="3:3">
      <c r="C8118" s="311"/>
    </row>
    <row r="8119" spans="3:3">
      <c r="C8119" s="311"/>
    </row>
    <row r="8120" spans="3:3">
      <c r="C8120" s="311"/>
    </row>
    <row r="8121" spans="3:3">
      <c r="C8121" s="311"/>
    </row>
    <row r="8122" spans="3:3">
      <c r="C8122" s="311"/>
    </row>
    <row r="8123" spans="3:3">
      <c r="C8123" s="311"/>
    </row>
    <row r="8124" spans="3:3">
      <c r="C8124" s="311"/>
    </row>
    <row r="8125" spans="3:3">
      <c r="C8125" s="311"/>
    </row>
    <row r="8126" spans="3:3">
      <c r="C8126" s="311"/>
    </row>
    <row r="8127" spans="3:3">
      <c r="C8127" s="311"/>
    </row>
    <row r="8128" spans="3:3">
      <c r="C8128" s="311"/>
    </row>
    <row r="8129" spans="3:3">
      <c r="C8129" s="311"/>
    </row>
    <row r="8130" spans="3:3">
      <c r="C8130" s="311"/>
    </row>
    <row r="8131" spans="3:3">
      <c r="C8131" s="311"/>
    </row>
    <row r="8132" spans="3:3">
      <c r="C8132" s="311"/>
    </row>
    <row r="8133" spans="3:3">
      <c r="C8133" s="311"/>
    </row>
    <row r="8134" spans="3:3">
      <c r="C8134" s="311"/>
    </row>
    <row r="8135" spans="3:3">
      <c r="C8135" s="311"/>
    </row>
    <row r="8136" spans="3:3">
      <c r="C8136" s="311"/>
    </row>
    <row r="8137" spans="3:3">
      <c r="C8137" s="311"/>
    </row>
    <row r="8138" spans="3:3">
      <c r="C8138" s="311"/>
    </row>
    <row r="8139" spans="3:3">
      <c r="C8139" s="311"/>
    </row>
    <row r="8140" spans="3:3">
      <c r="C8140" s="311"/>
    </row>
    <row r="8141" spans="3:3">
      <c r="C8141" s="311"/>
    </row>
    <row r="8142" spans="3:3">
      <c r="C8142" s="311"/>
    </row>
    <row r="8143" spans="3:3">
      <c r="C8143" s="311"/>
    </row>
    <row r="8144" spans="3:3">
      <c r="C8144" s="311"/>
    </row>
    <row r="8145" spans="3:3">
      <c r="C8145" s="311"/>
    </row>
    <row r="8146" spans="3:3">
      <c r="C8146" s="311"/>
    </row>
    <row r="8147" spans="3:3">
      <c r="C8147" s="311"/>
    </row>
    <row r="8148" spans="3:3">
      <c r="C8148" s="311"/>
    </row>
    <row r="8149" spans="3:3">
      <c r="C8149" s="311"/>
    </row>
    <row r="8150" spans="3:3">
      <c r="C8150" s="311"/>
    </row>
    <row r="8151" spans="3:3">
      <c r="C8151" s="311"/>
    </row>
    <row r="8152" spans="3:3">
      <c r="C8152" s="311"/>
    </row>
    <row r="8153" spans="3:3">
      <c r="C8153" s="311"/>
    </row>
    <row r="8154" spans="3:3">
      <c r="C8154" s="311"/>
    </row>
    <row r="8155" spans="3:3">
      <c r="C8155" s="311"/>
    </row>
    <row r="8156" spans="3:3">
      <c r="C8156" s="311"/>
    </row>
    <row r="8157" spans="3:3">
      <c r="C8157" s="311"/>
    </row>
    <row r="8158" spans="3:3">
      <c r="C8158" s="311"/>
    </row>
    <row r="8159" spans="3:3">
      <c r="C8159" s="311"/>
    </row>
    <row r="8160" spans="3:3">
      <c r="C8160" s="311"/>
    </row>
    <row r="8161" spans="3:3">
      <c r="C8161" s="311"/>
    </row>
    <row r="8162" spans="3:3">
      <c r="C8162" s="311"/>
    </row>
    <row r="8163" spans="3:3">
      <c r="C8163" s="311"/>
    </row>
    <row r="8164" spans="3:3">
      <c r="C8164" s="311"/>
    </row>
    <row r="8165" spans="3:3">
      <c r="C8165" s="311"/>
    </row>
    <row r="8166" spans="3:3">
      <c r="C8166" s="311"/>
    </row>
    <row r="8167" spans="3:3">
      <c r="C8167" s="311"/>
    </row>
    <row r="8168" spans="3:3">
      <c r="C8168" s="311"/>
    </row>
    <row r="8169" spans="3:3">
      <c r="C8169" s="311"/>
    </row>
    <row r="8170" spans="3:3">
      <c r="C8170" s="311"/>
    </row>
    <row r="8171" spans="3:3">
      <c r="C8171" s="311"/>
    </row>
    <row r="8172" spans="3:3">
      <c r="C8172" s="311"/>
    </row>
    <row r="8173" spans="3:3">
      <c r="C8173" s="311"/>
    </row>
    <row r="8174" spans="3:3">
      <c r="C8174" s="311"/>
    </row>
    <row r="8175" spans="3:3">
      <c r="C8175" s="311"/>
    </row>
    <row r="8176" spans="3:3">
      <c r="C8176" s="311"/>
    </row>
    <row r="8177" spans="3:3">
      <c r="C8177" s="311"/>
    </row>
    <row r="8178" spans="3:3">
      <c r="C8178" s="311"/>
    </row>
    <row r="8179" spans="3:3">
      <c r="C8179" s="311"/>
    </row>
    <row r="8180" spans="3:3">
      <c r="C8180" s="311"/>
    </row>
    <row r="8181" spans="3:3">
      <c r="C8181" s="311"/>
    </row>
    <row r="8182" spans="3:3">
      <c r="C8182" s="311"/>
    </row>
    <row r="8183" spans="3:3">
      <c r="C8183" s="311"/>
    </row>
    <row r="8184" spans="3:3">
      <c r="C8184" s="311"/>
    </row>
    <row r="8185" spans="3:3">
      <c r="C8185" s="311"/>
    </row>
    <row r="8186" spans="3:3">
      <c r="C8186" s="311"/>
    </row>
    <row r="8187" spans="3:3">
      <c r="C8187" s="311"/>
    </row>
    <row r="8188" spans="3:3">
      <c r="C8188" s="311"/>
    </row>
    <row r="8189" spans="3:3">
      <c r="C8189" s="311"/>
    </row>
    <row r="8190" spans="3:3">
      <c r="C8190" s="311"/>
    </row>
    <row r="8191" spans="3:3">
      <c r="C8191" s="311"/>
    </row>
    <row r="8192" spans="3:3">
      <c r="C8192" s="311"/>
    </row>
    <row r="8193" spans="3:3">
      <c r="C8193" s="311"/>
    </row>
    <row r="8194" spans="3:3">
      <c r="C8194" s="311"/>
    </row>
    <row r="8195" spans="3:3">
      <c r="C8195" s="311"/>
    </row>
    <row r="8196" spans="3:3">
      <c r="C8196" s="311"/>
    </row>
    <row r="8197" spans="3:3">
      <c r="C8197" s="311"/>
    </row>
    <row r="8198" spans="3:3">
      <c r="C8198" s="311"/>
    </row>
    <row r="8199" spans="3:3">
      <c r="C8199" s="311"/>
    </row>
    <row r="8200" spans="3:3">
      <c r="C8200" s="311"/>
    </row>
    <row r="8201" spans="3:3">
      <c r="C8201" s="311"/>
    </row>
    <row r="8202" spans="3:3">
      <c r="C8202" s="311"/>
    </row>
    <row r="8203" spans="3:3">
      <c r="C8203" s="311"/>
    </row>
    <row r="8204" spans="3:3">
      <c r="C8204" s="311"/>
    </row>
    <row r="8205" spans="3:3">
      <c r="C8205" s="311"/>
    </row>
    <row r="8206" spans="3:3">
      <c r="C8206" s="311"/>
    </row>
    <row r="8207" spans="3:3">
      <c r="C8207" s="311"/>
    </row>
    <row r="8208" spans="3:3">
      <c r="C8208" s="311"/>
    </row>
    <row r="8209" spans="3:3">
      <c r="C8209" s="311"/>
    </row>
    <row r="8210" spans="3:3">
      <c r="C8210" s="311"/>
    </row>
    <row r="8211" spans="3:3">
      <c r="C8211" s="311"/>
    </row>
    <row r="8212" spans="3:3">
      <c r="C8212" s="311"/>
    </row>
    <row r="8213" spans="3:3">
      <c r="C8213" s="311"/>
    </row>
    <row r="8214" spans="3:3">
      <c r="C8214" s="311"/>
    </row>
    <row r="8215" spans="3:3">
      <c r="C8215" s="311"/>
    </row>
    <row r="8216" spans="3:3">
      <c r="C8216" s="311"/>
    </row>
    <row r="8217" spans="3:3">
      <c r="C8217" s="311"/>
    </row>
    <row r="8218" spans="3:3">
      <c r="C8218" s="311"/>
    </row>
    <row r="8219" spans="3:3">
      <c r="C8219" s="311"/>
    </row>
    <row r="8220" spans="3:3">
      <c r="C8220" s="311"/>
    </row>
    <row r="8221" spans="3:3">
      <c r="C8221" s="311"/>
    </row>
    <row r="8222" spans="3:3">
      <c r="C8222" s="311"/>
    </row>
    <row r="8223" spans="3:3">
      <c r="C8223" s="311"/>
    </row>
    <row r="8224" spans="3:3">
      <c r="C8224" s="311"/>
    </row>
    <row r="8225" spans="3:3">
      <c r="C8225" s="311"/>
    </row>
    <row r="8226" spans="3:3">
      <c r="C8226" s="311"/>
    </row>
    <row r="8227" spans="3:3">
      <c r="C8227" s="311"/>
    </row>
    <row r="8228" spans="3:3">
      <c r="C8228" s="311"/>
    </row>
    <row r="8229" spans="3:3">
      <c r="C8229" s="311"/>
    </row>
    <row r="8230" spans="3:3">
      <c r="C8230" s="311"/>
    </row>
    <row r="8231" spans="3:3">
      <c r="C8231" s="311"/>
    </row>
    <row r="8232" spans="3:3">
      <c r="C8232" s="311"/>
    </row>
    <row r="8233" spans="3:3">
      <c r="C8233" s="311"/>
    </row>
    <row r="8234" spans="3:3">
      <c r="C8234" s="311"/>
    </row>
    <row r="8235" spans="3:3">
      <c r="C8235" s="311"/>
    </row>
    <row r="8236" spans="3:3">
      <c r="C8236" s="311"/>
    </row>
    <row r="8237" spans="3:3">
      <c r="C8237" s="311"/>
    </row>
    <row r="8238" spans="3:3">
      <c r="C8238" s="311"/>
    </row>
    <row r="8239" spans="3:3">
      <c r="C8239" s="311"/>
    </row>
    <row r="8240" spans="3:3">
      <c r="C8240" s="311"/>
    </row>
    <row r="8241" spans="3:3">
      <c r="C8241" s="311"/>
    </row>
    <row r="8242" spans="3:3">
      <c r="C8242" s="311"/>
    </row>
    <row r="8243" spans="3:3">
      <c r="C8243" s="311"/>
    </row>
    <row r="8244" spans="3:3">
      <c r="C8244" s="311"/>
    </row>
    <row r="8245" spans="3:3">
      <c r="C8245" s="311"/>
    </row>
    <row r="8246" spans="3:3">
      <c r="C8246" s="311"/>
    </row>
    <row r="8247" spans="3:3">
      <c r="C8247" s="311"/>
    </row>
    <row r="8248" spans="3:3">
      <c r="C8248" s="311"/>
    </row>
    <row r="8249" spans="3:3">
      <c r="C8249" s="311"/>
    </row>
    <row r="8250" spans="3:3">
      <c r="C8250" s="311"/>
    </row>
    <row r="8251" spans="3:3">
      <c r="C8251" s="311"/>
    </row>
    <row r="8252" spans="3:3">
      <c r="C8252" s="311"/>
    </row>
    <row r="8253" spans="3:3">
      <c r="C8253" s="311"/>
    </row>
    <row r="8254" spans="3:3">
      <c r="C8254" s="311"/>
    </row>
    <row r="8255" spans="3:3">
      <c r="C8255" s="311"/>
    </row>
    <row r="8256" spans="3:3">
      <c r="C8256" s="311"/>
    </row>
    <row r="8257" spans="3:3">
      <c r="C8257" s="311"/>
    </row>
    <row r="8258" spans="3:3">
      <c r="C8258" s="311"/>
    </row>
    <row r="8259" spans="3:3">
      <c r="C8259" s="311"/>
    </row>
    <row r="8260" spans="3:3">
      <c r="C8260" s="311"/>
    </row>
    <row r="8261" spans="3:3">
      <c r="C8261" s="311"/>
    </row>
    <row r="8262" spans="3:3">
      <c r="C8262" s="311"/>
    </row>
    <row r="8263" spans="3:3">
      <c r="C8263" s="311"/>
    </row>
    <row r="8264" spans="3:3">
      <c r="C8264" s="311"/>
    </row>
    <row r="8265" spans="3:3">
      <c r="C8265" s="311"/>
    </row>
    <row r="8266" spans="3:3">
      <c r="C8266" s="311"/>
    </row>
    <row r="8267" spans="3:3">
      <c r="C8267" s="311"/>
    </row>
    <row r="8268" spans="3:3">
      <c r="C8268" s="311"/>
    </row>
    <row r="8269" spans="3:3">
      <c r="C8269" s="311"/>
    </row>
    <row r="8270" spans="3:3">
      <c r="C8270" s="311"/>
    </row>
    <row r="8271" spans="3:3">
      <c r="C8271" s="311"/>
    </row>
    <row r="8272" spans="3:3">
      <c r="C8272" s="311"/>
    </row>
    <row r="8273" spans="3:3">
      <c r="C8273" s="311"/>
    </row>
    <row r="8274" spans="3:3">
      <c r="C8274" s="311"/>
    </row>
    <row r="8275" spans="3:3">
      <c r="C8275" s="311"/>
    </row>
    <row r="8276" spans="3:3">
      <c r="C8276" s="311"/>
    </row>
    <row r="8277" spans="3:3">
      <c r="C8277" s="311"/>
    </row>
    <row r="8278" spans="3:3">
      <c r="C8278" s="311"/>
    </row>
    <row r="8279" spans="3:3">
      <c r="C8279" s="311"/>
    </row>
    <row r="8280" spans="3:3">
      <c r="C8280" s="311"/>
    </row>
    <row r="8281" spans="3:3">
      <c r="C8281" s="311"/>
    </row>
    <row r="8282" spans="3:3">
      <c r="C8282" s="311"/>
    </row>
    <row r="8283" spans="3:3">
      <c r="C8283" s="311"/>
    </row>
    <row r="8284" spans="3:3">
      <c r="C8284" s="311"/>
    </row>
    <row r="8285" spans="3:3">
      <c r="C8285" s="311"/>
    </row>
    <row r="8286" spans="3:3">
      <c r="C8286" s="311"/>
    </row>
    <row r="8287" spans="3:3">
      <c r="C8287" s="311"/>
    </row>
    <row r="8288" spans="3:3">
      <c r="C8288" s="311"/>
    </row>
    <row r="8289" spans="3:3">
      <c r="C8289" s="311"/>
    </row>
    <row r="8290" spans="3:3">
      <c r="C8290" s="311"/>
    </row>
    <row r="8291" spans="3:3">
      <c r="C8291" s="311"/>
    </row>
    <row r="8292" spans="3:3">
      <c r="C8292" s="311"/>
    </row>
    <row r="8293" spans="3:3">
      <c r="C8293" s="311"/>
    </row>
    <row r="8294" spans="3:3">
      <c r="C8294" s="311"/>
    </row>
    <row r="8295" spans="3:3">
      <c r="C8295" s="311"/>
    </row>
    <row r="8296" spans="3:3">
      <c r="C8296" s="311"/>
    </row>
    <row r="8297" spans="3:3">
      <c r="C8297" s="311"/>
    </row>
    <row r="8298" spans="3:3">
      <c r="C8298" s="311"/>
    </row>
    <row r="8299" spans="3:3">
      <c r="C8299" s="311"/>
    </row>
    <row r="8300" spans="3:3">
      <c r="C8300" s="311"/>
    </row>
    <row r="8301" spans="3:3">
      <c r="C8301" s="311"/>
    </row>
    <row r="8302" spans="3:3">
      <c r="C8302" s="311"/>
    </row>
    <row r="8303" spans="3:3">
      <c r="C8303" s="311"/>
    </row>
    <row r="8304" spans="3:3">
      <c r="C8304" s="311"/>
    </row>
    <row r="8305" spans="3:3">
      <c r="C8305" s="311"/>
    </row>
    <row r="8306" spans="3:3">
      <c r="C8306" s="311"/>
    </row>
    <row r="8307" spans="3:3">
      <c r="C8307" s="311"/>
    </row>
    <row r="8308" spans="3:3">
      <c r="C8308" s="311"/>
    </row>
    <row r="8309" spans="3:3">
      <c r="C8309" s="311"/>
    </row>
    <row r="8310" spans="3:3">
      <c r="C8310" s="311"/>
    </row>
    <row r="8311" spans="3:3">
      <c r="C8311" s="311"/>
    </row>
    <row r="8312" spans="3:3">
      <c r="C8312" s="311"/>
    </row>
    <row r="8313" spans="3:3">
      <c r="C8313" s="311"/>
    </row>
    <row r="8314" spans="3:3">
      <c r="C8314" s="311"/>
    </row>
    <row r="8315" spans="3:3">
      <c r="C8315" s="311"/>
    </row>
    <row r="8316" spans="3:3">
      <c r="C8316" s="311"/>
    </row>
    <row r="8317" spans="3:3">
      <c r="C8317" s="311"/>
    </row>
    <row r="8318" spans="3:3">
      <c r="C8318" s="311"/>
    </row>
    <row r="8319" spans="3:3">
      <c r="C8319" s="311"/>
    </row>
    <row r="8320" spans="3:3">
      <c r="C8320" s="311"/>
    </row>
    <row r="8321" spans="3:3">
      <c r="C8321" s="311"/>
    </row>
    <row r="8322" spans="3:3">
      <c r="C8322" s="311"/>
    </row>
    <row r="8323" spans="3:3">
      <c r="C8323" s="311"/>
    </row>
    <row r="8324" spans="3:3">
      <c r="C8324" s="311"/>
    </row>
    <row r="8325" spans="3:3">
      <c r="C8325" s="311"/>
    </row>
    <row r="8326" spans="3:3">
      <c r="C8326" s="311"/>
    </row>
    <row r="8327" spans="3:3">
      <c r="C8327" s="311"/>
    </row>
    <row r="8328" spans="3:3">
      <c r="C8328" s="311"/>
    </row>
    <row r="8329" spans="3:3">
      <c r="C8329" s="311"/>
    </row>
    <row r="8330" spans="3:3">
      <c r="C8330" s="311"/>
    </row>
    <row r="8331" spans="3:3">
      <c r="C8331" s="311"/>
    </row>
    <row r="8332" spans="3:3">
      <c r="C8332" s="311"/>
    </row>
    <row r="8333" spans="3:3">
      <c r="C8333" s="311"/>
    </row>
    <row r="8334" spans="3:3">
      <c r="C8334" s="311"/>
    </row>
    <row r="8335" spans="3:3">
      <c r="C8335" s="311"/>
    </row>
    <row r="8336" spans="3:3">
      <c r="C8336" s="311"/>
    </row>
    <row r="8337" spans="3:3">
      <c r="C8337" s="311"/>
    </row>
    <row r="8338" spans="3:3">
      <c r="C8338" s="311"/>
    </row>
    <row r="8339" spans="3:3">
      <c r="C8339" s="311"/>
    </row>
    <row r="8340" spans="3:3">
      <c r="C8340" s="311"/>
    </row>
    <row r="8341" spans="3:3">
      <c r="C8341" s="311"/>
    </row>
    <row r="8342" spans="3:3">
      <c r="C8342" s="311"/>
    </row>
    <row r="8343" spans="3:3">
      <c r="C8343" s="311"/>
    </row>
    <row r="8344" spans="3:3">
      <c r="C8344" s="311"/>
    </row>
    <row r="8345" spans="3:3">
      <c r="C8345" s="311"/>
    </row>
    <row r="8346" spans="3:3">
      <c r="C8346" s="311"/>
    </row>
    <row r="8347" spans="3:3">
      <c r="C8347" s="311"/>
    </row>
    <row r="8348" spans="3:3">
      <c r="C8348" s="311"/>
    </row>
    <row r="8349" spans="3:3">
      <c r="C8349" s="311"/>
    </row>
    <row r="8350" spans="3:3">
      <c r="C8350" s="311"/>
    </row>
    <row r="8351" spans="3:3">
      <c r="C8351" s="311"/>
    </row>
    <row r="8352" spans="3:3">
      <c r="C8352" s="311"/>
    </row>
    <row r="8353" spans="3:3">
      <c r="C8353" s="311"/>
    </row>
    <row r="8354" spans="3:3">
      <c r="C8354" s="311"/>
    </row>
    <row r="8355" spans="3:3">
      <c r="C8355" s="311"/>
    </row>
    <row r="8356" spans="3:3">
      <c r="C8356" s="311"/>
    </row>
    <row r="8357" spans="3:3">
      <c r="C8357" s="311"/>
    </row>
    <row r="8358" spans="3:3">
      <c r="C8358" s="311"/>
    </row>
    <row r="8359" spans="3:3">
      <c r="C8359" s="311"/>
    </row>
    <row r="8360" spans="3:3">
      <c r="C8360" s="311"/>
    </row>
    <row r="8361" spans="3:3">
      <c r="C8361" s="311"/>
    </row>
    <row r="8362" spans="3:3">
      <c r="C8362" s="311"/>
    </row>
    <row r="8363" spans="3:3">
      <c r="C8363" s="311"/>
    </row>
    <row r="8364" spans="3:3">
      <c r="C8364" s="311"/>
    </row>
    <row r="8365" spans="3:3">
      <c r="C8365" s="311"/>
    </row>
    <row r="8366" spans="3:3">
      <c r="C8366" s="311"/>
    </row>
    <row r="8367" spans="3:3">
      <c r="C8367" s="311"/>
    </row>
    <row r="8368" spans="3:3">
      <c r="C8368" s="311"/>
    </row>
    <row r="8369" spans="3:3">
      <c r="C8369" s="311"/>
    </row>
    <row r="8370" spans="3:3">
      <c r="C8370" s="311"/>
    </row>
    <row r="8371" spans="3:3">
      <c r="C8371" s="311"/>
    </row>
    <row r="8372" spans="3:3">
      <c r="C8372" s="311"/>
    </row>
    <row r="8373" spans="3:3">
      <c r="C8373" s="311"/>
    </row>
    <row r="8374" spans="3:3">
      <c r="C8374" s="311"/>
    </row>
    <row r="8375" spans="3:3">
      <c r="C8375" s="311"/>
    </row>
    <row r="8376" spans="3:3">
      <c r="C8376" s="311"/>
    </row>
    <row r="8377" spans="3:3">
      <c r="C8377" s="311"/>
    </row>
    <row r="8378" spans="3:3">
      <c r="C8378" s="311"/>
    </row>
    <row r="8379" spans="3:3">
      <c r="C8379" s="311"/>
    </row>
    <row r="8380" spans="3:3">
      <c r="C8380" s="311"/>
    </row>
    <row r="8381" spans="3:3">
      <c r="C8381" s="311"/>
    </row>
    <row r="8382" spans="3:3">
      <c r="C8382" s="311"/>
    </row>
    <row r="8383" spans="3:3">
      <c r="C8383" s="311"/>
    </row>
    <row r="8384" spans="3:3">
      <c r="C8384" s="311"/>
    </row>
    <row r="8385" spans="3:3">
      <c r="C8385" s="311"/>
    </row>
    <row r="8386" spans="3:3">
      <c r="C8386" s="311"/>
    </row>
    <row r="8387" spans="3:3">
      <c r="C8387" s="311"/>
    </row>
    <row r="8388" spans="3:3">
      <c r="C8388" s="311"/>
    </row>
    <row r="8389" spans="3:3">
      <c r="C8389" s="311"/>
    </row>
    <row r="8390" spans="3:3">
      <c r="C8390" s="311"/>
    </row>
    <row r="8391" spans="3:3">
      <c r="C8391" s="311"/>
    </row>
    <row r="8392" spans="3:3">
      <c r="C8392" s="311"/>
    </row>
    <row r="8393" spans="3:3">
      <c r="C8393" s="311"/>
    </row>
    <row r="8394" spans="3:3">
      <c r="C8394" s="311"/>
    </row>
    <row r="8395" spans="3:3">
      <c r="C8395" s="311"/>
    </row>
    <row r="8396" spans="3:3">
      <c r="C8396" s="311"/>
    </row>
    <row r="8397" spans="3:3">
      <c r="C8397" s="311"/>
    </row>
    <row r="8398" spans="3:3">
      <c r="C8398" s="311"/>
    </row>
    <row r="8399" spans="3:3">
      <c r="C8399" s="311"/>
    </row>
    <row r="8400" spans="3:3">
      <c r="C8400" s="311"/>
    </row>
    <row r="8401" spans="3:3">
      <c r="C8401" s="311"/>
    </row>
    <row r="8402" spans="3:3">
      <c r="C8402" s="311"/>
    </row>
    <row r="8403" spans="3:3">
      <c r="C8403" s="311"/>
    </row>
    <row r="8404" spans="3:3">
      <c r="C8404" s="311"/>
    </row>
    <row r="8405" spans="3:3">
      <c r="C8405" s="311"/>
    </row>
    <row r="8406" spans="3:3">
      <c r="C8406" s="311"/>
    </row>
    <row r="8407" spans="3:3">
      <c r="C8407" s="311"/>
    </row>
    <row r="8408" spans="3:3">
      <c r="C8408" s="311"/>
    </row>
    <row r="8409" spans="3:3">
      <c r="C8409" s="311"/>
    </row>
    <row r="8410" spans="3:3">
      <c r="C8410" s="311"/>
    </row>
    <row r="8411" spans="3:3">
      <c r="C8411" s="311"/>
    </row>
    <row r="8412" spans="3:3">
      <c r="C8412" s="311"/>
    </row>
    <row r="8413" spans="3:3">
      <c r="C8413" s="311"/>
    </row>
    <row r="8414" spans="3:3">
      <c r="C8414" s="311"/>
    </row>
    <row r="8415" spans="3:3">
      <c r="C8415" s="311"/>
    </row>
    <row r="8416" spans="3:3">
      <c r="C8416" s="311"/>
    </row>
    <row r="8417" spans="3:3">
      <c r="C8417" s="311"/>
    </row>
    <row r="8418" spans="3:3">
      <c r="C8418" s="311"/>
    </row>
    <row r="8419" spans="3:3">
      <c r="C8419" s="311"/>
    </row>
    <row r="8420" spans="3:3">
      <c r="C8420" s="311"/>
    </row>
    <row r="8421" spans="3:3">
      <c r="C8421" s="311"/>
    </row>
    <row r="8422" spans="3:3">
      <c r="C8422" s="311"/>
    </row>
    <row r="8423" spans="3:3">
      <c r="C8423" s="311"/>
    </row>
    <row r="8424" spans="3:3">
      <c r="C8424" s="311"/>
    </row>
    <row r="8425" spans="3:3">
      <c r="C8425" s="311"/>
    </row>
    <row r="8426" spans="3:3">
      <c r="C8426" s="311"/>
    </row>
    <row r="8427" spans="3:3">
      <c r="C8427" s="311"/>
    </row>
    <row r="8428" spans="3:3">
      <c r="C8428" s="311"/>
    </row>
    <row r="8429" spans="3:3">
      <c r="C8429" s="311"/>
    </row>
    <row r="8430" spans="3:3">
      <c r="C8430" s="311"/>
    </row>
    <row r="8431" spans="3:3">
      <c r="C8431" s="311"/>
    </row>
    <row r="8432" spans="3:3">
      <c r="C8432" s="311"/>
    </row>
    <row r="8433" spans="3:3">
      <c r="C8433" s="311"/>
    </row>
    <row r="8434" spans="3:3">
      <c r="C8434" s="311"/>
    </row>
    <row r="8435" spans="3:3">
      <c r="C8435" s="311"/>
    </row>
    <row r="8436" spans="3:3">
      <c r="C8436" s="311"/>
    </row>
    <row r="8437" spans="3:3">
      <c r="C8437" s="311"/>
    </row>
    <row r="8438" spans="3:3">
      <c r="C8438" s="311"/>
    </row>
    <row r="8439" spans="3:3">
      <c r="C8439" s="311"/>
    </row>
    <row r="8440" spans="3:3">
      <c r="C8440" s="311"/>
    </row>
    <row r="8441" spans="3:3">
      <c r="C8441" s="311"/>
    </row>
    <row r="8442" spans="3:3">
      <c r="C8442" s="311"/>
    </row>
    <row r="8443" spans="3:3">
      <c r="C8443" s="311"/>
    </row>
    <row r="8444" spans="3:3">
      <c r="C8444" s="311"/>
    </row>
    <row r="8445" spans="3:3">
      <c r="C8445" s="311"/>
    </row>
    <row r="8446" spans="3:3">
      <c r="C8446" s="311"/>
    </row>
    <row r="8447" spans="3:3">
      <c r="C8447" s="311"/>
    </row>
    <row r="8448" spans="3:3">
      <c r="C8448" s="311"/>
    </row>
    <row r="8449" spans="3:3">
      <c r="C8449" s="311"/>
    </row>
    <row r="8450" spans="3:3">
      <c r="C8450" s="311"/>
    </row>
    <row r="8451" spans="3:3">
      <c r="C8451" s="311"/>
    </row>
    <row r="8452" spans="3:3">
      <c r="C8452" s="311"/>
    </row>
    <row r="8453" spans="3:3">
      <c r="C8453" s="311"/>
    </row>
    <row r="8454" spans="3:3">
      <c r="C8454" s="311"/>
    </row>
    <row r="8455" spans="3:3">
      <c r="C8455" s="311"/>
    </row>
    <row r="8456" spans="3:3">
      <c r="C8456" s="311"/>
    </row>
    <row r="8457" spans="3:3">
      <c r="C8457" s="311"/>
    </row>
    <row r="8458" spans="3:3">
      <c r="C8458" s="311"/>
    </row>
    <row r="8459" spans="3:3">
      <c r="C8459" s="311"/>
    </row>
    <row r="8460" spans="3:3">
      <c r="C8460" s="311"/>
    </row>
    <row r="8461" spans="3:3">
      <c r="C8461" s="311"/>
    </row>
    <row r="8462" spans="3:3">
      <c r="C8462" s="311"/>
    </row>
    <row r="8463" spans="3:3">
      <c r="C8463" s="311"/>
    </row>
    <row r="8464" spans="3:3">
      <c r="C8464" s="311"/>
    </row>
    <row r="8465" spans="3:3">
      <c r="C8465" s="311"/>
    </row>
    <row r="8466" spans="3:3">
      <c r="C8466" s="311"/>
    </row>
    <row r="8467" spans="3:3">
      <c r="C8467" s="311"/>
    </row>
    <row r="8468" spans="3:3">
      <c r="C8468" s="311"/>
    </row>
    <row r="8469" spans="3:3">
      <c r="C8469" s="311"/>
    </row>
    <row r="8470" spans="3:3">
      <c r="C8470" s="311"/>
    </row>
    <row r="8471" spans="3:3">
      <c r="C8471" s="311"/>
    </row>
    <row r="8472" spans="3:3">
      <c r="C8472" s="311"/>
    </row>
    <row r="8473" spans="3:3">
      <c r="C8473" s="311"/>
    </row>
    <row r="8474" spans="3:3">
      <c r="C8474" s="311"/>
    </row>
    <row r="8475" spans="3:3">
      <c r="C8475" s="311"/>
    </row>
    <row r="8476" spans="3:3">
      <c r="C8476" s="311"/>
    </row>
    <row r="8477" spans="3:3">
      <c r="C8477" s="311"/>
    </row>
    <row r="8478" spans="3:3">
      <c r="C8478" s="311"/>
    </row>
    <row r="8479" spans="3:3">
      <c r="C8479" s="311"/>
    </row>
    <row r="8480" spans="3:3">
      <c r="C8480" s="311"/>
    </row>
    <row r="8481" spans="3:3">
      <c r="C8481" s="311"/>
    </row>
    <row r="8482" spans="3:3">
      <c r="C8482" s="311"/>
    </row>
    <row r="8483" spans="3:3">
      <c r="C8483" s="311"/>
    </row>
    <row r="8484" spans="3:3">
      <c r="C8484" s="311"/>
    </row>
    <row r="8485" spans="3:3">
      <c r="C8485" s="311"/>
    </row>
    <row r="8486" spans="3:3">
      <c r="C8486" s="311"/>
    </row>
    <row r="8487" spans="3:3">
      <c r="C8487" s="311"/>
    </row>
    <row r="8488" spans="3:3">
      <c r="C8488" s="311"/>
    </row>
    <row r="8489" spans="3:3">
      <c r="C8489" s="311"/>
    </row>
    <row r="8490" spans="3:3">
      <c r="C8490" s="311"/>
    </row>
    <row r="8491" spans="3:3">
      <c r="C8491" s="311"/>
    </row>
    <row r="8492" spans="3:3">
      <c r="C8492" s="311"/>
    </row>
    <row r="8493" spans="3:3">
      <c r="C8493" s="311"/>
    </row>
    <row r="8494" spans="3:3">
      <c r="C8494" s="311"/>
    </row>
    <row r="8495" spans="3:3">
      <c r="C8495" s="311"/>
    </row>
    <row r="8496" spans="3:3">
      <c r="C8496" s="311"/>
    </row>
    <row r="8497" spans="3:3">
      <c r="C8497" s="311"/>
    </row>
    <row r="8498" spans="3:3">
      <c r="C8498" s="311"/>
    </row>
    <row r="8499" spans="3:3">
      <c r="C8499" s="311"/>
    </row>
    <row r="8500" spans="3:3">
      <c r="C8500" s="311"/>
    </row>
    <row r="8501" spans="3:3">
      <c r="C8501" s="311"/>
    </row>
    <row r="8502" spans="3:3">
      <c r="C8502" s="311"/>
    </row>
    <row r="8503" spans="3:3">
      <c r="C8503" s="311"/>
    </row>
    <row r="8504" spans="3:3">
      <c r="C8504" s="311"/>
    </row>
    <row r="8505" spans="3:3">
      <c r="C8505" s="311"/>
    </row>
    <row r="8506" spans="3:3">
      <c r="C8506" s="311"/>
    </row>
    <row r="8507" spans="3:3">
      <c r="C8507" s="311"/>
    </row>
    <row r="8508" spans="3:3">
      <c r="C8508" s="311"/>
    </row>
    <row r="8509" spans="3:3">
      <c r="C8509" s="311"/>
    </row>
    <row r="8510" spans="3:3">
      <c r="C8510" s="311"/>
    </row>
    <row r="8511" spans="3:3">
      <c r="C8511" s="311"/>
    </row>
    <row r="8512" spans="3:3">
      <c r="C8512" s="311"/>
    </row>
    <row r="8513" spans="3:3">
      <c r="C8513" s="311"/>
    </row>
    <row r="8514" spans="3:3">
      <c r="C8514" s="311"/>
    </row>
    <row r="8515" spans="3:3">
      <c r="C8515" s="311"/>
    </row>
    <row r="8516" spans="3:3">
      <c r="C8516" s="311"/>
    </row>
    <row r="8517" spans="3:3">
      <c r="C8517" s="311"/>
    </row>
    <row r="8518" spans="3:3">
      <c r="C8518" s="311"/>
    </row>
    <row r="8519" spans="3:3">
      <c r="C8519" s="311"/>
    </row>
    <row r="8520" spans="3:3">
      <c r="C8520" s="311"/>
    </row>
    <row r="8521" spans="3:3">
      <c r="C8521" s="311"/>
    </row>
    <row r="8522" spans="3:3">
      <c r="C8522" s="311"/>
    </row>
    <row r="8523" spans="3:3">
      <c r="C8523" s="311"/>
    </row>
    <row r="8524" spans="3:3">
      <c r="C8524" s="311"/>
    </row>
    <row r="8525" spans="3:3">
      <c r="C8525" s="311"/>
    </row>
    <row r="8526" spans="3:3">
      <c r="C8526" s="311"/>
    </row>
    <row r="8527" spans="3:3">
      <c r="C8527" s="311"/>
    </row>
    <row r="8528" spans="3:3">
      <c r="C8528" s="311"/>
    </row>
    <row r="8529" spans="3:3">
      <c r="C8529" s="311"/>
    </row>
    <row r="8530" spans="3:3">
      <c r="C8530" s="311"/>
    </row>
    <row r="8531" spans="3:3">
      <c r="C8531" s="311"/>
    </row>
    <row r="8532" spans="3:3">
      <c r="C8532" s="311"/>
    </row>
    <row r="8533" spans="3:3">
      <c r="C8533" s="311"/>
    </row>
    <row r="8534" spans="3:3">
      <c r="C8534" s="311"/>
    </row>
    <row r="8535" spans="3:3">
      <c r="C8535" s="311"/>
    </row>
    <row r="8536" spans="3:3">
      <c r="C8536" s="311"/>
    </row>
    <row r="8537" spans="3:3">
      <c r="C8537" s="311"/>
    </row>
    <row r="8538" spans="3:3">
      <c r="C8538" s="311"/>
    </row>
    <row r="8539" spans="3:3">
      <c r="C8539" s="311"/>
    </row>
    <row r="8540" spans="3:3">
      <c r="C8540" s="311"/>
    </row>
    <row r="8541" spans="3:3">
      <c r="C8541" s="311"/>
    </row>
    <row r="8542" spans="3:3">
      <c r="C8542" s="311"/>
    </row>
    <row r="8543" spans="3:3">
      <c r="C8543" s="311"/>
    </row>
    <row r="8544" spans="3:3">
      <c r="C8544" s="311"/>
    </row>
    <row r="8545" spans="3:3">
      <c r="C8545" s="311"/>
    </row>
    <row r="8546" spans="3:3">
      <c r="C8546" s="311"/>
    </row>
    <row r="8547" spans="3:3">
      <c r="C8547" s="311"/>
    </row>
    <row r="8548" spans="3:3">
      <c r="C8548" s="311"/>
    </row>
    <row r="8549" spans="3:3">
      <c r="C8549" s="311"/>
    </row>
    <row r="8550" spans="3:3">
      <c r="C8550" s="311"/>
    </row>
    <row r="8551" spans="3:3">
      <c r="C8551" s="311"/>
    </row>
    <row r="8552" spans="3:3">
      <c r="C8552" s="311"/>
    </row>
    <row r="8553" spans="3:3">
      <c r="C8553" s="311"/>
    </row>
    <row r="8554" spans="3:3">
      <c r="C8554" s="311"/>
    </row>
    <row r="8555" spans="3:3">
      <c r="C8555" s="311"/>
    </row>
    <row r="8556" spans="3:3">
      <c r="C8556" s="311"/>
    </row>
    <row r="8557" spans="3:3">
      <c r="C8557" s="311"/>
    </row>
    <row r="8558" spans="3:3">
      <c r="C8558" s="311"/>
    </row>
    <row r="8559" spans="3:3">
      <c r="C8559" s="311"/>
    </row>
    <row r="8560" spans="3:3">
      <c r="C8560" s="311"/>
    </row>
    <row r="8561" spans="3:3">
      <c r="C8561" s="311"/>
    </row>
    <row r="8562" spans="3:3">
      <c r="C8562" s="311"/>
    </row>
    <row r="8563" spans="3:3">
      <c r="C8563" s="311"/>
    </row>
    <row r="8564" spans="3:3">
      <c r="C8564" s="311"/>
    </row>
    <row r="8565" spans="3:3">
      <c r="C8565" s="311"/>
    </row>
    <row r="8566" spans="3:3">
      <c r="C8566" s="311"/>
    </row>
    <row r="8567" spans="3:3">
      <c r="C8567" s="311"/>
    </row>
    <row r="8568" spans="3:3">
      <c r="C8568" s="311"/>
    </row>
    <row r="8569" spans="3:3">
      <c r="C8569" s="311"/>
    </row>
    <row r="8570" spans="3:3">
      <c r="C8570" s="311"/>
    </row>
    <row r="8571" spans="3:3">
      <c r="C8571" s="311"/>
    </row>
    <row r="8572" spans="3:3">
      <c r="C8572" s="311"/>
    </row>
    <row r="8573" spans="3:3">
      <c r="C8573" s="311"/>
    </row>
    <row r="8574" spans="3:3">
      <c r="C8574" s="311"/>
    </row>
    <row r="8575" spans="3:3">
      <c r="C8575" s="311"/>
    </row>
    <row r="8576" spans="3:3">
      <c r="C8576" s="311"/>
    </row>
    <row r="8577" spans="3:3">
      <c r="C8577" s="311"/>
    </row>
    <row r="8578" spans="3:3">
      <c r="C8578" s="311"/>
    </row>
    <row r="8579" spans="3:3">
      <c r="C8579" s="311"/>
    </row>
    <row r="8580" spans="3:3">
      <c r="C8580" s="311"/>
    </row>
    <row r="8581" spans="3:3">
      <c r="C8581" s="311"/>
    </row>
    <row r="8582" spans="3:3">
      <c r="C8582" s="311"/>
    </row>
    <row r="8583" spans="3:3">
      <c r="C8583" s="311"/>
    </row>
    <row r="8584" spans="3:3">
      <c r="C8584" s="311"/>
    </row>
    <row r="8585" spans="3:3">
      <c r="C8585" s="311"/>
    </row>
    <row r="8586" spans="3:3">
      <c r="C8586" s="311"/>
    </row>
    <row r="8587" spans="3:3">
      <c r="C8587" s="311"/>
    </row>
    <row r="8588" spans="3:3">
      <c r="C8588" s="311"/>
    </row>
    <row r="8589" spans="3:3">
      <c r="C8589" s="311"/>
    </row>
    <row r="8590" spans="3:3">
      <c r="C8590" s="311"/>
    </row>
    <row r="8591" spans="3:3">
      <c r="C8591" s="311"/>
    </row>
    <row r="8592" spans="3:3">
      <c r="C8592" s="311"/>
    </row>
    <row r="8593" spans="3:3">
      <c r="C8593" s="311"/>
    </row>
    <row r="8594" spans="3:3">
      <c r="C8594" s="311"/>
    </row>
    <row r="8595" spans="3:3">
      <c r="C8595" s="311"/>
    </row>
    <row r="8596" spans="3:3">
      <c r="C8596" s="311"/>
    </row>
    <row r="8597" spans="3:3">
      <c r="C8597" s="311"/>
    </row>
    <row r="8598" spans="3:3">
      <c r="C8598" s="311"/>
    </row>
    <row r="8599" spans="3:3">
      <c r="C8599" s="311"/>
    </row>
    <row r="8600" spans="3:3">
      <c r="C8600" s="311"/>
    </row>
    <row r="8601" spans="3:3">
      <c r="C8601" s="311"/>
    </row>
    <row r="8602" spans="3:3">
      <c r="C8602" s="311"/>
    </row>
    <row r="8603" spans="3:3">
      <c r="C8603" s="311"/>
    </row>
    <row r="8604" spans="3:3">
      <c r="C8604" s="311"/>
    </row>
    <row r="8605" spans="3:3">
      <c r="C8605" s="311"/>
    </row>
    <row r="8606" spans="3:3">
      <c r="C8606" s="311"/>
    </row>
    <row r="8607" spans="3:3">
      <c r="C8607" s="311"/>
    </row>
    <row r="8608" spans="3:3">
      <c r="C8608" s="311"/>
    </row>
    <row r="8609" spans="3:3">
      <c r="C8609" s="311"/>
    </row>
    <row r="8610" spans="3:3">
      <c r="C8610" s="311"/>
    </row>
    <row r="8611" spans="3:3">
      <c r="C8611" s="311"/>
    </row>
    <row r="8612" spans="3:3">
      <c r="C8612" s="311"/>
    </row>
    <row r="8613" spans="3:3">
      <c r="C8613" s="311"/>
    </row>
    <row r="8614" spans="3:3">
      <c r="C8614" s="311"/>
    </row>
    <row r="8615" spans="3:3">
      <c r="C8615" s="311"/>
    </row>
    <row r="8616" spans="3:3">
      <c r="C8616" s="311"/>
    </row>
    <row r="8617" spans="3:3">
      <c r="C8617" s="311"/>
    </row>
    <row r="8618" spans="3:3">
      <c r="C8618" s="311"/>
    </row>
    <row r="8619" spans="3:3">
      <c r="C8619" s="311"/>
    </row>
    <row r="8620" spans="3:3">
      <c r="C8620" s="311"/>
    </row>
    <row r="8621" spans="3:3">
      <c r="C8621" s="311"/>
    </row>
    <row r="8622" spans="3:3">
      <c r="C8622" s="311"/>
    </row>
    <row r="8623" spans="3:3">
      <c r="C8623" s="311"/>
    </row>
    <row r="8624" spans="3:3">
      <c r="C8624" s="311"/>
    </row>
    <row r="8625" spans="3:3">
      <c r="C8625" s="311"/>
    </row>
    <row r="8626" spans="3:3">
      <c r="C8626" s="311"/>
    </row>
    <row r="8627" spans="3:3">
      <c r="C8627" s="311"/>
    </row>
    <row r="8628" spans="3:3">
      <c r="C8628" s="311"/>
    </row>
    <row r="8629" spans="3:3">
      <c r="C8629" s="311"/>
    </row>
    <row r="8630" spans="3:3">
      <c r="C8630" s="311"/>
    </row>
    <row r="8631" spans="3:3">
      <c r="C8631" s="311"/>
    </row>
    <row r="8632" spans="3:3">
      <c r="C8632" s="311"/>
    </row>
    <row r="8633" spans="3:3">
      <c r="C8633" s="311"/>
    </row>
    <row r="8634" spans="3:3">
      <c r="C8634" s="311"/>
    </row>
    <row r="8635" spans="3:3">
      <c r="C8635" s="311"/>
    </row>
    <row r="8636" spans="3:3">
      <c r="C8636" s="311"/>
    </row>
    <row r="8637" spans="3:3">
      <c r="C8637" s="311"/>
    </row>
    <row r="8638" spans="3:3">
      <c r="C8638" s="311"/>
    </row>
    <row r="8639" spans="3:3">
      <c r="C8639" s="311"/>
    </row>
    <row r="8640" spans="3:3">
      <c r="C8640" s="311"/>
    </row>
    <row r="8641" spans="3:3">
      <c r="C8641" s="311"/>
    </row>
    <row r="8642" spans="3:3">
      <c r="C8642" s="311"/>
    </row>
    <row r="8643" spans="3:3">
      <c r="C8643" s="311"/>
    </row>
    <row r="8644" spans="3:3">
      <c r="C8644" s="311"/>
    </row>
    <row r="8645" spans="3:3">
      <c r="C8645" s="311"/>
    </row>
    <row r="8646" spans="3:3">
      <c r="C8646" s="311"/>
    </row>
    <row r="8647" spans="3:3">
      <c r="C8647" s="311"/>
    </row>
    <row r="8648" spans="3:3">
      <c r="C8648" s="311"/>
    </row>
    <row r="8649" spans="3:3">
      <c r="C8649" s="311"/>
    </row>
    <row r="8650" spans="3:3">
      <c r="C8650" s="311"/>
    </row>
    <row r="8651" spans="3:3">
      <c r="C8651" s="311"/>
    </row>
    <row r="8652" spans="3:3">
      <c r="C8652" s="311"/>
    </row>
    <row r="8653" spans="3:3">
      <c r="C8653" s="311"/>
    </row>
    <row r="8654" spans="3:3">
      <c r="C8654" s="311"/>
    </row>
    <row r="8655" spans="3:3">
      <c r="C8655" s="311"/>
    </row>
    <row r="8656" spans="3:3">
      <c r="C8656" s="311"/>
    </row>
    <row r="8657" spans="3:3">
      <c r="C8657" s="311"/>
    </row>
    <row r="8658" spans="3:3">
      <c r="C8658" s="311"/>
    </row>
    <row r="8659" spans="3:3">
      <c r="C8659" s="311"/>
    </row>
    <row r="8660" spans="3:3">
      <c r="C8660" s="311"/>
    </row>
    <row r="8661" spans="3:3">
      <c r="C8661" s="311"/>
    </row>
    <row r="8662" spans="3:3">
      <c r="C8662" s="311"/>
    </row>
    <row r="8663" spans="3:3">
      <c r="C8663" s="311"/>
    </row>
    <row r="8664" spans="3:3">
      <c r="C8664" s="311"/>
    </row>
    <row r="8665" spans="3:3">
      <c r="C8665" s="311"/>
    </row>
    <row r="8666" spans="3:3">
      <c r="C8666" s="311"/>
    </row>
    <row r="8667" spans="3:3">
      <c r="C8667" s="311"/>
    </row>
    <row r="8668" spans="3:3">
      <c r="C8668" s="311"/>
    </row>
    <row r="8669" spans="3:3">
      <c r="C8669" s="311"/>
    </row>
    <row r="8670" spans="3:3">
      <c r="C8670" s="311"/>
    </row>
    <row r="8671" spans="3:3">
      <c r="C8671" s="311"/>
    </row>
    <row r="8672" spans="3:3">
      <c r="C8672" s="311"/>
    </row>
    <row r="8673" spans="3:3">
      <c r="C8673" s="311"/>
    </row>
    <row r="8674" spans="3:3">
      <c r="C8674" s="311"/>
    </row>
    <row r="8675" spans="3:3">
      <c r="C8675" s="311"/>
    </row>
    <row r="8676" spans="3:3">
      <c r="C8676" s="311"/>
    </row>
    <row r="8677" spans="3:3">
      <c r="C8677" s="311"/>
    </row>
    <row r="8678" spans="3:3">
      <c r="C8678" s="311"/>
    </row>
    <row r="8679" spans="3:3">
      <c r="C8679" s="311"/>
    </row>
    <row r="8680" spans="3:3">
      <c r="C8680" s="311"/>
    </row>
    <row r="8681" spans="3:3">
      <c r="C8681" s="311"/>
    </row>
    <row r="8682" spans="3:3">
      <c r="C8682" s="311"/>
    </row>
    <row r="8683" spans="3:3">
      <c r="C8683" s="311"/>
    </row>
    <row r="8684" spans="3:3">
      <c r="C8684" s="311"/>
    </row>
    <row r="8685" spans="3:3">
      <c r="C8685" s="311"/>
    </row>
    <row r="8686" spans="3:3">
      <c r="C8686" s="311"/>
    </row>
    <row r="8687" spans="3:3">
      <c r="C8687" s="311"/>
    </row>
    <row r="8688" spans="3:3">
      <c r="C8688" s="311"/>
    </row>
    <row r="8689" spans="3:3">
      <c r="C8689" s="311"/>
    </row>
    <row r="8690" spans="3:3">
      <c r="C8690" s="311"/>
    </row>
    <row r="8691" spans="3:3">
      <c r="C8691" s="311"/>
    </row>
    <row r="8692" spans="3:3">
      <c r="C8692" s="311"/>
    </row>
    <row r="8693" spans="3:3">
      <c r="C8693" s="311"/>
    </row>
    <row r="8694" spans="3:3">
      <c r="C8694" s="311"/>
    </row>
    <row r="8695" spans="3:3">
      <c r="C8695" s="311"/>
    </row>
    <row r="8696" spans="3:3">
      <c r="C8696" s="311"/>
    </row>
    <row r="8697" spans="3:3">
      <c r="C8697" s="311"/>
    </row>
    <row r="8698" spans="3:3">
      <c r="C8698" s="311"/>
    </row>
    <row r="8699" spans="3:3">
      <c r="C8699" s="311"/>
    </row>
    <row r="8700" spans="3:3">
      <c r="C8700" s="311"/>
    </row>
    <row r="8701" spans="3:3">
      <c r="C8701" s="311"/>
    </row>
    <row r="8702" spans="3:3">
      <c r="C8702" s="311"/>
    </row>
    <row r="8703" spans="3:3">
      <c r="C8703" s="311"/>
    </row>
    <row r="8704" spans="3:3">
      <c r="C8704" s="311"/>
    </row>
    <row r="8705" spans="3:3">
      <c r="C8705" s="311"/>
    </row>
    <row r="8706" spans="3:3">
      <c r="C8706" s="311"/>
    </row>
    <row r="8707" spans="3:3">
      <c r="C8707" s="311"/>
    </row>
    <row r="8708" spans="3:3">
      <c r="C8708" s="311"/>
    </row>
    <row r="8709" spans="3:3">
      <c r="C8709" s="311"/>
    </row>
    <row r="8710" spans="3:3">
      <c r="C8710" s="311"/>
    </row>
    <row r="8711" spans="3:3">
      <c r="C8711" s="311"/>
    </row>
    <row r="8712" spans="3:3">
      <c r="C8712" s="311"/>
    </row>
    <row r="8713" spans="3:3">
      <c r="C8713" s="311"/>
    </row>
    <row r="8714" spans="3:3">
      <c r="C8714" s="311"/>
    </row>
    <row r="8715" spans="3:3">
      <c r="C8715" s="311"/>
    </row>
    <row r="8716" spans="3:3">
      <c r="C8716" s="311"/>
    </row>
    <row r="8717" spans="3:3">
      <c r="C8717" s="311"/>
    </row>
    <row r="8718" spans="3:3">
      <c r="C8718" s="311"/>
    </row>
    <row r="8719" spans="3:3">
      <c r="C8719" s="311"/>
    </row>
    <row r="8720" spans="3:3">
      <c r="C8720" s="311"/>
    </row>
    <row r="8721" spans="3:3">
      <c r="C8721" s="311"/>
    </row>
    <row r="8722" spans="3:3">
      <c r="C8722" s="311"/>
    </row>
    <row r="8723" spans="3:3">
      <c r="C8723" s="311"/>
    </row>
    <row r="8724" spans="3:3">
      <c r="C8724" s="311"/>
    </row>
    <row r="8725" spans="3:3">
      <c r="C8725" s="311"/>
    </row>
    <row r="8726" spans="3:3">
      <c r="C8726" s="311"/>
    </row>
    <row r="8727" spans="3:3">
      <c r="C8727" s="311"/>
    </row>
    <row r="8728" spans="3:3">
      <c r="C8728" s="311"/>
    </row>
    <row r="8729" spans="3:3">
      <c r="C8729" s="311"/>
    </row>
    <row r="8730" spans="3:3">
      <c r="C8730" s="311"/>
    </row>
    <row r="8731" spans="3:3">
      <c r="C8731" s="311"/>
    </row>
    <row r="8732" spans="3:3">
      <c r="C8732" s="311"/>
    </row>
    <row r="8733" spans="3:3">
      <c r="C8733" s="311"/>
    </row>
    <row r="8734" spans="3:3">
      <c r="C8734" s="311"/>
    </row>
    <row r="8735" spans="3:3">
      <c r="C8735" s="311"/>
    </row>
    <row r="8736" spans="3:3">
      <c r="C8736" s="311"/>
    </row>
    <row r="8737" spans="3:3">
      <c r="C8737" s="311"/>
    </row>
    <row r="8738" spans="3:3">
      <c r="C8738" s="311"/>
    </row>
    <row r="8739" spans="3:3">
      <c r="C8739" s="311"/>
    </row>
    <row r="8740" spans="3:3">
      <c r="C8740" s="311"/>
    </row>
    <row r="8741" spans="3:3">
      <c r="C8741" s="311"/>
    </row>
    <row r="8742" spans="3:3">
      <c r="C8742" s="311"/>
    </row>
    <row r="8743" spans="3:3">
      <c r="C8743" s="311"/>
    </row>
    <row r="8744" spans="3:3">
      <c r="C8744" s="311"/>
    </row>
    <row r="8745" spans="3:3">
      <c r="C8745" s="311"/>
    </row>
    <row r="8746" spans="3:3">
      <c r="C8746" s="311"/>
    </row>
    <row r="8747" spans="3:3">
      <c r="C8747" s="311"/>
    </row>
    <row r="8748" spans="3:3">
      <c r="C8748" s="311"/>
    </row>
    <row r="8749" spans="3:3">
      <c r="C8749" s="311"/>
    </row>
    <row r="8750" spans="3:3">
      <c r="C8750" s="311"/>
    </row>
    <row r="8751" spans="3:3">
      <c r="C8751" s="311"/>
    </row>
    <row r="8752" spans="3:3">
      <c r="C8752" s="311"/>
    </row>
    <row r="8753" spans="3:3">
      <c r="C8753" s="311"/>
    </row>
    <row r="8754" spans="3:3">
      <c r="C8754" s="311"/>
    </row>
    <row r="8755" spans="3:3">
      <c r="C8755" s="311"/>
    </row>
    <row r="8756" spans="3:3">
      <c r="C8756" s="311"/>
    </row>
    <row r="8757" spans="3:3">
      <c r="C8757" s="311"/>
    </row>
    <row r="8758" spans="3:3">
      <c r="C8758" s="311"/>
    </row>
    <row r="8759" spans="3:3">
      <c r="C8759" s="311"/>
    </row>
    <row r="8760" spans="3:3">
      <c r="C8760" s="311"/>
    </row>
    <row r="8761" spans="3:3">
      <c r="C8761" s="311"/>
    </row>
    <row r="8762" spans="3:3">
      <c r="C8762" s="311"/>
    </row>
    <row r="8763" spans="3:3">
      <c r="C8763" s="311"/>
    </row>
    <row r="8764" spans="3:3">
      <c r="C8764" s="311"/>
    </row>
    <row r="8765" spans="3:3">
      <c r="C8765" s="311"/>
    </row>
    <row r="8766" spans="3:3">
      <c r="C8766" s="311"/>
    </row>
    <row r="8767" spans="3:3">
      <c r="C8767" s="311"/>
    </row>
    <row r="8768" spans="3:3">
      <c r="C8768" s="311"/>
    </row>
    <row r="8769" spans="3:3">
      <c r="C8769" s="311"/>
    </row>
    <row r="8770" spans="3:3">
      <c r="C8770" s="311"/>
    </row>
    <row r="8771" spans="3:3">
      <c r="C8771" s="311"/>
    </row>
    <row r="8772" spans="3:3">
      <c r="C8772" s="311"/>
    </row>
    <row r="8773" spans="3:3">
      <c r="C8773" s="311"/>
    </row>
    <row r="8774" spans="3:3">
      <c r="C8774" s="311"/>
    </row>
    <row r="8775" spans="3:3">
      <c r="C8775" s="311"/>
    </row>
    <row r="8776" spans="3:3">
      <c r="C8776" s="311"/>
    </row>
    <row r="8777" spans="3:3">
      <c r="C8777" s="311"/>
    </row>
    <row r="8778" spans="3:3">
      <c r="C8778" s="311"/>
    </row>
    <row r="8779" spans="3:3">
      <c r="C8779" s="311"/>
    </row>
    <row r="8780" spans="3:3">
      <c r="C8780" s="311"/>
    </row>
    <row r="8781" spans="3:3">
      <c r="C8781" s="311"/>
    </row>
    <row r="8782" spans="3:3">
      <c r="C8782" s="311"/>
    </row>
    <row r="8783" spans="3:3">
      <c r="C8783" s="311"/>
    </row>
    <row r="8784" spans="3:3">
      <c r="C8784" s="311"/>
    </row>
    <row r="8785" spans="3:3">
      <c r="C8785" s="311"/>
    </row>
    <row r="8786" spans="3:3">
      <c r="C8786" s="311"/>
    </row>
    <row r="8787" spans="3:3">
      <c r="C8787" s="311"/>
    </row>
    <row r="8788" spans="3:3">
      <c r="C8788" s="311"/>
    </row>
    <row r="8789" spans="3:3">
      <c r="C8789" s="311"/>
    </row>
    <row r="8790" spans="3:3">
      <c r="C8790" s="311"/>
    </row>
    <row r="8791" spans="3:3">
      <c r="C8791" s="311"/>
    </row>
    <row r="8792" spans="3:3">
      <c r="C8792" s="311"/>
    </row>
    <row r="8793" spans="3:3">
      <c r="C8793" s="311"/>
    </row>
    <row r="8794" spans="3:3">
      <c r="C8794" s="311"/>
    </row>
    <row r="8795" spans="3:3">
      <c r="C8795" s="311"/>
    </row>
    <row r="8796" spans="3:3">
      <c r="C8796" s="311"/>
    </row>
    <row r="8797" spans="3:3">
      <c r="C8797" s="311"/>
    </row>
    <row r="8798" spans="3:3">
      <c r="C8798" s="311"/>
    </row>
    <row r="8799" spans="3:3">
      <c r="C8799" s="311"/>
    </row>
    <row r="8800" spans="3:3">
      <c r="C8800" s="311"/>
    </row>
    <row r="8801" spans="3:3">
      <c r="C8801" s="311"/>
    </row>
    <row r="8802" spans="3:3">
      <c r="C8802" s="311"/>
    </row>
    <row r="8803" spans="3:3">
      <c r="C8803" s="311"/>
    </row>
    <row r="8804" spans="3:3">
      <c r="C8804" s="311"/>
    </row>
    <row r="8805" spans="3:3">
      <c r="C8805" s="311"/>
    </row>
    <row r="8806" spans="3:3">
      <c r="C8806" s="311"/>
    </row>
    <row r="8807" spans="3:3">
      <c r="C8807" s="311"/>
    </row>
    <row r="8808" spans="3:3">
      <c r="C8808" s="311"/>
    </row>
    <row r="8809" spans="3:3">
      <c r="C8809" s="311"/>
    </row>
    <row r="8810" spans="3:3">
      <c r="C8810" s="311"/>
    </row>
    <row r="8811" spans="3:3">
      <c r="C8811" s="311"/>
    </row>
    <row r="8812" spans="3:3">
      <c r="C8812" s="311"/>
    </row>
    <row r="8813" spans="3:3">
      <c r="C8813" s="311"/>
    </row>
    <row r="8814" spans="3:3">
      <c r="C8814" s="311"/>
    </row>
    <row r="8815" spans="3:3">
      <c r="C8815" s="311"/>
    </row>
    <row r="8816" spans="3:3">
      <c r="C8816" s="311"/>
    </row>
    <row r="8817" spans="3:3">
      <c r="C8817" s="311"/>
    </row>
    <row r="8818" spans="3:3">
      <c r="C8818" s="311"/>
    </row>
    <row r="8819" spans="3:3">
      <c r="C8819" s="311"/>
    </row>
    <row r="8820" spans="3:3">
      <c r="C8820" s="311"/>
    </row>
    <row r="8821" spans="3:3">
      <c r="C8821" s="311"/>
    </row>
    <row r="8822" spans="3:3">
      <c r="C8822" s="311"/>
    </row>
    <row r="8823" spans="3:3">
      <c r="C8823" s="311"/>
    </row>
    <row r="8824" spans="3:3">
      <c r="C8824" s="311"/>
    </row>
    <row r="8825" spans="3:3">
      <c r="C8825" s="311"/>
    </row>
    <row r="8826" spans="3:3">
      <c r="C8826" s="311"/>
    </row>
    <row r="8827" spans="3:3">
      <c r="C8827" s="311"/>
    </row>
    <row r="8828" spans="3:3">
      <c r="C8828" s="311"/>
    </row>
    <row r="8829" spans="3:3">
      <c r="C8829" s="311"/>
    </row>
    <row r="8830" spans="3:3">
      <c r="C8830" s="311"/>
    </row>
    <row r="8831" spans="3:3">
      <c r="C8831" s="311"/>
    </row>
    <row r="8832" spans="3:3">
      <c r="C8832" s="311"/>
    </row>
    <row r="8833" spans="3:3">
      <c r="C8833" s="311"/>
    </row>
    <row r="8834" spans="3:3">
      <c r="C8834" s="311"/>
    </row>
    <row r="8835" spans="3:3">
      <c r="C8835" s="311"/>
    </row>
    <row r="8836" spans="3:3">
      <c r="C8836" s="311"/>
    </row>
    <row r="8837" spans="3:3">
      <c r="C8837" s="311"/>
    </row>
    <row r="8838" spans="3:3">
      <c r="C8838" s="311"/>
    </row>
    <row r="8839" spans="3:3">
      <c r="C8839" s="311"/>
    </row>
    <row r="8840" spans="3:3">
      <c r="C8840" s="311"/>
    </row>
    <row r="8841" spans="3:3">
      <c r="C8841" s="311"/>
    </row>
    <row r="8842" spans="3:3">
      <c r="C8842" s="311"/>
    </row>
    <row r="8843" spans="3:3">
      <c r="C8843" s="311"/>
    </row>
    <row r="8844" spans="3:3">
      <c r="C8844" s="311"/>
    </row>
    <row r="8845" spans="3:3">
      <c r="C8845" s="311"/>
    </row>
    <row r="8846" spans="3:3">
      <c r="C8846" s="311"/>
    </row>
    <row r="8847" spans="3:3">
      <c r="C8847" s="311"/>
    </row>
    <row r="8848" spans="3:3">
      <c r="C8848" s="311"/>
    </row>
    <row r="8849" spans="3:3">
      <c r="C8849" s="311"/>
    </row>
    <row r="8850" spans="3:3">
      <c r="C8850" s="311"/>
    </row>
    <row r="8851" spans="3:3">
      <c r="C8851" s="311"/>
    </row>
    <row r="8852" spans="3:3">
      <c r="C8852" s="311"/>
    </row>
    <row r="8853" spans="3:3">
      <c r="C8853" s="311"/>
    </row>
    <row r="8854" spans="3:3">
      <c r="C8854" s="311"/>
    </row>
    <row r="8855" spans="3:3">
      <c r="C8855" s="311"/>
    </row>
    <row r="8856" spans="3:3">
      <c r="C8856" s="311"/>
    </row>
    <row r="8857" spans="3:3">
      <c r="C8857" s="311"/>
    </row>
    <row r="8858" spans="3:3">
      <c r="C8858" s="311"/>
    </row>
    <row r="8859" spans="3:3">
      <c r="C8859" s="311"/>
    </row>
    <row r="8860" spans="3:3">
      <c r="C8860" s="311"/>
    </row>
    <row r="8861" spans="3:3">
      <c r="C8861" s="311"/>
    </row>
    <row r="8862" spans="3:3">
      <c r="C8862" s="311"/>
    </row>
    <row r="8863" spans="3:3">
      <c r="C8863" s="311"/>
    </row>
    <row r="8864" spans="3:3">
      <c r="C8864" s="311"/>
    </row>
    <row r="8865" spans="3:3">
      <c r="C8865" s="311"/>
    </row>
    <row r="8866" spans="3:3">
      <c r="C8866" s="311"/>
    </row>
    <row r="8867" spans="3:3">
      <c r="C8867" s="311"/>
    </row>
    <row r="8868" spans="3:3">
      <c r="C8868" s="311"/>
    </row>
    <row r="8869" spans="3:3">
      <c r="C8869" s="311"/>
    </row>
    <row r="8870" spans="3:3">
      <c r="C8870" s="311"/>
    </row>
    <row r="8871" spans="3:3">
      <c r="C8871" s="311"/>
    </row>
    <row r="8872" spans="3:3">
      <c r="C8872" s="311"/>
    </row>
    <row r="8873" spans="3:3">
      <c r="C8873" s="311"/>
    </row>
    <row r="8874" spans="3:3">
      <c r="C8874" s="311"/>
    </row>
    <row r="8875" spans="3:3">
      <c r="C8875" s="311"/>
    </row>
    <row r="8876" spans="3:3">
      <c r="C8876" s="311"/>
    </row>
    <row r="8877" spans="3:3">
      <c r="C8877" s="311"/>
    </row>
    <row r="8878" spans="3:3">
      <c r="C8878" s="311"/>
    </row>
    <row r="8879" spans="3:3">
      <c r="C8879" s="311"/>
    </row>
    <row r="8880" spans="3:3">
      <c r="C8880" s="311"/>
    </row>
    <row r="8881" spans="3:3">
      <c r="C8881" s="311"/>
    </row>
    <row r="8882" spans="3:3">
      <c r="C8882" s="311"/>
    </row>
    <row r="8883" spans="3:3">
      <c r="C8883" s="311"/>
    </row>
    <row r="8884" spans="3:3">
      <c r="C8884" s="311"/>
    </row>
    <row r="8885" spans="3:3">
      <c r="C8885" s="311"/>
    </row>
    <row r="8886" spans="3:3">
      <c r="C8886" s="311"/>
    </row>
    <row r="8887" spans="3:3">
      <c r="C8887" s="311"/>
    </row>
    <row r="8888" spans="3:3">
      <c r="C8888" s="311"/>
    </row>
    <row r="8889" spans="3:3">
      <c r="C8889" s="311"/>
    </row>
    <row r="8890" spans="3:3">
      <c r="C8890" s="311"/>
    </row>
    <row r="8891" spans="3:3">
      <c r="C8891" s="311"/>
    </row>
    <row r="8892" spans="3:3">
      <c r="C8892" s="311"/>
    </row>
    <row r="8893" spans="3:3">
      <c r="C8893" s="311"/>
    </row>
    <row r="8894" spans="3:3">
      <c r="C8894" s="311"/>
    </row>
    <row r="8895" spans="3:3">
      <c r="C8895" s="311"/>
    </row>
    <row r="8896" spans="3:3">
      <c r="C8896" s="311"/>
    </row>
    <row r="8897" spans="3:3">
      <c r="C8897" s="311"/>
    </row>
    <row r="8898" spans="3:3">
      <c r="C8898" s="311"/>
    </row>
    <row r="8899" spans="3:3">
      <c r="C8899" s="311"/>
    </row>
    <row r="8900" spans="3:3">
      <c r="C8900" s="311"/>
    </row>
    <row r="8901" spans="3:3">
      <c r="C8901" s="311"/>
    </row>
    <row r="8902" spans="3:3">
      <c r="C8902" s="311"/>
    </row>
    <row r="8903" spans="3:3">
      <c r="C8903" s="311"/>
    </row>
    <row r="8904" spans="3:3">
      <c r="C8904" s="311"/>
    </row>
    <row r="8905" spans="3:3">
      <c r="C8905" s="311"/>
    </row>
    <row r="8906" spans="3:3">
      <c r="C8906" s="311"/>
    </row>
    <row r="8907" spans="3:3">
      <c r="C8907" s="311"/>
    </row>
    <row r="8908" spans="3:3">
      <c r="C8908" s="311"/>
    </row>
    <row r="8909" spans="3:3">
      <c r="C8909" s="311"/>
    </row>
    <row r="8910" spans="3:3">
      <c r="C8910" s="311"/>
    </row>
    <row r="8911" spans="3:3">
      <c r="C8911" s="311"/>
    </row>
    <row r="8912" spans="3:3">
      <c r="C8912" s="311"/>
    </row>
    <row r="8913" spans="3:3">
      <c r="C8913" s="311"/>
    </row>
    <row r="8914" spans="3:3">
      <c r="C8914" s="311"/>
    </row>
    <row r="8915" spans="3:3">
      <c r="C8915" s="311"/>
    </row>
    <row r="8916" spans="3:3">
      <c r="C8916" s="311"/>
    </row>
    <row r="8917" spans="3:3">
      <c r="C8917" s="311"/>
    </row>
    <row r="8918" spans="3:3">
      <c r="C8918" s="311"/>
    </row>
    <row r="8919" spans="3:3">
      <c r="C8919" s="311"/>
    </row>
    <row r="8920" spans="3:3">
      <c r="C8920" s="311"/>
    </row>
    <row r="8921" spans="3:3">
      <c r="C8921" s="311"/>
    </row>
    <row r="8922" spans="3:3">
      <c r="C8922" s="311"/>
    </row>
    <row r="8923" spans="3:3">
      <c r="C8923" s="311"/>
    </row>
    <row r="8924" spans="3:3">
      <c r="C8924" s="311"/>
    </row>
    <row r="8925" spans="3:3">
      <c r="C8925" s="311"/>
    </row>
    <row r="8926" spans="3:3">
      <c r="C8926" s="311"/>
    </row>
    <row r="8927" spans="3:3">
      <c r="C8927" s="311"/>
    </row>
    <row r="8928" spans="3:3">
      <c r="C8928" s="311"/>
    </row>
    <row r="8929" spans="3:3">
      <c r="C8929" s="311"/>
    </row>
    <row r="8930" spans="3:3">
      <c r="C8930" s="311"/>
    </row>
    <row r="8931" spans="3:3">
      <c r="C8931" s="311"/>
    </row>
    <row r="8932" spans="3:3">
      <c r="C8932" s="311"/>
    </row>
    <row r="8933" spans="3:3">
      <c r="C8933" s="311"/>
    </row>
    <row r="8934" spans="3:3">
      <c r="C8934" s="311"/>
    </row>
    <row r="8935" spans="3:3">
      <c r="C8935" s="311"/>
    </row>
    <row r="8936" spans="3:3">
      <c r="C8936" s="311"/>
    </row>
    <row r="8937" spans="3:3">
      <c r="C8937" s="311"/>
    </row>
    <row r="8938" spans="3:3">
      <c r="C8938" s="311"/>
    </row>
    <row r="8939" spans="3:3">
      <c r="C8939" s="311"/>
    </row>
    <row r="8940" spans="3:3">
      <c r="C8940" s="311"/>
    </row>
    <row r="8941" spans="3:3">
      <c r="C8941" s="311"/>
    </row>
    <row r="8942" spans="3:3">
      <c r="C8942" s="311"/>
    </row>
    <row r="8943" spans="3:3">
      <c r="C8943" s="311"/>
    </row>
    <row r="8944" spans="3:3">
      <c r="C8944" s="311"/>
    </row>
    <row r="8945" spans="3:3">
      <c r="C8945" s="311"/>
    </row>
    <row r="8946" spans="3:3">
      <c r="C8946" s="311"/>
    </row>
    <row r="8947" spans="3:3">
      <c r="C8947" s="311"/>
    </row>
    <row r="8948" spans="3:3">
      <c r="C8948" s="311"/>
    </row>
    <row r="8949" spans="3:3">
      <c r="C8949" s="311"/>
    </row>
    <row r="8950" spans="3:3">
      <c r="C8950" s="311"/>
    </row>
    <row r="8951" spans="3:3">
      <c r="C8951" s="311"/>
    </row>
    <row r="8952" spans="3:3">
      <c r="C8952" s="311"/>
    </row>
    <row r="8953" spans="3:3">
      <c r="C8953" s="311"/>
    </row>
    <row r="8954" spans="3:3">
      <c r="C8954" s="311"/>
    </row>
    <row r="8955" spans="3:3">
      <c r="C8955" s="311"/>
    </row>
    <row r="8956" spans="3:3">
      <c r="C8956" s="311"/>
    </row>
    <row r="8957" spans="3:3">
      <c r="C8957" s="311"/>
    </row>
    <row r="8958" spans="3:3">
      <c r="C8958" s="311"/>
    </row>
    <row r="8959" spans="3:3">
      <c r="C8959" s="311"/>
    </row>
    <row r="8960" spans="3:3">
      <c r="C8960" s="311"/>
    </row>
    <row r="8961" spans="3:3">
      <c r="C8961" s="311"/>
    </row>
    <row r="8962" spans="3:3">
      <c r="C8962" s="311"/>
    </row>
    <row r="8963" spans="3:3">
      <c r="C8963" s="311"/>
    </row>
    <row r="8964" spans="3:3">
      <c r="C8964" s="311"/>
    </row>
    <row r="8965" spans="3:3">
      <c r="C8965" s="311"/>
    </row>
    <row r="8966" spans="3:3">
      <c r="C8966" s="311"/>
    </row>
    <row r="8967" spans="3:3">
      <c r="C8967" s="311"/>
    </row>
    <row r="8968" spans="3:3">
      <c r="C8968" s="311"/>
    </row>
    <row r="8969" spans="3:3">
      <c r="C8969" s="311"/>
    </row>
    <row r="8970" spans="3:3">
      <c r="C8970" s="311"/>
    </row>
    <row r="8971" spans="3:3">
      <c r="C8971" s="311"/>
    </row>
    <row r="8972" spans="3:3">
      <c r="C8972" s="311"/>
    </row>
    <row r="8973" spans="3:3">
      <c r="C8973" s="311"/>
    </row>
    <row r="8974" spans="3:3">
      <c r="C8974" s="311"/>
    </row>
    <row r="8975" spans="3:3">
      <c r="C8975" s="311"/>
    </row>
    <row r="8976" spans="3:3">
      <c r="C8976" s="311"/>
    </row>
    <row r="8977" spans="3:3">
      <c r="C8977" s="311"/>
    </row>
    <row r="8978" spans="3:3">
      <c r="C8978" s="311"/>
    </row>
    <row r="8979" spans="3:3">
      <c r="C8979" s="311"/>
    </row>
    <row r="8980" spans="3:3">
      <c r="C8980" s="311"/>
    </row>
    <row r="8981" spans="3:3">
      <c r="C8981" s="311"/>
    </row>
    <row r="8982" spans="3:3">
      <c r="C8982" s="311"/>
    </row>
    <row r="8983" spans="3:3">
      <c r="C8983" s="311"/>
    </row>
    <row r="8984" spans="3:3">
      <c r="C8984" s="311"/>
    </row>
    <row r="8985" spans="3:3">
      <c r="C8985" s="311"/>
    </row>
    <row r="8986" spans="3:3">
      <c r="C8986" s="311"/>
    </row>
    <row r="8987" spans="3:3">
      <c r="C8987" s="311"/>
    </row>
    <row r="8988" spans="3:3">
      <c r="C8988" s="311"/>
    </row>
    <row r="8989" spans="3:3">
      <c r="C8989" s="311"/>
    </row>
    <row r="8990" spans="3:3">
      <c r="C8990" s="311"/>
    </row>
    <row r="8991" spans="3:3">
      <c r="C8991" s="311"/>
    </row>
    <row r="8992" spans="3:3">
      <c r="C8992" s="311"/>
    </row>
    <row r="8993" spans="3:3">
      <c r="C8993" s="311"/>
    </row>
    <row r="8994" spans="3:3">
      <c r="C8994" s="311"/>
    </row>
    <row r="8995" spans="3:3">
      <c r="C8995" s="311"/>
    </row>
    <row r="8996" spans="3:3">
      <c r="C8996" s="311"/>
    </row>
    <row r="8997" spans="3:3">
      <c r="C8997" s="311"/>
    </row>
    <row r="8998" spans="3:3">
      <c r="C8998" s="311"/>
    </row>
    <row r="8999" spans="3:3">
      <c r="C8999" s="311"/>
    </row>
    <row r="9000" spans="3:3">
      <c r="C9000" s="311"/>
    </row>
    <row r="9001" spans="3:3">
      <c r="C9001" s="311"/>
    </row>
    <row r="9002" spans="3:3">
      <c r="C9002" s="311"/>
    </row>
    <row r="9003" spans="3:3">
      <c r="C9003" s="311"/>
    </row>
    <row r="9004" spans="3:3">
      <c r="C9004" s="311"/>
    </row>
    <row r="9005" spans="3:3">
      <c r="C9005" s="311"/>
    </row>
    <row r="9006" spans="3:3">
      <c r="C9006" s="311"/>
    </row>
    <row r="9007" spans="3:3">
      <c r="C9007" s="311"/>
    </row>
    <row r="9008" spans="3:3">
      <c r="C9008" s="311"/>
    </row>
    <row r="9009" spans="3:3">
      <c r="C9009" s="311"/>
    </row>
    <row r="9010" spans="3:3">
      <c r="C9010" s="311"/>
    </row>
    <row r="9011" spans="3:3">
      <c r="C9011" s="311"/>
    </row>
    <row r="9012" spans="3:3">
      <c r="C9012" s="311"/>
    </row>
    <row r="9013" spans="3:3">
      <c r="C9013" s="311"/>
    </row>
    <row r="9014" spans="3:3">
      <c r="C9014" s="311"/>
    </row>
    <row r="9015" spans="3:3">
      <c r="C9015" s="311"/>
    </row>
    <row r="9016" spans="3:3">
      <c r="C9016" s="311"/>
    </row>
    <row r="9017" spans="3:3">
      <c r="C9017" s="311"/>
    </row>
    <row r="9018" spans="3:3">
      <c r="C9018" s="311"/>
    </row>
    <row r="9019" spans="3:3">
      <c r="C9019" s="311"/>
    </row>
    <row r="9020" spans="3:3">
      <c r="C9020" s="311"/>
    </row>
    <row r="9021" spans="3:3">
      <c r="C9021" s="311"/>
    </row>
    <row r="9022" spans="3:3">
      <c r="C9022" s="311"/>
    </row>
    <row r="9023" spans="3:3">
      <c r="C9023" s="311"/>
    </row>
    <row r="9024" spans="3:3">
      <c r="C9024" s="311"/>
    </row>
    <row r="9025" spans="3:3">
      <c r="C9025" s="311"/>
    </row>
    <row r="9026" spans="3:3">
      <c r="C9026" s="311"/>
    </row>
    <row r="9027" spans="3:3">
      <c r="C9027" s="311"/>
    </row>
    <row r="9028" spans="3:3">
      <c r="C9028" s="311"/>
    </row>
    <row r="9029" spans="3:3">
      <c r="C9029" s="311"/>
    </row>
    <row r="9030" spans="3:3">
      <c r="C9030" s="311"/>
    </row>
    <row r="9031" spans="3:3">
      <c r="C9031" s="311"/>
    </row>
    <row r="9032" spans="3:3">
      <c r="C9032" s="311"/>
    </row>
    <row r="9033" spans="3:3">
      <c r="C9033" s="311"/>
    </row>
    <row r="9034" spans="3:3">
      <c r="C9034" s="311"/>
    </row>
    <row r="9035" spans="3:3">
      <c r="C9035" s="311"/>
    </row>
    <row r="9036" spans="3:3">
      <c r="C9036" s="311"/>
    </row>
    <row r="9037" spans="3:3">
      <c r="C9037" s="311"/>
    </row>
    <row r="9038" spans="3:3">
      <c r="C9038" s="311"/>
    </row>
    <row r="9039" spans="3:3">
      <c r="C9039" s="311"/>
    </row>
    <row r="9040" spans="3:3">
      <c r="C9040" s="311"/>
    </row>
    <row r="9041" spans="3:3">
      <c r="C9041" s="311"/>
    </row>
    <row r="9042" spans="3:3">
      <c r="C9042" s="311"/>
    </row>
    <row r="9043" spans="3:3">
      <c r="C9043" s="311"/>
    </row>
    <row r="9044" spans="3:3">
      <c r="C9044" s="311"/>
    </row>
    <row r="9045" spans="3:3">
      <c r="C9045" s="311"/>
    </row>
    <row r="9046" spans="3:3">
      <c r="C9046" s="311"/>
    </row>
    <row r="9047" spans="3:3">
      <c r="C9047" s="311"/>
    </row>
    <row r="9048" spans="3:3">
      <c r="C9048" s="311"/>
    </row>
    <row r="9049" spans="3:3">
      <c r="C9049" s="311"/>
    </row>
    <row r="9050" spans="3:3">
      <c r="C9050" s="311"/>
    </row>
    <row r="9051" spans="3:3">
      <c r="C9051" s="311"/>
    </row>
    <row r="9052" spans="3:3">
      <c r="C9052" s="311"/>
    </row>
    <row r="9053" spans="3:3">
      <c r="C9053" s="311"/>
    </row>
    <row r="9054" spans="3:3">
      <c r="C9054" s="311"/>
    </row>
    <row r="9055" spans="3:3">
      <c r="C9055" s="311"/>
    </row>
    <row r="9056" spans="3:3">
      <c r="C9056" s="311"/>
    </row>
    <row r="9057" spans="3:3">
      <c r="C9057" s="311"/>
    </row>
    <row r="9058" spans="3:3">
      <c r="C9058" s="311"/>
    </row>
    <row r="9059" spans="3:3">
      <c r="C9059" s="311"/>
    </row>
    <row r="9060" spans="3:3">
      <c r="C9060" s="311"/>
    </row>
    <row r="9061" spans="3:3">
      <c r="C9061" s="311"/>
    </row>
    <row r="9062" spans="3:3">
      <c r="C9062" s="311"/>
    </row>
    <row r="9063" spans="3:3">
      <c r="C9063" s="311"/>
    </row>
    <row r="9064" spans="3:3">
      <c r="C9064" s="311"/>
    </row>
    <row r="9065" spans="3:3">
      <c r="C9065" s="311"/>
    </row>
    <row r="9066" spans="3:3">
      <c r="C9066" s="311"/>
    </row>
    <row r="9067" spans="3:3">
      <c r="C9067" s="311"/>
    </row>
    <row r="9068" spans="3:3">
      <c r="C9068" s="311"/>
    </row>
    <row r="9069" spans="3:3">
      <c r="C9069" s="311"/>
    </row>
    <row r="9070" spans="3:3">
      <c r="C9070" s="311"/>
    </row>
    <row r="9071" spans="3:3">
      <c r="C9071" s="311"/>
    </row>
    <row r="9072" spans="3:3">
      <c r="C9072" s="311"/>
    </row>
    <row r="9073" spans="3:3">
      <c r="C9073" s="311"/>
    </row>
    <row r="9074" spans="3:3">
      <c r="C9074" s="311"/>
    </row>
    <row r="9075" spans="3:3">
      <c r="C9075" s="311"/>
    </row>
    <row r="9076" spans="3:3">
      <c r="C9076" s="311"/>
    </row>
    <row r="9077" spans="3:3">
      <c r="C9077" s="311"/>
    </row>
    <row r="9078" spans="3:3">
      <c r="C9078" s="311"/>
    </row>
    <row r="9079" spans="3:3">
      <c r="C9079" s="311"/>
    </row>
    <row r="9080" spans="3:3">
      <c r="C9080" s="311"/>
    </row>
    <row r="9081" spans="3:3">
      <c r="C9081" s="311"/>
    </row>
    <row r="9082" spans="3:3">
      <c r="C9082" s="311"/>
    </row>
    <row r="9083" spans="3:3">
      <c r="C9083" s="311"/>
    </row>
    <row r="9084" spans="3:3">
      <c r="C9084" s="311"/>
    </row>
    <row r="9085" spans="3:3">
      <c r="C9085" s="311"/>
    </row>
    <row r="9086" spans="3:3">
      <c r="C9086" s="311"/>
    </row>
    <row r="9087" spans="3:3">
      <c r="C9087" s="311"/>
    </row>
    <row r="9088" spans="3:3">
      <c r="C9088" s="311"/>
    </row>
    <row r="9089" spans="3:3">
      <c r="C9089" s="311"/>
    </row>
    <row r="9090" spans="3:3">
      <c r="C9090" s="311"/>
    </row>
    <row r="9091" spans="3:3">
      <c r="C9091" s="311"/>
    </row>
    <row r="9092" spans="3:3">
      <c r="C9092" s="311"/>
    </row>
    <row r="9093" spans="3:3">
      <c r="C9093" s="311"/>
    </row>
    <row r="9094" spans="3:3">
      <c r="C9094" s="311"/>
    </row>
    <row r="9095" spans="3:3">
      <c r="C9095" s="311"/>
    </row>
    <row r="9096" spans="3:3">
      <c r="C9096" s="311"/>
    </row>
    <row r="9097" spans="3:3">
      <c r="C9097" s="311"/>
    </row>
    <row r="9098" spans="3:3">
      <c r="C9098" s="311"/>
    </row>
    <row r="9099" spans="3:3">
      <c r="C9099" s="311"/>
    </row>
    <row r="9100" spans="3:3">
      <c r="C9100" s="311"/>
    </row>
    <row r="9101" spans="3:3">
      <c r="C9101" s="311"/>
    </row>
    <row r="9102" spans="3:3">
      <c r="C9102" s="311"/>
    </row>
    <row r="9103" spans="3:3">
      <c r="C9103" s="311"/>
    </row>
    <row r="9104" spans="3:3">
      <c r="C9104" s="311"/>
    </row>
    <row r="9105" spans="3:3">
      <c r="C9105" s="311"/>
    </row>
    <row r="9106" spans="3:3">
      <c r="C9106" s="311"/>
    </row>
    <row r="9107" spans="3:3">
      <c r="C9107" s="311"/>
    </row>
    <row r="9108" spans="3:3">
      <c r="C9108" s="311"/>
    </row>
    <row r="9109" spans="3:3">
      <c r="C9109" s="311"/>
    </row>
    <row r="9110" spans="3:3">
      <c r="C9110" s="311"/>
    </row>
    <row r="9111" spans="3:3">
      <c r="C9111" s="311"/>
    </row>
    <row r="9112" spans="3:3">
      <c r="C9112" s="311"/>
    </row>
    <row r="9113" spans="3:3">
      <c r="C9113" s="311"/>
    </row>
    <row r="9114" spans="3:3">
      <c r="C9114" s="311"/>
    </row>
    <row r="9115" spans="3:3">
      <c r="C9115" s="311"/>
    </row>
    <row r="9116" spans="3:3">
      <c r="C9116" s="311"/>
    </row>
    <row r="9117" spans="3:3">
      <c r="C9117" s="311"/>
    </row>
    <row r="9118" spans="3:3">
      <c r="C9118" s="311"/>
    </row>
    <row r="9119" spans="3:3">
      <c r="C9119" s="311"/>
    </row>
    <row r="9120" spans="3:3">
      <c r="C9120" s="311"/>
    </row>
    <row r="9121" spans="3:3">
      <c r="C9121" s="311"/>
    </row>
    <row r="9122" spans="3:3">
      <c r="C9122" s="311"/>
    </row>
    <row r="9123" spans="3:3">
      <c r="C9123" s="311"/>
    </row>
    <row r="9124" spans="3:3">
      <c r="C9124" s="311"/>
    </row>
    <row r="9125" spans="3:3">
      <c r="C9125" s="311"/>
    </row>
    <row r="9126" spans="3:3">
      <c r="C9126" s="311"/>
    </row>
    <row r="9127" spans="3:3">
      <c r="C9127" s="311"/>
    </row>
    <row r="9128" spans="3:3">
      <c r="C9128" s="311"/>
    </row>
    <row r="9129" spans="3:3">
      <c r="C9129" s="311"/>
    </row>
    <row r="9130" spans="3:3">
      <c r="C9130" s="311"/>
    </row>
    <row r="9131" spans="3:3">
      <c r="C9131" s="311"/>
    </row>
    <row r="9132" spans="3:3">
      <c r="C9132" s="311"/>
    </row>
    <row r="9133" spans="3:3">
      <c r="C9133" s="311"/>
    </row>
    <row r="9134" spans="3:3">
      <c r="C9134" s="311"/>
    </row>
    <row r="9135" spans="3:3">
      <c r="C9135" s="311"/>
    </row>
    <row r="9136" spans="3:3">
      <c r="C9136" s="311"/>
    </row>
    <row r="9137" spans="3:3">
      <c r="C9137" s="311"/>
    </row>
    <row r="9138" spans="3:3">
      <c r="C9138" s="311"/>
    </row>
    <row r="9139" spans="3:3">
      <c r="C9139" s="311"/>
    </row>
    <row r="9140" spans="3:3">
      <c r="C9140" s="311"/>
    </row>
    <row r="9141" spans="3:3">
      <c r="C9141" s="311"/>
    </row>
    <row r="9142" spans="3:3">
      <c r="C9142" s="311"/>
    </row>
    <row r="9143" spans="3:3">
      <c r="C9143" s="311"/>
    </row>
    <row r="9144" spans="3:3">
      <c r="C9144" s="311"/>
    </row>
    <row r="9145" spans="3:3">
      <c r="C9145" s="311"/>
    </row>
    <row r="9146" spans="3:3">
      <c r="C9146" s="311"/>
    </row>
    <row r="9147" spans="3:3">
      <c r="C9147" s="311"/>
    </row>
    <row r="9148" spans="3:3">
      <c r="C9148" s="311"/>
    </row>
    <row r="9149" spans="3:3">
      <c r="C9149" s="311"/>
    </row>
    <row r="9150" spans="3:3">
      <c r="C9150" s="311"/>
    </row>
    <row r="9151" spans="3:3">
      <c r="C9151" s="311"/>
    </row>
    <row r="9152" spans="3:3">
      <c r="C9152" s="311"/>
    </row>
    <row r="9153" spans="3:3">
      <c r="C9153" s="311"/>
    </row>
    <row r="9154" spans="3:3">
      <c r="C9154" s="311"/>
    </row>
    <row r="9155" spans="3:3">
      <c r="C9155" s="311"/>
    </row>
    <row r="9156" spans="3:3">
      <c r="C9156" s="311"/>
    </row>
    <row r="9157" spans="3:3">
      <c r="C9157" s="311"/>
    </row>
    <row r="9158" spans="3:3">
      <c r="C9158" s="311"/>
    </row>
    <row r="9159" spans="3:3">
      <c r="C9159" s="311"/>
    </row>
    <row r="9160" spans="3:3">
      <c r="C9160" s="311"/>
    </row>
    <row r="9161" spans="3:3">
      <c r="C9161" s="311"/>
    </row>
    <row r="9162" spans="3:3">
      <c r="C9162" s="311"/>
    </row>
    <row r="9163" spans="3:3">
      <c r="C9163" s="311"/>
    </row>
    <row r="9164" spans="3:3">
      <c r="C9164" s="311"/>
    </row>
    <row r="9165" spans="3:3">
      <c r="C9165" s="311"/>
    </row>
    <row r="9166" spans="3:3">
      <c r="C9166" s="311"/>
    </row>
    <row r="9167" spans="3:3">
      <c r="C9167" s="311"/>
    </row>
    <row r="9168" spans="3:3">
      <c r="C9168" s="311"/>
    </row>
    <row r="9169" spans="3:3">
      <c r="C9169" s="311"/>
    </row>
    <row r="9170" spans="3:3">
      <c r="C9170" s="311"/>
    </row>
    <row r="9171" spans="3:3">
      <c r="C9171" s="311"/>
    </row>
    <row r="9172" spans="3:3">
      <c r="C9172" s="311"/>
    </row>
    <row r="9173" spans="3:3">
      <c r="C9173" s="311"/>
    </row>
    <row r="9174" spans="3:3">
      <c r="C9174" s="311"/>
    </row>
    <row r="9175" spans="3:3">
      <c r="C9175" s="311"/>
    </row>
    <row r="9176" spans="3:3">
      <c r="C9176" s="311"/>
    </row>
    <row r="9177" spans="3:3">
      <c r="C9177" s="311"/>
    </row>
    <row r="9178" spans="3:3">
      <c r="C9178" s="311"/>
    </row>
    <row r="9179" spans="3:3">
      <c r="C9179" s="311"/>
    </row>
    <row r="9180" spans="3:3">
      <c r="C9180" s="311"/>
    </row>
    <row r="9181" spans="3:3">
      <c r="C9181" s="311"/>
    </row>
    <row r="9182" spans="3:3">
      <c r="C9182" s="311"/>
    </row>
    <row r="9183" spans="3:3">
      <c r="C9183" s="311"/>
    </row>
    <row r="9184" spans="3:3">
      <c r="C9184" s="311"/>
    </row>
    <row r="9185" spans="3:3">
      <c r="C9185" s="311"/>
    </row>
    <row r="9186" spans="3:3">
      <c r="C9186" s="311"/>
    </row>
    <row r="9187" spans="3:3">
      <c r="C9187" s="311"/>
    </row>
    <row r="9188" spans="3:3">
      <c r="C9188" s="311"/>
    </row>
    <row r="9189" spans="3:3">
      <c r="C9189" s="311"/>
    </row>
    <row r="9190" spans="3:3">
      <c r="C9190" s="311"/>
    </row>
    <row r="9191" spans="3:3">
      <c r="C9191" s="311"/>
    </row>
    <row r="9192" spans="3:3">
      <c r="C9192" s="311"/>
    </row>
    <row r="9193" spans="3:3">
      <c r="C9193" s="311"/>
    </row>
    <row r="9194" spans="3:3">
      <c r="C9194" s="311"/>
    </row>
    <row r="9195" spans="3:3">
      <c r="C9195" s="311"/>
    </row>
    <row r="9196" spans="3:3">
      <c r="C9196" s="311"/>
    </row>
    <row r="9197" spans="3:3">
      <c r="C9197" s="311"/>
    </row>
    <row r="9198" spans="3:3">
      <c r="C9198" s="311"/>
    </row>
    <row r="9199" spans="3:3">
      <c r="C9199" s="311"/>
    </row>
    <row r="9200" spans="3:3">
      <c r="C9200" s="311"/>
    </row>
    <row r="9201" spans="3:3">
      <c r="C9201" s="311"/>
    </row>
    <row r="9202" spans="3:3">
      <c r="C9202" s="311"/>
    </row>
    <row r="9203" spans="3:3">
      <c r="C9203" s="311"/>
    </row>
    <row r="9204" spans="3:3">
      <c r="C9204" s="311"/>
    </row>
    <row r="9205" spans="3:3">
      <c r="C9205" s="311"/>
    </row>
    <row r="9206" spans="3:3">
      <c r="C9206" s="311"/>
    </row>
    <row r="9207" spans="3:3">
      <c r="C9207" s="311"/>
    </row>
    <row r="9208" spans="3:3">
      <c r="C9208" s="311"/>
    </row>
    <row r="9209" spans="3:3">
      <c r="C9209" s="311"/>
    </row>
    <row r="9210" spans="3:3">
      <c r="C9210" s="311"/>
    </row>
    <row r="9211" spans="3:3">
      <c r="C9211" s="311"/>
    </row>
    <row r="9212" spans="3:3">
      <c r="C9212" s="311"/>
    </row>
    <row r="9213" spans="3:3">
      <c r="C9213" s="311"/>
    </row>
    <row r="9214" spans="3:3">
      <c r="C9214" s="311"/>
    </row>
    <row r="9215" spans="3:3">
      <c r="C9215" s="311"/>
    </row>
    <row r="9216" spans="3:3">
      <c r="C9216" s="311"/>
    </row>
    <row r="9217" spans="3:3">
      <c r="C9217" s="311"/>
    </row>
    <row r="9218" spans="3:3">
      <c r="C9218" s="311"/>
    </row>
    <row r="9219" spans="3:3">
      <c r="C9219" s="311"/>
    </row>
    <row r="9220" spans="3:3">
      <c r="C9220" s="311"/>
    </row>
    <row r="9221" spans="3:3">
      <c r="C9221" s="311"/>
    </row>
    <row r="9222" spans="3:3">
      <c r="C9222" s="311"/>
    </row>
    <row r="9223" spans="3:3">
      <c r="C9223" s="311"/>
    </row>
    <row r="9224" spans="3:3">
      <c r="C9224" s="311"/>
    </row>
    <row r="9225" spans="3:3">
      <c r="C9225" s="311"/>
    </row>
    <row r="9226" spans="3:3">
      <c r="C9226" s="311"/>
    </row>
    <row r="9227" spans="3:3">
      <c r="C9227" s="311"/>
    </row>
    <row r="9228" spans="3:3">
      <c r="C9228" s="311"/>
    </row>
    <row r="9229" spans="3:3">
      <c r="C9229" s="311"/>
    </row>
    <row r="9230" spans="3:3">
      <c r="C9230" s="311"/>
    </row>
    <row r="9231" spans="3:3">
      <c r="C9231" s="311"/>
    </row>
    <row r="9232" spans="3:3">
      <c r="C9232" s="311"/>
    </row>
    <row r="9233" spans="3:3">
      <c r="C9233" s="311"/>
    </row>
    <row r="9234" spans="3:3">
      <c r="C9234" s="311"/>
    </row>
    <row r="9235" spans="3:3">
      <c r="C9235" s="311"/>
    </row>
    <row r="9236" spans="3:3">
      <c r="C9236" s="311"/>
    </row>
    <row r="9237" spans="3:3">
      <c r="C9237" s="311"/>
    </row>
    <row r="9238" spans="3:3">
      <c r="C9238" s="311"/>
    </row>
    <row r="9239" spans="3:3">
      <c r="C9239" s="311"/>
    </row>
    <row r="9240" spans="3:3">
      <c r="C9240" s="311"/>
    </row>
    <row r="9241" spans="3:3">
      <c r="C9241" s="311"/>
    </row>
    <row r="9242" spans="3:3">
      <c r="C9242" s="311"/>
    </row>
    <row r="9243" spans="3:3">
      <c r="C9243" s="311"/>
    </row>
    <row r="9244" spans="3:3">
      <c r="C9244" s="311"/>
    </row>
    <row r="9245" spans="3:3">
      <c r="C9245" s="311"/>
    </row>
    <row r="9246" spans="3:3">
      <c r="C9246" s="311"/>
    </row>
    <row r="9247" spans="3:3">
      <c r="C9247" s="311"/>
    </row>
    <row r="9248" spans="3:3">
      <c r="C9248" s="311"/>
    </row>
    <row r="9249" spans="3:3">
      <c r="C9249" s="311"/>
    </row>
    <row r="9250" spans="3:3">
      <c r="C9250" s="311"/>
    </row>
    <row r="9251" spans="3:3">
      <c r="C9251" s="311"/>
    </row>
    <row r="9252" spans="3:3">
      <c r="C9252" s="311"/>
    </row>
    <row r="9253" spans="3:3">
      <c r="C9253" s="311"/>
    </row>
    <row r="9254" spans="3:3">
      <c r="C9254" s="311"/>
    </row>
    <row r="9255" spans="3:3">
      <c r="C9255" s="311"/>
    </row>
    <row r="9256" spans="3:3">
      <c r="C9256" s="311"/>
    </row>
    <row r="9257" spans="3:3">
      <c r="C9257" s="311"/>
    </row>
    <row r="9258" spans="3:3">
      <c r="C9258" s="311"/>
    </row>
    <row r="9259" spans="3:3">
      <c r="C9259" s="311"/>
    </row>
    <row r="9260" spans="3:3">
      <c r="C9260" s="311"/>
    </row>
    <row r="9261" spans="3:3">
      <c r="C9261" s="311"/>
    </row>
    <row r="9262" spans="3:3">
      <c r="C9262" s="311"/>
    </row>
    <row r="9263" spans="3:3">
      <c r="C9263" s="311"/>
    </row>
    <row r="9264" spans="3:3">
      <c r="C9264" s="311"/>
    </row>
    <row r="9265" spans="3:3">
      <c r="C9265" s="311"/>
    </row>
    <row r="9266" spans="3:3">
      <c r="C9266" s="311"/>
    </row>
    <row r="9267" spans="3:3">
      <c r="C9267" s="311"/>
    </row>
    <row r="9268" spans="3:3">
      <c r="C9268" s="311"/>
    </row>
    <row r="9269" spans="3:3">
      <c r="C9269" s="311"/>
    </row>
    <row r="9270" spans="3:3">
      <c r="C9270" s="311"/>
    </row>
    <row r="9271" spans="3:3">
      <c r="C9271" s="311"/>
    </row>
    <row r="9272" spans="3:3">
      <c r="C9272" s="311"/>
    </row>
    <row r="9273" spans="3:3">
      <c r="C9273" s="311"/>
    </row>
    <row r="9274" spans="3:3">
      <c r="C9274" s="311"/>
    </row>
    <row r="9275" spans="3:3">
      <c r="C9275" s="311"/>
    </row>
    <row r="9276" spans="3:3">
      <c r="C9276" s="311"/>
    </row>
    <row r="9277" spans="3:3">
      <c r="C9277" s="311"/>
    </row>
    <row r="9278" spans="3:3">
      <c r="C9278" s="311"/>
    </row>
    <row r="9279" spans="3:3">
      <c r="C9279" s="311"/>
    </row>
    <row r="9280" spans="3:3">
      <c r="C9280" s="311"/>
    </row>
    <row r="9281" spans="3:3">
      <c r="C9281" s="311"/>
    </row>
    <row r="9282" spans="3:3">
      <c r="C9282" s="311"/>
    </row>
    <row r="9283" spans="3:3">
      <c r="C9283" s="311"/>
    </row>
    <row r="9284" spans="3:3">
      <c r="C9284" s="311"/>
    </row>
    <row r="9285" spans="3:3">
      <c r="C9285" s="311"/>
    </row>
    <row r="9286" spans="3:3">
      <c r="C9286" s="311"/>
    </row>
    <row r="9287" spans="3:3">
      <c r="C9287" s="311"/>
    </row>
    <row r="9288" spans="3:3">
      <c r="C9288" s="311"/>
    </row>
    <row r="9289" spans="3:3">
      <c r="C9289" s="311"/>
    </row>
    <row r="9290" spans="3:3">
      <c r="C9290" s="311"/>
    </row>
    <row r="9291" spans="3:3">
      <c r="C9291" s="311"/>
    </row>
    <row r="9292" spans="3:3">
      <c r="C9292" s="311"/>
    </row>
    <row r="9293" spans="3:3">
      <c r="C9293" s="311"/>
    </row>
    <row r="9294" spans="3:3">
      <c r="C9294" s="311"/>
    </row>
    <row r="9295" spans="3:3">
      <c r="C9295" s="311"/>
    </row>
    <row r="9296" spans="3:3">
      <c r="C9296" s="311"/>
    </row>
    <row r="9297" spans="3:3">
      <c r="C9297" s="311"/>
    </row>
    <row r="9298" spans="3:3">
      <c r="C9298" s="311"/>
    </row>
    <row r="9299" spans="3:3">
      <c r="C9299" s="311"/>
    </row>
    <row r="9300" spans="3:3">
      <c r="C9300" s="311"/>
    </row>
    <row r="9301" spans="3:3">
      <c r="C9301" s="311"/>
    </row>
    <row r="9302" spans="3:3">
      <c r="C9302" s="311"/>
    </row>
    <row r="9303" spans="3:3">
      <c r="C9303" s="311"/>
    </row>
    <row r="9304" spans="3:3">
      <c r="C9304" s="311"/>
    </row>
    <row r="9305" spans="3:3">
      <c r="C9305" s="311"/>
    </row>
    <row r="9306" spans="3:3">
      <c r="C9306" s="311"/>
    </row>
    <row r="9307" spans="3:3">
      <c r="C9307" s="311"/>
    </row>
    <row r="9308" spans="3:3">
      <c r="C9308" s="311"/>
    </row>
    <row r="9309" spans="3:3">
      <c r="C9309" s="311"/>
    </row>
    <row r="9310" spans="3:3">
      <c r="C9310" s="311"/>
    </row>
    <row r="9311" spans="3:3">
      <c r="C9311" s="311"/>
    </row>
    <row r="9312" spans="3:3">
      <c r="C9312" s="311"/>
    </row>
    <row r="9313" spans="3:3">
      <c r="C9313" s="311"/>
    </row>
    <row r="9314" spans="3:3">
      <c r="C9314" s="311"/>
    </row>
    <row r="9315" spans="3:3">
      <c r="C9315" s="311"/>
    </row>
    <row r="9316" spans="3:3">
      <c r="C9316" s="311"/>
    </row>
    <row r="9317" spans="3:3">
      <c r="C9317" s="311"/>
    </row>
    <row r="9318" spans="3:3">
      <c r="C9318" s="311"/>
    </row>
    <row r="9319" spans="3:3">
      <c r="C9319" s="311"/>
    </row>
    <row r="9320" spans="3:3">
      <c r="C9320" s="311"/>
    </row>
    <row r="9321" spans="3:3">
      <c r="C9321" s="311"/>
    </row>
    <row r="9322" spans="3:3">
      <c r="C9322" s="311"/>
    </row>
    <row r="9323" spans="3:3">
      <c r="C9323" s="311"/>
    </row>
    <row r="9324" spans="3:3">
      <c r="C9324" s="311"/>
    </row>
    <row r="9325" spans="3:3">
      <c r="C9325" s="311"/>
    </row>
    <row r="9326" spans="3:3">
      <c r="C9326" s="311"/>
    </row>
    <row r="9327" spans="3:3">
      <c r="C9327" s="311"/>
    </row>
    <row r="9328" spans="3:3">
      <c r="C9328" s="311"/>
    </row>
    <row r="9329" spans="3:3">
      <c r="C9329" s="311"/>
    </row>
    <row r="9330" spans="3:3">
      <c r="C9330" s="311"/>
    </row>
    <row r="9331" spans="3:3">
      <c r="C9331" s="311"/>
    </row>
    <row r="9332" spans="3:3">
      <c r="C9332" s="311"/>
    </row>
    <row r="9333" spans="3:3">
      <c r="C9333" s="311"/>
    </row>
    <row r="9334" spans="3:3">
      <c r="C9334" s="311"/>
    </row>
    <row r="9335" spans="3:3">
      <c r="C9335" s="311"/>
    </row>
    <row r="9336" spans="3:3">
      <c r="C9336" s="311"/>
    </row>
    <row r="9337" spans="3:3">
      <c r="C9337" s="311"/>
    </row>
    <row r="9338" spans="3:3">
      <c r="C9338" s="311"/>
    </row>
    <row r="9339" spans="3:3">
      <c r="C9339" s="311"/>
    </row>
    <row r="9340" spans="3:3">
      <c r="C9340" s="311"/>
    </row>
    <row r="9341" spans="3:3">
      <c r="C9341" s="311"/>
    </row>
    <row r="9342" spans="3:3">
      <c r="C9342" s="311"/>
    </row>
    <row r="9343" spans="3:3">
      <c r="C9343" s="311"/>
    </row>
    <row r="9344" spans="3:3">
      <c r="C9344" s="311"/>
    </row>
    <row r="9345" spans="3:3">
      <c r="C9345" s="311"/>
    </row>
    <row r="9346" spans="3:3">
      <c r="C9346" s="311"/>
    </row>
    <row r="9347" spans="3:3">
      <c r="C9347" s="311"/>
    </row>
    <row r="9348" spans="3:3">
      <c r="C9348" s="311"/>
    </row>
    <row r="9349" spans="3:3">
      <c r="C9349" s="311"/>
    </row>
    <row r="9350" spans="3:3">
      <c r="C9350" s="311"/>
    </row>
    <row r="9351" spans="3:3">
      <c r="C9351" s="311"/>
    </row>
    <row r="9352" spans="3:3">
      <c r="C9352" s="311"/>
    </row>
    <row r="9353" spans="3:3">
      <c r="C9353" s="311"/>
    </row>
    <row r="9354" spans="3:3">
      <c r="C9354" s="311"/>
    </row>
    <row r="9355" spans="3:3">
      <c r="C9355" s="311"/>
    </row>
    <row r="9356" spans="3:3">
      <c r="C9356" s="311"/>
    </row>
    <row r="9357" spans="3:3">
      <c r="C9357" s="311"/>
    </row>
    <row r="9358" spans="3:3">
      <c r="C9358" s="311"/>
    </row>
    <row r="9359" spans="3:3">
      <c r="C9359" s="311"/>
    </row>
    <row r="9360" spans="3:3">
      <c r="C9360" s="311"/>
    </row>
    <row r="9361" spans="3:3">
      <c r="C9361" s="311"/>
    </row>
    <row r="9362" spans="3:3">
      <c r="C9362" s="311"/>
    </row>
    <row r="9363" spans="3:3">
      <c r="C9363" s="311"/>
    </row>
    <row r="9364" spans="3:3">
      <c r="C9364" s="311"/>
    </row>
    <row r="9365" spans="3:3">
      <c r="C9365" s="311"/>
    </row>
    <row r="9366" spans="3:3">
      <c r="C9366" s="311"/>
    </row>
    <row r="9367" spans="3:3">
      <c r="C9367" s="311"/>
    </row>
    <row r="9368" spans="3:3">
      <c r="C9368" s="311"/>
    </row>
    <row r="9369" spans="3:3">
      <c r="C9369" s="311"/>
    </row>
    <row r="9370" spans="3:3">
      <c r="C9370" s="311"/>
    </row>
    <row r="9371" spans="3:3">
      <c r="C9371" s="311"/>
    </row>
    <row r="9372" spans="3:3">
      <c r="C9372" s="311"/>
    </row>
    <row r="9373" spans="3:3">
      <c r="C9373" s="311"/>
    </row>
    <row r="9374" spans="3:3">
      <c r="C9374" s="311"/>
    </row>
    <row r="9375" spans="3:3">
      <c r="C9375" s="311"/>
    </row>
    <row r="9376" spans="3:3">
      <c r="C9376" s="311"/>
    </row>
    <row r="9377" spans="3:3">
      <c r="C9377" s="311"/>
    </row>
    <row r="9378" spans="3:3">
      <c r="C9378" s="311"/>
    </row>
    <row r="9379" spans="3:3">
      <c r="C9379" s="311"/>
    </row>
    <row r="9380" spans="3:3">
      <c r="C9380" s="311"/>
    </row>
    <row r="9381" spans="3:3">
      <c r="C9381" s="311"/>
    </row>
    <row r="9382" spans="3:3">
      <c r="C9382" s="311"/>
    </row>
    <row r="9383" spans="3:3">
      <c r="C9383" s="311"/>
    </row>
    <row r="9384" spans="3:3">
      <c r="C9384" s="311"/>
    </row>
    <row r="9385" spans="3:3">
      <c r="C9385" s="311"/>
    </row>
    <row r="9386" spans="3:3">
      <c r="C9386" s="311"/>
    </row>
    <row r="9387" spans="3:3">
      <c r="C9387" s="311"/>
    </row>
    <row r="9388" spans="3:3">
      <c r="C9388" s="311"/>
    </row>
    <row r="9389" spans="3:3">
      <c r="C9389" s="311"/>
    </row>
    <row r="9390" spans="3:3">
      <c r="C9390" s="311"/>
    </row>
    <row r="9391" spans="3:3">
      <c r="C9391" s="311"/>
    </row>
    <row r="9392" spans="3:3">
      <c r="C9392" s="311"/>
    </row>
    <row r="9393" spans="3:3">
      <c r="C9393" s="311"/>
    </row>
    <row r="9394" spans="3:3">
      <c r="C9394" s="311"/>
    </row>
    <row r="9395" spans="3:3">
      <c r="C9395" s="311"/>
    </row>
    <row r="9396" spans="3:3">
      <c r="C9396" s="311"/>
    </row>
    <row r="9397" spans="3:3">
      <c r="C9397" s="311"/>
    </row>
    <row r="9398" spans="3:3">
      <c r="C9398" s="311"/>
    </row>
    <row r="9399" spans="3:3">
      <c r="C9399" s="311"/>
    </row>
    <row r="9400" spans="3:3">
      <c r="C9400" s="311"/>
    </row>
    <row r="9401" spans="3:3">
      <c r="C9401" s="311"/>
    </row>
    <row r="9402" spans="3:3">
      <c r="C9402" s="311"/>
    </row>
    <row r="9403" spans="3:3">
      <c r="C9403" s="311"/>
    </row>
    <row r="9404" spans="3:3">
      <c r="C9404" s="311"/>
    </row>
    <row r="9405" spans="3:3">
      <c r="C9405" s="311"/>
    </row>
    <row r="9406" spans="3:3">
      <c r="C9406" s="311"/>
    </row>
    <row r="9407" spans="3:3">
      <c r="C9407" s="311"/>
    </row>
    <row r="9408" spans="3:3">
      <c r="C9408" s="311"/>
    </row>
    <row r="9409" spans="3:3">
      <c r="C9409" s="311"/>
    </row>
    <row r="9410" spans="3:3">
      <c r="C9410" s="311"/>
    </row>
    <row r="9411" spans="3:3">
      <c r="C9411" s="311"/>
    </row>
    <row r="9412" spans="3:3">
      <c r="C9412" s="311"/>
    </row>
    <row r="9413" spans="3:3">
      <c r="C9413" s="311"/>
    </row>
    <row r="9414" spans="3:3">
      <c r="C9414" s="311"/>
    </row>
    <row r="9415" spans="3:3">
      <c r="C9415" s="311"/>
    </row>
    <row r="9416" spans="3:3">
      <c r="C9416" s="311"/>
    </row>
    <row r="9417" spans="3:3">
      <c r="C9417" s="311"/>
    </row>
    <row r="9418" spans="3:3">
      <c r="C9418" s="311"/>
    </row>
    <row r="9419" spans="3:3">
      <c r="C9419" s="311"/>
    </row>
    <row r="9420" spans="3:3">
      <c r="C9420" s="311"/>
    </row>
    <row r="9421" spans="3:3">
      <c r="C9421" s="311"/>
    </row>
    <row r="9422" spans="3:3">
      <c r="C9422" s="311"/>
    </row>
    <row r="9423" spans="3:3">
      <c r="C9423" s="311"/>
    </row>
    <row r="9424" spans="3:3">
      <c r="C9424" s="311"/>
    </row>
    <row r="9425" spans="3:3">
      <c r="C9425" s="311"/>
    </row>
    <row r="9426" spans="3:3">
      <c r="C9426" s="311"/>
    </row>
    <row r="9427" spans="3:3">
      <c r="C9427" s="311"/>
    </row>
    <row r="9428" spans="3:3">
      <c r="C9428" s="311"/>
    </row>
    <row r="9429" spans="3:3">
      <c r="C9429" s="311"/>
    </row>
    <row r="9430" spans="3:3">
      <c r="C9430" s="311"/>
    </row>
    <row r="9431" spans="3:3">
      <c r="C9431" s="311"/>
    </row>
    <row r="9432" spans="3:3">
      <c r="C9432" s="311"/>
    </row>
    <row r="9433" spans="3:3">
      <c r="C9433" s="311"/>
    </row>
    <row r="9434" spans="3:3">
      <c r="C9434" s="311"/>
    </row>
    <row r="9435" spans="3:3">
      <c r="C9435" s="311"/>
    </row>
    <row r="9436" spans="3:3">
      <c r="C9436" s="311"/>
    </row>
    <row r="9437" spans="3:3">
      <c r="C9437" s="311"/>
    </row>
    <row r="9438" spans="3:3">
      <c r="C9438" s="311"/>
    </row>
    <row r="9439" spans="3:3">
      <c r="C9439" s="311"/>
    </row>
    <row r="9440" spans="3:3">
      <c r="C9440" s="311"/>
    </row>
    <row r="9441" spans="3:3">
      <c r="C9441" s="311"/>
    </row>
    <row r="9442" spans="3:3">
      <c r="C9442" s="311"/>
    </row>
    <row r="9443" spans="3:3">
      <c r="C9443" s="311"/>
    </row>
    <row r="9444" spans="3:3">
      <c r="C9444" s="311"/>
    </row>
    <row r="9445" spans="3:3">
      <c r="C9445" s="311"/>
    </row>
    <row r="9446" spans="3:3">
      <c r="C9446" s="311"/>
    </row>
    <row r="9447" spans="3:3">
      <c r="C9447" s="311"/>
    </row>
    <row r="9448" spans="3:3">
      <c r="C9448" s="311"/>
    </row>
    <row r="9449" spans="3:3">
      <c r="C9449" s="311"/>
    </row>
    <row r="9450" spans="3:3">
      <c r="C9450" s="311"/>
    </row>
    <row r="9451" spans="3:3">
      <c r="C9451" s="311"/>
    </row>
    <row r="9452" spans="3:3">
      <c r="C9452" s="311"/>
    </row>
    <row r="9453" spans="3:3">
      <c r="C9453" s="311"/>
    </row>
    <row r="9454" spans="3:3">
      <c r="C9454" s="311"/>
    </row>
    <row r="9455" spans="3:3">
      <c r="C9455" s="311"/>
    </row>
    <row r="9456" spans="3:3">
      <c r="C9456" s="311"/>
    </row>
    <row r="9457" spans="3:3">
      <c r="C9457" s="311"/>
    </row>
    <row r="9458" spans="3:3">
      <c r="C9458" s="311"/>
    </row>
    <row r="9459" spans="3:3">
      <c r="C9459" s="311"/>
    </row>
    <row r="9460" spans="3:3">
      <c r="C9460" s="311"/>
    </row>
    <row r="9461" spans="3:3">
      <c r="C9461" s="311"/>
    </row>
    <row r="9462" spans="3:3">
      <c r="C9462" s="311"/>
    </row>
    <row r="9463" spans="3:3">
      <c r="C9463" s="311"/>
    </row>
    <row r="9464" spans="3:3">
      <c r="C9464" s="311"/>
    </row>
    <row r="9465" spans="3:3">
      <c r="C9465" s="311"/>
    </row>
    <row r="9466" spans="3:3">
      <c r="C9466" s="311"/>
    </row>
    <row r="9467" spans="3:3">
      <c r="C9467" s="311"/>
    </row>
    <row r="9468" spans="3:3">
      <c r="C9468" s="311"/>
    </row>
    <row r="9469" spans="3:3">
      <c r="C9469" s="311"/>
    </row>
    <row r="9470" spans="3:3">
      <c r="C9470" s="311"/>
    </row>
    <row r="9471" spans="3:3">
      <c r="C9471" s="311"/>
    </row>
    <row r="9472" spans="3:3">
      <c r="C9472" s="311"/>
    </row>
    <row r="9473" spans="3:3">
      <c r="C9473" s="311"/>
    </row>
    <row r="9474" spans="3:3">
      <c r="C9474" s="311"/>
    </row>
    <row r="9475" spans="3:3">
      <c r="C9475" s="311"/>
    </row>
    <row r="9476" spans="3:3">
      <c r="C9476" s="311"/>
    </row>
    <row r="9477" spans="3:3">
      <c r="C9477" s="311"/>
    </row>
    <row r="9478" spans="3:3">
      <c r="C9478" s="311"/>
    </row>
    <row r="9479" spans="3:3">
      <c r="C9479" s="311"/>
    </row>
    <row r="9480" spans="3:3">
      <c r="C9480" s="311"/>
    </row>
    <row r="9481" spans="3:3">
      <c r="C9481" s="311"/>
    </row>
    <row r="9482" spans="3:3">
      <c r="C9482" s="311"/>
    </row>
    <row r="9483" spans="3:3">
      <c r="C9483" s="311"/>
    </row>
    <row r="9484" spans="3:3">
      <c r="C9484" s="311"/>
    </row>
    <row r="9485" spans="3:3">
      <c r="C9485" s="311"/>
    </row>
    <row r="9486" spans="3:3">
      <c r="C9486" s="311"/>
    </row>
    <row r="9487" spans="3:3">
      <c r="C9487" s="311"/>
    </row>
    <row r="9488" spans="3:3">
      <c r="C9488" s="311"/>
    </row>
    <row r="9489" spans="3:3">
      <c r="C9489" s="311"/>
    </row>
    <row r="9490" spans="3:3">
      <c r="C9490" s="311"/>
    </row>
    <row r="9491" spans="3:3">
      <c r="C9491" s="311"/>
    </row>
    <row r="9492" spans="3:3">
      <c r="C9492" s="311"/>
    </row>
    <row r="9493" spans="3:3">
      <c r="C9493" s="311"/>
    </row>
    <row r="9494" spans="3:3">
      <c r="C9494" s="311"/>
    </row>
    <row r="9495" spans="3:3">
      <c r="C9495" s="311"/>
    </row>
    <row r="9496" spans="3:3">
      <c r="C9496" s="311"/>
    </row>
    <row r="9497" spans="3:3">
      <c r="C9497" s="311"/>
    </row>
    <row r="9498" spans="3:3">
      <c r="C9498" s="311"/>
    </row>
    <row r="9499" spans="3:3">
      <c r="C9499" s="311"/>
    </row>
    <row r="9500" spans="3:3">
      <c r="C9500" s="311"/>
    </row>
    <row r="9501" spans="3:3">
      <c r="C9501" s="311"/>
    </row>
    <row r="9502" spans="3:3">
      <c r="C9502" s="311"/>
    </row>
    <row r="9503" spans="3:3">
      <c r="C9503" s="311"/>
    </row>
    <row r="9504" spans="3:3">
      <c r="C9504" s="311"/>
    </row>
    <row r="9505" spans="3:3">
      <c r="C9505" s="311"/>
    </row>
    <row r="9506" spans="3:3">
      <c r="C9506" s="311"/>
    </row>
    <row r="9507" spans="3:3">
      <c r="C9507" s="311"/>
    </row>
    <row r="9508" spans="3:3">
      <c r="C9508" s="311"/>
    </row>
    <row r="9509" spans="3:3">
      <c r="C9509" s="311"/>
    </row>
    <row r="9510" spans="3:3">
      <c r="C9510" s="311"/>
    </row>
    <row r="9511" spans="3:3">
      <c r="C9511" s="311"/>
    </row>
    <row r="9512" spans="3:3">
      <c r="C9512" s="311"/>
    </row>
    <row r="9513" spans="3:3">
      <c r="C9513" s="311"/>
    </row>
    <row r="9514" spans="3:3">
      <c r="C9514" s="311"/>
    </row>
    <row r="9515" spans="3:3">
      <c r="C9515" s="311"/>
    </row>
    <row r="9516" spans="3:3">
      <c r="C9516" s="311"/>
    </row>
    <row r="9517" spans="3:3">
      <c r="C9517" s="311"/>
    </row>
    <row r="9518" spans="3:3">
      <c r="C9518" s="311"/>
    </row>
    <row r="9519" spans="3:3">
      <c r="C9519" s="311"/>
    </row>
    <row r="9520" spans="3:3">
      <c r="C9520" s="311"/>
    </row>
    <row r="9521" spans="3:3">
      <c r="C9521" s="311"/>
    </row>
    <row r="9522" spans="3:3">
      <c r="C9522" s="311"/>
    </row>
    <row r="9523" spans="3:3">
      <c r="C9523" s="311"/>
    </row>
    <row r="9524" spans="3:3">
      <c r="C9524" s="311"/>
    </row>
    <row r="9525" spans="3:3">
      <c r="C9525" s="311"/>
    </row>
    <row r="9526" spans="3:3">
      <c r="C9526" s="311"/>
    </row>
    <row r="9527" spans="3:3">
      <c r="C9527" s="311"/>
    </row>
    <row r="9528" spans="3:3">
      <c r="C9528" s="311"/>
    </row>
    <row r="9529" spans="3:3">
      <c r="C9529" s="311"/>
    </row>
    <row r="9530" spans="3:3">
      <c r="C9530" s="311"/>
    </row>
    <row r="9531" spans="3:3">
      <c r="C9531" s="311"/>
    </row>
    <row r="9532" spans="3:3">
      <c r="C9532" s="311"/>
    </row>
    <row r="9533" spans="3:3">
      <c r="C9533" s="311"/>
    </row>
    <row r="9534" spans="3:3">
      <c r="C9534" s="311"/>
    </row>
    <row r="9535" spans="3:3">
      <c r="C9535" s="311"/>
    </row>
    <row r="9536" spans="3:3">
      <c r="C9536" s="311"/>
    </row>
    <row r="9537" spans="3:3">
      <c r="C9537" s="311"/>
    </row>
    <row r="9538" spans="3:3">
      <c r="C9538" s="311"/>
    </row>
    <row r="9539" spans="3:3">
      <c r="C9539" s="311"/>
    </row>
    <row r="9540" spans="3:3">
      <c r="C9540" s="311"/>
    </row>
    <row r="9541" spans="3:3">
      <c r="C9541" s="311"/>
    </row>
    <row r="9542" spans="3:3">
      <c r="C9542" s="311"/>
    </row>
    <row r="9543" spans="3:3">
      <c r="C9543" s="311"/>
    </row>
    <row r="9544" spans="3:3">
      <c r="C9544" s="311"/>
    </row>
    <row r="9545" spans="3:3">
      <c r="C9545" s="311"/>
    </row>
    <row r="9546" spans="3:3">
      <c r="C9546" s="311"/>
    </row>
    <row r="9547" spans="3:3">
      <c r="C9547" s="311"/>
    </row>
    <row r="9548" spans="3:3">
      <c r="C9548" s="311"/>
    </row>
    <row r="9549" spans="3:3">
      <c r="C9549" s="311"/>
    </row>
    <row r="9550" spans="3:3">
      <c r="C9550" s="311"/>
    </row>
    <row r="9551" spans="3:3">
      <c r="C9551" s="311"/>
    </row>
    <row r="9552" spans="3:3">
      <c r="C9552" s="311"/>
    </row>
    <row r="9553" spans="3:3">
      <c r="C9553" s="311"/>
    </row>
    <row r="9554" spans="3:3">
      <c r="C9554" s="311"/>
    </row>
    <row r="9555" spans="3:3">
      <c r="C9555" s="311"/>
    </row>
    <row r="9556" spans="3:3">
      <c r="C9556" s="311"/>
    </row>
    <row r="9557" spans="3:3">
      <c r="C9557" s="311"/>
    </row>
    <row r="9558" spans="3:3">
      <c r="C9558" s="311"/>
    </row>
    <row r="9559" spans="3:3">
      <c r="C9559" s="311"/>
    </row>
    <row r="9560" spans="3:3">
      <c r="C9560" s="311"/>
    </row>
    <row r="9561" spans="3:3">
      <c r="C9561" s="311"/>
    </row>
    <row r="9562" spans="3:3">
      <c r="C9562" s="311"/>
    </row>
    <row r="9563" spans="3:3">
      <c r="C9563" s="311"/>
    </row>
    <row r="9564" spans="3:3">
      <c r="C9564" s="311"/>
    </row>
    <row r="9565" spans="3:3">
      <c r="C9565" s="311"/>
    </row>
    <row r="9566" spans="3:3">
      <c r="C9566" s="311"/>
    </row>
    <row r="9567" spans="3:3">
      <c r="C9567" s="311"/>
    </row>
    <row r="9568" spans="3:3">
      <c r="C9568" s="311"/>
    </row>
    <row r="9569" spans="3:3">
      <c r="C9569" s="311"/>
    </row>
    <row r="9570" spans="3:3">
      <c r="C9570" s="311"/>
    </row>
    <row r="9571" spans="3:3">
      <c r="C9571" s="311"/>
    </row>
    <row r="9572" spans="3:3">
      <c r="C9572" s="311"/>
    </row>
    <row r="9573" spans="3:3">
      <c r="C9573" s="311"/>
    </row>
    <row r="9574" spans="3:3">
      <c r="C9574" s="311"/>
    </row>
    <row r="9575" spans="3:3">
      <c r="C9575" s="311"/>
    </row>
    <row r="9576" spans="3:3">
      <c r="C9576" s="311"/>
    </row>
    <row r="9577" spans="3:3">
      <c r="C9577" s="311"/>
    </row>
    <row r="9578" spans="3:3">
      <c r="C9578" s="311"/>
    </row>
    <row r="9579" spans="3:3">
      <c r="C9579" s="311"/>
    </row>
    <row r="9580" spans="3:3">
      <c r="C9580" s="311"/>
    </row>
    <row r="9581" spans="3:3">
      <c r="C9581" s="311"/>
    </row>
    <row r="9582" spans="3:3">
      <c r="C9582" s="311"/>
    </row>
    <row r="9583" spans="3:3">
      <c r="C9583" s="311"/>
    </row>
    <row r="9584" spans="3:3">
      <c r="C9584" s="311"/>
    </row>
    <row r="9585" spans="3:3">
      <c r="C9585" s="311"/>
    </row>
    <row r="9586" spans="3:3">
      <c r="C9586" s="311"/>
    </row>
    <row r="9587" spans="3:3">
      <c r="C9587" s="311"/>
    </row>
    <row r="9588" spans="3:3">
      <c r="C9588" s="311"/>
    </row>
    <row r="9589" spans="3:3">
      <c r="C9589" s="311"/>
    </row>
    <row r="9590" spans="3:3">
      <c r="C9590" s="311"/>
    </row>
    <row r="9591" spans="3:3">
      <c r="C9591" s="311"/>
    </row>
    <row r="9592" spans="3:3">
      <c r="C9592" s="311"/>
    </row>
    <row r="9593" spans="3:3">
      <c r="C9593" s="311"/>
    </row>
    <row r="9594" spans="3:3">
      <c r="C9594" s="311"/>
    </row>
    <row r="9595" spans="3:3">
      <c r="C9595" s="311"/>
    </row>
    <row r="9596" spans="3:3">
      <c r="C9596" s="311"/>
    </row>
    <row r="9597" spans="3:3">
      <c r="C9597" s="311"/>
    </row>
    <row r="9598" spans="3:3">
      <c r="C9598" s="311"/>
    </row>
    <row r="9599" spans="3:3">
      <c r="C9599" s="311"/>
    </row>
    <row r="9600" spans="3:3">
      <c r="C9600" s="311"/>
    </row>
    <row r="9601" spans="3:3">
      <c r="C9601" s="311"/>
    </row>
    <row r="9602" spans="3:3">
      <c r="C9602" s="311"/>
    </row>
    <row r="9603" spans="3:3">
      <c r="C9603" s="311"/>
    </row>
    <row r="9604" spans="3:3">
      <c r="C9604" s="311"/>
    </row>
    <row r="9605" spans="3:3">
      <c r="C9605" s="311"/>
    </row>
    <row r="9606" spans="3:3">
      <c r="C9606" s="311"/>
    </row>
    <row r="9607" spans="3:3">
      <c r="C9607" s="311"/>
    </row>
    <row r="9608" spans="3:3">
      <c r="C9608" s="311"/>
    </row>
    <row r="9609" spans="3:3">
      <c r="C9609" s="311"/>
    </row>
    <row r="9610" spans="3:3">
      <c r="C9610" s="311"/>
    </row>
    <row r="9611" spans="3:3">
      <c r="C9611" s="311"/>
    </row>
    <row r="9612" spans="3:3">
      <c r="C9612" s="311"/>
    </row>
    <row r="9613" spans="3:3">
      <c r="C9613" s="311"/>
    </row>
    <row r="9614" spans="3:3">
      <c r="C9614" s="311"/>
    </row>
    <row r="9615" spans="3:3">
      <c r="C9615" s="311"/>
    </row>
    <row r="9616" spans="3:3">
      <c r="C9616" s="311"/>
    </row>
    <row r="9617" spans="3:3">
      <c r="C9617" s="311"/>
    </row>
    <row r="9618" spans="3:3">
      <c r="C9618" s="311"/>
    </row>
    <row r="9619" spans="3:3">
      <c r="C9619" s="311"/>
    </row>
    <row r="9620" spans="3:3">
      <c r="C9620" s="311"/>
    </row>
    <row r="9621" spans="3:3">
      <c r="C9621" s="311"/>
    </row>
    <row r="9622" spans="3:3">
      <c r="C9622" s="311"/>
    </row>
    <row r="9623" spans="3:3">
      <c r="C9623" s="311"/>
    </row>
    <row r="9624" spans="3:3">
      <c r="C9624" s="311"/>
    </row>
    <row r="9625" spans="3:3">
      <c r="C9625" s="311"/>
    </row>
    <row r="9626" spans="3:3">
      <c r="C9626" s="311"/>
    </row>
    <row r="9627" spans="3:3">
      <c r="C9627" s="311"/>
    </row>
    <row r="9628" spans="3:3">
      <c r="C9628" s="311"/>
    </row>
    <row r="9629" spans="3:3">
      <c r="C9629" s="311"/>
    </row>
    <row r="9630" spans="3:3">
      <c r="C9630" s="311"/>
    </row>
    <row r="9631" spans="3:3">
      <c r="C9631" s="311"/>
    </row>
    <row r="9632" spans="3:3">
      <c r="C9632" s="311"/>
    </row>
    <row r="9633" spans="3:3">
      <c r="C9633" s="311"/>
    </row>
    <row r="9634" spans="3:3">
      <c r="C9634" s="311"/>
    </row>
    <row r="9635" spans="3:3">
      <c r="C9635" s="311"/>
    </row>
    <row r="9636" spans="3:3">
      <c r="C9636" s="311"/>
    </row>
    <row r="9637" spans="3:3">
      <c r="C9637" s="311"/>
    </row>
    <row r="9638" spans="3:3">
      <c r="C9638" s="311"/>
    </row>
    <row r="9639" spans="3:3">
      <c r="C9639" s="311"/>
    </row>
    <row r="9640" spans="3:3">
      <c r="C9640" s="311"/>
    </row>
    <row r="9641" spans="3:3">
      <c r="C9641" s="311"/>
    </row>
    <row r="9642" spans="3:3">
      <c r="C9642" s="311"/>
    </row>
    <row r="9643" spans="3:3">
      <c r="C9643" s="311"/>
    </row>
    <row r="9644" spans="3:3">
      <c r="C9644" s="311"/>
    </row>
    <row r="9645" spans="3:3">
      <c r="C9645" s="311"/>
    </row>
    <row r="9646" spans="3:3">
      <c r="C9646" s="311"/>
    </row>
    <row r="9647" spans="3:3">
      <c r="C9647" s="311"/>
    </row>
    <row r="9648" spans="3:3">
      <c r="C9648" s="311"/>
    </row>
    <row r="9649" spans="3:3">
      <c r="C9649" s="311"/>
    </row>
    <row r="9650" spans="3:3">
      <c r="C9650" s="311"/>
    </row>
    <row r="9651" spans="3:3">
      <c r="C9651" s="311"/>
    </row>
    <row r="9652" spans="3:3">
      <c r="C9652" s="311"/>
    </row>
    <row r="9653" spans="3:3">
      <c r="C9653" s="311"/>
    </row>
    <row r="9654" spans="3:3">
      <c r="C9654" s="311"/>
    </row>
    <row r="9655" spans="3:3">
      <c r="C9655" s="311"/>
    </row>
    <row r="9656" spans="3:3">
      <c r="C9656" s="311"/>
    </row>
    <row r="9657" spans="3:3">
      <c r="C9657" s="311"/>
    </row>
    <row r="9658" spans="3:3">
      <c r="C9658" s="311"/>
    </row>
    <row r="9659" spans="3:3">
      <c r="C9659" s="311"/>
    </row>
    <row r="9660" spans="3:3">
      <c r="C9660" s="311"/>
    </row>
    <row r="9661" spans="3:3">
      <c r="C9661" s="311"/>
    </row>
    <row r="9662" spans="3:3">
      <c r="C9662" s="311"/>
    </row>
    <row r="9663" spans="3:3">
      <c r="C9663" s="311"/>
    </row>
    <row r="9664" spans="3:3">
      <c r="C9664" s="311"/>
    </row>
    <row r="9665" spans="3:3">
      <c r="C9665" s="311"/>
    </row>
    <row r="9666" spans="3:3">
      <c r="C9666" s="311"/>
    </row>
    <row r="9667" spans="3:3">
      <c r="C9667" s="311"/>
    </row>
    <row r="9668" spans="3:3">
      <c r="C9668" s="311"/>
    </row>
    <row r="9669" spans="3:3">
      <c r="C9669" s="311"/>
    </row>
    <row r="9670" spans="3:3">
      <c r="C9670" s="311"/>
    </row>
    <row r="9671" spans="3:3">
      <c r="C9671" s="311"/>
    </row>
    <row r="9672" spans="3:3">
      <c r="C9672" s="311"/>
    </row>
    <row r="9673" spans="3:3">
      <c r="C9673" s="311"/>
    </row>
    <row r="9674" spans="3:3">
      <c r="C9674" s="311"/>
    </row>
    <row r="9675" spans="3:3">
      <c r="C9675" s="311"/>
    </row>
    <row r="9676" spans="3:3">
      <c r="C9676" s="311"/>
    </row>
    <row r="9677" spans="3:3">
      <c r="C9677" s="311"/>
    </row>
    <row r="9678" spans="3:3">
      <c r="C9678" s="311"/>
    </row>
    <row r="9679" spans="3:3">
      <c r="C9679" s="311"/>
    </row>
    <row r="9680" spans="3:3">
      <c r="C9680" s="311"/>
    </row>
    <row r="9681" spans="3:3">
      <c r="C9681" s="311"/>
    </row>
    <row r="9682" spans="3:3">
      <c r="C9682" s="311"/>
    </row>
    <row r="9683" spans="3:3">
      <c r="C9683" s="311"/>
    </row>
    <row r="9684" spans="3:3">
      <c r="C9684" s="311"/>
    </row>
    <row r="9685" spans="3:3">
      <c r="C9685" s="311"/>
    </row>
    <row r="9686" spans="3:3">
      <c r="C9686" s="311"/>
    </row>
    <row r="9687" spans="3:3">
      <c r="C9687" s="311"/>
    </row>
    <row r="9688" spans="3:3">
      <c r="C9688" s="311"/>
    </row>
    <row r="9689" spans="3:3">
      <c r="C9689" s="311"/>
    </row>
    <row r="9690" spans="3:3">
      <c r="C9690" s="311"/>
    </row>
    <row r="9691" spans="3:3">
      <c r="C9691" s="311"/>
    </row>
    <row r="9692" spans="3:3">
      <c r="C9692" s="311"/>
    </row>
    <row r="9693" spans="3:3">
      <c r="C9693" s="311"/>
    </row>
    <row r="9694" spans="3:3">
      <c r="C9694" s="311"/>
    </row>
    <row r="9695" spans="3:3">
      <c r="C9695" s="311"/>
    </row>
    <row r="9696" spans="3:3">
      <c r="C9696" s="311"/>
    </row>
    <row r="9697" spans="3:3">
      <c r="C9697" s="311"/>
    </row>
    <row r="9698" spans="3:3">
      <c r="C9698" s="311"/>
    </row>
    <row r="9699" spans="3:3">
      <c r="C9699" s="311"/>
    </row>
    <row r="9700" spans="3:3">
      <c r="C9700" s="311"/>
    </row>
    <row r="9701" spans="3:3">
      <c r="C9701" s="311"/>
    </row>
    <row r="9702" spans="3:3">
      <c r="C9702" s="311"/>
    </row>
    <row r="9703" spans="3:3">
      <c r="C9703" s="311"/>
    </row>
    <row r="9704" spans="3:3">
      <c r="C9704" s="311"/>
    </row>
    <row r="9705" spans="3:3">
      <c r="C9705" s="311"/>
    </row>
    <row r="9706" spans="3:3">
      <c r="C9706" s="311"/>
    </row>
    <row r="9707" spans="3:3">
      <c r="C9707" s="311"/>
    </row>
    <row r="9708" spans="3:3">
      <c r="C9708" s="311"/>
    </row>
    <row r="9709" spans="3:3">
      <c r="C9709" s="311"/>
    </row>
    <row r="9710" spans="3:3">
      <c r="C9710" s="311"/>
    </row>
    <row r="9711" spans="3:3">
      <c r="C9711" s="311"/>
    </row>
    <row r="9712" spans="3:3">
      <c r="C9712" s="311"/>
    </row>
    <row r="9713" spans="3:3">
      <c r="C9713" s="311"/>
    </row>
    <row r="9714" spans="3:3">
      <c r="C9714" s="311"/>
    </row>
    <row r="9715" spans="3:3">
      <c r="C9715" s="311"/>
    </row>
    <row r="9716" spans="3:3">
      <c r="C9716" s="311"/>
    </row>
    <row r="9717" spans="3:3">
      <c r="C9717" s="311"/>
    </row>
    <row r="9718" spans="3:3">
      <c r="C9718" s="311"/>
    </row>
    <row r="9719" spans="3:3">
      <c r="C9719" s="311"/>
    </row>
    <row r="9720" spans="3:3">
      <c r="C9720" s="311"/>
    </row>
    <row r="9721" spans="3:3">
      <c r="C9721" s="311"/>
    </row>
    <row r="9722" spans="3:3">
      <c r="C9722" s="311"/>
    </row>
    <row r="9723" spans="3:3">
      <c r="C9723" s="311"/>
    </row>
    <row r="9724" spans="3:3">
      <c r="C9724" s="311"/>
    </row>
    <row r="9725" spans="3:3">
      <c r="C9725" s="311"/>
    </row>
    <row r="9726" spans="3:3">
      <c r="C9726" s="311"/>
    </row>
    <row r="9727" spans="3:3">
      <c r="C9727" s="311"/>
    </row>
    <row r="9728" spans="3:3">
      <c r="C9728" s="311"/>
    </row>
    <row r="9729" spans="3:3">
      <c r="C9729" s="311"/>
    </row>
    <row r="9730" spans="3:3">
      <c r="C9730" s="311"/>
    </row>
    <row r="9731" spans="3:3">
      <c r="C9731" s="311"/>
    </row>
    <row r="9732" spans="3:3">
      <c r="C9732" s="311"/>
    </row>
    <row r="9733" spans="3:3">
      <c r="C9733" s="311"/>
    </row>
    <row r="9734" spans="3:3">
      <c r="C9734" s="311"/>
    </row>
    <row r="9735" spans="3:3">
      <c r="C9735" s="311"/>
    </row>
    <row r="9736" spans="3:3">
      <c r="C9736" s="311"/>
    </row>
    <row r="9737" spans="3:3">
      <c r="C9737" s="311"/>
    </row>
    <row r="9738" spans="3:3">
      <c r="C9738" s="311"/>
    </row>
    <row r="9739" spans="3:3">
      <c r="C9739" s="311"/>
    </row>
    <row r="9740" spans="3:3">
      <c r="C9740" s="311"/>
    </row>
    <row r="9741" spans="3:3">
      <c r="C9741" s="311"/>
    </row>
    <row r="9742" spans="3:3">
      <c r="C9742" s="311"/>
    </row>
    <row r="9743" spans="3:3">
      <c r="C9743" s="311"/>
    </row>
    <row r="9744" spans="3:3">
      <c r="C9744" s="311"/>
    </row>
    <row r="9745" spans="3:3">
      <c r="C9745" s="311"/>
    </row>
    <row r="9746" spans="3:3">
      <c r="C9746" s="311"/>
    </row>
    <row r="9747" spans="3:3">
      <c r="C9747" s="311"/>
    </row>
    <row r="9748" spans="3:3">
      <c r="C9748" s="311"/>
    </row>
    <row r="9749" spans="3:3">
      <c r="C9749" s="311"/>
    </row>
    <row r="9750" spans="3:3">
      <c r="C9750" s="311"/>
    </row>
    <row r="9751" spans="3:3">
      <c r="C9751" s="311"/>
    </row>
    <row r="9752" spans="3:3">
      <c r="C9752" s="311"/>
    </row>
    <row r="9753" spans="3:3">
      <c r="C9753" s="311"/>
    </row>
    <row r="9754" spans="3:3">
      <c r="C9754" s="311"/>
    </row>
    <row r="9755" spans="3:3">
      <c r="C9755" s="311"/>
    </row>
    <row r="9756" spans="3:3">
      <c r="C9756" s="311"/>
    </row>
    <row r="9757" spans="3:3">
      <c r="C9757" s="311"/>
    </row>
    <row r="9758" spans="3:3">
      <c r="C9758" s="311"/>
    </row>
    <row r="9759" spans="3:3">
      <c r="C9759" s="311"/>
    </row>
    <row r="9760" spans="3:3">
      <c r="C9760" s="311"/>
    </row>
    <row r="9761" spans="3:3">
      <c r="C9761" s="311"/>
    </row>
    <row r="9762" spans="3:3">
      <c r="C9762" s="311"/>
    </row>
    <row r="9763" spans="3:3">
      <c r="C9763" s="311"/>
    </row>
    <row r="9764" spans="3:3">
      <c r="C9764" s="311"/>
    </row>
    <row r="9765" spans="3:3">
      <c r="C9765" s="311"/>
    </row>
    <row r="9766" spans="3:3">
      <c r="C9766" s="311"/>
    </row>
    <row r="9767" spans="3:3">
      <c r="C9767" s="311"/>
    </row>
    <row r="9768" spans="3:3">
      <c r="C9768" s="311"/>
    </row>
    <row r="9769" spans="3:3">
      <c r="C9769" s="311"/>
    </row>
    <row r="9770" spans="3:3">
      <c r="C9770" s="311"/>
    </row>
    <row r="9771" spans="3:3">
      <c r="C9771" s="311"/>
    </row>
    <row r="9772" spans="3:3">
      <c r="C9772" s="311"/>
    </row>
    <row r="9773" spans="3:3">
      <c r="C9773" s="311"/>
    </row>
    <row r="9774" spans="3:3">
      <c r="C9774" s="311"/>
    </row>
    <row r="9775" spans="3:3">
      <c r="C9775" s="311"/>
    </row>
    <row r="9776" spans="3:3">
      <c r="C9776" s="311"/>
    </row>
    <row r="9777" spans="3:3">
      <c r="C9777" s="311"/>
    </row>
    <row r="9778" spans="3:3">
      <c r="C9778" s="311"/>
    </row>
    <row r="9779" spans="3:3">
      <c r="C9779" s="311"/>
    </row>
    <row r="9780" spans="3:3">
      <c r="C9780" s="311"/>
    </row>
    <row r="9781" spans="3:3">
      <c r="C9781" s="311"/>
    </row>
    <row r="9782" spans="3:3">
      <c r="C9782" s="311"/>
    </row>
    <row r="9783" spans="3:3">
      <c r="C9783" s="311"/>
    </row>
    <row r="9784" spans="3:3">
      <c r="C9784" s="311"/>
    </row>
    <row r="9785" spans="3:3">
      <c r="C9785" s="311"/>
    </row>
    <row r="9786" spans="3:3">
      <c r="C9786" s="311"/>
    </row>
    <row r="9787" spans="3:3">
      <c r="C9787" s="311"/>
    </row>
    <row r="9788" spans="3:3">
      <c r="C9788" s="311"/>
    </row>
    <row r="9789" spans="3:3">
      <c r="C9789" s="311"/>
    </row>
    <row r="9790" spans="3:3">
      <c r="C9790" s="311"/>
    </row>
    <row r="9791" spans="3:3">
      <c r="C9791" s="311"/>
    </row>
    <row r="9792" spans="3:3">
      <c r="C9792" s="311"/>
    </row>
    <row r="9793" spans="3:3">
      <c r="C9793" s="311"/>
    </row>
    <row r="9794" spans="3:3">
      <c r="C9794" s="311"/>
    </row>
    <row r="9795" spans="3:3">
      <c r="C9795" s="311"/>
    </row>
    <row r="9796" spans="3:3">
      <c r="C9796" s="311"/>
    </row>
    <row r="9797" spans="3:3">
      <c r="C9797" s="311"/>
    </row>
    <row r="9798" spans="3:3">
      <c r="C9798" s="311"/>
    </row>
    <row r="9799" spans="3:3">
      <c r="C9799" s="311"/>
    </row>
    <row r="9800" spans="3:3">
      <c r="C9800" s="311"/>
    </row>
    <row r="9801" spans="3:3">
      <c r="C9801" s="311"/>
    </row>
    <row r="9802" spans="3:3">
      <c r="C9802" s="311"/>
    </row>
    <row r="9803" spans="3:3">
      <c r="C9803" s="311"/>
    </row>
    <row r="9804" spans="3:3">
      <c r="C9804" s="311"/>
    </row>
    <row r="9805" spans="3:3">
      <c r="C9805" s="311"/>
    </row>
    <row r="9806" spans="3:3">
      <c r="C9806" s="311"/>
    </row>
    <row r="9807" spans="3:3">
      <c r="C9807" s="311"/>
    </row>
    <row r="9808" spans="3:3">
      <c r="C9808" s="311"/>
    </row>
    <row r="9809" spans="3:3">
      <c r="C9809" s="311"/>
    </row>
    <row r="9810" spans="3:3">
      <c r="C9810" s="311"/>
    </row>
    <row r="9811" spans="3:3">
      <c r="C9811" s="311"/>
    </row>
    <row r="9812" spans="3:3">
      <c r="C9812" s="311"/>
    </row>
    <row r="9813" spans="3:3">
      <c r="C9813" s="311"/>
    </row>
    <row r="9814" spans="3:3">
      <c r="C9814" s="311"/>
    </row>
    <row r="9815" spans="3:3">
      <c r="C9815" s="311"/>
    </row>
    <row r="9816" spans="3:3">
      <c r="C9816" s="311"/>
    </row>
    <row r="9817" spans="3:3">
      <c r="C9817" s="311"/>
    </row>
    <row r="9818" spans="3:3">
      <c r="C9818" s="311"/>
    </row>
    <row r="9819" spans="3:3">
      <c r="C9819" s="311"/>
    </row>
    <row r="9820" spans="3:3">
      <c r="C9820" s="311"/>
    </row>
    <row r="9821" spans="3:3">
      <c r="C9821" s="311"/>
    </row>
    <row r="9822" spans="3:3">
      <c r="C9822" s="311"/>
    </row>
    <row r="9823" spans="3:3">
      <c r="C9823" s="311"/>
    </row>
    <row r="9824" spans="3:3">
      <c r="C9824" s="311"/>
    </row>
    <row r="9825" spans="3:3">
      <c r="C9825" s="311"/>
    </row>
    <row r="9826" spans="3:3">
      <c r="C9826" s="311"/>
    </row>
    <row r="9827" spans="3:3">
      <c r="C9827" s="311"/>
    </row>
    <row r="9828" spans="3:3">
      <c r="C9828" s="311"/>
    </row>
    <row r="9829" spans="3:3">
      <c r="C9829" s="311"/>
    </row>
    <row r="9830" spans="3:3">
      <c r="C9830" s="311"/>
    </row>
    <row r="9831" spans="3:3">
      <c r="C9831" s="311"/>
    </row>
    <row r="9832" spans="3:3">
      <c r="C9832" s="311"/>
    </row>
    <row r="9833" spans="3:3">
      <c r="C9833" s="311"/>
    </row>
    <row r="9834" spans="3:3">
      <c r="C9834" s="311"/>
    </row>
    <row r="9835" spans="3:3">
      <c r="C9835" s="311"/>
    </row>
    <row r="9836" spans="3:3">
      <c r="C9836" s="311"/>
    </row>
    <row r="9837" spans="3:3">
      <c r="C9837" s="311"/>
    </row>
    <row r="9838" spans="3:3">
      <c r="C9838" s="311"/>
    </row>
    <row r="9839" spans="3:3">
      <c r="C9839" s="311"/>
    </row>
    <row r="9840" spans="3:3">
      <c r="C9840" s="311"/>
    </row>
    <row r="9841" spans="3:3">
      <c r="C9841" s="311"/>
    </row>
    <row r="9842" spans="3:3">
      <c r="C9842" s="311"/>
    </row>
    <row r="9843" spans="3:3">
      <c r="C9843" s="311"/>
    </row>
    <row r="9844" spans="3:3">
      <c r="C9844" s="311"/>
    </row>
    <row r="9845" spans="3:3">
      <c r="C9845" s="311"/>
    </row>
    <row r="9846" spans="3:3">
      <c r="C9846" s="311"/>
    </row>
    <row r="9847" spans="3:3">
      <c r="C9847" s="311"/>
    </row>
    <row r="9848" spans="3:3">
      <c r="C9848" s="311"/>
    </row>
    <row r="9849" spans="3:3">
      <c r="C9849" s="311"/>
    </row>
    <row r="9850" spans="3:3">
      <c r="C9850" s="311"/>
    </row>
    <row r="9851" spans="3:3">
      <c r="C9851" s="311"/>
    </row>
    <row r="9852" spans="3:3">
      <c r="C9852" s="311"/>
    </row>
    <row r="9853" spans="3:3">
      <c r="C9853" s="311"/>
    </row>
    <row r="9854" spans="3:3">
      <c r="C9854" s="311"/>
    </row>
    <row r="9855" spans="3:3">
      <c r="C9855" s="311"/>
    </row>
    <row r="9856" spans="3:3">
      <c r="C9856" s="311"/>
    </row>
    <row r="9857" spans="3:3">
      <c r="C9857" s="311"/>
    </row>
    <row r="9858" spans="3:3">
      <c r="C9858" s="311"/>
    </row>
    <row r="9859" spans="3:3">
      <c r="C9859" s="311"/>
    </row>
    <row r="9860" spans="3:3">
      <c r="C9860" s="311"/>
    </row>
    <row r="9861" spans="3:3">
      <c r="C9861" s="311"/>
    </row>
    <row r="9862" spans="3:3">
      <c r="C9862" s="311"/>
    </row>
    <row r="9863" spans="3:3">
      <c r="C9863" s="311"/>
    </row>
    <row r="9864" spans="3:3">
      <c r="C9864" s="311"/>
    </row>
    <row r="9865" spans="3:3">
      <c r="C9865" s="311"/>
    </row>
    <row r="9866" spans="3:3">
      <c r="C9866" s="311"/>
    </row>
    <row r="9867" spans="3:3">
      <c r="C9867" s="311"/>
    </row>
    <row r="9868" spans="3:3">
      <c r="C9868" s="311"/>
    </row>
    <row r="9869" spans="3:3">
      <c r="C9869" s="311"/>
    </row>
    <row r="9870" spans="3:3">
      <c r="C9870" s="311"/>
    </row>
    <row r="9871" spans="3:3">
      <c r="C9871" s="311"/>
    </row>
    <row r="9872" spans="3:3">
      <c r="C9872" s="311"/>
    </row>
    <row r="9873" spans="3:3">
      <c r="C9873" s="311"/>
    </row>
    <row r="9874" spans="3:3">
      <c r="C9874" s="311"/>
    </row>
    <row r="9875" spans="3:3">
      <c r="C9875" s="311"/>
    </row>
    <row r="9876" spans="3:3">
      <c r="C9876" s="311"/>
    </row>
    <row r="9877" spans="3:3">
      <c r="C9877" s="311"/>
    </row>
    <row r="9878" spans="3:3">
      <c r="C9878" s="311"/>
    </row>
    <row r="9879" spans="3:3">
      <c r="C9879" s="311"/>
    </row>
    <row r="9880" spans="3:3">
      <c r="C9880" s="311"/>
    </row>
    <row r="9881" spans="3:3">
      <c r="C9881" s="311"/>
    </row>
    <row r="9882" spans="3:3">
      <c r="C9882" s="311"/>
    </row>
    <row r="9883" spans="3:3">
      <c r="C9883" s="311"/>
    </row>
    <row r="9884" spans="3:3">
      <c r="C9884" s="311"/>
    </row>
    <row r="9885" spans="3:3">
      <c r="C9885" s="311"/>
    </row>
    <row r="9886" spans="3:3">
      <c r="C9886" s="311"/>
    </row>
    <row r="9887" spans="3:3">
      <c r="C9887" s="311"/>
    </row>
    <row r="9888" spans="3:3">
      <c r="C9888" s="311"/>
    </row>
    <row r="9889" spans="3:3">
      <c r="C9889" s="311"/>
    </row>
    <row r="9890" spans="3:3">
      <c r="C9890" s="311"/>
    </row>
    <row r="9891" spans="3:3">
      <c r="C9891" s="311"/>
    </row>
    <row r="9892" spans="3:3">
      <c r="C9892" s="311"/>
    </row>
    <row r="9893" spans="3:3">
      <c r="C9893" s="311"/>
    </row>
    <row r="9894" spans="3:3">
      <c r="C9894" s="311"/>
    </row>
    <row r="9895" spans="3:3">
      <c r="C9895" s="311"/>
    </row>
    <row r="9896" spans="3:3">
      <c r="C9896" s="311"/>
    </row>
    <row r="9897" spans="3:3">
      <c r="C9897" s="311"/>
    </row>
    <row r="9898" spans="3:3">
      <c r="C9898" s="311"/>
    </row>
    <row r="9899" spans="3:3">
      <c r="C9899" s="311"/>
    </row>
    <row r="9900" spans="3:3">
      <c r="C9900" s="311"/>
    </row>
    <row r="9901" spans="3:3">
      <c r="C9901" s="311"/>
    </row>
    <row r="9902" spans="3:3">
      <c r="C9902" s="311"/>
    </row>
    <row r="9903" spans="3:3">
      <c r="C9903" s="311"/>
    </row>
    <row r="9904" spans="3:3">
      <c r="C9904" s="311"/>
    </row>
    <row r="9905" spans="3:3">
      <c r="C9905" s="311"/>
    </row>
    <row r="9906" spans="3:3">
      <c r="C9906" s="311"/>
    </row>
    <row r="9907" spans="3:3">
      <c r="C9907" s="311"/>
    </row>
    <row r="9908" spans="3:3">
      <c r="C9908" s="311"/>
    </row>
    <row r="9909" spans="3:3">
      <c r="C9909" s="311"/>
    </row>
    <row r="9910" spans="3:3">
      <c r="C9910" s="311"/>
    </row>
    <row r="9911" spans="3:3">
      <c r="C9911" s="311"/>
    </row>
    <row r="9912" spans="3:3">
      <c r="C9912" s="311"/>
    </row>
    <row r="9913" spans="3:3">
      <c r="C9913" s="311"/>
    </row>
    <row r="9914" spans="3:3">
      <c r="C9914" s="311"/>
    </row>
    <row r="9915" spans="3:3">
      <c r="C9915" s="311"/>
    </row>
    <row r="9916" spans="3:3">
      <c r="C9916" s="311"/>
    </row>
    <row r="9917" spans="3:3">
      <c r="C9917" s="311"/>
    </row>
    <row r="9918" spans="3:3">
      <c r="C9918" s="311"/>
    </row>
    <row r="9919" spans="3:3">
      <c r="C9919" s="311"/>
    </row>
    <row r="9920" spans="3:3">
      <c r="C9920" s="311"/>
    </row>
    <row r="9921" spans="3:3">
      <c r="C9921" s="311"/>
    </row>
    <row r="9922" spans="3:3">
      <c r="C9922" s="311"/>
    </row>
    <row r="9923" spans="3:3">
      <c r="C9923" s="311"/>
    </row>
    <row r="9924" spans="3:3">
      <c r="C9924" s="311"/>
    </row>
    <row r="9925" spans="3:3">
      <c r="C9925" s="311"/>
    </row>
    <row r="9926" spans="3:3">
      <c r="C9926" s="311"/>
    </row>
    <row r="9927" spans="3:3">
      <c r="C9927" s="311"/>
    </row>
    <row r="9928" spans="3:3">
      <c r="C9928" s="311"/>
    </row>
    <row r="9929" spans="3:3">
      <c r="C9929" s="311"/>
    </row>
    <row r="9930" spans="3:3">
      <c r="C9930" s="311"/>
    </row>
    <row r="9931" spans="3:3">
      <c r="C9931" s="311"/>
    </row>
    <row r="9932" spans="3:3">
      <c r="C9932" s="311"/>
    </row>
    <row r="9933" spans="3:3">
      <c r="C9933" s="311"/>
    </row>
    <row r="9934" spans="3:3">
      <c r="C9934" s="311"/>
    </row>
    <row r="9935" spans="3:3">
      <c r="C9935" s="311"/>
    </row>
    <row r="9936" spans="3:3">
      <c r="C9936" s="311"/>
    </row>
    <row r="9937" spans="3:3">
      <c r="C9937" s="311"/>
    </row>
    <row r="9938" spans="3:3">
      <c r="C9938" s="311"/>
    </row>
    <row r="9939" spans="3:3">
      <c r="C9939" s="311"/>
    </row>
    <row r="9940" spans="3:3">
      <c r="C9940" s="311"/>
    </row>
    <row r="9941" spans="3:3">
      <c r="C9941" s="311"/>
    </row>
    <row r="9942" spans="3:3">
      <c r="C9942" s="311"/>
    </row>
    <row r="9943" spans="3:3">
      <c r="C9943" s="311"/>
    </row>
    <row r="9944" spans="3:3">
      <c r="C9944" s="311"/>
    </row>
    <row r="9945" spans="3:3">
      <c r="C9945" s="311"/>
    </row>
    <row r="9946" spans="3:3">
      <c r="C9946" s="311"/>
    </row>
    <row r="9947" spans="3:3">
      <c r="C9947" s="311"/>
    </row>
    <row r="9948" spans="3:3">
      <c r="C9948" s="311"/>
    </row>
    <row r="9949" spans="3:3">
      <c r="C9949" s="311"/>
    </row>
    <row r="9950" spans="3:3">
      <c r="C9950" s="311"/>
    </row>
    <row r="9951" spans="3:3">
      <c r="C9951" s="311"/>
    </row>
    <row r="9952" spans="3:3">
      <c r="C9952" s="311"/>
    </row>
    <row r="9953" spans="3:3">
      <c r="C9953" s="311"/>
    </row>
    <row r="9954" spans="3:3">
      <c r="C9954" s="311"/>
    </row>
    <row r="9955" spans="3:3">
      <c r="C9955" s="311"/>
    </row>
    <row r="9956" spans="3:3">
      <c r="C9956" s="311"/>
    </row>
    <row r="9957" spans="3:3">
      <c r="C9957" s="311"/>
    </row>
    <row r="9958" spans="3:3">
      <c r="C9958" s="311"/>
    </row>
    <row r="9959" spans="3:3">
      <c r="C9959" s="311"/>
    </row>
    <row r="9960" spans="3:3">
      <c r="C9960" s="311"/>
    </row>
    <row r="9961" spans="3:3">
      <c r="C9961" s="311"/>
    </row>
    <row r="9962" spans="3:3">
      <c r="C9962" s="311"/>
    </row>
    <row r="9963" spans="3:3">
      <c r="C9963" s="311"/>
    </row>
    <row r="9964" spans="3:3">
      <c r="C9964" s="311"/>
    </row>
    <row r="9965" spans="3:3">
      <c r="C9965" s="311"/>
    </row>
    <row r="9966" spans="3:3">
      <c r="C9966" s="311"/>
    </row>
    <row r="9967" spans="3:3">
      <c r="C9967" s="311"/>
    </row>
    <row r="9968" spans="3:3">
      <c r="C9968" s="311"/>
    </row>
    <row r="9969" spans="3:3">
      <c r="C9969" s="311"/>
    </row>
    <row r="9970" spans="3:3">
      <c r="C9970" s="311"/>
    </row>
    <row r="9971" spans="3:3">
      <c r="C9971" s="311"/>
    </row>
    <row r="9972" spans="3:3">
      <c r="C9972" s="311"/>
    </row>
    <row r="9973" spans="3:3">
      <c r="C9973" s="311"/>
    </row>
    <row r="9974" spans="3:3">
      <c r="C9974" s="311"/>
    </row>
    <row r="9975" spans="3:3">
      <c r="C9975" s="311"/>
    </row>
    <row r="9976" spans="3:3">
      <c r="C9976" s="311"/>
    </row>
    <row r="9977" spans="3:3">
      <c r="C9977" s="311"/>
    </row>
    <row r="9978" spans="3:3">
      <c r="C9978" s="311"/>
    </row>
    <row r="9979" spans="3:3">
      <c r="C9979" s="311"/>
    </row>
    <row r="9980" spans="3:3">
      <c r="C9980" s="311"/>
    </row>
    <row r="9981" spans="3:3">
      <c r="C9981" s="311"/>
    </row>
    <row r="9982" spans="3:3">
      <c r="C9982" s="311"/>
    </row>
    <row r="9983" spans="3:3">
      <c r="C9983" s="311"/>
    </row>
    <row r="9984" spans="3:3">
      <c r="C9984" s="311"/>
    </row>
    <row r="9985" spans="3:3">
      <c r="C9985" s="311"/>
    </row>
    <row r="9986" spans="3:3">
      <c r="C9986" s="311"/>
    </row>
    <row r="9987" spans="3:3">
      <c r="C9987" s="311"/>
    </row>
    <row r="9988" spans="3:3">
      <c r="C9988" s="311"/>
    </row>
    <row r="9989" spans="3:3">
      <c r="C9989" s="311"/>
    </row>
    <row r="9990" spans="3:3">
      <c r="C9990" s="311"/>
    </row>
    <row r="9991" spans="3:3">
      <c r="C9991" s="311"/>
    </row>
    <row r="9992" spans="3:3">
      <c r="C9992" s="311"/>
    </row>
    <row r="9993" spans="3:3">
      <c r="C9993" s="311"/>
    </row>
    <row r="9994" spans="3:3">
      <c r="C9994" s="311"/>
    </row>
    <row r="9995" spans="3:3">
      <c r="C9995" s="311"/>
    </row>
    <row r="9996" spans="3:3">
      <c r="C9996" s="311"/>
    </row>
    <row r="9997" spans="3:3">
      <c r="C9997" s="311"/>
    </row>
    <row r="9998" spans="3:3">
      <c r="C9998" s="311"/>
    </row>
    <row r="9999" spans="3:3">
      <c r="C9999" s="311"/>
    </row>
    <row r="10000" spans="3:3">
      <c r="C10000" s="311"/>
    </row>
  </sheetData>
  <sheetProtection formatRows="0"/>
  <sortState ref="A3:C167">
    <sortCondition ref="A4"/>
  </sortState>
  <phoneticPr fontId="3" type="noConversion"/>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6257" r:id="rId5" name="Button 1">
              <controlPr defaultSize="0" print="0" autoFill="0" autoPict="0" macro="[0]!Functions_Bid">
                <anchor moveWithCells="1" sizeWithCells="1">
                  <from>
                    <xdr:col>0</xdr:col>
                    <xdr:colOff>88900</xdr:colOff>
                    <xdr:row>1</xdr:row>
                    <xdr:rowOff>50800</xdr:rowOff>
                  </from>
                  <to>
                    <xdr:col>0</xdr:col>
                    <xdr:colOff>2260600</xdr:colOff>
                    <xdr:row>1</xdr:row>
                    <xdr:rowOff>298450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ivot_3_OD">
    <tabColor theme="9" tint="0.79998168889431442"/>
  </sheetPr>
  <dimension ref="A1:BH1000"/>
  <sheetViews>
    <sheetView zoomScale="60" zoomScaleNormal="60" workbookViewId="0"/>
  </sheetViews>
  <sheetFormatPr defaultRowHeight="17"/>
  <cols>
    <col min="1" max="1" width="17.9140625" bestFit="1" customWidth="1"/>
    <col min="2" max="3" width="12.33203125" style="37" bestFit="1" customWidth="1"/>
    <col min="4" max="5" width="12.33203125" bestFit="1" customWidth="1"/>
    <col min="6" max="6" width="32" bestFit="1" customWidth="1"/>
    <col min="7" max="7" width="34.5" bestFit="1" customWidth="1"/>
    <col min="8" max="10" width="8.58203125" customWidth="1"/>
    <col min="11" max="11" width="17.9140625" bestFit="1" customWidth="1"/>
    <col min="12" max="12" width="32.75" style="37" bestFit="1" customWidth="1"/>
    <col min="13" max="15" width="8.58203125" customWidth="1"/>
    <col min="16" max="16" width="33.4140625" bestFit="1" customWidth="1"/>
    <col min="17" max="17" width="13" style="37" bestFit="1" customWidth="1"/>
    <col min="18" max="21" width="8.58203125" style="37" customWidth="1"/>
    <col min="22" max="22" width="8.58203125" customWidth="1"/>
    <col min="23" max="23" width="33.4140625" bestFit="1" customWidth="1"/>
    <col min="24" max="24" width="13" bestFit="1" customWidth="1"/>
    <col min="25" max="29" width="8.58203125" customWidth="1"/>
    <col min="30" max="30" width="33.4140625" bestFit="1" customWidth="1"/>
    <col min="31" max="31" width="13" bestFit="1" customWidth="1"/>
    <col min="32" max="36" width="8.58203125" customWidth="1"/>
    <col min="37" max="37" width="33.4140625" bestFit="1" customWidth="1"/>
    <col min="38" max="38" width="13" bestFit="1" customWidth="1"/>
    <col min="39" max="52" width="8.58203125" customWidth="1"/>
  </cols>
  <sheetData>
    <row r="1" spans="1:60" ht="60" customHeight="1">
      <c r="A1" s="38" t="s">
        <v>183</v>
      </c>
      <c r="C1" s="39"/>
      <c r="D1" s="1"/>
      <c r="E1" s="251" t="s">
        <v>1377</v>
      </c>
      <c r="F1" s="1"/>
      <c r="K1" s="38" t="s">
        <v>183</v>
      </c>
      <c r="P1" s="38" t="s">
        <v>183</v>
      </c>
      <c r="W1" s="38" t="s">
        <v>183</v>
      </c>
      <c r="AD1" s="38" t="s">
        <v>183</v>
      </c>
      <c r="AK1" s="38" t="s">
        <v>183</v>
      </c>
    </row>
    <row r="2" spans="1:60">
      <c r="A2" s="335" t="s">
        <v>1324</v>
      </c>
      <c r="K2" s="335" t="s">
        <v>1325</v>
      </c>
      <c r="P2" s="335" t="s">
        <v>1949</v>
      </c>
      <c r="W2" s="335" t="s">
        <v>1948</v>
      </c>
      <c r="X2" s="37"/>
      <c r="Y2" s="37"/>
      <c r="AD2" s="335" t="s">
        <v>1950</v>
      </c>
      <c r="AE2" s="37"/>
      <c r="AF2" s="37"/>
      <c r="AK2" s="335" t="s">
        <v>1951</v>
      </c>
      <c r="AL2" s="37"/>
      <c r="AM2" s="37"/>
    </row>
    <row r="3" spans="1:60" ht="17.5" thickBot="1">
      <c r="B3"/>
      <c r="C3"/>
      <c r="F3" s="142" t="s">
        <v>747</v>
      </c>
      <c r="G3" s="37"/>
      <c r="H3" s="37"/>
      <c r="K3" s="3" t="s">
        <v>161</v>
      </c>
      <c r="L3" s="143" t="s">
        <v>1319</v>
      </c>
      <c r="P3" s="3" t="s">
        <v>1323</v>
      </c>
      <c r="Q3" s="3" t="s">
        <v>163</v>
      </c>
      <c r="R3"/>
      <c r="S3"/>
      <c r="T3"/>
      <c r="U3"/>
      <c r="W3" s="3" t="s">
        <v>1323</v>
      </c>
      <c r="X3" s="3" t="s">
        <v>163</v>
      </c>
      <c r="AD3" s="3" t="s">
        <v>1323</v>
      </c>
      <c r="AE3" s="3" t="s">
        <v>163</v>
      </c>
      <c r="AK3" s="3" t="s">
        <v>1323</v>
      </c>
      <c r="AL3" s="3" t="s">
        <v>163</v>
      </c>
    </row>
    <row r="4" spans="1:60">
      <c r="A4" s="3" t="s">
        <v>161</v>
      </c>
      <c r="B4" s="3" t="s">
        <v>1401</v>
      </c>
      <c r="C4" s="3" t="s">
        <v>153</v>
      </c>
      <c r="D4" s="3" t="s">
        <v>155</v>
      </c>
      <c r="E4" s="3" t="s">
        <v>157</v>
      </c>
      <c r="F4" t="s">
        <v>1319</v>
      </c>
      <c r="G4" t="s">
        <v>1320</v>
      </c>
      <c r="K4" s="331" t="s">
        <v>1942</v>
      </c>
      <c r="L4" s="317"/>
      <c r="P4" s="3" t="s">
        <v>161</v>
      </c>
      <c r="Q4" s="143" t="s">
        <v>162</v>
      </c>
      <c r="R4"/>
      <c r="S4"/>
      <c r="T4"/>
      <c r="U4"/>
      <c r="W4" s="3" t="s">
        <v>161</v>
      </c>
      <c r="X4" s="143" t="s">
        <v>162</v>
      </c>
      <c r="AD4" s="3" t="s">
        <v>161</v>
      </c>
      <c r="AE4" s="143" t="s">
        <v>162</v>
      </c>
      <c r="AL4" s="143" t="s">
        <v>162</v>
      </c>
    </row>
    <row r="5" spans="1:60" ht="17.5" thickBot="1">
      <c r="A5" s="358" t="s">
        <v>1942</v>
      </c>
      <c r="B5" s="359"/>
      <c r="C5" s="359"/>
      <c r="D5" s="359"/>
      <c r="E5" s="359"/>
      <c r="F5" s="360"/>
      <c r="G5" s="361"/>
      <c r="H5" s="311"/>
      <c r="K5" s="332" t="s">
        <v>1942</v>
      </c>
      <c r="L5" s="317"/>
      <c r="O5" s="311"/>
      <c r="P5" s="334" t="s">
        <v>162</v>
      </c>
      <c r="Q5" s="311"/>
      <c r="R5"/>
      <c r="S5"/>
      <c r="T5"/>
      <c r="U5" s="311"/>
      <c r="V5" s="311"/>
      <c r="W5" s="4" t="s">
        <v>162</v>
      </c>
      <c r="X5" s="311"/>
      <c r="AB5" s="311"/>
      <c r="AD5" s="334" t="s">
        <v>162</v>
      </c>
      <c r="AE5" s="311"/>
      <c r="AI5" s="311"/>
      <c r="AK5" s="3" t="s">
        <v>161</v>
      </c>
      <c r="AL5" s="143"/>
    </row>
    <row r="6" spans="1:60">
      <c r="A6" s="362" t="s">
        <v>1942</v>
      </c>
      <c r="B6" s="352"/>
      <c r="C6" s="352"/>
      <c r="D6" s="352"/>
      <c r="E6" s="352"/>
      <c r="F6" s="363"/>
      <c r="G6" s="353"/>
      <c r="H6" s="311"/>
      <c r="K6" s="333" t="s">
        <v>1942</v>
      </c>
      <c r="L6" s="317"/>
      <c r="O6" s="311"/>
      <c r="Q6"/>
      <c r="R6"/>
      <c r="S6"/>
      <c r="T6"/>
      <c r="U6" s="311"/>
      <c r="V6" s="311"/>
      <c r="AB6" s="311"/>
      <c r="AI6" s="311"/>
      <c r="AJ6" s="311"/>
      <c r="AK6" s="334" t="s">
        <v>162</v>
      </c>
      <c r="AL6" s="311"/>
      <c r="BA6" s="311"/>
      <c r="BB6" s="311"/>
      <c r="BC6" s="311"/>
      <c r="BD6" s="311"/>
      <c r="BE6" s="311"/>
      <c r="BF6" s="311"/>
      <c r="BG6" s="311"/>
      <c r="BH6" s="311"/>
    </row>
    <row r="7" spans="1:60">
      <c r="A7" s="364" t="s">
        <v>1942</v>
      </c>
      <c r="B7" s="4" t="s">
        <v>1942</v>
      </c>
      <c r="C7" s="4" t="s">
        <v>1942</v>
      </c>
      <c r="D7" s="4" t="s">
        <v>1942</v>
      </c>
      <c r="E7" s="4" t="s">
        <v>1942</v>
      </c>
      <c r="F7" s="365"/>
      <c r="G7" s="366"/>
      <c r="H7" s="311"/>
      <c r="K7" s="331" t="s">
        <v>162</v>
      </c>
      <c r="L7" s="317"/>
      <c r="O7" s="311"/>
      <c r="Q7"/>
      <c r="R7"/>
      <c r="S7"/>
      <c r="T7"/>
      <c r="U7" s="311"/>
      <c r="V7" s="311"/>
      <c r="AB7" s="311"/>
      <c r="AI7" s="311"/>
      <c r="AJ7" s="311"/>
      <c r="BA7" s="311"/>
      <c r="BB7" s="311"/>
      <c r="BC7" s="311"/>
      <c r="BD7" s="311"/>
      <c r="BE7" s="311"/>
      <c r="BF7" s="311"/>
      <c r="BG7" s="311"/>
      <c r="BH7" s="311"/>
    </row>
    <row r="8" spans="1:60">
      <c r="A8" s="4" t="s">
        <v>162</v>
      </c>
      <c r="B8"/>
      <c r="C8"/>
      <c r="F8" s="317"/>
      <c r="G8" s="311"/>
      <c r="H8" s="311"/>
      <c r="L8"/>
      <c r="O8" s="311"/>
      <c r="Q8"/>
      <c r="R8"/>
      <c r="S8"/>
      <c r="T8"/>
      <c r="U8" s="311"/>
      <c r="V8" s="311"/>
      <c r="AB8" s="311"/>
      <c r="AI8" s="311"/>
      <c r="AJ8" s="311"/>
      <c r="BA8" s="311"/>
      <c r="BB8" s="311"/>
      <c r="BC8" s="311"/>
      <c r="BD8" s="311"/>
      <c r="BE8" s="311"/>
      <c r="BF8" s="311"/>
      <c r="BG8" s="311"/>
      <c r="BH8" s="311"/>
    </row>
    <row r="9" spans="1:60">
      <c r="B9"/>
      <c r="C9"/>
      <c r="H9" s="311"/>
      <c r="L9"/>
      <c r="O9" s="311"/>
      <c r="Q9"/>
      <c r="R9"/>
      <c r="S9"/>
      <c r="T9"/>
      <c r="U9" s="311"/>
      <c r="V9" s="311"/>
      <c r="AB9" s="311"/>
      <c r="AI9" s="311"/>
      <c r="AJ9" s="311"/>
      <c r="BA9" s="311"/>
      <c r="BB9" s="311"/>
      <c r="BC9" s="311"/>
      <c r="BD9" s="311"/>
      <c r="BE9" s="311"/>
      <c r="BF9" s="311"/>
      <c r="BG9" s="311"/>
      <c r="BH9" s="311"/>
    </row>
    <row r="10" spans="1:60">
      <c r="B10"/>
      <c r="C10"/>
      <c r="H10" s="311"/>
      <c r="L10"/>
      <c r="O10" s="311"/>
      <c r="Q10"/>
      <c r="R10"/>
      <c r="S10"/>
      <c r="T10"/>
      <c r="U10" s="311"/>
      <c r="V10" s="311"/>
      <c r="AB10" s="311"/>
      <c r="AI10" s="311"/>
      <c r="AJ10" s="311"/>
      <c r="BA10" s="311"/>
      <c r="BB10" s="311"/>
      <c r="BC10" s="311"/>
      <c r="BD10" s="311"/>
      <c r="BE10" s="311"/>
      <c r="BF10" s="311"/>
      <c r="BG10" s="311"/>
      <c r="BH10" s="311"/>
    </row>
    <row r="11" spans="1:60">
      <c r="B11"/>
      <c r="C11"/>
      <c r="H11" s="311"/>
      <c r="L11"/>
      <c r="O11" s="311"/>
      <c r="Q11"/>
      <c r="R11"/>
      <c r="S11"/>
      <c r="T11"/>
      <c r="U11" s="311"/>
      <c r="V11" s="311"/>
      <c r="AB11" s="311"/>
      <c r="AI11" s="311"/>
      <c r="AJ11" s="311"/>
      <c r="BA11" s="311"/>
      <c r="BB11" s="311"/>
      <c r="BC11" s="311"/>
      <c r="BD11" s="311"/>
      <c r="BE11" s="311"/>
      <c r="BF11" s="311"/>
      <c r="BG11" s="311"/>
      <c r="BH11" s="311"/>
    </row>
    <row r="12" spans="1:60">
      <c r="B12"/>
      <c r="C12"/>
      <c r="H12" s="311"/>
      <c r="L12"/>
      <c r="O12" s="311"/>
      <c r="Q12"/>
      <c r="R12"/>
      <c r="S12"/>
      <c r="T12"/>
      <c r="U12" s="311"/>
      <c r="V12" s="311"/>
      <c r="AB12" s="311"/>
      <c r="AI12" s="311"/>
      <c r="AJ12" s="311"/>
      <c r="BA12" s="311"/>
      <c r="BB12" s="311"/>
      <c r="BC12" s="311"/>
      <c r="BD12" s="311"/>
      <c r="BE12" s="311"/>
      <c r="BF12" s="311"/>
      <c r="BG12" s="311"/>
      <c r="BH12" s="311"/>
    </row>
    <row r="13" spans="1:60">
      <c r="B13"/>
      <c r="C13"/>
      <c r="H13" s="311"/>
      <c r="L13"/>
      <c r="O13" s="311"/>
      <c r="Q13"/>
      <c r="R13"/>
      <c r="S13"/>
      <c r="T13"/>
      <c r="U13" s="311"/>
      <c r="V13" s="311"/>
      <c r="AB13" s="311"/>
      <c r="AI13" s="311"/>
      <c r="AJ13" s="311"/>
      <c r="BA13" s="311"/>
      <c r="BB13" s="311"/>
      <c r="BC13" s="311"/>
      <c r="BD13" s="311"/>
      <c r="BE13" s="311"/>
      <c r="BF13" s="311"/>
      <c r="BG13" s="311"/>
      <c r="BH13" s="311"/>
    </row>
    <row r="14" spans="1:60">
      <c r="B14"/>
      <c r="C14"/>
      <c r="H14" s="311"/>
      <c r="L14"/>
      <c r="O14" s="311"/>
      <c r="Q14"/>
      <c r="R14"/>
      <c r="S14"/>
      <c r="T14"/>
      <c r="U14" s="311"/>
      <c r="V14" s="311"/>
      <c r="AB14" s="311"/>
      <c r="AI14" s="311"/>
      <c r="AJ14" s="311"/>
      <c r="BA14" s="311"/>
      <c r="BB14" s="311"/>
      <c r="BC14" s="311"/>
      <c r="BD14" s="311"/>
      <c r="BE14" s="311"/>
      <c r="BF14" s="311"/>
      <c r="BG14" s="311"/>
      <c r="BH14" s="311"/>
    </row>
    <row r="15" spans="1:60">
      <c r="B15"/>
      <c r="C15"/>
      <c r="H15" s="311"/>
      <c r="L15"/>
      <c r="O15" s="311"/>
      <c r="Q15"/>
      <c r="R15"/>
      <c r="S15"/>
      <c r="T15"/>
      <c r="U15" s="311"/>
      <c r="V15" s="311"/>
      <c r="AB15" s="311"/>
      <c r="AI15" s="311"/>
      <c r="AJ15" s="311"/>
      <c r="BA15" s="311"/>
      <c r="BB15" s="311"/>
      <c r="BC15" s="311"/>
      <c r="BD15" s="311"/>
      <c r="BE15" s="311"/>
      <c r="BF15" s="311"/>
      <c r="BG15" s="311"/>
      <c r="BH15" s="311"/>
    </row>
    <row r="16" spans="1:60">
      <c r="B16"/>
      <c r="C16"/>
      <c r="H16" s="311"/>
      <c r="L16"/>
      <c r="O16" s="311"/>
      <c r="Q16"/>
      <c r="R16"/>
      <c r="S16"/>
      <c r="T16"/>
      <c r="U16" s="311"/>
      <c r="V16" s="311"/>
      <c r="AB16" s="311"/>
      <c r="AI16" s="311"/>
      <c r="AJ16" s="311"/>
      <c r="BA16" s="311"/>
      <c r="BB16" s="311"/>
      <c r="BC16" s="311"/>
      <c r="BD16" s="311"/>
      <c r="BE16" s="311"/>
      <c r="BF16" s="311"/>
      <c r="BG16" s="311"/>
      <c r="BH16" s="311"/>
    </row>
    <row r="17" spans="2:60">
      <c r="B17"/>
      <c r="C17"/>
      <c r="H17" s="311"/>
      <c r="L17"/>
      <c r="O17" s="311"/>
      <c r="Q17"/>
      <c r="R17"/>
      <c r="S17"/>
      <c r="T17"/>
      <c r="U17" s="311"/>
      <c r="V17" s="311"/>
      <c r="AB17" s="311"/>
      <c r="AI17" s="311"/>
      <c r="AJ17" s="311"/>
      <c r="BA17" s="311"/>
      <c r="BB17" s="311"/>
      <c r="BC17" s="311"/>
      <c r="BD17" s="311"/>
      <c r="BE17" s="311"/>
      <c r="BF17" s="311"/>
      <c r="BG17" s="311"/>
      <c r="BH17" s="311"/>
    </row>
    <row r="18" spans="2:60">
      <c r="B18"/>
      <c r="C18"/>
      <c r="H18" s="311"/>
      <c r="L18"/>
      <c r="O18" s="311"/>
      <c r="Q18"/>
      <c r="R18"/>
      <c r="S18"/>
      <c r="T18"/>
      <c r="U18" s="311"/>
      <c r="V18" s="311"/>
      <c r="AB18" s="311"/>
      <c r="AI18" s="311"/>
      <c r="AJ18" s="311"/>
      <c r="BA18" s="311"/>
      <c r="BB18" s="311"/>
      <c r="BC18" s="311"/>
      <c r="BD18" s="311"/>
      <c r="BE18" s="311"/>
      <c r="BF18" s="311"/>
      <c r="BG18" s="311"/>
      <c r="BH18" s="311"/>
    </row>
    <row r="19" spans="2:60">
      <c r="B19"/>
      <c r="C19"/>
      <c r="H19" s="311"/>
      <c r="L19"/>
      <c r="O19" s="311"/>
      <c r="Q19"/>
      <c r="R19"/>
      <c r="S19"/>
      <c r="T19"/>
      <c r="U19" s="311"/>
      <c r="V19" s="311"/>
      <c r="AB19" s="311"/>
      <c r="AI19" s="311"/>
      <c r="AJ19" s="311"/>
      <c r="BA19" s="311"/>
      <c r="BB19" s="311"/>
      <c r="BC19" s="311"/>
      <c r="BD19" s="311"/>
      <c r="BE19" s="311"/>
      <c r="BF19" s="311"/>
      <c r="BG19" s="311"/>
      <c r="BH19" s="311"/>
    </row>
    <row r="20" spans="2:60">
      <c r="B20"/>
      <c r="C20"/>
      <c r="H20" s="311"/>
      <c r="L20"/>
      <c r="O20" s="311"/>
      <c r="Q20"/>
      <c r="R20"/>
      <c r="S20"/>
      <c r="T20"/>
      <c r="U20" s="311"/>
      <c r="V20" s="311"/>
      <c r="AB20" s="311"/>
      <c r="AI20" s="311"/>
      <c r="AJ20" s="311"/>
      <c r="BA20" s="311"/>
      <c r="BB20" s="311"/>
      <c r="BC20" s="311"/>
      <c r="BD20" s="311"/>
      <c r="BE20" s="311"/>
      <c r="BF20" s="311"/>
      <c r="BG20" s="311"/>
      <c r="BH20" s="311"/>
    </row>
    <row r="21" spans="2:60">
      <c r="B21"/>
      <c r="C21"/>
      <c r="H21" s="311"/>
      <c r="L21"/>
      <c r="O21" s="311"/>
      <c r="Q21"/>
      <c r="R21"/>
      <c r="S21"/>
      <c r="T21"/>
      <c r="U21" s="311"/>
      <c r="V21" s="311"/>
      <c r="AB21" s="311"/>
      <c r="AI21" s="311"/>
      <c r="AJ21" s="311"/>
      <c r="BA21" s="311"/>
      <c r="BB21" s="311"/>
      <c r="BC21" s="311"/>
      <c r="BD21" s="311"/>
      <c r="BE21" s="311"/>
      <c r="BF21" s="311"/>
      <c r="BG21" s="311"/>
      <c r="BH21" s="311"/>
    </row>
    <row r="22" spans="2:60">
      <c r="B22"/>
      <c r="C22"/>
      <c r="H22" s="311"/>
      <c r="L22"/>
      <c r="O22" s="311"/>
      <c r="Q22"/>
      <c r="R22"/>
      <c r="S22"/>
      <c r="T22"/>
      <c r="U22" s="311"/>
      <c r="V22" s="311"/>
      <c r="AB22" s="311"/>
      <c r="AI22" s="311"/>
      <c r="AJ22" s="311"/>
      <c r="BA22" s="311"/>
      <c r="BB22" s="311"/>
      <c r="BC22" s="311"/>
      <c r="BD22" s="311"/>
      <c r="BE22" s="311"/>
      <c r="BF22" s="311"/>
      <c r="BG22" s="311"/>
      <c r="BH22" s="311"/>
    </row>
    <row r="23" spans="2:60">
      <c r="B23"/>
      <c r="C23"/>
      <c r="H23" s="311"/>
      <c r="L23"/>
      <c r="O23" s="311"/>
      <c r="Q23"/>
      <c r="R23"/>
      <c r="S23"/>
      <c r="T23"/>
      <c r="U23" s="311"/>
      <c r="V23" s="311"/>
      <c r="AB23" s="311"/>
      <c r="AI23" s="311"/>
      <c r="AJ23" s="311"/>
      <c r="BA23" s="311"/>
      <c r="BB23" s="311"/>
      <c r="BC23" s="311"/>
      <c r="BD23" s="311"/>
      <c r="BE23" s="311"/>
      <c r="BF23" s="311"/>
      <c r="BG23" s="311"/>
      <c r="BH23" s="311"/>
    </row>
    <row r="24" spans="2:60">
      <c r="B24"/>
      <c r="C24"/>
      <c r="H24" s="311"/>
      <c r="L24"/>
      <c r="O24" s="311"/>
      <c r="Q24"/>
      <c r="R24"/>
      <c r="S24"/>
      <c r="T24"/>
      <c r="U24" s="311"/>
      <c r="V24" s="311"/>
      <c r="AB24" s="311"/>
      <c r="AI24" s="311"/>
      <c r="AJ24" s="311"/>
      <c r="BA24" s="311"/>
      <c r="BB24" s="311"/>
      <c r="BC24" s="311"/>
      <c r="BD24" s="311"/>
      <c r="BE24" s="311"/>
      <c r="BF24" s="311"/>
      <c r="BG24" s="311"/>
      <c r="BH24" s="311"/>
    </row>
    <row r="25" spans="2:60">
      <c r="B25"/>
      <c r="C25"/>
      <c r="H25" s="311"/>
      <c r="L25"/>
      <c r="O25" s="311"/>
      <c r="Q25"/>
      <c r="R25"/>
      <c r="S25"/>
      <c r="T25"/>
      <c r="U25" s="311"/>
      <c r="V25" s="311"/>
      <c r="AB25" s="311"/>
      <c r="AI25" s="311"/>
      <c r="AJ25" s="311"/>
      <c r="BA25" s="311"/>
      <c r="BB25" s="311"/>
      <c r="BC25" s="311"/>
      <c r="BD25" s="311"/>
      <c r="BE25" s="311"/>
      <c r="BF25" s="311"/>
      <c r="BG25" s="311"/>
      <c r="BH25" s="311"/>
    </row>
    <row r="26" spans="2:60">
      <c r="B26"/>
      <c r="C26"/>
      <c r="H26" s="311"/>
      <c r="L26"/>
      <c r="O26" s="311"/>
      <c r="Q26"/>
      <c r="R26"/>
      <c r="S26"/>
      <c r="T26"/>
      <c r="U26" s="311"/>
      <c r="V26" s="311"/>
      <c r="AB26" s="311"/>
      <c r="AI26" s="311"/>
      <c r="AJ26" s="311"/>
      <c r="BA26" s="311"/>
      <c r="BB26" s="311"/>
      <c r="BC26" s="311"/>
      <c r="BD26" s="311"/>
      <c r="BE26" s="311"/>
      <c r="BF26" s="311"/>
      <c r="BG26" s="311"/>
      <c r="BH26" s="311"/>
    </row>
    <row r="27" spans="2:60">
      <c r="B27"/>
      <c r="C27"/>
      <c r="H27" s="311"/>
      <c r="K27" s="317"/>
      <c r="L27" s="317"/>
      <c r="O27" s="311"/>
      <c r="Q27"/>
      <c r="R27"/>
      <c r="S27"/>
      <c r="T27"/>
      <c r="U27" s="311"/>
      <c r="V27" s="311"/>
      <c r="AB27" s="311"/>
      <c r="AI27" s="311"/>
      <c r="AJ27" s="311"/>
      <c r="BA27" s="311"/>
      <c r="BB27" s="311"/>
      <c r="BC27" s="311"/>
      <c r="BD27" s="311"/>
      <c r="BE27" s="311"/>
      <c r="BF27" s="311"/>
      <c r="BG27" s="311"/>
      <c r="BH27" s="311"/>
    </row>
    <row r="28" spans="2:60">
      <c r="B28"/>
      <c r="C28"/>
      <c r="H28" s="311"/>
      <c r="K28" s="317"/>
      <c r="L28" s="317"/>
      <c r="O28" s="311"/>
      <c r="Q28"/>
      <c r="R28"/>
      <c r="S28"/>
      <c r="T28"/>
      <c r="U28" s="311"/>
      <c r="V28" s="311"/>
      <c r="AB28" s="311"/>
      <c r="AI28" s="311"/>
      <c r="AJ28" s="311"/>
      <c r="BA28" s="311"/>
      <c r="BB28" s="311"/>
      <c r="BC28" s="311"/>
      <c r="BD28" s="311"/>
      <c r="BE28" s="311"/>
      <c r="BF28" s="311"/>
      <c r="BG28" s="311"/>
      <c r="BH28" s="311"/>
    </row>
    <row r="29" spans="2:60">
      <c r="B29"/>
      <c r="C29"/>
      <c r="H29" s="311"/>
      <c r="K29" s="317"/>
      <c r="L29" s="317"/>
      <c r="O29" s="311"/>
      <c r="Q29"/>
      <c r="R29"/>
      <c r="S29"/>
      <c r="T29"/>
      <c r="U29" s="311"/>
      <c r="V29" s="311"/>
      <c r="AB29" s="311"/>
      <c r="AI29" s="311"/>
      <c r="AJ29" s="311"/>
      <c r="BA29" s="311"/>
      <c r="BB29" s="311"/>
      <c r="BC29" s="311"/>
      <c r="BD29" s="311"/>
      <c r="BE29" s="311"/>
      <c r="BF29" s="311"/>
      <c r="BG29" s="311"/>
      <c r="BH29" s="311"/>
    </row>
    <row r="30" spans="2:60">
      <c r="B30"/>
      <c r="C30"/>
      <c r="H30" s="311"/>
      <c r="K30" s="317"/>
      <c r="L30" s="317"/>
      <c r="O30" s="311"/>
      <c r="Q30"/>
      <c r="R30"/>
      <c r="S30"/>
      <c r="T30"/>
      <c r="U30" s="311"/>
      <c r="V30" s="311"/>
      <c r="AB30" s="311"/>
      <c r="AI30" s="311"/>
      <c r="AJ30" s="311"/>
      <c r="BA30" s="311"/>
      <c r="BB30" s="311"/>
      <c r="BC30" s="311"/>
      <c r="BD30" s="311"/>
      <c r="BE30" s="311"/>
      <c r="BF30" s="311"/>
      <c r="BG30" s="311"/>
      <c r="BH30" s="311"/>
    </row>
    <row r="31" spans="2:60">
      <c r="B31"/>
      <c r="C31"/>
      <c r="H31" s="311"/>
      <c r="K31" s="317"/>
      <c r="L31" s="317"/>
      <c r="O31" s="311"/>
      <c r="Q31"/>
      <c r="R31"/>
      <c r="S31"/>
      <c r="T31"/>
      <c r="U31" s="311"/>
      <c r="V31" s="311"/>
      <c r="AB31" s="311"/>
      <c r="AI31" s="311"/>
      <c r="AJ31" s="311"/>
      <c r="BA31" s="311"/>
      <c r="BB31" s="311"/>
      <c r="BC31" s="311"/>
      <c r="BD31" s="311"/>
      <c r="BE31" s="311"/>
      <c r="BF31" s="311"/>
      <c r="BG31" s="311"/>
      <c r="BH31" s="311"/>
    </row>
    <row r="32" spans="2:60">
      <c r="B32"/>
      <c r="C32"/>
      <c r="F32" s="317"/>
      <c r="G32" s="311"/>
      <c r="H32" s="311"/>
      <c r="K32" s="317"/>
      <c r="L32" s="317"/>
      <c r="O32" s="311"/>
      <c r="Q32"/>
      <c r="R32"/>
      <c r="S32"/>
      <c r="T32"/>
      <c r="U32" s="311"/>
      <c r="V32" s="311"/>
      <c r="AB32" s="311"/>
      <c r="AI32" s="311"/>
      <c r="AJ32" s="311"/>
      <c r="BA32" s="311"/>
      <c r="BB32" s="311"/>
      <c r="BC32" s="311"/>
      <c r="BD32" s="311"/>
      <c r="BE32" s="311"/>
      <c r="BF32" s="311"/>
      <c r="BG32" s="311"/>
      <c r="BH32" s="311"/>
    </row>
    <row r="33" spans="2:60">
      <c r="B33"/>
      <c r="C33"/>
      <c r="F33" s="317"/>
      <c r="G33" s="311"/>
      <c r="H33" s="311"/>
      <c r="K33" s="317"/>
      <c r="L33" s="317"/>
      <c r="O33" s="311"/>
      <c r="Q33"/>
      <c r="R33"/>
      <c r="S33"/>
      <c r="T33"/>
      <c r="U33" s="311"/>
      <c r="V33" s="311"/>
      <c r="AB33" s="311"/>
      <c r="AI33" s="311"/>
      <c r="AJ33" s="311"/>
      <c r="BA33" s="311"/>
      <c r="BB33" s="311"/>
      <c r="BC33" s="311"/>
      <c r="BD33" s="311"/>
      <c r="BE33" s="311"/>
      <c r="BF33" s="311"/>
      <c r="BG33" s="311"/>
      <c r="BH33" s="311"/>
    </row>
    <row r="34" spans="2:60" ht="17.5" thickBot="1">
      <c r="B34"/>
      <c r="C34"/>
      <c r="F34" s="317"/>
      <c r="G34" s="311"/>
      <c r="H34" s="311"/>
      <c r="K34" s="317"/>
      <c r="L34" s="317"/>
      <c r="O34" s="311"/>
      <c r="Q34"/>
      <c r="R34"/>
      <c r="S34"/>
      <c r="T34"/>
      <c r="U34" s="311"/>
      <c r="V34" s="311"/>
      <c r="AB34" s="311"/>
      <c r="AI34" s="311"/>
      <c r="AJ34" s="311"/>
      <c r="BA34" s="311"/>
      <c r="BB34" s="311"/>
      <c r="BC34" s="311"/>
      <c r="BD34" s="311"/>
      <c r="BE34" s="311"/>
      <c r="BF34" s="311"/>
      <c r="BG34" s="311"/>
      <c r="BH34" s="311"/>
    </row>
    <row r="35" spans="2:60">
      <c r="B35"/>
      <c r="C35"/>
      <c r="F35" s="317"/>
      <c r="G35" s="311"/>
      <c r="H35" s="311"/>
      <c r="K35" s="317"/>
      <c r="L35" s="317"/>
      <c r="O35" s="311"/>
      <c r="Q35"/>
      <c r="R35"/>
      <c r="S35"/>
      <c r="T35"/>
      <c r="U35" s="311"/>
      <c r="V35" s="311"/>
      <c r="AB35" s="311"/>
      <c r="AI35" s="311"/>
      <c r="AJ35" s="311"/>
      <c r="BA35" s="311"/>
      <c r="BB35" s="311"/>
      <c r="BC35" s="311"/>
      <c r="BD35" s="311"/>
      <c r="BE35" s="311"/>
      <c r="BF35" s="311"/>
      <c r="BG35" s="311"/>
      <c r="BH35" s="311"/>
    </row>
    <row r="36" spans="2:60">
      <c r="B36"/>
      <c r="C36"/>
      <c r="F36" s="317"/>
      <c r="G36" s="311"/>
      <c r="H36" s="311"/>
      <c r="K36" s="317"/>
      <c r="L36" s="317"/>
      <c r="O36" s="311"/>
      <c r="Q36"/>
      <c r="R36"/>
      <c r="S36"/>
      <c r="T36"/>
      <c r="U36" s="311"/>
      <c r="V36" s="311"/>
      <c r="AB36" s="311"/>
      <c r="AI36" s="311"/>
      <c r="AJ36" s="311"/>
      <c r="BA36" s="311"/>
      <c r="BB36" s="311"/>
      <c r="BC36" s="311"/>
      <c r="BD36" s="311"/>
      <c r="BE36" s="311"/>
      <c r="BF36" s="311"/>
      <c r="BG36" s="311"/>
      <c r="BH36" s="311"/>
    </row>
    <row r="37" spans="2:60">
      <c r="B37"/>
      <c r="C37"/>
      <c r="F37" s="317"/>
      <c r="G37" s="311"/>
      <c r="H37" s="311"/>
      <c r="K37" s="317"/>
      <c r="L37" s="317"/>
      <c r="O37" s="311"/>
      <c r="Q37"/>
      <c r="R37"/>
      <c r="S37"/>
      <c r="T37"/>
      <c r="U37" s="311"/>
      <c r="V37" s="311"/>
      <c r="AB37" s="311"/>
      <c r="AI37" s="311"/>
      <c r="AJ37" s="311"/>
      <c r="BA37" s="311"/>
      <c r="BB37" s="311"/>
      <c r="BC37" s="311"/>
      <c r="BD37" s="311"/>
      <c r="BE37" s="311"/>
      <c r="BF37" s="311"/>
      <c r="BG37" s="311"/>
      <c r="BH37" s="311"/>
    </row>
    <row r="38" spans="2:60">
      <c r="B38"/>
      <c r="C38"/>
      <c r="F38" s="317"/>
      <c r="G38" s="311"/>
      <c r="H38" s="311"/>
      <c r="K38" s="317"/>
      <c r="L38" s="317"/>
      <c r="O38" s="311"/>
      <c r="Q38"/>
      <c r="R38"/>
      <c r="S38"/>
      <c r="T38"/>
      <c r="U38" s="311"/>
      <c r="V38" s="311"/>
      <c r="AB38" s="311"/>
      <c r="AI38" s="311"/>
      <c r="AJ38" s="311"/>
      <c r="BA38" s="311"/>
      <c r="BB38" s="311"/>
      <c r="BC38" s="311"/>
      <c r="BD38" s="311"/>
      <c r="BE38" s="311"/>
      <c r="BF38" s="311"/>
      <c r="BG38" s="311"/>
      <c r="BH38" s="311"/>
    </row>
    <row r="39" spans="2:60">
      <c r="B39"/>
      <c r="C39"/>
      <c r="F39" s="317"/>
      <c r="G39" s="311"/>
      <c r="H39" s="311"/>
      <c r="K39" s="317"/>
      <c r="L39" s="317"/>
      <c r="O39" s="311"/>
      <c r="Q39"/>
      <c r="R39"/>
      <c r="S39"/>
      <c r="T39"/>
      <c r="U39" s="311"/>
      <c r="V39" s="311"/>
      <c r="AB39" s="311"/>
      <c r="AI39" s="311"/>
      <c r="AJ39" s="311"/>
      <c r="BA39" s="311"/>
      <c r="BB39" s="311"/>
      <c r="BC39" s="311"/>
      <c r="BD39" s="311"/>
      <c r="BE39" s="311"/>
      <c r="BF39" s="311"/>
      <c r="BG39" s="311"/>
      <c r="BH39" s="311"/>
    </row>
    <row r="40" spans="2:60">
      <c r="B40"/>
      <c r="C40"/>
      <c r="F40" s="317"/>
      <c r="G40" s="311"/>
      <c r="H40" s="311"/>
      <c r="K40" s="317"/>
      <c r="L40" s="317"/>
      <c r="O40" s="311"/>
      <c r="Q40"/>
      <c r="R40"/>
      <c r="S40"/>
      <c r="T40"/>
      <c r="U40" s="311"/>
      <c r="V40" s="311"/>
      <c r="AB40" s="311"/>
      <c r="AI40" s="311"/>
      <c r="AJ40" s="311"/>
      <c r="BA40" s="311"/>
      <c r="BB40" s="311"/>
      <c r="BC40" s="311"/>
      <c r="BD40" s="311"/>
      <c r="BE40" s="311"/>
      <c r="BF40" s="311"/>
      <c r="BG40" s="311"/>
      <c r="BH40" s="311"/>
    </row>
    <row r="41" spans="2:60">
      <c r="B41"/>
      <c r="C41"/>
      <c r="F41" s="317"/>
      <c r="G41" s="311"/>
      <c r="H41" s="311"/>
      <c r="K41" s="317"/>
      <c r="L41" s="317"/>
      <c r="O41" s="311"/>
      <c r="Q41"/>
      <c r="R41"/>
      <c r="S41"/>
      <c r="T41"/>
      <c r="U41" s="311"/>
      <c r="V41" s="311"/>
      <c r="AB41" s="311"/>
      <c r="AI41" s="311"/>
      <c r="AJ41" s="311"/>
      <c r="BA41" s="311"/>
      <c r="BB41" s="311"/>
      <c r="BC41" s="311"/>
      <c r="BD41" s="311"/>
      <c r="BE41" s="311"/>
      <c r="BF41" s="311"/>
      <c r="BG41" s="311"/>
      <c r="BH41" s="311"/>
    </row>
    <row r="42" spans="2:60">
      <c r="B42"/>
      <c r="C42"/>
      <c r="F42" s="317"/>
      <c r="G42" s="311"/>
      <c r="H42" s="311"/>
      <c r="K42" s="317"/>
      <c r="L42" s="317"/>
      <c r="O42" s="311"/>
      <c r="Q42"/>
      <c r="R42"/>
      <c r="S42"/>
      <c r="T42"/>
      <c r="U42" s="311"/>
      <c r="V42" s="311"/>
      <c r="AB42" s="311"/>
      <c r="AI42" s="311"/>
      <c r="AJ42" s="311"/>
      <c r="BA42" s="311"/>
      <c r="BB42" s="311"/>
      <c r="BC42" s="311"/>
      <c r="BD42" s="311"/>
      <c r="BE42" s="311"/>
      <c r="BF42" s="311"/>
      <c r="BG42" s="311"/>
      <c r="BH42" s="311"/>
    </row>
    <row r="43" spans="2:60">
      <c r="B43"/>
      <c r="C43"/>
      <c r="F43" s="317"/>
      <c r="G43" s="311"/>
      <c r="H43" s="311"/>
      <c r="K43" s="317"/>
      <c r="L43" s="317"/>
      <c r="O43" s="311"/>
      <c r="Q43"/>
      <c r="R43"/>
      <c r="S43"/>
      <c r="T43"/>
      <c r="U43" s="311"/>
      <c r="V43" s="311"/>
      <c r="AB43" s="311"/>
      <c r="AI43" s="311"/>
      <c r="AJ43" s="311"/>
      <c r="BA43" s="311"/>
      <c r="BB43" s="311"/>
      <c r="BC43" s="311"/>
      <c r="BD43" s="311"/>
      <c r="BE43" s="311"/>
      <c r="BF43" s="311"/>
      <c r="BG43" s="311"/>
      <c r="BH43" s="311"/>
    </row>
    <row r="44" spans="2:60">
      <c r="B44"/>
      <c r="C44"/>
      <c r="F44" s="317"/>
      <c r="G44" s="311"/>
      <c r="H44" s="311"/>
      <c r="K44" s="317"/>
      <c r="L44" s="317"/>
      <c r="O44" s="311"/>
      <c r="Q44"/>
      <c r="R44"/>
      <c r="S44"/>
      <c r="T44"/>
      <c r="U44" s="311"/>
      <c r="V44" s="311"/>
      <c r="AB44" s="311"/>
      <c r="AI44" s="311"/>
      <c r="AJ44" s="311"/>
      <c r="BA44" s="311"/>
      <c r="BB44" s="311"/>
      <c r="BC44" s="311"/>
      <c r="BD44" s="311"/>
      <c r="BE44" s="311"/>
      <c r="BF44" s="311"/>
      <c r="BG44" s="311"/>
      <c r="BH44" s="311"/>
    </row>
    <row r="45" spans="2:60">
      <c r="B45"/>
      <c r="C45"/>
      <c r="F45" s="317"/>
      <c r="G45" s="311"/>
      <c r="H45" s="311"/>
      <c r="K45" s="317"/>
      <c r="L45" s="317"/>
      <c r="O45" s="311"/>
      <c r="Q45"/>
      <c r="R45"/>
      <c r="S45"/>
      <c r="T45"/>
      <c r="U45" s="311"/>
      <c r="V45" s="311"/>
      <c r="AB45" s="311"/>
      <c r="AI45" s="311"/>
      <c r="AJ45" s="311"/>
      <c r="BA45" s="311"/>
      <c r="BB45" s="311"/>
      <c r="BC45" s="311"/>
      <c r="BD45" s="311"/>
      <c r="BE45" s="311"/>
      <c r="BF45" s="311"/>
      <c r="BG45" s="311"/>
      <c r="BH45" s="311"/>
    </row>
    <row r="46" spans="2:60">
      <c r="B46"/>
      <c r="C46"/>
      <c r="F46" s="317"/>
      <c r="G46" s="311"/>
      <c r="H46" s="311"/>
      <c r="K46" s="317"/>
      <c r="L46" s="317"/>
      <c r="O46" s="311"/>
      <c r="Q46"/>
      <c r="R46"/>
      <c r="S46"/>
      <c r="T46"/>
      <c r="U46" s="311"/>
      <c r="V46" s="311"/>
      <c r="AB46" s="311"/>
      <c r="AI46" s="311"/>
      <c r="AJ46" s="311"/>
      <c r="BA46" s="311"/>
      <c r="BB46" s="311"/>
      <c r="BC46" s="311"/>
      <c r="BD46" s="311"/>
      <c r="BE46" s="311"/>
      <c r="BF46" s="311"/>
      <c r="BG46" s="311"/>
      <c r="BH46" s="311"/>
    </row>
    <row r="47" spans="2:60">
      <c r="B47"/>
      <c r="C47"/>
      <c r="F47" s="317"/>
      <c r="G47" s="311"/>
      <c r="H47" s="311"/>
      <c r="K47" s="317"/>
      <c r="L47" s="317"/>
      <c r="O47" s="311"/>
      <c r="Q47"/>
      <c r="R47"/>
      <c r="S47"/>
      <c r="T47"/>
      <c r="U47" s="311"/>
      <c r="V47" s="311"/>
      <c r="AB47" s="311"/>
      <c r="AI47" s="311"/>
      <c r="AJ47" s="311"/>
      <c r="BA47" s="311"/>
      <c r="BB47" s="311"/>
      <c r="BC47" s="311"/>
      <c r="BD47" s="311"/>
      <c r="BE47" s="311"/>
      <c r="BF47" s="311"/>
      <c r="BG47" s="311"/>
      <c r="BH47" s="311"/>
    </row>
    <row r="48" spans="2:60">
      <c r="B48"/>
      <c r="C48"/>
      <c r="F48" s="317"/>
      <c r="G48" s="311"/>
      <c r="H48" s="311"/>
      <c r="K48" s="317"/>
      <c r="L48" s="317"/>
      <c r="O48" s="311"/>
      <c r="Q48"/>
      <c r="R48"/>
      <c r="S48"/>
      <c r="T48"/>
      <c r="U48" s="311"/>
      <c r="V48" s="311"/>
      <c r="AB48" s="311"/>
      <c r="AI48" s="311"/>
      <c r="AJ48" s="311"/>
      <c r="BA48" s="311"/>
      <c r="BB48" s="311"/>
      <c r="BC48" s="311"/>
      <c r="BD48" s="311"/>
      <c r="BE48" s="311"/>
      <c r="BF48" s="311"/>
      <c r="BG48" s="311"/>
      <c r="BH48" s="311"/>
    </row>
    <row r="49" spans="2:60">
      <c r="B49"/>
      <c r="C49"/>
      <c r="F49" s="317"/>
      <c r="G49" s="311"/>
      <c r="H49" s="311"/>
      <c r="K49" s="317"/>
      <c r="L49" s="317"/>
      <c r="O49" s="311"/>
      <c r="Q49"/>
      <c r="R49"/>
      <c r="S49"/>
      <c r="T49"/>
      <c r="U49" s="311"/>
      <c r="V49" s="311"/>
      <c r="AB49" s="311"/>
      <c r="AI49" s="311"/>
      <c r="AJ49" s="311"/>
      <c r="BA49" s="311"/>
      <c r="BB49" s="311"/>
      <c r="BC49" s="311"/>
      <c r="BD49" s="311"/>
      <c r="BE49" s="311"/>
      <c r="BF49" s="311"/>
      <c r="BG49" s="311"/>
      <c r="BH49" s="311"/>
    </row>
    <row r="50" spans="2:60">
      <c r="B50"/>
      <c r="C50"/>
      <c r="F50" s="317"/>
      <c r="G50" s="311"/>
      <c r="H50" s="311"/>
      <c r="K50" s="317"/>
      <c r="L50" s="317"/>
      <c r="O50" s="311"/>
      <c r="Q50"/>
      <c r="R50"/>
      <c r="S50"/>
      <c r="T50"/>
      <c r="U50" s="311"/>
      <c r="V50" s="311"/>
      <c r="AB50" s="311"/>
      <c r="AI50" s="311"/>
      <c r="AJ50" s="311"/>
      <c r="BA50" s="311"/>
      <c r="BB50" s="311"/>
      <c r="BC50" s="311"/>
      <c r="BD50" s="311"/>
      <c r="BE50" s="311"/>
      <c r="BF50" s="311"/>
      <c r="BG50" s="311"/>
      <c r="BH50" s="311"/>
    </row>
    <row r="51" spans="2:60">
      <c r="B51"/>
      <c r="C51"/>
      <c r="F51" s="317"/>
      <c r="G51" s="311"/>
      <c r="H51" s="311"/>
      <c r="K51" s="317"/>
      <c r="L51" s="317"/>
      <c r="O51" s="311"/>
      <c r="Q51"/>
      <c r="R51"/>
      <c r="S51"/>
      <c r="T51"/>
      <c r="U51" s="311"/>
      <c r="V51" s="311"/>
      <c r="AB51" s="311"/>
      <c r="AI51" s="311"/>
      <c r="AJ51" s="311"/>
      <c r="BA51" s="311"/>
      <c r="BB51" s="311"/>
      <c r="BC51" s="311"/>
      <c r="BD51" s="311"/>
      <c r="BE51" s="311"/>
      <c r="BF51" s="311"/>
      <c r="BG51" s="311"/>
      <c r="BH51" s="311"/>
    </row>
    <row r="52" spans="2:60">
      <c r="B52"/>
      <c r="C52"/>
      <c r="F52" s="317"/>
      <c r="G52" s="311"/>
      <c r="H52" s="311"/>
      <c r="K52" s="317"/>
      <c r="L52" s="317"/>
      <c r="O52" s="311"/>
      <c r="Q52"/>
      <c r="R52"/>
      <c r="S52"/>
      <c r="T52"/>
      <c r="U52" s="311"/>
      <c r="V52" s="311"/>
      <c r="AB52" s="311"/>
      <c r="AI52" s="311"/>
      <c r="AJ52" s="311"/>
      <c r="BA52" s="311"/>
      <c r="BB52" s="311"/>
      <c r="BC52" s="311"/>
      <c r="BD52" s="311"/>
      <c r="BE52" s="311"/>
      <c r="BF52" s="311"/>
      <c r="BG52" s="311"/>
      <c r="BH52" s="311"/>
    </row>
    <row r="53" spans="2:60">
      <c r="B53"/>
      <c r="C53"/>
      <c r="F53" s="317"/>
      <c r="G53" s="311"/>
      <c r="H53" s="311"/>
      <c r="K53" s="317"/>
      <c r="L53" s="317"/>
      <c r="O53" s="311"/>
      <c r="Q53"/>
      <c r="R53"/>
      <c r="S53"/>
      <c r="T53"/>
      <c r="U53" s="311"/>
      <c r="V53" s="311"/>
      <c r="AB53" s="311"/>
      <c r="AI53" s="311"/>
      <c r="AJ53" s="311"/>
      <c r="BA53" s="311"/>
      <c r="BB53" s="311"/>
      <c r="BC53" s="311"/>
      <c r="BD53" s="311"/>
      <c r="BE53" s="311"/>
      <c r="BF53" s="311"/>
      <c r="BG53" s="311"/>
      <c r="BH53" s="311"/>
    </row>
    <row r="54" spans="2:60">
      <c r="B54"/>
      <c r="C54"/>
      <c r="F54" s="317"/>
      <c r="G54" s="311"/>
      <c r="H54" s="311"/>
      <c r="K54" s="317"/>
      <c r="L54" s="317"/>
      <c r="O54" s="311"/>
      <c r="Q54"/>
      <c r="R54"/>
      <c r="S54"/>
      <c r="T54"/>
      <c r="U54" s="311"/>
      <c r="V54" s="311"/>
      <c r="AB54" s="311"/>
      <c r="AI54" s="311"/>
      <c r="AJ54" s="311"/>
      <c r="BA54" s="311"/>
      <c r="BB54" s="311"/>
      <c r="BC54" s="311"/>
      <c r="BD54" s="311"/>
      <c r="BE54" s="311"/>
      <c r="BF54" s="311"/>
      <c r="BG54" s="311"/>
      <c r="BH54" s="311"/>
    </row>
    <row r="55" spans="2:60">
      <c r="B55"/>
      <c r="C55"/>
      <c r="F55" s="317"/>
      <c r="G55" s="311"/>
      <c r="H55" s="311"/>
      <c r="K55" s="317"/>
      <c r="L55" s="317"/>
      <c r="O55" s="311"/>
      <c r="Q55"/>
      <c r="R55"/>
      <c r="S55"/>
      <c r="T55"/>
      <c r="U55" s="311"/>
      <c r="V55" s="311"/>
      <c r="AB55" s="311"/>
      <c r="AI55" s="311"/>
      <c r="AJ55" s="311"/>
      <c r="BA55" s="311"/>
      <c r="BB55" s="311"/>
      <c r="BC55" s="311"/>
      <c r="BD55" s="311"/>
      <c r="BE55" s="311"/>
      <c r="BF55" s="311"/>
      <c r="BG55" s="311"/>
      <c r="BH55" s="311"/>
    </row>
    <row r="56" spans="2:60">
      <c r="B56"/>
      <c r="C56"/>
      <c r="F56" s="317"/>
      <c r="G56" s="311"/>
      <c r="H56" s="311"/>
      <c r="K56" s="317"/>
      <c r="L56" s="317"/>
      <c r="O56" s="311"/>
      <c r="Q56"/>
      <c r="R56"/>
      <c r="S56"/>
      <c r="T56"/>
      <c r="U56" s="311"/>
      <c r="V56" s="311"/>
      <c r="AB56" s="311"/>
      <c r="AI56" s="311"/>
      <c r="AJ56" s="311"/>
      <c r="BA56" s="311"/>
      <c r="BB56" s="311"/>
      <c r="BC56" s="311"/>
      <c r="BD56" s="311"/>
      <c r="BE56" s="311"/>
      <c r="BF56" s="311"/>
      <c r="BG56" s="311"/>
      <c r="BH56" s="311"/>
    </row>
    <row r="57" spans="2:60">
      <c r="B57"/>
      <c r="C57"/>
      <c r="F57" s="317"/>
      <c r="G57" s="311"/>
      <c r="H57" s="311"/>
      <c r="K57" s="317"/>
      <c r="L57" s="317"/>
      <c r="O57" s="311"/>
      <c r="Q57"/>
      <c r="R57"/>
      <c r="S57"/>
      <c r="T57"/>
      <c r="U57" s="311"/>
      <c r="V57" s="311"/>
      <c r="AB57" s="311"/>
      <c r="AI57" s="311"/>
      <c r="AJ57" s="311"/>
      <c r="BA57" s="311"/>
      <c r="BB57" s="311"/>
      <c r="BC57" s="311"/>
      <c r="BD57" s="311"/>
      <c r="BE57" s="311"/>
      <c r="BF57" s="311"/>
      <c r="BG57" s="311"/>
      <c r="BH57" s="311"/>
    </row>
    <row r="58" spans="2:60">
      <c r="B58"/>
      <c r="C58"/>
      <c r="F58" s="317"/>
      <c r="G58" s="311"/>
      <c r="H58" s="311"/>
      <c r="K58" s="317"/>
      <c r="L58" s="317"/>
      <c r="O58" s="311"/>
      <c r="Q58"/>
      <c r="R58"/>
      <c r="S58"/>
      <c r="T58"/>
      <c r="U58" s="311"/>
      <c r="V58" s="311"/>
      <c r="AB58" s="311"/>
      <c r="AI58" s="311"/>
      <c r="AJ58" s="311"/>
      <c r="BA58" s="311"/>
      <c r="BB58" s="311"/>
      <c r="BC58" s="311"/>
      <c r="BD58" s="311"/>
      <c r="BE58" s="311"/>
      <c r="BF58" s="311"/>
      <c r="BG58" s="311"/>
      <c r="BH58" s="311"/>
    </row>
    <row r="59" spans="2:60">
      <c r="B59"/>
      <c r="C59"/>
      <c r="F59" s="317"/>
      <c r="G59" s="311"/>
      <c r="H59" s="311"/>
      <c r="K59" s="317"/>
      <c r="L59" s="317"/>
      <c r="O59" s="311"/>
      <c r="Q59"/>
      <c r="R59"/>
      <c r="S59"/>
      <c r="T59"/>
      <c r="U59" s="311"/>
      <c r="V59" s="311"/>
      <c r="AB59" s="311"/>
      <c r="AI59" s="311"/>
      <c r="AJ59" s="311"/>
      <c r="BA59" s="311"/>
      <c r="BB59" s="311"/>
      <c r="BC59" s="311"/>
      <c r="BD59" s="311"/>
      <c r="BE59" s="311"/>
      <c r="BF59" s="311"/>
      <c r="BG59" s="311"/>
      <c r="BH59" s="311"/>
    </row>
    <row r="60" spans="2:60">
      <c r="B60"/>
      <c r="C60"/>
      <c r="F60" s="317"/>
      <c r="G60" s="311"/>
      <c r="H60" s="311"/>
      <c r="K60" s="317"/>
      <c r="L60" s="317"/>
      <c r="O60" s="311"/>
      <c r="Q60"/>
      <c r="R60"/>
      <c r="S60"/>
      <c r="T60"/>
      <c r="U60" s="311"/>
      <c r="V60" s="311"/>
      <c r="X60" s="311"/>
      <c r="Y60" s="311"/>
      <c r="Z60" s="311"/>
      <c r="AA60" s="311"/>
      <c r="AB60" s="311"/>
      <c r="AI60" s="311"/>
      <c r="AJ60" s="311"/>
      <c r="BA60" s="311"/>
      <c r="BB60" s="311"/>
      <c r="BC60" s="311"/>
      <c r="BD60" s="311"/>
      <c r="BE60" s="311"/>
      <c r="BF60" s="311"/>
      <c r="BG60" s="311"/>
      <c r="BH60" s="311"/>
    </row>
    <row r="61" spans="2:60" ht="17.5" thickBot="1">
      <c r="B61"/>
      <c r="C61"/>
      <c r="F61" s="317"/>
      <c r="G61" s="311"/>
      <c r="H61" s="311"/>
      <c r="K61" s="317"/>
      <c r="L61" s="317"/>
      <c r="O61" s="311"/>
      <c r="Q61"/>
      <c r="R61"/>
      <c r="S61"/>
      <c r="T61"/>
      <c r="U61" s="311"/>
      <c r="V61" s="311"/>
      <c r="X61" s="311"/>
      <c r="Y61" s="311"/>
      <c r="Z61" s="311"/>
      <c r="AA61" s="311"/>
      <c r="AB61" s="311"/>
      <c r="AI61" s="311"/>
      <c r="AJ61" s="311"/>
      <c r="BA61" s="311"/>
      <c r="BB61" s="311"/>
      <c r="BC61" s="311"/>
      <c r="BD61" s="311"/>
      <c r="BE61" s="311"/>
      <c r="BF61" s="311"/>
      <c r="BG61" s="311"/>
      <c r="BH61" s="311"/>
    </row>
    <row r="62" spans="2:60">
      <c r="B62"/>
      <c r="C62"/>
      <c r="F62" s="317"/>
      <c r="G62" s="311"/>
      <c r="H62" s="311"/>
      <c r="K62" s="317"/>
      <c r="L62" s="317"/>
      <c r="O62" s="311"/>
      <c r="Q62"/>
      <c r="R62"/>
      <c r="S62"/>
      <c r="T62"/>
      <c r="U62" s="311"/>
      <c r="V62" s="311"/>
      <c r="X62" s="311"/>
      <c r="Y62" s="311"/>
      <c r="Z62" s="311"/>
      <c r="AA62" s="311"/>
      <c r="AB62" s="311"/>
      <c r="AI62" s="311"/>
      <c r="AJ62" s="311"/>
      <c r="AK62" s="311"/>
      <c r="AL62" s="311"/>
      <c r="AM62" s="311"/>
      <c r="AN62" s="311"/>
      <c r="AO62" s="311"/>
      <c r="AP62" s="311"/>
      <c r="AQ62" s="311"/>
      <c r="AR62" s="311"/>
      <c r="AS62" s="311"/>
      <c r="AT62" s="311"/>
      <c r="AU62" s="311"/>
      <c r="AV62" s="311"/>
      <c r="AW62" s="311"/>
      <c r="AX62" s="311"/>
      <c r="AY62" s="311"/>
      <c r="AZ62" s="311"/>
      <c r="BA62" s="311"/>
      <c r="BB62" s="311"/>
      <c r="BC62" s="311"/>
      <c r="BD62" s="311"/>
      <c r="BE62" s="311"/>
      <c r="BF62" s="311"/>
      <c r="BG62" s="311"/>
      <c r="BH62" s="311"/>
    </row>
    <row r="63" spans="2:60">
      <c r="B63"/>
      <c r="C63"/>
      <c r="F63" s="317"/>
      <c r="G63" s="311"/>
      <c r="H63" s="311"/>
      <c r="K63" s="317"/>
      <c r="L63" s="317"/>
      <c r="O63" s="311"/>
      <c r="Q63"/>
      <c r="R63"/>
      <c r="S63"/>
      <c r="T63"/>
      <c r="U63" s="311"/>
      <c r="V63" s="311"/>
      <c r="X63" s="311"/>
      <c r="Y63" s="311"/>
      <c r="Z63" s="311"/>
      <c r="AA63" s="311"/>
      <c r="AB63" s="311"/>
      <c r="AI63" s="311"/>
      <c r="AJ63" s="311"/>
      <c r="AK63" s="311"/>
      <c r="AL63" s="311"/>
      <c r="AM63" s="311"/>
      <c r="AN63" s="311"/>
      <c r="AO63" s="311"/>
      <c r="AP63" s="311"/>
      <c r="AQ63" s="311"/>
      <c r="AR63" s="311"/>
      <c r="AS63" s="311"/>
      <c r="AT63" s="311"/>
      <c r="AU63" s="311"/>
      <c r="AV63" s="311"/>
      <c r="AW63" s="311"/>
      <c r="AX63" s="311"/>
      <c r="AY63" s="311"/>
      <c r="AZ63" s="311"/>
      <c r="BA63" s="311"/>
      <c r="BB63" s="311"/>
      <c r="BC63" s="311"/>
      <c r="BD63" s="311"/>
      <c r="BE63" s="311"/>
      <c r="BF63" s="311"/>
      <c r="BG63" s="311"/>
      <c r="BH63" s="311"/>
    </row>
    <row r="64" spans="2:60">
      <c r="B64"/>
      <c r="C64"/>
      <c r="F64" s="317"/>
      <c r="G64" s="311"/>
      <c r="H64" s="311"/>
      <c r="K64" s="317"/>
      <c r="L64" s="317"/>
      <c r="O64" s="311"/>
      <c r="Q64"/>
      <c r="R64"/>
      <c r="S64"/>
      <c r="T64"/>
      <c r="U64" s="311"/>
      <c r="V64" s="311"/>
      <c r="X64" s="311"/>
      <c r="Y64" s="311"/>
      <c r="Z64" s="311"/>
      <c r="AA64" s="311"/>
      <c r="AB64" s="311"/>
      <c r="AI64" s="311"/>
      <c r="AJ64" s="311"/>
      <c r="AK64" s="311"/>
      <c r="AL64" s="311"/>
      <c r="AM64" s="311"/>
      <c r="AN64" s="311"/>
      <c r="AO64" s="311"/>
      <c r="AP64" s="311"/>
      <c r="AQ64" s="311"/>
      <c r="AR64" s="311"/>
      <c r="AS64" s="311"/>
      <c r="AT64" s="311"/>
      <c r="AU64" s="311"/>
      <c r="AV64" s="311"/>
      <c r="AW64" s="311"/>
      <c r="AX64" s="311"/>
      <c r="AY64" s="311"/>
      <c r="AZ64" s="311"/>
      <c r="BA64" s="311"/>
      <c r="BB64" s="311"/>
      <c r="BC64" s="311"/>
      <c r="BD64" s="311"/>
      <c r="BE64" s="311"/>
      <c r="BF64" s="311"/>
      <c r="BG64" s="311"/>
      <c r="BH64" s="311"/>
    </row>
    <row r="65" spans="6:60" customFormat="1">
      <c r="F65" s="317"/>
      <c r="G65" s="311"/>
      <c r="H65" s="311"/>
      <c r="K65" s="317"/>
      <c r="L65" s="317"/>
      <c r="O65" s="311"/>
      <c r="U65" s="311"/>
      <c r="V65" s="311"/>
      <c r="X65" s="311"/>
      <c r="Y65" s="311"/>
      <c r="Z65" s="311"/>
      <c r="AA65" s="311"/>
      <c r="AB65" s="311"/>
      <c r="AI65" s="311"/>
      <c r="AJ65" s="311"/>
      <c r="AK65" s="311"/>
      <c r="AL65" s="311"/>
      <c r="AM65" s="311"/>
      <c r="AN65" s="311"/>
      <c r="AO65" s="311"/>
      <c r="AP65" s="311"/>
      <c r="AQ65" s="311"/>
      <c r="AR65" s="311"/>
      <c r="AS65" s="311"/>
      <c r="AT65" s="311"/>
      <c r="AU65" s="311"/>
      <c r="AV65" s="311"/>
      <c r="AW65" s="311"/>
      <c r="AX65" s="311"/>
      <c r="AY65" s="311"/>
      <c r="AZ65" s="311"/>
      <c r="BA65" s="311"/>
      <c r="BB65" s="311"/>
      <c r="BC65" s="311"/>
      <c r="BD65" s="311"/>
      <c r="BE65" s="311"/>
      <c r="BF65" s="311"/>
      <c r="BG65" s="311"/>
      <c r="BH65" s="311"/>
    </row>
    <row r="66" spans="6:60" customFormat="1">
      <c r="F66" s="317"/>
      <c r="G66" s="311"/>
      <c r="H66" s="311"/>
      <c r="K66" s="317"/>
      <c r="L66" s="317"/>
      <c r="O66" s="311"/>
      <c r="U66" s="311"/>
      <c r="V66" s="311"/>
      <c r="X66" s="311"/>
      <c r="Y66" s="311"/>
      <c r="Z66" s="311"/>
      <c r="AA66" s="311"/>
      <c r="AB66" s="311"/>
      <c r="AI66" s="311"/>
      <c r="AJ66" s="311"/>
      <c r="AK66" s="311"/>
      <c r="AL66" s="311"/>
      <c r="AM66" s="311"/>
      <c r="AN66" s="311"/>
      <c r="AO66" s="311"/>
      <c r="AP66" s="311"/>
      <c r="AQ66" s="311"/>
      <c r="AR66" s="311"/>
      <c r="AS66" s="311"/>
      <c r="AT66" s="311"/>
      <c r="AU66" s="311"/>
      <c r="AV66" s="311"/>
      <c r="AW66" s="311"/>
      <c r="AX66" s="311"/>
      <c r="AY66" s="311"/>
      <c r="AZ66" s="311"/>
      <c r="BA66" s="311"/>
      <c r="BB66" s="311"/>
      <c r="BC66" s="311"/>
      <c r="BD66" s="311"/>
      <c r="BE66" s="311"/>
      <c r="BF66" s="311"/>
      <c r="BG66" s="311"/>
      <c r="BH66" s="311"/>
    </row>
    <row r="67" spans="6:60" customFormat="1">
      <c r="F67" s="317"/>
      <c r="G67" s="311"/>
      <c r="H67" s="311"/>
      <c r="K67" s="317"/>
      <c r="L67" s="317"/>
      <c r="O67" s="311"/>
      <c r="U67" s="311"/>
      <c r="V67" s="311"/>
      <c r="X67" s="311"/>
      <c r="Y67" s="311"/>
      <c r="Z67" s="311"/>
      <c r="AA67" s="311"/>
      <c r="AB67" s="311"/>
      <c r="AI67" s="311"/>
      <c r="AJ67" s="311"/>
      <c r="AK67" s="311"/>
      <c r="AL67" s="311"/>
      <c r="AM67" s="311"/>
      <c r="AN67" s="311"/>
      <c r="AO67" s="311"/>
      <c r="AP67" s="311"/>
      <c r="AQ67" s="311"/>
      <c r="AR67" s="311"/>
      <c r="AS67" s="311"/>
      <c r="AT67" s="311"/>
      <c r="AU67" s="311"/>
      <c r="AV67" s="311"/>
      <c r="AW67" s="311"/>
      <c r="AX67" s="311"/>
      <c r="AY67" s="311"/>
      <c r="AZ67" s="311"/>
      <c r="BA67" s="311"/>
      <c r="BB67" s="311"/>
      <c r="BC67" s="311"/>
      <c r="BD67" s="311"/>
      <c r="BE67" s="311"/>
      <c r="BF67" s="311"/>
      <c r="BG67" s="311"/>
      <c r="BH67" s="311"/>
    </row>
    <row r="68" spans="6:60" customFormat="1">
      <c r="F68" s="317"/>
      <c r="G68" s="311"/>
      <c r="H68" s="311"/>
      <c r="K68" s="317"/>
      <c r="L68" s="317"/>
      <c r="O68" s="311"/>
      <c r="U68" s="311"/>
      <c r="V68" s="311"/>
      <c r="X68" s="311"/>
      <c r="Y68" s="311"/>
      <c r="Z68" s="311"/>
      <c r="AA68" s="311"/>
      <c r="AB68" s="311"/>
      <c r="AI68" s="311"/>
      <c r="AJ68" s="311"/>
      <c r="AK68" s="311"/>
      <c r="AL68" s="311"/>
      <c r="AM68" s="311"/>
      <c r="AN68" s="311"/>
      <c r="AO68" s="311"/>
      <c r="AP68" s="311"/>
      <c r="AQ68" s="311"/>
      <c r="AR68" s="311"/>
      <c r="AS68" s="311"/>
      <c r="AT68" s="311"/>
      <c r="AU68" s="311"/>
      <c r="AV68" s="311"/>
      <c r="AW68" s="311"/>
      <c r="AX68" s="311"/>
      <c r="AY68" s="311"/>
      <c r="AZ68" s="311"/>
      <c r="BA68" s="311"/>
      <c r="BB68" s="311"/>
      <c r="BC68" s="311"/>
      <c r="BD68" s="311"/>
      <c r="BE68" s="311"/>
      <c r="BF68" s="311"/>
      <c r="BG68" s="311"/>
      <c r="BH68" s="311"/>
    </row>
    <row r="69" spans="6:60" customFormat="1">
      <c r="F69" s="317"/>
      <c r="G69" s="311"/>
      <c r="H69" s="311"/>
      <c r="K69" s="317"/>
      <c r="L69" s="317"/>
      <c r="O69" s="311"/>
      <c r="U69" s="311"/>
      <c r="V69" s="311"/>
      <c r="X69" s="311"/>
      <c r="Y69" s="311"/>
      <c r="Z69" s="311"/>
      <c r="AA69" s="311"/>
      <c r="AB69" s="311"/>
      <c r="AI69" s="311"/>
      <c r="AJ69" s="311"/>
      <c r="AK69" s="311"/>
      <c r="AL69" s="311"/>
      <c r="AM69" s="311"/>
      <c r="AN69" s="311"/>
      <c r="AO69" s="311"/>
      <c r="AP69" s="311"/>
      <c r="AQ69" s="311"/>
      <c r="AR69" s="311"/>
      <c r="AS69" s="311"/>
      <c r="AT69" s="311"/>
      <c r="AU69" s="311"/>
      <c r="AV69" s="311"/>
      <c r="AW69" s="311"/>
      <c r="AX69" s="311"/>
      <c r="AY69" s="311"/>
      <c r="AZ69" s="311"/>
      <c r="BA69" s="311"/>
      <c r="BB69" s="311"/>
      <c r="BC69" s="311"/>
      <c r="BD69" s="311"/>
      <c r="BE69" s="311"/>
      <c r="BF69" s="311"/>
      <c r="BG69" s="311"/>
      <c r="BH69" s="311"/>
    </row>
    <row r="70" spans="6:60" customFormat="1">
      <c r="F70" s="317"/>
      <c r="G70" s="311"/>
      <c r="H70" s="311"/>
      <c r="K70" s="317"/>
      <c r="L70" s="317"/>
      <c r="O70" s="311"/>
      <c r="U70" s="311"/>
      <c r="V70" s="311"/>
      <c r="X70" s="311"/>
      <c r="Y70" s="311"/>
      <c r="Z70" s="311"/>
      <c r="AA70" s="311"/>
      <c r="AB70" s="311"/>
      <c r="AI70" s="311"/>
      <c r="AJ70" s="311"/>
      <c r="AK70" s="311"/>
      <c r="AL70" s="311"/>
      <c r="AM70" s="311"/>
      <c r="AN70" s="311"/>
      <c r="AO70" s="311"/>
      <c r="AP70" s="311"/>
      <c r="AQ70" s="311"/>
      <c r="AR70" s="311"/>
      <c r="AS70" s="311"/>
      <c r="AT70" s="311"/>
      <c r="AU70" s="311"/>
      <c r="AV70" s="311"/>
      <c r="AW70" s="311"/>
      <c r="AX70" s="311"/>
      <c r="AY70" s="311"/>
      <c r="AZ70" s="311"/>
      <c r="BA70" s="311"/>
      <c r="BB70" s="311"/>
      <c r="BC70" s="311"/>
      <c r="BD70" s="311"/>
      <c r="BE70" s="311"/>
      <c r="BF70" s="311"/>
      <c r="BG70" s="311"/>
      <c r="BH70" s="311"/>
    </row>
    <row r="71" spans="6:60" customFormat="1">
      <c r="F71" s="317"/>
      <c r="G71" s="311"/>
      <c r="H71" s="311"/>
      <c r="K71" s="317"/>
      <c r="L71" s="317"/>
      <c r="O71" s="311"/>
      <c r="U71" s="311"/>
      <c r="V71" s="311"/>
      <c r="X71" s="311"/>
      <c r="Y71" s="311"/>
      <c r="Z71" s="311"/>
      <c r="AA71" s="311"/>
      <c r="AB71" s="311"/>
      <c r="AI71" s="311"/>
      <c r="AJ71" s="311"/>
      <c r="AK71" s="311"/>
      <c r="AL71" s="311"/>
      <c r="AM71" s="311"/>
      <c r="AN71" s="311"/>
      <c r="AO71" s="311"/>
      <c r="AP71" s="311"/>
      <c r="AQ71" s="311"/>
      <c r="AR71" s="311"/>
      <c r="AS71" s="311"/>
      <c r="AT71" s="311"/>
      <c r="AU71" s="311"/>
      <c r="AV71" s="311"/>
      <c r="AW71" s="311"/>
      <c r="AX71" s="311"/>
      <c r="AY71" s="311"/>
      <c r="AZ71" s="311"/>
      <c r="BA71" s="311"/>
      <c r="BB71" s="311"/>
      <c r="BC71" s="311"/>
      <c r="BD71" s="311"/>
      <c r="BE71" s="311"/>
      <c r="BF71" s="311"/>
      <c r="BG71" s="311"/>
      <c r="BH71" s="311"/>
    </row>
    <row r="72" spans="6:60" customFormat="1">
      <c r="F72" s="317"/>
      <c r="G72" s="311"/>
      <c r="H72" s="311"/>
      <c r="K72" s="317"/>
      <c r="L72" s="317"/>
      <c r="O72" s="311"/>
      <c r="U72" s="311"/>
      <c r="V72" s="311"/>
      <c r="X72" s="311"/>
      <c r="Y72" s="311"/>
      <c r="Z72" s="311"/>
      <c r="AA72" s="311"/>
      <c r="AB72" s="311"/>
      <c r="AI72" s="311"/>
      <c r="AJ72" s="311"/>
      <c r="AK72" s="311"/>
      <c r="AL72" s="311"/>
      <c r="AM72" s="311"/>
      <c r="AN72" s="311"/>
      <c r="AO72" s="311"/>
      <c r="AP72" s="311"/>
      <c r="AQ72" s="311"/>
      <c r="AR72" s="311"/>
      <c r="AS72" s="311"/>
      <c r="AT72" s="311"/>
      <c r="AU72" s="311"/>
      <c r="AV72" s="311"/>
      <c r="AW72" s="311"/>
      <c r="AX72" s="311"/>
      <c r="AY72" s="311"/>
      <c r="AZ72" s="311"/>
      <c r="BA72" s="311"/>
      <c r="BB72" s="311"/>
      <c r="BC72" s="311"/>
      <c r="BD72" s="311"/>
      <c r="BE72" s="311"/>
      <c r="BF72" s="311"/>
      <c r="BG72" s="311"/>
      <c r="BH72" s="311"/>
    </row>
    <row r="73" spans="6:60" customFormat="1">
      <c r="F73" s="317"/>
      <c r="G73" s="311"/>
      <c r="H73" s="311"/>
      <c r="K73" s="317"/>
      <c r="L73" s="317"/>
      <c r="O73" s="311"/>
      <c r="U73" s="311"/>
      <c r="V73" s="311"/>
      <c r="X73" s="311"/>
      <c r="Y73" s="311"/>
      <c r="Z73" s="311"/>
      <c r="AA73" s="311"/>
      <c r="AB73" s="311"/>
      <c r="AI73" s="311"/>
      <c r="AJ73" s="311"/>
      <c r="AK73" s="311"/>
      <c r="AL73" s="311"/>
      <c r="AM73" s="311"/>
      <c r="AN73" s="311"/>
      <c r="AO73" s="311"/>
      <c r="AP73" s="311"/>
      <c r="AQ73" s="311"/>
      <c r="AR73" s="311"/>
      <c r="AS73" s="311"/>
      <c r="AT73" s="311"/>
      <c r="AU73" s="311"/>
      <c r="AV73" s="311"/>
      <c r="AW73" s="311"/>
      <c r="AX73" s="311"/>
      <c r="AY73" s="311"/>
      <c r="AZ73" s="311"/>
      <c r="BA73" s="311"/>
      <c r="BB73" s="311"/>
      <c r="BC73" s="311"/>
      <c r="BD73" s="311"/>
      <c r="BE73" s="311"/>
      <c r="BF73" s="311"/>
      <c r="BG73" s="311"/>
      <c r="BH73" s="311"/>
    </row>
    <row r="74" spans="6:60" customFormat="1">
      <c r="F74" s="317"/>
      <c r="G74" s="311"/>
      <c r="H74" s="311"/>
      <c r="K74" s="317"/>
      <c r="L74" s="317"/>
      <c r="O74" s="311"/>
      <c r="U74" s="311"/>
      <c r="V74" s="311"/>
      <c r="X74" s="311"/>
      <c r="Y74" s="311"/>
      <c r="Z74" s="311"/>
      <c r="AA74" s="311"/>
      <c r="AB74" s="311"/>
      <c r="AI74" s="311"/>
      <c r="AJ74" s="311"/>
      <c r="AK74" s="311"/>
      <c r="AL74" s="311"/>
      <c r="AM74" s="311"/>
      <c r="AN74" s="311"/>
      <c r="AO74" s="311"/>
      <c r="AP74" s="311"/>
      <c r="AQ74" s="311"/>
      <c r="AR74" s="311"/>
      <c r="AS74" s="311"/>
      <c r="AT74" s="311"/>
      <c r="AU74" s="311"/>
      <c r="AV74" s="311"/>
      <c r="AW74" s="311"/>
      <c r="AX74" s="311"/>
      <c r="AY74" s="311"/>
      <c r="AZ74" s="311"/>
      <c r="BA74" s="311"/>
      <c r="BB74" s="311"/>
      <c r="BC74" s="311"/>
      <c r="BD74" s="311"/>
      <c r="BE74" s="311"/>
      <c r="BF74" s="311"/>
      <c r="BG74" s="311"/>
      <c r="BH74" s="311"/>
    </row>
    <row r="75" spans="6:60" customFormat="1">
      <c r="F75" s="317"/>
      <c r="G75" s="311"/>
      <c r="H75" s="311"/>
      <c r="K75" s="317"/>
      <c r="L75" s="317"/>
      <c r="O75" s="311"/>
      <c r="U75" s="311"/>
      <c r="V75" s="311"/>
      <c r="X75" s="311"/>
      <c r="Y75" s="311"/>
      <c r="Z75" s="311"/>
      <c r="AA75" s="311"/>
      <c r="AB75" s="311"/>
      <c r="AI75" s="311"/>
      <c r="AJ75" s="311"/>
      <c r="AK75" s="311"/>
      <c r="AL75" s="311"/>
      <c r="AM75" s="311"/>
      <c r="AN75" s="311"/>
      <c r="AO75" s="311"/>
      <c r="AP75" s="311"/>
      <c r="AQ75" s="311"/>
      <c r="AR75" s="311"/>
      <c r="AS75" s="311"/>
      <c r="AT75" s="311"/>
      <c r="AU75" s="311"/>
      <c r="AV75" s="311"/>
      <c r="AW75" s="311"/>
      <c r="AX75" s="311"/>
      <c r="AY75" s="311"/>
      <c r="AZ75" s="311"/>
      <c r="BA75" s="311"/>
      <c r="BB75" s="311"/>
      <c r="BC75" s="311"/>
      <c r="BD75" s="311"/>
      <c r="BE75" s="311"/>
      <c r="BF75" s="311"/>
      <c r="BG75" s="311"/>
      <c r="BH75" s="311"/>
    </row>
    <row r="76" spans="6:60" customFormat="1">
      <c r="F76" s="317"/>
      <c r="G76" s="311"/>
      <c r="H76" s="311"/>
      <c r="K76" s="317"/>
      <c r="L76" s="317"/>
      <c r="O76" s="311"/>
      <c r="U76" s="311"/>
      <c r="V76" s="311"/>
      <c r="X76" s="311"/>
      <c r="Y76" s="311"/>
      <c r="Z76" s="311"/>
      <c r="AA76" s="311"/>
      <c r="AB76" s="311"/>
      <c r="AI76" s="311"/>
      <c r="AJ76" s="311"/>
      <c r="AK76" s="311"/>
      <c r="AL76" s="311"/>
      <c r="AM76" s="311"/>
      <c r="AN76" s="311"/>
      <c r="AO76" s="311"/>
      <c r="AP76" s="311"/>
      <c r="AQ76" s="311"/>
      <c r="AR76" s="311"/>
      <c r="AS76" s="311"/>
      <c r="AT76" s="311"/>
      <c r="AU76" s="311"/>
      <c r="AV76" s="311"/>
      <c r="AW76" s="311"/>
      <c r="AX76" s="311"/>
      <c r="AY76" s="311"/>
      <c r="AZ76" s="311"/>
      <c r="BA76" s="311"/>
      <c r="BB76" s="311"/>
      <c r="BC76" s="311"/>
      <c r="BD76" s="311"/>
      <c r="BE76" s="311"/>
      <c r="BF76" s="311"/>
      <c r="BG76" s="311"/>
      <c r="BH76" s="311"/>
    </row>
    <row r="77" spans="6:60" customFormat="1">
      <c r="F77" s="317"/>
      <c r="G77" s="311"/>
      <c r="H77" s="311"/>
      <c r="K77" s="317"/>
      <c r="L77" s="317"/>
      <c r="O77" s="311"/>
      <c r="U77" s="311"/>
      <c r="V77" s="311"/>
      <c r="X77" s="311"/>
      <c r="Y77" s="311"/>
      <c r="Z77" s="311"/>
      <c r="AA77" s="311"/>
      <c r="AB77" s="311"/>
      <c r="AI77" s="311"/>
      <c r="AJ77" s="311"/>
      <c r="AK77" s="311"/>
      <c r="AL77" s="311"/>
      <c r="AM77" s="311"/>
      <c r="AN77" s="311"/>
      <c r="AO77" s="311"/>
      <c r="AP77" s="311"/>
      <c r="AQ77" s="311"/>
      <c r="AR77" s="311"/>
      <c r="AS77" s="311"/>
      <c r="AT77" s="311"/>
      <c r="AU77" s="311"/>
      <c r="AV77" s="311"/>
      <c r="AW77" s="311"/>
      <c r="AX77" s="311"/>
      <c r="AY77" s="311"/>
      <c r="AZ77" s="311"/>
      <c r="BA77" s="311"/>
      <c r="BB77" s="311"/>
      <c r="BC77" s="311"/>
      <c r="BD77" s="311"/>
      <c r="BE77" s="311"/>
      <c r="BF77" s="311"/>
      <c r="BG77" s="311"/>
      <c r="BH77" s="311"/>
    </row>
    <row r="78" spans="6:60" customFormat="1">
      <c r="F78" s="317"/>
      <c r="G78" s="311"/>
      <c r="H78" s="311"/>
      <c r="K78" s="317"/>
      <c r="L78" s="317"/>
      <c r="O78" s="311"/>
      <c r="U78" s="311"/>
      <c r="V78" s="311"/>
      <c r="X78" s="311"/>
      <c r="Y78" s="311"/>
      <c r="Z78" s="311"/>
      <c r="AA78" s="311"/>
      <c r="AB78" s="311"/>
      <c r="AI78" s="311"/>
      <c r="AJ78" s="311"/>
      <c r="AK78" s="311"/>
      <c r="AL78" s="311"/>
      <c r="AM78" s="311"/>
      <c r="AN78" s="311"/>
      <c r="AO78" s="311"/>
      <c r="AP78" s="311"/>
      <c r="AQ78" s="311"/>
      <c r="AR78" s="311"/>
      <c r="AS78" s="311"/>
      <c r="AT78" s="311"/>
      <c r="AU78" s="311"/>
      <c r="AV78" s="311"/>
      <c r="AW78" s="311"/>
      <c r="AX78" s="311"/>
      <c r="AY78" s="311"/>
      <c r="AZ78" s="311"/>
      <c r="BA78" s="311"/>
      <c r="BB78" s="311"/>
      <c r="BC78" s="311"/>
      <c r="BD78" s="311"/>
      <c r="BE78" s="311"/>
      <c r="BF78" s="311"/>
      <c r="BG78" s="311"/>
      <c r="BH78" s="311"/>
    </row>
    <row r="79" spans="6:60" customFormat="1">
      <c r="F79" s="317"/>
      <c r="G79" s="311"/>
      <c r="H79" s="311"/>
      <c r="K79" s="317"/>
      <c r="L79" s="317"/>
      <c r="O79" s="311"/>
      <c r="U79" s="311"/>
      <c r="V79" s="311"/>
      <c r="X79" s="311"/>
      <c r="Y79" s="311"/>
      <c r="Z79" s="311"/>
      <c r="AA79" s="311"/>
      <c r="AB79" s="311"/>
      <c r="AI79" s="311"/>
      <c r="AJ79" s="311"/>
      <c r="AK79" s="311"/>
      <c r="AL79" s="311"/>
      <c r="AM79" s="311"/>
      <c r="AN79" s="311"/>
      <c r="AO79" s="311"/>
      <c r="AP79" s="311"/>
      <c r="AQ79" s="311"/>
      <c r="AR79" s="311"/>
      <c r="AS79" s="311"/>
      <c r="AT79" s="311"/>
      <c r="AU79" s="311"/>
      <c r="AV79" s="311"/>
      <c r="AW79" s="311"/>
      <c r="AX79" s="311"/>
      <c r="AY79" s="311"/>
      <c r="AZ79" s="311"/>
      <c r="BA79" s="311"/>
      <c r="BB79" s="311"/>
      <c r="BC79" s="311"/>
      <c r="BD79" s="311"/>
      <c r="BE79" s="311"/>
      <c r="BF79" s="311"/>
      <c r="BG79" s="311"/>
      <c r="BH79" s="311"/>
    </row>
    <row r="80" spans="6:60" customFormat="1">
      <c r="F80" s="317"/>
      <c r="G80" s="311"/>
      <c r="H80" s="311"/>
      <c r="K80" s="317"/>
      <c r="L80" s="317"/>
      <c r="O80" s="311"/>
      <c r="U80" s="311"/>
      <c r="V80" s="311"/>
      <c r="X80" s="311"/>
      <c r="Y80" s="311"/>
      <c r="Z80" s="311"/>
      <c r="AA80" s="311"/>
      <c r="AB80" s="311"/>
      <c r="AI80" s="311"/>
      <c r="AJ80" s="311"/>
      <c r="AK80" s="311"/>
      <c r="AL80" s="311"/>
      <c r="AM80" s="311"/>
      <c r="AN80" s="311"/>
      <c r="AO80" s="311"/>
      <c r="AP80" s="311"/>
      <c r="AQ80" s="311"/>
      <c r="AR80" s="311"/>
      <c r="AS80" s="311"/>
      <c r="AT80" s="311"/>
      <c r="AU80" s="311"/>
      <c r="AV80" s="311"/>
      <c r="AW80" s="311"/>
      <c r="AX80" s="311"/>
      <c r="AY80" s="311"/>
      <c r="AZ80" s="311"/>
      <c r="BA80" s="311"/>
      <c r="BB80" s="311"/>
      <c r="BC80" s="311"/>
      <c r="BD80" s="311"/>
      <c r="BE80" s="311"/>
      <c r="BF80" s="311"/>
      <c r="BG80" s="311"/>
      <c r="BH80" s="311"/>
    </row>
    <row r="81" spans="2:60">
      <c r="B81"/>
      <c r="C81"/>
      <c r="F81" s="317"/>
      <c r="G81" s="311"/>
      <c r="H81" s="311"/>
      <c r="K81" s="317"/>
      <c r="L81" s="317"/>
      <c r="O81" s="311"/>
      <c r="Q81"/>
      <c r="R81"/>
      <c r="S81"/>
      <c r="T81"/>
      <c r="U81" s="311"/>
      <c r="V81" s="311"/>
      <c r="X81" s="311"/>
      <c r="Y81" s="311"/>
      <c r="Z81" s="311"/>
      <c r="AA81" s="311"/>
      <c r="AB81" s="311"/>
      <c r="AI81" s="311"/>
      <c r="AJ81" s="311"/>
      <c r="AK81" s="311"/>
      <c r="AL81" s="311"/>
      <c r="AM81" s="311"/>
      <c r="AN81" s="311"/>
      <c r="AO81" s="311"/>
      <c r="AP81" s="311"/>
      <c r="AQ81" s="311"/>
      <c r="AR81" s="311"/>
      <c r="AS81" s="311"/>
      <c r="AT81" s="311"/>
      <c r="AU81" s="311"/>
      <c r="AV81" s="311"/>
      <c r="AW81" s="311"/>
      <c r="AX81" s="311"/>
      <c r="AY81" s="311"/>
      <c r="AZ81" s="311"/>
      <c r="BA81" s="311"/>
      <c r="BB81" s="311"/>
      <c r="BC81" s="311"/>
      <c r="BD81" s="311"/>
      <c r="BE81" s="311"/>
      <c r="BF81" s="311"/>
      <c r="BG81" s="311"/>
      <c r="BH81" s="311"/>
    </row>
    <row r="82" spans="2:60">
      <c r="F82" s="317"/>
      <c r="G82" s="311"/>
      <c r="H82" s="311"/>
      <c r="K82" s="317"/>
      <c r="L82" s="317"/>
      <c r="O82" s="311"/>
      <c r="Q82"/>
      <c r="R82"/>
      <c r="S82"/>
      <c r="T82"/>
      <c r="U82" s="311"/>
      <c r="V82" s="311"/>
      <c r="X82" s="311"/>
      <c r="Y82" s="311"/>
      <c r="Z82" s="311"/>
      <c r="AA82" s="311"/>
      <c r="AB82" s="311"/>
      <c r="AI82" s="311"/>
      <c r="AJ82" s="311"/>
      <c r="AK82" s="311"/>
      <c r="AL82" s="311"/>
      <c r="AM82" s="311"/>
      <c r="AN82" s="311"/>
      <c r="AO82" s="311"/>
      <c r="AP82" s="311"/>
      <c r="AQ82" s="311"/>
      <c r="AR82" s="311"/>
      <c r="AS82" s="311"/>
      <c r="AT82" s="311"/>
      <c r="AU82" s="311"/>
      <c r="AV82" s="311"/>
      <c r="AW82" s="311"/>
      <c r="AX82" s="311"/>
      <c r="AY82" s="311"/>
      <c r="AZ82" s="311"/>
      <c r="BA82" s="311"/>
      <c r="BB82" s="311"/>
      <c r="BC82" s="311"/>
      <c r="BD82" s="311"/>
      <c r="BE82" s="311"/>
      <c r="BF82" s="311"/>
      <c r="BG82" s="311"/>
      <c r="BH82" s="311"/>
    </row>
    <row r="83" spans="2:60">
      <c r="F83" s="317"/>
      <c r="G83" s="311"/>
      <c r="H83" s="311"/>
      <c r="K83" s="317"/>
      <c r="L83" s="317"/>
      <c r="O83" s="311"/>
      <c r="Q83"/>
      <c r="R83"/>
      <c r="S83"/>
      <c r="T83"/>
      <c r="U83" s="311"/>
      <c r="V83" s="311"/>
      <c r="X83" s="311"/>
      <c r="Y83" s="311"/>
      <c r="Z83" s="311"/>
      <c r="AA83" s="311"/>
      <c r="AB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row>
    <row r="84" spans="2:60">
      <c r="F84" s="317"/>
      <c r="G84" s="311"/>
      <c r="H84" s="311"/>
      <c r="K84" s="317"/>
      <c r="L84" s="317"/>
      <c r="O84" s="311"/>
      <c r="Q84"/>
      <c r="R84"/>
      <c r="S84"/>
      <c r="T84"/>
      <c r="U84" s="311"/>
      <c r="V84" s="311"/>
      <c r="X84" s="311"/>
      <c r="Y84" s="311"/>
      <c r="Z84" s="311"/>
      <c r="AA84" s="311"/>
      <c r="AB84" s="311"/>
      <c r="AI84" s="311"/>
      <c r="AJ84" s="311"/>
      <c r="AK84" s="311"/>
      <c r="AL84" s="311"/>
      <c r="AM84" s="311"/>
      <c r="AN84" s="311"/>
      <c r="AO84" s="311"/>
      <c r="AP84" s="311"/>
      <c r="AQ84" s="311"/>
      <c r="AR84" s="311"/>
      <c r="AS84" s="311"/>
      <c r="AT84" s="311"/>
      <c r="AU84" s="311"/>
      <c r="AV84" s="311"/>
      <c r="AW84" s="311"/>
      <c r="AX84" s="311"/>
      <c r="AY84" s="311"/>
      <c r="AZ84" s="311"/>
      <c r="BA84" s="311"/>
      <c r="BB84" s="311"/>
      <c r="BC84" s="311"/>
      <c r="BD84" s="311"/>
      <c r="BE84" s="311"/>
      <c r="BF84" s="311"/>
      <c r="BG84" s="311"/>
      <c r="BH84" s="311"/>
    </row>
    <row r="85" spans="2:60">
      <c r="F85" s="317"/>
      <c r="G85" s="311"/>
      <c r="H85" s="311"/>
      <c r="K85" s="317"/>
      <c r="L85" s="317"/>
      <c r="O85" s="311"/>
      <c r="Q85"/>
      <c r="R85"/>
      <c r="S85"/>
      <c r="T85"/>
      <c r="U85" s="311"/>
      <c r="V85" s="311"/>
      <c r="X85" s="311"/>
      <c r="Y85" s="311"/>
      <c r="Z85" s="311"/>
      <c r="AA85" s="311"/>
      <c r="AB85" s="311"/>
      <c r="AI85" s="311"/>
      <c r="AJ85" s="311"/>
      <c r="AK85" s="311"/>
      <c r="AL85" s="311"/>
      <c r="AM85" s="311"/>
      <c r="AN85" s="311"/>
      <c r="AO85" s="311"/>
      <c r="AP85" s="311"/>
      <c r="AQ85" s="311"/>
      <c r="AR85" s="311"/>
      <c r="AS85" s="311"/>
      <c r="AT85" s="311"/>
      <c r="AU85" s="311"/>
      <c r="AV85" s="311"/>
      <c r="AW85" s="311"/>
      <c r="AX85" s="311"/>
      <c r="AY85" s="311"/>
      <c r="AZ85" s="311"/>
      <c r="BA85" s="311"/>
      <c r="BB85" s="311"/>
      <c r="BC85" s="311"/>
      <c r="BD85" s="311"/>
      <c r="BE85" s="311"/>
      <c r="BF85" s="311"/>
      <c r="BG85" s="311"/>
      <c r="BH85" s="311"/>
    </row>
    <row r="86" spans="2:60">
      <c r="F86" s="317"/>
      <c r="G86" s="311"/>
      <c r="H86" s="311"/>
      <c r="K86" s="317"/>
      <c r="L86" s="317"/>
      <c r="O86" s="311"/>
      <c r="Q86"/>
      <c r="R86"/>
      <c r="S86"/>
      <c r="T86"/>
      <c r="U86" s="311"/>
      <c r="V86" s="311"/>
      <c r="X86" s="311"/>
      <c r="Y86" s="311"/>
      <c r="Z86" s="311"/>
      <c r="AA86" s="311"/>
      <c r="AB86" s="311"/>
      <c r="AI86" s="311"/>
      <c r="AJ86" s="311"/>
      <c r="AK86" s="311"/>
      <c r="AL86" s="311"/>
      <c r="AM86" s="311"/>
      <c r="AN86" s="311"/>
      <c r="AO86" s="311"/>
      <c r="AP86" s="311"/>
      <c r="AQ86" s="311"/>
      <c r="AR86" s="311"/>
      <c r="AS86" s="311"/>
      <c r="AT86" s="311"/>
      <c r="AU86" s="311"/>
      <c r="AV86" s="311"/>
      <c r="AW86" s="311"/>
      <c r="AX86" s="311"/>
      <c r="AY86" s="311"/>
      <c r="AZ86" s="311"/>
      <c r="BA86" s="311"/>
      <c r="BB86" s="311"/>
      <c r="BC86" s="311"/>
      <c r="BD86" s="311"/>
      <c r="BE86" s="311"/>
      <c r="BF86" s="311"/>
      <c r="BG86" s="311"/>
      <c r="BH86" s="311"/>
    </row>
    <row r="87" spans="2:60">
      <c r="F87" s="317"/>
      <c r="G87" s="311"/>
      <c r="H87" s="311"/>
      <c r="K87" s="317"/>
      <c r="L87" s="317"/>
      <c r="O87" s="311"/>
      <c r="Q87"/>
      <c r="R87"/>
      <c r="S87"/>
      <c r="T87"/>
      <c r="U87" s="311"/>
      <c r="V87" s="311"/>
      <c r="X87" s="311"/>
      <c r="Y87" s="311"/>
      <c r="Z87" s="311"/>
      <c r="AA87" s="311"/>
      <c r="AB87" s="311"/>
      <c r="AI87" s="311"/>
      <c r="AJ87" s="311"/>
      <c r="AK87" s="311"/>
      <c r="AL87" s="311"/>
      <c r="AM87" s="311"/>
      <c r="AN87" s="311"/>
      <c r="AO87" s="311"/>
      <c r="AP87" s="311"/>
      <c r="AQ87" s="311"/>
      <c r="AR87" s="311"/>
      <c r="AS87" s="311"/>
      <c r="AT87" s="311"/>
      <c r="AU87" s="311"/>
      <c r="AV87" s="311"/>
      <c r="AW87" s="311"/>
      <c r="AX87" s="311"/>
      <c r="AY87" s="311"/>
      <c r="AZ87" s="311"/>
      <c r="BA87" s="311"/>
      <c r="BB87" s="311"/>
      <c r="BC87" s="311"/>
      <c r="BD87" s="311"/>
      <c r="BE87" s="311"/>
      <c r="BF87" s="311"/>
      <c r="BG87" s="311"/>
      <c r="BH87" s="311"/>
    </row>
    <row r="88" spans="2:60">
      <c r="F88" s="317"/>
      <c r="G88" s="311"/>
      <c r="H88" s="311"/>
      <c r="K88" s="317"/>
      <c r="L88" s="317"/>
      <c r="O88" s="311"/>
      <c r="Q88"/>
      <c r="R88"/>
      <c r="S88"/>
      <c r="T88"/>
      <c r="U88" s="311"/>
      <c r="V88" s="311"/>
      <c r="X88" s="311"/>
      <c r="Y88" s="311"/>
      <c r="Z88" s="311"/>
      <c r="AA88" s="311"/>
      <c r="AB88" s="311"/>
      <c r="AI88" s="311"/>
      <c r="AJ88" s="311"/>
      <c r="AK88" s="311"/>
      <c r="AL88" s="311"/>
      <c r="AM88" s="311"/>
      <c r="AN88" s="311"/>
      <c r="AO88" s="311"/>
      <c r="AP88" s="311"/>
      <c r="AQ88" s="311"/>
      <c r="AR88" s="311"/>
      <c r="AS88" s="311"/>
      <c r="AT88" s="311"/>
      <c r="AU88" s="311"/>
      <c r="AV88" s="311"/>
      <c r="AW88" s="311"/>
      <c r="AX88" s="311"/>
      <c r="AY88" s="311"/>
      <c r="AZ88" s="311"/>
      <c r="BA88" s="311"/>
      <c r="BB88" s="311"/>
      <c r="BC88" s="311"/>
      <c r="BD88" s="311"/>
      <c r="BE88" s="311"/>
      <c r="BF88" s="311"/>
      <c r="BG88" s="311"/>
      <c r="BH88" s="311"/>
    </row>
    <row r="89" spans="2:60">
      <c r="F89" s="317"/>
      <c r="G89" s="311"/>
      <c r="H89" s="311"/>
      <c r="K89" s="317"/>
      <c r="L89" s="317"/>
      <c r="O89" s="311"/>
      <c r="Q89"/>
      <c r="R89"/>
      <c r="S89"/>
      <c r="T89"/>
      <c r="U89" s="311"/>
      <c r="V89" s="311"/>
      <c r="X89" s="311"/>
      <c r="Y89" s="311"/>
      <c r="Z89" s="311"/>
      <c r="AA89" s="311"/>
      <c r="AB89" s="311"/>
      <c r="AI89" s="311"/>
      <c r="AJ89" s="311"/>
      <c r="AK89" s="311"/>
      <c r="AL89" s="311"/>
      <c r="AM89" s="311"/>
      <c r="AN89" s="311"/>
      <c r="AO89" s="311"/>
      <c r="AP89" s="311"/>
      <c r="AQ89" s="311"/>
      <c r="AR89" s="311"/>
      <c r="AS89" s="311"/>
      <c r="AT89" s="311"/>
      <c r="AU89" s="311"/>
      <c r="AV89" s="311"/>
      <c r="AW89" s="311"/>
      <c r="AX89" s="311"/>
      <c r="AY89" s="311"/>
      <c r="AZ89" s="311"/>
      <c r="BA89" s="311"/>
      <c r="BB89" s="311"/>
      <c r="BC89" s="311"/>
      <c r="BD89" s="311"/>
      <c r="BE89" s="311"/>
      <c r="BF89" s="311"/>
      <c r="BG89" s="311"/>
      <c r="BH89" s="311"/>
    </row>
    <row r="90" spans="2:60">
      <c r="F90" s="317"/>
      <c r="G90" s="311"/>
      <c r="H90" s="311"/>
      <c r="K90" s="317"/>
      <c r="L90" s="317"/>
      <c r="O90" s="311"/>
      <c r="Q90"/>
      <c r="R90"/>
      <c r="S90"/>
      <c r="T90"/>
      <c r="U90" s="311"/>
      <c r="V90" s="311"/>
      <c r="X90" s="311"/>
      <c r="Y90" s="311"/>
      <c r="Z90" s="311"/>
      <c r="AA90" s="311"/>
      <c r="AB90" s="311"/>
      <c r="AI90" s="311"/>
      <c r="AJ90" s="311"/>
      <c r="AK90" s="311"/>
      <c r="AL90" s="311"/>
      <c r="AM90" s="311"/>
      <c r="AN90" s="311"/>
      <c r="AO90" s="311"/>
      <c r="AP90" s="311"/>
      <c r="AQ90" s="311"/>
      <c r="AR90" s="311"/>
      <c r="AS90" s="311"/>
      <c r="AT90" s="311"/>
      <c r="AU90" s="311"/>
      <c r="AV90" s="311"/>
      <c r="AW90" s="311"/>
      <c r="AX90" s="311"/>
      <c r="AY90" s="311"/>
      <c r="AZ90" s="311"/>
      <c r="BA90" s="311"/>
      <c r="BB90" s="311"/>
      <c r="BC90" s="311"/>
      <c r="BD90" s="311"/>
      <c r="BE90" s="311"/>
      <c r="BF90" s="311"/>
      <c r="BG90" s="311"/>
      <c r="BH90" s="311"/>
    </row>
    <row r="91" spans="2:60">
      <c r="F91" s="317"/>
      <c r="G91" s="311"/>
      <c r="H91" s="311"/>
      <c r="K91" s="317"/>
      <c r="L91" s="317"/>
      <c r="O91" s="311"/>
      <c r="Q91"/>
      <c r="R91"/>
      <c r="S91"/>
      <c r="T91"/>
      <c r="U91" s="311"/>
      <c r="V91" s="311"/>
      <c r="X91" s="311"/>
      <c r="Y91" s="311"/>
      <c r="Z91" s="311"/>
      <c r="AA91" s="311"/>
      <c r="AB91" s="311"/>
      <c r="AI91" s="311"/>
      <c r="AJ91" s="311"/>
      <c r="AK91" s="311"/>
      <c r="AL91" s="311"/>
      <c r="AM91" s="311"/>
      <c r="AN91" s="311"/>
      <c r="AO91" s="311"/>
      <c r="AP91" s="311"/>
      <c r="AQ91" s="311"/>
      <c r="AR91" s="311"/>
      <c r="AS91" s="311"/>
      <c r="AT91" s="311"/>
      <c r="AU91" s="311"/>
      <c r="AV91" s="311"/>
      <c r="AW91" s="311"/>
      <c r="AX91" s="311"/>
      <c r="AY91" s="311"/>
      <c r="AZ91" s="311"/>
      <c r="BA91" s="311"/>
      <c r="BB91" s="311"/>
      <c r="BC91" s="311"/>
      <c r="BD91" s="311"/>
      <c r="BE91" s="311"/>
      <c r="BF91" s="311"/>
      <c r="BG91" s="311"/>
      <c r="BH91" s="311"/>
    </row>
    <row r="92" spans="2:60">
      <c r="F92" s="317"/>
      <c r="G92" s="311"/>
      <c r="H92" s="311"/>
      <c r="K92" s="317"/>
      <c r="L92" s="317"/>
      <c r="O92" s="311"/>
      <c r="Q92"/>
      <c r="R92"/>
      <c r="S92"/>
      <c r="T92"/>
      <c r="U92" s="311"/>
      <c r="V92" s="311"/>
      <c r="X92" s="311"/>
      <c r="Y92" s="311"/>
      <c r="Z92" s="311"/>
      <c r="AA92" s="311"/>
      <c r="AB92" s="311"/>
      <c r="AI92" s="311"/>
      <c r="AJ92" s="311"/>
      <c r="AK92" s="311"/>
      <c r="AL92" s="311"/>
      <c r="AM92" s="311"/>
      <c r="AN92" s="311"/>
      <c r="AO92" s="311"/>
      <c r="AP92" s="311"/>
      <c r="AQ92" s="311"/>
      <c r="AR92" s="311"/>
      <c r="AS92" s="311"/>
      <c r="AT92" s="311"/>
      <c r="AU92" s="311"/>
      <c r="AV92" s="311"/>
      <c r="AW92" s="311"/>
      <c r="AX92" s="311"/>
      <c r="AY92" s="311"/>
      <c r="AZ92" s="311"/>
      <c r="BA92" s="311"/>
      <c r="BB92" s="311"/>
      <c r="BC92" s="311"/>
      <c r="BD92" s="311"/>
      <c r="BE92" s="311"/>
      <c r="BF92" s="311"/>
      <c r="BG92" s="311"/>
      <c r="BH92" s="311"/>
    </row>
    <row r="93" spans="2:60">
      <c r="F93" s="317"/>
      <c r="G93" s="311"/>
      <c r="H93" s="311"/>
      <c r="K93" s="317"/>
      <c r="L93" s="317"/>
      <c r="O93" s="311"/>
      <c r="Q93"/>
      <c r="R93"/>
      <c r="S93"/>
      <c r="T93"/>
      <c r="U93" s="311"/>
      <c r="V93" s="311"/>
      <c r="X93" s="311"/>
      <c r="Y93" s="311"/>
      <c r="Z93" s="311"/>
      <c r="AA93" s="311"/>
      <c r="AB93" s="311"/>
      <c r="AI93" s="311"/>
      <c r="AJ93" s="311"/>
      <c r="AK93" s="311"/>
      <c r="AL93" s="311"/>
      <c r="AM93" s="311"/>
      <c r="AN93" s="311"/>
      <c r="AO93" s="311"/>
      <c r="AP93" s="311"/>
      <c r="AQ93" s="311"/>
      <c r="AR93" s="311"/>
      <c r="AS93" s="311"/>
      <c r="AT93" s="311"/>
      <c r="AU93" s="311"/>
      <c r="AV93" s="311"/>
      <c r="AW93" s="311"/>
      <c r="AX93" s="311"/>
      <c r="AY93" s="311"/>
      <c r="AZ93" s="311"/>
      <c r="BA93" s="311"/>
      <c r="BB93" s="311"/>
      <c r="BC93" s="311"/>
      <c r="BD93" s="311"/>
      <c r="BE93" s="311"/>
      <c r="BF93" s="311"/>
      <c r="BG93" s="311"/>
      <c r="BH93" s="311"/>
    </row>
    <row r="94" spans="2:60">
      <c r="F94" s="317"/>
      <c r="G94" s="311"/>
      <c r="H94" s="311"/>
      <c r="K94" s="317"/>
      <c r="L94" s="317"/>
      <c r="O94" s="311"/>
      <c r="Q94"/>
      <c r="R94"/>
      <c r="S94"/>
      <c r="T94"/>
      <c r="U94" s="311"/>
      <c r="V94" s="311"/>
      <c r="X94" s="311"/>
      <c r="Y94" s="311"/>
      <c r="Z94" s="311"/>
      <c r="AA94" s="311"/>
      <c r="AB94" s="311"/>
      <c r="AI94" s="311"/>
      <c r="AJ94" s="311"/>
      <c r="AK94" s="311"/>
      <c r="AL94" s="311"/>
      <c r="AM94" s="311"/>
      <c r="AN94" s="311"/>
      <c r="AO94" s="311"/>
      <c r="AP94" s="311"/>
      <c r="AQ94" s="311"/>
      <c r="AR94" s="311"/>
      <c r="AS94" s="311"/>
      <c r="AT94" s="311"/>
      <c r="AU94" s="311"/>
      <c r="AV94" s="311"/>
      <c r="AW94" s="311"/>
      <c r="AX94" s="311"/>
      <c r="AY94" s="311"/>
      <c r="AZ94" s="311"/>
      <c r="BA94" s="311"/>
      <c r="BB94" s="311"/>
      <c r="BC94" s="311"/>
      <c r="BD94" s="311"/>
      <c r="BE94" s="311"/>
      <c r="BF94" s="311"/>
      <c r="BG94" s="311"/>
      <c r="BH94" s="311"/>
    </row>
    <row r="95" spans="2:60">
      <c r="F95" s="317"/>
      <c r="G95" s="311"/>
      <c r="H95" s="311"/>
      <c r="K95" s="317"/>
      <c r="L95" s="317"/>
      <c r="O95" s="311"/>
      <c r="Q95"/>
      <c r="R95"/>
      <c r="S95"/>
      <c r="T95"/>
      <c r="U95" s="311"/>
      <c r="V95" s="311"/>
      <c r="X95" s="311"/>
      <c r="Y95" s="311"/>
      <c r="Z95" s="311"/>
      <c r="AA95" s="311"/>
      <c r="AB95" s="311"/>
      <c r="AI95" s="311"/>
      <c r="AJ95" s="311"/>
      <c r="AK95" s="311"/>
      <c r="AL95" s="311"/>
      <c r="AM95" s="311"/>
      <c r="AN95" s="311"/>
      <c r="AO95" s="311"/>
      <c r="AP95" s="311"/>
      <c r="AQ95" s="311"/>
      <c r="AR95" s="311"/>
      <c r="AS95" s="311"/>
      <c r="AT95" s="311"/>
      <c r="AU95" s="311"/>
      <c r="AV95" s="311"/>
      <c r="AW95" s="311"/>
      <c r="AX95" s="311"/>
      <c r="AY95" s="311"/>
      <c r="AZ95" s="311"/>
      <c r="BA95" s="311"/>
      <c r="BB95" s="311"/>
      <c r="BC95" s="311"/>
      <c r="BD95" s="311"/>
      <c r="BE95" s="311"/>
      <c r="BF95" s="311"/>
      <c r="BG95" s="311"/>
      <c r="BH95" s="311"/>
    </row>
    <row r="96" spans="2:60">
      <c r="F96" s="317"/>
      <c r="G96" s="311"/>
      <c r="H96" s="311"/>
      <c r="K96" s="317"/>
      <c r="L96" s="317"/>
      <c r="O96" s="311"/>
      <c r="Q96"/>
      <c r="R96"/>
      <c r="S96"/>
      <c r="T96"/>
      <c r="U96" s="311"/>
      <c r="V96" s="311"/>
      <c r="X96" s="311"/>
      <c r="Y96" s="311"/>
      <c r="Z96" s="311"/>
      <c r="AA96" s="311"/>
      <c r="AB96" s="311"/>
      <c r="AI96" s="311"/>
      <c r="AJ96" s="311"/>
      <c r="AK96" s="311"/>
      <c r="AL96" s="311"/>
      <c r="AM96" s="311"/>
      <c r="AN96" s="311"/>
      <c r="AO96" s="311"/>
      <c r="AP96" s="311"/>
      <c r="AQ96" s="311"/>
      <c r="AR96" s="311"/>
      <c r="AS96" s="311"/>
      <c r="AT96" s="311"/>
      <c r="AU96" s="311"/>
      <c r="AV96" s="311"/>
      <c r="AW96" s="311"/>
      <c r="AX96" s="311"/>
      <c r="AY96" s="311"/>
      <c r="AZ96" s="311"/>
      <c r="BA96" s="311"/>
      <c r="BB96" s="311"/>
      <c r="BC96" s="311"/>
      <c r="BD96" s="311"/>
      <c r="BE96" s="311"/>
      <c r="BF96" s="311"/>
      <c r="BG96" s="311"/>
      <c r="BH96" s="311"/>
    </row>
    <row r="97" spans="6:60">
      <c r="F97" s="317"/>
      <c r="G97" s="311"/>
      <c r="H97" s="311"/>
      <c r="K97" s="317"/>
      <c r="L97" s="317"/>
      <c r="O97" s="311"/>
      <c r="Q97"/>
      <c r="R97"/>
      <c r="S97"/>
      <c r="T97"/>
      <c r="U97" s="311"/>
      <c r="V97" s="311"/>
      <c r="X97" s="311"/>
      <c r="Y97" s="311"/>
      <c r="Z97" s="311"/>
      <c r="AA97" s="311"/>
      <c r="AB97" s="311"/>
      <c r="AI97" s="311"/>
      <c r="AJ97" s="311"/>
      <c r="AK97" s="311"/>
      <c r="AL97" s="311"/>
      <c r="AM97" s="311"/>
      <c r="AN97" s="311"/>
      <c r="AO97" s="311"/>
      <c r="AP97" s="311"/>
      <c r="AQ97" s="311"/>
      <c r="AR97" s="311"/>
      <c r="AS97" s="311"/>
      <c r="AT97" s="311"/>
      <c r="AU97" s="311"/>
      <c r="AV97" s="311"/>
      <c r="AW97" s="311"/>
      <c r="AX97" s="311"/>
      <c r="AY97" s="311"/>
      <c r="AZ97" s="311"/>
      <c r="BA97" s="311"/>
      <c r="BB97" s="311"/>
      <c r="BC97" s="311"/>
      <c r="BD97" s="311"/>
      <c r="BE97" s="311"/>
      <c r="BF97" s="311"/>
      <c r="BG97" s="311"/>
      <c r="BH97" s="311"/>
    </row>
    <row r="98" spans="6:60">
      <c r="F98" s="317"/>
      <c r="G98" s="311"/>
      <c r="H98" s="311"/>
      <c r="K98" s="317"/>
      <c r="L98" s="317"/>
      <c r="O98" s="311"/>
      <c r="Q98"/>
      <c r="R98"/>
      <c r="S98"/>
      <c r="T98"/>
      <c r="U98" s="311"/>
      <c r="V98" s="311"/>
      <c r="X98" s="311"/>
      <c r="Y98" s="311"/>
      <c r="Z98" s="311"/>
      <c r="AA98" s="311"/>
      <c r="AB98" s="311"/>
      <c r="AI98" s="311"/>
      <c r="AJ98" s="311"/>
      <c r="AK98" s="311"/>
      <c r="AL98" s="311"/>
      <c r="AM98" s="311"/>
      <c r="AN98" s="311"/>
      <c r="AO98" s="311"/>
      <c r="AP98" s="311"/>
      <c r="AQ98" s="311"/>
      <c r="AR98" s="311"/>
      <c r="AS98" s="311"/>
      <c r="AT98" s="311"/>
      <c r="AU98" s="311"/>
      <c r="AV98" s="311"/>
      <c r="AW98" s="311"/>
      <c r="AX98" s="311"/>
      <c r="AY98" s="311"/>
      <c r="AZ98" s="311"/>
      <c r="BA98" s="311"/>
      <c r="BB98" s="311"/>
      <c r="BC98" s="311"/>
      <c r="BD98" s="311"/>
      <c r="BE98" s="311"/>
      <c r="BF98" s="311"/>
      <c r="BG98" s="311"/>
      <c r="BH98" s="311"/>
    </row>
    <row r="99" spans="6:60">
      <c r="F99" s="317"/>
      <c r="G99" s="311"/>
      <c r="H99" s="311"/>
      <c r="K99" s="317"/>
      <c r="L99" s="317"/>
      <c r="O99" s="311"/>
      <c r="Q99"/>
      <c r="R99"/>
      <c r="S99"/>
      <c r="T99"/>
      <c r="U99" s="311"/>
      <c r="V99" s="311"/>
      <c r="X99" s="311"/>
      <c r="Y99" s="311"/>
      <c r="Z99" s="311"/>
      <c r="AA99" s="311"/>
      <c r="AB99" s="311"/>
      <c r="AI99" s="311"/>
      <c r="AJ99" s="311"/>
      <c r="AK99" s="311"/>
      <c r="AL99" s="311"/>
      <c r="AM99" s="311"/>
      <c r="AN99" s="311"/>
      <c r="AO99" s="311"/>
      <c r="AP99" s="311"/>
      <c r="AQ99" s="311"/>
      <c r="AR99" s="311"/>
      <c r="AS99" s="311"/>
      <c r="AT99" s="311"/>
      <c r="AU99" s="311"/>
      <c r="AV99" s="311"/>
      <c r="AW99" s="311"/>
      <c r="AX99" s="311"/>
      <c r="AY99" s="311"/>
      <c r="AZ99" s="311"/>
      <c r="BA99" s="311"/>
      <c r="BB99" s="311"/>
      <c r="BC99" s="311"/>
      <c r="BD99" s="311"/>
      <c r="BE99" s="311"/>
      <c r="BF99" s="311"/>
      <c r="BG99" s="311"/>
      <c r="BH99" s="311"/>
    </row>
    <row r="100" spans="6:60">
      <c r="F100" s="317"/>
      <c r="G100" s="311"/>
      <c r="H100" s="311"/>
      <c r="K100" s="317"/>
      <c r="L100" s="317"/>
      <c r="O100" s="311"/>
      <c r="Q100"/>
      <c r="R100"/>
      <c r="S100"/>
      <c r="T100"/>
      <c r="U100" s="311"/>
      <c r="V100" s="311"/>
      <c r="X100" s="311"/>
      <c r="Y100" s="311"/>
      <c r="Z100" s="311"/>
      <c r="AA100" s="311"/>
      <c r="AB100" s="311"/>
      <c r="AI100" s="311"/>
      <c r="AJ100" s="311"/>
      <c r="AK100" s="311"/>
      <c r="AL100" s="311"/>
      <c r="AM100" s="311"/>
      <c r="AN100" s="311"/>
      <c r="AO100" s="311"/>
      <c r="AP100" s="311"/>
      <c r="AQ100" s="311"/>
      <c r="AR100" s="311"/>
      <c r="AS100" s="311"/>
      <c r="AT100" s="311"/>
      <c r="AU100" s="311"/>
      <c r="AV100" s="311"/>
      <c r="AW100" s="311"/>
      <c r="AX100" s="311"/>
      <c r="AY100" s="311"/>
      <c r="AZ100" s="311"/>
      <c r="BA100" s="311"/>
      <c r="BB100" s="311"/>
      <c r="BC100" s="311"/>
      <c r="BD100" s="311"/>
      <c r="BE100" s="311"/>
      <c r="BF100" s="311"/>
      <c r="BG100" s="311"/>
      <c r="BH100" s="311"/>
    </row>
    <row r="101" spans="6:60">
      <c r="F101" s="317"/>
      <c r="G101" s="311"/>
      <c r="H101" s="311"/>
      <c r="K101" s="317"/>
      <c r="L101" s="317"/>
      <c r="O101" s="311"/>
      <c r="Q101"/>
      <c r="R101"/>
      <c r="S101"/>
      <c r="T101"/>
      <c r="U101" s="311"/>
      <c r="V101" s="311"/>
      <c r="X101" s="311"/>
      <c r="Y101" s="311"/>
      <c r="Z101" s="311"/>
      <c r="AA101" s="311"/>
      <c r="AB101" s="311"/>
      <c r="AI101" s="311"/>
      <c r="AJ101" s="311"/>
      <c r="AK101" s="311"/>
      <c r="AL101" s="311"/>
      <c r="AM101" s="311"/>
      <c r="AN101" s="311"/>
      <c r="AO101" s="311"/>
      <c r="AP101" s="311"/>
      <c r="AQ101" s="311"/>
      <c r="AR101" s="311"/>
      <c r="AS101" s="311"/>
      <c r="AT101" s="311"/>
      <c r="AU101" s="311"/>
      <c r="AV101" s="311"/>
      <c r="AW101" s="311"/>
      <c r="AX101" s="311"/>
      <c r="AY101" s="311"/>
      <c r="AZ101" s="311"/>
      <c r="BA101" s="311"/>
      <c r="BB101" s="311"/>
      <c r="BC101" s="311"/>
      <c r="BD101" s="311"/>
      <c r="BE101" s="311"/>
      <c r="BF101" s="311"/>
      <c r="BG101" s="311"/>
      <c r="BH101" s="311"/>
    </row>
    <row r="102" spans="6:60">
      <c r="F102" s="317"/>
      <c r="G102" s="311"/>
      <c r="H102" s="311"/>
      <c r="K102" s="317"/>
      <c r="L102" s="317"/>
      <c r="O102" s="311"/>
      <c r="Q102"/>
      <c r="R102"/>
      <c r="S102"/>
      <c r="T102"/>
      <c r="U102" s="311"/>
      <c r="V102" s="311"/>
      <c r="X102" s="311"/>
      <c r="Y102" s="311"/>
      <c r="Z102" s="311"/>
      <c r="AA102" s="311"/>
      <c r="AB102" s="311"/>
      <c r="AI102" s="311"/>
      <c r="AJ102" s="311"/>
      <c r="AK102" s="311"/>
      <c r="AL102" s="311"/>
      <c r="AM102" s="311"/>
      <c r="AN102" s="311"/>
      <c r="AO102" s="311"/>
      <c r="AP102" s="311"/>
      <c r="AQ102" s="311"/>
      <c r="AR102" s="311"/>
      <c r="AS102" s="311"/>
      <c r="AT102" s="311"/>
      <c r="AU102" s="311"/>
      <c r="AV102" s="311"/>
      <c r="AW102" s="311"/>
      <c r="AX102" s="311"/>
      <c r="AY102" s="311"/>
      <c r="AZ102" s="311"/>
      <c r="BA102" s="311"/>
      <c r="BB102" s="311"/>
      <c r="BC102" s="311"/>
      <c r="BD102" s="311"/>
      <c r="BE102" s="311"/>
      <c r="BF102" s="311"/>
      <c r="BG102" s="311"/>
      <c r="BH102" s="311"/>
    </row>
    <row r="103" spans="6:60">
      <c r="F103" s="317"/>
      <c r="G103" s="311"/>
      <c r="H103" s="311"/>
      <c r="K103" s="317"/>
      <c r="L103" s="317"/>
      <c r="O103" s="311"/>
      <c r="Q103"/>
      <c r="R103"/>
      <c r="S103"/>
      <c r="T103"/>
      <c r="U103" s="311"/>
      <c r="V103" s="311"/>
      <c r="X103" s="311"/>
      <c r="Y103" s="311"/>
      <c r="Z103" s="311"/>
      <c r="AA103" s="311"/>
      <c r="AB103" s="311"/>
      <c r="AI103" s="311"/>
      <c r="AJ103" s="311"/>
      <c r="AK103" s="311"/>
      <c r="AL103" s="311"/>
      <c r="AM103" s="311"/>
      <c r="AN103" s="311"/>
      <c r="AO103" s="311"/>
      <c r="AP103" s="311"/>
      <c r="AQ103" s="311"/>
      <c r="AR103" s="311"/>
      <c r="AS103" s="311"/>
      <c r="AT103" s="311"/>
      <c r="AU103" s="311"/>
      <c r="AV103" s="311"/>
      <c r="AW103" s="311"/>
      <c r="AX103" s="311"/>
      <c r="AY103" s="311"/>
      <c r="AZ103" s="311"/>
      <c r="BA103" s="311"/>
      <c r="BB103" s="311"/>
      <c r="BC103" s="311"/>
      <c r="BD103" s="311"/>
      <c r="BE103" s="311"/>
      <c r="BF103" s="311"/>
      <c r="BG103" s="311"/>
      <c r="BH103" s="311"/>
    </row>
    <row r="104" spans="6:60">
      <c r="F104" s="317"/>
      <c r="G104" s="311"/>
      <c r="H104" s="311"/>
      <c r="K104" s="317"/>
      <c r="L104" s="317"/>
      <c r="O104" s="311"/>
      <c r="Q104"/>
      <c r="R104"/>
      <c r="S104"/>
      <c r="T104"/>
      <c r="U104" s="311"/>
      <c r="V104" s="311"/>
      <c r="X104" s="311"/>
      <c r="Y104" s="311"/>
      <c r="Z104" s="311"/>
      <c r="AA104" s="311"/>
      <c r="AB104" s="311"/>
      <c r="AI104" s="311"/>
      <c r="AJ104" s="311"/>
      <c r="AK104" s="311"/>
      <c r="AL104" s="311"/>
      <c r="AM104" s="311"/>
      <c r="AN104" s="311"/>
      <c r="AO104" s="311"/>
      <c r="AP104" s="311"/>
      <c r="AQ104" s="311"/>
      <c r="AR104" s="311"/>
      <c r="AS104" s="311"/>
      <c r="AT104" s="311"/>
      <c r="AU104" s="311"/>
      <c r="AV104" s="311"/>
      <c r="AW104" s="311"/>
      <c r="AX104" s="311"/>
      <c r="AY104" s="311"/>
      <c r="AZ104" s="311"/>
      <c r="BA104" s="311"/>
      <c r="BB104" s="311"/>
      <c r="BC104" s="311"/>
      <c r="BD104" s="311"/>
      <c r="BE104" s="311"/>
      <c r="BF104" s="311"/>
      <c r="BG104" s="311"/>
      <c r="BH104" s="311"/>
    </row>
    <row r="105" spans="6:60">
      <c r="F105" s="317"/>
      <c r="G105" s="311"/>
      <c r="H105" s="311"/>
      <c r="K105" s="317"/>
      <c r="L105" s="317"/>
      <c r="O105" s="311"/>
      <c r="Q105"/>
      <c r="R105"/>
      <c r="S105"/>
      <c r="T105"/>
      <c r="U105" s="311"/>
      <c r="V105" s="311"/>
      <c r="X105" s="311"/>
      <c r="Y105" s="311"/>
      <c r="Z105" s="311"/>
      <c r="AA105" s="311"/>
      <c r="AB105" s="311"/>
      <c r="AI105" s="311"/>
      <c r="AJ105" s="311"/>
      <c r="AK105" s="311"/>
      <c r="AL105" s="311"/>
      <c r="AM105" s="311"/>
      <c r="AN105" s="311"/>
      <c r="AO105" s="311"/>
      <c r="AP105" s="311"/>
      <c r="AQ105" s="311"/>
      <c r="AR105" s="311"/>
      <c r="AS105" s="311"/>
      <c r="AT105" s="311"/>
      <c r="AU105" s="311"/>
      <c r="AV105" s="311"/>
      <c r="AW105" s="311"/>
      <c r="AX105" s="311"/>
      <c r="AY105" s="311"/>
      <c r="AZ105" s="311"/>
      <c r="BA105" s="311"/>
      <c r="BB105" s="311"/>
      <c r="BC105" s="311"/>
      <c r="BD105" s="311"/>
      <c r="BE105" s="311"/>
      <c r="BF105" s="311"/>
      <c r="BG105" s="311"/>
      <c r="BH105" s="311"/>
    </row>
    <row r="106" spans="6:60">
      <c r="F106" s="317"/>
      <c r="G106" s="311"/>
      <c r="H106" s="311"/>
      <c r="K106" s="317"/>
      <c r="L106" s="317"/>
      <c r="O106" s="311"/>
      <c r="Q106"/>
      <c r="R106"/>
      <c r="S106"/>
      <c r="T106"/>
      <c r="U106" s="311"/>
      <c r="V106" s="311"/>
      <c r="X106" s="311"/>
      <c r="Y106" s="311"/>
      <c r="Z106" s="311"/>
      <c r="AA106" s="311"/>
      <c r="AB106" s="311"/>
      <c r="AI106" s="311"/>
      <c r="AJ106" s="311"/>
      <c r="AK106" s="311"/>
      <c r="AL106" s="311"/>
      <c r="AM106" s="311"/>
      <c r="AN106" s="311"/>
      <c r="AO106" s="311"/>
      <c r="AP106" s="311"/>
      <c r="AQ106" s="311"/>
      <c r="AR106" s="311"/>
      <c r="AS106" s="311"/>
      <c r="AT106" s="311"/>
      <c r="AU106" s="311"/>
      <c r="AV106" s="311"/>
      <c r="AW106" s="311"/>
      <c r="AX106" s="311"/>
      <c r="AY106" s="311"/>
      <c r="AZ106" s="311"/>
      <c r="BA106" s="311"/>
      <c r="BB106" s="311"/>
      <c r="BC106" s="311"/>
      <c r="BD106" s="311"/>
      <c r="BE106" s="311"/>
      <c r="BF106" s="311"/>
      <c r="BG106" s="311"/>
      <c r="BH106" s="311"/>
    </row>
    <row r="107" spans="6:60">
      <c r="F107" s="317"/>
      <c r="G107" s="311"/>
      <c r="H107" s="311"/>
      <c r="K107" s="317"/>
      <c r="L107" s="317"/>
      <c r="O107" s="311"/>
      <c r="Q107"/>
      <c r="R107"/>
      <c r="S107"/>
      <c r="T107"/>
      <c r="U107" s="311"/>
      <c r="V107" s="311"/>
      <c r="X107" s="311"/>
      <c r="Y107" s="311"/>
      <c r="Z107" s="311"/>
      <c r="AA107" s="311"/>
      <c r="AB107" s="311"/>
      <c r="AI107" s="311"/>
      <c r="AJ107" s="311"/>
      <c r="AK107" s="311"/>
      <c r="AL107" s="311"/>
      <c r="AM107" s="311"/>
      <c r="AN107" s="311"/>
      <c r="AO107" s="311"/>
      <c r="AP107" s="311"/>
      <c r="AQ107" s="311"/>
      <c r="AR107" s="311"/>
      <c r="AS107" s="311"/>
      <c r="AT107" s="311"/>
      <c r="AU107" s="311"/>
      <c r="AV107" s="311"/>
      <c r="AW107" s="311"/>
      <c r="AX107" s="311"/>
      <c r="AY107" s="311"/>
      <c r="AZ107" s="311"/>
      <c r="BA107" s="311"/>
      <c r="BB107" s="311"/>
      <c r="BC107" s="311"/>
      <c r="BD107" s="311"/>
      <c r="BE107" s="311"/>
      <c r="BF107" s="311"/>
      <c r="BG107" s="311"/>
      <c r="BH107" s="311"/>
    </row>
    <row r="108" spans="6:60">
      <c r="F108" s="317"/>
      <c r="G108" s="311"/>
      <c r="H108" s="311"/>
      <c r="K108" s="317"/>
      <c r="L108" s="317"/>
      <c r="O108" s="311"/>
      <c r="Q108"/>
      <c r="R108"/>
      <c r="S108"/>
      <c r="T108"/>
      <c r="U108" s="311"/>
      <c r="V108" s="311"/>
      <c r="X108" s="311"/>
      <c r="Y108" s="311"/>
      <c r="Z108" s="311"/>
      <c r="AA108" s="311"/>
      <c r="AB108" s="311"/>
      <c r="AI108" s="311"/>
      <c r="AJ108" s="311"/>
      <c r="AK108" s="311"/>
      <c r="AL108" s="311"/>
      <c r="AM108" s="311"/>
      <c r="AN108" s="311"/>
      <c r="AO108" s="311"/>
      <c r="AP108" s="311"/>
      <c r="AQ108" s="311"/>
      <c r="AR108" s="311"/>
      <c r="AS108" s="311"/>
      <c r="AT108" s="311"/>
      <c r="AU108" s="311"/>
      <c r="AV108" s="311"/>
      <c r="AW108" s="311"/>
      <c r="AX108" s="311"/>
      <c r="AY108" s="311"/>
      <c r="AZ108" s="311"/>
      <c r="BA108" s="311"/>
      <c r="BB108" s="311"/>
      <c r="BC108" s="311"/>
      <c r="BD108" s="311"/>
      <c r="BE108" s="311"/>
      <c r="BF108" s="311"/>
      <c r="BG108" s="311"/>
      <c r="BH108" s="311"/>
    </row>
    <row r="109" spans="6:60">
      <c r="F109" s="317"/>
      <c r="G109" s="311"/>
      <c r="H109" s="311"/>
      <c r="K109" s="317"/>
      <c r="L109" s="317"/>
      <c r="O109" s="311"/>
      <c r="Q109"/>
      <c r="R109"/>
      <c r="S109"/>
      <c r="T109"/>
      <c r="U109" s="311"/>
      <c r="V109" s="311"/>
      <c r="X109" s="311"/>
      <c r="Y109" s="311"/>
      <c r="Z109" s="311"/>
      <c r="AA109" s="311"/>
      <c r="AB109" s="311"/>
      <c r="AI109" s="311"/>
      <c r="AJ109" s="311"/>
      <c r="AK109" s="311"/>
      <c r="AL109" s="311"/>
      <c r="AM109" s="311"/>
      <c r="AN109" s="311"/>
      <c r="AO109" s="311"/>
      <c r="AP109" s="311"/>
      <c r="AQ109" s="311"/>
      <c r="AR109" s="311"/>
      <c r="AS109" s="311"/>
      <c r="AT109" s="311"/>
      <c r="AU109" s="311"/>
      <c r="AV109" s="311"/>
      <c r="AW109" s="311"/>
      <c r="AX109" s="311"/>
      <c r="AY109" s="311"/>
      <c r="AZ109" s="311"/>
      <c r="BA109" s="311"/>
      <c r="BB109" s="311"/>
      <c r="BC109" s="311"/>
      <c r="BD109" s="311"/>
      <c r="BE109" s="311"/>
      <c r="BF109" s="311"/>
      <c r="BG109" s="311"/>
      <c r="BH109" s="311"/>
    </row>
    <row r="110" spans="6:60">
      <c r="F110" s="317"/>
      <c r="G110" s="311"/>
      <c r="H110" s="311"/>
      <c r="K110" s="317"/>
      <c r="L110" s="317"/>
      <c r="O110" s="311"/>
      <c r="Q110"/>
      <c r="R110"/>
      <c r="S110"/>
      <c r="T110"/>
      <c r="U110" s="311"/>
      <c r="V110" s="311"/>
      <c r="X110" s="311"/>
      <c r="Y110" s="311"/>
      <c r="Z110" s="311"/>
      <c r="AA110" s="311"/>
      <c r="AB110" s="311"/>
      <c r="AI110" s="311"/>
      <c r="AJ110" s="311"/>
      <c r="AK110" s="311"/>
      <c r="AL110" s="311"/>
      <c r="AM110" s="311"/>
      <c r="AN110" s="311"/>
      <c r="AO110" s="311"/>
      <c r="AP110" s="311"/>
      <c r="AQ110" s="311"/>
      <c r="AR110" s="311"/>
      <c r="AS110" s="311"/>
      <c r="AT110" s="311"/>
      <c r="AU110" s="311"/>
      <c r="AV110" s="311"/>
      <c r="AW110" s="311"/>
      <c r="AX110" s="311"/>
      <c r="AY110" s="311"/>
      <c r="AZ110" s="311"/>
      <c r="BA110" s="311"/>
      <c r="BB110" s="311"/>
      <c r="BC110" s="311"/>
      <c r="BD110" s="311"/>
      <c r="BE110" s="311"/>
      <c r="BF110" s="311"/>
      <c r="BG110" s="311"/>
      <c r="BH110" s="311"/>
    </row>
    <row r="111" spans="6:60">
      <c r="F111" s="317"/>
      <c r="G111" s="311"/>
      <c r="H111" s="311"/>
      <c r="K111" s="317"/>
      <c r="L111" s="317"/>
      <c r="O111" s="311"/>
      <c r="Q111"/>
      <c r="R111"/>
      <c r="S111"/>
      <c r="T111"/>
      <c r="U111" s="311"/>
      <c r="V111" s="311"/>
      <c r="X111" s="311"/>
      <c r="Y111" s="311"/>
      <c r="Z111" s="311"/>
      <c r="AA111" s="311"/>
      <c r="AB111" s="311"/>
      <c r="AI111" s="311"/>
      <c r="AJ111" s="311"/>
      <c r="AK111" s="311"/>
      <c r="AL111" s="311"/>
      <c r="AM111" s="311"/>
      <c r="AN111" s="311"/>
      <c r="AO111" s="311"/>
      <c r="AP111" s="311"/>
      <c r="AQ111" s="311"/>
      <c r="AR111" s="311"/>
      <c r="AS111" s="311"/>
      <c r="AT111" s="311"/>
      <c r="AU111" s="311"/>
      <c r="AV111" s="311"/>
      <c r="AW111" s="311"/>
      <c r="AX111" s="311"/>
      <c r="AY111" s="311"/>
      <c r="AZ111" s="311"/>
      <c r="BA111" s="311"/>
      <c r="BB111" s="311"/>
      <c r="BC111" s="311"/>
      <c r="BD111" s="311"/>
      <c r="BE111" s="311"/>
      <c r="BF111" s="311"/>
      <c r="BG111" s="311"/>
      <c r="BH111" s="311"/>
    </row>
    <row r="112" spans="6:60">
      <c r="F112" s="317"/>
      <c r="G112" s="311"/>
      <c r="H112" s="311"/>
      <c r="K112" s="317"/>
      <c r="L112" s="317"/>
      <c r="O112" s="311"/>
      <c r="Q112"/>
      <c r="R112"/>
      <c r="S112"/>
      <c r="T112"/>
      <c r="U112" s="311"/>
      <c r="V112" s="311"/>
      <c r="X112" s="311"/>
      <c r="Y112" s="311"/>
      <c r="Z112" s="311"/>
      <c r="AA112" s="311"/>
      <c r="AB112" s="311"/>
      <c r="AI112" s="311"/>
      <c r="AJ112" s="311"/>
      <c r="AK112" s="311"/>
      <c r="AL112" s="311"/>
      <c r="AM112" s="311"/>
      <c r="AN112" s="311"/>
      <c r="AO112" s="311"/>
      <c r="AP112" s="311"/>
      <c r="AQ112" s="311"/>
      <c r="AR112" s="311"/>
      <c r="AS112" s="311"/>
      <c r="AT112" s="311"/>
      <c r="AU112" s="311"/>
      <c r="AV112" s="311"/>
      <c r="AW112" s="311"/>
      <c r="AX112" s="311"/>
      <c r="AY112" s="311"/>
      <c r="AZ112" s="311"/>
      <c r="BA112" s="311"/>
      <c r="BB112" s="311"/>
      <c r="BC112" s="311"/>
      <c r="BD112" s="311"/>
      <c r="BE112" s="311"/>
      <c r="BF112" s="311"/>
      <c r="BG112" s="311"/>
      <c r="BH112" s="311"/>
    </row>
    <row r="113" spans="6:60">
      <c r="F113" s="317"/>
      <c r="G113" s="311"/>
      <c r="H113" s="311"/>
      <c r="K113" s="317"/>
      <c r="L113" s="317"/>
      <c r="O113" s="311"/>
      <c r="Q113"/>
      <c r="R113"/>
      <c r="S113"/>
      <c r="T113"/>
      <c r="U113" s="311"/>
      <c r="V113" s="311"/>
      <c r="X113" s="311"/>
      <c r="Y113" s="311"/>
      <c r="Z113" s="311"/>
      <c r="AA113" s="311"/>
      <c r="AB113" s="311"/>
      <c r="AI113" s="311"/>
      <c r="AJ113" s="311"/>
      <c r="AK113" s="311"/>
      <c r="AL113" s="311"/>
      <c r="AM113" s="311"/>
      <c r="AN113" s="311"/>
      <c r="AO113" s="311"/>
      <c r="AP113" s="311"/>
      <c r="AQ113" s="311"/>
      <c r="AR113" s="311"/>
      <c r="AS113" s="311"/>
      <c r="AT113" s="311"/>
      <c r="AU113" s="311"/>
      <c r="AV113" s="311"/>
      <c r="AW113" s="311"/>
      <c r="AX113" s="311"/>
      <c r="AY113" s="311"/>
      <c r="AZ113" s="311"/>
      <c r="BA113" s="311"/>
      <c r="BB113" s="311"/>
      <c r="BC113" s="311"/>
      <c r="BD113" s="311"/>
      <c r="BE113" s="311"/>
      <c r="BF113" s="311"/>
      <c r="BG113" s="311"/>
      <c r="BH113" s="311"/>
    </row>
    <row r="114" spans="6:60">
      <c r="F114" s="317"/>
      <c r="G114" s="311"/>
      <c r="H114" s="311"/>
      <c r="K114" s="317"/>
      <c r="L114" s="317"/>
      <c r="O114" s="311"/>
      <c r="Q114"/>
      <c r="R114"/>
      <c r="S114"/>
      <c r="T114"/>
      <c r="U114" s="311"/>
      <c r="V114" s="311"/>
      <c r="X114" s="311"/>
      <c r="Y114" s="311"/>
      <c r="Z114" s="311"/>
      <c r="AA114" s="311"/>
      <c r="AB114" s="311"/>
      <c r="AI114" s="311"/>
      <c r="AJ114" s="311"/>
      <c r="AK114" s="311"/>
      <c r="AL114" s="311"/>
      <c r="AM114" s="311"/>
      <c r="AN114" s="311"/>
      <c r="AO114" s="311"/>
      <c r="AP114" s="311"/>
      <c r="AQ114" s="311"/>
      <c r="AR114" s="311"/>
      <c r="AS114" s="311"/>
      <c r="AT114" s="311"/>
      <c r="AU114" s="311"/>
      <c r="AV114" s="311"/>
      <c r="AW114" s="311"/>
      <c r="AX114" s="311"/>
      <c r="AY114" s="311"/>
      <c r="AZ114" s="311"/>
      <c r="BA114" s="311"/>
      <c r="BB114" s="311"/>
      <c r="BC114" s="311"/>
      <c r="BD114" s="311"/>
      <c r="BE114" s="311"/>
      <c r="BF114" s="311"/>
      <c r="BG114" s="311"/>
      <c r="BH114" s="311"/>
    </row>
    <row r="115" spans="6:60">
      <c r="F115" s="317"/>
      <c r="G115" s="311"/>
      <c r="H115" s="311"/>
      <c r="K115" s="317"/>
      <c r="L115" s="317"/>
      <c r="O115" s="311"/>
      <c r="Q115"/>
      <c r="R115"/>
      <c r="S115"/>
      <c r="T115"/>
      <c r="U115" s="311"/>
      <c r="V115" s="311"/>
      <c r="X115" s="311"/>
      <c r="Y115" s="311"/>
      <c r="Z115" s="311"/>
      <c r="AA115" s="311"/>
      <c r="AB115" s="311"/>
      <c r="AI115" s="311"/>
      <c r="AJ115" s="311"/>
      <c r="AK115" s="311"/>
      <c r="AL115" s="311"/>
      <c r="AM115" s="311"/>
      <c r="AN115" s="311"/>
      <c r="AO115" s="311"/>
      <c r="AP115" s="311"/>
      <c r="AQ115" s="311"/>
      <c r="AR115" s="311"/>
      <c r="AS115" s="311"/>
      <c r="AT115" s="311"/>
      <c r="AU115" s="311"/>
      <c r="AV115" s="311"/>
      <c r="AW115" s="311"/>
      <c r="AX115" s="311"/>
      <c r="AY115" s="311"/>
      <c r="AZ115" s="311"/>
      <c r="BA115" s="311"/>
      <c r="BB115" s="311"/>
      <c r="BC115" s="311"/>
      <c r="BD115" s="311"/>
      <c r="BE115" s="311"/>
      <c r="BF115" s="311"/>
      <c r="BG115" s="311"/>
      <c r="BH115" s="311"/>
    </row>
    <row r="116" spans="6:60">
      <c r="F116" s="317"/>
      <c r="G116" s="311"/>
      <c r="H116" s="311"/>
      <c r="K116" s="317"/>
      <c r="L116" s="317"/>
      <c r="O116" s="311"/>
      <c r="Q116"/>
      <c r="R116"/>
      <c r="S116"/>
      <c r="T116"/>
      <c r="U116" s="311"/>
      <c r="V116" s="311"/>
      <c r="X116" s="311"/>
      <c r="Y116" s="311"/>
      <c r="Z116" s="311"/>
      <c r="AA116" s="311"/>
      <c r="AB116" s="311"/>
      <c r="AI116" s="311"/>
      <c r="AJ116" s="311"/>
      <c r="AK116" s="311"/>
      <c r="AL116" s="311"/>
      <c r="AM116" s="311"/>
      <c r="AN116" s="311"/>
      <c r="AO116" s="311"/>
      <c r="AP116" s="311"/>
      <c r="AQ116" s="311"/>
      <c r="AR116" s="311"/>
      <c r="AS116" s="311"/>
      <c r="AT116" s="311"/>
      <c r="AU116" s="311"/>
      <c r="AV116" s="311"/>
      <c r="AW116" s="311"/>
      <c r="AX116" s="311"/>
      <c r="AY116" s="311"/>
      <c r="AZ116" s="311"/>
      <c r="BA116" s="311"/>
      <c r="BB116" s="311"/>
      <c r="BC116" s="311"/>
      <c r="BD116" s="311"/>
      <c r="BE116" s="311"/>
      <c r="BF116" s="311"/>
      <c r="BG116" s="311"/>
      <c r="BH116" s="311"/>
    </row>
    <row r="117" spans="6:60">
      <c r="F117" s="317"/>
      <c r="G117" s="311"/>
      <c r="H117" s="311"/>
      <c r="K117" s="317"/>
      <c r="L117" s="317"/>
      <c r="O117" s="311"/>
      <c r="Q117"/>
      <c r="R117"/>
      <c r="S117"/>
      <c r="T117"/>
      <c r="U117" s="311"/>
      <c r="V117" s="311"/>
      <c r="X117" s="311"/>
      <c r="Y117" s="311"/>
      <c r="Z117" s="311"/>
      <c r="AA117" s="311"/>
      <c r="AB117" s="311"/>
      <c r="AI117" s="311"/>
      <c r="AJ117" s="311"/>
      <c r="AK117" s="311"/>
      <c r="AL117" s="311"/>
      <c r="AM117" s="311"/>
      <c r="AN117" s="311"/>
      <c r="AO117" s="311"/>
      <c r="AP117" s="311"/>
      <c r="AQ117" s="311"/>
      <c r="AR117" s="311"/>
      <c r="AS117" s="311"/>
      <c r="AT117" s="311"/>
      <c r="AU117" s="311"/>
      <c r="AV117" s="311"/>
      <c r="AW117" s="311"/>
      <c r="AX117" s="311"/>
      <c r="AY117" s="311"/>
      <c r="AZ117" s="311"/>
      <c r="BA117" s="311"/>
      <c r="BB117" s="311"/>
      <c r="BC117" s="311"/>
      <c r="BD117" s="311"/>
      <c r="BE117" s="311"/>
      <c r="BF117" s="311"/>
      <c r="BG117" s="311"/>
      <c r="BH117" s="311"/>
    </row>
    <row r="118" spans="6:60">
      <c r="F118" s="317"/>
      <c r="G118" s="311"/>
      <c r="H118" s="311"/>
      <c r="K118" s="317"/>
      <c r="L118" s="317"/>
      <c r="O118" s="311"/>
      <c r="Q118"/>
      <c r="R118"/>
      <c r="S118"/>
      <c r="T118"/>
      <c r="U118" s="311"/>
      <c r="V118" s="311"/>
      <c r="X118" s="311"/>
      <c r="Y118" s="311"/>
      <c r="Z118" s="311"/>
      <c r="AA118" s="311"/>
      <c r="AB118" s="311"/>
      <c r="AI118" s="311"/>
      <c r="AJ118" s="311"/>
      <c r="AK118" s="311"/>
      <c r="AL118" s="311"/>
      <c r="AM118" s="311"/>
      <c r="AN118" s="311"/>
      <c r="AO118" s="311"/>
      <c r="AP118" s="311"/>
      <c r="AQ118" s="311"/>
      <c r="AR118" s="311"/>
      <c r="AS118" s="311"/>
      <c r="AT118" s="311"/>
      <c r="AU118" s="311"/>
      <c r="AV118" s="311"/>
      <c r="AW118" s="311"/>
      <c r="AX118" s="311"/>
      <c r="AY118" s="311"/>
      <c r="AZ118" s="311"/>
      <c r="BA118" s="311"/>
      <c r="BB118" s="311"/>
      <c r="BC118" s="311"/>
      <c r="BD118" s="311"/>
      <c r="BE118" s="311"/>
      <c r="BF118" s="311"/>
      <c r="BG118" s="311"/>
      <c r="BH118" s="311"/>
    </row>
    <row r="119" spans="6:60">
      <c r="F119" s="317"/>
      <c r="G119" s="311"/>
      <c r="H119" s="311"/>
      <c r="K119" s="317"/>
      <c r="L119" s="317"/>
      <c r="O119" s="311"/>
      <c r="Q119"/>
      <c r="R119"/>
      <c r="S119"/>
      <c r="T119"/>
      <c r="U119" s="311"/>
      <c r="V119" s="311"/>
      <c r="X119" s="311"/>
      <c r="Y119" s="311"/>
      <c r="Z119" s="311"/>
      <c r="AA119" s="311"/>
      <c r="AB119" s="311"/>
      <c r="AI119" s="311"/>
      <c r="AJ119" s="311"/>
      <c r="AK119" s="311"/>
      <c r="AL119" s="311"/>
      <c r="AM119" s="311"/>
      <c r="AN119" s="311"/>
      <c r="AO119" s="311"/>
      <c r="AP119" s="311"/>
      <c r="AQ119" s="311"/>
      <c r="AR119" s="311"/>
      <c r="AS119" s="311"/>
      <c r="AT119" s="311"/>
      <c r="AU119" s="311"/>
      <c r="AV119" s="311"/>
      <c r="AW119" s="311"/>
      <c r="AX119" s="311"/>
      <c r="AY119" s="311"/>
      <c r="AZ119" s="311"/>
      <c r="BA119" s="311"/>
      <c r="BB119" s="311"/>
      <c r="BC119" s="311"/>
      <c r="BD119" s="311"/>
      <c r="BE119" s="311"/>
      <c r="BF119" s="311"/>
      <c r="BG119" s="311"/>
      <c r="BH119" s="311"/>
    </row>
    <row r="120" spans="6:60">
      <c r="F120" s="317"/>
      <c r="G120" s="311"/>
      <c r="H120" s="311"/>
      <c r="K120" s="317"/>
      <c r="L120" s="317"/>
      <c r="O120" s="311"/>
      <c r="Q120"/>
      <c r="R120"/>
      <c r="S120"/>
      <c r="T120"/>
      <c r="U120" s="311"/>
      <c r="V120" s="311"/>
      <c r="X120" s="311"/>
      <c r="Y120" s="311"/>
      <c r="Z120" s="311"/>
      <c r="AA120" s="311"/>
      <c r="AB120" s="311"/>
      <c r="AI120" s="311"/>
      <c r="AJ120" s="311"/>
      <c r="AK120" s="311"/>
      <c r="AL120" s="311"/>
      <c r="AM120" s="311"/>
      <c r="AN120" s="311"/>
      <c r="AO120" s="311"/>
      <c r="AP120" s="311"/>
      <c r="AQ120" s="311"/>
      <c r="AR120" s="311"/>
      <c r="AS120" s="311"/>
      <c r="AT120" s="311"/>
      <c r="AU120" s="311"/>
      <c r="AV120" s="311"/>
      <c r="AW120" s="311"/>
      <c r="AX120" s="311"/>
      <c r="AY120" s="311"/>
      <c r="AZ120" s="311"/>
      <c r="BA120" s="311"/>
      <c r="BB120" s="311"/>
      <c r="BC120" s="311"/>
      <c r="BD120" s="311"/>
      <c r="BE120" s="311"/>
      <c r="BF120" s="311"/>
      <c r="BG120" s="311"/>
      <c r="BH120" s="311"/>
    </row>
    <row r="121" spans="6:60">
      <c r="F121" s="317"/>
      <c r="G121" s="311"/>
      <c r="H121" s="311"/>
      <c r="K121" s="317"/>
      <c r="L121" s="317"/>
      <c r="O121" s="311"/>
      <c r="Q121"/>
      <c r="R121"/>
      <c r="S121"/>
      <c r="T121"/>
      <c r="U121" s="311"/>
      <c r="V121" s="311"/>
      <c r="X121" s="311"/>
      <c r="Y121" s="311"/>
      <c r="Z121" s="311"/>
      <c r="AA121" s="311"/>
      <c r="AB121" s="311"/>
      <c r="AI121" s="311"/>
      <c r="AJ121" s="311"/>
      <c r="AK121" s="311"/>
      <c r="AL121" s="311"/>
      <c r="AM121" s="311"/>
      <c r="AN121" s="311"/>
      <c r="AO121" s="311"/>
      <c r="AP121" s="311"/>
      <c r="AQ121" s="311"/>
      <c r="AR121" s="311"/>
      <c r="AS121" s="311"/>
      <c r="AT121" s="311"/>
      <c r="AU121" s="311"/>
      <c r="AV121" s="311"/>
      <c r="AW121" s="311"/>
      <c r="AX121" s="311"/>
      <c r="AY121" s="311"/>
      <c r="AZ121" s="311"/>
      <c r="BA121" s="311"/>
      <c r="BB121" s="311"/>
      <c r="BC121" s="311"/>
      <c r="BD121" s="311"/>
      <c r="BE121" s="311"/>
      <c r="BF121" s="311"/>
      <c r="BG121" s="311"/>
      <c r="BH121" s="311"/>
    </row>
    <row r="122" spans="6:60">
      <c r="F122" s="317"/>
      <c r="G122" s="311"/>
      <c r="H122" s="311"/>
      <c r="K122" s="317"/>
      <c r="L122" s="317"/>
      <c r="O122" s="311"/>
      <c r="P122" s="311"/>
      <c r="Q122" s="311"/>
      <c r="R122" s="311"/>
      <c r="S122" s="311"/>
      <c r="T122" s="311"/>
      <c r="U122" s="311"/>
      <c r="V122" s="311"/>
      <c r="X122" s="311"/>
      <c r="Y122" s="311"/>
      <c r="Z122" s="311"/>
      <c r="AA122" s="311"/>
      <c r="AB122" s="311"/>
      <c r="AI122" s="311"/>
      <c r="AJ122" s="311"/>
      <c r="AK122" s="311"/>
      <c r="AL122" s="311"/>
      <c r="AM122" s="311"/>
      <c r="AN122" s="311"/>
      <c r="AO122" s="311"/>
      <c r="AP122" s="311"/>
      <c r="AQ122" s="311"/>
      <c r="AR122" s="311"/>
      <c r="AS122" s="311"/>
      <c r="AT122" s="311"/>
      <c r="AU122" s="311"/>
      <c r="AV122" s="311"/>
      <c r="AW122" s="311"/>
      <c r="AX122" s="311"/>
      <c r="AY122" s="311"/>
      <c r="AZ122" s="311"/>
      <c r="BA122" s="311"/>
      <c r="BB122" s="311"/>
      <c r="BC122" s="311"/>
      <c r="BD122" s="311"/>
      <c r="BE122" s="311"/>
      <c r="BF122" s="311"/>
      <c r="BG122" s="311"/>
      <c r="BH122" s="311"/>
    </row>
    <row r="123" spans="6:60">
      <c r="F123" s="317"/>
      <c r="G123" s="311"/>
      <c r="H123" s="311"/>
      <c r="K123" s="317"/>
      <c r="L123" s="317"/>
      <c r="O123" s="311"/>
      <c r="P123" s="311"/>
      <c r="Q123" s="311"/>
      <c r="R123" s="311"/>
      <c r="S123" s="311"/>
      <c r="T123" s="311"/>
      <c r="U123" s="311"/>
      <c r="V123" s="311"/>
      <c r="X123" s="311"/>
      <c r="Y123" s="311"/>
      <c r="Z123" s="311"/>
      <c r="AA123" s="311"/>
      <c r="AB123" s="311"/>
      <c r="AI123" s="311"/>
      <c r="AJ123" s="311"/>
      <c r="AK123" s="311"/>
      <c r="AL123" s="311"/>
      <c r="AM123" s="311"/>
      <c r="AN123" s="311"/>
      <c r="AO123" s="311"/>
      <c r="AP123" s="311"/>
      <c r="AQ123" s="311"/>
      <c r="AR123" s="311"/>
      <c r="AS123" s="311"/>
      <c r="AT123" s="311"/>
      <c r="AU123" s="311"/>
      <c r="AV123" s="311"/>
      <c r="AW123" s="311"/>
      <c r="AX123" s="311"/>
      <c r="AY123" s="311"/>
      <c r="AZ123" s="311"/>
      <c r="BA123" s="311"/>
      <c r="BB123" s="311"/>
      <c r="BC123" s="311"/>
      <c r="BD123" s="311"/>
      <c r="BE123" s="311"/>
      <c r="BF123" s="311"/>
      <c r="BG123" s="311"/>
      <c r="BH123" s="311"/>
    </row>
    <row r="124" spans="6:60">
      <c r="F124" s="317"/>
      <c r="G124" s="311"/>
      <c r="H124" s="311"/>
      <c r="K124" s="317"/>
      <c r="L124" s="317"/>
      <c r="O124" s="311"/>
      <c r="P124" s="311"/>
      <c r="Q124" s="311"/>
      <c r="R124" s="311"/>
      <c r="S124" s="311"/>
      <c r="T124" s="311"/>
      <c r="U124" s="311"/>
      <c r="V124" s="311"/>
      <c r="X124" s="311"/>
      <c r="Y124" s="311"/>
      <c r="Z124" s="311"/>
      <c r="AA124" s="311"/>
      <c r="AB124" s="311"/>
      <c r="AI124" s="311"/>
      <c r="AJ124" s="311"/>
      <c r="AK124" s="311"/>
      <c r="AL124" s="311"/>
      <c r="AM124" s="311"/>
      <c r="AN124" s="311"/>
      <c r="AO124" s="311"/>
      <c r="AP124" s="311"/>
      <c r="AQ124" s="311"/>
      <c r="AR124" s="311"/>
      <c r="AS124" s="311"/>
      <c r="AT124" s="311"/>
      <c r="AU124" s="311"/>
      <c r="AV124" s="311"/>
      <c r="AW124" s="311"/>
      <c r="AX124" s="311"/>
      <c r="AY124" s="311"/>
      <c r="AZ124" s="311"/>
      <c r="BA124" s="311"/>
      <c r="BB124" s="311"/>
      <c r="BC124" s="311"/>
      <c r="BD124" s="311"/>
      <c r="BE124" s="311"/>
      <c r="BF124" s="311"/>
      <c r="BG124" s="311"/>
      <c r="BH124" s="311"/>
    </row>
    <row r="125" spans="6:60">
      <c r="F125" s="317"/>
      <c r="G125" s="311"/>
      <c r="H125" s="311"/>
      <c r="K125" s="317"/>
      <c r="L125" s="317"/>
      <c r="O125" s="311"/>
      <c r="P125" s="311"/>
      <c r="Q125" s="311"/>
      <c r="R125" s="311"/>
      <c r="S125" s="311"/>
      <c r="T125" s="311"/>
      <c r="U125" s="311"/>
      <c r="V125" s="311"/>
      <c r="X125" s="311"/>
      <c r="Y125" s="311"/>
      <c r="Z125" s="311"/>
      <c r="AA125" s="311"/>
      <c r="AB125" s="311"/>
      <c r="AD125" s="311"/>
      <c r="AE125" s="311"/>
      <c r="AF125" s="311"/>
      <c r="AG125" s="311"/>
      <c r="AH125" s="311"/>
      <c r="AI125" s="311"/>
      <c r="AJ125" s="311"/>
      <c r="AK125" s="311"/>
      <c r="AL125" s="311"/>
      <c r="AM125" s="311"/>
      <c r="AN125" s="311"/>
      <c r="AO125" s="311"/>
      <c r="AP125" s="311"/>
      <c r="AQ125" s="311"/>
      <c r="AR125" s="311"/>
      <c r="AS125" s="311"/>
      <c r="AT125" s="311"/>
      <c r="AU125" s="311"/>
      <c r="AV125" s="311"/>
      <c r="AW125" s="311"/>
      <c r="AX125" s="311"/>
      <c r="AY125" s="311"/>
      <c r="AZ125" s="311"/>
      <c r="BA125" s="311"/>
      <c r="BB125" s="311"/>
      <c r="BC125" s="311"/>
      <c r="BD125" s="311"/>
      <c r="BE125" s="311"/>
      <c r="BF125" s="311"/>
      <c r="BG125" s="311"/>
      <c r="BH125" s="311"/>
    </row>
    <row r="126" spans="6:60">
      <c r="F126" s="317"/>
      <c r="G126" s="311"/>
      <c r="H126" s="311"/>
      <c r="K126" s="317"/>
      <c r="L126" s="317"/>
      <c r="O126" s="311"/>
      <c r="P126" s="311"/>
      <c r="Q126" s="311"/>
      <c r="R126" s="311"/>
      <c r="S126" s="311"/>
      <c r="T126" s="311"/>
      <c r="U126" s="311"/>
      <c r="V126" s="311"/>
      <c r="X126" s="311"/>
      <c r="Y126" s="311"/>
      <c r="Z126" s="311"/>
      <c r="AA126" s="311"/>
      <c r="AB126" s="311"/>
      <c r="AD126" s="311"/>
      <c r="AE126" s="311"/>
      <c r="AF126" s="311"/>
      <c r="AG126" s="311"/>
      <c r="AH126" s="311"/>
      <c r="AI126" s="311"/>
      <c r="AJ126" s="311"/>
      <c r="AK126" s="311"/>
      <c r="AL126" s="311"/>
      <c r="AM126" s="311"/>
      <c r="AN126" s="311"/>
      <c r="AO126" s="311"/>
      <c r="AP126" s="311"/>
      <c r="AQ126" s="311"/>
      <c r="AR126" s="311"/>
      <c r="AS126" s="311"/>
      <c r="AT126" s="311"/>
      <c r="AU126" s="311"/>
      <c r="AV126" s="311"/>
      <c r="AW126" s="311"/>
      <c r="AX126" s="311"/>
      <c r="AY126" s="311"/>
      <c r="AZ126" s="311"/>
      <c r="BA126" s="311"/>
      <c r="BB126" s="311"/>
      <c r="BC126" s="311"/>
      <c r="BD126" s="311"/>
      <c r="BE126" s="311"/>
      <c r="BF126" s="311"/>
      <c r="BG126" s="311"/>
      <c r="BH126" s="311"/>
    </row>
    <row r="127" spans="6:60">
      <c r="F127" s="317"/>
      <c r="G127" s="311"/>
      <c r="H127" s="311"/>
      <c r="K127" s="317"/>
      <c r="L127" s="317"/>
      <c r="O127" s="311"/>
      <c r="P127" s="311"/>
      <c r="Q127" s="311"/>
      <c r="R127" s="311"/>
      <c r="S127" s="311"/>
      <c r="T127" s="311"/>
      <c r="U127" s="311"/>
      <c r="V127" s="311"/>
      <c r="X127" s="311"/>
      <c r="Y127" s="311"/>
      <c r="Z127" s="311"/>
      <c r="AA127" s="311"/>
      <c r="AB127" s="311"/>
      <c r="AD127" s="311"/>
      <c r="AE127" s="311"/>
      <c r="AF127" s="311"/>
      <c r="AG127" s="311"/>
      <c r="AH127" s="311"/>
      <c r="AI127" s="311"/>
      <c r="AJ127" s="311"/>
      <c r="AK127" s="311"/>
      <c r="AL127" s="311"/>
      <c r="AM127" s="311"/>
      <c r="AN127" s="311"/>
      <c r="AO127" s="311"/>
      <c r="AP127" s="311"/>
      <c r="AQ127" s="311"/>
      <c r="AR127" s="311"/>
      <c r="AS127" s="311"/>
      <c r="AT127" s="311"/>
      <c r="AU127" s="311"/>
      <c r="AV127" s="311"/>
      <c r="AW127" s="311"/>
      <c r="AX127" s="311"/>
      <c r="AY127" s="311"/>
      <c r="AZ127" s="311"/>
      <c r="BA127" s="311"/>
      <c r="BB127" s="311"/>
      <c r="BC127" s="311"/>
      <c r="BD127" s="311"/>
      <c r="BE127" s="311"/>
      <c r="BF127" s="311"/>
      <c r="BG127" s="311"/>
      <c r="BH127" s="311"/>
    </row>
    <row r="128" spans="6:60">
      <c r="F128" s="317"/>
      <c r="G128" s="311"/>
      <c r="H128" s="311"/>
      <c r="K128" s="317"/>
      <c r="L128" s="317"/>
      <c r="O128" s="311"/>
      <c r="P128" s="311"/>
      <c r="Q128" s="311"/>
      <c r="R128" s="311"/>
      <c r="S128" s="311"/>
      <c r="T128" s="311"/>
      <c r="U128" s="311"/>
      <c r="V128" s="311"/>
      <c r="X128" s="311"/>
      <c r="Y128" s="311"/>
      <c r="Z128" s="311"/>
      <c r="AA128" s="311"/>
      <c r="AB128" s="311"/>
      <c r="AD128" s="311"/>
      <c r="AE128" s="311"/>
      <c r="AF128" s="311"/>
      <c r="AG128" s="311"/>
      <c r="AH128" s="311"/>
      <c r="AI128" s="311"/>
      <c r="AJ128" s="311"/>
      <c r="AK128" s="311"/>
      <c r="AL128" s="311"/>
      <c r="AM128" s="311"/>
      <c r="AN128" s="311"/>
      <c r="AO128" s="311"/>
      <c r="AP128" s="311"/>
      <c r="AQ128" s="311"/>
      <c r="AR128" s="311"/>
      <c r="AS128" s="311"/>
      <c r="AT128" s="311"/>
      <c r="AU128" s="311"/>
      <c r="AV128" s="311"/>
      <c r="AW128" s="311"/>
      <c r="AX128" s="311"/>
      <c r="AY128" s="311"/>
      <c r="AZ128" s="311"/>
      <c r="BA128" s="311"/>
      <c r="BB128" s="311"/>
      <c r="BC128" s="311"/>
      <c r="BD128" s="311"/>
      <c r="BE128" s="311"/>
      <c r="BF128" s="311"/>
      <c r="BG128" s="311"/>
      <c r="BH128" s="311"/>
    </row>
    <row r="129" spans="6:60">
      <c r="F129" s="317"/>
      <c r="G129" s="311"/>
      <c r="H129" s="311"/>
      <c r="K129" s="317"/>
      <c r="L129" s="317"/>
      <c r="O129" s="311"/>
      <c r="P129" s="311"/>
      <c r="Q129" s="311"/>
      <c r="R129" s="311"/>
      <c r="S129" s="311"/>
      <c r="T129" s="311"/>
      <c r="U129" s="311"/>
      <c r="V129" s="311"/>
      <c r="X129" s="311"/>
      <c r="Y129" s="311"/>
      <c r="Z129" s="311"/>
      <c r="AA129" s="311"/>
      <c r="AB129" s="311"/>
      <c r="AD129" s="311"/>
      <c r="AE129" s="311"/>
      <c r="AF129" s="311"/>
      <c r="AG129" s="311"/>
      <c r="AH129" s="311"/>
      <c r="AI129" s="311"/>
      <c r="AJ129" s="311"/>
      <c r="AK129" s="311"/>
      <c r="AL129" s="311"/>
      <c r="AM129" s="311"/>
      <c r="AN129" s="311"/>
      <c r="AO129" s="311"/>
      <c r="AP129" s="311"/>
      <c r="AQ129" s="311"/>
      <c r="AR129" s="311"/>
      <c r="AS129" s="311"/>
      <c r="AT129" s="311"/>
      <c r="AU129" s="311"/>
      <c r="AV129" s="311"/>
      <c r="AW129" s="311"/>
      <c r="AX129" s="311"/>
      <c r="AY129" s="311"/>
      <c r="AZ129" s="311"/>
      <c r="BA129" s="311"/>
      <c r="BB129" s="311"/>
      <c r="BC129" s="311"/>
      <c r="BD129" s="311"/>
      <c r="BE129" s="311"/>
      <c r="BF129" s="311"/>
      <c r="BG129" s="311"/>
      <c r="BH129" s="311"/>
    </row>
    <row r="130" spans="6:60">
      <c r="F130" s="317"/>
      <c r="G130" s="311"/>
      <c r="H130" s="311"/>
      <c r="K130" s="317"/>
      <c r="L130" s="317"/>
      <c r="O130" s="311"/>
      <c r="P130" s="311"/>
      <c r="Q130" s="311"/>
      <c r="R130" s="311"/>
      <c r="S130" s="311"/>
      <c r="T130" s="311"/>
      <c r="U130" s="311"/>
      <c r="V130" s="311"/>
      <c r="X130" s="311"/>
      <c r="Y130" s="311"/>
      <c r="Z130" s="311"/>
      <c r="AA130" s="311"/>
      <c r="AB130" s="311"/>
      <c r="AD130" s="311"/>
      <c r="AE130" s="311"/>
      <c r="AF130" s="311"/>
      <c r="AG130" s="311"/>
      <c r="AH130" s="311"/>
      <c r="AI130" s="311"/>
      <c r="AJ130" s="311"/>
      <c r="AK130" s="311"/>
      <c r="AL130" s="311"/>
      <c r="AM130" s="311"/>
      <c r="AN130" s="311"/>
      <c r="AO130" s="311"/>
      <c r="AP130" s="311"/>
      <c r="AQ130" s="311"/>
      <c r="AR130" s="311"/>
      <c r="AS130" s="311"/>
      <c r="AT130" s="311"/>
      <c r="AU130" s="311"/>
      <c r="AV130" s="311"/>
      <c r="AW130" s="311"/>
      <c r="AX130" s="311"/>
      <c r="AY130" s="311"/>
      <c r="AZ130" s="311"/>
      <c r="BA130" s="311"/>
      <c r="BB130" s="311"/>
      <c r="BC130" s="311"/>
      <c r="BD130" s="311"/>
      <c r="BE130" s="311"/>
      <c r="BF130" s="311"/>
      <c r="BG130" s="311"/>
      <c r="BH130" s="311"/>
    </row>
    <row r="131" spans="6:60">
      <c r="F131" s="317"/>
      <c r="G131" s="311"/>
      <c r="H131" s="311"/>
      <c r="K131" s="317"/>
      <c r="L131" s="317"/>
      <c r="O131" s="311"/>
      <c r="P131" s="311"/>
      <c r="Q131" s="311"/>
      <c r="R131" s="311"/>
      <c r="S131" s="311"/>
      <c r="T131" s="311"/>
      <c r="U131" s="311"/>
      <c r="V131" s="311"/>
      <c r="X131" s="311"/>
      <c r="Y131" s="311"/>
      <c r="Z131" s="311"/>
      <c r="AA131" s="311"/>
      <c r="AB131" s="311"/>
      <c r="AD131" s="311"/>
      <c r="AE131" s="311"/>
      <c r="AF131" s="311"/>
      <c r="AG131" s="311"/>
      <c r="AH131" s="311"/>
      <c r="AI131" s="311"/>
      <c r="AJ131" s="311"/>
      <c r="AK131" s="311"/>
      <c r="AL131" s="311"/>
      <c r="AM131" s="311"/>
      <c r="AN131" s="311"/>
      <c r="AO131" s="311"/>
      <c r="AP131" s="311"/>
      <c r="AQ131" s="311"/>
      <c r="AR131" s="311"/>
      <c r="AS131" s="311"/>
      <c r="AT131" s="311"/>
      <c r="AU131" s="311"/>
      <c r="AV131" s="311"/>
      <c r="AW131" s="311"/>
      <c r="AX131" s="311"/>
      <c r="AY131" s="311"/>
      <c r="AZ131" s="311"/>
      <c r="BA131" s="311"/>
      <c r="BB131" s="311"/>
      <c r="BC131" s="311"/>
      <c r="BD131" s="311"/>
      <c r="BE131" s="311"/>
      <c r="BF131" s="311"/>
      <c r="BG131" s="311"/>
      <c r="BH131" s="311"/>
    </row>
    <row r="132" spans="6:60">
      <c r="F132" s="317"/>
      <c r="G132" s="311"/>
      <c r="H132" s="311"/>
      <c r="K132" s="317"/>
      <c r="L132" s="317"/>
      <c r="O132" s="311"/>
      <c r="P132" s="311"/>
      <c r="Q132" s="311"/>
      <c r="R132" s="311"/>
      <c r="S132" s="311"/>
      <c r="T132" s="311"/>
      <c r="U132" s="311"/>
      <c r="V132" s="311"/>
      <c r="X132" s="311"/>
      <c r="Y132" s="311"/>
      <c r="Z132" s="311"/>
      <c r="AA132" s="311"/>
      <c r="AB132" s="311"/>
      <c r="AD132" s="311"/>
      <c r="AE132" s="311"/>
      <c r="AF132" s="311"/>
      <c r="AG132" s="311"/>
      <c r="AH132" s="311"/>
      <c r="AI132" s="311"/>
      <c r="AJ132" s="311"/>
      <c r="AK132" s="311"/>
      <c r="AL132" s="311"/>
      <c r="AM132" s="311"/>
      <c r="AN132" s="311"/>
      <c r="AO132" s="311"/>
      <c r="AP132" s="311"/>
      <c r="AQ132" s="311"/>
      <c r="AR132" s="311"/>
      <c r="AS132" s="311"/>
      <c r="AT132" s="311"/>
      <c r="AU132" s="311"/>
      <c r="AV132" s="311"/>
      <c r="AW132" s="311"/>
      <c r="AX132" s="311"/>
      <c r="AY132" s="311"/>
      <c r="AZ132" s="311"/>
      <c r="BA132" s="311"/>
      <c r="BB132" s="311"/>
      <c r="BC132" s="311"/>
      <c r="BD132" s="311"/>
      <c r="BE132" s="311"/>
      <c r="BF132" s="311"/>
      <c r="BG132" s="311"/>
      <c r="BH132" s="311"/>
    </row>
    <row r="133" spans="6:60">
      <c r="F133" s="317"/>
      <c r="G133" s="311"/>
      <c r="H133" s="311"/>
      <c r="K133" s="317"/>
      <c r="L133" s="317"/>
      <c r="O133" s="311"/>
      <c r="P133" s="311"/>
      <c r="Q133" s="311"/>
      <c r="R133" s="311"/>
      <c r="S133" s="311"/>
      <c r="T133" s="311"/>
      <c r="U133" s="311"/>
      <c r="V133" s="311"/>
      <c r="X133" s="311"/>
      <c r="Y133" s="311"/>
      <c r="Z133" s="311"/>
      <c r="AA133" s="311"/>
      <c r="AB133" s="311"/>
      <c r="AD133" s="311"/>
      <c r="AE133" s="311"/>
      <c r="AF133" s="311"/>
      <c r="AG133" s="311"/>
      <c r="AH133" s="311"/>
      <c r="AI133" s="311"/>
      <c r="AJ133" s="311"/>
      <c r="AK133" s="311"/>
      <c r="AL133" s="311"/>
      <c r="AM133" s="311"/>
      <c r="AN133" s="311"/>
      <c r="AO133" s="311"/>
      <c r="AP133" s="311"/>
      <c r="AQ133" s="311"/>
      <c r="AR133" s="311"/>
      <c r="AS133" s="311"/>
      <c r="AT133" s="311"/>
      <c r="AU133" s="311"/>
      <c r="AV133" s="311"/>
      <c r="AW133" s="311"/>
      <c r="AX133" s="311"/>
      <c r="AY133" s="311"/>
      <c r="AZ133" s="311"/>
      <c r="BA133" s="311"/>
      <c r="BB133" s="311"/>
      <c r="BC133" s="311"/>
      <c r="BD133" s="311"/>
      <c r="BE133" s="311"/>
      <c r="BF133" s="311"/>
      <c r="BG133" s="311"/>
      <c r="BH133" s="311"/>
    </row>
    <row r="134" spans="6:60">
      <c r="F134" s="317"/>
      <c r="G134" s="311"/>
      <c r="H134" s="311"/>
      <c r="K134" s="317"/>
      <c r="L134" s="317"/>
      <c r="O134" s="311"/>
      <c r="P134" s="311"/>
      <c r="Q134" s="311"/>
      <c r="R134" s="311"/>
      <c r="S134" s="311"/>
      <c r="T134" s="311"/>
      <c r="U134" s="311"/>
      <c r="V134" s="311"/>
      <c r="X134" s="311"/>
      <c r="Y134" s="311"/>
      <c r="Z134" s="311"/>
      <c r="AA134" s="311"/>
      <c r="AB134" s="311"/>
      <c r="AD134" s="311"/>
      <c r="AE134" s="311"/>
      <c r="AF134" s="311"/>
      <c r="AG134" s="311"/>
      <c r="AH134" s="311"/>
      <c r="AI134" s="311"/>
      <c r="AJ134" s="311"/>
      <c r="AK134" s="311"/>
      <c r="AL134" s="311"/>
      <c r="AM134" s="311"/>
      <c r="AN134" s="311"/>
      <c r="AO134" s="311"/>
      <c r="AP134" s="311"/>
      <c r="AQ134" s="311"/>
      <c r="AR134" s="311"/>
      <c r="AS134" s="311"/>
      <c r="AT134" s="311"/>
      <c r="AU134" s="311"/>
      <c r="AV134" s="311"/>
      <c r="AW134" s="311"/>
      <c r="AX134" s="311"/>
      <c r="AY134" s="311"/>
      <c r="AZ134" s="311"/>
      <c r="BA134" s="311"/>
      <c r="BB134" s="311"/>
      <c r="BC134" s="311"/>
      <c r="BD134" s="311"/>
      <c r="BE134" s="311"/>
      <c r="BF134" s="311"/>
      <c r="BG134" s="311"/>
      <c r="BH134" s="311"/>
    </row>
    <row r="135" spans="6:60">
      <c r="F135" s="317"/>
      <c r="G135" s="311"/>
      <c r="H135" s="311"/>
      <c r="K135" s="317"/>
      <c r="L135" s="317"/>
      <c r="O135" s="311"/>
      <c r="P135" s="311"/>
      <c r="Q135" s="311"/>
      <c r="R135" s="311"/>
      <c r="S135" s="311"/>
      <c r="T135" s="311"/>
      <c r="U135" s="311"/>
      <c r="V135" s="311"/>
      <c r="X135" s="311"/>
      <c r="Y135" s="311"/>
      <c r="Z135" s="311"/>
      <c r="AA135" s="311"/>
      <c r="AB135" s="311"/>
      <c r="AD135" s="311"/>
      <c r="AE135" s="311"/>
      <c r="AF135" s="311"/>
      <c r="AG135" s="311"/>
      <c r="AH135" s="311"/>
      <c r="AI135" s="311"/>
      <c r="AJ135" s="311"/>
      <c r="AK135" s="311"/>
      <c r="AL135" s="311"/>
      <c r="AM135" s="311"/>
      <c r="AN135" s="311"/>
      <c r="AO135" s="311"/>
      <c r="AP135" s="311"/>
      <c r="AQ135" s="311"/>
      <c r="AR135" s="311"/>
      <c r="AS135" s="311"/>
      <c r="AT135" s="311"/>
      <c r="AU135" s="311"/>
      <c r="AV135" s="311"/>
      <c r="AW135" s="311"/>
      <c r="AX135" s="311"/>
      <c r="AY135" s="311"/>
      <c r="AZ135" s="311"/>
      <c r="BA135" s="311"/>
      <c r="BB135" s="311"/>
      <c r="BC135" s="311"/>
      <c r="BD135" s="311"/>
      <c r="BE135" s="311"/>
      <c r="BF135" s="311"/>
      <c r="BG135" s="311"/>
      <c r="BH135" s="311"/>
    </row>
    <row r="136" spans="6:60">
      <c r="F136" s="317"/>
      <c r="G136" s="311"/>
      <c r="H136" s="311"/>
      <c r="K136" s="317"/>
      <c r="L136" s="317"/>
      <c r="O136" s="311"/>
      <c r="P136" s="311"/>
      <c r="Q136" s="311"/>
      <c r="R136" s="311"/>
      <c r="S136" s="311"/>
      <c r="T136" s="311"/>
      <c r="U136" s="311"/>
      <c r="V136" s="311"/>
      <c r="X136" s="311"/>
      <c r="Y136" s="311"/>
      <c r="Z136" s="311"/>
      <c r="AA136" s="311"/>
      <c r="AB136" s="311"/>
      <c r="AD136" s="311"/>
      <c r="AE136" s="311"/>
      <c r="AF136" s="311"/>
      <c r="AG136" s="311"/>
      <c r="AH136" s="311"/>
      <c r="AI136" s="311"/>
      <c r="AJ136" s="311"/>
      <c r="AK136" s="311"/>
      <c r="AL136" s="311"/>
      <c r="AM136" s="311"/>
      <c r="AN136" s="311"/>
      <c r="AO136" s="311"/>
      <c r="AP136" s="311"/>
      <c r="AQ136" s="311"/>
      <c r="AR136" s="311"/>
      <c r="AS136" s="311"/>
      <c r="AT136" s="311"/>
      <c r="AU136" s="311"/>
      <c r="AV136" s="311"/>
      <c r="AW136" s="311"/>
      <c r="AX136" s="311"/>
      <c r="AY136" s="311"/>
      <c r="AZ136" s="311"/>
      <c r="BA136" s="311"/>
      <c r="BB136" s="311"/>
      <c r="BC136" s="311"/>
      <c r="BD136" s="311"/>
      <c r="BE136" s="311"/>
      <c r="BF136" s="311"/>
      <c r="BG136" s="311"/>
      <c r="BH136" s="311"/>
    </row>
    <row r="137" spans="6:60">
      <c r="F137" s="317"/>
      <c r="G137" s="311"/>
      <c r="H137" s="311"/>
      <c r="K137" s="317"/>
      <c r="L137" s="317"/>
      <c r="O137" s="311"/>
      <c r="P137" s="311"/>
      <c r="Q137" s="311"/>
      <c r="R137" s="311"/>
      <c r="S137" s="311"/>
      <c r="T137" s="311"/>
      <c r="U137" s="311"/>
      <c r="V137" s="311"/>
      <c r="X137" s="311"/>
      <c r="Y137" s="311"/>
      <c r="Z137" s="311"/>
      <c r="AA137" s="311"/>
      <c r="AB137" s="311"/>
      <c r="AD137" s="311"/>
      <c r="AE137" s="311"/>
      <c r="AF137" s="311"/>
      <c r="AG137" s="311"/>
      <c r="AH137" s="311"/>
      <c r="AI137" s="311"/>
      <c r="AJ137" s="311"/>
      <c r="AK137" s="311"/>
      <c r="AL137" s="311"/>
      <c r="AM137" s="311"/>
      <c r="AN137" s="311"/>
      <c r="AO137" s="311"/>
      <c r="AP137" s="311"/>
      <c r="AQ137" s="311"/>
      <c r="AR137" s="311"/>
      <c r="AS137" s="311"/>
      <c r="AT137" s="311"/>
      <c r="AU137" s="311"/>
      <c r="AV137" s="311"/>
      <c r="AW137" s="311"/>
      <c r="AX137" s="311"/>
      <c r="AY137" s="311"/>
      <c r="AZ137" s="311"/>
      <c r="BA137" s="311"/>
      <c r="BB137" s="311"/>
      <c r="BC137" s="311"/>
      <c r="BD137" s="311"/>
      <c r="BE137" s="311"/>
      <c r="BF137" s="311"/>
      <c r="BG137" s="311"/>
      <c r="BH137" s="311"/>
    </row>
    <row r="138" spans="6:60">
      <c r="F138" s="317"/>
      <c r="G138" s="311"/>
      <c r="H138" s="311"/>
      <c r="K138" s="317"/>
      <c r="L138" s="317"/>
      <c r="O138" s="311"/>
      <c r="P138" s="311"/>
      <c r="Q138" s="311"/>
      <c r="R138" s="311"/>
      <c r="S138" s="311"/>
      <c r="T138" s="311"/>
      <c r="U138" s="311"/>
      <c r="V138" s="311"/>
      <c r="X138" s="311"/>
      <c r="Y138" s="311"/>
      <c r="Z138" s="311"/>
      <c r="AA138" s="311"/>
      <c r="AB138" s="311"/>
      <c r="AD138" s="311"/>
      <c r="AE138" s="311"/>
      <c r="AF138" s="311"/>
      <c r="AG138" s="311"/>
      <c r="AH138" s="311"/>
      <c r="AI138" s="311"/>
      <c r="AJ138" s="311"/>
      <c r="AK138" s="311"/>
      <c r="AL138" s="311"/>
      <c r="AM138" s="311"/>
      <c r="AN138" s="311"/>
      <c r="AO138" s="311"/>
      <c r="AP138" s="311"/>
      <c r="AQ138" s="311"/>
      <c r="AR138" s="311"/>
      <c r="AS138" s="311"/>
      <c r="AT138" s="311"/>
      <c r="AU138" s="311"/>
      <c r="AV138" s="311"/>
      <c r="AW138" s="311"/>
      <c r="AX138" s="311"/>
      <c r="AY138" s="311"/>
      <c r="AZ138" s="311"/>
      <c r="BA138" s="311"/>
      <c r="BB138" s="311"/>
      <c r="BC138" s="311"/>
      <c r="BD138" s="311"/>
      <c r="BE138" s="311"/>
      <c r="BF138" s="311"/>
      <c r="BG138" s="311"/>
      <c r="BH138" s="311"/>
    </row>
    <row r="139" spans="6:60">
      <c r="F139" s="317"/>
      <c r="G139" s="311"/>
      <c r="H139" s="311"/>
      <c r="K139" s="317"/>
      <c r="L139" s="317"/>
      <c r="O139" s="311"/>
      <c r="P139" s="311"/>
      <c r="Q139" s="311"/>
      <c r="R139" s="311"/>
      <c r="S139" s="311"/>
      <c r="T139" s="311"/>
      <c r="U139" s="311"/>
      <c r="V139" s="311"/>
      <c r="X139" s="311"/>
      <c r="Y139" s="311"/>
      <c r="Z139" s="311"/>
      <c r="AA139" s="311"/>
      <c r="AB139" s="311"/>
      <c r="AD139" s="311"/>
      <c r="AE139" s="311"/>
      <c r="AF139" s="311"/>
      <c r="AG139" s="311"/>
      <c r="AH139" s="311"/>
      <c r="AI139" s="311"/>
      <c r="AJ139" s="311"/>
      <c r="AK139" s="311"/>
      <c r="AL139" s="311"/>
      <c r="AM139" s="311"/>
      <c r="AN139" s="311"/>
      <c r="AO139" s="311"/>
      <c r="AP139" s="311"/>
      <c r="AQ139" s="311"/>
      <c r="AR139" s="311"/>
      <c r="AS139" s="311"/>
      <c r="AT139" s="311"/>
      <c r="AU139" s="311"/>
      <c r="AV139" s="311"/>
      <c r="AW139" s="311"/>
      <c r="AX139" s="311"/>
      <c r="AY139" s="311"/>
      <c r="AZ139" s="311"/>
      <c r="BA139" s="311"/>
      <c r="BB139" s="311"/>
      <c r="BC139" s="311"/>
      <c r="BD139" s="311"/>
      <c r="BE139" s="311"/>
      <c r="BF139" s="311"/>
      <c r="BG139" s="311"/>
      <c r="BH139" s="311"/>
    </row>
    <row r="140" spans="6:60">
      <c r="F140" s="317"/>
      <c r="G140" s="311"/>
      <c r="H140" s="311"/>
      <c r="K140" s="317"/>
      <c r="L140" s="317"/>
      <c r="O140" s="311"/>
      <c r="P140" s="311"/>
      <c r="Q140" s="311"/>
      <c r="R140" s="311"/>
      <c r="S140" s="311"/>
      <c r="T140" s="311"/>
      <c r="U140" s="311"/>
      <c r="V140" s="311"/>
      <c r="X140" s="311"/>
      <c r="Y140" s="311"/>
      <c r="Z140" s="311"/>
      <c r="AA140" s="311"/>
      <c r="AB140" s="311"/>
      <c r="AD140" s="311"/>
      <c r="AE140" s="311"/>
      <c r="AF140" s="311"/>
      <c r="AG140" s="311"/>
      <c r="AH140" s="311"/>
      <c r="AI140" s="311"/>
      <c r="AJ140" s="311"/>
      <c r="AK140" s="311"/>
      <c r="AL140" s="311"/>
      <c r="AM140" s="311"/>
      <c r="AN140" s="311"/>
      <c r="AO140" s="311"/>
      <c r="AP140" s="311"/>
      <c r="AQ140" s="311"/>
      <c r="AR140" s="311"/>
      <c r="AS140" s="311"/>
      <c r="AT140" s="311"/>
      <c r="AU140" s="311"/>
      <c r="AV140" s="311"/>
      <c r="AW140" s="311"/>
      <c r="AX140" s="311"/>
      <c r="AY140" s="311"/>
      <c r="AZ140" s="311"/>
      <c r="BA140" s="311"/>
      <c r="BB140" s="311"/>
      <c r="BC140" s="311"/>
      <c r="BD140" s="311"/>
      <c r="BE140" s="311"/>
      <c r="BF140" s="311"/>
      <c r="BG140" s="311"/>
      <c r="BH140" s="311"/>
    </row>
    <row r="141" spans="6:60">
      <c r="F141" s="317"/>
      <c r="G141" s="311"/>
      <c r="H141" s="311"/>
      <c r="K141" s="317"/>
      <c r="L141" s="317"/>
      <c r="O141" s="311"/>
      <c r="P141" s="311"/>
      <c r="Q141" s="311"/>
      <c r="R141" s="311"/>
      <c r="S141" s="311"/>
      <c r="T141" s="311"/>
      <c r="U141" s="311"/>
      <c r="V141" s="311"/>
      <c r="X141" s="311"/>
      <c r="Y141" s="311"/>
      <c r="Z141" s="311"/>
      <c r="AA141" s="311"/>
      <c r="AB141" s="311"/>
      <c r="AD141" s="311"/>
      <c r="AE141" s="311"/>
      <c r="AF141" s="311"/>
      <c r="AG141" s="311"/>
      <c r="AH141" s="311"/>
      <c r="AI141" s="311"/>
      <c r="AJ141" s="311"/>
      <c r="AK141" s="311"/>
      <c r="AL141" s="311"/>
      <c r="AM141" s="311"/>
      <c r="AN141" s="311"/>
      <c r="AO141" s="311"/>
      <c r="AP141" s="311"/>
      <c r="AQ141" s="311"/>
      <c r="AR141" s="311"/>
      <c r="AS141" s="311"/>
      <c r="AT141" s="311"/>
      <c r="AU141" s="311"/>
      <c r="AV141" s="311"/>
      <c r="AW141" s="311"/>
      <c r="AX141" s="311"/>
      <c r="AY141" s="311"/>
      <c r="AZ141" s="311"/>
      <c r="BA141" s="311"/>
      <c r="BB141" s="311"/>
      <c r="BC141" s="311"/>
      <c r="BD141" s="311"/>
      <c r="BE141" s="311"/>
      <c r="BF141" s="311"/>
      <c r="BG141" s="311"/>
      <c r="BH141" s="311"/>
    </row>
    <row r="142" spans="6:60">
      <c r="F142" s="317"/>
      <c r="G142" s="311"/>
      <c r="H142" s="311"/>
      <c r="K142" s="317"/>
      <c r="L142" s="317"/>
      <c r="O142" s="311"/>
      <c r="P142" s="311"/>
      <c r="Q142" s="311"/>
      <c r="R142" s="311"/>
      <c r="S142" s="311"/>
      <c r="T142" s="311"/>
      <c r="U142" s="311"/>
      <c r="V142" s="311"/>
      <c r="X142" s="311"/>
      <c r="Y142" s="311"/>
      <c r="Z142" s="311"/>
      <c r="AA142" s="311"/>
      <c r="AB142" s="311"/>
      <c r="AD142" s="311"/>
      <c r="AE142" s="311"/>
      <c r="AF142" s="311"/>
      <c r="AG142" s="311"/>
      <c r="AH142" s="311"/>
      <c r="AI142" s="311"/>
      <c r="AJ142" s="311"/>
      <c r="AK142" s="311"/>
      <c r="AL142" s="311"/>
      <c r="AM142" s="311"/>
      <c r="AN142" s="311"/>
      <c r="AO142" s="311"/>
      <c r="AP142" s="311"/>
      <c r="AQ142" s="311"/>
      <c r="AR142" s="311"/>
      <c r="AS142" s="311"/>
      <c r="AT142" s="311"/>
      <c r="AU142" s="311"/>
      <c r="AV142" s="311"/>
      <c r="AW142" s="311"/>
      <c r="AX142" s="311"/>
      <c r="AY142" s="311"/>
      <c r="AZ142" s="311"/>
      <c r="BA142" s="311"/>
      <c r="BB142" s="311"/>
      <c r="BC142" s="311"/>
      <c r="BD142" s="311"/>
      <c r="BE142" s="311"/>
      <c r="BF142" s="311"/>
      <c r="BG142" s="311"/>
      <c r="BH142" s="311"/>
    </row>
    <row r="143" spans="6:60">
      <c r="F143" s="317"/>
      <c r="G143" s="311"/>
      <c r="H143" s="311"/>
      <c r="K143" s="317"/>
      <c r="L143" s="317"/>
      <c r="O143" s="311"/>
      <c r="P143" s="311"/>
      <c r="Q143" s="311"/>
      <c r="R143" s="311"/>
      <c r="S143" s="311"/>
      <c r="T143" s="311"/>
      <c r="U143" s="311"/>
      <c r="V143" s="311"/>
      <c r="X143" s="311"/>
      <c r="Y143" s="311"/>
      <c r="Z143" s="311"/>
      <c r="AA143" s="311"/>
      <c r="AB143" s="311"/>
      <c r="AD143" s="311"/>
      <c r="AE143" s="311"/>
      <c r="AF143" s="311"/>
      <c r="AG143" s="311"/>
      <c r="AH143" s="311"/>
      <c r="AI143" s="311"/>
      <c r="AJ143" s="311"/>
      <c r="AK143" s="311"/>
      <c r="AL143" s="311"/>
      <c r="AM143" s="311"/>
      <c r="AN143" s="311"/>
      <c r="AO143" s="311"/>
      <c r="AP143" s="311"/>
      <c r="AQ143" s="311"/>
      <c r="AR143" s="311"/>
      <c r="AS143" s="311"/>
      <c r="AT143" s="311"/>
      <c r="AU143" s="311"/>
      <c r="AV143" s="311"/>
      <c r="AW143" s="311"/>
      <c r="AX143" s="311"/>
      <c r="AY143" s="311"/>
      <c r="AZ143" s="311"/>
      <c r="BA143" s="311"/>
      <c r="BB143" s="311"/>
      <c r="BC143" s="311"/>
      <c r="BD143" s="311"/>
      <c r="BE143" s="311"/>
      <c r="BF143" s="311"/>
      <c r="BG143" s="311"/>
      <c r="BH143" s="311"/>
    </row>
    <row r="144" spans="6:60">
      <c r="F144" s="317"/>
      <c r="G144" s="311"/>
      <c r="H144" s="311"/>
      <c r="K144" s="317"/>
      <c r="L144" s="317"/>
      <c r="O144" s="311"/>
      <c r="P144" s="311"/>
      <c r="Q144" s="311"/>
      <c r="R144" s="311"/>
      <c r="S144" s="311"/>
      <c r="T144" s="311"/>
      <c r="U144" s="311"/>
      <c r="V144" s="311"/>
      <c r="X144" s="311"/>
      <c r="Y144" s="311"/>
      <c r="Z144" s="311"/>
      <c r="AA144" s="311"/>
      <c r="AB144" s="311"/>
      <c r="AD144" s="311"/>
      <c r="AE144" s="311"/>
      <c r="AF144" s="311"/>
      <c r="AG144" s="311"/>
      <c r="AH144" s="311"/>
      <c r="AI144" s="311"/>
      <c r="AJ144" s="311"/>
      <c r="AK144" s="311"/>
      <c r="AL144" s="311"/>
      <c r="AM144" s="311"/>
      <c r="AN144" s="311"/>
      <c r="AO144" s="311"/>
      <c r="AP144" s="311"/>
      <c r="AQ144" s="311"/>
      <c r="AR144" s="311"/>
      <c r="AS144" s="311"/>
      <c r="AT144" s="311"/>
      <c r="AU144" s="311"/>
      <c r="AV144" s="311"/>
      <c r="AW144" s="311"/>
      <c r="AX144" s="311"/>
      <c r="AY144" s="311"/>
      <c r="AZ144" s="311"/>
      <c r="BA144" s="311"/>
      <c r="BB144" s="311"/>
      <c r="BC144" s="311"/>
      <c r="BD144" s="311"/>
      <c r="BE144" s="311"/>
      <c r="BF144" s="311"/>
      <c r="BG144" s="311"/>
      <c r="BH144" s="311"/>
    </row>
    <row r="145" spans="6:60">
      <c r="F145" s="317"/>
      <c r="G145" s="311"/>
      <c r="H145" s="311"/>
      <c r="K145" s="317"/>
      <c r="L145" s="317"/>
      <c r="O145" s="311"/>
      <c r="P145" s="311"/>
      <c r="Q145" s="311"/>
      <c r="R145" s="311"/>
      <c r="S145" s="311"/>
      <c r="T145" s="311"/>
      <c r="U145" s="311"/>
      <c r="V145" s="311"/>
      <c r="X145" s="311"/>
      <c r="Y145" s="311"/>
      <c r="Z145" s="311"/>
      <c r="AA145" s="311"/>
      <c r="AB145" s="311"/>
      <c r="AD145" s="311"/>
      <c r="AE145" s="311"/>
      <c r="AF145" s="311"/>
      <c r="AG145" s="311"/>
      <c r="AH145" s="311"/>
      <c r="AI145" s="311"/>
      <c r="AJ145" s="311"/>
      <c r="AK145" s="311"/>
      <c r="AL145" s="311"/>
      <c r="AM145" s="311"/>
      <c r="AN145" s="311"/>
      <c r="AO145" s="311"/>
      <c r="AP145" s="311"/>
      <c r="AQ145" s="311"/>
      <c r="AR145" s="311"/>
      <c r="AS145" s="311"/>
      <c r="AT145" s="311"/>
      <c r="AU145" s="311"/>
      <c r="AV145" s="311"/>
      <c r="AW145" s="311"/>
      <c r="AX145" s="311"/>
      <c r="AY145" s="311"/>
      <c r="AZ145" s="311"/>
      <c r="BA145" s="311"/>
      <c r="BB145" s="311"/>
      <c r="BC145" s="311"/>
      <c r="BD145" s="311"/>
      <c r="BE145" s="311"/>
      <c r="BF145" s="311"/>
      <c r="BG145" s="311"/>
      <c r="BH145" s="311"/>
    </row>
    <row r="146" spans="6:60">
      <c r="F146" s="317"/>
      <c r="G146" s="311"/>
      <c r="H146" s="311"/>
      <c r="K146" s="317"/>
      <c r="L146" s="317"/>
      <c r="O146" s="311"/>
      <c r="P146" s="311"/>
      <c r="Q146" s="311"/>
      <c r="R146" s="311"/>
      <c r="S146" s="311"/>
      <c r="T146" s="311"/>
      <c r="U146" s="311"/>
      <c r="V146" s="311"/>
      <c r="X146" s="311"/>
      <c r="Y146" s="311"/>
      <c r="Z146" s="311"/>
      <c r="AA146" s="311"/>
      <c r="AB146" s="311"/>
      <c r="AD146" s="311"/>
      <c r="AE146" s="311"/>
      <c r="AF146" s="311"/>
      <c r="AG146" s="311"/>
      <c r="AH146" s="311"/>
      <c r="AI146" s="311"/>
      <c r="AJ146" s="311"/>
      <c r="AK146" s="311"/>
      <c r="AL146" s="311"/>
      <c r="AM146" s="311"/>
      <c r="AN146" s="311"/>
      <c r="AO146" s="311"/>
      <c r="AP146" s="311"/>
      <c r="AQ146" s="311"/>
      <c r="AR146" s="311"/>
      <c r="AS146" s="311"/>
      <c r="AT146" s="311"/>
      <c r="AU146" s="311"/>
      <c r="AV146" s="311"/>
      <c r="AW146" s="311"/>
      <c r="AX146" s="311"/>
      <c r="AY146" s="311"/>
      <c r="AZ146" s="311"/>
      <c r="BA146" s="311"/>
      <c r="BB146" s="311"/>
      <c r="BC146" s="311"/>
      <c r="BD146" s="311"/>
      <c r="BE146" s="311"/>
      <c r="BF146" s="311"/>
      <c r="BG146" s="311"/>
      <c r="BH146" s="311"/>
    </row>
    <row r="147" spans="6:60">
      <c r="F147" s="317"/>
      <c r="G147" s="311"/>
      <c r="H147" s="311"/>
      <c r="K147" s="317"/>
      <c r="L147" s="317"/>
      <c r="O147" s="311"/>
      <c r="P147" s="311"/>
      <c r="Q147" s="311"/>
      <c r="R147" s="311"/>
      <c r="S147" s="311"/>
      <c r="T147" s="311"/>
      <c r="U147" s="311"/>
      <c r="V147" s="311"/>
      <c r="X147" s="311"/>
      <c r="Y147" s="311"/>
      <c r="Z147" s="311"/>
      <c r="AA147" s="311"/>
      <c r="AB147" s="311"/>
      <c r="AD147" s="311"/>
      <c r="AE147" s="311"/>
      <c r="AF147" s="311"/>
      <c r="AG147" s="311"/>
      <c r="AH147" s="311"/>
      <c r="AI147" s="311"/>
      <c r="AJ147" s="311"/>
      <c r="AK147" s="311"/>
      <c r="AL147" s="311"/>
      <c r="AM147" s="311"/>
      <c r="AN147" s="311"/>
      <c r="AO147" s="311"/>
      <c r="AP147" s="311"/>
      <c r="AQ147" s="311"/>
      <c r="AR147" s="311"/>
      <c r="AS147" s="311"/>
      <c r="AT147" s="311"/>
      <c r="AU147" s="311"/>
      <c r="AV147" s="311"/>
      <c r="AW147" s="311"/>
      <c r="AX147" s="311"/>
      <c r="AY147" s="311"/>
      <c r="AZ147" s="311"/>
      <c r="BA147" s="311"/>
      <c r="BB147" s="311"/>
      <c r="BC147" s="311"/>
      <c r="BD147" s="311"/>
      <c r="BE147" s="311"/>
      <c r="BF147" s="311"/>
      <c r="BG147" s="311"/>
      <c r="BH147" s="311"/>
    </row>
    <row r="148" spans="6:60">
      <c r="F148" s="317"/>
      <c r="G148" s="311"/>
      <c r="H148" s="311"/>
      <c r="K148" s="317"/>
      <c r="L148" s="317"/>
      <c r="O148" s="311"/>
      <c r="P148" s="311"/>
      <c r="Q148" s="311"/>
      <c r="R148" s="311"/>
      <c r="S148" s="311"/>
      <c r="T148" s="311"/>
      <c r="U148" s="311"/>
      <c r="V148" s="311"/>
      <c r="X148" s="311"/>
      <c r="Y148" s="311"/>
      <c r="Z148" s="311"/>
      <c r="AA148" s="311"/>
      <c r="AB148" s="311"/>
      <c r="AD148" s="311"/>
      <c r="AE148" s="311"/>
      <c r="AF148" s="311"/>
      <c r="AG148" s="311"/>
      <c r="AH148" s="311"/>
      <c r="AI148" s="311"/>
      <c r="AJ148" s="311"/>
      <c r="AK148" s="311"/>
      <c r="AL148" s="311"/>
      <c r="AM148" s="311"/>
      <c r="AN148" s="311"/>
      <c r="AO148" s="311"/>
      <c r="AP148" s="311"/>
      <c r="AQ148" s="311"/>
      <c r="AR148" s="311"/>
      <c r="AS148" s="311"/>
      <c r="AT148" s="311"/>
      <c r="AU148" s="311"/>
      <c r="AV148" s="311"/>
      <c r="AW148" s="311"/>
      <c r="AX148" s="311"/>
      <c r="AY148" s="311"/>
      <c r="AZ148" s="311"/>
      <c r="BA148" s="311"/>
      <c r="BB148" s="311"/>
      <c r="BC148" s="311"/>
      <c r="BD148" s="311"/>
      <c r="BE148" s="311"/>
      <c r="BF148" s="311"/>
      <c r="BG148" s="311"/>
      <c r="BH148" s="311"/>
    </row>
    <row r="149" spans="6:60">
      <c r="F149" s="317"/>
      <c r="G149" s="311"/>
      <c r="H149" s="311"/>
      <c r="K149" s="317"/>
      <c r="L149" s="317"/>
      <c r="O149" s="311"/>
      <c r="P149" s="311"/>
      <c r="Q149" s="311"/>
      <c r="R149" s="311"/>
      <c r="S149" s="311"/>
      <c r="T149" s="311"/>
      <c r="U149" s="311"/>
      <c r="V149" s="311"/>
      <c r="X149" s="311"/>
      <c r="Y149" s="311"/>
      <c r="Z149" s="311"/>
      <c r="AA149" s="311"/>
      <c r="AB149" s="311"/>
      <c r="AD149" s="311"/>
      <c r="AE149" s="311"/>
      <c r="AF149" s="311"/>
      <c r="AG149" s="311"/>
      <c r="AH149" s="311"/>
      <c r="AI149" s="311"/>
      <c r="AJ149" s="311"/>
      <c r="AK149" s="311"/>
      <c r="AL149" s="311"/>
      <c r="AM149" s="311"/>
      <c r="AN149" s="311"/>
      <c r="AO149" s="311"/>
      <c r="AP149" s="311"/>
      <c r="AQ149" s="311"/>
      <c r="AR149" s="311"/>
      <c r="AS149" s="311"/>
      <c r="AT149" s="311"/>
      <c r="AU149" s="311"/>
      <c r="AV149" s="311"/>
      <c r="AW149" s="311"/>
      <c r="AX149" s="311"/>
      <c r="AY149" s="311"/>
      <c r="AZ149" s="311"/>
      <c r="BA149" s="311"/>
      <c r="BB149" s="311"/>
      <c r="BC149" s="311"/>
      <c r="BD149" s="311"/>
      <c r="BE149" s="311"/>
      <c r="BF149" s="311"/>
      <c r="BG149" s="311"/>
      <c r="BH149" s="311"/>
    </row>
    <row r="150" spans="6:60">
      <c r="F150" s="317"/>
      <c r="G150" s="311"/>
      <c r="H150" s="311"/>
      <c r="K150" s="317"/>
      <c r="L150" s="317"/>
      <c r="O150" s="311"/>
      <c r="P150" s="311"/>
      <c r="Q150" s="311"/>
      <c r="R150" s="311"/>
      <c r="S150" s="311"/>
      <c r="T150" s="311"/>
      <c r="U150" s="311"/>
      <c r="V150" s="311"/>
      <c r="X150" s="311"/>
      <c r="Y150" s="311"/>
      <c r="Z150" s="311"/>
      <c r="AA150" s="311"/>
      <c r="AB150" s="311"/>
      <c r="AD150" s="311"/>
      <c r="AE150" s="311"/>
      <c r="AF150" s="311"/>
      <c r="AG150" s="311"/>
      <c r="AH150" s="311"/>
      <c r="AI150" s="311"/>
      <c r="AJ150" s="311"/>
      <c r="AK150" s="311"/>
      <c r="AL150" s="311"/>
      <c r="AM150" s="311"/>
      <c r="AN150" s="311"/>
      <c r="AO150" s="311"/>
      <c r="AP150" s="311"/>
      <c r="AQ150" s="311"/>
      <c r="AR150" s="311"/>
      <c r="AS150" s="311"/>
      <c r="AT150" s="311"/>
      <c r="AU150" s="311"/>
      <c r="AV150" s="311"/>
      <c r="AW150" s="311"/>
      <c r="AX150" s="311"/>
      <c r="AY150" s="311"/>
      <c r="AZ150" s="311"/>
      <c r="BA150" s="311"/>
      <c r="BB150" s="311"/>
      <c r="BC150" s="311"/>
      <c r="BD150" s="311"/>
      <c r="BE150" s="311"/>
      <c r="BF150" s="311"/>
      <c r="BG150" s="311"/>
      <c r="BH150" s="311"/>
    </row>
    <row r="151" spans="6:60">
      <c r="F151" s="317"/>
      <c r="G151" s="311"/>
      <c r="H151" s="311"/>
      <c r="K151" s="317"/>
      <c r="L151" s="317"/>
      <c r="O151" s="311"/>
      <c r="P151" s="311"/>
      <c r="Q151" s="311"/>
      <c r="R151" s="311"/>
      <c r="S151" s="311"/>
      <c r="T151" s="311"/>
      <c r="U151" s="311"/>
      <c r="V151" s="311"/>
      <c r="X151" s="311"/>
      <c r="Y151" s="311"/>
      <c r="Z151" s="311"/>
      <c r="AA151" s="311"/>
      <c r="AB151" s="311"/>
      <c r="AD151" s="311"/>
      <c r="AE151" s="311"/>
      <c r="AF151" s="311"/>
      <c r="AG151" s="311"/>
      <c r="AH151" s="311"/>
      <c r="AI151" s="311"/>
      <c r="AJ151" s="311"/>
      <c r="AK151" s="311"/>
      <c r="AL151" s="311"/>
      <c r="AM151" s="311"/>
      <c r="AN151" s="311"/>
      <c r="AO151" s="311"/>
      <c r="AP151" s="311"/>
      <c r="AQ151" s="311"/>
      <c r="AR151" s="311"/>
      <c r="AS151" s="311"/>
      <c r="AT151" s="311"/>
      <c r="AU151" s="311"/>
      <c r="AV151" s="311"/>
      <c r="AW151" s="311"/>
      <c r="AX151" s="311"/>
      <c r="AY151" s="311"/>
      <c r="AZ151" s="311"/>
      <c r="BA151" s="311"/>
      <c r="BB151" s="311"/>
      <c r="BC151" s="311"/>
      <c r="BD151" s="311"/>
      <c r="BE151" s="311"/>
      <c r="BF151" s="311"/>
      <c r="BG151" s="311"/>
      <c r="BH151" s="311"/>
    </row>
    <row r="152" spans="6:60">
      <c r="F152" s="317"/>
      <c r="G152" s="311"/>
      <c r="H152" s="311"/>
      <c r="K152" s="317"/>
      <c r="L152" s="317"/>
      <c r="O152" s="311"/>
      <c r="P152" s="311"/>
      <c r="Q152" s="311"/>
      <c r="R152" s="311"/>
      <c r="S152" s="311"/>
      <c r="T152" s="311"/>
      <c r="U152" s="311"/>
      <c r="V152" s="311"/>
      <c r="X152" s="311"/>
      <c r="Y152" s="311"/>
      <c r="Z152" s="311"/>
      <c r="AA152" s="311"/>
      <c r="AB152" s="311"/>
      <c r="AD152" s="311"/>
      <c r="AE152" s="311"/>
      <c r="AF152" s="311"/>
      <c r="AG152" s="311"/>
      <c r="AH152" s="311"/>
      <c r="AI152" s="311"/>
      <c r="AJ152" s="311"/>
      <c r="AK152" s="311"/>
      <c r="AL152" s="311"/>
      <c r="AM152" s="311"/>
      <c r="AN152" s="311"/>
      <c r="AO152" s="311"/>
      <c r="AP152" s="311"/>
      <c r="AQ152" s="311"/>
      <c r="AR152" s="311"/>
      <c r="AS152" s="311"/>
      <c r="AT152" s="311"/>
      <c r="AU152" s="311"/>
      <c r="AV152" s="311"/>
      <c r="AW152" s="311"/>
      <c r="AX152" s="311"/>
      <c r="AY152" s="311"/>
      <c r="AZ152" s="311"/>
      <c r="BA152" s="311"/>
      <c r="BB152" s="311"/>
      <c r="BC152" s="311"/>
      <c r="BD152" s="311"/>
      <c r="BE152" s="311"/>
      <c r="BF152" s="311"/>
      <c r="BG152" s="311"/>
      <c r="BH152" s="311"/>
    </row>
    <row r="153" spans="6:60">
      <c r="F153" s="317"/>
      <c r="G153" s="311"/>
      <c r="H153" s="311"/>
      <c r="K153" s="317"/>
      <c r="L153" s="317"/>
      <c r="O153" s="311"/>
      <c r="P153" s="311"/>
      <c r="Q153" s="311"/>
      <c r="R153" s="311"/>
      <c r="S153" s="311"/>
      <c r="T153" s="311"/>
      <c r="U153" s="311"/>
      <c r="V153" s="311"/>
      <c r="X153" s="311"/>
      <c r="Y153" s="311"/>
      <c r="Z153" s="311"/>
      <c r="AA153" s="311"/>
      <c r="AB153" s="311"/>
      <c r="AD153" s="311"/>
      <c r="AE153" s="311"/>
      <c r="AF153" s="311"/>
      <c r="AG153" s="311"/>
      <c r="AH153" s="311"/>
      <c r="AI153" s="311"/>
      <c r="AJ153" s="311"/>
      <c r="AK153" s="311"/>
      <c r="AL153" s="311"/>
      <c r="AM153" s="311"/>
      <c r="AN153" s="311"/>
      <c r="AO153" s="311"/>
      <c r="AP153" s="311"/>
      <c r="AQ153" s="311"/>
      <c r="AR153" s="311"/>
      <c r="AS153" s="311"/>
      <c r="AT153" s="311"/>
      <c r="AU153" s="311"/>
      <c r="AV153" s="311"/>
      <c r="AW153" s="311"/>
      <c r="AX153" s="311"/>
      <c r="AY153" s="311"/>
      <c r="AZ153" s="311"/>
      <c r="BA153" s="311"/>
      <c r="BB153" s="311"/>
      <c r="BC153" s="311"/>
      <c r="BD153" s="311"/>
      <c r="BE153" s="311"/>
      <c r="BF153" s="311"/>
      <c r="BG153" s="311"/>
      <c r="BH153" s="311"/>
    </row>
    <row r="154" spans="6:60">
      <c r="F154" s="317"/>
      <c r="G154" s="311"/>
      <c r="H154" s="311"/>
      <c r="K154" s="317"/>
      <c r="L154" s="317"/>
      <c r="O154" s="311"/>
      <c r="P154" s="311"/>
      <c r="Q154" s="311"/>
      <c r="R154" s="311"/>
      <c r="S154" s="311"/>
      <c r="T154" s="311"/>
      <c r="U154" s="311"/>
      <c r="V154" s="311"/>
      <c r="X154" s="311"/>
      <c r="Y154" s="311"/>
      <c r="Z154" s="311"/>
      <c r="AA154" s="311"/>
      <c r="AB154" s="311"/>
      <c r="AD154" s="311"/>
      <c r="AE154" s="311"/>
      <c r="AF154" s="311"/>
      <c r="AG154" s="311"/>
      <c r="AH154" s="311"/>
      <c r="AI154" s="311"/>
      <c r="AJ154" s="311"/>
      <c r="AK154" s="311"/>
      <c r="AL154" s="311"/>
      <c r="AM154" s="311"/>
      <c r="AN154" s="311"/>
      <c r="AO154" s="311"/>
      <c r="AP154" s="311"/>
      <c r="AQ154" s="311"/>
      <c r="AR154" s="311"/>
      <c r="AS154" s="311"/>
      <c r="AT154" s="311"/>
      <c r="AU154" s="311"/>
      <c r="AV154" s="311"/>
      <c r="AW154" s="311"/>
      <c r="AX154" s="311"/>
      <c r="AY154" s="311"/>
      <c r="AZ154" s="311"/>
      <c r="BA154" s="311"/>
      <c r="BB154" s="311"/>
      <c r="BC154" s="311"/>
      <c r="BD154" s="311"/>
      <c r="BE154" s="311"/>
      <c r="BF154" s="311"/>
      <c r="BG154" s="311"/>
      <c r="BH154" s="311"/>
    </row>
    <row r="155" spans="6:60">
      <c r="F155" s="317"/>
      <c r="G155" s="311"/>
      <c r="H155" s="311"/>
      <c r="K155" s="317"/>
      <c r="L155" s="317"/>
      <c r="O155" s="311"/>
      <c r="P155" s="311"/>
      <c r="Q155" s="311"/>
      <c r="R155" s="311"/>
      <c r="S155" s="311"/>
      <c r="T155" s="311"/>
      <c r="U155" s="311"/>
      <c r="V155" s="311"/>
      <c r="X155" s="311"/>
      <c r="Y155" s="311"/>
      <c r="Z155" s="311"/>
      <c r="AA155" s="311"/>
      <c r="AB155" s="311"/>
      <c r="AD155" s="311"/>
      <c r="AE155" s="311"/>
      <c r="AF155" s="311"/>
      <c r="AG155" s="311"/>
      <c r="AH155" s="311"/>
      <c r="AI155" s="311"/>
      <c r="AJ155" s="311"/>
      <c r="AK155" s="311"/>
      <c r="AL155" s="311"/>
      <c r="AM155" s="311"/>
      <c r="AN155" s="311"/>
      <c r="AO155" s="311"/>
      <c r="AP155" s="311"/>
      <c r="AQ155" s="311"/>
      <c r="AR155" s="311"/>
      <c r="AS155" s="311"/>
      <c r="AT155" s="311"/>
      <c r="AU155" s="311"/>
      <c r="AV155" s="311"/>
      <c r="AW155" s="311"/>
      <c r="AX155" s="311"/>
      <c r="AY155" s="311"/>
      <c r="AZ155" s="311"/>
      <c r="BA155" s="311"/>
      <c r="BB155" s="311"/>
      <c r="BC155" s="311"/>
      <c r="BD155" s="311"/>
      <c r="BE155" s="311"/>
      <c r="BF155" s="311"/>
      <c r="BG155" s="311"/>
      <c r="BH155" s="311"/>
    </row>
    <row r="156" spans="6:60">
      <c r="F156" s="317"/>
      <c r="G156" s="311"/>
      <c r="H156" s="311"/>
      <c r="K156" s="317"/>
      <c r="L156" s="317"/>
      <c r="O156" s="311"/>
      <c r="P156" s="311"/>
      <c r="Q156" s="311"/>
      <c r="R156" s="311"/>
      <c r="S156" s="311"/>
      <c r="T156" s="311"/>
      <c r="U156" s="311"/>
      <c r="V156" s="311"/>
      <c r="X156" s="311"/>
      <c r="Y156" s="311"/>
      <c r="Z156" s="311"/>
      <c r="AA156" s="311"/>
      <c r="AB156" s="311"/>
      <c r="AD156" s="311"/>
      <c r="AE156" s="311"/>
      <c r="AF156" s="311"/>
      <c r="AG156" s="311"/>
      <c r="AH156" s="311"/>
      <c r="AI156" s="311"/>
      <c r="AJ156" s="311"/>
      <c r="AK156" s="311"/>
      <c r="AL156" s="311"/>
      <c r="AM156" s="311"/>
      <c r="AN156" s="311"/>
      <c r="AO156" s="311"/>
      <c r="AP156" s="311"/>
      <c r="AQ156" s="311"/>
      <c r="AR156" s="311"/>
      <c r="AS156" s="311"/>
      <c r="AT156" s="311"/>
      <c r="AU156" s="311"/>
      <c r="AV156" s="311"/>
      <c r="AW156" s="311"/>
      <c r="AX156" s="311"/>
      <c r="AY156" s="311"/>
      <c r="AZ156" s="311"/>
      <c r="BA156" s="311"/>
      <c r="BB156" s="311"/>
      <c r="BC156" s="311"/>
      <c r="BD156" s="311"/>
      <c r="BE156" s="311"/>
      <c r="BF156" s="311"/>
      <c r="BG156" s="311"/>
      <c r="BH156" s="311"/>
    </row>
    <row r="157" spans="6:60">
      <c r="F157" s="317"/>
      <c r="G157" s="311"/>
      <c r="H157" s="311"/>
      <c r="K157" s="317"/>
      <c r="L157" s="317"/>
      <c r="O157" s="311"/>
      <c r="P157" s="311"/>
      <c r="Q157" s="311"/>
      <c r="R157" s="311"/>
      <c r="S157" s="311"/>
      <c r="T157" s="311"/>
      <c r="U157" s="311"/>
      <c r="V157" s="311"/>
      <c r="X157" s="311"/>
      <c r="Y157" s="311"/>
      <c r="Z157" s="311"/>
      <c r="AA157" s="311"/>
      <c r="AB157" s="311"/>
      <c r="AD157" s="311"/>
      <c r="AE157" s="311"/>
      <c r="AF157" s="311"/>
      <c r="AG157" s="311"/>
      <c r="AH157" s="311"/>
      <c r="AI157" s="311"/>
      <c r="AJ157" s="311"/>
      <c r="AK157" s="311"/>
      <c r="AL157" s="311"/>
      <c r="AM157" s="311"/>
      <c r="AN157" s="311"/>
      <c r="AO157" s="311"/>
      <c r="AP157" s="311"/>
      <c r="AQ157" s="311"/>
      <c r="AR157" s="311"/>
      <c r="AS157" s="311"/>
      <c r="AT157" s="311"/>
      <c r="AU157" s="311"/>
      <c r="AV157" s="311"/>
      <c r="AW157" s="311"/>
      <c r="AX157" s="311"/>
      <c r="AY157" s="311"/>
      <c r="AZ157" s="311"/>
      <c r="BA157" s="311"/>
      <c r="BB157" s="311"/>
      <c r="BC157" s="311"/>
      <c r="BD157" s="311"/>
      <c r="BE157" s="311"/>
      <c r="BF157" s="311"/>
      <c r="BG157" s="311"/>
      <c r="BH157" s="311"/>
    </row>
    <row r="158" spans="6:60">
      <c r="F158" s="317"/>
      <c r="G158" s="311"/>
      <c r="H158" s="311"/>
      <c r="K158" s="317"/>
      <c r="L158" s="317"/>
      <c r="O158" s="311"/>
      <c r="P158" s="311"/>
      <c r="Q158" s="311"/>
      <c r="R158" s="311"/>
      <c r="S158" s="311"/>
      <c r="T158" s="311"/>
      <c r="U158" s="311"/>
      <c r="V158" s="311"/>
      <c r="X158" s="311"/>
      <c r="Y158" s="311"/>
      <c r="Z158" s="311"/>
      <c r="AA158" s="311"/>
      <c r="AB158" s="311"/>
      <c r="AD158" s="311"/>
      <c r="AE158" s="311"/>
      <c r="AF158" s="311"/>
      <c r="AG158" s="311"/>
      <c r="AH158" s="311"/>
      <c r="AI158" s="311"/>
      <c r="AJ158" s="311"/>
      <c r="AK158" s="311"/>
      <c r="AL158" s="311"/>
      <c r="AM158" s="311"/>
      <c r="AN158" s="311"/>
      <c r="AO158" s="311"/>
      <c r="AP158" s="311"/>
      <c r="AQ158" s="311"/>
      <c r="AR158" s="311"/>
      <c r="AS158" s="311"/>
      <c r="AT158" s="311"/>
      <c r="AU158" s="311"/>
      <c r="AV158" s="311"/>
      <c r="AW158" s="311"/>
      <c r="AX158" s="311"/>
      <c r="AY158" s="311"/>
      <c r="AZ158" s="311"/>
      <c r="BA158" s="311"/>
      <c r="BB158" s="311"/>
      <c r="BC158" s="311"/>
      <c r="BD158" s="311"/>
      <c r="BE158" s="311"/>
      <c r="BF158" s="311"/>
      <c r="BG158" s="311"/>
      <c r="BH158" s="311"/>
    </row>
    <row r="159" spans="6:60">
      <c r="F159" s="317"/>
      <c r="G159" s="311"/>
      <c r="H159" s="311"/>
      <c r="K159" s="317"/>
      <c r="L159" s="317"/>
      <c r="O159" s="311"/>
      <c r="P159" s="311"/>
      <c r="Q159" s="311"/>
      <c r="R159" s="311"/>
      <c r="S159" s="311"/>
      <c r="T159" s="311"/>
      <c r="U159" s="311"/>
      <c r="V159" s="311"/>
      <c r="X159" s="311"/>
      <c r="Y159" s="311"/>
      <c r="Z159" s="311"/>
      <c r="AA159" s="311"/>
      <c r="AB159" s="311"/>
      <c r="AD159" s="311"/>
      <c r="AE159" s="311"/>
      <c r="AF159" s="311"/>
      <c r="AG159" s="311"/>
      <c r="AH159" s="311"/>
      <c r="AI159" s="311"/>
      <c r="AJ159" s="311"/>
      <c r="AK159" s="311"/>
      <c r="AL159" s="311"/>
      <c r="AM159" s="311"/>
      <c r="AN159" s="311"/>
      <c r="AO159" s="311"/>
      <c r="AP159" s="311"/>
      <c r="AQ159" s="311"/>
      <c r="AR159" s="311"/>
      <c r="AS159" s="311"/>
      <c r="AT159" s="311"/>
      <c r="AU159" s="311"/>
      <c r="AV159" s="311"/>
      <c r="AW159" s="311"/>
      <c r="AX159" s="311"/>
      <c r="AY159" s="311"/>
      <c r="AZ159" s="311"/>
      <c r="BA159" s="311"/>
      <c r="BB159" s="311"/>
      <c r="BC159" s="311"/>
      <c r="BD159" s="311"/>
      <c r="BE159" s="311"/>
      <c r="BF159" s="311"/>
      <c r="BG159" s="311"/>
      <c r="BH159" s="311"/>
    </row>
    <row r="160" spans="6:60">
      <c r="F160" s="317"/>
      <c r="G160" s="311"/>
      <c r="H160" s="311"/>
      <c r="K160" s="317"/>
      <c r="L160" s="317"/>
      <c r="O160" s="311"/>
      <c r="P160" s="311"/>
      <c r="Q160" s="311"/>
      <c r="R160" s="311"/>
      <c r="S160" s="311"/>
      <c r="T160" s="311"/>
      <c r="U160" s="311"/>
      <c r="V160" s="311"/>
      <c r="X160" s="311"/>
      <c r="Y160" s="311"/>
      <c r="Z160" s="311"/>
      <c r="AA160" s="311"/>
      <c r="AB160" s="311"/>
      <c r="AD160" s="311"/>
      <c r="AE160" s="311"/>
      <c r="AF160" s="311"/>
      <c r="AG160" s="311"/>
      <c r="AH160" s="311"/>
      <c r="AI160" s="311"/>
      <c r="AJ160" s="311"/>
      <c r="AK160" s="311"/>
      <c r="AL160" s="311"/>
      <c r="AM160" s="311"/>
      <c r="AN160" s="311"/>
      <c r="AO160" s="311"/>
      <c r="AP160" s="311"/>
      <c r="AQ160" s="311"/>
      <c r="AR160" s="311"/>
      <c r="AS160" s="311"/>
      <c r="AT160" s="311"/>
      <c r="AU160" s="311"/>
      <c r="AV160" s="311"/>
      <c r="AW160" s="311"/>
      <c r="AX160" s="311"/>
      <c r="AY160" s="311"/>
      <c r="AZ160" s="311"/>
      <c r="BA160" s="311"/>
      <c r="BB160" s="311"/>
      <c r="BC160" s="311"/>
      <c r="BD160" s="311"/>
      <c r="BE160" s="311"/>
      <c r="BF160" s="311"/>
      <c r="BG160" s="311"/>
      <c r="BH160" s="311"/>
    </row>
    <row r="161" spans="6:60">
      <c r="F161" s="317"/>
      <c r="G161" s="311"/>
      <c r="H161" s="311"/>
      <c r="K161" s="317"/>
      <c r="L161" s="317"/>
      <c r="O161" s="311"/>
      <c r="P161" s="311"/>
      <c r="Q161" s="311"/>
      <c r="R161" s="311"/>
      <c r="S161" s="311"/>
      <c r="T161" s="311"/>
      <c r="U161" s="311"/>
      <c r="V161" s="311"/>
      <c r="X161" s="311"/>
      <c r="Y161" s="311"/>
      <c r="Z161" s="311"/>
      <c r="AA161" s="311"/>
      <c r="AB161" s="311"/>
      <c r="AD161" s="311"/>
      <c r="AE161" s="311"/>
      <c r="AF161" s="311"/>
      <c r="AG161" s="311"/>
      <c r="AH161" s="311"/>
      <c r="AI161" s="311"/>
      <c r="AJ161" s="311"/>
      <c r="AK161" s="311"/>
      <c r="AL161" s="311"/>
      <c r="AM161" s="311"/>
      <c r="AN161" s="311"/>
      <c r="AO161" s="311"/>
      <c r="AP161" s="311"/>
      <c r="AQ161" s="311"/>
      <c r="AR161" s="311"/>
      <c r="AS161" s="311"/>
      <c r="AT161" s="311"/>
      <c r="AU161" s="311"/>
      <c r="AV161" s="311"/>
      <c r="AW161" s="311"/>
      <c r="AX161" s="311"/>
      <c r="AY161" s="311"/>
      <c r="AZ161" s="311"/>
      <c r="BA161" s="311"/>
      <c r="BB161" s="311"/>
      <c r="BC161" s="311"/>
      <c r="BD161" s="311"/>
      <c r="BE161" s="311"/>
      <c r="BF161" s="311"/>
      <c r="BG161" s="311"/>
      <c r="BH161" s="311"/>
    </row>
    <row r="162" spans="6:60">
      <c r="F162" s="317"/>
      <c r="G162" s="311"/>
      <c r="H162" s="311"/>
      <c r="K162" s="317"/>
      <c r="L162" s="317"/>
      <c r="O162" s="311"/>
      <c r="P162" s="311"/>
      <c r="Q162" s="311"/>
      <c r="R162" s="311"/>
      <c r="S162" s="311"/>
      <c r="T162" s="311"/>
      <c r="U162" s="311"/>
      <c r="V162" s="311"/>
      <c r="X162" s="311"/>
      <c r="Y162" s="311"/>
      <c r="Z162" s="311"/>
      <c r="AA162" s="311"/>
      <c r="AB162" s="311"/>
      <c r="AD162" s="311"/>
      <c r="AE162" s="311"/>
      <c r="AF162" s="311"/>
      <c r="AG162" s="311"/>
      <c r="AH162" s="311"/>
      <c r="AI162" s="311"/>
      <c r="AJ162" s="311"/>
      <c r="AK162" s="311"/>
      <c r="AL162" s="311"/>
      <c r="AM162" s="311"/>
      <c r="AN162" s="311"/>
      <c r="AO162" s="311"/>
      <c r="AP162" s="311"/>
      <c r="AQ162" s="311"/>
      <c r="AR162" s="311"/>
      <c r="AS162" s="311"/>
      <c r="AT162" s="311"/>
      <c r="AU162" s="311"/>
      <c r="AV162" s="311"/>
      <c r="AW162" s="311"/>
      <c r="AX162" s="311"/>
      <c r="AY162" s="311"/>
      <c r="AZ162" s="311"/>
      <c r="BA162" s="311"/>
      <c r="BB162" s="311"/>
      <c r="BC162" s="311"/>
      <c r="BD162" s="311"/>
      <c r="BE162" s="311"/>
      <c r="BF162" s="311"/>
      <c r="BG162" s="311"/>
      <c r="BH162" s="311"/>
    </row>
    <row r="163" spans="6:60">
      <c r="F163" s="317"/>
      <c r="G163" s="311"/>
      <c r="H163" s="311"/>
      <c r="K163" s="317"/>
      <c r="L163" s="317"/>
      <c r="O163" s="311"/>
      <c r="P163" s="311"/>
      <c r="Q163" s="311"/>
      <c r="R163" s="311"/>
      <c r="S163" s="311"/>
      <c r="T163" s="311"/>
      <c r="U163" s="311"/>
      <c r="V163" s="311"/>
      <c r="X163" s="311"/>
      <c r="Y163" s="311"/>
      <c r="Z163" s="311"/>
      <c r="AA163" s="311"/>
      <c r="AB163" s="311"/>
      <c r="AD163" s="311"/>
      <c r="AE163" s="311"/>
      <c r="AF163" s="311"/>
      <c r="AG163" s="311"/>
      <c r="AH163" s="311"/>
      <c r="AI163" s="311"/>
      <c r="AJ163" s="311"/>
      <c r="AK163" s="311"/>
      <c r="AL163" s="311"/>
      <c r="AM163" s="311"/>
      <c r="AN163" s="311"/>
      <c r="AO163" s="311"/>
      <c r="AP163" s="311"/>
      <c r="AQ163" s="311"/>
      <c r="AR163" s="311"/>
      <c r="AS163" s="311"/>
      <c r="AT163" s="311"/>
      <c r="AU163" s="311"/>
      <c r="AV163" s="311"/>
      <c r="AW163" s="311"/>
      <c r="AX163" s="311"/>
      <c r="AY163" s="311"/>
      <c r="AZ163" s="311"/>
      <c r="BA163" s="311"/>
      <c r="BB163" s="311"/>
      <c r="BC163" s="311"/>
      <c r="BD163" s="311"/>
      <c r="BE163" s="311"/>
      <c r="BF163" s="311"/>
      <c r="BG163" s="311"/>
      <c r="BH163" s="311"/>
    </row>
    <row r="164" spans="6:60">
      <c r="F164" s="317"/>
      <c r="G164" s="311"/>
      <c r="H164" s="311"/>
      <c r="K164" s="317"/>
      <c r="L164" s="317"/>
      <c r="O164" s="311"/>
      <c r="P164" s="311"/>
      <c r="Q164" s="311"/>
      <c r="R164" s="311"/>
      <c r="S164" s="311"/>
      <c r="T164" s="311"/>
      <c r="U164" s="311"/>
      <c r="V164" s="311"/>
      <c r="X164" s="311"/>
      <c r="Y164" s="311"/>
      <c r="Z164" s="311"/>
      <c r="AA164" s="311"/>
      <c r="AB164" s="311"/>
      <c r="AD164" s="311"/>
      <c r="AE164" s="311"/>
      <c r="AF164" s="311"/>
      <c r="AG164" s="311"/>
      <c r="AH164" s="311"/>
      <c r="AI164" s="311"/>
      <c r="AJ164" s="311"/>
      <c r="AK164" s="311"/>
      <c r="AL164" s="311"/>
      <c r="AM164" s="311"/>
      <c r="AN164" s="311"/>
      <c r="AO164" s="311"/>
      <c r="AP164" s="311"/>
      <c r="AQ164" s="311"/>
      <c r="AR164" s="311"/>
      <c r="AS164" s="311"/>
      <c r="AT164" s="311"/>
      <c r="AU164" s="311"/>
      <c r="AV164" s="311"/>
      <c r="AW164" s="311"/>
      <c r="AX164" s="311"/>
      <c r="AY164" s="311"/>
      <c r="AZ164" s="311"/>
      <c r="BA164" s="311"/>
      <c r="BB164" s="311"/>
      <c r="BC164" s="311"/>
      <c r="BD164" s="311"/>
      <c r="BE164" s="311"/>
      <c r="BF164" s="311"/>
      <c r="BG164" s="311"/>
      <c r="BH164" s="311"/>
    </row>
    <row r="165" spans="6:60">
      <c r="F165" s="317"/>
      <c r="G165" s="311"/>
      <c r="H165" s="311"/>
      <c r="K165" s="317"/>
      <c r="L165" s="317"/>
      <c r="O165" s="311"/>
      <c r="P165" s="311"/>
      <c r="Q165" s="311"/>
      <c r="R165" s="311"/>
      <c r="S165" s="311"/>
      <c r="T165" s="311"/>
      <c r="U165" s="311"/>
      <c r="V165" s="311"/>
      <c r="X165" s="311"/>
      <c r="Y165" s="311"/>
      <c r="Z165" s="311"/>
      <c r="AA165" s="311"/>
      <c r="AB165" s="311"/>
      <c r="AD165" s="311"/>
      <c r="AE165" s="311"/>
      <c r="AF165" s="311"/>
      <c r="AG165" s="311"/>
      <c r="AH165" s="311"/>
      <c r="AI165" s="311"/>
      <c r="AJ165" s="311"/>
      <c r="AK165" s="311"/>
      <c r="AL165" s="311"/>
      <c r="AM165" s="311"/>
      <c r="AN165" s="311"/>
      <c r="AO165" s="311"/>
      <c r="AP165" s="311"/>
      <c r="AQ165" s="311"/>
      <c r="AR165" s="311"/>
      <c r="AS165" s="311"/>
      <c r="AT165" s="311"/>
      <c r="AU165" s="311"/>
      <c r="AV165" s="311"/>
      <c r="AW165" s="311"/>
      <c r="AX165" s="311"/>
      <c r="AY165" s="311"/>
      <c r="AZ165" s="311"/>
      <c r="BA165" s="311"/>
      <c r="BB165" s="311"/>
      <c r="BC165" s="311"/>
      <c r="BD165" s="311"/>
      <c r="BE165" s="311"/>
      <c r="BF165" s="311"/>
      <c r="BG165" s="311"/>
      <c r="BH165" s="311"/>
    </row>
    <row r="166" spans="6:60">
      <c r="F166" s="317"/>
      <c r="G166" s="311"/>
      <c r="H166" s="311"/>
      <c r="K166" s="317"/>
      <c r="L166" s="317"/>
      <c r="O166" s="311"/>
      <c r="P166" s="311"/>
      <c r="Q166" s="311"/>
      <c r="R166" s="311"/>
      <c r="S166" s="311"/>
      <c r="T166" s="311"/>
      <c r="U166" s="311"/>
      <c r="V166" s="311"/>
      <c r="X166" s="311"/>
      <c r="Y166" s="311"/>
      <c r="Z166" s="311"/>
      <c r="AA166" s="311"/>
      <c r="AB166" s="311"/>
      <c r="AD166" s="311"/>
      <c r="AE166" s="311"/>
      <c r="AF166" s="311"/>
      <c r="AG166" s="311"/>
      <c r="AH166" s="311"/>
      <c r="AI166" s="311"/>
      <c r="AJ166" s="311"/>
      <c r="AK166" s="311"/>
      <c r="AL166" s="311"/>
      <c r="AM166" s="311"/>
      <c r="AN166" s="311"/>
      <c r="AO166" s="311"/>
      <c r="AP166" s="311"/>
      <c r="AQ166" s="311"/>
      <c r="AR166" s="311"/>
      <c r="AS166" s="311"/>
      <c r="AT166" s="311"/>
      <c r="AU166" s="311"/>
      <c r="AV166" s="311"/>
      <c r="AW166" s="311"/>
      <c r="AX166" s="311"/>
      <c r="AY166" s="311"/>
      <c r="AZ166" s="311"/>
      <c r="BA166" s="311"/>
      <c r="BB166" s="311"/>
      <c r="BC166" s="311"/>
      <c r="BD166" s="311"/>
      <c r="BE166" s="311"/>
      <c r="BF166" s="311"/>
      <c r="BG166" s="311"/>
      <c r="BH166" s="311"/>
    </row>
    <row r="167" spans="6:60">
      <c r="F167" s="317"/>
      <c r="G167" s="311"/>
      <c r="H167" s="311"/>
      <c r="K167" s="317"/>
      <c r="L167" s="317"/>
      <c r="O167" s="311"/>
      <c r="P167" s="311"/>
      <c r="Q167" s="311"/>
      <c r="R167" s="311"/>
      <c r="S167" s="311"/>
      <c r="T167" s="311"/>
      <c r="U167" s="311"/>
      <c r="V167" s="311"/>
      <c r="X167" s="311"/>
      <c r="Y167" s="311"/>
      <c r="Z167" s="311"/>
      <c r="AA167" s="311"/>
      <c r="AB167" s="311"/>
      <c r="AD167" s="311"/>
      <c r="AE167" s="311"/>
      <c r="AF167" s="311"/>
      <c r="AG167" s="311"/>
      <c r="AH167" s="311"/>
      <c r="AI167" s="311"/>
      <c r="AJ167" s="311"/>
      <c r="AK167" s="311"/>
      <c r="AL167" s="311"/>
      <c r="AM167" s="311"/>
      <c r="AN167" s="311"/>
      <c r="AO167" s="311"/>
      <c r="AP167" s="311"/>
      <c r="AQ167" s="311"/>
      <c r="AR167" s="311"/>
      <c r="AS167" s="311"/>
      <c r="AT167" s="311"/>
      <c r="AU167" s="311"/>
      <c r="AV167" s="311"/>
      <c r="AW167" s="311"/>
      <c r="AX167" s="311"/>
      <c r="AY167" s="311"/>
      <c r="AZ167" s="311"/>
      <c r="BA167" s="311"/>
      <c r="BB167" s="311"/>
      <c r="BC167" s="311"/>
      <c r="BD167" s="311"/>
      <c r="BE167" s="311"/>
      <c r="BF167" s="311"/>
      <c r="BG167" s="311"/>
      <c r="BH167" s="311"/>
    </row>
    <row r="168" spans="6:60">
      <c r="F168" s="317"/>
      <c r="G168" s="311"/>
      <c r="H168" s="311"/>
      <c r="K168" s="317"/>
      <c r="L168" s="317"/>
      <c r="O168" s="311"/>
      <c r="P168" s="311"/>
      <c r="Q168" s="311"/>
      <c r="R168" s="311"/>
      <c r="S168" s="311"/>
      <c r="T168" s="311"/>
      <c r="U168" s="311"/>
      <c r="V168" s="311"/>
      <c r="X168" s="311"/>
      <c r="Y168" s="311"/>
      <c r="Z168" s="311"/>
      <c r="AA168" s="311"/>
      <c r="AB168" s="311"/>
      <c r="AD168" s="311"/>
      <c r="AE168" s="311"/>
      <c r="AF168" s="311"/>
      <c r="AG168" s="311"/>
      <c r="AH168" s="311"/>
      <c r="AI168" s="311"/>
      <c r="AJ168" s="311"/>
      <c r="AK168" s="311"/>
      <c r="AL168" s="311"/>
      <c r="AM168" s="311"/>
      <c r="AN168" s="311"/>
      <c r="AO168" s="311"/>
      <c r="AP168" s="311"/>
      <c r="AQ168" s="311"/>
      <c r="AR168" s="311"/>
      <c r="AS168" s="311"/>
      <c r="AT168" s="311"/>
      <c r="AU168" s="311"/>
      <c r="AV168" s="311"/>
      <c r="AW168" s="311"/>
      <c r="AX168" s="311"/>
      <c r="AY168" s="311"/>
      <c r="AZ168" s="311"/>
      <c r="BA168" s="311"/>
      <c r="BB168" s="311"/>
      <c r="BC168" s="311"/>
      <c r="BD168" s="311"/>
      <c r="BE168" s="311"/>
      <c r="BF168" s="311"/>
      <c r="BG168" s="311"/>
      <c r="BH168" s="311"/>
    </row>
    <row r="169" spans="6:60">
      <c r="F169" s="317"/>
      <c r="G169" s="311"/>
      <c r="H169" s="311"/>
      <c r="K169" s="317"/>
      <c r="L169" s="317"/>
      <c r="O169" s="311"/>
      <c r="P169" s="311"/>
      <c r="Q169" s="311"/>
      <c r="R169" s="311"/>
      <c r="S169" s="311"/>
      <c r="T169" s="311"/>
      <c r="U169" s="311"/>
      <c r="V169" s="311"/>
      <c r="X169" s="311"/>
      <c r="Y169" s="311"/>
      <c r="Z169" s="311"/>
      <c r="AA169" s="311"/>
      <c r="AB169" s="311"/>
      <c r="AD169" s="311"/>
      <c r="AE169" s="311"/>
      <c r="AF169" s="311"/>
      <c r="AG169" s="311"/>
      <c r="AH169" s="311"/>
      <c r="AI169" s="311"/>
      <c r="AJ169" s="311"/>
      <c r="AK169" s="311"/>
      <c r="AL169" s="311"/>
      <c r="AM169" s="311"/>
      <c r="AN169" s="311"/>
      <c r="AO169" s="311"/>
      <c r="AP169" s="311"/>
      <c r="AQ169" s="311"/>
      <c r="AR169" s="311"/>
      <c r="AS169" s="311"/>
      <c r="AT169" s="311"/>
      <c r="AU169" s="311"/>
      <c r="AV169" s="311"/>
      <c r="AW169" s="311"/>
      <c r="AX169" s="311"/>
      <c r="AY169" s="311"/>
      <c r="AZ169" s="311"/>
      <c r="BA169" s="311"/>
      <c r="BB169" s="311"/>
      <c r="BC169" s="311"/>
      <c r="BD169" s="311"/>
      <c r="BE169" s="311"/>
      <c r="BF169" s="311"/>
      <c r="BG169" s="311"/>
      <c r="BH169" s="311"/>
    </row>
    <row r="170" spans="6:60">
      <c r="F170" s="317"/>
      <c r="G170" s="311"/>
      <c r="H170" s="311"/>
      <c r="K170" s="317"/>
      <c r="L170" s="317"/>
      <c r="O170" s="311"/>
      <c r="P170" s="311"/>
      <c r="Q170" s="311"/>
      <c r="R170" s="311"/>
      <c r="S170" s="311"/>
      <c r="T170" s="311"/>
      <c r="U170" s="311"/>
      <c r="V170" s="311"/>
      <c r="X170" s="311"/>
      <c r="Y170" s="311"/>
      <c r="Z170" s="311"/>
      <c r="AA170" s="311"/>
      <c r="AB170" s="311"/>
      <c r="AD170" s="311"/>
      <c r="AE170" s="311"/>
      <c r="AF170" s="311"/>
      <c r="AG170" s="311"/>
      <c r="AH170" s="311"/>
      <c r="AI170" s="311"/>
      <c r="AJ170" s="311"/>
      <c r="AK170" s="311"/>
      <c r="AL170" s="311"/>
      <c r="AM170" s="311"/>
      <c r="AN170" s="311"/>
      <c r="AO170" s="311"/>
      <c r="AP170" s="311"/>
      <c r="AQ170" s="311"/>
      <c r="AR170" s="311"/>
      <c r="AS170" s="311"/>
      <c r="AT170" s="311"/>
      <c r="AU170" s="311"/>
      <c r="AV170" s="311"/>
      <c r="AW170" s="311"/>
      <c r="AX170" s="311"/>
      <c r="AY170" s="311"/>
      <c r="AZ170" s="311"/>
      <c r="BA170" s="311"/>
      <c r="BB170" s="311"/>
      <c r="BC170" s="311"/>
      <c r="BD170" s="311"/>
      <c r="BE170" s="311"/>
      <c r="BF170" s="311"/>
      <c r="BG170" s="311"/>
      <c r="BH170" s="311"/>
    </row>
    <row r="171" spans="6:60">
      <c r="F171" s="317"/>
      <c r="G171" s="311"/>
      <c r="H171" s="311"/>
      <c r="K171" s="317"/>
      <c r="L171" s="317"/>
      <c r="O171" s="311"/>
      <c r="P171" s="311"/>
      <c r="Q171" s="311"/>
      <c r="R171" s="311"/>
      <c r="S171" s="311"/>
      <c r="T171" s="311"/>
      <c r="U171" s="311"/>
      <c r="V171" s="311"/>
      <c r="X171" s="311"/>
      <c r="Y171" s="311"/>
      <c r="Z171" s="311"/>
      <c r="AA171" s="311"/>
      <c r="AB171" s="311"/>
      <c r="AD171" s="311"/>
      <c r="AE171" s="311"/>
      <c r="AF171" s="311"/>
      <c r="AG171" s="311"/>
      <c r="AH171" s="311"/>
      <c r="AI171" s="311"/>
      <c r="AJ171" s="311"/>
      <c r="AK171" s="311"/>
      <c r="AL171" s="311"/>
      <c r="AM171" s="311"/>
      <c r="AN171" s="311"/>
      <c r="AO171" s="311"/>
      <c r="AP171" s="311"/>
      <c r="AQ171" s="311"/>
      <c r="AR171" s="311"/>
      <c r="AS171" s="311"/>
      <c r="AT171" s="311"/>
      <c r="AU171" s="311"/>
      <c r="AV171" s="311"/>
      <c r="AW171" s="311"/>
      <c r="AX171" s="311"/>
      <c r="AY171" s="311"/>
      <c r="AZ171" s="311"/>
      <c r="BA171" s="311"/>
      <c r="BB171" s="311"/>
      <c r="BC171" s="311"/>
      <c r="BD171" s="311"/>
      <c r="BE171" s="311"/>
      <c r="BF171" s="311"/>
      <c r="BG171" s="311"/>
      <c r="BH171" s="311"/>
    </row>
    <row r="172" spans="6:60">
      <c r="F172" s="317"/>
      <c r="G172" s="311"/>
      <c r="H172" s="311"/>
      <c r="K172" s="317"/>
      <c r="L172" s="317"/>
      <c r="O172" s="311"/>
      <c r="P172" s="311"/>
      <c r="Q172" s="311"/>
      <c r="R172" s="311"/>
      <c r="S172" s="311"/>
      <c r="T172" s="311"/>
      <c r="U172" s="311"/>
      <c r="V172" s="311"/>
      <c r="X172" s="311"/>
      <c r="Y172" s="311"/>
      <c r="Z172" s="311"/>
      <c r="AA172" s="311"/>
      <c r="AB172" s="311"/>
      <c r="AD172" s="311"/>
      <c r="AE172" s="311"/>
      <c r="AF172" s="311"/>
      <c r="AG172" s="311"/>
      <c r="AH172" s="311"/>
      <c r="AI172" s="311"/>
      <c r="AJ172" s="311"/>
      <c r="AK172" s="311"/>
      <c r="AL172" s="311"/>
      <c r="AM172" s="311"/>
      <c r="AN172" s="311"/>
      <c r="AO172" s="311"/>
      <c r="AP172" s="311"/>
      <c r="AQ172" s="311"/>
      <c r="AR172" s="311"/>
      <c r="AS172" s="311"/>
      <c r="AT172" s="311"/>
      <c r="AU172" s="311"/>
      <c r="AV172" s="311"/>
      <c r="AW172" s="311"/>
      <c r="AX172" s="311"/>
      <c r="AY172" s="311"/>
      <c r="AZ172" s="311"/>
      <c r="BA172" s="311"/>
      <c r="BB172" s="311"/>
      <c r="BC172" s="311"/>
      <c r="BD172" s="311"/>
      <c r="BE172" s="311"/>
      <c r="BF172" s="311"/>
      <c r="BG172" s="311"/>
      <c r="BH172" s="311"/>
    </row>
    <row r="173" spans="6:60">
      <c r="F173" s="317"/>
      <c r="G173" s="311"/>
      <c r="H173" s="311"/>
      <c r="K173" s="317"/>
      <c r="L173" s="317"/>
      <c r="O173" s="311"/>
      <c r="P173" s="311"/>
      <c r="Q173" s="311"/>
      <c r="R173" s="311"/>
      <c r="S173" s="311"/>
      <c r="T173" s="311"/>
      <c r="U173" s="311"/>
      <c r="V173" s="311"/>
      <c r="X173" s="311"/>
      <c r="Y173" s="311"/>
      <c r="Z173" s="311"/>
      <c r="AA173" s="311"/>
      <c r="AB173" s="311"/>
      <c r="AD173" s="311"/>
      <c r="AE173" s="311"/>
      <c r="AF173" s="311"/>
      <c r="AG173" s="311"/>
      <c r="AH173" s="311"/>
      <c r="AI173" s="311"/>
      <c r="AJ173" s="311"/>
      <c r="AK173" s="311"/>
      <c r="AL173" s="311"/>
      <c r="AM173" s="311"/>
      <c r="AN173" s="311"/>
      <c r="AO173" s="311"/>
      <c r="AP173" s="311"/>
      <c r="AQ173" s="311"/>
      <c r="AR173" s="311"/>
      <c r="AS173" s="311"/>
      <c r="AT173" s="311"/>
      <c r="AU173" s="311"/>
      <c r="AV173" s="311"/>
      <c r="AW173" s="311"/>
      <c r="AX173" s="311"/>
      <c r="AY173" s="311"/>
      <c r="AZ173" s="311"/>
      <c r="BA173" s="311"/>
      <c r="BB173" s="311"/>
      <c r="BC173" s="311"/>
      <c r="BD173" s="311"/>
      <c r="BE173" s="311"/>
      <c r="BF173" s="311"/>
      <c r="BG173" s="311"/>
      <c r="BH173" s="311"/>
    </row>
    <row r="174" spans="6:60">
      <c r="F174" s="317"/>
      <c r="G174" s="311"/>
      <c r="H174" s="311"/>
      <c r="K174" s="317"/>
      <c r="L174" s="317"/>
      <c r="O174" s="311"/>
      <c r="P174" s="311"/>
      <c r="Q174" s="311"/>
      <c r="R174" s="311"/>
      <c r="S174" s="311"/>
      <c r="T174" s="311"/>
      <c r="U174" s="311"/>
      <c r="V174" s="311"/>
      <c r="X174" s="311"/>
      <c r="Y174" s="311"/>
      <c r="Z174" s="311"/>
      <c r="AA174" s="311"/>
      <c r="AB174" s="311"/>
      <c r="AD174" s="311"/>
      <c r="AE174" s="311"/>
      <c r="AF174" s="311"/>
      <c r="AG174" s="311"/>
      <c r="AH174" s="311"/>
      <c r="AI174" s="311"/>
      <c r="AJ174" s="311"/>
      <c r="AK174" s="311"/>
      <c r="AL174" s="311"/>
      <c r="AM174" s="311"/>
      <c r="AN174" s="311"/>
      <c r="AO174" s="311"/>
      <c r="AP174" s="311"/>
      <c r="AQ174" s="311"/>
      <c r="AR174" s="311"/>
      <c r="AS174" s="311"/>
      <c r="AT174" s="311"/>
      <c r="AU174" s="311"/>
      <c r="AV174" s="311"/>
      <c r="AW174" s="311"/>
      <c r="AX174" s="311"/>
      <c r="AY174" s="311"/>
      <c r="AZ174" s="311"/>
      <c r="BA174" s="311"/>
      <c r="BB174" s="311"/>
      <c r="BC174" s="311"/>
      <c r="BD174" s="311"/>
      <c r="BE174" s="311"/>
      <c r="BF174" s="311"/>
      <c r="BG174" s="311"/>
      <c r="BH174" s="311"/>
    </row>
    <row r="175" spans="6:60">
      <c r="F175" s="317"/>
      <c r="G175" s="311"/>
      <c r="H175" s="311"/>
      <c r="K175" s="317"/>
      <c r="L175" s="317"/>
      <c r="O175" s="311"/>
      <c r="P175" s="311"/>
      <c r="Q175" s="311"/>
      <c r="R175" s="311"/>
      <c r="S175" s="311"/>
      <c r="T175" s="311"/>
      <c r="U175" s="311"/>
      <c r="V175" s="311"/>
      <c r="X175" s="311"/>
      <c r="Y175" s="311"/>
      <c r="Z175" s="311"/>
      <c r="AA175" s="311"/>
      <c r="AB175" s="311"/>
      <c r="AD175" s="311"/>
      <c r="AE175" s="311"/>
      <c r="AF175" s="311"/>
      <c r="AG175" s="311"/>
      <c r="AH175" s="311"/>
      <c r="AI175" s="311"/>
      <c r="AJ175" s="311"/>
      <c r="AK175" s="311"/>
      <c r="AL175" s="311"/>
      <c r="AM175" s="311"/>
      <c r="AN175" s="311"/>
      <c r="AO175" s="311"/>
      <c r="AP175" s="311"/>
      <c r="AQ175" s="311"/>
      <c r="AR175" s="311"/>
      <c r="AS175" s="311"/>
      <c r="AT175" s="311"/>
      <c r="AU175" s="311"/>
      <c r="AV175" s="311"/>
      <c r="AW175" s="311"/>
      <c r="AX175" s="311"/>
      <c r="AY175" s="311"/>
      <c r="AZ175" s="311"/>
      <c r="BA175" s="311"/>
      <c r="BB175" s="311"/>
      <c r="BC175" s="311"/>
      <c r="BD175" s="311"/>
      <c r="BE175" s="311"/>
      <c r="BF175" s="311"/>
      <c r="BG175" s="311"/>
      <c r="BH175" s="311"/>
    </row>
    <row r="176" spans="6:60">
      <c r="F176" s="317"/>
      <c r="G176" s="311"/>
      <c r="H176" s="311"/>
      <c r="K176" s="317"/>
      <c r="L176" s="317"/>
      <c r="O176" s="311"/>
      <c r="P176" s="311"/>
      <c r="Q176" s="311"/>
      <c r="R176" s="311"/>
      <c r="S176" s="311"/>
      <c r="T176" s="311"/>
      <c r="U176" s="311"/>
      <c r="V176" s="311"/>
      <c r="X176" s="311"/>
      <c r="Y176" s="311"/>
      <c r="Z176" s="311"/>
      <c r="AA176" s="311"/>
      <c r="AB176" s="311"/>
      <c r="AD176" s="311"/>
      <c r="AE176" s="311"/>
      <c r="AF176" s="311"/>
      <c r="AG176" s="311"/>
      <c r="AH176" s="311"/>
      <c r="AI176" s="311"/>
      <c r="AJ176" s="311"/>
      <c r="AK176" s="311"/>
      <c r="AL176" s="311"/>
      <c r="AM176" s="311"/>
      <c r="AN176" s="311"/>
      <c r="AO176" s="311"/>
      <c r="AP176" s="311"/>
      <c r="AQ176" s="311"/>
      <c r="AR176" s="311"/>
      <c r="AS176" s="311"/>
      <c r="AT176" s="311"/>
      <c r="AU176" s="311"/>
      <c r="AV176" s="311"/>
      <c r="AW176" s="311"/>
      <c r="AX176" s="311"/>
      <c r="AY176" s="311"/>
      <c r="AZ176" s="311"/>
      <c r="BA176" s="311"/>
      <c r="BB176" s="311"/>
      <c r="BC176" s="311"/>
      <c r="BD176" s="311"/>
      <c r="BE176" s="311"/>
      <c r="BF176" s="311"/>
      <c r="BG176" s="311"/>
      <c r="BH176" s="311"/>
    </row>
    <row r="177" spans="6:60">
      <c r="F177" s="317"/>
      <c r="G177" s="311"/>
      <c r="H177" s="311"/>
      <c r="K177" s="317"/>
      <c r="L177" s="317"/>
      <c r="O177" s="311"/>
      <c r="P177" s="311"/>
      <c r="Q177" s="311"/>
      <c r="R177" s="311"/>
      <c r="S177" s="311"/>
      <c r="T177" s="311"/>
      <c r="U177" s="311"/>
      <c r="V177" s="311"/>
      <c r="X177" s="311"/>
      <c r="Y177" s="311"/>
      <c r="Z177" s="311"/>
      <c r="AA177" s="311"/>
      <c r="AB177" s="311"/>
      <c r="AD177" s="311"/>
      <c r="AE177" s="311"/>
      <c r="AF177" s="311"/>
      <c r="AG177" s="311"/>
      <c r="AH177" s="311"/>
      <c r="AI177" s="311"/>
      <c r="AJ177" s="311"/>
      <c r="AK177" s="311"/>
      <c r="AL177" s="311"/>
      <c r="AM177" s="311"/>
      <c r="AN177" s="311"/>
      <c r="AO177" s="311"/>
      <c r="AP177" s="311"/>
      <c r="AQ177" s="311"/>
      <c r="AR177" s="311"/>
      <c r="AS177" s="311"/>
      <c r="AT177" s="311"/>
      <c r="AU177" s="311"/>
      <c r="AV177" s="311"/>
      <c r="AW177" s="311"/>
      <c r="AX177" s="311"/>
      <c r="AY177" s="311"/>
      <c r="AZ177" s="311"/>
      <c r="BA177" s="311"/>
      <c r="BB177" s="311"/>
      <c r="BC177" s="311"/>
      <c r="BD177" s="311"/>
      <c r="BE177" s="311"/>
      <c r="BF177" s="311"/>
      <c r="BG177" s="311"/>
      <c r="BH177" s="311"/>
    </row>
    <row r="178" spans="6:60">
      <c r="F178" s="317"/>
      <c r="G178" s="311"/>
      <c r="H178" s="311"/>
      <c r="K178" s="317"/>
      <c r="L178" s="317"/>
      <c r="O178" s="311"/>
      <c r="P178" s="311"/>
      <c r="Q178" s="311"/>
      <c r="R178" s="311"/>
      <c r="S178" s="311"/>
      <c r="T178" s="311"/>
      <c r="U178" s="311"/>
      <c r="V178" s="311"/>
      <c r="X178" s="311"/>
      <c r="Y178" s="311"/>
      <c r="Z178" s="311"/>
      <c r="AA178" s="311"/>
      <c r="AB178" s="311"/>
      <c r="AD178" s="311"/>
      <c r="AE178" s="311"/>
      <c r="AF178" s="311"/>
      <c r="AG178" s="311"/>
      <c r="AH178" s="311"/>
      <c r="AI178" s="311"/>
      <c r="AJ178" s="311"/>
      <c r="AK178" s="311"/>
      <c r="AL178" s="311"/>
      <c r="AM178" s="311"/>
      <c r="AN178" s="311"/>
      <c r="AO178" s="311"/>
      <c r="AP178" s="311"/>
      <c r="AQ178" s="311"/>
      <c r="AR178" s="311"/>
      <c r="AS178" s="311"/>
      <c r="AT178" s="311"/>
      <c r="AU178" s="311"/>
      <c r="AV178" s="311"/>
      <c r="AW178" s="311"/>
      <c r="AX178" s="311"/>
      <c r="AY178" s="311"/>
      <c r="AZ178" s="311"/>
      <c r="BA178" s="311"/>
      <c r="BB178" s="311"/>
      <c r="BC178" s="311"/>
      <c r="BD178" s="311"/>
      <c r="BE178" s="311"/>
      <c r="BF178" s="311"/>
      <c r="BG178" s="311"/>
      <c r="BH178" s="311"/>
    </row>
    <row r="179" spans="6:60">
      <c r="F179" s="317"/>
      <c r="G179" s="311"/>
      <c r="H179" s="311"/>
      <c r="K179" s="317"/>
      <c r="L179" s="317"/>
      <c r="O179" s="311"/>
      <c r="P179" s="311"/>
      <c r="Q179" s="311"/>
      <c r="R179" s="311"/>
      <c r="S179" s="311"/>
      <c r="T179" s="311"/>
      <c r="U179" s="311"/>
      <c r="V179" s="311"/>
      <c r="X179" s="311"/>
      <c r="Y179" s="311"/>
      <c r="Z179" s="311"/>
      <c r="AA179" s="311"/>
      <c r="AB179" s="311"/>
      <c r="AD179" s="311"/>
      <c r="AE179" s="311"/>
      <c r="AF179" s="311"/>
      <c r="AG179" s="311"/>
      <c r="AH179" s="311"/>
      <c r="AI179" s="311"/>
      <c r="AJ179" s="311"/>
      <c r="AK179" s="311"/>
      <c r="AL179" s="311"/>
      <c r="AM179" s="311"/>
      <c r="AN179" s="311"/>
      <c r="AO179" s="311"/>
      <c r="AP179" s="311"/>
      <c r="AQ179" s="311"/>
      <c r="AR179" s="311"/>
      <c r="AS179" s="311"/>
      <c r="AT179" s="311"/>
      <c r="AU179" s="311"/>
      <c r="AV179" s="311"/>
      <c r="AW179" s="311"/>
      <c r="AX179" s="311"/>
      <c r="AY179" s="311"/>
      <c r="AZ179" s="311"/>
      <c r="BA179" s="311"/>
      <c r="BB179" s="311"/>
      <c r="BC179" s="311"/>
      <c r="BD179" s="311"/>
      <c r="BE179" s="311"/>
      <c r="BF179" s="311"/>
      <c r="BG179" s="311"/>
      <c r="BH179" s="311"/>
    </row>
    <row r="180" spans="6:60">
      <c r="F180" s="317"/>
      <c r="G180" s="311"/>
      <c r="H180" s="311"/>
      <c r="K180" s="317"/>
      <c r="L180" s="317"/>
      <c r="O180" s="311"/>
      <c r="P180" s="311"/>
      <c r="Q180" s="311"/>
      <c r="R180" s="311"/>
      <c r="S180" s="311"/>
      <c r="T180" s="311"/>
      <c r="U180" s="311"/>
      <c r="V180" s="311"/>
      <c r="X180" s="311"/>
      <c r="Y180" s="311"/>
      <c r="Z180" s="311"/>
      <c r="AA180" s="311"/>
      <c r="AB180" s="311"/>
      <c r="AD180" s="311"/>
      <c r="AE180" s="311"/>
      <c r="AF180" s="311"/>
      <c r="AG180" s="311"/>
      <c r="AH180" s="311"/>
      <c r="AI180" s="311"/>
      <c r="AJ180" s="311"/>
      <c r="AK180" s="311"/>
      <c r="AL180" s="311"/>
      <c r="AM180" s="311"/>
      <c r="AN180" s="311"/>
      <c r="AO180" s="311"/>
      <c r="AP180" s="311"/>
      <c r="AQ180" s="311"/>
      <c r="AR180" s="311"/>
      <c r="AS180" s="311"/>
      <c r="AT180" s="311"/>
      <c r="AU180" s="311"/>
      <c r="AV180" s="311"/>
      <c r="AW180" s="311"/>
      <c r="AX180" s="311"/>
      <c r="AY180" s="311"/>
      <c r="AZ180" s="311"/>
      <c r="BA180" s="311"/>
      <c r="BB180" s="311"/>
      <c r="BC180" s="311"/>
      <c r="BD180" s="311"/>
      <c r="BE180" s="311"/>
      <c r="BF180" s="311"/>
      <c r="BG180" s="311"/>
      <c r="BH180" s="311"/>
    </row>
    <row r="181" spans="6:60">
      <c r="F181" s="317"/>
      <c r="G181" s="311"/>
      <c r="H181" s="311"/>
      <c r="K181" s="317"/>
      <c r="L181" s="317"/>
      <c r="O181" s="311"/>
      <c r="P181" s="311"/>
      <c r="Q181" s="311"/>
      <c r="R181" s="311"/>
      <c r="S181" s="311"/>
      <c r="T181" s="311"/>
      <c r="U181" s="311"/>
      <c r="V181" s="311"/>
      <c r="X181" s="311"/>
      <c r="Y181" s="311"/>
      <c r="Z181" s="311"/>
      <c r="AA181" s="311"/>
      <c r="AB181" s="311"/>
      <c r="AD181" s="311"/>
      <c r="AE181" s="311"/>
      <c r="AF181" s="311"/>
      <c r="AG181" s="311"/>
      <c r="AH181" s="311"/>
      <c r="AI181" s="311"/>
      <c r="AJ181" s="311"/>
      <c r="AK181" s="311"/>
      <c r="AL181" s="311"/>
      <c r="AM181" s="311"/>
      <c r="AN181" s="311"/>
      <c r="AO181" s="311"/>
      <c r="AP181" s="311"/>
      <c r="AQ181" s="311"/>
      <c r="AR181" s="311"/>
      <c r="AS181" s="311"/>
      <c r="AT181" s="311"/>
      <c r="AU181" s="311"/>
      <c r="AV181" s="311"/>
      <c r="AW181" s="311"/>
      <c r="AX181" s="311"/>
      <c r="AY181" s="311"/>
      <c r="AZ181" s="311"/>
      <c r="BA181" s="311"/>
      <c r="BB181" s="311"/>
      <c r="BC181" s="311"/>
      <c r="BD181" s="311"/>
      <c r="BE181" s="311"/>
      <c r="BF181" s="311"/>
      <c r="BG181" s="311"/>
      <c r="BH181" s="311"/>
    </row>
    <row r="182" spans="6:60">
      <c r="F182" s="317"/>
      <c r="G182" s="311"/>
      <c r="H182" s="311"/>
      <c r="K182" s="317"/>
      <c r="L182" s="317"/>
      <c r="O182" s="311"/>
      <c r="P182" s="311"/>
      <c r="Q182" s="311"/>
      <c r="R182" s="311"/>
      <c r="S182" s="311"/>
      <c r="T182" s="311"/>
      <c r="U182" s="311"/>
      <c r="V182" s="311"/>
      <c r="X182" s="311"/>
      <c r="Y182" s="311"/>
      <c r="Z182" s="311"/>
      <c r="AA182" s="311"/>
      <c r="AB182" s="311"/>
      <c r="AD182" s="311"/>
      <c r="AE182" s="311"/>
      <c r="AF182" s="311"/>
      <c r="AG182" s="311"/>
      <c r="AH182" s="311"/>
      <c r="AI182" s="311"/>
      <c r="AJ182" s="311"/>
      <c r="AK182" s="311"/>
      <c r="AL182" s="311"/>
      <c r="AM182" s="311"/>
      <c r="AN182" s="311"/>
      <c r="AO182" s="311"/>
      <c r="AP182" s="311"/>
      <c r="AQ182" s="311"/>
      <c r="AR182" s="311"/>
      <c r="AS182" s="311"/>
      <c r="AT182" s="311"/>
      <c r="AU182" s="311"/>
      <c r="AV182" s="311"/>
      <c r="AW182" s="311"/>
      <c r="AX182" s="311"/>
      <c r="AY182" s="311"/>
      <c r="AZ182" s="311"/>
      <c r="BA182" s="311"/>
      <c r="BB182" s="311"/>
      <c r="BC182" s="311"/>
      <c r="BD182" s="311"/>
      <c r="BE182" s="311"/>
      <c r="BF182" s="311"/>
      <c r="BG182" s="311"/>
      <c r="BH182" s="311"/>
    </row>
    <row r="183" spans="6:60">
      <c r="F183" s="317"/>
      <c r="G183" s="311"/>
      <c r="H183" s="311"/>
      <c r="K183" s="317"/>
      <c r="L183" s="317"/>
      <c r="O183" s="311"/>
      <c r="P183" s="311"/>
      <c r="Q183" s="311"/>
      <c r="R183" s="311"/>
      <c r="S183" s="311"/>
      <c r="T183" s="311"/>
      <c r="U183" s="311"/>
      <c r="V183" s="311"/>
      <c r="X183" s="311"/>
      <c r="Y183" s="311"/>
      <c r="Z183" s="311"/>
      <c r="AA183" s="311"/>
      <c r="AB183" s="311"/>
      <c r="AD183" s="311"/>
      <c r="AE183" s="311"/>
      <c r="AF183" s="311"/>
      <c r="AG183" s="311"/>
      <c r="AH183" s="311"/>
      <c r="AI183" s="311"/>
      <c r="AJ183" s="311"/>
      <c r="AK183" s="311"/>
      <c r="AL183" s="311"/>
      <c r="AM183" s="311"/>
      <c r="AN183" s="311"/>
      <c r="AO183" s="311"/>
      <c r="AP183" s="311"/>
      <c r="AQ183" s="311"/>
      <c r="AR183" s="311"/>
      <c r="AS183" s="311"/>
      <c r="AT183" s="311"/>
      <c r="AU183" s="311"/>
      <c r="AV183" s="311"/>
      <c r="AW183" s="311"/>
      <c r="AX183" s="311"/>
      <c r="AY183" s="311"/>
      <c r="AZ183" s="311"/>
      <c r="BA183" s="311"/>
      <c r="BB183" s="311"/>
      <c r="BC183" s="311"/>
      <c r="BD183" s="311"/>
      <c r="BE183" s="311"/>
      <c r="BF183" s="311"/>
      <c r="BG183" s="311"/>
      <c r="BH183" s="311"/>
    </row>
    <row r="184" spans="6:60">
      <c r="F184" s="317"/>
      <c r="G184" s="311"/>
      <c r="H184" s="311"/>
      <c r="K184" s="317"/>
      <c r="L184" s="317"/>
      <c r="O184" s="311"/>
      <c r="P184" s="311"/>
      <c r="Q184" s="311"/>
      <c r="R184" s="311"/>
      <c r="S184" s="311"/>
      <c r="T184" s="311"/>
      <c r="U184" s="311"/>
      <c r="V184" s="311"/>
      <c r="X184" s="311"/>
      <c r="Y184" s="311"/>
      <c r="Z184" s="311"/>
      <c r="AA184" s="311"/>
      <c r="AB184" s="311"/>
      <c r="AD184" s="311"/>
      <c r="AE184" s="311"/>
      <c r="AF184" s="311"/>
      <c r="AG184" s="311"/>
      <c r="AH184" s="311"/>
      <c r="AI184" s="311"/>
      <c r="AJ184" s="311"/>
      <c r="AK184" s="311"/>
      <c r="AL184" s="311"/>
      <c r="AM184" s="311"/>
      <c r="AN184" s="311"/>
      <c r="AO184" s="311"/>
      <c r="AP184" s="311"/>
      <c r="AQ184" s="311"/>
      <c r="AR184" s="311"/>
      <c r="AS184" s="311"/>
      <c r="AT184" s="311"/>
      <c r="AU184" s="311"/>
      <c r="AV184" s="311"/>
      <c r="AW184" s="311"/>
      <c r="AX184" s="311"/>
      <c r="AY184" s="311"/>
      <c r="AZ184" s="311"/>
      <c r="BA184" s="311"/>
      <c r="BB184" s="311"/>
      <c r="BC184" s="311"/>
      <c r="BD184" s="311"/>
      <c r="BE184" s="311"/>
      <c r="BF184" s="311"/>
      <c r="BG184" s="311"/>
      <c r="BH184" s="311"/>
    </row>
    <row r="185" spans="6:60">
      <c r="F185" s="317"/>
      <c r="G185" s="311"/>
      <c r="H185" s="311"/>
      <c r="K185" s="317"/>
      <c r="L185" s="317"/>
      <c r="O185" s="311"/>
      <c r="P185" s="311"/>
      <c r="Q185" s="311"/>
      <c r="R185" s="311"/>
      <c r="S185" s="311"/>
      <c r="T185" s="311"/>
      <c r="U185" s="311"/>
      <c r="V185" s="311"/>
      <c r="X185" s="311"/>
      <c r="Y185" s="311"/>
      <c r="Z185" s="311"/>
      <c r="AA185" s="311"/>
      <c r="AB185" s="311"/>
      <c r="AD185" s="311"/>
      <c r="AE185" s="311"/>
      <c r="AF185" s="311"/>
      <c r="AG185" s="311"/>
      <c r="AH185" s="311"/>
      <c r="AI185" s="311"/>
      <c r="AJ185" s="311"/>
      <c r="AK185" s="311"/>
      <c r="AL185" s="311"/>
      <c r="AM185" s="311"/>
      <c r="AN185" s="311"/>
      <c r="AO185" s="311"/>
      <c r="AP185" s="311"/>
      <c r="AQ185" s="311"/>
      <c r="AR185" s="311"/>
      <c r="AS185" s="311"/>
      <c r="AT185" s="311"/>
      <c r="AU185" s="311"/>
      <c r="AV185" s="311"/>
      <c r="AW185" s="311"/>
      <c r="AX185" s="311"/>
      <c r="AY185" s="311"/>
      <c r="AZ185" s="311"/>
      <c r="BA185" s="311"/>
      <c r="BB185" s="311"/>
      <c r="BC185" s="311"/>
      <c r="BD185" s="311"/>
      <c r="BE185" s="311"/>
      <c r="BF185" s="311"/>
      <c r="BG185" s="311"/>
      <c r="BH185" s="311"/>
    </row>
    <row r="186" spans="6:60">
      <c r="F186" s="317"/>
      <c r="G186" s="311"/>
      <c r="H186" s="311"/>
      <c r="K186" s="317"/>
      <c r="L186" s="317"/>
      <c r="O186" s="311"/>
      <c r="P186" s="311"/>
      <c r="Q186" s="311"/>
      <c r="R186" s="311"/>
      <c r="S186" s="311"/>
      <c r="T186" s="311"/>
      <c r="U186" s="311"/>
      <c r="V186" s="311"/>
      <c r="X186" s="311"/>
      <c r="Y186" s="311"/>
      <c r="Z186" s="311"/>
      <c r="AA186" s="311"/>
      <c r="AB186" s="311"/>
      <c r="AD186" s="311"/>
      <c r="AE186" s="311"/>
      <c r="AF186" s="311"/>
      <c r="AG186" s="311"/>
      <c r="AH186" s="311"/>
      <c r="AI186" s="311"/>
      <c r="AJ186" s="311"/>
      <c r="AK186" s="311"/>
      <c r="AL186" s="311"/>
      <c r="AM186" s="311"/>
      <c r="AN186" s="311"/>
      <c r="AO186" s="311"/>
      <c r="AP186" s="311"/>
      <c r="AQ186" s="311"/>
      <c r="AR186" s="311"/>
      <c r="AS186" s="311"/>
      <c r="AT186" s="311"/>
      <c r="AU186" s="311"/>
      <c r="AV186" s="311"/>
      <c r="AW186" s="311"/>
      <c r="AX186" s="311"/>
      <c r="AY186" s="311"/>
      <c r="AZ186" s="311"/>
      <c r="BA186" s="311"/>
      <c r="BB186" s="311"/>
      <c r="BC186" s="311"/>
      <c r="BD186" s="311"/>
      <c r="BE186" s="311"/>
      <c r="BF186" s="311"/>
      <c r="BG186" s="311"/>
      <c r="BH186" s="311"/>
    </row>
    <row r="187" spans="6:60">
      <c r="F187" s="317"/>
      <c r="G187" s="311"/>
      <c r="H187" s="311"/>
      <c r="K187" s="317"/>
      <c r="L187" s="317"/>
      <c r="O187" s="311"/>
      <c r="P187" s="311"/>
      <c r="Q187" s="311"/>
      <c r="R187" s="311"/>
      <c r="S187" s="311"/>
      <c r="T187" s="311"/>
      <c r="U187" s="311"/>
      <c r="V187" s="311"/>
      <c r="X187" s="311"/>
      <c r="Y187" s="311"/>
      <c r="Z187" s="311"/>
      <c r="AA187" s="311"/>
      <c r="AB187" s="311"/>
      <c r="AD187" s="311"/>
      <c r="AE187" s="311"/>
      <c r="AF187" s="311"/>
      <c r="AG187" s="311"/>
      <c r="AH187" s="311"/>
      <c r="AI187" s="311"/>
      <c r="AJ187" s="311"/>
      <c r="AK187" s="311"/>
      <c r="AL187" s="311"/>
      <c r="AM187" s="311"/>
      <c r="AN187" s="311"/>
      <c r="AO187" s="311"/>
      <c r="AP187" s="311"/>
      <c r="AQ187" s="311"/>
      <c r="AR187" s="311"/>
      <c r="AS187" s="311"/>
      <c r="AT187" s="311"/>
      <c r="AU187" s="311"/>
      <c r="AV187" s="311"/>
      <c r="AW187" s="311"/>
      <c r="AX187" s="311"/>
      <c r="AY187" s="311"/>
      <c r="AZ187" s="311"/>
      <c r="BA187" s="311"/>
      <c r="BB187" s="311"/>
      <c r="BC187" s="311"/>
      <c r="BD187" s="311"/>
      <c r="BE187" s="311"/>
      <c r="BF187" s="311"/>
      <c r="BG187" s="311"/>
      <c r="BH187" s="311"/>
    </row>
    <row r="188" spans="6:60">
      <c r="F188" s="317"/>
      <c r="G188" s="311"/>
      <c r="H188" s="311"/>
      <c r="K188" s="317"/>
      <c r="L188" s="317"/>
      <c r="O188" s="311"/>
      <c r="P188" s="311"/>
      <c r="Q188" s="311"/>
      <c r="R188" s="311"/>
      <c r="S188" s="311"/>
      <c r="T188" s="311"/>
      <c r="U188" s="311"/>
      <c r="V188" s="311"/>
      <c r="X188" s="311"/>
      <c r="Y188" s="311"/>
      <c r="Z188" s="311"/>
      <c r="AA188" s="311"/>
      <c r="AB188" s="311"/>
      <c r="AD188" s="311"/>
      <c r="AE188" s="311"/>
      <c r="AF188" s="311"/>
      <c r="AG188" s="311"/>
      <c r="AH188" s="311"/>
      <c r="AI188" s="311"/>
      <c r="AJ188" s="311"/>
      <c r="AK188" s="311"/>
      <c r="AL188" s="311"/>
      <c r="AM188" s="311"/>
      <c r="AN188" s="311"/>
      <c r="AO188" s="311"/>
      <c r="AP188" s="311"/>
      <c r="AQ188" s="311"/>
      <c r="AR188" s="311"/>
      <c r="AS188" s="311"/>
      <c r="AT188" s="311"/>
      <c r="AU188" s="311"/>
      <c r="AV188" s="311"/>
      <c r="AW188" s="311"/>
      <c r="AX188" s="311"/>
      <c r="AY188" s="311"/>
      <c r="AZ188" s="311"/>
      <c r="BA188" s="311"/>
      <c r="BB188" s="311"/>
      <c r="BC188" s="311"/>
      <c r="BD188" s="311"/>
      <c r="BE188" s="311"/>
      <c r="BF188" s="311"/>
      <c r="BG188" s="311"/>
      <c r="BH188" s="311"/>
    </row>
    <row r="189" spans="6:60">
      <c r="F189" s="317"/>
      <c r="G189" s="311"/>
      <c r="H189" s="311"/>
      <c r="K189" s="317"/>
      <c r="L189" s="317"/>
      <c r="O189" s="311"/>
      <c r="P189" s="311"/>
      <c r="Q189" s="311"/>
      <c r="R189" s="311"/>
      <c r="S189" s="311"/>
      <c r="T189" s="311"/>
      <c r="U189" s="311"/>
      <c r="V189" s="311"/>
      <c r="X189" s="311"/>
      <c r="Y189" s="311"/>
      <c r="Z189" s="311"/>
      <c r="AA189" s="311"/>
      <c r="AB189" s="311"/>
      <c r="AD189" s="311"/>
      <c r="AE189" s="311"/>
      <c r="AF189" s="311"/>
      <c r="AG189" s="311"/>
      <c r="AH189" s="311"/>
      <c r="AI189" s="311"/>
      <c r="AJ189" s="311"/>
      <c r="AK189" s="311"/>
      <c r="AL189" s="311"/>
      <c r="AM189" s="311"/>
      <c r="AN189" s="311"/>
      <c r="AO189" s="311"/>
      <c r="AP189" s="311"/>
      <c r="AQ189" s="311"/>
      <c r="AR189" s="311"/>
      <c r="AS189" s="311"/>
      <c r="AT189" s="311"/>
      <c r="AU189" s="311"/>
      <c r="AV189" s="311"/>
      <c r="AW189" s="311"/>
      <c r="AX189" s="311"/>
      <c r="AY189" s="311"/>
      <c r="AZ189" s="311"/>
      <c r="BA189" s="311"/>
      <c r="BB189" s="311"/>
      <c r="BC189" s="311"/>
      <c r="BD189" s="311"/>
      <c r="BE189" s="311"/>
      <c r="BF189" s="311"/>
      <c r="BG189" s="311"/>
      <c r="BH189" s="311"/>
    </row>
    <row r="190" spans="6:60">
      <c r="F190" s="317"/>
      <c r="G190" s="311"/>
      <c r="H190" s="311"/>
      <c r="K190" s="317"/>
      <c r="L190" s="317"/>
      <c r="O190" s="311"/>
      <c r="P190" s="311"/>
      <c r="Q190" s="311"/>
      <c r="R190" s="311"/>
      <c r="S190" s="311"/>
      <c r="T190" s="311"/>
      <c r="U190" s="311"/>
      <c r="V190" s="311"/>
      <c r="X190" s="311"/>
      <c r="Y190" s="311"/>
      <c r="Z190" s="311"/>
      <c r="AA190" s="311"/>
      <c r="AB190" s="311"/>
      <c r="AD190" s="311"/>
      <c r="AE190" s="311"/>
      <c r="AF190" s="311"/>
      <c r="AG190" s="311"/>
      <c r="AH190" s="311"/>
      <c r="AI190" s="311"/>
      <c r="AJ190" s="311"/>
      <c r="AK190" s="311"/>
      <c r="AL190" s="311"/>
      <c r="AM190" s="311"/>
      <c r="AN190" s="311"/>
      <c r="AO190" s="311"/>
      <c r="AP190" s="311"/>
      <c r="AQ190" s="311"/>
      <c r="AR190" s="311"/>
      <c r="AS190" s="311"/>
      <c r="AT190" s="311"/>
      <c r="AU190" s="311"/>
      <c r="AV190" s="311"/>
      <c r="AW190" s="311"/>
      <c r="AX190" s="311"/>
      <c r="AY190" s="311"/>
      <c r="AZ190" s="311"/>
      <c r="BA190" s="311"/>
      <c r="BB190" s="311"/>
      <c r="BC190" s="311"/>
      <c r="BD190" s="311"/>
      <c r="BE190" s="311"/>
      <c r="BF190" s="311"/>
      <c r="BG190" s="311"/>
      <c r="BH190" s="311"/>
    </row>
    <row r="191" spans="6:60">
      <c r="F191" s="317"/>
      <c r="G191" s="311"/>
      <c r="H191" s="311"/>
      <c r="K191" s="317"/>
      <c r="L191" s="317"/>
      <c r="O191" s="311"/>
      <c r="P191" s="311"/>
      <c r="Q191" s="311"/>
      <c r="R191" s="311"/>
      <c r="S191" s="311"/>
      <c r="T191" s="311"/>
      <c r="U191" s="311"/>
      <c r="V191" s="311"/>
      <c r="X191" s="311"/>
      <c r="Y191" s="311"/>
      <c r="Z191" s="311"/>
      <c r="AA191" s="311"/>
      <c r="AB191" s="311"/>
      <c r="AD191" s="311"/>
      <c r="AE191" s="311"/>
      <c r="AF191" s="311"/>
      <c r="AG191" s="311"/>
      <c r="AH191" s="311"/>
      <c r="AI191" s="311"/>
      <c r="AJ191" s="311"/>
      <c r="AK191" s="311"/>
      <c r="AL191" s="311"/>
      <c r="AM191" s="311"/>
      <c r="AN191" s="311"/>
      <c r="AO191" s="311"/>
      <c r="AP191" s="311"/>
      <c r="AQ191" s="311"/>
      <c r="AR191" s="311"/>
      <c r="AS191" s="311"/>
      <c r="AT191" s="311"/>
      <c r="AU191" s="311"/>
      <c r="AV191" s="311"/>
      <c r="AW191" s="311"/>
      <c r="AX191" s="311"/>
      <c r="AY191" s="311"/>
      <c r="AZ191" s="311"/>
      <c r="BA191" s="311"/>
      <c r="BB191" s="311"/>
      <c r="BC191" s="311"/>
      <c r="BD191" s="311"/>
      <c r="BE191" s="311"/>
      <c r="BF191" s="311"/>
      <c r="BG191" s="311"/>
      <c r="BH191" s="311"/>
    </row>
    <row r="192" spans="6:60">
      <c r="F192" s="317"/>
      <c r="G192" s="311"/>
      <c r="H192" s="311"/>
      <c r="K192" s="317"/>
      <c r="L192" s="317"/>
      <c r="O192" s="311"/>
      <c r="P192" s="311"/>
      <c r="Q192" s="311"/>
      <c r="R192" s="311"/>
      <c r="S192" s="311"/>
      <c r="T192" s="311"/>
      <c r="U192" s="311"/>
      <c r="V192" s="311"/>
      <c r="X192" s="311"/>
      <c r="Y192" s="311"/>
      <c r="Z192" s="311"/>
      <c r="AA192" s="311"/>
      <c r="AB192" s="311"/>
      <c r="AD192" s="311"/>
      <c r="AE192" s="311"/>
      <c r="AF192" s="311"/>
      <c r="AG192" s="311"/>
      <c r="AH192" s="311"/>
      <c r="AI192" s="311"/>
      <c r="AJ192" s="311"/>
      <c r="AK192" s="311"/>
      <c r="AL192" s="311"/>
      <c r="AM192" s="311"/>
      <c r="AN192" s="311"/>
      <c r="AO192" s="311"/>
      <c r="AP192" s="311"/>
      <c r="AQ192" s="311"/>
      <c r="AR192" s="311"/>
      <c r="AS192" s="311"/>
      <c r="AT192" s="311"/>
      <c r="AU192" s="311"/>
      <c r="AV192" s="311"/>
      <c r="AW192" s="311"/>
      <c r="AX192" s="311"/>
      <c r="AY192" s="311"/>
      <c r="AZ192" s="311"/>
      <c r="BA192" s="311"/>
      <c r="BB192" s="311"/>
      <c r="BC192" s="311"/>
      <c r="BD192" s="311"/>
      <c r="BE192" s="311"/>
      <c r="BF192" s="311"/>
      <c r="BG192" s="311"/>
      <c r="BH192" s="311"/>
    </row>
    <row r="193" spans="6:60">
      <c r="F193" s="317"/>
      <c r="G193" s="311"/>
      <c r="H193" s="311"/>
      <c r="K193" s="317"/>
      <c r="L193" s="317"/>
      <c r="O193" s="311"/>
      <c r="P193" s="311"/>
      <c r="Q193" s="311"/>
      <c r="R193" s="311"/>
      <c r="S193" s="311"/>
      <c r="T193" s="311"/>
      <c r="U193" s="311"/>
      <c r="V193" s="311"/>
      <c r="X193" s="311"/>
      <c r="Y193" s="311"/>
      <c r="Z193" s="311"/>
      <c r="AA193" s="311"/>
      <c r="AB193" s="311"/>
      <c r="AD193" s="311"/>
      <c r="AE193" s="311"/>
      <c r="AF193" s="311"/>
      <c r="AG193" s="311"/>
      <c r="AH193" s="311"/>
      <c r="AI193" s="311"/>
      <c r="AJ193" s="311"/>
      <c r="AK193" s="311"/>
      <c r="AL193" s="311"/>
      <c r="AM193" s="311"/>
      <c r="AN193" s="311"/>
      <c r="AO193" s="311"/>
      <c r="AP193" s="311"/>
      <c r="AQ193" s="311"/>
      <c r="AR193" s="311"/>
      <c r="AS193" s="311"/>
      <c r="AT193" s="311"/>
      <c r="AU193" s="311"/>
      <c r="AV193" s="311"/>
      <c r="AW193" s="311"/>
      <c r="AX193" s="311"/>
      <c r="AY193" s="311"/>
      <c r="AZ193" s="311"/>
      <c r="BA193" s="311"/>
      <c r="BB193" s="311"/>
      <c r="BC193" s="311"/>
      <c r="BD193" s="311"/>
      <c r="BE193" s="311"/>
      <c r="BF193" s="311"/>
      <c r="BG193" s="311"/>
      <c r="BH193" s="311"/>
    </row>
    <row r="194" spans="6:60">
      <c r="F194" s="317"/>
      <c r="G194" s="311"/>
      <c r="H194" s="311"/>
      <c r="K194" s="317"/>
      <c r="L194" s="317"/>
      <c r="O194" s="311"/>
      <c r="P194" s="311"/>
      <c r="Q194" s="311"/>
      <c r="R194" s="311"/>
      <c r="S194" s="311"/>
      <c r="T194" s="311"/>
      <c r="U194" s="311"/>
      <c r="V194" s="311"/>
      <c r="X194" s="311"/>
      <c r="Y194" s="311"/>
      <c r="Z194" s="311"/>
      <c r="AA194" s="311"/>
      <c r="AB194" s="311"/>
      <c r="AD194" s="311"/>
      <c r="AE194" s="311"/>
      <c r="AF194" s="311"/>
      <c r="AG194" s="311"/>
      <c r="AH194" s="311"/>
      <c r="AI194" s="311"/>
      <c r="AJ194" s="311"/>
      <c r="AK194" s="311"/>
      <c r="AL194" s="311"/>
      <c r="AM194" s="311"/>
      <c r="AN194" s="311"/>
      <c r="AO194" s="311"/>
      <c r="AP194" s="311"/>
      <c r="AQ194" s="311"/>
      <c r="AR194" s="311"/>
      <c r="AS194" s="311"/>
      <c r="AT194" s="311"/>
      <c r="AU194" s="311"/>
      <c r="AV194" s="311"/>
      <c r="AW194" s="311"/>
      <c r="AX194" s="311"/>
      <c r="AY194" s="311"/>
      <c r="AZ194" s="311"/>
      <c r="BA194" s="311"/>
      <c r="BB194" s="311"/>
      <c r="BC194" s="311"/>
      <c r="BD194" s="311"/>
      <c r="BE194" s="311"/>
      <c r="BF194" s="311"/>
      <c r="BG194" s="311"/>
      <c r="BH194" s="311"/>
    </row>
    <row r="195" spans="6:60">
      <c r="F195" s="317"/>
      <c r="G195" s="311"/>
      <c r="H195" s="311"/>
      <c r="K195" s="317"/>
      <c r="L195" s="317"/>
      <c r="O195" s="311"/>
      <c r="P195" s="311"/>
      <c r="Q195" s="311"/>
      <c r="R195" s="311"/>
      <c r="S195" s="311"/>
      <c r="T195" s="311"/>
      <c r="U195" s="311"/>
      <c r="V195" s="311"/>
      <c r="X195" s="311"/>
      <c r="Y195" s="311"/>
      <c r="Z195" s="311"/>
      <c r="AA195" s="311"/>
      <c r="AB195" s="311"/>
      <c r="AD195" s="311"/>
      <c r="AE195" s="311"/>
      <c r="AF195" s="311"/>
      <c r="AG195" s="311"/>
      <c r="AH195" s="311"/>
      <c r="AI195" s="311"/>
      <c r="AJ195" s="311"/>
      <c r="AK195" s="311"/>
      <c r="AL195" s="311"/>
      <c r="AM195" s="311"/>
      <c r="AN195" s="311"/>
      <c r="AO195" s="311"/>
      <c r="AP195" s="311"/>
      <c r="AQ195" s="311"/>
      <c r="AR195" s="311"/>
      <c r="AS195" s="311"/>
      <c r="AT195" s="311"/>
      <c r="AU195" s="311"/>
      <c r="AV195" s="311"/>
      <c r="AW195" s="311"/>
      <c r="AX195" s="311"/>
      <c r="AY195" s="311"/>
      <c r="AZ195" s="311"/>
      <c r="BA195" s="311"/>
      <c r="BB195" s="311"/>
      <c r="BC195" s="311"/>
      <c r="BD195" s="311"/>
      <c r="BE195" s="311"/>
      <c r="BF195" s="311"/>
      <c r="BG195" s="311"/>
      <c r="BH195" s="311"/>
    </row>
    <row r="196" spans="6:60">
      <c r="F196" s="317"/>
      <c r="G196" s="311"/>
      <c r="H196" s="311"/>
      <c r="K196" s="317"/>
      <c r="L196" s="317"/>
      <c r="O196" s="311"/>
      <c r="P196" s="311"/>
      <c r="Q196" s="311"/>
      <c r="R196" s="311"/>
      <c r="S196" s="311"/>
      <c r="T196" s="311"/>
      <c r="U196" s="311"/>
      <c r="V196" s="311"/>
      <c r="X196" s="311"/>
      <c r="Y196" s="311"/>
      <c r="Z196" s="311"/>
      <c r="AA196" s="311"/>
      <c r="AB196" s="311"/>
      <c r="AD196" s="311"/>
      <c r="AE196" s="311"/>
      <c r="AF196" s="311"/>
      <c r="AG196" s="311"/>
      <c r="AH196" s="311"/>
      <c r="AI196" s="311"/>
      <c r="AJ196" s="311"/>
      <c r="AK196" s="311"/>
      <c r="AL196" s="311"/>
      <c r="AM196" s="311"/>
      <c r="AN196" s="311"/>
      <c r="AO196" s="311"/>
      <c r="AP196" s="311"/>
      <c r="AQ196" s="311"/>
      <c r="AR196" s="311"/>
      <c r="AS196" s="311"/>
      <c r="AT196" s="311"/>
      <c r="AU196" s="311"/>
      <c r="AV196" s="311"/>
      <c r="AW196" s="311"/>
      <c r="AX196" s="311"/>
      <c r="AY196" s="311"/>
      <c r="AZ196" s="311"/>
      <c r="BA196" s="311"/>
      <c r="BB196" s="311"/>
      <c r="BC196" s="311"/>
      <c r="BD196" s="311"/>
      <c r="BE196" s="311"/>
      <c r="BF196" s="311"/>
      <c r="BG196" s="311"/>
      <c r="BH196" s="311"/>
    </row>
    <row r="197" spans="6:60">
      <c r="F197" s="317"/>
      <c r="G197" s="311"/>
      <c r="H197" s="311"/>
      <c r="K197" s="317"/>
      <c r="L197" s="317"/>
      <c r="O197" s="311"/>
      <c r="P197" s="311"/>
      <c r="Q197" s="311"/>
      <c r="R197" s="311"/>
      <c r="S197" s="311"/>
      <c r="T197" s="311"/>
      <c r="U197" s="311"/>
      <c r="V197" s="311"/>
      <c r="X197" s="311"/>
      <c r="Y197" s="311"/>
      <c r="Z197" s="311"/>
      <c r="AA197" s="311"/>
      <c r="AB197" s="311"/>
      <c r="AD197" s="311"/>
      <c r="AE197" s="311"/>
      <c r="AF197" s="311"/>
      <c r="AG197" s="311"/>
      <c r="AH197" s="311"/>
      <c r="AI197" s="311"/>
      <c r="AJ197" s="311"/>
      <c r="AK197" s="311"/>
      <c r="AL197" s="311"/>
      <c r="AM197" s="311"/>
      <c r="AN197" s="311"/>
      <c r="AO197" s="311"/>
      <c r="AP197" s="311"/>
      <c r="AQ197" s="311"/>
      <c r="AR197" s="311"/>
      <c r="AS197" s="311"/>
      <c r="AT197" s="311"/>
      <c r="AU197" s="311"/>
      <c r="AV197" s="311"/>
      <c r="AW197" s="311"/>
      <c r="AX197" s="311"/>
      <c r="AY197" s="311"/>
      <c r="AZ197" s="311"/>
      <c r="BA197" s="311"/>
      <c r="BB197" s="311"/>
      <c r="BC197" s="311"/>
      <c r="BD197" s="311"/>
      <c r="BE197" s="311"/>
      <c r="BF197" s="311"/>
      <c r="BG197" s="311"/>
      <c r="BH197" s="311"/>
    </row>
    <row r="198" spans="6:60">
      <c r="F198" s="317"/>
      <c r="G198" s="311"/>
      <c r="H198" s="311"/>
      <c r="K198" s="317"/>
      <c r="L198" s="317"/>
      <c r="O198" s="311"/>
      <c r="P198" s="311"/>
      <c r="Q198" s="311"/>
      <c r="R198" s="311"/>
      <c r="S198" s="311"/>
      <c r="T198" s="311"/>
      <c r="U198" s="311"/>
      <c r="V198" s="311"/>
      <c r="X198" s="311"/>
      <c r="Y198" s="311"/>
      <c r="Z198" s="311"/>
      <c r="AA198" s="311"/>
      <c r="AB198" s="311"/>
      <c r="AD198" s="311"/>
      <c r="AE198" s="311"/>
      <c r="AF198" s="311"/>
      <c r="AG198" s="311"/>
      <c r="AH198" s="311"/>
      <c r="AI198" s="311"/>
      <c r="AJ198" s="311"/>
      <c r="AK198" s="311"/>
      <c r="AL198" s="311"/>
      <c r="AM198" s="311"/>
      <c r="AN198" s="311"/>
      <c r="AO198" s="311"/>
      <c r="AP198" s="311"/>
      <c r="AQ198" s="311"/>
      <c r="AR198" s="311"/>
      <c r="AS198" s="311"/>
      <c r="AT198" s="311"/>
      <c r="AU198" s="311"/>
      <c r="AV198" s="311"/>
      <c r="AW198" s="311"/>
      <c r="AX198" s="311"/>
      <c r="AY198" s="311"/>
      <c r="AZ198" s="311"/>
      <c r="BA198" s="311"/>
      <c r="BB198" s="311"/>
      <c r="BC198" s="311"/>
      <c r="BD198" s="311"/>
      <c r="BE198" s="311"/>
      <c r="BF198" s="311"/>
      <c r="BG198" s="311"/>
      <c r="BH198" s="311"/>
    </row>
    <row r="199" spans="6:60">
      <c r="F199" s="317"/>
      <c r="G199" s="311"/>
      <c r="H199" s="311"/>
      <c r="K199" s="317"/>
      <c r="L199" s="317"/>
      <c r="O199" s="311"/>
      <c r="P199" s="311"/>
      <c r="Q199" s="311"/>
      <c r="R199" s="311"/>
      <c r="S199" s="311"/>
      <c r="T199" s="311"/>
      <c r="U199" s="311"/>
      <c r="V199" s="311"/>
      <c r="X199" s="311"/>
      <c r="Y199" s="311"/>
      <c r="Z199" s="311"/>
      <c r="AA199" s="311"/>
      <c r="AB199" s="311"/>
      <c r="AD199" s="311"/>
      <c r="AE199" s="311"/>
      <c r="AF199" s="311"/>
      <c r="AG199" s="311"/>
      <c r="AH199" s="311"/>
      <c r="AI199" s="311"/>
      <c r="AJ199" s="311"/>
      <c r="AK199" s="311"/>
      <c r="AL199" s="311"/>
      <c r="AM199" s="311"/>
      <c r="AN199" s="311"/>
      <c r="AO199" s="311"/>
      <c r="AP199" s="311"/>
      <c r="AQ199" s="311"/>
      <c r="AR199" s="311"/>
      <c r="AS199" s="311"/>
      <c r="AT199" s="311"/>
      <c r="AU199" s="311"/>
      <c r="AV199" s="311"/>
      <c r="AW199" s="311"/>
      <c r="AX199" s="311"/>
      <c r="AY199" s="311"/>
      <c r="AZ199" s="311"/>
      <c r="BA199" s="311"/>
      <c r="BB199" s="311"/>
      <c r="BC199" s="311"/>
      <c r="BD199" s="311"/>
      <c r="BE199" s="311"/>
      <c r="BF199" s="311"/>
      <c r="BG199" s="311"/>
      <c r="BH199" s="311"/>
    </row>
    <row r="200" spans="6:60">
      <c r="F200" s="317"/>
      <c r="G200" s="311"/>
      <c r="H200" s="311"/>
      <c r="K200" s="317"/>
      <c r="L200" s="317"/>
      <c r="O200" s="311"/>
      <c r="P200" s="311"/>
      <c r="Q200" s="311"/>
      <c r="R200" s="311"/>
      <c r="S200" s="311"/>
      <c r="T200" s="311"/>
      <c r="U200" s="311"/>
      <c r="V200" s="311"/>
      <c r="X200" s="311"/>
      <c r="Y200" s="311"/>
      <c r="Z200" s="311"/>
      <c r="AA200" s="311"/>
      <c r="AB200" s="311"/>
      <c r="AD200" s="311"/>
      <c r="AE200" s="311"/>
      <c r="AF200" s="311"/>
      <c r="AG200" s="311"/>
      <c r="AH200" s="311"/>
      <c r="AI200" s="311"/>
      <c r="AJ200" s="311"/>
      <c r="AK200" s="311"/>
      <c r="AL200" s="311"/>
      <c r="AM200" s="311"/>
      <c r="AN200" s="311"/>
      <c r="AO200" s="311"/>
      <c r="AP200" s="311"/>
      <c r="AQ200" s="311"/>
      <c r="AR200" s="311"/>
      <c r="AS200" s="311"/>
      <c r="AT200" s="311"/>
      <c r="AU200" s="311"/>
      <c r="AV200" s="311"/>
      <c r="AW200" s="311"/>
      <c r="AX200" s="311"/>
      <c r="AY200" s="311"/>
      <c r="AZ200" s="311"/>
      <c r="BA200" s="311"/>
      <c r="BB200" s="311"/>
      <c r="BC200" s="311"/>
      <c r="BD200" s="311"/>
      <c r="BE200" s="311"/>
      <c r="BF200" s="311"/>
      <c r="BG200" s="311"/>
      <c r="BH200" s="311"/>
    </row>
    <row r="201" spans="6:60">
      <c r="F201" s="317"/>
      <c r="G201" s="311"/>
      <c r="H201" s="311"/>
      <c r="K201" s="317"/>
      <c r="L201" s="317"/>
      <c r="O201" s="311"/>
      <c r="P201" s="311"/>
      <c r="Q201" s="311"/>
      <c r="R201" s="311"/>
      <c r="S201" s="311"/>
      <c r="T201" s="311"/>
      <c r="U201" s="311"/>
      <c r="V201" s="311"/>
      <c r="X201" s="311"/>
      <c r="Y201" s="311"/>
      <c r="Z201" s="311"/>
      <c r="AA201" s="311"/>
      <c r="AB201" s="311"/>
      <c r="AD201" s="311"/>
      <c r="AE201" s="311"/>
      <c r="AF201" s="311"/>
      <c r="AG201" s="311"/>
      <c r="AH201" s="311"/>
      <c r="AI201" s="311"/>
      <c r="AJ201" s="311"/>
      <c r="AK201" s="311"/>
      <c r="AL201" s="311"/>
      <c r="AM201" s="311"/>
      <c r="AN201" s="311"/>
      <c r="AO201" s="311"/>
      <c r="AP201" s="311"/>
      <c r="AQ201" s="311"/>
      <c r="AR201" s="311"/>
      <c r="AS201" s="311"/>
      <c r="AT201" s="311"/>
      <c r="AU201" s="311"/>
      <c r="AV201" s="311"/>
      <c r="AW201" s="311"/>
      <c r="AX201" s="311"/>
      <c r="AY201" s="311"/>
      <c r="AZ201" s="311"/>
      <c r="BA201" s="311"/>
      <c r="BB201" s="311"/>
      <c r="BC201" s="311"/>
      <c r="BD201" s="311"/>
      <c r="BE201" s="311"/>
      <c r="BF201" s="311"/>
      <c r="BG201" s="311"/>
      <c r="BH201" s="311"/>
    </row>
    <row r="202" spans="6:60">
      <c r="F202" s="317"/>
      <c r="G202" s="311"/>
      <c r="H202" s="311"/>
      <c r="K202" s="317"/>
      <c r="L202" s="317"/>
      <c r="O202" s="311"/>
      <c r="P202" s="311"/>
      <c r="Q202" s="311"/>
      <c r="R202" s="311"/>
      <c r="S202" s="311"/>
      <c r="T202" s="311"/>
      <c r="U202" s="311"/>
      <c r="V202" s="311"/>
      <c r="X202" s="311"/>
      <c r="Y202" s="311"/>
      <c r="Z202" s="311"/>
      <c r="AA202" s="311"/>
      <c r="AB202" s="311"/>
      <c r="AD202" s="311"/>
      <c r="AE202" s="311"/>
      <c r="AF202" s="311"/>
      <c r="AG202" s="311"/>
      <c r="AH202" s="311"/>
      <c r="AI202" s="311"/>
      <c r="AJ202" s="311"/>
      <c r="AK202" s="311"/>
      <c r="AL202" s="311"/>
      <c r="AM202" s="311"/>
      <c r="AN202" s="311"/>
      <c r="AO202" s="311"/>
      <c r="AP202" s="311"/>
      <c r="AQ202" s="311"/>
      <c r="AR202" s="311"/>
      <c r="AS202" s="311"/>
      <c r="AT202" s="311"/>
      <c r="AU202" s="311"/>
      <c r="AV202" s="311"/>
      <c r="AW202" s="311"/>
      <c r="AX202" s="311"/>
      <c r="AY202" s="311"/>
      <c r="AZ202" s="311"/>
      <c r="BA202" s="311"/>
      <c r="BB202" s="311"/>
      <c r="BC202" s="311"/>
      <c r="BD202" s="311"/>
      <c r="BE202" s="311"/>
      <c r="BF202" s="311"/>
      <c r="BG202" s="311"/>
      <c r="BH202" s="311"/>
    </row>
    <row r="203" spans="6:60">
      <c r="F203" s="317"/>
      <c r="G203" s="311"/>
      <c r="H203" s="311"/>
      <c r="K203" s="317"/>
      <c r="L203" s="317"/>
      <c r="O203" s="311"/>
      <c r="P203" s="311"/>
      <c r="Q203" s="311"/>
      <c r="R203" s="311"/>
      <c r="S203" s="311"/>
      <c r="T203" s="311"/>
      <c r="U203" s="311"/>
      <c r="V203" s="311"/>
      <c r="X203" s="311"/>
      <c r="Y203" s="311"/>
      <c r="Z203" s="311"/>
      <c r="AA203" s="311"/>
      <c r="AB203" s="311"/>
      <c r="AD203" s="311"/>
      <c r="AE203" s="311"/>
      <c r="AF203" s="311"/>
      <c r="AG203" s="311"/>
      <c r="AH203" s="311"/>
      <c r="AI203" s="311"/>
      <c r="AJ203" s="311"/>
      <c r="AK203" s="311"/>
      <c r="AL203" s="311"/>
      <c r="AM203" s="311"/>
      <c r="AN203" s="311"/>
      <c r="AO203" s="311"/>
      <c r="AP203" s="311"/>
      <c r="AQ203" s="311"/>
      <c r="AR203" s="311"/>
      <c r="AS203" s="311"/>
      <c r="AT203" s="311"/>
      <c r="AU203" s="311"/>
      <c r="AV203" s="311"/>
      <c r="AW203" s="311"/>
      <c r="AX203" s="311"/>
      <c r="AY203" s="311"/>
      <c r="AZ203" s="311"/>
      <c r="BA203" s="311"/>
      <c r="BB203" s="311"/>
      <c r="BC203" s="311"/>
      <c r="BD203" s="311"/>
      <c r="BE203" s="311"/>
      <c r="BF203" s="311"/>
      <c r="BG203" s="311"/>
      <c r="BH203" s="311"/>
    </row>
    <row r="204" spans="6:60">
      <c r="F204" s="317"/>
      <c r="G204" s="311"/>
      <c r="H204" s="311"/>
      <c r="K204" s="317"/>
      <c r="L204" s="317"/>
      <c r="O204" s="311"/>
      <c r="P204" s="311"/>
      <c r="Q204" s="311"/>
      <c r="R204" s="311"/>
      <c r="S204" s="311"/>
      <c r="T204" s="311"/>
      <c r="U204" s="311"/>
      <c r="V204" s="311"/>
      <c r="X204" s="311"/>
      <c r="Y204" s="311"/>
      <c r="Z204" s="311"/>
      <c r="AA204" s="311"/>
      <c r="AB204" s="311"/>
      <c r="AD204" s="311"/>
      <c r="AE204" s="311"/>
      <c r="AF204" s="311"/>
      <c r="AG204" s="311"/>
      <c r="AH204" s="311"/>
      <c r="AI204" s="311"/>
      <c r="AJ204" s="311"/>
      <c r="AK204" s="311"/>
      <c r="AL204" s="311"/>
      <c r="AM204" s="311"/>
      <c r="AN204" s="311"/>
      <c r="AO204" s="311"/>
      <c r="AP204" s="311"/>
      <c r="AQ204" s="311"/>
      <c r="AR204" s="311"/>
      <c r="AS204" s="311"/>
      <c r="AT204" s="311"/>
      <c r="AU204" s="311"/>
      <c r="AV204" s="311"/>
      <c r="AW204" s="311"/>
      <c r="AX204" s="311"/>
      <c r="AY204" s="311"/>
      <c r="AZ204" s="311"/>
      <c r="BA204" s="311"/>
      <c r="BB204" s="311"/>
      <c r="BC204" s="311"/>
      <c r="BD204" s="311"/>
      <c r="BE204" s="311"/>
      <c r="BF204" s="311"/>
      <c r="BG204" s="311"/>
      <c r="BH204" s="311"/>
    </row>
    <row r="205" spans="6:60">
      <c r="F205" s="317"/>
      <c r="G205" s="311"/>
      <c r="H205" s="311"/>
      <c r="K205" s="317"/>
      <c r="L205" s="317"/>
      <c r="O205" s="311"/>
      <c r="P205" s="311"/>
      <c r="Q205" s="311"/>
      <c r="R205" s="311"/>
      <c r="S205" s="311"/>
      <c r="T205" s="311"/>
      <c r="U205" s="311"/>
      <c r="V205" s="311"/>
      <c r="X205" s="311"/>
      <c r="Y205" s="311"/>
      <c r="Z205" s="311"/>
      <c r="AA205" s="311"/>
      <c r="AB205" s="311"/>
      <c r="AD205" s="311"/>
      <c r="AE205" s="311"/>
      <c r="AF205" s="311"/>
      <c r="AG205" s="311"/>
      <c r="AH205" s="311"/>
      <c r="AI205" s="311"/>
      <c r="AJ205" s="311"/>
      <c r="AK205" s="311"/>
      <c r="AL205" s="311"/>
      <c r="AM205" s="311"/>
      <c r="AN205" s="311"/>
      <c r="AO205" s="311"/>
      <c r="AP205" s="311"/>
      <c r="AQ205" s="311"/>
      <c r="AR205" s="311"/>
      <c r="AS205" s="311"/>
      <c r="AT205" s="311"/>
      <c r="AU205" s="311"/>
      <c r="AV205" s="311"/>
      <c r="AW205" s="311"/>
      <c r="AX205" s="311"/>
      <c r="AY205" s="311"/>
      <c r="AZ205" s="311"/>
      <c r="BA205" s="311"/>
      <c r="BB205" s="311"/>
      <c r="BC205" s="311"/>
      <c r="BD205" s="311"/>
      <c r="BE205" s="311"/>
      <c r="BF205" s="311"/>
      <c r="BG205" s="311"/>
      <c r="BH205" s="311"/>
    </row>
    <row r="206" spans="6:60">
      <c r="F206" s="317"/>
      <c r="G206" s="311"/>
      <c r="H206" s="311"/>
      <c r="K206" s="317"/>
      <c r="L206" s="317"/>
      <c r="O206" s="311"/>
      <c r="P206" s="311"/>
      <c r="Q206" s="311"/>
      <c r="R206" s="311"/>
      <c r="S206" s="311"/>
      <c r="T206" s="311"/>
      <c r="U206" s="311"/>
      <c r="V206" s="311"/>
      <c r="X206" s="311"/>
      <c r="Y206" s="311"/>
      <c r="Z206" s="311"/>
      <c r="AA206" s="311"/>
      <c r="AB206" s="311"/>
      <c r="AD206" s="311"/>
      <c r="AE206" s="311"/>
      <c r="AF206" s="311"/>
      <c r="AG206" s="311"/>
      <c r="AH206" s="311"/>
      <c r="AI206" s="311"/>
      <c r="AJ206" s="311"/>
      <c r="AK206" s="311"/>
      <c r="AL206" s="311"/>
      <c r="AM206" s="311"/>
      <c r="AN206" s="311"/>
      <c r="AO206" s="311"/>
      <c r="AP206" s="311"/>
      <c r="AQ206" s="311"/>
      <c r="AR206" s="311"/>
      <c r="AS206" s="311"/>
      <c r="AT206" s="311"/>
      <c r="AU206" s="311"/>
      <c r="AV206" s="311"/>
      <c r="AW206" s="311"/>
      <c r="AX206" s="311"/>
      <c r="AY206" s="311"/>
      <c r="AZ206" s="311"/>
      <c r="BA206" s="311"/>
      <c r="BB206" s="311"/>
      <c r="BC206" s="311"/>
      <c r="BD206" s="311"/>
      <c r="BE206" s="311"/>
      <c r="BF206" s="311"/>
      <c r="BG206" s="311"/>
      <c r="BH206" s="311"/>
    </row>
    <row r="207" spans="6:60">
      <c r="F207" s="317"/>
      <c r="G207" s="311"/>
      <c r="H207" s="311"/>
      <c r="K207" s="317"/>
      <c r="L207" s="317"/>
      <c r="O207" s="311"/>
      <c r="P207" s="311"/>
      <c r="Q207" s="311"/>
      <c r="R207" s="311"/>
      <c r="S207" s="311"/>
      <c r="T207" s="311"/>
      <c r="U207" s="311"/>
      <c r="V207" s="311"/>
      <c r="X207" s="311"/>
      <c r="Y207" s="311"/>
      <c r="Z207" s="311"/>
      <c r="AA207" s="311"/>
      <c r="AB207" s="311"/>
      <c r="AD207" s="311"/>
      <c r="AE207" s="311"/>
      <c r="AF207" s="311"/>
      <c r="AG207" s="311"/>
      <c r="AH207" s="311"/>
      <c r="AI207" s="311"/>
      <c r="AJ207" s="311"/>
      <c r="AK207" s="311"/>
      <c r="AL207" s="311"/>
      <c r="AM207" s="311"/>
      <c r="AN207" s="311"/>
      <c r="AO207" s="311"/>
      <c r="AP207" s="311"/>
      <c r="AQ207" s="311"/>
      <c r="AR207" s="311"/>
      <c r="AS207" s="311"/>
      <c r="AT207" s="311"/>
      <c r="AU207" s="311"/>
      <c r="AV207" s="311"/>
      <c r="AW207" s="311"/>
      <c r="AX207" s="311"/>
      <c r="AY207" s="311"/>
      <c r="AZ207" s="311"/>
      <c r="BA207" s="311"/>
      <c r="BB207" s="311"/>
      <c r="BC207" s="311"/>
      <c r="BD207" s="311"/>
      <c r="BE207" s="311"/>
      <c r="BF207" s="311"/>
      <c r="BG207" s="311"/>
      <c r="BH207" s="311"/>
    </row>
    <row r="208" spans="6:60">
      <c r="F208" s="317"/>
      <c r="G208" s="311"/>
      <c r="H208" s="311"/>
      <c r="K208" s="317"/>
      <c r="L208" s="317"/>
      <c r="O208" s="311"/>
      <c r="P208" s="311"/>
      <c r="Q208" s="311"/>
      <c r="R208" s="311"/>
      <c r="S208" s="311"/>
      <c r="T208" s="311"/>
      <c r="U208" s="311"/>
      <c r="V208" s="311"/>
      <c r="X208" s="311"/>
      <c r="Y208" s="311"/>
      <c r="Z208" s="311"/>
      <c r="AA208" s="311"/>
      <c r="AB208" s="311"/>
      <c r="AD208" s="311"/>
      <c r="AE208" s="311"/>
      <c r="AF208" s="311"/>
      <c r="AG208" s="311"/>
      <c r="AH208" s="311"/>
      <c r="AI208" s="311"/>
      <c r="AJ208" s="311"/>
      <c r="AK208" s="311"/>
      <c r="AL208" s="311"/>
      <c r="AM208" s="311"/>
      <c r="AN208" s="311"/>
      <c r="AO208" s="311"/>
      <c r="AP208" s="311"/>
      <c r="AQ208" s="311"/>
      <c r="AR208" s="311"/>
      <c r="AS208" s="311"/>
      <c r="AT208" s="311"/>
      <c r="AU208" s="311"/>
      <c r="AV208" s="311"/>
      <c r="AW208" s="311"/>
      <c r="AX208" s="311"/>
      <c r="AY208" s="311"/>
      <c r="AZ208" s="311"/>
      <c r="BA208" s="311"/>
      <c r="BB208" s="311"/>
      <c r="BC208" s="311"/>
      <c r="BD208" s="311"/>
      <c r="BE208" s="311"/>
      <c r="BF208" s="311"/>
      <c r="BG208" s="311"/>
      <c r="BH208" s="311"/>
    </row>
    <row r="209" spans="6:60">
      <c r="F209" s="317"/>
      <c r="G209" s="311"/>
      <c r="H209" s="311"/>
      <c r="K209" s="317"/>
      <c r="L209" s="317"/>
      <c r="O209" s="311"/>
      <c r="P209" s="311"/>
      <c r="Q209" s="311"/>
      <c r="R209" s="311"/>
      <c r="S209" s="311"/>
      <c r="T209" s="311"/>
      <c r="U209" s="311"/>
      <c r="V209" s="311"/>
      <c r="X209" s="311"/>
      <c r="Y209" s="311"/>
      <c r="Z209" s="311"/>
      <c r="AA209" s="311"/>
      <c r="AB209" s="311"/>
      <c r="AD209" s="311"/>
      <c r="AE209" s="311"/>
      <c r="AF209" s="311"/>
      <c r="AG209" s="311"/>
      <c r="AH209" s="311"/>
      <c r="AI209" s="311"/>
      <c r="AJ209" s="311"/>
      <c r="AK209" s="311"/>
      <c r="AL209" s="311"/>
      <c r="AM209" s="311"/>
      <c r="AN209" s="311"/>
      <c r="AO209" s="311"/>
      <c r="AP209" s="311"/>
      <c r="AQ209" s="311"/>
      <c r="AR209" s="311"/>
      <c r="AS209" s="311"/>
      <c r="AT209" s="311"/>
      <c r="AU209" s="311"/>
      <c r="AV209" s="311"/>
      <c r="AW209" s="311"/>
      <c r="AX209" s="311"/>
      <c r="AY209" s="311"/>
      <c r="AZ209" s="311"/>
      <c r="BA209" s="311"/>
      <c r="BB209" s="311"/>
      <c r="BC209" s="311"/>
      <c r="BD209" s="311"/>
      <c r="BE209" s="311"/>
      <c r="BF209" s="311"/>
      <c r="BG209" s="311"/>
      <c r="BH209" s="311"/>
    </row>
    <row r="210" spans="6:60">
      <c r="F210" s="317"/>
      <c r="G210" s="311"/>
      <c r="H210" s="311"/>
      <c r="K210" s="317"/>
      <c r="L210" s="317"/>
      <c r="O210" s="311"/>
      <c r="P210" s="311"/>
      <c r="Q210" s="311"/>
      <c r="R210" s="311"/>
      <c r="S210" s="311"/>
      <c r="T210" s="311"/>
      <c r="U210" s="311"/>
      <c r="V210" s="311"/>
      <c r="X210" s="311"/>
      <c r="Y210" s="311"/>
      <c r="Z210" s="311"/>
      <c r="AA210" s="311"/>
      <c r="AB210" s="311"/>
      <c r="AD210" s="311"/>
      <c r="AE210" s="311"/>
      <c r="AF210" s="311"/>
      <c r="AG210" s="311"/>
      <c r="AH210" s="311"/>
      <c r="AI210" s="311"/>
      <c r="AJ210" s="311"/>
      <c r="AK210" s="311"/>
      <c r="AL210" s="311"/>
      <c r="AM210" s="311"/>
      <c r="AN210" s="311"/>
      <c r="AO210" s="311"/>
      <c r="AP210" s="311"/>
      <c r="AQ210" s="311"/>
      <c r="AR210" s="311"/>
      <c r="AS210" s="311"/>
      <c r="AT210" s="311"/>
      <c r="AU210" s="311"/>
      <c r="AV210" s="311"/>
      <c r="AW210" s="311"/>
      <c r="AX210" s="311"/>
      <c r="AY210" s="311"/>
      <c r="AZ210" s="311"/>
      <c r="BA210" s="311"/>
      <c r="BB210" s="311"/>
      <c r="BC210" s="311"/>
      <c r="BD210" s="311"/>
      <c r="BE210" s="311"/>
      <c r="BF210" s="311"/>
      <c r="BG210" s="311"/>
      <c r="BH210" s="311"/>
    </row>
    <row r="211" spans="6:60">
      <c r="F211" s="317"/>
      <c r="G211" s="311"/>
      <c r="H211" s="311"/>
      <c r="K211" s="317"/>
      <c r="L211" s="317"/>
      <c r="O211" s="311"/>
      <c r="P211" s="311"/>
      <c r="Q211" s="311"/>
      <c r="R211" s="311"/>
      <c r="S211" s="311"/>
      <c r="T211" s="311"/>
      <c r="U211" s="311"/>
      <c r="V211" s="311"/>
      <c r="X211" s="311"/>
      <c r="Y211" s="311"/>
      <c r="Z211" s="311"/>
      <c r="AA211" s="311"/>
      <c r="AB211" s="311"/>
      <c r="AD211" s="311"/>
      <c r="AE211" s="311"/>
      <c r="AF211" s="311"/>
      <c r="AG211" s="311"/>
      <c r="AH211" s="311"/>
      <c r="AI211" s="311"/>
      <c r="AJ211" s="311"/>
      <c r="AK211" s="311"/>
      <c r="AL211" s="311"/>
      <c r="AM211" s="311"/>
      <c r="AN211" s="311"/>
      <c r="AO211" s="311"/>
      <c r="AP211" s="311"/>
      <c r="AQ211" s="311"/>
      <c r="AR211" s="311"/>
      <c r="AS211" s="311"/>
      <c r="AT211" s="311"/>
      <c r="AU211" s="311"/>
      <c r="AV211" s="311"/>
      <c r="AW211" s="311"/>
      <c r="AX211" s="311"/>
      <c r="AY211" s="311"/>
      <c r="AZ211" s="311"/>
      <c r="BA211" s="311"/>
      <c r="BB211" s="311"/>
      <c r="BC211" s="311"/>
      <c r="BD211" s="311"/>
      <c r="BE211" s="311"/>
      <c r="BF211" s="311"/>
      <c r="BG211" s="311"/>
      <c r="BH211" s="311"/>
    </row>
    <row r="212" spans="6:60">
      <c r="F212" s="317"/>
      <c r="G212" s="311"/>
      <c r="H212" s="311"/>
      <c r="K212" s="317"/>
      <c r="L212" s="317"/>
      <c r="O212" s="311"/>
      <c r="P212" s="311"/>
      <c r="Q212" s="311"/>
      <c r="R212" s="311"/>
      <c r="S212" s="311"/>
      <c r="T212" s="311"/>
      <c r="U212" s="311"/>
      <c r="V212" s="311"/>
      <c r="X212" s="311"/>
      <c r="Y212" s="311"/>
      <c r="Z212" s="311"/>
      <c r="AA212" s="311"/>
      <c r="AB212" s="311"/>
      <c r="AD212" s="311"/>
      <c r="AE212" s="311"/>
      <c r="AF212" s="311"/>
      <c r="AG212" s="311"/>
      <c r="AH212" s="311"/>
      <c r="AI212" s="311"/>
      <c r="AJ212" s="311"/>
      <c r="AK212" s="311"/>
      <c r="AL212" s="311"/>
      <c r="AM212" s="311"/>
      <c r="AN212" s="311"/>
      <c r="AO212" s="311"/>
      <c r="AP212" s="311"/>
      <c r="AQ212" s="311"/>
      <c r="AR212" s="311"/>
      <c r="AS212" s="311"/>
      <c r="AT212" s="311"/>
      <c r="AU212" s="311"/>
      <c r="AV212" s="311"/>
      <c r="AW212" s="311"/>
      <c r="AX212" s="311"/>
      <c r="AY212" s="311"/>
      <c r="AZ212" s="311"/>
      <c r="BA212" s="311"/>
      <c r="BB212" s="311"/>
      <c r="BC212" s="311"/>
      <c r="BD212" s="311"/>
      <c r="BE212" s="311"/>
      <c r="BF212" s="311"/>
      <c r="BG212" s="311"/>
      <c r="BH212" s="311"/>
    </row>
    <row r="213" spans="6:60">
      <c r="F213" s="317"/>
      <c r="G213" s="311"/>
      <c r="H213" s="311"/>
      <c r="K213" s="317"/>
      <c r="L213" s="317"/>
      <c r="O213" s="311"/>
      <c r="P213" s="311"/>
      <c r="Q213" s="311"/>
      <c r="R213" s="311"/>
      <c r="S213" s="311"/>
      <c r="T213" s="311"/>
      <c r="U213" s="311"/>
      <c r="V213" s="311"/>
      <c r="X213" s="311"/>
      <c r="Y213" s="311"/>
      <c r="Z213" s="311"/>
      <c r="AA213" s="311"/>
      <c r="AB213" s="311"/>
      <c r="AD213" s="311"/>
      <c r="AE213" s="311"/>
      <c r="AF213" s="311"/>
      <c r="AG213" s="311"/>
      <c r="AH213" s="311"/>
      <c r="AI213" s="311"/>
      <c r="AJ213" s="311"/>
      <c r="AK213" s="311"/>
      <c r="AL213" s="311"/>
      <c r="AM213" s="311"/>
      <c r="AN213" s="311"/>
      <c r="AO213" s="311"/>
      <c r="AP213" s="311"/>
      <c r="AQ213" s="311"/>
      <c r="AR213" s="311"/>
      <c r="AS213" s="311"/>
      <c r="AT213" s="311"/>
      <c r="AU213" s="311"/>
      <c r="AV213" s="311"/>
      <c r="AW213" s="311"/>
      <c r="AX213" s="311"/>
      <c r="AY213" s="311"/>
      <c r="AZ213" s="311"/>
      <c r="BA213" s="311"/>
      <c r="BB213" s="311"/>
      <c r="BC213" s="311"/>
      <c r="BD213" s="311"/>
      <c r="BE213" s="311"/>
      <c r="BF213" s="311"/>
      <c r="BG213" s="311"/>
      <c r="BH213" s="311"/>
    </row>
    <row r="214" spans="6:60">
      <c r="F214" s="317"/>
      <c r="G214" s="311"/>
      <c r="H214" s="311"/>
      <c r="K214" s="317"/>
      <c r="L214" s="317"/>
      <c r="O214" s="311"/>
      <c r="P214" s="311"/>
      <c r="Q214" s="311"/>
      <c r="R214" s="311"/>
      <c r="S214" s="311"/>
      <c r="T214" s="311"/>
      <c r="U214" s="311"/>
      <c r="V214" s="311"/>
      <c r="X214" s="311"/>
      <c r="Y214" s="311"/>
      <c r="Z214" s="311"/>
      <c r="AA214" s="311"/>
      <c r="AB214" s="311"/>
      <c r="AD214" s="311"/>
      <c r="AE214" s="311"/>
      <c r="AF214" s="311"/>
      <c r="AG214" s="311"/>
      <c r="AH214" s="311"/>
      <c r="AI214" s="311"/>
      <c r="AJ214" s="311"/>
      <c r="AK214" s="311"/>
      <c r="AL214" s="311"/>
      <c r="AM214" s="311"/>
      <c r="AN214" s="311"/>
      <c r="AO214" s="311"/>
      <c r="AP214" s="311"/>
      <c r="AQ214" s="311"/>
      <c r="AR214" s="311"/>
      <c r="AS214" s="311"/>
      <c r="AT214" s="311"/>
      <c r="AU214" s="311"/>
      <c r="AV214" s="311"/>
      <c r="AW214" s="311"/>
      <c r="AX214" s="311"/>
      <c r="AY214" s="311"/>
      <c r="AZ214" s="311"/>
      <c r="BA214" s="311"/>
      <c r="BB214" s="311"/>
      <c r="BC214" s="311"/>
      <c r="BD214" s="311"/>
      <c r="BE214" s="311"/>
      <c r="BF214" s="311"/>
      <c r="BG214" s="311"/>
      <c r="BH214" s="311"/>
    </row>
    <row r="215" spans="6:60">
      <c r="F215" s="317"/>
      <c r="G215" s="311"/>
      <c r="H215" s="311"/>
      <c r="K215" s="317"/>
      <c r="L215" s="317"/>
      <c r="O215" s="311"/>
      <c r="P215" s="311"/>
      <c r="Q215" s="311"/>
      <c r="R215" s="311"/>
      <c r="S215" s="311"/>
      <c r="T215" s="311"/>
      <c r="U215" s="311"/>
      <c r="V215" s="311"/>
      <c r="X215" s="311"/>
      <c r="Y215" s="311"/>
      <c r="Z215" s="311"/>
      <c r="AA215" s="311"/>
      <c r="AB215" s="311"/>
      <c r="AD215" s="311"/>
      <c r="AE215" s="311"/>
      <c r="AF215" s="311"/>
      <c r="AG215" s="311"/>
      <c r="AH215" s="311"/>
      <c r="AI215" s="311"/>
      <c r="AJ215" s="311"/>
      <c r="AK215" s="311"/>
      <c r="AL215" s="311"/>
      <c r="AM215" s="311"/>
      <c r="AN215" s="311"/>
      <c r="AO215" s="311"/>
      <c r="AP215" s="311"/>
      <c r="AQ215" s="311"/>
      <c r="AR215" s="311"/>
      <c r="AS215" s="311"/>
      <c r="AT215" s="311"/>
      <c r="AU215" s="311"/>
      <c r="AV215" s="311"/>
      <c r="AW215" s="311"/>
      <c r="AX215" s="311"/>
      <c r="AY215" s="311"/>
      <c r="AZ215" s="311"/>
      <c r="BA215" s="311"/>
      <c r="BB215" s="311"/>
      <c r="BC215" s="311"/>
      <c r="BD215" s="311"/>
      <c r="BE215" s="311"/>
      <c r="BF215" s="311"/>
      <c r="BG215" s="311"/>
      <c r="BH215" s="311"/>
    </row>
    <row r="216" spans="6:60">
      <c r="F216" s="317"/>
      <c r="G216" s="311"/>
      <c r="H216" s="311"/>
      <c r="K216" s="317"/>
      <c r="L216" s="317"/>
      <c r="O216" s="311"/>
      <c r="P216" s="311"/>
      <c r="Q216" s="311"/>
      <c r="R216" s="311"/>
      <c r="S216" s="311"/>
      <c r="T216" s="311"/>
      <c r="U216" s="311"/>
      <c r="V216" s="311"/>
      <c r="X216" s="311"/>
      <c r="Y216" s="311"/>
      <c r="Z216" s="311"/>
      <c r="AA216" s="311"/>
      <c r="AB216" s="311"/>
      <c r="AD216" s="311"/>
      <c r="AE216" s="311"/>
      <c r="AF216" s="311"/>
      <c r="AG216" s="311"/>
      <c r="AH216" s="311"/>
      <c r="AI216" s="311"/>
      <c r="AJ216" s="311"/>
      <c r="AK216" s="311"/>
      <c r="AL216" s="311"/>
      <c r="AM216" s="311"/>
      <c r="AN216" s="311"/>
      <c r="AO216" s="311"/>
      <c r="AP216" s="311"/>
      <c r="AQ216" s="311"/>
      <c r="AR216" s="311"/>
      <c r="AS216" s="311"/>
      <c r="AT216" s="311"/>
      <c r="AU216" s="311"/>
      <c r="AV216" s="311"/>
      <c r="AW216" s="311"/>
      <c r="AX216" s="311"/>
      <c r="AY216" s="311"/>
      <c r="AZ216" s="311"/>
      <c r="BA216" s="311"/>
      <c r="BB216" s="311"/>
      <c r="BC216" s="311"/>
      <c r="BD216" s="311"/>
      <c r="BE216" s="311"/>
      <c r="BF216" s="311"/>
      <c r="BG216" s="311"/>
      <c r="BH216" s="311"/>
    </row>
    <row r="217" spans="6:60">
      <c r="F217" s="317"/>
      <c r="G217" s="311"/>
      <c r="H217" s="311"/>
      <c r="K217" s="317"/>
      <c r="L217" s="317"/>
      <c r="O217" s="311"/>
      <c r="P217" s="311"/>
      <c r="Q217" s="311"/>
      <c r="R217" s="311"/>
      <c r="S217" s="311"/>
      <c r="T217" s="311"/>
      <c r="U217" s="311"/>
      <c r="V217" s="311"/>
      <c r="X217" s="311"/>
      <c r="Y217" s="311"/>
      <c r="Z217" s="311"/>
      <c r="AA217" s="311"/>
      <c r="AB217" s="311"/>
      <c r="AD217" s="311"/>
      <c r="AE217" s="311"/>
      <c r="AF217" s="311"/>
      <c r="AG217" s="311"/>
      <c r="AH217" s="311"/>
      <c r="AI217" s="311"/>
      <c r="AJ217" s="311"/>
      <c r="AK217" s="311"/>
      <c r="AL217" s="311"/>
      <c r="AM217" s="311"/>
      <c r="AN217" s="311"/>
      <c r="AO217" s="311"/>
      <c r="AP217" s="311"/>
      <c r="AQ217" s="311"/>
      <c r="AR217" s="311"/>
      <c r="AS217" s="311"/>
      <c r="AT217" s="311"/>
      <c r="AU217" s="311"/>
      <c r="AV217" s="311"/>
      <c r="AW217" s="311"/>
      <c r="AX217" s="311"/>
      <c r="AY217" s="311"/>
      <c r="AZ217" s="311"/>
      <c r="BA217" s="311"/>
      <c r="BB217" s="311"/>
      <c r="BC217" s="311"/>
      <c r="BD217" s="311"/>
      <c r="BE217" s="311"/>
      <c r="BF217" s="311"/>
      <c r="BG217" s="311"/>
      <c r="BH217" s="311"/>
    </row>
    <row r="218" spans="6:60">
      <c r="F218" s="317"/>
      <c r="G218" s="311"/>
      <c r="H218" s="311"/>
      <c r="K218" s="317"/>
      <c r="L218" s="317"/>
      <c r="O218" s="311"/>
      <c r="P218" s="311"/>
      <c r="Q218" s="311"/>
      <c r="R218" s="311"/>
      <c r="S218" s="311"/>
      <c r="T218" s="311"/>
      <c r="U218" s="311"/>
      <c r="V218" s="311"/>
      <c r="X218" s="311"/>
      <c r="Y218" s="311"/>
      <c r="Z218" s="311"/>
      <c r="AA218" s="311"/>
      <c r="AB218" s="311"/>
      <c r="AD218" s="311"/>
      <c r="AE218" s="311"/>
      <c r="AF218" s="311"/>
      <c r="AG218" s="311"/>
      <c r="AH218" s="311"/>
      <c r="AI218" s="311"/>
      <c r="AJ218" s="311"/>
      <c r="AK218" s="311"/>
      <c r="AL218" s="311"/>
      <c r="AM218" s="311"/>
      <c r="AN218" s="311"/>
      <c r="AO218" s="311"/>
      <c r="AP218" s="311"/>
      <c r="AQ218" s="311"/>
      <c r="AR218" s="311"/>
      <c r="AS218" s="311"/>
      <c r="AT218" s="311"/>
      <c r="AU218" s="311"/>
      <c r="AV218" s="311"/>
      <c r="AW218" s="311"/>
      <c r="AX218" s="311"/>
      <c r="AY218" s="311"/>
      <c r="AZ218" s="311"/>
      <c r="BA218" s="311"/>
      <c r="BB218" s="311"/>
      <c r="BC218" s="311"/>
      <c r="BD218" s="311"/>
      <c r="BE218" s="311"/>
      <c r="BF218" s="311"/>
      <c r="BG218" s="311"/>
      <c r="BH218" s="311"/>
    </row>
    <row r="219" spans="6:60">
      <c r="F219" s="317"/>
      <c r="G219" s="311"/>
      <c r="H219" s="311"/>
      <c r="K219" s="317"/>
      <c r="L219" s="317"/>
      <c r="O219" s="311"/>
      <c r="P219" s="311"/>
      <c r="Q219" s="311"/>
      <c r="R219" s="311"/>
      <c r="S219" s="311"/>
      <c r="T219" s="311"/>
      <c r="U219" s="311"/>
      <c r="V219" s="311"/>
      <c r="X219" s="311"/>
      <c r="Y219" s="311"/>
      <c r="Z219" s="311"/>
      <c r="AA219" s="311"/>
      <c r="AB219" s="311"/>
      <c r="AD219" s="311"/>
      <c r="AE219" s="311"/>
      <c r="AF219" s="311"/>
      <c r="AG219" s="311"/>
      <c r="AH219" s="311"/>
      <c r="AI219" s="311"/>
      <c r="AJ219" s="311"/>
      <c r="AK219" s="311"/>
      <c r="AL219" s="311"/>
      <c r="AM219" s="311"/>
      <c r="AN219" s="311"/>
      <c r="AO219" s="311"/>
      <c r="AP219" s="311"/>
      <c r="AQ219" s="311"/>
      <c r="AR219" s="311"/>
      <c r="AS219" s="311"/>
      <c r="AT219" s="311"/>
      <c r="AU219" s="311"/>
      <c r="AV219" s="311"/>
      <c r="AW219" s="311"/>
      <c r="AX219" s="311"/>
      <c r="AY219" s="311"/>
      <c r="AZ219" s="311"/>
      <c r="BA219" s="311"/>
      <c r="BB219" s="311"/>
      <c r="BC219" s="311"/>
      <c r="BD219" s="311"/>
      <c r="BE219" s="311"/>
      <c r="BF219" s="311"/>
      <c r="BG219" s="311"/>
      <c r="BH219" s="311"/>
    </row>
    <row r="220" spans="6:60">
      <c r="F220" s="317"/>
      <c r="G220" s="311"/>
      <c r="H220" s="311"/>
      <c r="K220" s="317"/>
      <c r="L220" s="317"/>
      <c r="O220" s="311"/>
      <c r="P220" s="311"/>
      <c r="Q220" s="311"/>
      <c r="R220" s="311"/>
      <c r="S220" s="311"/>
      <c r="T220" s="311"/>
      <c r="U220" s="311"/>
      <c r="V220" s="311"/>
      <c r="X220" s="311"/>
      <c r="Y220" s="311"/>
      <c r="Z220" s="311"/>
      <c r="AA220" s="311"/>
      <c r="AB220" s="311"/>
      <c r="AD220" s="311"/>
      <c r="AE220" s="311"/>
      <c r="AF220" s="311"/>
      <c r="AG220" s="311"/>
      <c r="AH220" s="311"/>
      <c r="AI220" s="311"/>
      <c r="AJ220" s="311"/>
      <c r="AK220" s="311"/>
      <c r="AL220" s="311"/>
      <c r="AM220" s="311"/>
      <c r="AN220" s="311"/>
      <c r="AO220" s="311"/>
      <c r="AP220" s="311"/>
      <c r="AQ220" s="311"/>
      <c r="AR220" s="311"/>
      <c r="AS220" s="311"/>
      <c r="AT220" s="311"/>
      <c r="AU220" s="311"/>
      <c r="AV220" s="311"/>
      <c r="AW220" s="311"/>
      <c r="AX220" s="311"/>
      <c r="AY220" s="311"/>
      <c r="AZ220" s="311"/>
      <c r="BA220" s="311"/>
      <c r="BB220" s="311"/>
      <c r="BC220" s="311"/>
      <c r="BD220" s="311"/>
      <c r="BE220" s="311"/>
      <c r="BF220" s="311"/>
      <c r="BG220" s="311"/>
      <c r="BH220" s="311"/>
    </row>
    <row r="221" spans="6:60">
      <c r="F221" s="317"/>
      <c r="G221" s="311"/>
      <c r="H221" s="311"/>
      <c r="K221" s="317"/>
      <c r="L221" s="317"/>
      <c r="O221" s="311"/>
      <c r="P221" s="311"/>
      <c r="Q221" s="311"/>
      <c r="R221" s="311"/>
      <c r="S221" s="311"/>
      <c r="T221" s="311"/>
      <c r="U221" s="311"/>
      <c r="V221" s="311"/>
      <c r="X221" s="311"/>
      <c r="Y221" s="311"/>
      <c r="Z221" s="311"/>
      <c r="AA221" s="311"/>
      <c r="AB221" s="311"/>
      <c r="AD221" s="311"/>
      <c r="AE221" s="311"/>
      <c r="AF221" s="311"/>
      <c r="AG221" s="311"/>
      <c r="AH221" s="311"/>
      <c r="AI221" s="311"/>
      <c r="AJ221" s="311"/>
      <c r="AK221" s="311"/>
      <c r="AL221" s="311"/>
      <c r="AM221" s="311"/>
      <c r="AN221" s="311"/>
      <c r="AO221" s="311"/>
      <c r="AP221" s="311"/>
      <c r="AQ221" s="311"/>
      <c r="AR221" s="311"/>
      <c r="AS221" s="311"/>
      <c r="AT221" s="311"/>
      <c r="AU221" s="311"/>
      <c r="AV221" s="311"/>
      <c r="AW221" s="311"/>
      <c r="AX221" s="311"/>
      <c r="AY221" s="311"/>
      <c r="AZ221" s="311"/>
      <c r="BA221" s="311"/>
      <c r="BB221" s="311"/>
      <c r="BC221" s="311"/>
      <c r="BD221" s="311"/>
      <c r="BE221" s="311"/>
      <c r="BF221" s="311"/>
      <c r="BG221" s="311"/>
      <c r="BH221" s="311"/>
    </row>
    <row r="222" spans="6:60">
      <c r="F222" s="317"/>
      <c r="G222" s="311"/>
      <c r="H222" s="311"/>
      <c r="K222" s="317"/>
      <c r="L222" s="317"/>
      <c r="O222" s="311"/>
      <c r="P222" s="311"/>
      <c r="Q222" s="311"/>
      <c r="R222" s="311"/>
      <c r="S222" s="311"/>
      <c r="T222" s="311"/>
      <c r="U222" s="311"/>
      <c r="V222" s="311"/>
      <c r="X222" s="311"/>
      <c r="Y222" s="311"/>
      <c r="Z222" s="311"/>
      <c r="AA222" s="311"/>
      <c r="AB222" s="311"/>
      <c r="AD222" s="311"/>
      <c r="AE222" s="311"/>
      <c r="AF222" s="311"/>
      <c r="AG222" s="311"/>
      <c r="AH222" s="311"/>
      <c r="AI222" s="311"/>
      <c r="AJ222" s="311"/>
      <c r="AK222" s="311"/>
      <c r="AL222" s="311"/>
      <c r="AM222" s="311"/>
      <c r="AN222" s="311"/>
      <c r="AO222" s="311"/>
      <c r="AP222" s="311"/>
      <c r="AQ222" s="311"/>
      <c r="AR222" s="311"/>
      <c r="AS222" s="311"/>
      <c r="AT222" s="311"/>
      <c r="AU222" s="311"/>
      <c r="AV222" s="311"/>
      <c r="AW222" s="311"/>
      <c r="AX222" s="311"/>
      <c r="AY222" s="311"/>
      <c r="AZ222" s="311"/>
      <c r="BA222" s="311"/>
      <c r="BB222" s="311"/>
      <c r="BC222" s="311"/>
      <c r="BD222" s="311"/>
      <c r="BE222" s="311"/>
      <c r="BF222" s="311"/>
      <c r="BG222" s="311"/>
      <c r="BH222" s="311"/>
    </row>
    <row r="223" spans="6:60">
      <c r="F223" s="317"/>
      <c r="G223" s="311"/>
      <c r="H223" s="311"/>
      <c r="K223" s="317"/>
      <c r="L223" s="317"/>
      <c r="O223" s="311"/>
      <c r="P223" s="311"/>
      <c r="Q223" s="311"/>
      <c r="R223" s="311"/>
      <c r="S223" s="311"/>
      <c r="T223" s="311"/>
      <c r="U223" s="311"/>
      <c r="V223" s="311"/>
      <c r="X223" s="311"/>
      <c r="Y223" s="311"/>
      <c r="Z223" s="311"/>
      <c r="AA223" s="311"/>
      <c r="AB223" s="311"/>
      <c r="AD223" s="311"/>
      <c r="AE223" s="311"/>
      <c r="AF223" s="311"/>
      <c r="AG223" s="311"/>
      <c r="AH223" s="311"/>
      <c r="AI223" s="311"/>
      <c r="AJ223" s="311"/>
      <c r="AK223" s="311"/>
      <c r="AL223" s="311"/>
      <c r="AM223" s="311"/>
      <c r="AN223" s="311"/>
      <c r="AO223" s="311"/>
      <c r="AP223" s="311"/>
      <c r="AQ223" s="311"/>
      <c r="AR223" s="311"/>
      <c r="AS223" s="311"/>
      <c r="AT223" s="311"/>
      <c r="AU223" s="311"/>
      <c r="AV223" s="311"/>
      <c r="AW223" s="311"/>
      <c r="AX223" s="311"/>
      <c r="AY223" s="311"/>
      <c r="AZ223" s="311"/>
      <c r="BA223" s="311"/>
      <c r="BB223" s="311"/>
      <c r="BC223" s="311"/>
      <c r="BD223" s="311"/>
      <c r="BE223" s="311"/>
      <c r="BF223" s="311"/>
      <c r="BG223" s="311"/>
      <c r="BH223" s="311"/>
    </row>
    <row r="224" spans="6:60">
      <c r="F224" s="317"/>
      <c r="G224" s="311"/>
      <c r="H224" s="311"/>
      <c r="K224" s="317"/>
      <c r="L224" s="317"/>
      <c r="O224" s="311"/>
      <c r="P224" s="311"/>
      <c r="Q224" s="311"/>
      <c r="R224" s="311"/>
      <c r="S224" s="311"/>
      <c r="T224" s="311"/>
      <c r="U224" s="311"/>
      <c r="V224" s="311"/>
      <c r="X224" s="311"/>
      <c r="Y224" s="311"/>
      <c r="Z224" s="311"/>
      <c r="AA224" s="311"/>
      <c r="AB224" s="311"/>
      <c r="AD224" s="311"/>
      <c r="AE224" s="311"/>
      <c r="AF224" s="311"/>
      <c r="AG224" s="311"/>
      <c r="AH224" s="311"/>
      <c r="AI224" s="311"/>
      <c r="AJ224" s="311"/>
      <c r="AK224" s="311"/>
      <c r="AL224" s="311"/>
      <c r="AM224" s="311"/>
      <c r="AN224" s="311"/>
      <c r="AO224" s="311"/>
      <c r="AP224" s="311"/>
      <c r="AQ224" s="311"/>
      <c r="AR224" s="311"/>
      <c r="AS224" s="311"/>
      <c r="AT224" s="311"/>
      <c r="AU224" s="311"/>
      <c r="AV224" s="311"/>
      <c r="AW224" s="311"/>
      <c r="AX224" s="311"/>
      <c r="AY224" s="311"/>
      <c r="AZ224" s="311"/>
      <c r="BA224" s="311"/>
      <c r="BB224" s="311"/>
      <c r="BC224" s="311"/>
      <c r="BD224" s="311"/>
      <c r="BE224" s="311"/>
      <c r="BF224" s="311"/>
      <c r="BG224" s="311"/>
      <c r="BH224" s="311"/>
    </row>
    <row r="225" spans="6:60">
      <c r="F225" s="317"/>
      <c r="G225" s="311"/>
      <c r="H225" s="311"/>
      <c r="K225" s="317"/>
      <c r="L225" s="317"/>
      <c r="O225" s="311"/>
      <c r="P225" s="311"/>
      <c r="Q225" s="311"/>
      <c r="R225" s="311"/>
      <c r="S225" s="311"/>
      <c r="T225" s="311"/>
      <c r="U225" s="311"/>
      <c r="V225" s="311"/>
      <c r="X225" s="311"/>
      <c r="Y225" s="311"/>
      <c r="Z225" s="311"/>
      <c r="AA225" s="311"/>
      <c r="AB225" s="311"/>
      <c r="AD225" s="311"/>
      <c r="AE225" s="311"/>
      <c r="AF225" s="311"/>
      <c r="AG225" s="311"/>
      <c r="AH225" s="311"/>
      <c r="AI225" s="311"/>
      <c r="AJ225" s="311"/>
      <c r="AK225" s="311"/>
      <c r="AL225" s="311"/>
      <c r="AM225" s="311"/>
      <c r="AN225" s="311"/>
      <c r="AO225" s="311"/>
      <c r="AP225" s="311"/>
      <c r="AQ225" s="311"/>
      <c r="AR225" s="311"/>
      <c r="AS225" s="311"/>
      <c r="AT225" s="311"/>
      <c r="AU225" s="311"/>
      <c r="AV225" s="311"/>
      <c r="AW225" s="311"/>
      <c r="AX225" s="311"/>
      <c r="AY225" s="311"/>
      <c r="AZ225" s="311"/>
      <c r="BA225" s="311"/>
      <c r="BB225" s="311"/>
      <c r="BC225" s="311"/>
      <c r="BD225" s="311"/>
      <c r="BE225" s="311"/>
      <c r="BF225" s="311"/>
      <c r="BG225" s="311"/>
      <c r="BH225" s="311"/>
    </row>
    <row r="226" spans="6:60">
      <c r="F226" s="317"/>
      <c r="G226" s="311"/>
      <c r="H226" s="311"/>
      <c r="K226" s="317"/>
      <c r="L226" s="317"/>
      <c r="O226" s="311"/>
      <c r="P226" s="311"/>
      <c r="Q226" s="311"/>
      <c r="R226" s="311"/>
      <c r="S226" s="311"/>
      <c r="T226" s="311"/>
      <c r="U226" s="311"/>
      <c r="V226" s="311"/>
      <c r="X226" s="311"/>
      <c r="Y226" s="311"/>
      <c r="Z226" s="311"/>
      <c r="AA226" s="311"/>
      <c r="AB226" s="311"/>
      <c r="AD226" s="311"/>
      <c r="AE226" s="311"/>
      <c r="AF226" s="311"/>
      <c r="AG226" s="311"/>
      <c r="AH226" s="311"/>
      <c r="AI226" s="311"/>
      <c r="AJ226" s="311"/>
      <c r="AK226" s="311"/>
      <c r="AL226" s="311"/>
      <c r="AM226" s="311"/>
      <c r="AN226" s="311"/>
      <c r="AO226" s="311"/>
      <c r="AP226" s="311"/>
      <c r="AQ226" s="311"/>
      <c r="AR226" s="311"/>
      <c r="AS226" s="311"/>
      <c r="AT226" s="311"/>
      <c r="AU226" s="311"/>
      <c r="AV226" s="311"/>
      <c r="AW226" s="311"/>
      <c r="AX226" s="311"/>
      <c r="AY226" s="311"/>
      <c r="AZ226" s="311"/>
      <c r="BA226" s="311"/>
      <c r="BB226" s="311"/>
      <c r="BC226" s="311"/>
      <c r="BD226" s="311"/>
      <c r="BE226" s="311"/>
      <c r="BF226" s="311"/>
      <c r="BG226" s="311"/>
      <c r="BH226" s="311"/>
    </row>
    <row r="227" spans="6:60">
      <c r="F227" s="317"/>
      <c r="G227" s="311"/>
      <c r="H227" s="311"/>
      <c r="K227" s="317"/>
      <c r="L227" s="317"/>
      <c r="O227" s="311"/>
      <c r="P227" s="311"/>
      <c r="Q227" s="311"/>
      <c r="R227" s="311"/>
      <c r="S227" s="311"/>
      <c r="T227" s="311"/>
      <c r="U227" s="311"/>
      <c r="V227" s="311"/>
      <c r="X227" s="311"/>
      <c r="Y227" s="311"/>
      <c r="Z227" s="311"/>
      <c r="AA227" s="311"/>
      <c r="AB227" s="311"/>
      <c r="AD227" s="311"/>
      <c r="AE227" s="311"/>
      <c r="AF227" s="311"/>
      <c r="AG227" s="311"/>
      <c r="AH227" s="311"/>
      <c r="AI227" s="311"/>
      <c r="AJ227" s="311"/>
      <c r="AK227" s="311"/>
      <c r="AL227" s="311"/>
      <c r="AM227" s="311"/>
      <c r="AN227" s="311"/>
      <c r="AO227" s="311"/>
      <c r="AP227" s="311"/>
      <c r="AQ227" s="311"/>
      <c r="AR227" s="311"/>
      <c r="AS227" s="311"/>
      <c r="AT227" s="311"/>
      <c r="AU227" s="311"/>
      <c r="AV227" s="311"/>
      <c r="AW227" s="311"/>
      <c r="AX227" s="311"/>
      <c r="AY227" s="311"/>
      <c r="AZ227" s="311"/>
      <c r="BA227" s="311"/>
      <c r="BB227" s="311"/>
      <c r="BC227" s="311"/>
      <c r="BD227" s="311"/>
      <c r="BE227" s="311"/>
      <c r="BF227" s="311"/>
      <c r="BG227" s="311"/>
      <c r="BH227" s="311"/>
    </row>
    <row r="228" spans="6:60">
      <c r="F228" s="317"/>
      <c r="G228" s="311"/>
      <c r="H228" s="311"/>
      <c r="K228" s="317"/>
      <c r="L228" s="317"/>
      <c r="O228" s="311"/>
      <c r="P228" s="311"/>
      <c r="Q228" s="311"/>
      <c r="R228" s="311"/>
      <c r="S228" s="311"/>
      <c r="T228" s="311"/>
      <c r="U228" s="311"/>
      <c r="V228" s="311"/>
      <c r="X228" s="311"/>
      <c r="Y228" s="311"/>
      <c r="Z228" s="311"/>
      <c r="AA228" s="311"/>
      <c r="AB228" s="311"/>
      <c r="AD228" s="311"/>
      <c r="AE228" s="311"/>
      <c r="AF228" s="311"/>
      <c r="AG228" s="311"/>
      <c r="AH228" s="311"/>
      <c r="AI228" s="311"/>
      <c r="AJ228" s="311"/>
      <c r="AK228" s="311"/>
      <c r="AL228" s="311"/>
      <c r="AM228" s="311"/>
      <c r="AN228" s="311"/>
      <c r="AO228" s="311"/>
      <c r="AP228" s="311"/>
      <c r="AQ228" s="311"/>
      <c r="AR228" s="311"/>
      <c r="AS228" s="311"/>
      <c r="AT228" s="311"/>
      <c r="AU228" s="311"/>
      <c r="AV228" s="311"/>
      <c r="AW228" s="311"/>
      <c r="AX228" s="311"/>
      <c r="AY228" s="311"/>
      <c r="AZ228" s="311"/>
      <c r="BA228" s="311"/>
      <c r="BB228" s="311"/>
      <c r="BC228" s="311"/>
      <c r="BD228" s="311"/>
      <c r="BE228" s="311"/>
      <c r="BF228" s="311"/>
      <c r="BG228" s="311"/>
      <c r="BH228" s="311"/>
    </row>
    <row r="229" spans="6:60">
      <c r="F229" s="317"/>
      <c r="G229" s="311"/>
      <c r="H229" s="311"/>
      <c r="K229" s="317"/>
      <c r="L229" s="317"/>
      <c r="O229" s="311"/>
      <c r="P229" s="311"/>
      <c r="Q229" s="311"/>
      <c r="R229" s="311"/>
      <c r="S229" s="311"/>
      <c r="T229" s="311"/>
      <c r="U229" s="311"/>
      <c r="V229" s="311"/>
      <c r="X229" s="311"/>
      <c r="Y229" s="311"/>
      <c r="Z229" s="311"/>
      <c r="AA229" s="311"/>
      <c r="AB229" s="311"/>
      <c r="AD229" s="311"/>
      <c r="AE229" s="311"/>
      <c r="AF229" s="311"/>
      <c r="AG229" s="311"/>
      <c r="AH229" s="311"/>
      <c r="AI229" s="311"/>
      <c r="AJ229" s="311"/>
      <c r="AK229" s="311"/>
      <c r="AL229" s="311"/>
      <c r="AM229" s="311"/>
      <c r="AN229" s="311"/>
      <c r="AO229" s="311"/>
      <c r="AP229" s="311"/>
      <c r="AQ229" s="311"/>
      <c r="AR229" s="311"/>
      <c r="AS229" s="311"/>
      <c r="AT229" s="311"/>
      <c r="AU229" s="311"/>
      <c r="AV229" s="311"/>
      <c r="AW229" s="311"/>
      <c r="AX229" s="311"/>
      <c r="AY229" s="311"/>
      <c r="AZ229" s="311"/>
      <c r="BA229" s="311"/>
      <c r="BB229" s="311"/>
      <c r="BC229" s="311"/>
      <c r="BD229" s="311"/>
      <c r="BE229" s="311"/>
      <c r="BF229" s="311"/>
      <c r="BG229" s="311"/>
      <c r="BH229" s="311"/>
    </row>
    <row r="230" spans="6:60">
      <c r="F230" s="317"/>
      <c r="G230" s="311"/>
      <c r="H230" s="311"/>
      <c r="K230" s="317"/>
      <c r="L230" s="317"/>
      <c r="O230" s="311"/>
      <c r="P230" s="311"/>
      <c r="Q230" s="311"/>
      <c r="R230" s="311"/>
      <c r="S230" s="311"/>
      <c r="T230" s="311"/>
      <c r="U230" s="311"/>
      <c r="V230" s="311"/>
      <c r="X230" s="311"/>
      <c r="Y230" s="311"/>
      <c r="Z230" s="311"/>
      <c r="AA230" s="311"/>
      <c r="AB230" s="311"/>
      <c r="AD230" s="311"/>
      <c r="AE230" s="311"/>
      <c r="AF230" s="311"/>
      <c r="AG230" s="311"/>
      <c r="AH230" s="311"/>
      <c r="AI230" s="311"/>
      <c r="AJ230" s="311"/>
      <c r="AK230" s="311"/>
      <c r="AL230" s="311"/>
      <c r="AM230" s="311"/>
      <c r="AN230" s="311"/>
      <c r="AO230" s="311"/>
      <c r="AP230" s="311"/>
      <c r="AQ230" s="311"/>
      <c r="AR230" s="311"/>
      <c r="AS230" s="311"/>
      <c r="AT230" s="311"/>
      <c r="AU230" s="311"/>
      <c r="AV230" s="311"/>
      <c r="AW230" s="311"/>
      <c r="AX230" s="311"/>
      <c r="AY230" s="311"/>
      <c r="AZ230" s="311"/>
      <c r="BA230" s="311"/>
      <c r="BB230" s="311"/>
      <c r="BC230" s="311"/>
      <c r="BD230" s="311"/>
      <c r="BE230" s="311"/>
      <c r="BF230" s="311"/>
      <c r="BG230" s="311"/>
      <c r="BH230" s="311"/>
    </row>
    <row r="231" spans="6:60">
      <c r="F231" s="317"/>
      <c r="G231" s="311"/>
      <c r="H231" s="311"/>
      <c r="K231" s="317"/>
      <c r="L231" s="317"/>
      <c r="O231" s="311"/>
      <c r="P231" s="311"/>
      <c r="Q231" s="311"/>
      <c r="R231" s="311"/>
      <c r="S231" s="311"/>
      <c r="T231" s="311"/>
      <c r="U231" s="311"/>
      <c r="V231" s="311"/>
      <c r="X231" s="311"/>
      <c r="Y231" s="311"/>
      <c r="Z231" s="311"/>
      <c r="AA231" s="311"/>
      <c r="AB231" s="311"/>
      <c r="AD231" s="311"/>
      <c r="AE231" s="311"/>
      <c r="AF231" s="311"/>
      <c r="AG231" s="311"/>
      <c r="AH231" s="311"/>
      <c r="AI231" s="311"/>
      <c r="AJ231" s="311"/>
      <c r="AK231" s="311"/>
      <c r="AL231" s="311"/>
      <c r="AM231" s="311"/>
      <c r="AN231" s="311"/>
      <c r="AO231" s="311"/>
      <c r="AP231" s="311"/>
      <c r="AQ231" s="311"/>
      <c r="AR231" s="311"/>
      <c r="AS231" s="311"/>
      <c r="AT231" s="311"/>
      <c r="AU231" s="311"/>
      <c r="AV231" s="311"/>
      <c r="AW231" s="311"/>
      <c r="AX231" s="311"/>
      <c r="AY231" s="311"/>
      <c r="AZ231" s="311"/>
      <c r="BA231" s="311"/>
      <c r="BB231" s="311"/>
      <c r="BC231" s="311"/>
      <c r="BD231" s="311"/>
      <c r="BE231" s="311"/>
      <c r="BF231" s="311"/>
      <c r="BG231" s="311"/>
      <c r="BH231" s="311"/>
    </row>
    <row r="232" spans="6:60">
      <c r="F232" s="317"/>
      <c r="G232" s="311"/>
      <c r="H232" s="311"/>
      <c r="K232" s="317"/>
      <c r="L232" s="317"/>
      <c r="O232" s="311"/>
      <c r="P232" s="311"/>
      <c r="Q232" s="311"/>
      <c r="R232" s="311"/>
      <c r="S232" s="311"/>
      <c r="T232" s="311"/>
      <c r="U232" s="311"/>
      <c r="V232" s="311"/>
      <c r="X232" s="311"/>
      <c r="Y232" s="311"/>
      <c r="Z232" s="311"/>
      <c r="AA232" s="311"/>
      <c r="AB232" s="311"/>
      <c r="AD232" s="311"/>
      <c r="AE232" s="311"/>
      <c r="AF232" s="311"/>
      <c r="AG232" s="311"/>
      <c r="AH232" s="311"/>
      <c r="AI232" s="311"/>
      <c r="AJ232" s="311"/>
      <c r="AK232" s="311"/>
      <c r="AL232" s="311"/>
      <c r="AM232" s="311"/>
      <c r="AN232" s="311"/>
      <c r="AO232" s="311"/>
      <c r="AP232" s="311"/>
      <c r="AQ232" s="311"/>
      <c r="AR232" s="311"/>
      <c r="AS232" s="311"/>
      <c r="AT232" s="311"/>
      <c r="AU232" s="311"/>
      <c r="AV232" s="311"/>
      <c r="AW232" s="311"/>
      <c r="AX232" s="311"/>
      <c r="AY232" s="311"/>
      <c r="AZ232" s="311"/>
      <c r="BA232" s="311"/>
      <c r="BB232" s="311"/>
      <c r="BC232" s="311"/>
      <c r="BD232" s="311"/>
      <c r="BE232" s="311"/>
      <c r="BF232" s="311"/>
      <c r="BG232" s="311"/>
      <c r="BH232" s="311"/>
    </row>
    <row r="233" spans="6:60">
      <c r="F233" s="317"/>
      <c r="G233" s="311"/>
      <c r="H233" s="311"/>
      <c r="K233" s="317"/>
      <c r="L233" s="317"/>
      <c r="O233" s="311"/>
      <c r="P233" s="311"/>
      <c r="Q233" s="311"/>
      <c r="R233" s="311"/>
      <c r="S233" s="311"/>
      <c r="T233" s="311"/>
      <c r="U233" s="311"/>
      <c r="V233" s="311"/>
      <c r="X233" s="311"/>
      <c r="Y233" s="311"/>
      <c r="Z233" s="311"/>
      <c r="AA233" s="311"/>
      <c r="AB233" s="311"/>
      <c r="AD233" s="311"/>
      <c r="AE233" s="311"/>
      <c r="AF233" s="311"/>
      <c r="AG233" s="311"/>
      <c r="AH233" s="311"/>
      <c r="AI233" s="311"/>
      <c r="AJ233" s="311"/>
      <c r="AK233" s="311"/>
      <c r="AL233" s="311"/>
      <c r="AM233" s="311"/>
      <c r="AN233" s="311"/>
      <c r="AO233" s="311"/>
      <c r="AP233" s="311"/>
      <c r="AQ233" s="311"/>
      <c r="AR233" s="311"/>
      <c r="AS233" s="311"/>
      <c r="AT233" s="311"/>
      <c r="AU233" s="311"/>
      <c r="AV233" s="311"/>
      <c r="AW233" s="311"/>
      <c r="AX233" s="311"/>
      <c r="AY233" s="311"/>
      <c r="AZ233" s="311"/>
      <c r="BA233" s="311"/>
      <c r="BB233" s="311"/>
      <c r="BC233" s="311"/>
      <c r="BD233" s="311"/>
      <c r="BE233" s="311"/>
      <c r="BF233" s="311"/>
      <c r="BG233" s="311"/>
      <c r="BH233" s="311"/>
    </row>
    <row r="234" spans="6:60">
      <c r="F234" s="317"/>
      <c r="G234" s="311"/>
      <c r="H234" s="311"/>
      <c r="K234" s="317"/>
      <c r="L234" s="317"/>
      <c r="O234" s="311"/>
      <c r="P234" s="311"/>
      <c r="Q234" s="311"/>
      <c r="R234" s="311"/>
      <c r="S234" s="311"/>
      <c r="T234" s="311"/>
      <c r="U234" s="311"/>
      <c r="V234" s="311"/>
      <c r="X234" s="311"/>
      <c r="Y234" s="311"/>
      <c r="Z234" s="311"/>
      <c r="AA234" s="311"/>
      <c r="AB234" s="311"/>
      <c r="AD234" s="311"/>
      <c r="AE234" s="311"/>
      <c r="AF234" s="311"/>
      <c r="AG234" s="311"/>
      <c r="AH234" s="311"/>
      <c r="AI234" s="311"/>
      <c r="AJ234" s="311"/>
      <c r="AK234" s="311"/>
      <c r="AL234" s="311"/>
      <c r="AM234" s="311"/>
      <c r="AN234" s="311"/>
      <c r="AO234" s="311"/>
      <c r="AP234" s="311"/>
      <c r="AQ234" s="311"/>
      <c r="AR234" s="311"/>
      <c r="AS234" s="311"/>
      <c r="AT234" s="311"/>
      <c r="AU234" s="311"/>
      <c r="AV234" s="311"/>
      <c r="AW234" s="311"/>
      <c r="AX234" s="311"/>
      <c r="AY234" s="311"/>
      <c r="AZ234" s="311"/>
      <c r="BA234" s="311"/>
      <c r="BB234" s="311"/>
      <c r="BC234" s="311"/>
      <c r="BD234" s="311"/>
      <c r="BE234" s="311"/>
      <c r="BF234" s="311"/>
      <c r="BG234" s="311"/>
      <c r="BH234" s="311"/>
    </row>
    <row r="235" spans="6:60">
      <c r="F235" s="317"/>
      <c r="G235" s="311"/>
      <c r="H235" s="311"/>
      <c r="K235" s="317"/>
      <c r="L235" s="317"/>
      <c r="O235" s="311"/>
      <c r="P235" s="311"/>
      <c r="Q235" s="311"/>
      <c r="R235" s="311"/>
      <c r="S235" s="311"/>
      <c r="T235" s="311"/>
      <c r="U235" s="311"/>
      <c r="V235" s="311"/>
      <c r="X235" s="311"/>
      <c r="Y235" s="311"/>
      <c r="Z235" s="311"/>
      <c r="AA235" s="311"/>
      <c r="AB235" s="311"/>
      <c r="AD235" s="311"/>
      <c r="AE235" s="311"/>
      <c r="AF235" s="311"/>
      <c r="AG235" s="311"/>
      <c r="AH235" s="311"/>
      <c r="AI235" s="311"/>
      <c r="AJ235" s="311"/>
      <c r="AK235" s="311"/>
      <c r="AL235" s="311"/>
      <c r="AM235" s="311"/>
      <c r="AN235" s="311"/>
      <c r="AO235" s="311"/>
      <c r="AP235" s="311"/>
      <c r="AQ235" s="311"/>
      <c r="AR235" s="311"/>
      <c r="AS235" s="311"/>
      <c r="AT235" s="311"/>
      <c r="AU235" s="311"/>
      <c r="AV235" s="311"/>
      <c r="AW235" s="311"/>
      <c r="AX235" s="311"/>
      <c r="AY235" s="311"/>
      <c r="AZ235" s="311"/>
      <c r="BA235" s="311"/>
      <c r="BB235" s="311"/>
      <c r="BC235" s="311"/>
      <c r="BD235" s="311"/>
      <c r="BE235" s="311"/>
      <c r="BF235" s="311"/>
      <c r="BG235" s="311"/>
      <c r="BH235" s="311"/>
    </row>
    <row r="236" spans="6:60">
      <c r="F236" s="317"/>
      <c r="G236" s="311"/>
      <c r="H236" s="311"/>
      <c r="K236" s="317"/>
      <c r="L236" s="317"/>
      <c r="O236" s="311"/>
      <c r="P236" s="311"/>
      <c r="Q236" s="311"/>
      <c r="R236" s="311"/>
      <c r="S236" s="311"/>
      <c r="T236" s="311"/>
      <c r="U236" s="311"/>
      <c r="V236" s="311"/>
      <c r="X236" s="311"/>
      <c r="Y236" s="311"/>
      <c r="Z236" s="311"/>
      <c r="AA236" s="311"/>
      <c r="AB236" s="311"/>
      <c r="AD236" s="311"/>
      <c r="AE236" s="311"/>
      <c r="AF236" s="311"/>
      <c r="AG236" s="311"/>
      <c r="AH236" s="311"/>
      <c r="AI236" s="311"/>
      <c r="AJ236" s="311"/>
      <c r="AK236" s="311"/>
      <c r="AL236" s="311"/>
      <c r="AM236" s="311"/>
      <c r="AN236" s="311"/>
      <c r="AO236" s="311"/>
      <c r="AP236" s="311"/>
      <c r="AQ236" s="311"/>
      <c r="AR236" s="311"/>
      <c r="AS236" s="311"/>
      <c r="AT236" s="311"/>
      <c r="AU236" s="311"/>
      <c r="AV236" s="311"/>
      <c r="AW236" s="311"/>
      <c r="AX236" s="311"/>
      <c r="AY236" s="311"/>
      <c r="AZ236" s="311"/>
      <c r="BA236" s="311"/>
      <c r="BB236" s="311"/>
      <c r="BC236" s="311"/>
      <c r="BD236" s="311"/>
      <c r="BE236" s="311"/>
      <c r="BF236" s="311"/>
      <c r="BG236" s="311"/>
      <c r="BH236" s="311"/>
    </row>
    <row r="237" spans="6:60">
      <c r="F237" s="317"/>
      <c r="G237" s="311"/>
      <c r="H237" s="311"/>
      <c r="K237" s="317"/>
      <c r="L237" s="317"/>
      <c r="O237" s="311"/>
      <c r="P237" s="311"/>
      <c r="Q237" s="311"/>
      <c r="R237" s="311"/>
      <c r="S237" s="311"/>
      <c r="T237" s="311"/>
      <c r="U237" s="311"/>
      <c r="V237" s="311"/>
      <c r="X237" s="311"/>
      <c r="Y237" s="311"/>
      <c r="Z237" s="311"/>
      <c r="AA237" s="311"/>
      <c r="AB237" s="311"/>
      <c r="AD237" s="311"/>
      <c r="AE237" s="311"/>
      <c r="AF237" s="311"/>
      <c r="AG237" s="311"/>
      <c r="AH237" s="311"/>
      <c r="AI237" s="311"/>
      <c r="AJ237" s="311"/>
      <c r="AK237" s="311"/>
      <c r="AL237" s="311"/>
      <c r="AM237" s="311"/>
      <c r="AN237" s="311"/>
      <c r="AO237" s="311"/>
      <c r="AP237" s="311"/>
      <c r="AQ237" s="311"/>
      <c r="AR237" s="311"/>
      <c r="AS237" s="311"/>
      <c r="AT237" s="311"/>
      <c r="AU237" s="311"/>
      <c r="AV237" s="311"/>
      <c r="AW237" s="311"/>
      <c r="AX237" s="311"/>
      <c r="AY237" s="311"/>
      <c r="AZ237" s="311"/>
      <c r="BA237" s="311"/>
      <c r="BB237" s="311"/>
      <c r="BC237" s="311"/>
      <c r="BD237" s="311"/>
      <c r="BE237" s="311"/>
      <c r="BF237" s="311"/>
      <c r="BG237" s="311"/>
      <c r="BH237" s="311"/>
    </row>
    <row r="238" spans="6:60">
      <c r="F238" s="317"/>
      <c r="G238" s="311"/>
      <c r="H238" s="311"/>
      <c r="K238" s="317"/>
      <c r="L238" s="317"/>
      <c r="O238" s="311"/>
      <c r="P238" s="311"/>
      <c r="Q238" s="311"/>
      <c r="R238" s="311"/>
      <c r="S238" s="311"/>
      <c r="T238" s="311"/>
      <c r="U238" s="311"/>
      <c r="V238" s="311"/>
      <c r="X238" s="311"/>
      <c r="Y238" s="311"/>
      <c r="Z238" s="311"/>
      <c r="AA238" s="311"/>
      <c r="AB238" s="311"/>
      <c r="AD238" s="311"/>
      <c r="AE238" s="311"/>
      <c r="AF238" s="311"/>
      <c r="AG238" s="311"/>
      <c r="AH238" s="311"/>
      <c r="AI238" s="311"/>
      <c r="AJ238" s="311"/>
      <c r="AK238" s="311"/>
      <c r="AL238" s="311"/>
      <c r="AM238" s="311"/>
      <c r="AN238" s="311"/>
      <c r="AO238" s="311"/>
      <c r="AP238" s="311"/>
      <c r="AQ238" s="311"/>
      <c r="AR238" s="311"/>
      <c r="AS238" s="311"/>
      <c r="AT238" s="311"/>
      <c r="AU238" s="311"/>
      <c r="AV238" s="311"/>
      <c r="AW238" s="311"/>
      <c r="AX238" s="311"/>
      <c r="AY238" s="311"/>
      <c r="AZ238" s="311"/>
      <c r="BA238" s="311"/>
      <c r="BB238" s="311"/>
      <c r="BC238" s="311"/>
      <c r="BD238" s="311"/>
      <c r="BE238" s="311"/>
      <c r="BF238" s="311"/>
      <c r="BG238" s="311"/>
      <c r="BH238" s="311"/>
    </row>
    <row r="239" spans="6:60">
      <c r="F239" s="317"/>
      <c r="G239" s="311"/>
      <c r="H239" s="311"/>
      <c r="K239" s="317"/>
      <c r="L239" s="317"/>
      <c r="O239" s="311"/>
      <c r="P239" s="311"/>
      <c r="Q239" s="311"/>
      <c r="R239" s="311"/>
      <c r="S239" s="311"/>
      <c r="T239" s="311"/>
      <c r="U239" s="311"/>
      <c r="V239" s="311"/>
      <c r="X239" s="311"/>
      <c r="Y239" s="311"/>
      <c r="Z239" s="311"/>
      <c r="AA239" s="311"/>
      <c r="AB239" s="311"/>
      <c r="AD239" s="311"/>
      <c r="AE239" s="311"/>
      <c r="AF239" s="311"/>
      <c r="AG239" s="311"/>
      <c r="AH239" s="311"/>
      <c r="AI239" s="311"/>
      <c r="AJ239" s="311"/>
      <c r="AK239" s="311"/>
      <c r="AL239" s="311"/>
      <c r="AM239" s="311"/>
      <c r="AN239" s="311"/>
      <c r="AO239" s="311"/>
      <c r="AP239" s="311"/>
      <c r="AQ239" s="311"/>
      <c r="AR239" s="311"/>
      <c r="AS239" s="311"/>
      <c r="AT239" s="311"/>
      <c r="AU239" s="311"/>
      <c r="AV239" s="311"/>
      <c r="AW239" s="311"/>
      <c r="AX239" s="311"/>
      <c r="AY239" s="311"/>
      <c r="AZ239" s="311"/>
      <c r="BA239" s="311"/>
      <c r="BB239" s="311"/>
      <c r="BC239" s="311"/>
      <c r="BD239" s="311"/>
      <c r="BE239" s="311"/>
      <c r="BF239" s="311"/>
      <c r="BG239" s="311"/>
      <c r="BH239" s="311"/>
    </row>
    <row r="240" spans="6:60">
      <c r="F240" s="317"/>
      <c r="G240" s="311"/>
      <c r="H240" s="311"/>
      <c r="K240" s="317"/>
      <c r="L240" s="317"/>
      <c r="O240" s="311"/>
      <c r="P240" s="311"/>
      <c r="Q240" s="311"/>
      <c r="R240" s="311"/>
      <c r="S240" s="311"/>
      <c r="T240" s="311"/>
      <c r="U240" s="311"/>
      <c r="V240" s="311"/>
      <c r="X240" s="311"/>
      <c r="Y240" s="311"/>
      <c r="Z240" s="311"/>
      <c r="AA240" s="311"/>
      <c r="AB240" s="311"/>
      <c r="AD240" s="311"/>
      <c r="AE240" s="311"/>
      <c r="AF240" s="311"/>
      <c r="AG240" s="311"/>
      <c r="AH240" s="311"/>
      <c r="AI240" s="311"/>
      <c r="AJ240" s="311"/>
      <c r="AK240" s="311"/>
      <c r="AL240" s="311"/>
      <c r="AM240" s="311"/>
      <c r="AN240" s="311"/>
      <c r="AO240" s="311"/>
      <c r="AP240" s="311"/>
      <c r="AQ240" s="311"/>
      <c r="AR240" s="311"/>
      <c r="AS240" s="311"/>
      <c r="AT240" s="311"/>
      <c r="AU240" s="311"/>
      <c r="AV240" s="311"/>
      <c r="AW240" s="311"/>
      <c r="AX240" s="311"/>
      <c r="AY240" s="311"/>
      <c r="AZ240" s="311"/>
      <c r="BA240" s="311"/>
      <c r="BB240" s="311"/>
      <c r="BC240" s="311"/>
      <c r="BD240" s="311"/>
      <c r="BE240" s="311"/>
      <c r="BF240" s="311"/>
      <c r="BG240" s="311"/>
      <c r="BH240" s="311"/>
    </row>
    <row r="241" spans="6:60">
      <c r="F241" s="317"/>
      <c r="G241" s="311"/>
      <c r="H241" s="311"/>
      <c r="K241" s="317"/>
      <c r="L241" s="317"/>
      <c r="O241" s="311"/>
      <c r="P241" s="311"/>
      <c r="Q241" s="311"/>
      <c r="R241" s="311"/>
      <c r="S241" s="311"/>
      <c r="T241" s="311"/>
      <c r="U241" s="311"/>
      <c r="V241" s="311"/>
      <c r="X241" s="311"/>
      <c r="Y241" s="311"/>
      <c r="Z241" s="311"/>
      <c r="AA241" s="311"/>
      <c r="AB241" s="311"/>
      <c r="AD241" s="311"/>
      <c r="AE241" s="311"/>
      <c r="AF241" s="311"/>
      <c r="AG241" s="311"/>
      <c r="AH241" s="311"/>
      <c r="AI241" s="311"/>
      <c r="AJ241" s="311"/>
      <c r="AK241" s="311"/>
      <c r="AL241" s="311"/>
      <c r="AM241" s="311"/>
      <c r="AN241" s="311"/>
      <c r="AO241" s="311"/>
      <c r="AP241" s="311"/>
      <c r="AQ241" s="311"/>
      <c r="AR241" s="311"/>
      <c r="AS241" s="311"/>
      <c r="AT241" s="311"/>
      <c r="AU241" s="311"/>
      <c r="AV241" s="311"/>
      <c r="AW241" s="311"/>
      <c r="AX241" s="311"/>
      <c r="AY241" s="311"/>
      <c r="AZ241" s="311"/>
      <c r="BA241" s="311"/>
      <c r="BB241" s="311"/>
      <c r="BC241" s="311"/>
      <c r="BD241" s="311"/>
      <c r="BE241" s="311"/>
      <c r="BF241" s="311"/>
      <c r="BG241" s="311"/>
      <c r="BH241" s="311"/>
    </row>
    <row r="242" spans="6:60">
      <c r="F242" s="317"/>
      <c r="G242" s="311"/>
      <c r="H242" s="311"/>
      <c r="K242" s="317"/>
      <c r="L242" s="317"/>
      <c r="O242" s="311"/>
      <c r="P242" s="311"/>
      <c r="Q242" s="311"/>
      <c r="R242" s="311"/>
      <c r="S242" s="311"/>
      <c r="T242" s="311"/>
      <c r="U242" s="311"/>
      <c r="V242" s="311"/>
      <c r="X242" s="311"/>
      <c r="Y242" s="311"/>
      <c r="Z242" s="311"/>
      <c r="AA242" s="311"/>
      <c r="AB242" s="311"/>
      <c r="AD242" s="311"/>
      <c r="AE242" s="311"/>
      <c r="AF242" s="311"/>
      <c r="AG242" s="311"/>
      <c r="AH242" s="311"/>
      <c r="AI242" s="311"/>
      <c r="AJ242" s="311"/>
      <c r="AK242" s="311"/>
      <c r="AL242" s="311"/>
      <c r="AM242" s="311"/>
      <c r="AN242" s="311"/>
      <c r="AO242" s="311"/>
      <c r="AP242" s="311"/>
      <c r="AQ242" s="311"/>
      <c r="AR242" s="311"/>
      <c r="AS242" s="311"/>
      <c r="AT242" s="311"/>
      <c r="AU242" s="311"/>
      <c r="AV242" s="311"/>
      <c r="AW242" s="311"/>
      <c r="AX242" s="311"/>
      <c r="AY242" s="311"/>
      <c r="AZ242" s="311"/>
      <c r="BA242" s="311"/>
      <c r="BB242" s="311"/>
      <c r="BC242" s="311"/>
      <c r="BD242" s="311"/>
      <c r="BE242" s="311"/>
      <c r="BF242" s="311"/>
      <c r="BG242" s="311"/>
      <c r="BH242" s="311"/>
    </row>
    <row r="243" spans="6:60">
      <c r="F243" s="317"/>
      <c r="G243" s="311"/>
      <c r="H243" s="311"/>
      <c r="K243" s="317"/>
      <c r="L243" s="317"/>
      <c r="O243" s="311"/>
      <c r="P243" s="311"/>
      <c r="Q243" s="311"/>
      <c r="R243" s="311"/>
      <c r="S243" s="311"/>
      <c r="T243" s="311"/>
      <c r="U243" s="311"/>
      <c r="V243" s="311"/>
      <c r="X243" s="311"/>
      <c r="Y243" s="311"/>
      <c r="Z243" s="311"/>
      <c r="AA243" s="311"/>
      <c r="AB243" s="311"/>
      <c r="AD243" s="311"/>
      <c r="AE243" s="311"/>
      <c r="AF243" s="311"/>
      <c r="AG243" s="311"/>
      <c r="AH243" s="311"/>
      <c r="AI243" s="311"/>
      <c r="AJ243" s="311"/>
      <c r="AK243" s="311"/>
      <c r="AL243" s="311"/>
      <c r="AM243" s="311"/>
      <c r="AN243" s="311"/>
      <c r="AO243" s="311"/>
      <c r="AP243" s="311"/>
      <c r="AQ243" s="311"/>
      <c r="AR243" s="311"/>
      <c r="AS243" s="311"/>
      <c r="AT243" s="311"/>
      <c r="AU243" s="311"/>
      <c r="AV243" s="311"/>
      <c r="AW243" s="311"/>
      <c r="AX243" s="311"/>
      <c r="AY243" s="311"/>
      <c r="AZ243" s="311"/>
      <c r="BA243" s="311"/>
      <c r="BB243" s="311"/>
      <c r="BC243" s="311"/>
      <c r="BD243" s="311"/>
      <c r="BE243" s="311"/>
      <c r="BF243" s="311"/>
      <c r="BG243" s="311"/>
      <c r="BH243" s="311"/>
    </row>
    <row r="244" spans="6:60">
      <c r="F244" s="317"/>
      <c r="G244" s="311"/>
      <c r="H244" s="311"/>
      <c r="K244" s="317"/>
      <c r="L244" s="317"/>
      <c r="O244" s="311"/>
      <c r="P244" s="311"/>
      <c r="Q244" s="311"/>
      <c r="R244" s="311"/>
      <c r="S244" s="311"/>
      <c r="T244" s="311"/>
      <c r="U244" s="311"/>
      <c r="V244" s="311"/>
      <c r="X244" s="311"/>
      <c r="Y244" s="311"/>
      <c r="Z244" s="311"/>
      <c r="AA244" s="311"/>
      <c r="AB244" s="311"/>
      <c r="AD244" s="311"/>
      <c r="AE244" s="311"/>
      <c r="AF244" s="311"/>
      <c r="AG244" s="311"/>
      <c r="AH244" s="311"/>
      <c r="AI244" s="311"/>
      <c r="AJ244" s="311"/>
      <c r="AK244" s="311"/>
      <c r="AL244" s="311"/>
      <c r="AM244" s="311"/>
      <c r="AN244" s="311"/>
      <c r="AO244" s="311"/>
      <c r="AP244" s="311"/>
      <c r="AQ244" s="311"/>
      <c r="AR244" s="311"/>
      <c r="AS244" s="311"/>
      <c r="AT244" s="311"/>
      <c r="AU244" s="311"/>
      <c r="AV244" s="311"/>
      <c r="AW244" s="311"/>
      <c r="AX244" s="311"/>
      <c r="AY244" s="311"/>
      <c r="AZ244" s="311"/>
      <c r="BA244" s="311"/>
      <c r="BB244" s="311"/>
      <c r="BC244" s="311"/>
      <c r="BD244" s="311"/>
      <c r="BE244" s="311"/>
      <c r="BF244" s="311"/>
      <c r="BG244" s="311"/>
      <c r="BH244" s="311"/>
    </row>
    <row r="245" spans="6:60">
      <c r="F245" s="317"/>
      <c r="G245" s="311"/>
      <c r="H245" s="311"/>
      <c r="K245" s="317"/>
      <c r="L245" s="317"/>
      <c r="O245" s="311"/>
      <c r="P245" s="311"/>
      <c r="Q245" s="311"/>
      <c r="R245" s="311"/>
      <c r="S245" s="311"/>
      <c r="T245" s="311"/>
      <c r="U245" s="311"/>
      <c r="V245" s="311"/>
      <c r="X245" s="311"/>
      <c r="Y245" s="311"/>
      <c r="Z245" s="311"/>
      <c r="AA245" s="311"/>
      <c r="AB245" s="311"/>
      <c r="AD245" s="311"/>
      <c r="AE245" s="311"/>
      <c r="AF245" s="311"/>
      <c r="AG245" s="311"/>
      <c r="AH245" s="311"/>
      <c r="AI245" s="311"/>
      <c r="AJ245" s="311"/>
      <c r="AK245" s="311"/>
      <c r="AL245" s="311"/>
      <c r="AM245" s="311"/>
      <c r="AN245" s="311"/>
      <c r="AO245" s="311"/>
      <c r="AP245" s="311"/>
      <c r="AQ245" s="311"/>
      <c r="AR245" s="311"/>
      <c r="AS245" s="311"/>
      <c r="AT245" s="311"/>
      <c r="AU245" s="311"/>
      <c r="AV245" s="311"/>
      <c r="AW245" s="311"/>
      <c r="AX245" s="311"/>
      <c r="AY245" s="311"/>
      <c r="AZ245" s="311"/>
      <c r="BA245" s="311"/>
      <c r="BB245" s="311"/>
      <c r="BC245" s="311"/>
      <c r="BD245" s="311"/>
      <c r="BE245" s="311"/>
      <c r="BF245" s="311"/>
      <c r="BG245" s="311"/>
      <c r="BH245" s="311"/>
    </row>
    <row r="246" spans="6:60">
      <c r="F246" s="317"/>
      <c r="G246" s="311"/>
      <c r="H246" s="311"/>
      <c r="K246" s="317"/>
      <c r="L246" s="317"/>
      <c r="O246" s="311"/>
      <c r="P246" s="311"/>
      <c r="Q246" s="311"/>
      <c r="R246" s="311"/>
      <c r="S246" s="311"/>
      <c r="T246" s="311"/>
      <c r="U246" s="311"/>
      <c r="V246" s="311"/>
      <c r="X246" s="311"/>
      <c r="Y246" s="311"/>
      <c r="Z246" s="311"/>
      <c r="AA246" s="311"/>
      <c r="AB246" s="311"/>
      <c r="AD246" s="311"/>
      <c r="AE246" s="311"/>
      <c r="AF246" s="311"/>
      <c r="AG246" s="311"/>
      <c r="AH246" s="311"/>
      <c r="AI246" s="311"/>
      <c r="AJ246" s="311"/>
      <c r="AK246" s="311"/>
      <c r="AL246" s="311"/>
      <c r="AM246" s="311"/>
      <c r="AN246" s="311"/>
      <c r="AO246" s="311"/>
      <c r="AP246" s="311"/>
      <c r="AQ246" s="311"/>
      <c r="AR246" s="311"/>
      <c r="AS246" s="311"/>
      <c r="AT246" s="311"/>
      <c r="AU246" s="311"/>
      <c r="AV246" s="311"/>
      <c r="AW246" s="311"/>
      <c r="AX246" s="311"/>
      <c r="AY246" s="311"/>
      <c r="AZ246" s="311"/>
      <c r="BA246" s="311"/>
      <c r="BB246" s="311"/>
      <c r="BC246" s="311"/>
      <c r="BD246" s="311"/>
      <c r="BE246" s="311"/>
      <c r="BF246" s="311"/>
      <c r="BG246" s="311"/>
      <c r="BH246" s="311"/>
    </row>
    <row r="247" spans="6:60">
      <c r="F247" s="317"/>
      <c r="G247" s="311"/>
      <c r="H247" s="311"/>
      <c r="K247" s="317"/>
      <c r="L247" s="317"/>
      <c r="O247" s="311"/>
      <c r="P247" s="311"/>
      <c r="Q247" s="311"/>
      <c r="R247" s="311"/>
      <c r="S247" s="311"/>
      <c r="T247" s="311"/>
      <c r="U247" s="311"/>
      <c r="V247" s="311"/>
      <c r="X247" s="311"/>
      <c r="Y247" s="311"/>
      <c r="Z247" s="311"/>
      <c r="AA247" s="311"/>
      <c r="AB247" s="311"/>
      <c r="AD247" s="311"/>
      <c r="AE247" s="311"/>
      <c r="AF247" s="311"/>
      <c r="AG247" s="311"/>
      <c r="AH247" s="311"/>
      <c r="AI247" s="311"/>
      <c r="AJ247" s="311"/>
      <c r="AK247" s="311"/>
      <c r="AL247" s="311"/>
      <c r="AM247" s="311"/>
      <c r="AN247" s="311"/>
      <c r="AO247" s="311"/>
      <c r="AP247" s="311"/>
      <c r="AQ247" s="311"/>
      <c r="AR247" s="311"/>
      <c r="AS247" s="311"/>
      <c r="AT247" s="311"/>
      <c r="AU247" s="311"/>
      <c r="AV247" s="311"/>
      <c r="AW247" s="311"/>
      <c r="AX247" s="311"/>
      <c r="AY247" s="311"/>
      <c r="AZ247" s="311"/>
      <c r="BA247" s="311"/>
      <c r="BB247" s="311"/>
      <c r="BC247" s="311"/>
      <c r="BD247" s="311"/>
      <c r="BE247" s="311"/>
      <c r="BF247" s="311"/>
      <c r="BG247" s="311"/>
      <c r="BH247" s="311"/>
    </row>
    <row r="248" spans="6:60">
      <c r="F248" s="317"/>
      <c r="G248" s="311"/>
      <c r="H248" s="311"/>
      <c r="K248" s="317"/>
      <c r="L248" s="317"/>
      <c r="O248" s="311"/>
      <c r="P248" s="311"/>
      <c r="Q248" s="311"/>
      <c r="R248" s="311"/>
      <c r="S248" s="311"/>
      <c r="T248" s="311"/>
      <c r="U248" s="311"/>
      <c r="V248" s="311"/>
      <c r="X248" s="311"/>
      <c r="Y248" s="311"/>
      <c r="Z248" s="311"/>
      <c r="AA248" s="311"/>
      <c r="AB248" s="311"/>
      <c r="AD248" s="311"/>
      <c r="AE248" s="311"/>
      <c r="AF248" s="311"/>
      <c r="AG248" s="311"/>
      <c r="AH248" s="311"/>
      <c r="AI248" s="311"/>
      <c r="AJ248" s="311"/>
      <c r="AK248" s="311"/>
      <c r="AL248" s="311"/>
      <c r="AM248" s="311"/>
      <c r="AN248" s="311"/>
      <c r="AO248" s="311"/>
      <c r="AP248" s="311"/>
      <c r="AQ248" s="311"/>
      <c r="AR248" s="311"/>
      <c r="AS248" s="311"/>
      <c r="AT248" s="311"/>
      <c r="AU248" s="311"/>
      <c r="AV248" s="311"/>
      <c r="AW248" s="311"/>
      <c r="AX248" s="311"/>
      <c r="AY248" s="311"/>
      <c r="AZ248" s="311"/>
      <c r="BA248" s="311"/>
      <c r="BB248" s="311"/>
      <c r="BC248" s="311"/>
      <c r="BD248" s="311"/>
      <c r="BE248" s="311"/>
      <c r="BF248" s="311"/>
      <c r="BG248" s="311"/>
      <c r="BH248" s="311"/>
    </row>
    <row r="249" spans="6:60">
      <c r="F249" s="317"/>
      <c r="G249" s="311"/>
      <c r="H249" s="311"/>
      <c r="K249" s="317"/>
      <c r="L249" s="317"/>
      <c r="O249" s="311"/>
      <c r="P249" s="311"/>
      <c r="Q249" s="311"/>
      <c r="R249" s="311"/>
      <c r="S249" s="311"/>
      <c r="T249" s="311"/>
      <c r="U249" s="311"/>
      <c r="V249" s="311"/>
      <c r="X249" s="311"/>
      <c r="Y249" s="311"/>
      <c r="Z249" s="311"/>
      <c r="AA249" s="311"/>
      <c r="AB249" s="311"/>
      <c r="AD249" s="311"/>
      <c r="AE249" s="311"/>
      <c r="AF249" s="311"/>
      <c r="AG249" s="311"/>
      <c r="AH249" s="311"/>
      <c r="AI249" s="311"/>
      <c r="AJ249" s="311"/>
      <c r="AK249" s="311"/>
      <c r="AL249" s="311"/>
      <c r="AM249" s="311"/>
      <c r="AN249" s="311"/>
      <c r="AO249" s="311"/>
      <c r="AP249" s="311"/>
      <c r="AQ249" s="311"/>
      <c r="AR249" s="311"/>
      <c r="AS249" s="311"/>
      <c r="AT249" s="311"/>
      <c r="AU249" s="311"/>
      <c r="AV249" s="311"/>
      <c r="AW249" s="311"/>
      <c r="AX249" s="311"/>
      <c r="AY249" s="311"/>
      <c r="AZ249" s="311"/>
      <c r="BA249" s="311"/>
      <c r="BB249" s="311"/>
      <c r="BC249" s="311"/>
      <c r="BD249" s="311"/>
      <c r="BE249" s="311"/>
      <c r="BF249" s="311"/>
      <c r="BG249" s="311"/>
      <c r="BH249" s="311"/>
    </row>
    <row r="250" spans="6:60">
      <c r="F250" s="317"/>
      <c r="G250" s="311"/>
      <c r="H250" s="311"/>
      <c r="K250" s="317"/>
      <c r="L250" s="317"/>
      <c r="O250" s="311"/>
      <c r="P250" s="311"/>
      <c r="Q250" s="311"/>
      <c r="R250" s="311"/>
      <c r="S250" s="311"/>
      <c r="T250" s="311"/>
      <c r="U250" s="311"/>
      <c r="V250" s="311"/>
      <c r="X250" s="311"/>
      <c r="Y250" s="311"/>
      <c r="Z250" s="311"/>
      <c r="AA250" s="311"/>
      <c r="AB250" s="311"/>
      <c r="AD250" s="311"/>
      <c r="AE250" s="311"/>
      <c r="AF250" s="311"/>
      <c r="AG250" s="311"/>
      <c r="AH250" s="311"/>
      <c r="AI250" s="311"/>
      <c r="AJ250" s="311"/>
      <c r="AK250" s="311"/>
      <c r="AL250" s="311"/>
      <c r="AM250" s="311"/>
      <c r="AN250" s="311"/>
      <c r="AO250" s="311"/>
      <c r="AP250" s="311"/>
      <c r="AQ250" s="311"/>
      <c r="AR250" s="311"/>
      <c r="AS250" s="311"/>
      <c r="AT250" s="311"/>
      <c r="AU250" s="311"/>
      <c r="AV250" s="311"/>
      <c r="AW250" s="311"/>
      <c r="AX250" s="311"/>
      <c r="AY250" s="311"/>
      <c r="AZ250" s="311"/>
      <c r="BA250" s="311"/>
      <c r="BB250" s="311"/>
      <c r="BC250" s="311"/>
      <c r="BD250" s="311"/>
      <c r="BE250" s="311"/>
      <c r="BF250" s="311"/>
      <c r="BG250" s="311"/>
      <c r="BH250" s="311"/>
    </row>
    <row r="251" spans="6:60">
      <c r="F251" s="317"/>
      <c r="G251" s="311"/>
      <c r="H251" s="311"/>
      <c r="K251" s="317"/>
      <c r="L251" s="317"/>
      <c r="O251" s="311"/>
      <c r="P251" s="311"/>
      <c r="Q251" s="311"/>
      <c r="R251" s="311"/>
      <c r="S251" s="311"/>
      <c r="T251" s="311"/>
      <c r="U251" s="311"/>
      <c r="V251" s="311"/>
      <c r="X251" s="311"/>
      <c r="Y251" s="311"/>
      <c r="Z251" s="311"/>
      <c r="AA251" s="311"/>
      <c r="AB251" s="311"/>
      <c r="AD251" s="311"/>
      <c r="AE251" s="311"/>
      <c r="AF251" s="311"/>
      <c r="AG251" s="311"/>
      <c r="AH251" s="311"/>
      <c r="AI251" s="311"/>
      <c r="AJ251" s="311"/>
      <c r="AK251" s="311"/>
      <c r="AL251" s="311"/>
      <c r="AM251" s="311"/>
      <c r="AN251" s="311"/>
      <c r="AO251" s="311"/>
      <c r="AP251" s="311"/>
      <c r="AQ251" s="311"/>
      <c r="AR251" s="311"/>
      <c r="AS251" s="311"/>
      <c r="AT251" s="311"/>
      <c r="AU251" s="311"/>
      <c r="AV251" s="311"/>
      <c r="AW251" s="311"/>
      <c r="AX251" s="311"/>
      <c r="AY251" s="311"/>
      <c r="AZ251" s="311"/>
      <c r="BA251" s="311"/>
      <c r="BB251" s="311"/>
      <c r="BC251" s="311"/>
      <c r="BD251" s="311"/>
      <c r="BE251" s="311"/>
      <c r="BF251" s="311"/>
      <c r="BG251" s="311"/>
      <c r="BH251" s="311"/>
    </row>
    <row r="252" spans="6:60">
      <c r="F252" s="317"/>
      <c r="G252" s="311"/>
      <c r="H252" s="311"/>
      <c r="K252" s="317"/>
      <c r="L252" s="317"/>
      <c r="O252" s="311"/>
      <c r="P252" s="311"/>
      <c r="Q252" s="311"/>
      <c r="R252" s="311"/>
      <c r="S252" s="311"/>
      <c r="T252" s="311"/>
      <c r="U252" s="311"/>
      <c r="V252" s="311"/>
      <c r="X252" s="311"/>
      <c r="Y252" s="311"/>
      <c r="Z252" s="311"/>
      <c r="AA252" s="311"/>
      <c r="AB252" s="311"/>
      <c r="AD252" s="311"/>
      <c r="AE252" s="311"/>
      <c r="AF252" s="311"/>
      <c r="AG252" s="311"/>
      <c r="AH252" s="311"/>
      <c r="AI252" s="311"/>
      <c r="AJ252" s="311"/>
      <c r="AK252" s="311"/>
      <c r="AL252" s="311"/>
      <c r="AM252" s="311"/>
      <c r="AN252" s="311"/>
      <c r="AO252" s="311"/>
      <c r="AP252" s="311"/>
      <c r="AQ252" s="311"/>
      <c r="AR252" s="311"/>
      <c r="AS252" s="311"/>
      <c r="AT252" s="311"/>
      <c r="AU252" s="311"/>
      <c r="AV252" s="311"/>
      <c r="AW252" s="311"/>
      <c r="AX252" s="311"/>
      <c r="AY252" s="311"/>
      <c r="AZ252" s="311"/>
      <c r="BA252" s="311"/>
      <c r="BB252" s="311"/>
      <c r="BC252" s="311"/>
      <c r="BD252" s="311"/>
      <c r="BE252" s="311"/>
      <c r="BF252" s="311"/>
      <c r="BG252" s="311"/>
      <c r="BH252" s="311"/>
    </row>
    <row r="253" spans="6:60">
      <c r="F253" s="317"/>
      <c r="G253" s="311"/>
      <c r="H253" s="311"/>
      <c r="K253" s="317"/>
      <c r="L253" s="317"/>
      <c r="O253" s="311"/>
      <c r="P253" s="311"/>
      <c r="Q253" s="311"/>
      <c r="R253" s="311"/>
      <c r="S253" s="311"/>
      <c r="T253" s="311"/>
      <c r="U253" s="311"/>
      <c r="V253" s="311"/>
      <c r="X253" s="311"/>
      <c r="Y253" s="311"/>
      <c r="Z253" s="311"/>
      <c r="AA253" s="311"/>
      <c r="AB253" s="311"/>
      <c r="AD253" s="311"/>
      <c r="AE253" s="311"/>
      <c r="AF253" s="311"/>
      <c r="AG253" s="311"/>
      <c r="AH253" s="311"/>
      <c r="AI253" s="311"/>
      <c r="AJ253" s="311"/>
      <c r="AK253" s="311"/>
      <c r="AL253" s="311"/>
      <c r="AM253" s="311"/>
      <c r="AN253" s="311"/>
      <c r="AO253" s="311"/>
      <c r="AP253" s="311"/>
      <c r="AQ253" s="311"/>
      <c r="AR253" s="311"/>
      <c r="AS253" s="311"/>
      <c r="AT253" s="311"/>
      <c r="AU253" s="311"/>
      <c r="AV253" s="311"/>
      <c r="AW253" s="311"/>
      <c r="AX253" s="311"/>
      <c r="AY253" s="311"/>
      <c r="AZ253" s="311"/>
      <c r="BA253" s="311"/>
      <c r="BB253" s="311"/>
      <c r="BC253" s="311"/>
      <c r="BD253" s="311"/>
      <c r="BE253" s="311"/>
      <c r="BF253" s="311"/>
      <c r="BG253" s="311"/>
      <c r="BH253" s="311"/>
    </row>
    <row r="254" spans="6:60">
      <c r="F254" s="317"/>
      <c r="G254" s="311"/>
      <c r="H254" s="311"/>
      <c r="K254" s="317"/>
      <c r="L254" s="317"/>
      <c r="O254" s="311"/>
      <c r="P254" s="311"/>
      <c r="Q254" s="311"/>
      <c r="R254" s="311"/>
      <c r="S254" s="311"/>
      <c r="T254" s="311"/>
      <c r="U254" s="311"/>
      <c r="V254" s="311"/>
      <c r="X254" s="311"/>
      <c r="Y254" s="311"/>
      <c r="Z254" s="311"/>
      <c r="AA254" s="311"/>
      <c r="AB254" s="311"/>
      <c r="AD254" s="311"/>
      <c r="AE254" s="311"/>
      <c r="AF254" s="311"/>
      <c r="AG254" s="311"/>
      <c r="AH254" s="311"/>
      <c r="AI254" s="311"/>
      <c r="AJ254" s="311"/>
      <c r="AK254" s="311"/>
      <c r="AL254" s="311"/>
      <c r="AM254" s="311"/>
      <c r="AN254" s="311"/>
      <c r="AO254" s="311"/>
      <c r="AP254" s="311"/>
      <c r="AQ254" s="311"/>
      <c r="AR254" s="311"/>
      <c r="AS254" s="311"/>
      <c r="AT254" s="311"/>
      <c r="AU254" s="311"/>
      <c r="AV254" s="311"/>
      <c r="AW254" s="311"/>
      <c r="AX254" s="311"/>
      <c r="AY254" s="311"/>
      <c r="AZ254" s="311"/>
      <c r="BA254" s="311"/>
      <c r="BB254" s="311"/>
      <c r="BC254" s="311"/>
      <c r="BD254" s="311"/>
      <c r="BE254" s="311"/>
      <c r="BF254" s="311"/>
      <c r="BG254" s="311"/>
      <c r="BH254" s="311"/>
    </row>
    <row r="255" spans="6:60">
      <c r="F255" s="317"/>
      <c r="G255" s="311"/>
      <c r="H255" s="311"/>
      <c r="K255" s="317"/>
      <c r="L255" s="317"/>
      <c r="O255" s="311"/>
      <c r="P255" s="311"/>
      <c r="Q255" s="311"/>
      <c r="R255" s="311"/>
      <c r="S255" s="311"/>
      <c r="T255" s="311"/>
      <c r="U255" s="311"/>
      <c r="V255" s="311"/>
      <c r="X255" s="311"/>
      <c r="Y255" s="311"/>
      <c r="Z255" s="311"/>
      <c r="AA255" s="311"/>
      <c r="AB255" s="311"/>
      <c r="AD255" s="311"/>
      <c r="AE255" s="311"/>
      <c r="AF255" s="311"/>
      <c r="AG255" s="311"/>
      <c r="AH255" s="311"/>
      <c r="AI255" s="311"/>
      <c r="AJ255" s="311"/>
      <c r="AK255" s="311"/>
      <c r="AL255" s="311"/>
      <c r="AM255" s="311"/>
      <c r="AN255" s="311"/>
      <c r="AO255" s="311"/>
      <c r="AP255" s="311"/>
      <c r="AQ255" s="311"/>
      <c r="AR255" s="311"/>
      <c r="AS255" s="311"/>
      <c r="AT255" s="311"/>
      <c r="AU255" s="311"/>
      <c r="AV255" s="311"/>
      <c r="AW255" s="311"/>
      <c r="AX255" s="311"/>
      <c r="AY255" s="311"/>
      <c r="AZ255" s="311"/>
      <c r="BA255" s="311"/>
      <c r="BB255" s="311"/>
      <c r="BC255" s="311"/>
      <c r="BD255" s="311"/>
      <c r="BE255" s="311"/>
      <c r="BF255" s="311"/>
      <c r="BG255" s="311"/>
      <c r="BH255" s="311"/>
    </row>
    <row r="256" spans="6:60">
      <c r="F256" s="317"/>
      <c r="G256" s="311"/>
      <c r="H256" s="311"/>
      <c r="K256" s="317"/>
      <c r="L256" s="317"/>
      <c r="O256" s="311"/>
      <c r="P256" s="311"/>
      <c r="Q256" s="311"/>
      <c r="R256" s="311"/>
      <c r="S256" s="311"/>
      <c r="T256" s="311"/>
      <c r="U256" s="311"/>
      <c r="V256" s="311"/>
      <c r="X256" s="311"/>
      <c r="Y256" s="311"/>
      <c r="Z256" s="311"/>
      <c r="AA256" s="311"/>
      <c r="AB256" s="311"/>
      <c r="AD256" s="311"/>
      <c r="AE256" s="311"/>
      <c r="AF256" s="311"/>
      <c r="AG256" s="311"/>
      <c r="AH256" s="311"/>
      <c r="AI256" s="311"/>
      <c r="AJ256" s="311"/>
      <c r="AK256" s="311"/>
      <c r="AL256" s="311"/>
      <c r="AM256" s="311"/>
      <c r="AN256" s="311"/>
      <c r="AO256" s="311"/>
      <c r="AP256" s="311"/>
      <c r="AQ256" s="311"/>
      <c r="AR256" s="311"/>
      <c r="AS256" s="311"/>
      <c r="AT256" s="311"/>
      <c r="AU256" s="311"/>
      <c r="AV256" s="311"/>
      <c r="AW256" s="311"/>
      <c r="AX256" s="311"/>
      <c r="AY256" s="311"/>
      <c r="AZ256" s="311"/>
      <c r="BA256" s="311"/>
      <c r="BB256" s="311"/>
      <c r="BC256" s="311"/>
      <c r="BD256" s="311"/>
      <c r="BE256" s="311"/>
      <c r="BF256" s="311"/>
      <c r="BG256" s="311"/>
      <c r="BH256" s="311"/>
    </row>
    <row r="257" spans="6:60">
      <c r="F257" s="317"/>
      <c r="G257" s="311"/>
      <c r="H257" s="311"/>
      <c r="K257" s="317"/>
      <c r="L257" s="317"/>
      <c r="O257" s="311"/>
      <c r="P257" s="311"/>
      <c r="Q257" s="311"/>
      <c r="R257" s="311"/>
      <c r="S257" s="311"/>
      <c r="T257" s="311"/>
      <c r="U257" s="311"/>
      <c r="V257" s="311"/>
      <c r="X257" s="311"/>
      <c r="Y257" s="311"/>
      <c r="Z257" s="311"/>
      <c r="AA257" s="311"/>
      <c r="AB257" s="311"/>
      <c r="AD257" s="311"/>
      <c r="AE257" s="311"/>
      <c r="AF257" s="311"/>
      <c r="AG257" s="311"/>
      <c r="AH257" s="311"/>
      <c r="AI257" s="311"/>
      <c r="AJ257" s="311"/>
      <c r="AK257" s="311"/>
      <c r="AL257" s="311"/>
      <c r="AM257" s="311"/>
      <c r="AN257" s="311"/>
      <c r="AO257" s="311"/>
      <c r="AP257" s="311"/>
      <c r="AQ257" s="311"/>
      <c r="AR257" s="311"/>
      <c r="AS257" s="311"/>
      <c r="AT257" s="311"/>
      <c r="AU257" s="311"/>
      <c r="AV257" s="311"/>
      <c r="AW257" s="311"/>
      <c r="AX257" s="311"/>
      <c r="AY257" s="311"/>
      <c r="AZ257" s="311"/>
      <c r="BA257" s="311"/>
      <c r="BB257" s="311"/>
      <c r="BC257" s="311"/>
      <c r="BD257" s="311"/>
      <c r="BE257" s="311"/>
      <c r="BF257" s="311"/>
      <c r="BG257" s="311"/>
      <c r="BH257" s="311"/>
    </row>
    <row r="258" spans="6:60">
      <c r="F258" s="317"/>
      <c r="G258" s="311"/>
      <c r="H258" s="311"/>
      <c r="K258" s="317"/>
      <c r="L258" s="317"/>
      <c r="O258" s="311"/>
      <c r="P258" s="311"/>
      <c r="Q258" s="311"/>
      <c r="R258" s="311"/>
      <c r="S258" s="311"/>
      <c r="T258" s="311"/>
      <c r="U258" s="311"/>
      <c r="V258" s="311"/>
      <c r="X258" s="311"/>
      <c r="Y258" s="311"/>
      <c r="Z258" s="311"/>
      <c r="AA258" s="311"/>
      <c r="AB258" s="311"/>
      <c r="AD258" s="311"/>
      <c r="AE258" s="311"/>
      <c r="AF258" s="311"/>
      <c r="AG258" s="311"/>
      <c r="AH258" s="311"/>
      <c r="AI258" s="311"/>
      <c r="AJ258" s="311"/>
      <c r="AK258" s="311"/>
      <c r="AL258" s="311"/>
      <c r="AM258" s="311"/>
      <c r="AN258" s="311"/>
      <c r="AO258" s="311"/>
      <c r="AP258" s="311"/>
      <c r="AQ258" s="311"/>
      <c r="AR258" s="311"/>
      <c r="AS258" s="311"/>
      <c r="AT258" s="311"/>
      <c r="AU258" s="311"/>
      <c r="AV258" s="311"/>
      <c r="AW258" s="311"/>
      <c r="AX258" s="311"/>
      <c r="AY258" s="311"/>
      <c r="AZ258" s="311"/>
      <c r="BA258" s="311"/>
      <c r="BB258" s="311"/>
      <c r="BC258" s="311"/>
      <c r="BD258" s="311"/>
      <c r="BE258" s="311"/>
      <c r="BF258" s="311"/>
      <c r="BG258" s="311"/>
      <c r="BH258" s="311"/>
    </row>
    <row r="259" spans="6:60">
      <c r="F259" s="317"/>
      <c r="G259" s="311"/>
      <c r="H259" s="311"/>
      <c r="K259" s="317"/>
      <c r="L259" s="317"/>
      <c r="O259" s="311"/>
      <c r="P259" s="311"/>
      <c r="Q259" s="311"/>
      <c r="R259" s="311"/>
      <c r="S259" s="311"/>
      <c r="T259" s="311"/>
      <c r="U259" s="311"/>
      <c r="V259" s="311"/>
      <c r="X259" s="311"/>
      <c r="Y259" s="311"/>
      <c r="Z259" s="311"/>
      <c r="AA259" s="311"/>
      <c r="AB259" s="311"/>
      <c r="AD259" s="311"/>
      <c r="AE259" s="311"/>
      <c r="AF259" s="311"/>
      <c r="AG259" s="311"/>
      <c r="AH259" s="311"/>
      <c r="AI259" s="311"/>
      <c r="AJ259" s="311"/>
      <c r="AK259" s="311"/>
      <c r="AL259" s="311"/>
      <c r="AM259" s="311"/>
      <c r="AN259" s="311"/>
      <c r="AO259" s="311"/>
      <c r="AP259" s="311"/>
      <c r="AQ259" s="311"/>
      <c r="AR259" s="311"/>
      <c r="AS259" s="311"/>
      <c r="AT259" s="311"/>
      <c r="AU259" s="311"/>
      <c r="AV259" s="311"/>
      <c r="AW259" s="311"/>
      <c r="AX259" s="311"/>
      <c r="AY259" s="311"/>
      <c r="AZ259" s="311"/>
      <c r="BA259" s="311"/>
      <c r="BB259" s="311"/>
      <c r="BC259" s="311"/>
      <c r="BD259" s="311"/>
      <c r="BE259" s="311"/>
      <c r="BF259" s="311"/>
      <c r="BG259" s="311"/>
      <c r="BH259" s="311"/>
    </row>
    <row r="260" spans="6:60">
      <c r="F260" s="317"/>
      <c r="G260" s="311"/>
      <c r="H260" s="311"/>
      <c r="K260" s="317"/>
      <c r="L260" s="317"/>
      <c r="O260" s="311"/>
      <c r="P260" s="311"/>
      <c r="Q260" s="311"/>
      <c r="R260" s="311"/>
      <c r="S260" s="311"/>
      <c r="T260" s="311"/>
      <c r="U260" s="311"/>
      <c r="V260" s="311"/>
      <c r="X260" s="311"/>
      <c r="Y260" s="311"/>
      <c r="Z260" s="311"/>
      <c r="AA260" s="311"/>
      <c r="AB260" s="311"/>
      <c r="AD260" s="311"/>
      <c r="AE260" s="311"/>
      <c r="AF260" s="311"/>
      <c r="AG260" s="311"/>
      <c r="AH260" s="311"/>
      <c r="AI260" s="311"/>
      <c r="AJ260" s="311"/>
      <c r="AK260" s="311"/>
      <c r="AL260" s="311"/>
      <c r="AM260" s="311"/>
      <c r="AN260" s="311"/>
      <c r="AO260" s="311"/>
      <c r="AP260" s="311"/>
      <c r="AQ260" s="311"/>
      <c r="AR260" s="311"/>
      <c r="AS260" s="311"/>
      <c r="AT260" s="311"/>
      <c r="AU260" s="311"/>
      <c r="AV260" s="311"/>
      <c r="AW260" s="311"/>
      <c r="AX260" s="311"/>
      <c r="AY260" s="311"/>
      <c r="AZ260" s="311"/>
      <c r="BA260" s="311"/>
      <c r="BB260" s="311"/>
      <c r="BC260" s="311"/>
      <c r="BD260" s="311"/>
      <c r="BE260" s="311"/>
      <c r="BF260" s="311"/>
      <c r="BG260" s="311"/>
      <c r="BH260" s="311"/>
    </row>
    <row r="261" spans="6:60">
      <c r="F261" s="317"/>
      <c r="G261" s="311"/>
      <c r="H261" s="311"/>
      <c r="K261" s="317"/>
      <c r="L261" s="317"/>
      <c r="O261" s="311"/>
      <c r="P261" s="311"/>
      <c r="Q261" s="311"/>
      <c r="R261" s="311"/>
      <c r="S261" s="311"/>
      <c r="T261" s="311"/>
      <c r="U261" s="311"/>
      <c r="V261" s="311"/>
      <c r="X261" s="311"/>
      <c r="Y261" s="311"/>
      <c r="Z261" s="311"/>
      <c r="AA261" s="311"/>
      <c r="AB261" s="311"/>
      <c r="AD261" s="311"/>
      <c r="AE261" s="311"/>
      <c r="AF261" s="311"/>
      <c r="AG261" s="311"/>
      <c r="AH261" s="311"/>
      <c r="AI261" s="311"/>
      <c r="AJ261" s="311"/>
      <c r="AK261" s="311"/>
      <c r="AL261" s="311"/>
      <c r="AM261" s="311"/>
      <c r="AN261" s="311"/>
      <c r="AO261" s="311"/>
      <c r="AP261" s="311"/>
      <c r="AQ261" s="311"/>
      <c r="AR261" s="311"/>
      <c r="AS261" s="311"/>
      <c r="AT261" s="311"/>
      <c r="AU261" s="311"/>
      <c r="AV261" s="311"/>
      <c r="AW261" s="311"/>
      <c r="AX261" s="311"/>
      <c r="AY261" s="311"/>
      <c r="AZ261" s="311"/>
      <c r="BA261" s="311"/>
      <c r="BB261" s="311"/>
      <c r="BC261" s="311"/>
      <c r="BD261" s="311"/>
      <c r="BE261" s="311"/>
      <c r="BF261" s="311"/>
      <c r="BG261" s="311"/>
      <c r="BH261" s="311"/>
    </row>
    <row r="262" spans="6:60">
      <c r="F262" s="317"/>
      <c r="G262" s="311"/>
      <c r="H262" s="311"/>
      <c r="K262" s="317"/>
      <c r="L262" s="317"/>
      <c r="O262" s="311"/>
      <c r="P262" s="311"/>
      <c r="Q262" s="311"/>
      <c r="R262" s="311"/>
      <c r="S262" s="311"/>
      <c r="T262" s="311"/>
      <c r="U262" s="311"/>
      <c r="V262" s="311"/>
      <c r="X262" s="311"/>
      <c r="Y262" s="311"/>
      <c r="Z262" s="311"/>
      <c r="AA262" s="311"/>
      <c r="AB262" s="311"/>
      <c r="AD262" s="311"/>
      <c r="AE262" s="311"/>
      <c r="AF262" s="311"/>
      <c r="AG262" s="311"/>
      <c r="AH262" s="311"/>
      <c r="AI262" s="311"/>
      <c r="AJ262" s="311"/>
      <c r="AK262" s="311"/>
      <c r="AL262" s="311"/>
      <c r="AM262" s="311"/>
      <c r="AN262" s="311"/>
      <c r="AO262" s="311"/>
      <c r="AP262" s="311"/>
      <c r="AQ262" s="311"/>
      <c r="AR262" s="311"/>
      <c r="AS262" s="311"/>
      <c r="AT262" s="311"/>
      <c r="AU262" s="311"/>
      <c r="AV262" s="311"/>
      <c r="AW262" s="311"/>
      <c r="AX262" s="311"/>
      <c r="AY262" s="311"/>
      <c r="AZ262" s="311"/>
      <c r="BA262" s="311"/>
      <c r="BB262" s="311"/>
      <c r="BC262" s="311"/>
      <c r="BD262" s="311"/>
      <c r="BE262" s="311"/>
      <c r="BF262" s="311"/>
      <c r="BG262" s="311"/>
      <c r="BH262" s="311"/>
    </row>
    <row r="263" spans="6:60">
      <c r="F263" s="317"/>
      <c r="G263" s="311"/>
      <c r="H263" s="311"/>
      <c r="K263" s="317"/>
      <c r="L263" s="317"/>
      <c r="O263" s="311"/>
      <c r="P263" s="311"/>
      <c r="Q263" s="311"/>
      <c r="R263" s="311"/>
      <c r="S263" s="311"/>
      <c r="T263" s="311"/>
      <c r="U263" s="311"/>
      <c r="V263" s="311"/>
      <c r="X263" s="311"/>
      <c r="Y263" s="311"/>
      <c r="Z263" s="311"/>
      <c r="AA263" s="311"/>
      <c r="AB263" s="311"/>
      <c r="AD263" s="311"/>
      <c r="AE263" s="311"/>
      <c r="AF263" s="311"/>
      <c r="AG263" s="311"/>
      <c r="AH263" s="311"/>
      <c r="AI263" s="311"/>
      <c r="AJ263" s="311"/>
      <c r="AK263" s="311"/>
      <c r="AL263" s="311"/>
      <c r="AM263" s="311"/>
      <c r="AN263" s="311"/>
      <c r="AO263" s="311"/>
      <c r="AP263" s="311"/>
      <c r="AQ263" s="311"/>
      <c r="AR263" s="311"/>
      <c r="AS263" s="311"/>
      <c r="AT263" s="311"/>
      <c r="AU263" s="311"/>
      <c r="AV263" s="311"/>
      <c r="AW263" s="311"/>
      <c r="AX263" s="311"/>
      <c r="AY263" s="311"/>
      <c r="AZ263" s="311"/>
      <c r="BA263" s="311"/>
      <c r="BB263" s="311"/>
      <c r="BC263" s="311"/>
      <c r="BD263" s="311"/>
      <c r="BE263" s="311"/>
      <c r="BF263" s="311"/>
      <c r="BG263" s="311"/>
      <c r="BH263" s="311"/>
    </row>
    <row r="264" spans="6:60">
      <c r="F264" s="317"/>
      <c r="G264" s="311"/>
      <c r="H264" s="311"/>
      <c r="K264" s="317"/>
      <c r="L264" s="317"/>
      <c r="O264" s="311"/>
      <c r="P264" s="311"/>
      <c r="Q264" s="311"/>
      <c r="R264" s="311"/>
      <c r="S264" s="311"/>
      <c r="T264" s="311"/>
      <c r="U264" s="311"/>
      <c r="V264" s="311"/>
      <c r="X264" s="311"/>
      <c r="Y264" s="311"/>
      <c r="Z264" s="311"/>
      <c r="AA264" s="311"/>
      <c r="AB264" s="311"/>
      <c r="AD264" s="311"/>
      <c r="AE264" s="311"/>
      <c r="AF264" s="311"/>
      <c r="AG264" s="311"/>
      <c r="AH264" s="311"/>
      <c r="AI264" s="311"/>
      <c r="AJ264" s="311"/>
      <c r="AK264" s="311"/>
      <c r="AL264" s="311"/>
      <c r="AM264" s="311"/>
      <c r="AN264" s="311"/>
      <c r="AO264" s="311"/>
      <c r="AP264" s="311"/>
      <c r="AQ264" s="311"/>
      <c r="AR264" s="311"/>
      <c r="AS264" s="311"/>
      <c r="AT264" s="311"/>
      <c r="AU264" s="311"/>
      <c r="AV264" s="311"/>
      <c r="AW264" s="311"/>
      <c r="AX264" s="311"/>
      <c r="AY264" s="311"/>
      <c r="AZ264" s="311"/>
      <c r="BA264" s="311"/>
      <c r="BB264" s="311"/>
      <c r="BC264" s="311"/>
      <c r="BD264" s="311"/>
      <c r="BE264" s="311"/>
      <c r="BF264" s="311"/>
      <c r="BG264" s="311"/>
      <c r="BH264" s="311"/>
    </row>
    <row r="265" spans="6:60">
      <c r="F265" s="317"/>
      <c r="G265" s="311"/>
      <c r="H265" s="311"/>
      <c r="K265" s="317"/>
      <c r="L265" s="317"/>
      <c r="O265" s="311"/>
      <c r="P265" s="311"/>
      <c r="Q265" s="311"/>
      <c r="R265" s="311"/>
      <c r="S265" s="311"/>
      <c r="T265" s="311"/>
      <c r="U265" s="311"/>
      <c r="V265" s="311"/>
      <c r="X265" s="311"/>
      <c r="Y265" s="311"/>
      <c r="Z265" s="311"/>
      <c r="AA265" s="311"/>
      <c r="AB265" s="311"/>
      <c r="AD265" s="311"/>
      <c r="AE265" s="311"/>
      <c r="AF265" s="311"/>
      <c r="AG265" s="311"/>
      <c r="AH265" s="311"/>
      <c r="AI265" s="311"/>
      <c r="AJ265" s="311"/>
      <c r="AK265" s="311"/>
      <c r="AL265" s="311"/>
      <c r="AM265" s="311"/>
      <c r="AN265" s="311"/>
      <c r="AO265" s="311"/>
      <c r="AP265" s="311"/>
      <c r="AQ265" s="311"/>
      <c r="AR265" s="311"/>
      <c r="AS265" s="311"/>
      <c r="AT265" s="311"/>
      <c r="AU265" s="311"/>
      <c r="AV265" s="311"/>
      <c r="AW265" s="311"/>
      <c r="AX265" s="311"/>
      <c r="AY265" s="311"/>
      <c r="AZ265" s="311"/>
      <c r="BA265" s="311"/>
      <c r="BB265" s="311"/>
      <c r="BC265" s="311"/>
      <c r="BD265" s="311"/>
      <c r="BE265" s="311"/>
      <c r="BF265" s="311"/>
      <c r="BG265" s="311"/>
      <c r="BH265" s="311"/>
    </row>
    <row r="266" spans="6:60">
      <c r="F266" s="317"/>
      <c r="G266" s="311"/>
      <c r="H266" s="311"/>
      <c r="K266" s="317"/>
      <c r="L266" s="317"/>
      <c r="O266" s="311"/>
      <c r="P266" s="311"/>
      <c r="Q266" s="311"/>
      <c r="R266" s="311"/>
      <c r="S266" s="311"/>
      <c r="T266" s="311"/>
      <c r="U266" s="311"/>
      <c r="V266" s="311"/>
      <c r="X266" s="311"/>
      <c r="Y266" s="311"/>
      <c r="Z266" s="311"/>
      <c r="AA266" s="311"/>
      <c r="AB266" s="311"/>
      <c r="AD266" s="311"/>
      <c r="AE266" s="311"/>
      <c r="AF266" s="311"/>
      <c r="AG266" s="311"/>
      <c r="AH266" s="311"/>
      <c r="AI266" s="311"/>
      <c r="AJ266" s="311"/>
      <c r="AK266" s="311"/>
      <c r="AL266" s="311"/>
      <c r="AM266" s="311"/>
      <c r="AN266" s="311"/>
      <c r="AO266" s="311"/>
      <c r="AP266" s="311"/>
      <c r="AQ266" s="311"/>
      <c r="AR266" s="311"/>
      <c r="AS266" s="311"/>
      <c r="AT266" s="311"/>
      <c r="AU266" s="311"/>
      <c r="AV266" s="311"/>
      <c r="AW266" s="311"/>
      <c r="AX266" s="311"/>
      <c r="AY266" s="311"/>
      <c r="AZ266" s="311"/>
      <c r="BA266" s="311"/>
      <c r="BB266" s="311"/>
      <c r="BC266" s="311"/>
      <c r="BD266" s="311"/>
      <c r="BE266" s="311"/>
      <c r="BF266" s="311"/>
      <c r="BG266" s="311"/>
      <c r="BH266" s="311"/>
    </row>
    <row r="267" spans="6:60">
      <c r="F267" s="317"/>
      <c r="G267" s="311"/>
      <c r="H267" s="311"/>
      <c r="K267" s="317"/>
      <c r="L267" s="317"/>
      <c r="O267" s="311"/>
      <c r="P267" s="311"/>
      <c r="Q267" s="311"/>
      <c r="R267" s="311"/>
      <c r="S267" s="311"/>
      <c r="T267" s="311"/>
      <c r="U267" s="311"/>
      <c r="V267" s="311"/>
      <c r="X267" s="311"/>
      <c r="Y267" s="311"/>
      <c r="Z267" s="311"/>
      <c r="AA267" s="311"/>
      <c r="AB267" s="311"/>
      <c r="AD267" s="311"/>
      <c r="AE267" s="311"/>
      <c r="AF267" s="311"/>
      <c r="AG267" s="311"/>
      <c r="AH267" s="311"/>
      <c r="AI267" s="311"/>
      <c r="AJ267" s="311"/>
      <c r="AK267" s="311"/>
      <c r="AL267" s="311"/>
      <c r="AM267" s="311"/>
      <c r="AN267" s="311"/>
      <c r="AO267" s="311"/>
      <c r="AP267" s="311"/>
      <c r="AQ267" s="311"/>
      <c r="AR267" s="311"/>
      <c r="AS267" s="311"/>
      <c r="AT267" s="311"/>
      <c r="AU267" s="311"/>
      <c r="AV267" s="311"/>
      <c r="AW267" s="311"/>
      <c r="AX267" s="311"/>
      <c r="AY267" s="311"/>
      <c r="AZ267" s="311"/>
      <c r="BA267" s="311"/>
      <c r="BB267" s="311"/>
      <c r="BC267" s="311"/>
      <c r="BD267" s="311"/>
      <c r="BE267" s="311"/>
      <c r="BF267" s="311"/>
      <c r="BG267" s="311"/>
      <c r="BH267" s="311"/>
    </row>
    <row r="268" spans="6:60">
      <c r="F268" s="317"/>
      <c r="G268" s="311"/>
      <c r="H268" s="311"/>
      <c r="K268" s="317"/>
      <c r="L268" s="317"/>
      <c r="O268" s="311"/>
      <c r="P268" s="311"/>
      <c r="Q268" s="311"/>
      <c r="R268" s="311"/>
      <c r="S268" s="311"/>
      <c r="T268" s="311"/>
      <c r="U268" s="311"/>
      <c r="V268" s="311"/>
      <c r="X268" s="311"/>
      <c r="Y268" s="311"/>
      <c r="Z268" s="311"/>
      <c r="AA268" s="311"/>
      <c r="AB268" s="311"/>
      <c r="AD268" s="311"/>
      <c r="AE268" s="311"/>
      <c r="AF268" s="311"/>
      <c r="AG268" s="311"/>
      <c r="AH268" s="311"/>
      <c r="AI268" s="311"/>
      <c r="AJ268" s="311"/>
      <c r="AK268" s="311"/>
      <c r="AL268" s="311"/>
      <c r="AM268" s="311"/>
      <c r="AN268" s="311"/>
      <c r="AO268" s="311"/>
      <c r="AP268" s="311"/>
      <c r="AQ268" s="311"/>
      <c r="AR268" s="311"/>
      <c r="AS268" s="311"/>
      <c r="AT268" s="311"/>
      <c r="AU268" s="311"/>
      <c r="AV268" s="311"/>
      <c r="AW268" s="311"/>
      <c r="AX268" s="311"/>
      <c r="AY268" s="311"/>
      <c r="AZ268" s="311"/>
      <c r="BA268" s="311"/>
      <c r="BB268" s="311"/>
      <c r="BC268" s="311"/>
      <c r="BD268" s="311"/>
      <c r="BE268" s="311"/>
      <c r="BF268" s="311"/>
      <c r="BG268" s="311"/>
      <c r="BH268" s="311"/>
    </row>
    <row r="269" spans="6:60">
      <c r="F269" s="317"/>
      <c r="G269" s="311"/>
      <c r="H269" s="311"/>
      <c r="K269" s="317"/>
      <c r="L269" s="317"/>
      <c r="O269" s="311"/>
      <c r="P269" s="311"/>
      <c r="Q269" s="311"/>
      <c r="R269" s="311"/>
      <c r="S269" s="311"/>
      <c r="T269" s="311"/>
      <c r="U269" s="311"/>
      <c r="V269" s="311"/>
      <c r="X269" s="311"/>
      <c r="Y269" s="311"/>
      <c r="Z269" s="311"/>
      <c r="AA269" s="311"/>
      <c r="AB269" s="311"/>
      <c r="AD269" s="311"/>
      <c r="AE269" s="311"/>
      <c r="AF269" s="311"/>
      <c r="AG269" s="311"/>
      <c r="AH269" s="311"/>
      <c r="AI269" s="311"/>
      <c r="AJ269" s="311"/>
      <c r="AK269" s="311"/>
      <c r="AL269" s="311"/>
      <c r="AM269" s="311"/>
      <c r="AN269" s="311"/>
      <c r="AO269" s="311"/>
      <c r="AP269" s="311"/>
      <c r="AQ269" s="311"/>
      <c r="AR269" s="311"/>
      <c r="AS269" s="311"/>
      <c r="AT269" s="311"/>
      <c r="AU269" s="311"/>
      <c r="AV269" s="311"/>
      <c r="AW269" s="311"/>
      <c r="AX269" s="311"/>
      <c r="AY269" s="311"/>
      <c r="AZ269" s="311"/>
      <c r="BA269" s="311"/>
      <c r="BB269" s="311"/>
      <c r="BC269" s="311"/>
      <c r="BD269" s="311"/>
      <c r="BE269" s="311"/>
      <c r="BF269" s="311"/>
      <c r="BG269" s="311"/>
      <c r="BH269" s="311"/>
    </row>
    <row r="270" spans="6:60">
      <c r="F270" s="317"/>
      <c r="G270" s="311"/>
      <c r="H270" s="311"/>
      <c r="K270" s="317"/>
      <c r="L270" s="317"/>
      <c r="O270" s="311"/>
      <c r="P270" s="311"/>
      <c r="Q270" s="311"/>
      <c r="R270" s="311"/>
      <c r="S270" s="311"/>
      <c r="T270" s="311"/>
      <c r="U270" s="311"/>
      <c r="V270" s="311"/>
      <c r="X270" s="311"/>
      <c r="Y270" s="311"/>
      <c r="Z270" s="311"/>
      <c r="AA270" s="311"/>
      <c r="AB270" s="311"/>
      <c r="AD270" s="311"/>
      <c r="AE270" s="311"/>
      <c r="AF270" s="311"/>
      <c r="AG270" s="311"/>
      <c r="AH270" s="311"/>
      <c r="AI270" s="311"/>
      <c r="AJ270" s="311"/>
      <c r="AK270" s="311"/>
      <c r="AL270" s="311"/>
      <c r="AM270" s="311"/>
      <c r="AN270" s="311"/>
      <c r="AO270" s="311"/>
      <c r="AP270" s="311"/>
      <c r="AQ270" s="311"/>
      <c r="AR270" s="311"/>
      <c r="AS270" s="311"/>
      <c r="AT270" s="311"/>
      <c r="AU270" s="311"/>
      <c r="AV270" s="311"/>
      <c r="AW270" s="311"/>
      <c r="AX270" s="311"/>
      <c r="AY270" s="311"/>
      <c r="AZ270" s="311"/>
      <c r="BA270" s="311"/>
      <c r="BB270" s="311"/>
      <c r="BC270" s="311"/>
      <c r="BD270" s="311"/>
      <c r="BE270" s="311"/>
      <c r="BF270" s="311"/>
      <c r="BG270" s="311"/>
      <c r="BH270" s="311"/>
    </row>
    <row r="271" spans="6:60">
      <c r="F271" s="317"/>
      <c r="G271" s="311"/>
      <c r="H271" s="311"/>
      <c r="K271" s="317"/>
      <c r="L271" s="317"/>
      <c r="O271" s="311"/>
      <c r="P271" s="311"/>
      <c r="Q271" s="311"/>
      <c r="R271" s="311"/>
      <c r="S271" s="311"/>
      <c r="T271" s="311"/>
      <c r="U271" s="311"/>
      <c r="V271" s="311"/>
      <c r="X271" s="311"/>
      <c r="Y271" s="311"/>
      <c r="Z271" s="311"/>
      <c r="AA271" s="311"/>
      <c r="AB271" s="311"/>
      <c r="AD271" s="311"/>
      <c r="AE271" s="311"/>
      <c r="AF271" s="311"/>
      <c r="AG271" s="311"/>
      <c r="AH271" s="311"/>
      <c r="AI271" s="311"/>
      <c r="AJ271" s="311"/>
      <c r="AK271" s="311"/>
      <c r="AL271" s="311"/>
      <c r="AM271" s="311"/>
      <c r="AN271" s="311"/>
      <c r="AO271" s="311"/>
      <c r="AP271" s="311"/>
      <c r="AQ271" s="311"/>
      <c r="AR271" s="311"/>
      <c r="AS271" s="311"/>
      <c r="AT271" s="311"/>
      <c r="AU271" s="311"/>
      <c r="AV271" s="311"/>
      <c r="AW271" s="311"/>
      <c r="AX271" s="311"/>
      <c r="AY271" s="311"/>
      <c r="AZ271" s="311"/>
      <c r="BA271" s="311"/>
      <c r="BB271" s="311"/>
      <c r="BC271" s="311"/>
      <c r="BD271" s="311"/>
      <c r="BE271" s="311"/>
      <c r="BF271" s="311"/>
      <c r="BG271" s="311"/>
      <c r="BH271" s="311"/>
    </row>
    <row r="272" spans="6:60">
      <c r="F272" s="317"/>
      <c r="G272" s="311"/>
      <c r="H272" s="311"/>
      <c r="K272" s="317"/>
      <c r="L272" s="317"/>
      <c r="O272" s="311"/>
      <c r="P272" s="311"/>
      <c r="Q272" s="311"/>
      <c r="R272" s="311"/>
      <c r="S272" s="311"/>
      <c r="T272" s="311"/>
      <c r="U272" s="311"/>
      <c r="V272" s="311"/>
      <c r="X272" s="311"/>
      <c r="Y272" s="311"/>
      <c r="Z272" s="311"/>
      <c r="AA272" s="311"/>
      <c r="AB272" s="311"/>
      <c r="AD272" s="311"/>
      <c r="AE272" s="311"/>
      <c r="AF272" s="311"/>
      <c r="AG272" s="311"/>
      <c r="AH272" s="311"/>
      <c r="AI272" s="311"/>
      <c r="AJ272" s="311"/>
      <c r="AK272" s="311"/>
      <c r="AL272" s="311"/>
      <c r="AM272" s="311"/>
      <c r="AN272" s="311"/>
      <c r="AO272" s="311"/>
      <c r="AP272" s="311"/>
      <c r="AQ272" s="311"/>
      <c r="AR272" s="311"/>
      <c r="AS272" s="311"/>
      <c r="AT272" s="311"/>
      <c r="AU272" s="311"/>
      <c r="AV272" s="311"/>
      <c r="AW272" s="311"/>
      <c r="AX272" s="311"/>
      <c r="AY272" s="311"/>
      <c r="AZ272" s="311"/>
      <c r="BA272" s="311"/>
      <c r="BB272" s="311"/>
      <c r="BC272" s="311"/>
      <c r="BD272" s="311"/>
      <c r="BE272" s="311"/>
      <c r="BF272" s="311"/>
      <c r="BG272" s="311"/>
      <c r="BH272" s="311"/>
    </row>
    <row r="273" spans="6:60">
      <c r="F273" s="317"/>
      <c r="G273" s="311"/>
      <c r="H273" s="311"/>
      <c r="K273" s="317"/>
      <c r="L273" s="317"/>
      <c r="O273" s="311"/>
      <c r="P273" s="311"/>
      <c r="Q273" s="311"/>
      <c r="R273" s="311"/>
      <c r="S273" s="311"/>
      <c r="T273" s="311"/>
      <c r="U273" s="311"/>
      <c r="V273" s="311"/>
      <c r="X273" s="311"/>
      <c r="Y273" s="311"/>
      <c r="Z273" s="311"/>
      <c r="AA273" s="311"/>
      <c r="AB273" s="311"/>
      <c r="AD273" s="311"/>
      <c r="AE273" s="311"/>
      <c r="AF273" s="311"/>
      <c r="AG273" s="311"/>
      <c r="AH273" s="311"/>
      <c r="AI273" s="311"/>
      <c r="AJ273" s="311"/>
      <c r="AK273" s="311"/>
      <c r="AL273" s="311"/>
      <c r="AM273" s="311"/>
      <c r="AN273" s="311"/>
      <c r="AO273" s="311"/>
      <c r="AP273" s="311"/>
      <c r="AQ273" s="311"/>
      <c r="AR273" s="311"/>
      <c r="AS273" s="311"/>
      <c r="AT273" s="311"/>
      <c r="AU273" s="311"/>
      <c r="AV273" s="311"/>
      <c r="AW273" s="311"/>
      <c r="AX273" s="311"/>
      <c r="AY273" s="311"/>
      <c r="AZ273" s="311"/>
      <c r="BA273" s="311"/>
      <c r="BB273" s="311"/>
      <c r="BC273" s="311"/>
      <c r="BD273" s="311"/>
      <c r="BE273" s="311"/>
      <c r="BF273" s="311"/>
      <c r="BG273" s="311"/>
      <c r="BH273" s="311"/>
    </row>
    <row r="274" spans="6:60">
      <c r="F274" s="317"/>
      <c r="G274" s="311"/>
      <c r="H274" s="311"/>
      <c r="K274" s="317"/>
      <c r="L274" s="317"/>
      <c r="O274" s="311"/>
      <c r="P274" s="311"/>
      <c r="Q274" s="311"/>
      <c r="R274" s="311"/>
      <c r="S274" s="311"/>
      <c r="T274" s="311"/>
      <c r="U274" s="311"/>
      <c r="V274" s="311"/>
      <c r="X274" s="311"/>
      <c r="Y274" s="311"/>
      <c r="Z274" s="311"/>
      <c r="AA274" s="311"/>
      <c r="AB274" s="311"/>
      <c r="AD274" s="311"/>
      <c r="AE274" s="311"/>
      <c r="AF274" s="311"/>
      <c r="AG274" s="311"/>
      <c r="AH274" s="311"/>
      <c r="AI274" s="311"/>
      <c r="AJ274" s="311"/>
      <c r="AK274" s="311"/>
      <c r="AL274" s="311"/>
      <c r="AM274" s="311"/>
      <c r="AN274" s="311"/>
      <c r="AO274" s="311"/>
      <c r="AP274" s="311"/>
      <c r="AQ274" s="311"/>
      <c r="AR274" s="311"/>
      <c r="AS274" s="311"/>
      <c r="AT274" s="311"/>
      <c r="AU274" s="311"/>
      <c r="AV274" s="311"/>
      <c r="AW274" s="311"/>
      <c r="AX274" s="311"/>
      <c r="AY274" s="311"/>
      <c r="AZ274" s="311"/>
      <c r="BA274" s="311"/>
      <c r="BB274" s="311"/>
      <c r="BC274" s="311"/>
      <c r="BD274" s="311"/>
      <c r="BE274" s="311"/>
      <c r="BF274" s="311"/>
      <c r="BG274" s="311"/>
      <c r="BH274" s="311"/>
    </row>
    <row r="275" spans="6:60">
      <c r="F275" s="317"/>
      <c r="G275" s="311"/>
      <c r="H275" s="311"/>
      <c r="K275" s="317"/>
      <c r="L275" s="317"/>
      <c r="O275" s="311"/>
      <c r="P275" s="311"/>
      <c r="Q275" s="311"/>
      <c r="R275" s="311"/>
      <c r="S275" s="311"/>
      <c r="T275" s="311"/>
      <c r="U275" s="311"/>
      <c r="V275" s="311"/>
      <c r="X275" s="311"/>
      <c r="Y275" s="311"/>
      <c r="Z275" s="311"/>
      <c r="AA275" s="311"/>
      <c r="AB275" s="311"/>
      <c r="AD275" s="311"/>
      <c r="AE275" s="311"/>
      <c r="AF275" s="311"/>
      <c r="AG275" s="311"/>
      <c r="AH275" s="311"/>
      <c r="AI275" s="311"/>
      <c r="AJ275" s="311"/>
      <c r="AK275" s="311"/>
      <c r="AL275" s="311"/>
      <c r="AM275" s="311"/>
      <c r="AN275" s="311"/>
      <c r="AO275" s="311"/>
      <c r="AP275" s="311"/>
      <c r="AQ275" s="311"/>
      <c r="AR275" s="311"/>
      <c r="AS275" s="311"/>
      <c r="AT275" s="311"/>
      <c r="AU275" s="311"/>
      <c r="AV275" s="311"/>
      <c r="AW275" s="311"/>
      <c r="AX275" s="311"/>
      <c r="AY275" s="311"/>
      <c r="AZ275" s="311"/>
      <c r="BA275" s="311"/>
      <c r="BB275" s="311"/>
      <c r="BC275" s="311"/>
      <c r="BD275" s="311"/>
      <c r="BE275" s="311"/>
      <c r="BF275" s="311"/>
      <c r="BG275" s="311"/>
      <c r="BH275" s="311"/>
    </row>
    <row r="276" spans="6:60">
      <c r="F276" s="317"/>
      <c r="G276" s="311"/>
      <c r="H276" s="311"/>
      <c r="K276" s="317"/>
      <c r="L276" s="317"/>
      <c r="O276" s="311"/>
      <c r="P276" s="311"/>
      <c r="Q276" s="311"/>
      <c r="R276" s="311"/>
      <c r="S276" s="311"/>
      <c r="T276" s="311"/>
      <c r="U276" s="311"/>
      <c r="V276" s="311"/>
      <c r="X276" s="311"/>
      <c r="Y276" s="311"/>
      <c r="Z276" s="311"/>
      <c r="AA276" s="311"/>
      <c r="AB276" s="311"/>
      <c r="AD276" s="311"/>
      <c r="AE276" s="311"/>
      <c r="AF276" s="311"/>
      <c r="AG276" s="311"/>
      <c r="AH276" s="311"/>
      <c r="AI276" s="311"/>
      <c r="AJ276" s="311"/>
      <c r="AK276" s="311"/>
      <c r="AL276" s="311"/>
      <c r="AM276" s="311"/>
      <c r="AN276" s="311"/>
      <c r="AO276" s="311"/>
      <c r="AP276" s="311"/>
      <c r="AQ276" s="311"/>
      <c r="AR276" s="311"/>
      <c r="AS276" s="311"/>
      <c r="AT276" s="311"/>
      <c r="AU276" s="311"/>
      <c r="AV276" s="311"/>
      <c r="AW276" s="311"/>
      <c r="AX276" s="311"/>
      <c r="AY276" s="311"/>
      <c r="AZ276" s="311"/>
      <c r="BA276" s="311"/>
      <c r="BB276" s="311"/>
      <c r="BC276" s="311"/>
      <c r="BD276" s="311"/>
      <c r="BE276" s="311"/>
      <c r="BF276" s="311"/>
      <c r="BG276" s="311"/>
      <c r="BH276" s="311"/>
    </row>
    <row r="277" spans="6:60">
      <c r="F277" s="317"/>
      <c r="G277" s="311"/>
      <c r="H277" s="311"/>
      <c r="K277" s="317"/>
      <c r="L277" s="317"/>
      <c r="O277" s="311"/>
      <c r="P277" s="311"/>
      <c r="Q277" s="311"/>
      <c r="R277" s="311"/>
      <c r="S277" s="311"/>
      <c r="T277" s="311"/>
      <c r="U277" s="311"/>
      <c r="V277" s="311"/>
      <c r="X277" s="311"/>
      <c r="Y277" s="311"/>
      <c r="Z277" s="311"/>
      <c r="AA277" s="311"/>
      <c r="AB277" s="311"/>
      <c r="AD277" s="311"/>
      <c r="AE277" s="311"/>
      <c r="AF277" s="311"/>
      <c r="AG277" s="311"/>
      <c r="AH277" s="311"/>
      <c r="AI277" s="311"/>
      <c r="AJ277" s="311"/>
      <c r="AK277" s="311"/>
      <c r="AL277" s="311"/>
      <c r="AM277" s="311"/>
      <c r="AN277" s="311"/>
      <c r="AO277" s="311"/>
      <c r="AP277" s="311"/>
      <c r="AQ277" s="311"/>
      <c r="AR277" s="311"/>
      <c r="AS277" s="311"/>
      <c r="AT277" s="311"/>
      <c r="AU277" s="311"/>
      <c r="AV277" s="311"/>
      <c r="AW277" s="311"/>
      <c r="AX277" s="311"/>
      <c r="AY277" s="311"/>
      <c r="AZ277" s="311"/>
      <c r="BA277" s="311"/>
      <c r="BB277" s="311"/>
      <c r="BC277" s="311"/>
      <c r="BD277" s="311"/>
      <c r="BE277" s="311"/>
      <c r="BF277" s="311"/>
      <c r="BG277" s="311"/>
      <c r="BH277" s="311"/>
    </row>
    <row r="278" spans="6:60">
      <c r="F278" s="317"/>
      <c r="G278" s="311"/>
      <c r="H278" s="311"/>
      <c r="K278" s="317"/>
      <c r="L278" s="317"/>
      <c r="O278" s="311"/>
      <c r="P278" s="311"/>
      <c r="Q278" s="311"/>
      <c r="R278" s="311"/>
      <c r="S278" s="311"/>
      <c r="T278" s="311"/>
      <c r="U278" s="311"/>
      <c r="V278" s="311"/>
      <c r="X278" s="311"/>
      <c r="Y278" s="311"/>
      <c r="Z278" s="311"/>
      <c r="AA278" s="311"/>
      <c r="AB278" s="311"/>
      <c r="AD278" s="311"/>
      <c r="AE278" s="311"/>
      <c r="AF278" s="311"/>
      <c r="AG278" s="311"/>
      <c r="AH278" s="311"/>
      <c r="AI278" s="311"/>
      <c r="AJ278" s="311"/>
      <c r="AK278" s="311"/>
      <c r="AL278" s="311"/>
      <c r="AM278" s="311"/>
      <c r="AN278" s="311"/>
      <c r="AO278" s="311"/>
      <c r="AP278" s="311"/>
      <c r="AQ278" s="311"/>
      <c r="AR278" s="311"/>
      <c r="AS278" s="311"/>
      <c r="AT278" s="311"/>
      <c r="AU278" s="311"/>
      <c r="AV278" s="311"/>
      <c r="AW278" s="311"/>
      <c r="AX278" s="311"/>
      <c r="AY278" s="311"/>
      <c r="AZ278" s="311"/>
      <c r="BA278" s="311"/>
      <c r="BB278" s="311"/>
      <c r="BC278" s="311"/>
      <c r="BD278" s="311"/>
      <c r="BE278" s="311"/>
      <c r="BF278" s="311"/>
      <c r="BG278" s="311"/>
      <c r="BH278" s="311"/>
    </row>
    <row r="279" spans="6:60">
      <c r="F279" s="317"/>
      <c r="G279" s="311"/>
      <c r="H279" s="311"/>
      <c r="K279" s="317"/>
      <c r="L279" s="317"/>
      <c r="O279" s="311"/>
      <c r="P279" s="311"/>
      <c r="Q279" s="311"/>
      <c r="R279" s="311"/>
      <c r="S279" s="311"/>
      <c r="T279" s="311"/>
      <c r="U279" s="311"/>
      <c r="V279" s="311"/>
      <c r="X279" s="311"/>
      <c r="Y279" s="311"/>
      <c r="Z279" s="311"/>
      <c r="AA279" s="311"/>
      <c r="AB279" s="311"/>
      <c r="AD279" s="311"/>
      <c r="AE279" s="311"/>
      <c r="AF279" s="311"/>
      <c r="AG279" s="311"/>
      <c r="AH279" s="311"/>
      <c r="AI279" s="311"/>
      <c r="AJ279" s="311"/>
      <c r="AK279" s="311"/>
      <c r="AL279" s="311"/>
      <c r="AM279" s="311"/>
      <c r="AN279" s="311"/>
      <c r="AO279" s="311"/>
      <c r="AP279" s="311"/>
      <c r="AQ279" s="311"/>
      <c r="AR279" s="311"/>
      <c r="AS279" s="311"/>
      <c r="AT279" s="311"/>
      <c r="AU279" s="311"/>
      <c r="AV279" s="311"/>
      <c r="AW279" s="311"/>
      <c r="AX279" s="311"/>
      <c r="AY279" s="311"/>
      <c r="AZ279" s="311"/>
      <c r="BA279" s="311"/>
      <c r="BB279" s="311"/>
      <c r="BC279" s="311"/>
      <c r="BD279" s="311"/>
      <c r="BE279" s="311"/>
      <c r="BF279" s="311"/>
      <c r="BG279" s="311"/>
      <c r="BH279" s="311"/>
    </row>
    <row r="280" spans="6:60">
      <c r="F280" s="317"/>
      <c r="G280" s="311"/>
      <c r="H280" s="311"/>
      <c r="K280" s="317"/>
      <c r="L280" s="317"/>
      <c r="O280" s="311"/>
      <c r="P280" s="311"/>
      <c r="Q280" s="311"/>
      <c r="R280" s="311"/>
      <c r="S280" s="311"/>
      <c r="T280" s="311"/>
      <c r="U280" s="311"/>
      <c r="V280" s="311"/>
      <c r="X280" s="311"/>
      <c r="Y280" s="311"/>
      <c r="Z280" s="311"/>
      <c r="AA280" s="311"/>
      <c r="AB280" s="311"/>
      <c r="AD280" s="311"/>
      <c r="AE280" s="311"/>
      <c r="AF280" s="311"/>
      <c r="AG280" s="311"/>
      <c r="AH280" s="311"/>
      <c r="AI280" s="311"/>
      <c r="AJ280" s="311"/>
      <c r="AK280" s="311"/>
      <c r="AL280" s="311"/>
      <c r="AM280" s="311"/>
      <c r="AN280" s="311"/>
      <c r="AO280" s="311"/>
      <c r="AP280" s="311"/>
      <c r="AQ280" s="311"/>
      <c r="AR280" s="311"/>
      <c r="AS280" s="311"/>
      <c r="AT280" s="311"/>
      <c r="AU280" s="311"/>
      <c r="AV280" s="311"/>
      <c r="AW280" s="311"/>
      <c r="AX280" s="311"/>
      <c r="AY280" s="311"/>
      <c r="AZ280" s="311"/>
      <c r="BA280" s="311"/>
      <c r="BB280" s="311"/>
      <c r="BC280" s="311"/>
      <c r="BD280" s="311"/>
      <c r="BE280" s="311"/>
      <c r="BF280" s="311"/>
      <c r="BG280" s="311"/>
      <c r="BH280" s="311"/>
    </row>
    <row r="281" spans="6:60">
      <c r="F281" s="317"/>
      <c r="G281" s="311"/>
      <c r="H281" s="311"/>
      <c r="K281" s="317"/>
      <c r="L281" s="317"/>
      <c r="O281" s="311"/>
      <c r="P281" s="311"/>
      <c r="Q281" s="311"/>
      <c r="R281" s="311"/>
      <c r="S281" s="311"/>
      <c r="T281" s="311"/>
      <c r="U281" s="311"/>
      <c r="V281" s="311"/>
      <c r="X281" s="311"/>
      <c r="Y281" s="311"/>
      <c r="Z281" s="311"/>
      <c r="AA281" s="311"/>
      <c r="AB281" s="311"/>
      <c r="AD281" s="311"/>
      <c r="AE281" s="311"/>
      <c r="AF281" s="311"/>
      <c r="AG281" s="311"/>
      <c r="AH281" s="311"/>
      <c r="AI281" s="311"/>
      <c r="AJ281" s="311"/>
      <c r="AK281" s="311"/>
      <c r="AL281" s="311"/>
      <c r="AM281" s="311"/>
      <c r="AN281" s="311"/>
      <c r="AO281" s="311"/>
      <c r="AP281" s="311"/>
      <c r="AQ281" s="311"/>
      <c r="AR281" s="311"/>
      <c r="AS281" s="311"/>
      <c r="AT281" s="311"/>
      <c r="AU281" s="311"/>
      <c r="AV281" s="311"/>
      <c r="AW281" s="311"/>
      <c r="AX281" s="311"/>
      <c r="AY281" s="311"/>
      <c r="AZ281" s="311"/>
      <c r="BA281" s="311"/>
      <c r="BB281" s="311"/>
      <c r="BC281" s="311"/>
      <c r="BD281" s="311"/>
      <c r="BE281" s="311"/>
      <c r="BF281" s="311"/>
      <c r="BG281" s="311"/>
      <c r="BH281" s="311"/>
    </row>
    <row r="282" spans="6:60">
      <c r="F282" s="317"/>
      <c r="G282" s="311"/>
      <c r="H282" s="311"/>
      <c r="K282" s="317"/>
      <c r="L282" s="317"/>
      <c r="O282" s="311"/>
      <c r="P282" s="311"/>
      <c r="Q282" s="311"/>
      <c r="R282" s="311"/>
      <c r="S282" s="311"/>
      <c r="T282" s="311"/>
      <c r="U282" s="311"/>
      <c r="V282" s="311"/>
      <c r="X282" s="311"/>
      <c r="Y282" s="311"/>
      <c r="Z282" s="311"/>
      <c r="AA282" s="311"/>
      <c r="AB282" s="311"/>
      <c r="AD282" s="311"/>
      <c r="AE282" s="311"/>
      <c r="AF282" s="311"/>
      <c r="AG282" s="311"/>
      <c r="AH282" s="311"/>
      <c r="AI282" s="311"/>
      <c r="AJ282" s="311"/>
      <c r="AK282" s="311"/>
      <c r="AL282" s="311"/>
      <c r="AM282" s="311"/>
      <c r="AN282" s="311"/>
      <c r="AO282" s="311"/>
      <c r="AP282" s="311"/>
      <c r="AQ282" s="311"/>
      <c r="AR282" s="311"/>
      <c r="AS282" s="311"/>
      <c r="AT282" s="311"/>
      <c r="AU282" s="311"/>
      <c r="AV282" s="311"/>
      <c r="AW282" s="311"/>
      <c r="AX282" s="311"/>
      <c r="AY282" s="311"/>
      <c r="AZ282" s="311"/>
      <c r="BA282" s="311"/>
      <c r="BB282" s="311"/>
      <c r="BC282" s="311"/>
      <c r="BD282" s="311"/>
      <c r="BE282" s="311"/>
      <c r="BF282" s="311"/>
      <c r="BG282" s="311"/>
      <c r="BH282" s="311"/>
    </row>
    <row r="283" spans="6:60">
      <c r="F283" s="317"/>
      <c r="G283" s="311"/>
      <c r="H283" s="311"/>
      <c r="K283" s="317"/>
      <c r="L283" s="317"/>
      <c r="O283" s="311"/>
      <c r="P283" s="311"/>
      <c r="Q283" s="311"/>
      <c r="R283" s="311"/>
      <c r="S283" s="311"/>
      <c r="T283" s="311"/>
      <c r="U283" s="311"/>
      <c r="V283" s="311"/>
      <c r="X283" s="311"/>
      <c r="Y283" s="311"/>
      <c r="Z283" s="311"/>
      <c r="AA283" s="311"/>
      <c r="AB283" s="311"/>
      <c r="AD283" s="311"/>
      <c r="AE283" s="311"/>
      <c r="AF283" s="311"/>
      <c r="AG283" s="311"/>
      <c r="AH283" s="311"/>
      <c r="AI283" s="311"/>
      <c r="AJ283" s="311"/>
      <c r="AK283" s="311"/>
      <c r="AL283" s="311"/>
      <c r="AM283" s="311"/>
      <c r="AN283" s="311"/>
      <c r="AO283" s="311"/>
      <c r="AP283" s="311"/>
      <c r="AQ283" s="311"/>
      <c r="AR283" s="311"/>
      <c r="AS283" s="311"/>
      <c r="AT283" s="311"/>
      <c r="AU283" s="311"/>
      <c r="AV283" s="311"/>
      <c r="AW283" s="311"/>
      <c r="AX283" s="311"/>
      <c r="AY283" s="311"/>
      <c r="AZ283" s="311"/>
      <c r="BA283" s="311"/>
      <c r="BB283" s="311"/>
      <c r="BC283" s="311"/>
      <c r="BD283" s="311"/>
      <c r="BE283" s="311"/>
      <c r="BF283" s="311"/>
      <c r="BG283" s="311"/>
      <c r="BH283" s="311"/>
    </row>
    <row r="284" spans="6:60">
      <c r="F284" s="317"/>
      <c r="G284" s="311"/>
      <c r="H284" s="311"/>
      <c r="K284" s="317"/>
      <c r="L284" s="317"/>
      <c r="O284" s="311"/>
      <c r="P284" s="311"/>
      <c r="Q284" s="311"/>
      <c r="R284" s="311"/>
      <c r="S284" s="311"/>
      <c r="T284" s="311"/>
      <c r="U284" s="311"/>
      <c r="V284" s="311"/>
      <c r="X284" s="311"/>
      <c r="Y284" s="311"/>
      <c r="Z284" s="311"/>
      <c r="AA284" s="311"/>
      <c r="AB284" s="311"/>
      <c r="AD284" s="311"/>
      <c r="AE284" s="311"/>
      <c r="AF284" s="311"/>
      <c r="AG284" s="311"/>
      <c r="AH284" s="311"/>
      <c r="AI284" s="311"/>
      <c r="AJ284" s="311"/>
      <c r="AK284" s="311"/>
      <c r="AL284" s="311"/>
      <c r="AM284" s="311"/>
      <c r="AN284" s="311"/>
      <c r="AO284" s="311"/>
      <c r="AP284" s="311"/>
      <c r="AQ284" s="311"/>
      <c r="AR284" s="311"/>
      <c r="AS284" s="311"/>
      <c r="AT284" s="311"/>
      <c r="AU284" s="311"/>
      <c r="AV284" s="311"/>
      <c r="AW284" s="311"/>
      <c r="AX284" s="311"/>
      <c r="AY284" s="311"/>
      <c r="AZ284" s="311"/>
      <c r="BA284" s="311"/>
      <c r="BB284" s="311"/>
      <c r="BC284" s="311"/>
      <c r="BD284" s="311"/>
      <c r="BE284" s="311"/>
      <c r="BF284" s="311"/>
      <c r="BG284" s="311"/>
      <c r="BH284" s="311"/>
    </row>
    <row r="285" spans="6:60">
      <c r="F285" s="317"/>
      <c r="G285" s="311"/>
      <c r="H285" s="311"/>
      <c r="K285" s="317"/>
      <c r="L285" s="317"/>
      <c r="O285" s="311"/>
      <c r="P285" s="311"/>
      <c r="Q285" s="311"/>
      <c r="R285" s="311"/>
      <c r="S285" s="311"/>
      <c r="T285" s="311"/>
      <c r="U285" s="311"/>
      <c r="V285" s="311"/>
      <c r="X285" s="311"/>
      <c r="Y285" s="311"/>
      <c r="Z285" s="311"/>
      <c r="AA285" s="311"/>
      <c r="AB285" s="311"/>
      <c r="AD285" s="311"/>
      <c r="AE285" s="311"/>
      <c r="AF285" s="311"/>
      <c r="AG285" s="311"/>
      <c r="AH285" s="311"/>
      <c r="AI285" s="311"/>
      <c r="AJ285" s="311"/>
      <c r="AK285" s="311"/>
      <c r="AL285" s="311"/>
      <c r="AM285" s="311"/>
      <c r="AN285" s="311"/>
      <c r="AO285" s="311"/>
      <c r="AP285" s="311"/>
      <c r="AQ285" s="311"/>
      <c r="AR285" s="311"/>
      <c r="AS285" s="311"/>
      <c r="AT285" s="311"/>
      <c r="AU285" s="311"/>
      <c r="AV285" s="311"/>
      <c r="AW285" s="311"/>
      <c r="AX285" s="311"/>
      <c r="AY285" s="311"/>
      <c r="AZ285" s="311"/>
      <c r="BA285" s="311"/>
      <c r="BB285" s="311"/>
      <c r="BC285" s="311"/>
      <c r="BD285" s="311"/>
      <c r="BE285" s="311"/>
      <c r="BF285" s="311"/>
      <c r="BG285" s="311"/>
      <c r="BH285" s="311"/>
    </row>
    <row r="286" spans="6:60">
      <c r="F286" s="317"/>
      <c r="G286" s="311"/>
      <c r="H286" s="311"/>
      <c r="K286" s="317"/>
      <c r="L286" s="317"/>
      <c r="O286" s="311"/>
      <c r="P286" s="311"/>
      <c r="Q286" s="311"/>
      <c r="R286" s="311"/>
      <c r="S286" s="311"/>
      <c r="T286" s="311"/>
      <c r="U286" s="311"/>
      <c r="V286" s="311"/>
      <c r="X286" s="311"/>
      <c r="Y286" s="311"/>
      <c r="Z286" s="311"/>
      <c r="AA286" s="311"/>
      <c r="AB286" s="311"/>
      <c r="AD286" s="311"/>
      <c r="AE286" s="311"/>
      <c r="AF286" s="311"/>
      <c r="AG286" s="311"/>
      <c r="AH286" s="311"/>
      <c r="AI286" s="311"/>
      <c r="AJ286" s="311"/>
      <c r="AK286" s="311"/>
      <c r="AL286" s="311"/>
      <c r="AM286" s="311"/>
      <c r="AN286" s="311"/>
      <c r="AO286" s="311"/>
      <c r="AP286" s="311"/>
      <c r="AQ286" s="311"/>
      <c r="AR286" s="311"/>
      <c r="AS286" s="311"/>
      <c r="AT286" s="311"/>
      <c r="AU286" s="311"/>
      <c r="AV286" s="311"/>
      <c r="AW286" s="311"/>
      <c r="AX286" s="311"/>
      <c r="AY286" s="311"/>
      <c r="AZ286" s="311"/>
      <c r="BA286" s="311"/>
      <c r="BB286" s="311"/>
      <c r="BC286" s="311"/>
      <c r="BD286" s="311"/>
      <c r="BE286" s="311"/>
      <c r="BF286" s="311"/>
      <c r="BG286" s="311"/>
      <c r="BH286" s="311"/>
    </row>
    <row r="287" spans="6:60">
      <c r="F287" s="317"/>
      <c r="G287" s="311"/>
      <c r="H287" s="311"/>
      <c r="K287" s="317"/>
      <c r="L287" s="317"/>
      <c r="O287" s="311"/>
      <c r="P287" s="311"/>
      <c r="Q287" s="311"/>
      <c r="R287" s="311"/>
      <c r="S287" s="311"/>
      <c r="T287" s="311"/>
      <c r="U287" s="311"/>
      <c r="V287" s="311"/>
      <c r="X287" s="311"/>
      <c r="Y287" s="311"/>
      <c r="Z287" s="311"/>
      <c r="AA287" s="311"/>
      <c r="AB287" s="311"/>
      <c r="AD287" s="311"/>
      <c r="AE287" s="311"/>
      <c r="AF287" s="311"/>
      <c r="AG287" s="311"/>
      <c r="AH287" s="311"/>
      <c r="AI287" s="311"/>
      <c r="AJ287" s="311"/>
      <c r="AK287" s="311"/>
      <c r="AL287" s="311"/>
      <c r="AM287" s="311"/>
      <c r="AN287" s="311"/>
      <c r="AO287" s="311"/>
      <c r="AP287" s="311"/>
      <c r="AQ287" s="311"/>
      <c r="AR287" s="311"/>
      <c r="AS287" s="311"/>
      <c r="AT287" s="311"/>
      <c r="AU287" s="311"/>
      <c r="AV287" s="311"/>
      <c r="AW287" s="311"/>
      <c r="AX287" s="311"/>
      <c r="AY287" s="311"/>
      <c r="AZ287" s="311"/>
      <c r="BA287" s="311"/>
      <c r="BB287" s="311"/>
      <c r="BC287" s="311"/>
      <c r="BD287" s="311"/>
      <c r="BE287" s="311"/>
      <c r="BF287" s="311"/>
      <c r="BG287" s="311"/>
      <c r="BH287" s="311"/>
    </row>
    <row r="288" spans="6:60">
      <c r="F288" s="317"/>
      <c r="G288" s="311"/>
      <c r="H288" s="311"/>
      <c r="K288" s="317"/>
      <c r="L288" s="317"/>
      <c r="O288" s="311"/>
      <c r="P288" s="311"/>
      <c r="Q288" s="311"/>
      <c r="R288" s="311"/>
      <c r="S288" s="311"/>
      <c r="T288" s="311"/>
      <c r="U288" s="311"/>
      <c r="V288" s="311"/>
      <c r="X288" s="311"/>
      <c r="Y288" s="311"/>
      <c r="Z288" s="311"/>
      <c r="AA288" s="311"/>
      <c r="AB288" s="311"/>
      <c r="AD288" s="311"/>
      <c r="AE288" s="311"/>
      <c r="AF288" s="311"/>
      <c r="AG288" s="311"/>
      <c r="AH288" s="311"/>
      <c r="AI288" s="311"/>
      <c r="AJ288" s="311"/>
      <c r="AK288" s="311"/>
      <c r="AL288" s="311"/>
      <c r="AM288" s="311"/>
      <c r="AN288" s="311"/>
      <c r="AO288" s="311"/>
      <c r="AP288" s="311"/>
      <c r="AQ288" s="311"/>
      <c r="AR288" s="311"/>
      <c r="AS288" s="311"/>
      <c r="AT288" s="311"/>
      <c r="AU288" s="311"/>
      <c r="AV288" s="311"/>
      <c r="AW288" s="311"/>
      <c r="AX288" s="311"/>
      <c r="AY288" s="311"/>
      <c r="AZ288" s="311"/>
      <c r="BA288" s="311"/>
      <c r="BB288" s="311"/>
      <c r="BC288" s="311"/>
      <c r="BD288" s="311"/>
      <c r="BE288" s="311"/>
      <c r="BF288" s="311"/>
      <c r="BG288" s="311"/>
      <c r="BH288" s="311"/>
    </row>
    <row r="289" spans="6:60">
      <c r="F289" s="317"/>
      <c r="G289" s="311"/>
      <c r="H289" s="311"/>
      <c r="K289" s="317"/>
      <c r="L289" s="317"/>
      <c r="O289" s="311"/>
      <c r="P289" s="311"/>
      <c r="Q289" s="311"/>
      <c r="R289" s="311"/>
      <c r="S289" s="311"/>
      <c r="T289" s="311"/>
      <c r="U289" s="311"/>
      <c r="V289" s="311"/>
      <c r="X289" s="311"/>
      <c r="Y289" s="311"/>
      <c r="Z289" s="311"/>
      <c r="AA289" s="311"/>
      <c r="AB289" s="311"/>
      <c r="AD289" s="311"/>
      <c r="AE289" s="311"/>
      <c r="AF289" s="311"/>
      <c r="AG289" s="311"/>
      <c r="AH289" s="311"/>
      <c r="AI289" s="311"/>
      <c r="AJ289" s="311"/>
      <c r="AK289" s="311"/>
      <c r="AL289" s="311"/>
      <c r="AM289" s="311"/>
      <c r="AN289" s="311"/>
      <c r="AO289" s="311"/>
      <c r="AP289" s="311"/>
      <c r="AQ289" s="311"/>
      <c r="AR289" s="311"/>
      <c r="AS289" s="311"/>
      <c r="AT289" s="311"/>
      <c r="AU289" s="311"/>
      <c r="AV289" s="311"/>
      <c r="AW289" s="311"/>
      <c r="AX289" s="311"/>
      <c r="AY289" s="311"/>
      <c r="AZ289" s="311"/>
      <c r="BA289" s="311"/>
      <c r="BB289" s="311"/>
      <c r="BC289" s="311"/>
      <c r="BD289" s="311"/>
      <c r="BE289" s="311"/>
      <c r="BF289" s="311"/>
      <c r="BG289" s="311"/>
      <c r="BH289" s="311"/>
    </row>
    <row r="290" spans="6:60">
      <c r="F290" s="317"/>
      <c r="G290" s="311"/>
      <c r="H290" s="311"/>
      <c r="K290" s="317"/>
      <c r="L290" s="317"/>
      <c r="O290" s="311"/>
      <c r="P290" s="311"/>
      <c r="Q290" s="311"/>
      <c r="R290" s="311"/>
      <c r="S290" s="311"/>
      <c r="T290" s="311"/>
      <c r="U290" s="311"/>
      <c r="V290" s="311"/>
      <c r="X290" s="311"/>
      <c r="Y290" s="311"/>
      <c r="Z290" s="311"/>
      <c r="AA290" s="311"/>
      <c r="AB290" s="311"/>
      <c r="AD290" s="311"/>
      <c r="AE290" s="311"/>
      <c r="AF290" s="311"/>
      <c r="AG290" s="311"/>
      <c r="AH290" s="311"/>
      <c r="AI290" s="311"/>
      <c r="AJ290" s="311"/>
      <c r="AK290" s="311"/>
      <c r="AL290" s="311"/>
      <c r="AM290" s="311"/>
      <c r="AN290" s="311"/>
      <c r="AO290" s="311"/>
      <c r="AP290" s="311"/>
      <c r="AQ290" s="311"/>
      <c r="AR290" s="311"/>
      <c r="AS290" s="311"/>
      <c r="AT290" s="311"/>
      <c r="AU290" s="311"/>
      <c r="AV290" s="311"/>
      <c r="AW290" s="311"/>
      <c r="AX290" s="311"/>
      <c r="AY290" s="311"/>
      <c r="AZ290" s="311"/>
      <c r="BA290" s="311"/>
      <c r="BB290" s="311"/>
      <c r="BC290" s="311"/>
      <c r="BD290" s="311"/>
      <c r="BE290" s="311"/>
      <c r="BF290" s="311"/>
      <c r="BG290" s="311"/>
      <c r="BH290" s="311"/>
    </row>
    <row r="291" spans="6:60">
      <c r="F291" s="317"/>
      <c r="G291" s="311"/>
      <c r="H291" s="311"/>
      <c r="K291" s="317"/>
      <c r="L291" s="317"/>
      <c r="O291" s="311"/>
      <c r="P291" s="311"/>
      <c r="Q291" s="311"/>
      <c r="R291" s="311"/>
      <c r="S291" s="311"/>
      <c r="T291" s="311"/>
      <c r="U291" s="311"/>
      <c r="V291" s="311"/>
      <c r="X291" s="311"/>
      <c r="Y291" s="311"/>
      <c r="Z291" s="311"/>
      <c r="AA291" s="311"/>
      <c r="AB291" s="311"/>
      <c r="AD291" s="311"/>
      <c r="AE291" s="311"/>
      <c r="AF291" s="311"/>
      <c r="AG291" s="311"/>
      <c r="AH291" s="311"/>
      <c r="AI291" s="311"/>
      <c r="AJ291" s="311"/>
      <c r="AK291" s="311"/>
      <c r="AL291" s="311"/>
      <c r="AM291" s="311"/>
      <c r="AN291" s="311"/>
      <c r="AO291" s="311"/>
      <c r="AP291" s="311"/>
      <c r="AQ291" s="311"/>
      <c r="AR291" s="311"/>
      <c r="AS291" s="311"/>
      <c r="AT291" s="311"/>
      <c r="AU291" s="311"/>
      <c r="AV291" s="311"/>
      <c r="AW291" s="311"/>
      <c r="AX291" s="311"/>
      <c r="AY291" s="311"/>
      <c r="AZ291" s="311"/>
      <c r="BA291" s="311"/>
      <c r="BB291" s="311"/>
      <c r="BC291" s="311"/>
      <c r="BD291" s="311"/>
      <c r="BE291" s="311"/>
      <c r="BF291" s="311"/>
      <c r="BG291" s="311"/>
      <c r="BH291" s="311"/>
    </row>
    <row r="292" spans="6:60">
      <c r="F292" s="317"/>
      <c r="G292" s="311"/>
      <c r="H292" s="311"/>
      <c r="K292" s="317"/>
      <c r="L292" s="317"/>
      <c r="O292" s="311"/>
      <c r="P292" s="311"/>
      <c r="Q292" s="311"/>
      <c r="R292" s="311"/>
      <c r="S292" s="311"/>
      <c r="T292" s="311"/>
      <c r="U292" s="311"/>
      <c r="V292" s="311"/>
      <c r="X292" s="311"/>
      <c r="Y292" s="311"/>
      <c r="Z292" s="311"/>
      <c r="AA292" s="311"/>
      <c r="AB292" s="311"/>
      <c r="AD292" s="311"/>
      <c r="AE292" s="311"/>
      <c r="AF292" s="311"/>
      <c r="AG292" s="311"/>
      <c r="AH292" s="311"/>
      <c r="AI292" s="311"/>
      <c r="AJ292" s="311"/>
      <c r="AK292" s="311"/>
      <c r="AL292" s="311"/>
      <c r="AM292" s="311"/>
      <c r="AN292" s="311"/>
      <c r="AO292" s="311"/>
      <c r="AP292" s="311"/>
      <c r="AQ292" s="311"/>
      <c r="AR292" s="311"/>
      <c r="AS292" s="311"/>
      <c r="AT292" s="311"/>
      <c r="AU292" s="311"/>
      <c r="AV292" s="311"/>
      <c r="AW292" s="311"/>
      <c r="AX292" s="311"/>
      <c r="AY292" s="311"/>
      <c r="AZ292" s="311"/>
      <c r="BA292" s="311"/>
      <c r="BB292" s="311"/>
      <c r="BC292" s="311"/>
      <c r="BD292" s="311"/>
      <c r="BE292" s="311"/>
      <c r="BF292" s="311"/>
      <c r="BG292" s="311"/>
      <c r="BH292" s="311"/>
    </row>
    <row r="293" spans="6:60">
      <c r="F293" s="317"/>
      <c r="G293" s="311"/>
      <c r="H293" s="311"/>
      <c r="K293" s="317"/>
      <c r="L293" s="317"/>
      <c r="O293" s="311"/>
      <c r="P293" s="311"/>
      <c r="Q293" s="311"/>
      <c r="R293" s="311"/>
      <c r="S293" s="311"/>
      <c r="T293" s="311"/>
      <c r="U293" s="311"/>
      <c r="V293" s="311"/>
      <c r="X293" s="311"/>
      <c r="Y293" s="311"/>
      <c r="Z293" s="311"/>
      <c r="AA293" s="311"/>
      <c r="AB293" s="311"/>
      <c r="AD293" s="311"/>
      <c r="AE293" s="311"/>
      <c r="AF293" s="311"/>
      <c r="AG293" s="311"/>
      <c r="AH293" s="311"/>
      <c r="AI293" s="311"/>
      <c r="AJ293" s="311"/>
      <c r="AK293" s="311"/>
      <c r="AL293" s="311"/>
      <c r="AM293" s="311"/>
      <c r="AN293" s="311"/>
      <c r="AO293" s="311"/>
      <c r="AP293" s="311"/>
      <c r="AQ293" s="311"/>
      <c r="AR293" s="311"/>
      <c r="AS293" s="311"/>
      <c r="AT293" s="311"/>
      <c r="AU293" s="311"/>
      <c r="AV293" s="311"/>
      <c r="AW293" s="311"/>
      <c r="AX293" s="311"/>
      <c r="AY293" s="311"/>
      <c r="AZ293" s="311"/>
      <c r="BA293" s="311"/>
      <c r="BB293" s="311"/>
      <c r="BC293" s="311"/>
      <c r="BD293" s="311"/>
      <c r="BE293" s="311"/>
      <c r="BF293" s="311"/>
      <c r="BG293" s="311"/>
      <c r="BH293" s="311"/>
    </row>
    <row r="294" spans="6:60">
      <c r="F294" s="317"/>
      <c r="G294" s="311"/>
      <c r="H294" s="311"/>
      <c r="K294" s="317"/>
      <c r="L294" s="317"/>
      <c r="O294" s="311"/>
      <c r="P294" s="311"/>
      <c r="Q294" s="311"/>
      <c r="R294" s="311"/>
      <c r="S294" s="311"/>
      <c r="T294" s="311"/>
      <c r="U294" s="311"/>
      <c r="V294" s="311"/>
      <c r="X294" s="311"/>
      <c r="Y294" s="311"/>
      <c r="Z294" s="311"/>
      <c r="AA294" s="311"/>
      <c r="AB294" s="311"/>
      <c r="AD294" s="311"/>
      <c r="AE294" s="311"/>
      <c r="AF294" s="311"/>
      <c r="AG294" s="311"/>
      <c r="AH294" s="311"/>
      <c r="AI294" s="311"/>
      <c r="AJ294" s="311"/>
      <c r="AK294" s="311"/>
      <c r="AL294" s="311"/>
      <c r="AM294" s="311"/>
      <c r="AN294" s="311"/>
      <c r="AO294" s="311"/>
      <c r="AP294" s="311"/>
      <c r="AQ294" s="311"/>
      <c r="AR294" s="311"/>
      <c r="AS294" s="311"/>
      <c r="AT294" s="311"/>
      <c r="AU294" s="311"/>
      <c r="AV294" s="311"/>
      <c r="AW294" s="311"/>
      <c r="AX294" s="311"/>
      <c r="AY294" s="311"/>
      <c r="AZ294" s="311"/>
      <c r="BA294" s="311"/>
      <c r="BB294" s="311"/>
      <c r="BC294" s="311"/>
      <c r="BD294" s="311"/>
      <c r="BE294" s="311"/>
      <c r="BF294" s="311"/>
      <c r="BG294" s="311"/>
      <c r="BH294" s="311"/>
    </row>
    <row r="295" spans="6:60">
      <c r="F295" s="317"/>
      <c r="G295" s="311"/>
      <c r="H295" s="311"/>
      <c r="K295" s="317"/>
      <c r="L295" s="317"/>
      <c r="O295" s="311"/>
      <c r="P295" s="311"/>
      <c r="Q295" s="311"/>
      <c r="R295" s="311"/>
      <c r="S295" s="311"/>
      <c r="T295" s="311"/>
      <c r="U295" s="311"/>
      <c r="V295" s="311"/>
      <c r="X295" s="311"/>
      <c r="Y295" s="311"/>
      <c r="Z295" s="311"/>
      <c r="AA295" s="311"/>
      <c r="AB295" s="311"/>
      <c r="AD295" s="311"/>
      <c r="AE295" s="311"/>
      <c r="AF295" s="311"/>
      <c r="AG295" s="311"/>
      <c r="AH295" s="311"/>
      <c r="AI295" s="311"/>
      <c r="AJ295" s="311"/>
      <c r="AK295" s="311"/>
      <c r="AL295" s="311"/>
      <c r="AM295" s="311"/>
      <c r="AN295" s="311"/>
      <c r="AO295" s="311"/>
      <c r="AP295" s="311"/>
      <c r="AQ295" s="311"/>
      <c r="AR295" s="311"/>
      <c r="AS295" s="311"/>
      <c r="AT295" s="311"/>
      <c r="AU295" s="311"/>
      <c r="AV295" s="311"/>
      <c r="AW295" s="311"/>
      <c r="AX295" s="311"/>
      <c r="AY295" s="311"/>
      <c r="AZ295" s="311"/>
      <c r="BA295" s="311"/>
      <c r="BB295" s="311"/>
      <c r="BC295" s="311"/>
      <c r="BD295" s="311"/>
      <c r="BE295" s="311"/>
      <c r="BF295" s="311"/>
      <c r="BG295" s="311"/>
      <c r="BH295" s="311"/>
    </row>
    <row r="296" spans="6:60">
      <c r="F296" s="317"/>
      <c r="G296" s="311"/>
      <c r="H296" s="311"/>
      <c r="K296" s="317"/>
      <c r="L296" s="317"/>
      <c r="O296" s="311"/>
      <c r="P296" s="311"/>
      <c r="Q296" s="311"/>
      <c r="R296" s="311"/>
      <c r="S296" s="311"/>
      <c r="T296" s="311"/>
      <c r="U296" s="311"/>
      <c r="V296" s="311"/>
      <c r="X296" s="311"/>
      <c r="Y296" s="311"/>
      <c r="Z296" s="311"/>
      <c r="AA296" s="311"/>
      <c r="AB296" s="311"/>
      <c r="AD296" s="311"/>
      <c r="AE296" s="311"/>
      <c r="AF296" s="311"/>
      <c r="AG296" s="311"/>
      <c r="AH296" s="311"/>
      <c r="AI296" s="311"/>
      <c r="AJ296" s="311"/>
      <c r="AK296" s="311"/>
      <c r="AL296" s="311"/>
      <c r="AM296" s="311"/>
      <c r="AN296" s="311"/>
      <c r="AO296" s="311"/>
      <c r="AP296" s="311"/>
      <c r="AQ296" s="311"/>
      <c r="AR296" s="311"/>
      <c r="AS296" s="311"/>
      <c r="AT296" s="311"/>
      <c r="AU296" s="311"/>
      <c r="AV296" s="311"/>
      <c r="AW296" s="311"/>
      <c r="AX296" s="311"/>
      <c r="AY296" s="311"/>
      <c r="AZ296" s="311"/>
      <c r="BA296" s="311"/>
      <c r="BB296" s="311"/>
      <c r="BC296" s="311"/>
      <c r="BD296" s="311"/>
      <c r="BE296" s="311"/>
      <c r="BF296" s="311"/>
      <c r="BG296" s="311"/>
      <c r="BH296" s="311"/>
    </row>
    <row r="297" spans="6:60">
      <c r="F297" s="317"/>
      <c r="G297" s="311"/>
      <c r="H297" s="311"/>
      <c r="K297" s="317"/>
      <c r="L297" s="317"/>
      <c r="O297" s="311"/>
      <c r="P297" s="311"/>
      <c r="Q297" s="311"/>
      <c r="R297" s="311"/>
      <c r="S297" s="311"/>
      <c r="T297" s="311"/>
      <c r="U297" s="311"/>
      <c r="V297" s="311"/>
      <c r="X297" s="311"/>
      <c r="Y297" s="311"/>
      <c r="Z297" s="311"/>
      <c r="AA297" s="311"/>
      <c r="AB297" s="311"/>
      <c r="AD297" s="311"/>
      <c r="AE297" s="311"/>
      <c r="AF297" s="311"/>
      <c r="AG297" s="311"/>
      <c r="AH297" s="311"/>
      <c r="AI297" s="311"/>
      <c r="AJ297" s="311"/>
      <c r="AK297" s="311"/>
      <c r="AL297" s="311"/>
      <c r="AM297" s="311"/>
      <c r="AN297" s="311"/>
      <c r="AO297" s="311"/>
      <c r="AP297" s="311"/>
      <c r="AQ297" s="311"/>
      <c r="AR297" s="311"/>
      <c r="AS297" s="311"/>
      <c r="AT297" s="311"/>
      <c r="AU297" s="311"/>
      <c r="AV297" s="311"/>
      <c r="AW297" s="311"/>
      <c r="AX297" s="311"/>
      <c r="AY297" s="311"/>
      <c r="AZ297" s="311"/>
      <c r="BA297" s="311"/>
      <c r="BB297" s="311"/>
      <c r="BC297" s="311"/>
      <c r="BD297" s="311"/>
      <c r="BE297" s="311"/>
      <c r="BF297" s="311"/>
      <c r="BG297" s="311"/>
      <c r="BH297" s="311"/>
    </row>
    <row r="298" spans="6:60">
      <c r="F298" s="317"/>
      <c r="G298" s="311"/>
      <c r="H298" s="311"/>
      <c r="K298" s="317"/>
      <c r="L298" s="317"/>
      <c r="O298" s="311"/>
      <c r="P298" s="311"/>
      <c r="Q298" s="311"/>
      <c r="R298" s="311"/>
      <c r="S298" s="311"/>
      <c r="T298" s="311"/>
      <c r="U298" s="311"/>
      <c r="V298" s="311"/>
      <c r="X298" s="311"/>
      <c r="Y298" s="311"/>
      <c r="Z298" s="311"/>
      <c r="AA298" s="311"/>
      <c r="AB298" s="311"/>
      <c r="AD298" s="311"/>
      <c r="AE298" s="311"/>
      <c r="AF298" s="311"/>
      <c r="AG298" s="311"/>
      <c r="AH298" s="311"/>
      <c r="AI298" s="311"/>
      <c r="AJ298" s="311"/>
      <c r="AK298" s="311"/>
      <c r="AL298" s="311"/>
      <c r="AM298" s="311"/>
      <c r="AN298" s="311"/>
      <c r="AO298" s="311"/>
      <c r="AP298" s="311"/>
      <c r="AQ298" s="311"/>
      <c r="AR298" s="311"/>
      <c r="AS298" s="311"/>
      <c r="AT298" s="311"/>
      <c r="AU298" s="311"/>
      <c r="AV298" s="311"/>
      <c r="AW298" s="311"/>
      <c r="AX298" s="311"/>
      <c r="AY298" s="311"/>
      <c r="AZ298" s="311"/>
      <c r="BA298" s="311"/>
      <c r="BB298" s="311"/>
      <c r="BC298" s="311"/>
      <c r="BD298" s="311"/>
      <c r="BE298" s="311"/>
      <c r="BF298" s="311"/>
      <c r="BG298" s="311"/>
      <c r="BH298" s="311"/>
    </row>
    <row r="299" spans="6:60">
      <c r="F299" s="317"/>
      <c r="G299" s="311"/>
      <c r="H299" s="311"/>
      <c r="K299" s="317"/>
      <c r="L299" s="317"/>
      <c r="O299" s="311"/>
      <c r="P299" s="311"/>
      <c r="Q299" s="311"/>
      <c r="R299" s="311"/>
      <c r="S299" s="311"/>
      <c r="T299" s="311"/>
      <c r="U299" s="311"/>
      <c r="V299" s="311"/>
      <c r="X299" s="311"/>
      <c r="Y299" s="311"/>
      <c r="Z299" s="311"/>
      <c r="AA299" s="311"/>
      <c r="AB299" s="311"/>
      <c r="AD299" s="311"/>
      <c r="AE299" s="311"/>
      <c r="AF299" s="311"/>
      <c r="AG299" s="311"/>
      <c r="AH299" s="311"/>
      <c r="AI299" s="311"/>
      <c r="AJ299" s="311"/>
      <c r="AK299" s="311"/>
      <c r="AL299" s="311"/>
      <c r="AM299" s="311"/>
      <c r="AN299" s="311"/>
      <c r="AO299" s="311"/>
      <c r="AP299" s="311"/>
      <c r="AQ299" s="311"/>
      <c r="AR299" s="311"/>
      <c r="AS299" s="311"/>
      <c r="AT299" s="311"/>
      <c r="AU299" s="311"/>
      <c r="AV299" s="311"/>
      <c r="AW299" s="311"/>
      <c r="AX299" s="311"/>
      <c r="AY299" s="311"/>
      <c r="AZ299" s="311"/>
      <c r="BA299" s="311"/>
      <c r="BB299" s="311"/>
      <c r="BC299" s="311"/>
      <c r="BD299" s="311"/>
      <c r="BE299" s="311"/>
      <c r="BF299" s="311"/>
      <c r="BG299" s="311"/>
      <c r="BH299" s="311"/>
    </row>
    <row r="300" spans="6:60">
      <c r="F300" s="317"/>
      <c r="G300" s="311"/>
      <c r="H300" s="311"/>
      <c r="K300" s="317"/>
      <c r="L300" s="317"/>
      <c r="O300" s="311"/>
      <c r="P300" s="311"/>
      <c r="Q300" s="311"/>
      <c r="R300" s="311"/>
      <c r="S300" s="311"/>
      <c r="T300" s="311"/>
      <c r="U300" s="311"/>
      <c r="V300" s="311"/>
      <c r="X300" s="311"/>
      <c r="Y300" s="311"/>
      <c r="Z300" s="311"/>
      <c r="AA300" s="311"/>
      <c r="AB300" s="311"/>
      <c r="AD300" s="311"/>
      <c r="AE300" s="311"/>
      <c r="AF300" s="311"/>
      <c r="AG300" s="311"/>
      <c r="AH300" s="311"/>
      <c r="AI300" s="311"/>
      <c r="AJ300" s="311"/>
      <c r="AK300" s="311"/>
      <c r="AL300" s="311"/>
      <c r="AM300" s="311"/>
      <c r="AN300" s="311"/>
      <c r="AO300" s="311"/>
      <c r="AP300" s="311"/>
      <c r="AQ300" s="311"/>
      <c r="AR300" s="311"/>
      <c r="AS300" s="311"/>
      <c r="AT300" s="311"/>
      <c r="AU300" s="311"/>
      <c r="AV300" s="311"/>
      <c r="AW300" s="311"/>
      <c r="AX300" s="311"/>
      <c r="AY300" s="311"/>
      <c r="AZ300" s="311"/>
      <c r="BA300" s="311"/>
      <c r="BB300" s="311"/>
      <c r="BC300" s="311"/>
      <c r="BD300" s="311"/>
      <c r="BE300" s="311"/>
      <c r="BF300" s="311"/>
      <c r="BG300" s="311"/>
      <c r="BH300" s="311"/>
    </row>
    <row r="301" spans="6:60">
      <c r="F301" s="317"/>
      <c r="G301" s="311"/>
      <c r="H301" s="311"/>
      <c r="K301" s="317"/>
      <c r="L301" s="317"/>
      <c r="O301" s="311"/>
      <c r="P301" s="311"/>
      <c r="Q301" s="311"/>
      <c r="R301" s="311"/>
      <c r="S301" s="311"/>
      <c r="T301" s="311"/>
      <c r="U301" s="311"/>
      <c r="V301" s="311"/>
      <c r="X301" s="311"/>
      <c r="Y301" s="311"/>
      <c r="Z301" s="311"/>
      <c r="AA301" s="311"/>
      <c r="AB301" s="311"/>
      <c r="AD301" s="311"/>
      <c r="AE301" s="311"/>
      <c r="AF301" s="311"/>
      <c r="AG301" s="311"/>
      <c r="AH301" s="311"/>
      <c r="AI301" s="311"/>
      <c r="AJ301" s="311"/>
      <c r="AK301" s="311"/>
      <c r="AL301" s="311"/>
      <c r="AM301" s="311"/>
      <c r="AN301" s="311"/>
      <c r="AO301" s="311"/>
      <c r="AP301" s="311"/>
      <c r="AQ301" s="311"/>
      <c r="AR301" s="311"/>
      <c r="AS301" s="311"/>
      <c r="AT301" s="311"/>
      <c r="AU301" s="311"/>
      <c r="AV301" s="311"/>
      <c r="AW301" s="311"/>
      <c r="AX301" s="311"/>
      <c r="AY301" s="311"/>
      <c r="AZ301" s="311"/>
      <c r="BA301" s="311"/>
      <c r="BB301" s="311"/>
      <c r="BC301" s="311"/>
      <c r="BD301" s="311"/>
      <c r="BE301" s="311"/>
      <c r="BF301" s="311"/>
      <c r="BG301" s="311"/>
      <c r="BH301" s="311"/>
    </row>
    <row r="302" spans="6:60">
      <c r="F302" s="317"/>
      <c r="G302" s="311"/>
      <c r="H302" s="311"/>
      <c r="K302" s="317"/>
      <c r="L302" s="317"/>
      <c r="O302" s="311"/>
      <c r="P302" s="311"/>
      <c r="Q302" s="311"/>
      <c r="R302" s="311"/>
      <c r="S302" s="311"/>
      <c r="T302" s="311"/>
      <c r="U302" s="311"/>
      <c r="V302" s="311"/>
      <c r="X302" s="311"/>
      <c r="Y302" s="311"/>
      <c r="Z302" s="311"/>
      <c r="AA302" s="311"/>
      <c r="AB302" s="311"/>
      <c r="AD302" s="311"/>
      <c r="AE302" s="311"/>
      <c r="AF302" s="311"/>
      <c r="AG302" s="311"/>
      <c r="AH302" s="311"/>
      <c r="AI302" s="311"/>
      <c r="AJ302" s="311"/>
      <c r="AK302" s="311"/>
      <c r="AL302" s="311"/>
      <c r="AM302" s="311"/>
      <c r="AN302" s="311"/>
      <c r="AO302" s="311"/>
      <c r="AP302" s="311"/>
      <c r="AQ302" s="311"/>
      <c r="AR302" s="311"/>
      <c r="AS302" s="311"/>
      <c r="AT302" s="311"/>
      <c r="AU302" s="311"/>
      <c r="AV302" s="311"/>
      <c r="AW302" s="311"/>
      <c r="AX302" s="311"/>
      <c r="AY302" s="311"/>
      <c r="AZ302" s="311"/>
      <c r="BA302" s="311"/>
      <c r="BB302" s="311"/>
      <c r="BC302" s="311"/>
      <c r="BD302" s="311"/>
      <c r="BE302" s="311"/>
      <c r="BF302" s="311"/>
      <c r="BG302" s="311"/>
      <c r="BH302" s="311"/>
    </row>
    <row r="303" spans="6:60">
      <c r="F303" s="317"/>
      <c r="G303" s="311"/>
      <c r="H303" s="311"/>
      <c r="K303" s="317"/>
      <c r="L303" s="317"/>
      <c r="O303" s="311"/>
      <c r="P303" s="311"/>
      <c r="Q303" s="311"/>
      <c r="R303" s="311"/>
      <c r="S303" s="311"/>
      <c r="T303" s="311"/>
      <c r="U303" s="311"/>
      <c r="V303" s="311"/>
      <c r="X303" s="311"/>
      <c r="Y303" s="311"/>
      <c r="Z303" s="311"/>
      <c r="AA303" s="311"/>
      <c r="AB303" s="311"/>
      <c r="AD303" s="311"/>
      <c r="AE303" s="311"/>
      <c r="AF303" s="311"/>
      <c r="AG303" s="311"/>
      <c r="AH303" s="311"/>
      <c r="AI303" s="311"/>
      <c r="AJ303" s="311"/>
      <c r="AK303" s="311"/>
      <c r="AL303" s="311"/>
      <c r="AM303" s="311"/>
      <c r="AN303" s="311"/>
      <c r="AO303" s="311"/>
      <c r="AP303" s="311"/>
      <c r="AQ303" s="311"/>
      <c r="AR303" s="311"/>
      <c r="AS303" s="311"/>
      <c r="AT303" s="311"/>
      <c r="AU303" s="311"/>
      <c r="AV303" s="311"/>
      <c r="AW303" s="311"/>
      <c r="AX303" s="311"/>
      <c r="AY303" s="311"/>
      <c r="AZ303" s="311"/>
      <c r="BA303" s="311"/>
      <c r="BB303" s="311"/>
      <c r="BC303" s="311"/>
      <c r="BD303" s="311"/>
      <c r="BE303" s="311"/>
      <c r="BF303" s="311"/>
      <c r="BG303" s="311"/>
      <c r="BH303" s="311"/>
    </row>
    <row r="304" spans="6:60">
      <c r="F304" s="317"/>
      <c r="G304" s="311"/>
      <c r="H304" s="311"/>
      <c r="K304" s="317"/>
      <c r="L304" s="317"/>
      <c r="O304" s="311"/>
      <c r="P304" s="311"/>
      <c r="Q304" s="311"/>
      <c r="R304" s="311"/>
      <c r="S304" s="311"/>
      <c r="T304" s="311"/>
      <c r="U304" s="311"/>
      <c r="V304" s="311"/>
      <c r="X304" s="311"/>
      <c r="Y304" s="311"/>
      <c r="Z304" s="311"/>
      <c r="AA304" s="311"/>
      <c r="AB304" s="311"/>
      <c r="AD304" s="311"/>
      <c r="AE304" s="311"/>
      <c r="AF304" s="311"/>
      <c r="AG304" s="311"/>
      <c r="AH304" s="311"/>
      <c r="AI304" s="311"/>
      <c r="AJ304" s="311"/>
      <c r="AK304" s="311"/>
      <c r="AL304" s="311"/>
      <c r="AM304" s="311"/>
      <c r="AN304" s="311"/>
      <c r="AO304" s="311"/>
      <c r="AP304" s="311"/>
      <c r="AQ304" s="311"/>
      <c r="AR304" s="311"/>
      <c r="AS304" s="311"/>
      <c r="AT304" s="311"/>
      <c r="AU304" s="311"/>
      <c r="AV304" s="311"/>
      <c r="AW304" s="311"/>
      <c r="AX304" s="311"/>
      <c r="AY304" s="311"/>
      <c r="AZ304" s="311"/>
      <c r="BA304" s="311"/>
      <c r="BB304" s="311"/>
      <c r="BC304" s="311"/>
      <c r="BD304" s="311"/>
      <c r="BE304" s="311"/>
      <c r="BF304" s="311"/>
      <c r="BG304" s="311"/>
      <c r="BH304" s="311"/>
    </row>
    <row r="305" spans="6:60">
      <c r="F305" s="317"/>
      <c r="G305" s="311"/>
      <c r="H305" s="311"/>
      <c r="K305" s="317"/>
      <c r="L305" s="317"/>
      <c r="O305" s="311"/>
      <c r="P305" s="311"/>
      <c r="Q305" s="311"/>
      <c r="R305" s="311"/>
      <c r="S305" s="311"/>
      <c r="T305" s="311"/>
      <c r="U305" s="311"/>
      <c r="V305" s="311"/>
      <c r="X305" s="311"/>
      <c r="Y305" s="311"/>
      <c r="Z305" s="311"/>
      <c r="AA305" s="311"/>
      <c r="AB305" s="311"/>
      <c r="AD305" s="311"/>
      <c r="AE305" s="311"/>
      <c r="AF305" s="311"/>
      <c r="AG305" s="311"/>
      <c r="AH305" s="311"/>
      <c r="AI305" s="311"/>
      <c r="AJ305" s="311"/>
      <c r="AK305" s="311"/>
      <c r="AL305" s="311"/>
      <c r="AM305" s="311"/>
      <c r="AN305" s="311"/>
      <c r="AO305" s="311"/>
      <c r="AP305" s="311"/>
      <c r="AQ305" s="311"/>
      <c r="AR305" s="311"/>
      <c r="AS305" s="311"/>
      <c r="AT305" s="311"/>
      <c r="AU305" s="311"/>
      <c r="AV305" s="311"/>
      <c r="AW305" s="311"/>
      <c r="AX305" s="311"/>
      <c r="AY305" s="311"/>
      <c r="AZ305" s="311"/>
      <c r="BA305" s="311"/>
      <c r="BB305" s="311"/>
      <c r="BC305" s="311"/>
      <c r="BD305" s="311"/>
      <c r="BE305" s="311"/>
      <c r="BF305" s="311"/>
      <c r="BG305" s="311"/>
      <c r="BH305" s="311"/>
    </row>
    <row r="306" spans="6:60">
      <c r="F306" s="317"/>
      <c r="G306" s="311"/>
      <c r="H306" s="311"/>
      <c r="K306" s="317"/>
      <c r="L306" s="317"/>
      <c r="O306" s="311"/>
      <c r="P306" s="311"/>
      <c r="Q306" s="311"/>
      <c r="R306" s="311"/>
      <c r="S306" s="311"/>
      <c r="T306" s="311"/>
      <c r="U306" s="311"/>
      <c r="V306" s="311"/>
      <c r="X306" s="311"/>
      <c r="Y306" s="311"/>
      <c r="Z306" s="311"/>
      <c r="AA306" s="311"/>
      <c r="AB306" s="311"/>
      <c r="AD306" s="311"/>
      <c r="AE306" s="311"/>
      <c r="AF306" s="311"/>
      <c r="AG306" s="311"/>
      <c r="AH306" s="311"/>
      <c r="AI306" s="311"/>
      <c r="AJ306" s="311"/>
      <c r="AK306" s="311"/>
      <c r="AL306" s="311"/>
      <c r="AM306" s="311"/>
      <c r="AN306" s="311"/>
      <c r="AO306" s="311"/>
      <c r="AP306" s="311"/>
      <c r="AQ306" s="311"/>
      <c r="AR306" s="311"/>
      <c r="AS306" s="311"/>
      <c r="AT306" s="311"/>
      <c r="AU306" s="311"/>
      <c r="AV306" s="311"/>
      <c r="AW306" s="311"/>
      <c r="AX306" s="311"/>
      <c r="AY306" s="311"/>
      <c r="AZ306" s="311"/>
      <c r="BA306" s="311"/>
      <c r="BB306" s="311"/>
      <c r="BC306" s="311"/>
      <c r="BD306" s="311"/>
      <c r="BE306" s="311"/>
      <c r="BF306" s="311"/>
      <c r="BG306" s="311"/>
      <c r="BH306" s="311"/>
    </row>
    <row r="307" spans="6:60">
      <c r="F307" s="317"/>
      <c r="G307" s="311"/>
      <c r="H307" s="311"/>
      <c r="K307" s="317"/>
      <c r="L307" s="317"/>
      <c r="O307" s="311"/>
      <c r="P307" s="311"/>
      <c r="Q307" s="311"/>
      <c r="R307" s="311"/>
      <c r="S307" s="311"/>
      <c r="T307" s="311"/>
      <c r="U307" s="311"/>
      <c r="V307" s="311"/>
      <c r="X307" s="311"/>
      <c r="Y307" s="311"/>
      <c r="Z307" s="311"/>
      <c r="AA307" s="311"/>
      <c r="AB307" s="311"/>
      <c r="AD307" s="311"/>
      <c r="AE307" s="311"/>
      <c r="AF307" s="311"/>
      <c r="AG307" s="311"/>
      <c r="AH307" s="311"/>
      <c r="AI307" s="311"/>
      <c r="AJ307" s="311"/>
      <c r="AK307" s="311"/>
      <c r="AL307" s="311"/>
      <c r="AM307" s="311"/>
      <c r="AN307" s="311"/>
      <c r="AO307" s="311"/>
      <c r="AP307" s="311"/>
      <c r="AQ307" s="311"/>
      <c r="AR307" s="311"/>
      <c r="AS307" s="311"/>
      <c r="AT307" s="311"/>
      <c r="AU307" s="311"/>
      <c r="AV307" s="311"/>
      <c r="AW307" s="311"/>
      <c r="AX307" s="311"/>
      <c r="AY307" s="311"/>
      <c r="AZ307" s="311"/>
      <c r="BA307" s="311"/>
      <c r="BB307" s="311"/>
      <c r="BC307" s="311"/>
      <c r="BD307" s="311"/>
      <c r="BE307" s="311"/>
      <c r="BF307" s="311"/>
      <c r="BG307" s="311"/>
      <c r="BH307" s="311"/>
    </row>
    <row r="308" spans="6:60">
      <c r="F308" s="317"/>
      <c r="G308" s="311"/>
      <c r="H308" s="311"/>
      <c r="K308" s="317"/>
      <c r="L308" s="317"/>
      <c r="O308" s="311"/>
      <c r="P308" s="311"/>
      <c r="Q308" s="311"/>
      <c r="R308" s="311"/>
      <c r="S308" s="311"/>
      <c r="T308" s="311"/>
      <c r="U308" s="311"/>
      <c r="V308" s="311"/>
      <c r="X308" s="311"/>
      <c r="Y308" s="311"/>
      <c r="Z308" s="311"/>
      <c r="AA308" s="311"/>
      <c r="AB308" s="311"/>
      <c r="AD308" s="311"/>
      <c r="AE308" s="311"/>
      <c r="AF308" s="311"/>
      <c r="AG308" s="311"/>
      <c r="AH308" s="311"/>
      <c r="AI308" s="311"/>
      <c r="AJ308" s="311"/>
      <c r="AK308" s="311"/>
      <c r="AL308" s="311"/>
      <c r="AM308" s="311"/>
      <c r="AN308" s="311"/>
      <c r="AO308" s="311"/>
      <c r="AP308" s="311"/>
      <c r="AQ308" s="311"/>
      <c r="AR308" s="311"/>
      <c r="AS308" s="311"/>
      <c r="AT308" s="311"/>
      <c r="AU308" s="311"/>
      <c r="AV308" s="311"/>
      <c r="AW308" s="311"/>
      <c r="AX308" s="311"/>
      <c r="AY308" s="311"/>
      <c r="AZ308" s="311"/>
      <c r="BA308" s="311"/>
      <c r="BB308" s="311"/>
      <c r="BC308" s="311"/>
      <c r="BD308" s="311"/>
      <c r="BE308" s="311"/>
      <c r="BF308" s="311"/>
      <c r="BG308" s="311"/>
      <c r="BH308" s="311"/>
    </row>
    <row r="309" spans="6:60">
      <c r="F309" s="317"/>
      <c r="G309" s="311"/>
      <c r="H309" s="311"/>
      <c r="K309" s="317"/>
      <c r="L309" s="317"/>
      <c r="O309" s="311"/>
      <c r="P309" s="311"/>
      <c r="Q309" s="311"/>
      <c r="R309" s="311"/>
      <c r="S309" s="311"/>
      <c r="T309" s="311"/>
      <c r="U309" s="311"/>
      <c r="V309" s="311"/>
      <c r="X309" s="311"/>
      <c r="Y309" s="311"/>
      <c r="Z309" s="311"/>
      <c r="AA309" s="311"/>
      <c r="AB309" s="311"/>
      <c r="AD309" s="311"/>
      <c r="AE309" s="311"/>
      <c r="AF309" s="311"/>
      <c r="AG309" s="311"/>
      <c r="AH309" s="311"/>
      <c r="AI309" s="311"/>
      <c r="AJ309" s="311"/>
      <c r="AK309" s="311"/>
      <c r="AL309" s="311"/>
      <c r="AM309" s="311"/>
      <c r="AN309" s="311"/>
      <c r="AO309" s="311"/>
      <c r="AP309" s="311"/>
      <c r="AQ309" s="311"/>
      <c r="AR309" s="311"/>
      <c r="AS309" s="311"/>
      <c r="AT309" s="311"/>
      <c r="AU309" s="311"/>
      <c r="AV309" s="311"/>
      <c r="AW309" s="311"/>
      <c r="AX309" s="311"/>
      <c r="AY309" s="311"/>
      <c r="AZ309" s="311"/>
      <c r="BA309" s="311"/>
      <c r="BB309" s="311"/>
      <c r="BC309" s="311"/>
      <c r="BD309" s="311"/>
      <c r="BE309" s="311"/>
      <c r="BF309" s="311"/>
      <c r="BG309" s="311"/>
      <c r="BH309" s="311"/>
    </row>
    <row r="310" spans="6:60">
      <c r="F310" s="317"/>
      <c r="G310" s="311"/>
      <c r="H310" s="311"/>
      <c r="K310" s="317"/>
      <c r="L310" s="317"/>
      <c r="O310" s="311"/>
      <c r="P310" s="311"/>
      <c r="Q310" s="311"/>
      <c r="R310" s="311"/>
      <c r="S310" s="311"/>
      <c r="T310" s="311"/>
      <c r="U310" s="311"/>
      <c r="V310" s="311"/>
      <c r="X310" s="311"/>
      <c r="Y310" s="311"/>
      <c r="Z310" s="311"/>
      <c r="AA310" s="311"/>
      <c r="AB310" s="311"/>
      <c r="AD310" s="311"/>
      <c r="AE310" s="311"/>
      <c r="AF310" s="311"/>
      <c r="AG310" s="311"/>
      <c r="AH310" s="311"/>
      <c r="AI310" s="311"/>
      <c r="AJ310" s="311"/>
      <c r="AK310" s="311"/>
      <c r="AL310" s="311"/>
      <c r="AM310" s="311"/>
      <c r="AN310" s="311"/>
      <c r="AO310" s="311"/>
      <c r="AP310" s="311"/>
      <c r="AQ310" s="311"/>
      <c r="AR310" s="311"/>
      <c r="AS310" s="311"/>
      <c r="AT310" s="311"/>
      <c r="AU310" s="311"/>
      <c r="AV310" s="311"/>
      <c r="AW310" s="311"/>
      <c r="AX310" s="311"/>
      <c r="AY310" s="311"/>
      <c r="AZ310" s="311"/>
      <c r="BA310" s="311"/>
      <c r="BB310" s="311"/>
      <c r="BC310" s="311"/>
      <c r="BD310" s="311"/>
      <c r="BE310" s="311"/>
      <c r="BF310" s="311"/>
      <c r="BG310" s="311"/>
      <c r="BH310" s="311"/>
    </row>
    <row r="311" spans="6:60">
      <c r="F311" s="317"/>
      <c r="G311" s="311"/>
      <c r="H311" s="311"/>
      <c r="K311" s="317"/>
      <c r="L311" s="317"/>
      <c r="O311" s="311"/>
      <c r="P311" s="311"/>
      <c r="Q311" s="311"/>
      <c r="R311" s="311"/>
      <c r="S311" s="311"/>
      <c r="T311" s="311"/>
      <c r="U311" s="311"/>
      <c r="V311" s="311"/>
      <c r="X311" s="311"/>
      <c r="Y311" s="311"/>
      <c r="Z311" s="311"/>
      <c r="AA311" s="311"/>
      <c r="AB311" s="311"/>
      <c r="AD311" s="311"/>
      <c r="AE311" s="311"/>
      <c r="AF311" s="311"/>
      <c r="AG311" s="311"/>
      <c r="AH311" s="311"/>
      <c r="AI311" s="311"/>
      <c r="AJ311" s="311"/>
      <c r="AK311" s="311"/>
      <c r="AL311" s="311"/>
      <c r="AM311" s="311"/>
      <c r="AN311" s="311"/>
      <c r="AO311" s="311"/>
      <c r="AP311" s="311"/>
      <c r="AQ311" s="311"/>
      <c r="AR311" s="311"/>
      <c r="AS311" s="311"/>
      <c r="AT311" s="311"/>
      <c r="AU311" s="311"/>
      <c r="AV311" s="311"/>
      <c r="AW311" s="311"/>
      <c r="AX311" s="311"/>
      <c r="AY311" s="311"/>
      <c r="AZ311" s="311"/>
      <c r="BA311" s="311"/>
      <c r="BB311" s="311"/>
      <c r="BC311" s="311"/>
      <c r="BD311" s="311"/>
      <c r="BE311" s="311"/>
      <c r="BF311" s="311"/>
      <c r="BG311" s="311"/>
      <c r="BH311" s="311"/>
    </row>
    <row r="312" spans="6:60">
      <c r="F312" s="317"/>
      <c r="G312" s="311"/>
      <c r="H312" s="311"/>
      <c r="K312" s="317"/>
      <c r="L312" s="317"/>
      <c r="O312" s="311"/>
      <c r="P312" s="311"/>
      <c r="Q312" s="311"/>
      <c r="R312" s="311"/>
      <c r="S312" s="311"/>
      <c r="T312" s="311"/>
      <c r="U312" s="311"/>
      <c r="V312" s="311"/>
      <c r="X312" s="311"/>
      <c r="Y312" s="311"/>
      <c r="Z312" s="311"/>
      <c r="AA312" s="311"/>
      <c r="AB312" s="311"/>
      <c r="AD312" s="311"/>
      <c r="AE312" s="311"/>
      <c r="AF312" s="311"/>
      <c r="AG312" s="311"/>
      <c r="AH312" s="311"/>
      <c r="AI312" s="311"/>
      <c r="AJ312" s="311"/>
      <c r="AK312" s="311"/>
      <c r="AL312" s="311"/>
      <c r="AM312" s="311"/>
      <c r="AN312" s="311"/>
      <c r="AO312" s="311"/>
      <c r="AP312" s="311"/>
      <c r="AQ312" s="311"/>
      <c r="AR312" s="311"/>
      <c r="AS312" s="311"/>
      <c r="AT312" s="311"/>
      <c r="AU312" s="311"/>
      <c r="AV312" s="311"/>
      <c r="AW312" s="311"/>
      <c r="AX312" s="311"/>
      <c r="AY312" s="311"/>
      <c r="AZ312" s="311"/>
      <c r="BA312" s="311"/>
      <c r="BB312" s="311"/>
      <c r="BC312" s="311"/>
      <c r="BD312" s="311"/>
      <c r="BE312" s="311"/>
      <c r="BF312" s="311"/>
      <c r="BG312" s="311"/>
      <c r="BH312" s="311"/>
    </row>
    <row r="313" spans="6:60">
      <c r="F313" s="317"/>
      <c r="G313" s="311"/>
      <c r="H313" s="311"/>
      <c r="K313" s="317"/>
      <c r="L313" s="317"/>
      <c r="O313" s="311"/>
      <c r="P313" s="311"/>
      <c r="Q313" s="311"/>
      <c r="R313" s="311"/>
      <c r="S313" s="311"/>
      <c r="T313" s="311"/>
      <c r="U313" s="311"/>
      <c r="V313" s="311"/>
      <c r="X313" s="311"/>
      <c r="Y313" s="311"/>
      <c r="Z313" s="311"/>
      <c r="AA313" s="311"/>
      <c r="AB313" s="311"/>
      <c r="AD313" s="311"/>
      <c r="AE313" s="311"/>
      <c r="AF313" s="311"/>
      <c r="AG313" s="311"/>
      <c r="AH313" s="311"/>
      <c r="AI313" s="311"/>
      <c r="AJ313" s="311"/>
      <c r="AK313" s="311"/>
      <c r="AL313" s="311"/>
      <c r="AM313" s="311"/>
      <c r="AN313" s="311"/>
      <c r="AO313" s="311"/>
      <c r="AP313" s="311"/>
      <c r="AQ313" s="311"/>
      <c r="AR313" s="311"/>
      <c r="AS313" s="311"/>
      <c r="AT313" s="311"/>
      <c r="AU313" s="311"/>
      <c r="AV313" s="311"/>
      <c r="AW313" s="311"/>
      <c r="AX313" s="311"/>
      <c r="AY313" s="311"/>
      <c r="AZ313" s="311"/>
      <c r="BA313" s="311"/>
      <c r="BB313" s="311"/>
      <c r="BC313" s="311"/>
      <c r="BD313" s="311"/>
      <c r="BE313" s="311"/>
      <c r="BF313" s="311"/>
      <c r="BG313" s="311"/>
      <c r="BH313" s="311"/>
    </row>
    <row r="314" spans="6:60">
      <c r="F314" s="317"/>
      <c r="G314" s="311"/>
      <c r="H314" s="311"/>
      <c r="K314" s="317"/>
      <c r="L314" s="317"/>
      <c r="O314" s="311"/>
      <c r="P314" s="311"/>
      <c r="Q314" s="311"/>
      <c r="R314" s="311"/>
      <c r="S314" s="311"/>
      <c r="T314" s="311"/>
      <c r="U314" s="311"/>
      <c r="V314" s="311"/>
      <c r="X314" s="311"/>
      <c r="Y314" s="311"/>
      <c r="Z314" s="311"/>
      <c r="AA314" s="311"/>
      <c r="AB314" s="311"/>
      <c r="AD314" s="311"/>
      <c r="AE314" s="311"/>
      <c r="AF314" s="311"/>
      <c r="AG314" s="311"/>
      <c r="AH314" s="311"/>
      <c r="AI314" s="311"/>
      <c r="AJ314" s="311"/>
      <c r="AK314" s="311"/>
      <c r="AL314" s="311"/>
      <c r="AM314" s="311"/>
      <c r="AN314" s="311"/>
      <c r="AO314" s="311"/>
      <c r="AP314" s="311"/>
      <c r="AQ314" s="311"/>
      <c r="AR314" s="311"/>
      <c r="AS314" s="311"/>
      <c r="AT314" s="311"/>
      <c r="AU314" s="311"/>
      <c r="AV314" s="311"/>
      <c r="AW314" s="311"/>
      <c r="AX314" s="311"/>
      <c r="AY314" s="311"/>
      <c r="AZ314" s="311"/>
      <c r="BA314" s="311"/>
      <c r="BB314" s="311"/>
      <c r="BC314" s="311"/>
      <c r="BD314" s="311"/>
      <c r="BE314" s="311"/>
      <c r="BF314" s="311"/>
      <c r="BG314" s="311"/>
      <c r="BH314" s="311"/>
    </row>
    <row r="315" spans="6:60">
      <c r="F315" s="317"/>
      <c r="G315" s="311"/>
      <c r="H315" s="311"/>
      <c r="K315" s="317"/>
      <c r="L315" s="317"/>
      <c r="O315" s="311"/>
      <c r="P315" s="311"/>
      <c r="Q315" s="311"/>
      <c r="R315" s="311"/>
      <c r="S315" s="311"/>
      <c r="T315" s="311"/>
      <c r="U315" s="311"/>
      <c r="V315" s="311"/>
      <c r="X315" s="311"/>
      <c r="Y315" s="311"/>
      <c r="Z315" s="311"/>
      <c r="AA315" s="311"/>
      <c r="AB315" s="311"/>
      <c r="AD315" s="311"/>
      <c r="AE315" s="311"/>
      <c r="AF315" s="311"/>
      <c r="AG315" s="311"/>
      <c r="AH315" s="311"/>
      <c r="AI315" s="311"/>
      <c r="AJ315" s="311"/>
      <c r="AK315" s="311"/>
      <c r="AL315" s="311"/>
      <c r="AM315" s="311"/>
      <c r="AN315" s="311"/>
      <c r="AO315" s="311"/>
      <c r="AP315" s="311"/>
      <c r="AQ315" s="311"/>
      <c r="AR315" s="311"/>
      <c r="AS315" s="311"/>
      <c r="AT315" s="311"/>
      <c r="AU315" s="311"/>
      <c r="AV315" s="311"/>
      <c r="AW315" s="311"/>
      <c r="AX315" s="311"/>
      <c r="AY315" s="311"/>
      <c r="AZ315" s="311"/>
      <c r="BA315" s="311"/>
      <c r="BB315" s="311"/>
      <c r="BC315" s="311"/>
      <c r="BD315" s="311"/>
      <c r="BE315" s="311"/>
      <c r="BF315" s="311"/>
      <c r="BG315" s="311"/>
      <c r="BH315" s="311"/>
    </row>
    <row r="316" spans="6:60">
      <c r="F316" s="317"/>
      <c r="G316" s="311"/>
      <c r="H316" s="311"/>
      <c r="K316" s="317"/>
      <c r="L316" s="317"/>
      <c r="O316" s="311"/>
      <c r="P316" s="311"/>
      <c r="Q316" s="311"/>
      <c r="R316" s="311"/>
      <c r="S316" s="311"/>
      <c r="T316" s="311"/>
      <c r="U316" s="311"/>
      <c r="V316" s="311"/>
      <c r="X316" s="311"/>
      <c r="Y316" s="311"/>
      <c r="Z316" s="311"/>
      <c r="AA316" s="311"/>
      <c r="AB316" s="311"/>
      <c r="AD316" s="311"/>
      <c r="AE316" s="311"/>
      <c r="AF316" s="311"/>
      <c r="AG316" s="311"/>
      <c r="AH316" s="311"/>
      <c r="AI316" s="311"/>
      <c r="AJ316" s="311"/>
      <c r="AK316" s="311"/>
      <c r="AL316" s="311"/>
      <c r="AM316" s="311"/>
      <c r="AN316" s="311"/>
      <c r="AO316" s="311"/>
      <c r="AP316" s="311"/>
      <c r="AQ316" s="311"/>
      <c r="AR316" s="311"/>
      <c r="AS316" s="311"/>
      <c r="AT316" s="311"/>
      <c r="AU316" s="311"/>
      <c r="AV316" s="311"/>
      <c r="AW316" s="311"/>
      <c r="AX316" s="311"/>
      <c r="AY316" s="311"/>
      <c r="AZ316" s="311"/>
      <c r="BA316" s="311"/>
      <c r="BB316" s="311"/>
      <c r="BC316" s="311"/>
      <c r="BD316" s="311"/>
      <c r="BE316" s="311"/>
      <c r="BF316" s="311"/>
      <c r="BG316" s="311"/>
      <c r="BH316" s="311"/>
    </row>
    <row r="317" spans="6:60">
      <c r="F317" s="317"/>
      <c r="G317" s="311"/>
      <c r="H317" s="311"/>
      <c r="K317" s="317"/>
      <c r="L317" s="317"/>
      <c r="O317" s="311"/>
      <c r="P317" s="311"/>
      <c r="Q317" s="311"/>
      <c r="R317" s="311"/>
      <c r="S317" s="311"/>
      <c r="T317" s="311"/>
      <c r="U317" s="311"/>
      <c r="V317" s="311"/>
      <c r="X317" s="311"/>
      <c r="Y317" s="311"/>
      <c r="Z317" s="311"/>
      <c r="AA317" s="311"/>
      <c r="AB317" s="311"/>
      <c r="AD317" s="311"/>
      <c r="AE317" s="311"/>
      <c r="AF317" s="311"/>
      <c r="AG317" s="311"/>
      <c r="AH317" s="311"/>
      <c r="AI317" s="311"/>
      <c r="AJ317" s="311"/>
      <c r="AK317" s="311"/>
      <c r="AL317" s="311"/>
      <c r="AM317" s="311"/>
      <c r="AN317" s="311"/>
      <c r="AO317" s="311"/>
      <c r="AP317" s="311"/>
      <c r="AQ317" s="311"/>
      <c r="AR317" s="311"/>
      <c r="AS317" s="311"/>
      <c r="AT317" s="311"/>
      <c r="AU317" s="311"/>
      <c r="AV317" s="311"/>
      <c r="AW317" s="311"/>
      <c r="AX317" s="311"/>
      <c r="AY317" s="311"/>
      <c r="AZ317" s="311"/>
      <c r="BA317" s="311"/>
      <c r="BB317" s="311"/>
      <c r="BC317" s="311"/>
      <c r="BD317" s="311"/>
      <c r="BE317" s="311"/>
      <c r="BF317" s="311"/>
      <c r="BG317" s="311"/>
      <c r="BH317" s="311"/>
    </row>
    <row r="318" spans="6:60">
      <c r="F318" s="317"/>
      <c r="G318" s="311"/>
      <c r="H318" s="311"/>
      <c r="K318" s="317"/>
      <c r="L318" s="317"/>
      <c r="O318" s="311"/>
      <c r="P318" s="311"/>
      <c r="Q318" s="311"/>
      <c r="R318" s="311"/>
      <c r="S318" s="311"/>
      <c r="T318" s="311"/>
      <c r="U318" s="311"/>
      <c r="V318" s="311"/>
      <c r="X318" s="311"/>
      <c r="Y318" s="311"/>
      <c r="Z318" s="311"/>
      <c r="AA318" s="311"/>
      <c r="AB318" s="311"/>
      <c r="AD318" s="311"/>
      <c r="AE318" s="311"/>
      <c r="AF318" s="311"/>
      <c r="AG318" s="311"/>
      <c r="AH318" s="311"/>
      <c r="AI318" s="311"/>
      <c r="AJ318" s="311"/>
      <c r="AK318" s="311"/>
      <c r="AL318" s="311"/>
      <c r="AM318" s="311"/>
      <c r="AN318" s="311"/>
      <c r="AO318" s="311"/>
      <c r="AP318" s="311"/>
      <c r="AQ318" s="311"/>
      <c r="AR318" s="311"/>
      <c r="AS318" s="311"/>
      <c r="AT318" s="311"/>
      <c r="AU318" s="311"/>
      <c r="AV318" s="311"/>
      <c r="AW318" s="311"/>
      <c r="AX318" s="311"/>
      <c r="AY318" s="311"/>
      <c r="AZ318" s="311"/>
      <c r="BA318" s="311"/>
      <c r="BB318" s="311"/>
      <c r="BC318" s="311"/>
      <c r="BD318" s="311"/>
      <c r="BE318" s="311"/>
      <c r="BF318" s="311"/>
      <c r="BG318" s="311"/>
      <c r="BH318" s="311"/>
    </row>
    <row r="319" spans="6:60">
      <c r="F319" s="317"/>
      <c r="G319" s="311"/>
      <c r="H319" s="311"/>
      <c r="K319" s="317"/>
      <c r="L319" s="317"/>
      <c r="O319" s="311"/>
      <c r="P319" s="311"/>
      <c r="Q319" s="311"/>
      <c r="R319" s="311"/>
      <c r="S319" s="311"/>
      <c r="T319" s="311"/>
      <c r="U319" s="311"/>
      <c r="V319" s="311"/>
      <c r="X319" s="311"/>
      <c r="Y319" s="311"/>
      <c r="Z319" s="311"/>
      <c r="AA319" s="311"/>
      <c r="AB319" s="311"/>
      <c r="AD319" s="311"/>
      <c r="AE319" s="311"/>
      <c r="AF319" s="311"/>
      <c r="AG319" s="311"/>
      <c r="AH319" s="311"/>
      <c r="AI319" s="311"/>
      <c r="AJ319" s="311"/>
      <c r="AK319" s="311"/>
      <c r="AL319" s="311"/>
      <c r="AM319" s="311"/>
      <c r="AN319" s="311"/>
      <c r="AO319" s="311"/>
      <c r="AP319" s="311"/>
      <c r="AQ319" s="311"/>
      <c r="AR319" s="311"/>
      <c r="AS319" s="311"/>
      <c r="AT319" s="311"/>
      <c r="AU319" s="311"/>
      <c r="AV319" s="311"/>
      <c r="AW319" s="311"/>
      <c r="AX319" s="311"/>
      <c r="AY319" s="311"/>
      <c r="AZ319" s="311"/>
      <c r="BA319" s="311"/>
      <c r="BB319" s="311"/>
      <c r="BC319" s="311"/>
      <c r="BD319" s="311"/>
      <c r="BE319" s="311"/>
      <c r="BF319" s="311"/>
      <c r="BG319" s="311"/>
      <c r="BH319" s="311"/>
    </row>
    <row r="320" spans="6:60">
      <c r="F320" s="317"/>
      <c r="G320" s="311"/>
      <c r="H320" s="311"/>
      <c r="K320" s="317"/>
      <c r="L320" s="317"/>
      <c r="O320" s="311"/>
      <c r="P320" s="311"/>
      <c r="Q320" s="311"/>
      <c r="R320" s="311"/>
      <c r="S320" s="311"/>
      <c r="T320" s="311"/>
      <c r="U320" s="311"/>
      <c r="V320" s="311"/>
      <c r="X320" s="311"/>
      <c r="Y320" s="311"/>
      <c r="Z320" s="311"/>
      <c r="AA320" s="311"/>
      <c r="AB320" s="311"/>
      <c r="AD320" s="311"/>
      <c r="AE320" s="311"/>
      <c r="AF320" s="311"/>
      <c r="AG320" s="311"/>
      <c r="AH320" s="311"/>
      <c r="AI320" s="311"/>
      <c r="AJ320" s="311"/>
      <c r="AK320" s="311"/>
      <c r="AL320" s="311"/>
      <c r="AM320" s="311"/>
      <c r="AN320" s="311"/>
      <c r="AO320" s="311"/>
      <c r="AP320" s="311"/>
      <c r="AQ320" s="311"/>
      <c r="AR320" s="311"/>
      <c r="AS320" s="311"/>
      <c r="AT320" s="311"/>
      <c r="AU320" s="311"/>
      <c r="AV320" s="311"/>
      <c r="AW320" s="311"/>
      <c r="AX320" s="311"/>
      <c r="AY320" s="311"/>
      <c r="AZ320" s="311"/>
      <c r="BA320" s="311"/>
      <c r="BB320" s="311"/>
      <c r="BC320" s="311"/>
      <c r="BD320" s="311"/>
      <c r="BE320" s="311"/>
      <c r="BF320" s="311"/>
      <c r="BG320" s="311"/>
      <c r="BH320" s="311"/>
    </row>
    <row r="321" spans="6:60">
      <c r="F321" s="317"/>
      <c r="G321" s="311"/>
      <c r="H321" s="311"/>
      <c r="K321" s="317"/>
      <c r="L321" s="317"/>
      <c r="O321" s="311"/>
      <c r="P321" s="311"/>
      <c r="Q321" s="311"/>
      <c r="R321" s="311"/>
      <c r="S321" s="311"/>
      <c r="T321" s="311"/>
      <c r="U321" s="311"/>
      <c r="V321" s="311"/>
      <c r="X321" s="311"/>
      <c r="Y321" s="311"/>
      <c r="Z321" s="311"/>
      <c r="AA321" s="311"/>
      <c r="AB321" s="311"/>
      <c r="AD321" s="311"/>
      <c r="AE321" s="311"/>
      <c r="AF321" s="311"/>
      <c r="AG321" s="311"/>
      <c r="AH321" s="311"/>
      <c r="AI321" s="311"/>
      <c r="AJ321" s="311"/>
      <c r="AK321" s="311"/>
      <c r="AL321" s="311"/>
      <c r="AM321" s="311"/>
      <c r="AN321" s="311"/>
      <c r="AO321" s="311"/>
      <c r="AP321" s="311"/>
      <c r="AQ321" s="311"/>
      <c r="AR321" s="311"/>
      <c r="AS321" s="311"/>
      <c r="AT321" s="311"/>
      <c r="AU321" s="311"/>
      <c r="AV321" s="311"/>
      <c r="AW321" s="311"/>
      <c r="AX321" s="311"/>
      <c r="AY321" s="311"/>
      <c r="AZ321" s="311"/>
      <c r="BA321" s="311"/>
      <c r="BB321" s="311"/>
      <c r="BC321" s="311"/>
      <c r="BD321" s="311"/>
      <c r="BE321" s="311"/>
      <c r="BF321" s="311"/>
      <c r="BG321" s="311"/>
      <c r="BH321" s="311"/>
    </row>
    <row r="322" spans="6:60">
      <c r="F322" s="317"/>
      <c r="G322" s="311"/>
      <c r="H322" s="311"/>
      <c r="K322" s="317"/>
      <c r="L322" s="317"/>
      <c r="O322" s="311"/>
      <c r="P322" s="311"/>
      <c r="Q322" s="311"/>
      <c r="R322" s="311"/>
      <c r="S322" s="311"/>
      <c r="T322" s="311"/>
      <c r="U322" s="311"/>
      <c r="V322" s="311"/>
      <c r="X322" s="311"/>
      <c r="Y322" s="311"/>
      <c r="Z322" s="311"/>
      <c r="AA322" s="311"/>
      <c r="AB322" s="311"/>
      <c r="AD322" s="311"/>
      <c r="AE322" s="311"/>
      <c r="AF322" s="311"/>
      <c r="AG322" s="311"/>
      <c r="AH322" s="311"/>
      <c r="AI322" s="311"/>
      <c r="AJ322" s="311"/>
      <c r="AK322" s="311"/>
      <c r="AL322" s="311"/>
      <c r="AM322" s="311"/>
      <c r="AN322" s="311"/>
      <c r="AO322" s="311"/>
      <c r="AP322" s="311"/>
      <c r="AQ322" s="311"/>
      <c r="AR322" s="311"/>
      <c r="AS322" s="311"/>
      <c r="AT322" s="311"/>
      <c r="AU322" s="311"/>
      <c r="AV322" s="311"/>
      <c r="AW322" s="311"/>
      <c r="AX322" s="311"/>
      <c r="AY322" s="311"/>
      <c r="AZ322" s="311"/>
      <c r="BA322" s="311"/>
      <c r="BB322" s="311"/>
      <c r="BC322" s="311"/>
      <c r="BD322" s="311"/>
      <c r="BE322" s="311"/>
      <c r="BF322" s="311"/>
      <c r="BG322" s="311"/>
      <c r="BH322" s="311"/>
    </row>
    <row r="323" spans="6:60">
      <c r="F323" s="317"/>
      <c r="G323" s="311"/>
      <c r="H323" s="311"/>
      <c r="K323" s="317"/>
      <c r="L323" s="317"/>
      <c r="O323" s="311"/>
      <c r="P323" s="311"/>
      <c r="Q323" s="311"/>
      <c r="R323" s="311"/>
      <c r="S323" s="311"/>
      <c r="T323" s="311"/>
      <c r="U323" s="311"/>
      <c r="V323" s="311"/>
      <c r="X323" s="311"/>
      <c r="Y323" s="311"/>
      <c r="Z323" s="311"/>
      <c r="AA323" s="311"/>
      <c r="AB323" s="311"/>
      <c r="AD323" s="311"/>
      <c r="AE323" s="311"/>
      <c r="AF323" s="311"/>
      <c r="AG323" s="311"/>
      <c r="AH323" s="311"/>
      <c r="AI323" s="311"/>
      <c r="AJ323" s="311"/>
      <c r="AK323" s="311"/>
      <c r="AL323" s="311"/>
      <c r="AM323" s="311"/>
      <c r="AN323" s="311"/>
      <c r="AO323" s="311"/>
      <c r="AP323" s="311"/>
      <c r="AQ323" s="311"/>
      <c r="AR323" s="311"/>
      <c r="AS323" s="311"/>
      <c r="AT323" s="311"/>
      <c r="AU323" s="311"/>
      <c r="AV323" s="311"/>
      <c r="AW323" s="311"/>
      <c r="AX323" s="311"/>
      <c r="AY323" s="311"/>
      <c r="AZ323" s="311"/>
      <c r="BA323" s="311"/>
      <c r="BB323" s="311"/>
      <c r="BC323" s="311"/>
      <c r="BD323" s="311"/>
      <c r="BE323" s="311"/>
      <c r="BF323" s="311"/>
      <c r="BG323" s="311"/>
      <c r="BH323" s="311"/>
    </row>
    <row r="324" spans="6:60">
      <c r="F324" s="317"/>
      <c r="G324" s="311"/>
      <c r="H324" s="311"/>
      <c r="K324" s="317"/>
      <c r="L324" s="317"/>
      <c r="O324" s="311"/>
      <c r="P324" s="311"/>
      <c r="Q324" s="311"/>
      <c r="R324" s="311"/>
      <c r="S324" s="311"/>
      <c r="T324" s="311"/>
      <c r="U324" s="311"/>
      <c r="V324" s="311"/>
      <c r="X324" s="311"/>
      <c r="Y324" s="311"/>
      <c r="Z324" s="311"/>
      <c r="AA324" s="311"/>
      <c r="AB324" s="311"/>
      <c r="AD324" s="311"/>
      <c r="AE324" s="311"/>
      <c r="AF324" s="311"/>
      <c r="AG324" s="311"/>
      <c r="AH324" s="311"/>
      <c r="AI324" s="311"/>
      <c r="AJ324" s="311"/>
      <c r="AK324" s="311"/>
      <c r="AL324" s="311"/>
      <c r="AM324" s="311"/>
      <c r="AN324" s="311"/>
      <c r="AO324" s="311"/>
      <c r="AP324" s="311"/>
      <c r="AQ324" s="311"/>
      <c r="AR324" s="311"/>
      <c r="AS324" s="311"/>
      <c r="AT324" s="311"/>
      <c r="AU324" s="311"/>
      <c r="AV324" s="311"/>
      <c r="AW324" s="311"/>
      <c r="AX324" s="311"/>
      <c r="AY324" s="311"/>
      <c r="AZ324" s="311"/>
      <c r="BA324" s="311"/>
      <c r="BB324" s="311"/>
      <c r="BC324" s="311"/>
      <c r="BD324" s="311"/>
      <c r="BE324" s="311"/>
      <c r="BF324" s="311"/>
      <c r="BG324" s="311"/>
      <c r="BH324" s="311"/>
    </row>
    <row r="325" spans="6:60">
      <c r="F325" s="317"/>
      <c r="G325" s="311"/>
      <c r="H325" s="311"/>
      <c r="K325" s="317"/>
      <c r="L325" s="317"/>
      <c r="O325" s="311"/>
      <c r="P325" s="311"/>
      <c r="Q325" s="311"/>
      <c r="R325" s="311"/>
      <c r="S325" s="311"/>
      <c r="T325" s="311"/>
      <c r="U325" s="311"/>
      <c r="V325" s="311"/>
      <c r="X325" s="311"/>
      <c r="Y325" s="311"/>
      <c r="Z325" s="311"/>
      <c r="AA325" s="311"/>
      <c r="AB325" s="311"/>
      <c r="AD325" s="311"/>
      <c r="AE325" s="311"/>
      <c r="AF325" s="311"/>
      <c r="AG325" s="311"/>
      <c r="AH325" s="311"/>
      <c r="AI325" s="311"/>
      <c r="AJ325" s="311"/>
      <c r="AK325" s="311"/>
      <c r="AL325" s="311"/>
      <c r="AM325" s="311"/>
      <c r="AN325" s="311"/>
      <c r="AO325" s="311"/>
      <c r="AP325" s="311"/>
      <c r="AQ325" s="311"/>
      <c r="AR325" s="311"/>
      <c r="AS325" s="311"/>
      <c r="AT325" s="311"/>
      <c r="AU325" s="311"/>
      <c r="AV325" s="311"/>
      <c r="AW325" s="311"/>
      <c r="AX325" s="311"/>
      <c r="AY325" s="311"/>
      <c r="AZ325" s="311"/>
      <c r="BA325" s="311"/>
      <c r="BB325" s="311"/>
      <c r="BC325" s="311"/>
      <c r="BD325" s="311"/>
      <c r="BE325" s="311"/>
      <c r="BF325" s="311"/>
      <c r="BG325" s="311"/>
      <c r="BH325" s="311"/>
    </row>
    <row r="326" spans="6:60">
      <c r="F326" s="317"/>
      <c r="G326" s="311"/>
      <c r="H326" s="311"/>
      <c r="K326" s="317"/>
      <c r="L326" s="317"/>
      <c r="O326" s="311"/>
      <c r="P326" s="311"/>
      <c r="Q326" s="311"/>
      <c r="R326" s="311"/>
      <c r="S326" s="311"/>
      <c r="T326" s="311"/>
      <c r="U326" s="311"/>
      <c r="V326" s="311"/>
      <c r="X326" s="311"/>
      <c r="Y326" s="311"/>
      <c r="Z326" s="311"/>
      <c r="AA326" s="311"/>
      <c r="AB326" s="311"/>
      <c r="AD326" s="311"/>
      <c r="AE326" s="311"/>
      <c r="AF326" s="311"/>
      <c r="AG326" s="311"/>
      <c r="AH326" s="311"/>
      <c r="AI326" s="311"/>
      <c r="AJ326" s="311"/>
      <c r="AK326" s="311"/>
      <c r="AL326" s="311"/>
      <c r="AM326" s="311"/>
      <c r="AN326" s="311"/>
      <c r="AO326" s="311"/>
      <c r="AP326" s="311"/>
      <c r="AQ326" s="311"/>
      <c r="AR326" s="311"/>
      <c r="AS326" s="311"/>
      <c r="AT326" s="311"/>
      <c r="AU326" s="311"/>
      <c r="AV326" s="311"/>
      <c r="AW326" s="311"/>
      <c r="AX326" s="311"/>
      <c r="AY326" s="311"/>
      <c r="AZ326" s="311"/>
      <c r="BA326" s="311"/>
      <c r="BB326" s="311"/>
      <c r="BC326" s="311"/>
      <c r="BD326" s="311"/>
      <c r="BE326" s="311"/>
      <c r="BF326" s="311"/>
      <c r="BG326" s="311"/>
      <c r="BH326" s="311"/>
    </row>
    <row r="327" spans="6:60">
      <c r="F327" s="317"/>
      <c r="G327" s="311"/>
      <c r="H327" s="311"/>
      <c r="K327" s="317"/>
      <c r="L327" s="317"/>
      <c r="O327" s="311"/>
      <c r="P327" s="311"/>
      <c r="Q327" s="311"/>
      <c r="R327" s="311"/>
      <c r="S327" s="311"/>
      <c r="T327" s="311"/>
      <c r="U327" s="311"/>
      <c r="V327" s="311"/>
      <c r="X327" s="311"/>
      <c r="Y327" s="311"/>
      <c r="Z327" s="311"/>
      <c r="AA327" s="311"/>
      <c r="AB327" s="311"/>
      <c r="AD327" s="311"/>
      <c r="AE327" s="311"/>
      <c r="AF327" s="311"/>
      <c r="AG327" s="311"/>
      <c r="AH327" s="311"/>
      <c r="AI327" s="311"/>
      <c r="AJ327" s="311"/>
      <c r="AK327" s="311"/>
      <c r="AL327" s="311"/>
      <c r="AM327" s="311"/>
      <c r="AN327" s="311"/>
      <c r="AO327" s="311"/>
      <c r="AP327" s="311"/>
      <c r="AQ327" s="311"/>
      <c r="AR327" s="311"/>
      <c r="AS327" s="311"/>
      <c r="AT327" s="311"/>
      <c r="AU327" s="311"/>
      <c r="AV327" s="311"/>
      <c r="AW327" s="311"/>
      <c r="AX327" s="311"/>
      <c r="AY327" s="311"/>
      <c r="AZ327" s="311"/>
      <c r="BA327" s="311"/>
      <c r="BB327" s="311"/>
      <c r="BC327" s="311"/>
      <c r="BD327" s="311"/>
      <c r="BE327" s="311"/>
      <c r="BF327" s="311"/>
      <c r="BG327" s="311"/>
      <c r="BH327" s="311"/>
    </row>
    <row r="328" spans="6:60">
      <c r="F328" s="317"/>
      <c r="G328" s="311"/>
      <c r="H328" s="311"/>
      <c r="K328" s="317"/>
      <c r="L328" s="317"/>
      <c r="O328" s="311"/>
      <c r="P328" s="311"/>
      <c r="Q328" s="311"/>
      <c r="R328" s="311"/>
      <c r="S328" s="311"/>
      <c r="T328" s="311"/>
      <c r="U328" s="311"/>
      <c r="V328" s="311"/>
      <c r="X328" s="311"/>
      <c r="Y328" s="311"/>
      <c r="Z328" s="311"/>
      <c r="AA328" s="311"/>
      <c r="AB328" s="311"/>
      <c r="AD328" s="311"/>
      <c r="AE328" s="311"/>
      <c r="AF328" s="311"/>
      <c r="AG328" s="311"/>
      <c r="AH328" s="311"/>
      <c r="AI328" s="311"/>
      <c r="AJ328" s="311"/>
      <c r="AK328" s="311"/>
      <c r="AL328" s="311"/>
      <c r="AM328" s="311"/>
      <c r="AN328" s="311"/>
      <c r="AO328" s="311"/>
      <c r="AP328" s="311"/>
      <c r="AQ328" s="311"/>
      <c r="AR328" s="311"/>
      <c r="AS328" s="311"/>
      <c r="AT328" s="311"/>
      <c r="AU328" s="311"/>
      <c r="AV328" s="311"/>
      <c r="AW328" s="311"/>
      <c r="AX328" s="311"/>
      <c r="AY328" s="311"/>
      <c r="AZ328" s="311"/>
      <c r="BA328" s="311"/>
      <c r="BB328" s="311"/>
      <c r="BC328" s="311"/>
      <c r="BD328" s="311"/>
      <c r="BE328" s="311"/>
      <c r="BF328" s="311"/>
      <c r="BG328" s="311"/>
      <c r="BH328" s="311"/>
    </row>
    <row r="329" spans="6:60">
      <c r="F329" s="317"/>
      <c r="G329" s="311"/>
      <c r="H329" s="311"/>
      <c r="K329" s="317"/>
      <c r="L329" s="317"/>
      <c r="O329" s="311"/>
      <c r="P329" s="311"/>
      <c r="Q329" s="311"/>
      <c r="R329" s="311"/>
      <c r="S329" s="311"/>
      <c r="T329" s="311"/>
      <c r="U329" s="311"/>
      <c r="V329" s="311"/>
      <c r="X329" s="311"/>
      <c r="Y329" s="311"/>
      <c r="Z329" s="311"/>
      <c r="AA329" s="311"/>
      <c r="AB329" s="311"/>
      <c r="AD329" s="311"/>
      <c r="AE329" s="311"/>
      <c r="AF329" s="311"/>
      <c r="AG329" s="311"/>
      <c r="AH329" s="311"/>
      <c r="AI329" s="311"/>
      <c r="AJ329" s="311"/>
      <c r="AK329" s="311"/>
      <c r="AL329" s="311"/>
      <c r="AM329" s="311"/>
      <c r="AN329" s="311"/>
      <c r="AO329" s="311"/>
      <c r="AP329" s="311"/>
      <c r="AQ329" s="311"/>
      <c r="AR329" s="311"/>
      <c r="AS329" s="311"/>
      <c r="AT329" s="311"/>
      <c r="AU329" s="311"/>
      <c r="AV329" s="311"/>
      <c r="AW329" s="311"/>
      <c r="AX329" s="311"/>
      <c r="AY329" s="311"/>
      <c r="AZ329" s="311"/>
      <c r="BA329" s="311"/>
      <c r="BB329" s="311"/>
      <c r="BC329" s="311"/>
      <c r="BD329" s="311"/>
      <c r="BE329" s="311"/>
      <c r="BF329" s="311"/>
      <c r="BG329" s="311"/>
      <c r="BH329" s="311"/>
    </row>
    <row r="330" spans="6:60">
      <c r="F330" s="317"/>
      <c r="G330" s="311"/>
      <c r="H330" s="311"/>
      <c r="K330" s="317"/>
      <c r="L330" s="317"/>
      <c r="O330" s="311"/>
      <c r="P330" s="311"/>
      <c r="Q330" s="311"/>
      <c r="R330" s="311"/>
      <c r="S330" s="311"/>
      <c r="T330" s="311"/>
      <c r="U330" s="311"/>
      <c r="V330" s="311"/>
      <c r="X330" s="311"/>
      <c r="Y330" s="311"/>
      <c r="Z330" s="311"/>
      <c r="AA330" s="311"/>
      <c r="AB330" s="311"/>
      <c r="AD330" s="311"/>
      <c r="AE330" s="311"/>
      <c r="AF330" s="311"/>
      <c r="AG330" s="311"/>
      <c r="AH330" s="311"/>
      <c r="AI330" s="311"/>
      <c r="AJ330" s="311"/>
      <c r="AK330" s="311"/>
      <c r="AL330" s="311"/>
      <c r="AM330" s="311"/>
      <c r="AN330" s="311"/>
      <c r="AO330" s="311"/>
      <c r="AP330" s="311"/>
      <c r="AQ330" s="311"/>
      <c r="AR330" s="311"/>
      <c r="AS330" s="311"/>
      <c r="AT330" s="311"/>
      <c r="AU330" s="311"/>
      <c r="AV330" s="311"/>
      <c r="AW330" s="311"/>
      <c r="AX330" s="311"/>
      <c r="AY330" s="311"/>
      <c r="AZ330" s="311"/>
      <c r="BA330" s="311"/>
      <c r="BB330" s="311"/>
      <c r="BC330" s="311"/>
      <c r="BD330" s="311"/>
      <c r="BE330" s="311"/>
      <c r="BF330" s="311"/>
      <c r="BG330" s="311"/>
      <c r="BH330" s="311"/>
    </row>
    <row r="331" spans="6:60">
      <c r="F331" s="317"/>
      <c r="G331" s="311"/>
      <c r="H331" s="311"/>
      <c r="K331" s="317"/>
      <c r="L331" s="317"/>
      <c r="O331" s="311"/>
      <c r="P331" s="311"/>
      <c r="Q331" s="311"/>
      <c r="R331" s="311"/>
      <c r="S331" s="311"/>
      <c r="T331" s="311"/>
      <c r="U331" s="311"/>
      <c r="V331" s="311"/>
      <c r="X331" s="311"/>
      <c r="Y331" s="311"/>
      <c r="Z331" s="311"/>
      <c r="AA331" s="311"/>
      <c r="AB331" s="311"/>
      <c r="AD331" s="311"/>
      <c r="AE331" s="311"/>
      <c r="AF331" s="311"/>
      <c r="AG331" s="311"/>
      <c r="AH331" s="311"/>
      <c r="AI331" s="311"/>
      <c r="AJ331" s="311"/>
      <c r="AK331" s="311"/>
      <c r="AL331" s="311"/>
      <c r="AM331" s="311"/>
      <c r="AN331" s="311"/>
      <c r="AO331" s="311"/>
      <c r="AP331" s="311"/>
      <c r="AQ331" s="311"/>
      <c r="AR331" s="311"/>
      <c r="AS331" s="311"/>
      <c r="AT331" s="311"/>
      <c r="AU331" s="311"/>
      <c r="AV331" s="311"/>
      <c r="AW331" s="311"/>
      <c r="AX331" s="311"/>
      <c r="AY331" s="311"/>
      <c r="AZ331" s="311"/>
      <c r="BA331" s="311"/>
      <c r="BB331" s="311"/>
      <c r="BC331" s="311"/>
      <c r="BD331" s="311"/>
      <c r="BE331" s="311"/>
      <c r="BF331" s="311"/>
      <c r="BG331" s="311"/>
      <c r="BH331" s="311"/>
    </row>
    <row r="332" spans="6:60">
      <c r="F332" s="317"/>
      <c r="G332" s="311"/>
      <c r="H332" s="311"/>
      <c r="K332" s="317"/>
      <c r="L332" s="317"/>
      <c r="O332" s="311"/>
      <c r="P332" s="311"/>
      <c r="Q332" s="311"/>
      <c r="R332" s="311"/>
      <c r="S332" s="311"/>
      <c r="T332" s="311"/>
      <c r="U332" s="311"/>
      <c r="V332" s="311"/>
      <c r="X332" s="311"/>
      <c r="Y332" s="311"/>
      <c r="Z332" s="311"/>
      <c r="AA332" s="311"/>
      <c r="AB332" s="311"/>
      <c r="AD332" s="311"/>
      <c r="AE332" s="311"/>
      <c r="AF332" s="311"/>
      <c r="AG332" s="311"/>
      <c r="AH332" s="311"/>
      <c r="AI332" s="311"/>
      <c r="AJ332" s="311"/>
      <c r="AK332" s="311"/>
      <c r="AL332" s="311"/>
      <c r="AM332" s="311"/>
      <c r="AN332" s="311"/>
      <c r="AO332" s="311"/>
      <c r="AP332" s="311"/>
      <c r="AQ332" s="311"/>
      <c r="AR332" s="311"/>
      <c r="AS332" s="311"/>
      <c r="AT332" s="311"/>
      <c r="AU332" s="311"/>
      <c r="AV332" s="311"/>
      <c r="AW332" s="311"/>
      <c r="AX332" s="311"/>
      <c r="AY332" s="311"/>
      <c r="AZ332" s="311"/>
      <c r="BA332" s="311"/>
      <c r="BB332" s="311"/>
      <c r="BC332" s="311"/>
      <c r="BD332" s="311"/>
      <c r="BE332" s="311"/>
      <c r="BF332" s="311"/>
      <c r="BG332" s="311"/>
      <c r="BH332" s="311"/>
    </row>
    <row r="333" spans="6:60">
      <c r="F333" s="317"/>
      <c r="G333" s="311"/>
      <c r="H333" s="311"/>
      <c r="K333" s="317"/>
      <c r="L333" s="317"/>
      <c r="O333" s="311"/>
      <c r="P333" s="311"/>
      <c r="Q333" s="311"/>
      <c r="R333" s="311"/>
      <c r="S333" s="311"/>
      <c r="T333" s="311"/>
      <c r="U333" s="311"/>
      <c r="V333" s="311"/>
      <c r="X333" s="311"/>
      <c r="Y333" s="311"/>
      <c r="Z333" s="311"/>
      <c r="AA333" s="311"/>
      <c r="AB333" s="311"/>
      <c r="AD333" s="311"/>
      <c r="AE333" s="311"/>
      <c r="AF333" s="311"/>
      <c r="AG333" s="311"/>
      <c r="AH333" s="311"/>
      <c r="AI333" s="311"/>
      <c r="AJ333" s="311"/>
      <c r="AK333" s="311"/>
      <c r="AL333" s="311"/>
      <c r="AM333" s="311"/>
      <c r="AN333" s="311"/>
      <c r="AO333" s="311"/>
      <c r="AP333" s="311"/>
      <c r="AQ333" s="311"/>
      <c r="AR333" s="311"/>
      <c r="AS333" s="311"/>
      <c r="AT333" s="311"/>
      <c r="AU333" s="311"/>
      <c r="AV333" s="311"/>
      <c r="AW333" s="311"/>
      <c r="AX333" s="311"/>
      <c r="AY333" s="311"/>
      <c r="AZ333" s="311"/>
      <c r="BA333" s="311"/>
      <c r="BB333" s="311"/>
      <c r="BC333" s="311"/>
      <c r="BD333" s="311"/>
      <c r="BE333" s="311"/>
      <c r="BF333" s="311"/>
      <c r="BG333" s="311"/>
      <c r="BH333" s="311"/>
    </row>
    <row r="334" spans="6:60">
      <c r="F334" s="317"/>
      <c r="G334" s="311"/>
      <c r="H334" s="311"/>
      <c r="K334" s="317"/>
      <c r="L334" s="317"/>
      <c r="O334" s="311"/>
      <c r="P334" s="311"/>
      <c r="Q334" s="311"/>
      <c r="R334" s="311"/>
      <c r="S334" s="311"/>
      <c r="T334" s="311"/>
      <c r="U334" s="311"/>
      <c r="V334" s="311"/>
      <c r="X334" s="311"/>
      <c r="Y334" s="311"/>
      <c r="Z334" s="311"/>
      <c r="AA334" s="311"/>
      <c r="AB334" s="311"/>
      <c r="AD334" s="311"/>
      <c r="AE334" s="311"/>
      <c r="AF334" s="311"/>
      <c r="AG334" s="311"/>
      <c r="AH334" s="311"/>
      <c r="AI334" s="311"/>
      <c r="AJ334" s="311"/>
      <c r="AK334" s="311"/>
      <c r="AL334" s="311"/>
      <c r="AM334" s="311"/>
      <c r="AN334" s="311"/>
      <c r="AO334" s="311"/>
      <c r="AP334" s="311"/>
      <c r="AQ334" s="311"/>
      <c r="AR334" s="311"/>
      <c r="AS334" s="311"/>
      <c r="AT334" s="311"/>
      <c r="AU334" s="311"/>
      <c r="AV334" s="311"/>
      <c r="AW334" s="311"/>
      <c r="AX334" s="311"/>
      <c r="AY334" s="311"/>
      <c r="AZ334" s="311"/>
      <c r="BA334" s="311"/>
      <c r="BB334" s="311"/>
      <c r="BC334" s="311"/>
      <c r="BD334" s="311"/>
      <c r="BE334" s="311"/>
      <c r="BF334" s="311"/>
      <c r="BG334" s="311"/>
      <c r="BH334" s="311"/>
    </row>
    <row r="335" spans="6:60">
      <c r="F335" s="317"/>
      <c r="G335" s="311"/>
      <c r="H335" s="311"/>
      <c r="K335" s="317"/>
      <c r="L335" s="317"/>
      <c r="O335" s="311"/>
      <c r="P335" s="311"/>
      <c r="Q335" s="311"/>
      <c r="R335" s="311"/>
      <c r="S335" s="311"/>
      <c r="T335" s="311"/>
      <c r="U335" s="311"/>
      <c r="V335" s="311"/>
      <c r="X335" s="311"/>
      <c r="Y335" s="311"/>
      <c r="Z335" s="311"/>
      <c r="AA335" s="311"/>
      <c r="AB335" s="311"/>
      <c r="AD335" s="311"/>
      <c r="AE335" s="311"/>
      <c r="AF335" s="311"/>
      <c r="AG335" s="311"/>
      <c r="AH335" s="311"/>
      <c r="AI335" s="311"/>
      <c r="AJ335" s="311"/>
      <c r="AK335" s="311"/>
      <c r="AL335" s="311"/>
      <c r="AM335" s="311"/>
      <c r="AN335" s="311"/>
      <c r="AO335" s="311"/>
      <c r="AP335" s="311"/>
      <c r="AQ335" s="311"/>
      <c r="AR335" s="311"/>
      <c r="AS335" s="311"/>
      <c r="AT335" s="311"/>
      <c r="AU335" s="311"/>
      <c r="AV335" s="311"/>
      <c r="AW335" s="311"/>
      <c r="AX335" s="311"/>
      <c r="AY335" s="311"/>
      <c r="AZ335" s="311"/>
      <c r="BA335" s="311"/>
      <c r="BB335" s="311"/>
      <c r="BC335" s="311"/>
      <c r="BD335" s="311"/>
      <c r="BE335" s="311"/>
      <c r="BF335" s="311"/>
      <c r="BG335" s="311"/>
      <c r="BH335" s="311"/>
    </row>
    <row r="336" spans="6:60">
      <c r="F336" s="317"/>
      <c r="G336" s="311"/>
      <c r="H336" s="311"/>
      <c r="K336" s="317"/>
      <c r="L336" s="317"/>
      <c r="O336" s="311"/>
      <c r="P336" s="311"/>
      <c r="Q336" s="311"/>
      <c r="R336" s="311"/>
      <c r="S336" s="311"/>
      <c r="T336" s="311"/>
      <c r="U336" s="311"/>
      <c r="V336" s="311"/>
      <c r="X336" s="311"/>
      <c r="Y336" s="311"/>
      <c r="Z336" s="311"/>
      <c r="AA336" s="311"/>
      <c r="AB336" s="311"/>
      <c r="AD336" s="311"/>
      <c r="AE336" s="311"/>
      <c r="AF336" s="311"/>
      <c r="AG336" s="311"/>
      <c r="AH336" s="311"/>
      <c r="AI336" s="311"/>
      <c r="AJ336" s="311"/>
      <c r="AK336" s="311"/>
      <c r="AL336" s="311"/>
      <c r="AM336" s="311"/>
      <c r="AN336" s="311"/>
      <c r="AO336" s="311"/>
      <c r="AP336" s="311"/>
      <c r="AQ336" s="311"/>
      <c r="AR336" s="311"/>
      <c r="AS336" s="311"/>
      <c r="AT336" s="311"/>
      <c r="AU336" s="311"/>
      <c r="AV336" s="311"/>
      <c r="AW336" s="311"/>
      <c r="AX336" s="311"/>
      <c r="AY336" s="311"/>
      <c r="AZ336" s="311"/>
      <c r="BA336" s="311"/>
      <c r="BB336" s="311"/>
      <c r="BC336" s="311"/>
      <c r="BD336" s="311"/>
      <c r="BE336" s="311"/>
      <c r="BF336" s="311"/>
      <c r="BG336" s="311"/>
      <c r="BH336" s="311"/>
    </row>
    <row r="337" spans="6:60">
      <c r="F337" s="317"/>
      <c r="G337" s="311"/>
      <c r="H337" s="311"/>
      <c r="K337" s="317"/>
      <c r="L337" s="317"/>
      <c r="O337" s="311"/>
      <c r="P337" s="311"/>
      <c r="Q337" s="311"/>
      <c r="R337" s="311"/>
      <c r="S337" s="311"/>
      <c r="T337" s="311"/>
      <c r="U337" s="311"/>
      <c r="V337" s="311"/>
      <c r="X337" s="311"/>
      <c r="Y337" s="311"/>
      <c r="Z337" s="311"/>
      <c r="AA337" s="311"/>
      <c r="AB337" s="311"/>
      <c r="AD337" s="311"/>
      <c r="AE337" s="311"/>
      <c r="AF337" s="311"/>
      <c r="AG337" s="311"/>
      <c r="AH337" s="311"/>
      <c r="AI337" s="311"/>
      <c r="AJ337" s="311"/>
      <c r="AK337" s="311"/>
      <c r="AL337" s="311"/>
      <c r="AM337" s="311"/>
      <c r="AN337" s="311"/>
      <c r="AO337" s="311"/>
      <c r="AP337" s="311"/>
      <c r="AQ337" s="311"/>
      <c r="AR337" s="311"/>
      <c r="AS337" s="311"/>
      <c r="AT337" s="311"/>
      <c r="AU337" s="311"/>
      <c r="AV337" s="311"/>
      <c r="AW337" s="311"/>
      <c r="AX337" s="311"/>
      <c r="AY337" s="311"/>
      <c r="AZ337" s="311"/>
      <c r="BA337" s="311"/>
      <c r="BB337" s="311"/>
      <c r="BC337" s="311"/>
      <c r="BD337" s="311"/>
      <c r="BE337" s="311"/>
      <c r="BF337" s="311"/>
      <c r="BG337" s="311"/>
      <c r="BH337" s="311"/>
    </row>
    <row r="338" spans="6:60">
      <c r="F338" s="317"/>
      <c r="G338" s="311"/>
      <c r="H338" s="311"/>
      <c r="K338" s="317"/>
      <c r="L338" s="317"/>
      <c r="O338" s="311"/>
      <c r="P338" s="311"/>
      <c r="Q338" s="311"/>
      <c r="R338" s="311"/>
      <c r="S338" s="311"/>
      <c r="T338" s="311"/>
      <c r="U338" s="311"/>
      <c r="V338" s="311"/>
      <c r="X338" s="311"/>
      <c r="Y338" s="311"/>
      <c r="Z338" s="311"/>
      <c r="AA338" s="311"/>
      <c r="AB338" s="311"/>
      <c r="AD338" s="311"/>
      <c r="AE338" s="311"/>
      <c r="AF338" s="311"/>
      <c r="AG338" s="311"/>
      <c r="AH338" s="311"/>
      <c r="AI338" s="311"/>
      <c r="AJ338" s="311"/>
      <c r="AK338" s="311"/>
      <c r="AL338" s="311"/>
      <c r="AM338" s="311"/>
      <c r="AN338" s="311"/>
      <c r="AO338" s="311"/>
      <c r="AP338" s="311"/>
      <c r="AQ338" s="311"/>
      <c r="AR338" s="311"/>
      <c r="AS338" s="311"/>
      <c r="AT338" s="311"/>
      <c r="AU338" s="311"/>
      <c r="AV338" s="311"/>
      <c r="AW338" s="311"/>
      <c r="AX338" s="311"/>
      <c r="AY338" s="311"/>
      <c r="AZ338" s="311"/>
      <c r="BA338" s="311"/>
      <c r="BB338" s="311"/>
      <c r="BC338" s="311"/>
      <c r="BD338" s="311"/>
      <c r="BE338" s="311"/>
      <c r="BF338" s="311"/>
      <c r="BG338" s="311"/>
      <c r="BH338" s="311"/>
    </row>
    <row r="339" spans="6:60">
      <c r="F339" s="317"/>
      <c r="G339" s="311"/>
      <c r="H339" s="311"/>
      <c r="K339" s="317"/>
      <c r="L339" s="317"/>
      <c r="O339" s="311"/>
      <c r="P339" s="311"/>
      <c r="Q339" s="311"/>
      <c r="R339" s="311"/>
      <c r="S339" s="311"/>
      <c r="T339" s="311"/>
      <c r="U339" s="311"/>
      <c r="V339" s="311"/>
      <c r="X339" s="311"/>
      <c r="Y339" s="311"/>
      <c r="Z339" s="311"/>
      <c r="AA339" s="311"/>
      <c r="AB339" s="311"/>
      <c r="AD339" s="311"/>
      <c r="AE339" s="311"/>
      <c r="AF339" s="311"/>
      <c r="AG339" s="311"/>
      <c r="AH339" s="311"/>
      <c r="AI339" s="311"/>
      <c r="AJ339" s="311"/>
      <c r="AK339" s="311"/>
      <c r="AL339" s="311"/>
      <c r="AM339" s="311"/>
      <c r="AN339" s="311"/>
      <c r="AO339" s="311"/>
      <c r="AP339" s="311"/>
      <c r="AQ339" s="311"/>
      <c r="AR339" s="311"/>
      <c r="AS339" s="311"/>
      <c r="AT339" s="311"/>
      <c r="AU339" s="311"/>
      <c r="AV339" s="311"/>
      <c r="AW339" s="311"/>
      <c r="AX339" s="311"/>
      <c r="AY339" s="311"/>
      <c r="AZ339" s="311"/>
      <c r="BA339" s="311"/>
      <c r="BB339" s="311"/>
      <c r="BC339" s="311"/>
      <c r="BD339" s="311"/>
      <c r="BE339" s="311"/>
      <c r="BF339" s="311"/>
      <c r="BG339" s="311"/>
      <c r="BH339" s="311"/>
    </row>
    <row r="340" spans="6:60">
      <c r="F340" s="317"/>
      <c r="G340" s="311"/>
      <c r="H340" s="311"/>
      <c r="K340" s="317"/>
      <c r="L340" s="317"/>
      <c r="O340" s="311"/>
      <c r="P340" s="311"/>
      <c r="Q340" s="311"/>
      <c r="R340" s="311"/>
      <c r="S340" s="311"/>
      <c r="T340" s="311"/>
      <c r="U340" s="311"/>
      <c r="V340" s="311"/>
      <c r="X340" s="311"/>
      <c r="Y340" s="311"/>
      <c r="Z340" s="311"/>
      <c r="AA340" s="311"/>
      <c r="AB340" s="311"/>
      <c r="AD340" s="311"/>
      <c r="AE340" s="311"/>
      <c r="AF340" s="311"/>
      <c r="AG340" s="311"/>
      <c r="AH340" s="311"/>
      <c r="AI340" s="311"/>
      <c r="AJ340" s="311"/>
      <c r="AK340" s="311"/>
      <c r="AL340" s="311"/>
      <c r="AM340" s="311"/>
      <c r="AN340" s="311"/>
      <c r="AO340" s="311"/>
      <c r="AP340" s="311"/>
      <c r="AQ340" s="311"/>
      <c r="AR340" s="311"/>
      <c r="AS340" s="311"/>
      <c r="AT340" s="311"/>
      <c r="AU340" s="311"/>
      <c r="AV340" s="311"/>
      <c r="AW340" s="311"/>
      <c r="AX340" s="311"/>
      <c r="AY340" s="311"/>
      <c r="AZ340" s="311"/>
      <c r="BA340" s="311"/>
      <c r="BB340" s="311"/>
      <c r="BC340" s="311"/>
      <c r="BD340" s="311"/>
      <c r="BE340" s="311"/>
      <c r="BF340" s="311"/>
      <c r="BG340" s="311"/>
      <c r="BH340" s="311"/>
    </row>
    <row r="341" spans="6:60">
      <c r="F341" s="317"/>
      <c r="G341" s="311"/>
      <c r="H341" s="311"/>
      <c r="K341" s="317"/>
      <c r="L341" s="317"/>
      <c r="O341" s="311"/>
      <c r="P341" s="311"/>
      <c r="Q341" s="311"/>
      <c r="R341" s="311"/>
      <c r="S341" s="311"/>
      <c r="T341" s="311"/>
      <c r="U341" s="311"/>
      <c r="V341" s="311"/>
      <c r="X341" s="311"/>
      <c r="Y341" s="311"/>
      <c r="Z341" s="311"/>
      <c r="AA341" s="311"/>
      <c r="AB341" s="311"/>
      <c r="AD341" s="311"/>
      <c r="AE341" s="311"/>
      <c r="AF341" s="311"/>
      <c r="AG341" s="311"/>
      <c r="AH341" s="311"/>
      <c r="AI341" s="311"/>
      <c r="AJ341" s="311"/>
      <c r="AK341" s="311"/>
      <c r="AL341" s="311"/>
      <c r="AM341" s="311"/>
      <c r="AN341" s="311"/>
      <c r="AO341" s="311"/>
      <c r="AP341" s="311"/>
      <c r="AQ341" s="311"/>
      <c r="AR341" s="311"/>
      <c r="AS341" s="311"/>
      <c r="AT341" s="311"/>
      <c r="AU341" s="311"/>
      <c r="AV341" s="311"/>
      <c r="AW341" s="311"/>
      <c r="AX341" s="311"/>
      <c r="AY341" s="311"/>
      <c r="AZ341" s="311"/>
      <c r="BA341" s="311"/>
      <c r="BB341" s="311"/>
      <c r="BC341" s="311"/>
      <c r="BD341" s="311"/>
      <c r="BE341" s="311"/>
      <c r="BF341" s="311"/>
      <c r="BG341" s="311"/>
      <c r="BH341" s="311"/>
    </row>
    <row r="342" spans="6:60">
      <c r="F342" s="317"/>
      <c r="G342" s="311"/>
      <c r="H342" s="311"/>
      <c r="K342" s="317"/>
      <c r="L342" s="317"/>
      <c r="O342" s="311"/>
      <c r="P342" s="311"/>
      <c r="Q342" s="311"/>
      <c r="R342" s="311"/>
      <c r="S342" s="311"/>
      <c r="T342" s="311"/>
      <c r="U342" s="311"/>
      <c r="V342" s="311"/>
      <c r="X342" s="311"/>
      <c r="Y342" s="311"/>
      <c r="Z342" s="311"/>
      <c r="AA342" s="311"/>
      <c r="AB342" s="311"/>
      <c r="AD342" s="311"/>
      <c r="AE342" s="311"/>
      <c r="AF342" s="311"/>
      <c r="AG342" s="311"/>
      <c r="AH342" s="311"/>
      <c r="AI342" s="311"/>
      <c r="AJ342" s="311"/>
      <c r="AK342" s="311"/>
      <c r="AL342" s="311"/>
      <c r="AM342" s="311"/>
      <c r="AN342" s="311"/>
      <c r="AO342" s="311"/>
      <c r="AP342" s="311"/>
      <c r="AQ342" s="311"/>
      <c r="AR342" s="311"/>
      <c r="AS342" s="311"/>
      <c r="AT342" s="311"/>
      <c r="AU342" s="311"/>
      <c r="AV342" s="311"/>
      <c r="AW342" s="311"/>
      <c r="AX342" s="311"/>
      <c r="AY342" s="311"/>
      <c r="AZ342" s="311"/>
      <c r="BA342" s="311"/>
      <c r="BB342" s="311"/>
      <c r="BC342" s="311"/>
      <c r="BD342" s="311"/>
      <c r="BE342" s="311"/>
      <c r="BF342" s="311"/>
      <c r="BG342" s="311"/>
      <c r="BH342" s="311"/>
    </row>
    <row r="343" spans="6:60">
      <c r="F343" s="317"/>
      <c r="G343" s="311"/>
      <c r="H343" s="311"/>
      <c r="K343" s="317"/>
      <c r="L343" s="317"/>
      <c r="O343" s="311"/>
      <c r="P343" s="311"/>
      <c r="Q343" s="311"/>
      <c r="R343" s="311"/>
      <c r="S343" s="311"/>
      <c r="T343" s="311"/>
      <c r="U343" s="311"/>
      <c r="V343" s="311"/>
      <c r="X343" s="311"/>
      <c r="Y343" s="311"/>
      <c r="Z343" s="311"/>
      <c r="AA343" s="311"/>
      <c r="AB343" s="311"/>
      <c r="AD343" s="311"/>
      <c r="AE343" s="311"/>
      <c r="AF343" s="311"/>
      <c r="AG343" s="311"/>
      <c r="AH343" s="311"/>
      <c r="AI343" s="311"/>
      <c r="AJ343" s="311"/>
      <c r="AK343" s="311"/>
      <c r="AL343" s="311"/>
      <c r="AM343" s="311"/>
      <c r="AN343" s="311"/>
      <c r="AO343" s="311"/>
      <c r="AP343" s="311"/>
      <c r="AQ343" s="311"/>
      <c r="AR343" s="311"/>
      <c r="AS343" s="311"/>
      <c r="AT343" s="311"/>
      <c r="AU343" s="311"/>
      <c r="AV343" s="311"/>
      <c r="AW343" s="311"/>
      <c r="AX343" s="311"/>
      <c r="AY343" s="311"/>
      <c r="AZ343" s="311"/>
      <c r="BA343" s="311"/>
      <c r="BB343" s="311"/>
      <c r="BC343" s="311"/>
      <c r="BD343" s="311"/>
      <c r="BE343" s="311"/>
      <c r="BF343" s="311"/>
      <c r="BG343" s="311"/>
      <c r="BH343" s="311"/>
    </row>
    <row r="344" spans="6:60">
      <c r="F344" s="317"/>
      <c r="G344" s="311"/>
      <c r="H344" s="311"/>
      <c r="K344" s="317"/>
      <c r="L344" s="317"/>
      <c r="O344" s="311"/>
      <c r="P344" s="311"/>
      <c r="Q344" s="311"/>
      <c r="R344" s="311"/>
      <c r="S344" s="311"/>
      <c r="T344" s="311"/>
      <c r="U344" s="311"/>
      <c r="V344" s="311"/>
      <c r="X344" s="311"/>
      <c r="Y344" s="311"/>
      <c r="Z344" s="311"/>
      <c r="AA344" s="311"/>
      <c r="AB344" s="311"/>
      <c r="AD344" s="311"/>
      <c r="AE344" s="311"/>
      <c r="AF344" s="311"/>
      <c r="AG344" s="311"/>
      <c r="AH344" s="311"/>
      <c r="AI344" s="311"/>
      <c r="AJ344" s="311"/>
      <c r="AK344" s="311"/>
      <c r="AL344" s="311"/>
      <c r="AM344" s="311"/>
      <c r="AN344" s="311"/>
      <c r="AO344" s="311"/>
      <c r="AP344" s="311"/>
      <c r="AQ344" s="311"/>
      <c r="AR344" s="311"/>
      <c r="AS344" s="311"/>
      <c r="AT344" s="311"/>
      <c r="AU344" s="311"/>
      <c r="AV344" s="311"/>
      <c r="AW344" s="311"/>
      <c r="AX344" s="311"/>
      <c r="AY344" s="311"/>
      <c r="AZ344" s="311"/>
      <c r="BA344" s="311"/>
      <c r="BB344" s="311"/>
      <c r="BC344" s="311"/>
      <c r="BD344" s="311"/>
      <c r="BE344" s="311"/>
      <c r="BF344" s="311"/>
      <c r="BG344" s="311"/>
      <c r="BH344" s="311"/>
    </row>
    <row r="345" spans="6:60">
      <c r="F345" s="317"/>
      <c r="G345" s="311"/>
      <c r="H345" s="311"/>
      <c r="K345" s="317"/>
      <c r="L345" s="317"/>
      <c r="O345" s="311"/>
      <c r="P345" s="311"/>
      <c r="Q345" s="311"/>
      <c r="R345" s="311"/>
      <c r="S345" s="311"/>
      <c r="T345" s="311"/>
      <c r="U345" s="311"/>
      <c r="V345" s="311"/>
      <c r="X345" s="311"/>
      <c r="Y345" s="311"/>
      <c r="Z345" s="311"/>
      <c r="AA345" s="311"/>
      <c r="AB345" s="311"/>
      <c r="AD345" s="311"/>
      <c r="AE345" s="311"/>
      <c r="AF345" s="311"/>
      <c r="AG345" s="311"/>
      <c r="AH345" s="311"/>
      <c r="AI345" s="311"/>
      <c r="AJ345" s="311"/>
      <c r="AK345" s="311"/>
      <c r="AL345" s="311"/>
      <c r="AM345" s="311"/>
      <c r="AN345" s="311"/>
      <c r="AO345" s="311"/>
      <c r="AP345" s="311"/>
      <c r="AQ345" s="311"/>
      <c r="AR345" s="311"/>
      <c r="AS345" s="311"/>
      <c r="AT345" s="311"/>
      <c r="AU345" s="311"/>
      <c r="AV345" s="311"/>
      <c r="AW345" s="311"/>
      <c r="AX345" s="311"/>
      <c r="AY345" s="311"/>
      <c r="AZ345" s="311"/>
      <c r="BA345" s="311"/>
      <c r="BB345" s="311"/>
      <c r="BC345" s="311"/>
      <c r="BD345" s="311"/>
      <c r="BE345" s="311"/>
      <c r="BF345" s="311"/>
      <c r="BG345" s="311"/>
      <c r="BH345" s="311"/>
    </row>
    <row r="346" spans="6:60">
      <c r="F346" s="317"/>
      <c r="G346" s="311"/>
      <c r="H346" s="311"/>
      <c r="K346" s="317"/>
      <c r="L346" s="317"/>
      <c r="O346" s="311"/>
      <c r="P346" s="311"/>
      <c r="Q346" s="311"/>
      <c r="R346" s="311"/>
      <c r="S346" s="311"/>
      <c r="T346" s="311"/>
      <c r="U346" s="311"/>
      <c r="V346" s="311"/>
      <c r="X346" s="311"/>
      <c r="Y346" s="311"/>
      <c r="Z346" s="311"/>
      <c r="AA346" s="311"/>
      <c r="AB346" s="311"/>
      <c r="AD346" s="311"/>
      <c r="AE346" s="311"/>
      <c r="AF346" s="311"/>
      <c r="AG346" s="311"/>
      <c r="AH346" s="311"/>
      <c r="AI346" s="311"/>
      <c r="AJ346" s="311"/>
      <c r="AK346" s="311"/>
      <c r="AL346" s="311"/>
      <c r="AM346" s="311"/>
      <c r="AN346" s="311"/>
      <c r="AO346" s="311"/>
      <c r="AP346" s="311"/>
      <c r="AQ346" s="311"/>
      <c r="AR346" s="311"/>
      <c r="AS346" s="311"/>
      <c r="AT346" s="311"/>
      <c r="AU346" s="311"/>
      <c r="AV346" s="311"/>
      <c r="AW346" s="311"/>
      <c r="AX346" s="311"/>
      <c r="AY346" s="311"/>
      <c r="AZ346" s="311"/>
      <c r="BA346" s="311"/>
      <c r="BB346" s="311"/>
      <c r="BC346" s="311"/>
      <c r="BD346" s="311"/>
      <c r="BE346" s="311"/>
      <c r="BF346" s="311"/>
      <c r="BG346" s="311"/>
      <c r="BH346" s="311"/>
    </row>
    <row r="347" spans="6:60">
      <c r="F347" s="317"/>
      <c r="G347" s="311"/>
      <c r="H347" s="311"/>
      <c r="K347" s="317"/>
      <c r="L347" s="317"/>
      <c r="O347" s="311"/>
      <c r="P347" s="311"/>
      <c r="Q347" s="311"/>
      <c r="R347" s="311"/>
      <c r="S347" s="311"/>
      <c r="T347" s="311"/>
      <c r="U347" s="311"/>
      <c r="V347" s="311"/>
      <c r="X347" s="311"/>
      <c r="Y347" s="311"/>
      <c r="Z347" s="311"/>
      <c r="AA347" s="311"/>
      <c r="AB347" s="311"/>
      <c r="AD347" s="311"/>
      <c r="AE347" s="311"/>
      <c r="AF347" s="311"/>
      <c r="AG347" s="311"/>
      <c r="AH347" s="311"/>
      <c r="AI347" s="311"/>
      <c r="AJ347" s="311"/>
      <c r="AK347" s="311"/>
      <c r="AL347" s="311"/>
      <c r="AM347" s="311"/>
      <c r="AN347" s="311"/>
      <c r="AO347" s="311"/>
      <c r="AP347" s="311"/>
      <c r="AQ347" s="311"/>
      <c r="AR347" s="311"/>
      <c r="AS347" s="311"/>
      <c r="AT347" s="311"/>
      <c r="AU347" s="311"/>
      <c r="AV347" s="311"/>
      <c r="AW347" s="311"/>
      <c r="AX347" s="311"/>
      <c r="AY347" s="311"/>
      <c r="AZ347" s="311"/>
      <c r="BA347" s="311"/>
      <c r="BB347" s="311"/>
      <c r="BC347" s="311"/>
      <c r="BD347" s="311"/>
      <c r="BE347" s="311"/>
      <c r="BF347" s="311"/>
      <c r="BG347" s="311"/>
      <c r="BH347" s="311"/>
    </row>
    <row r="348" spans="6:60">
      <c r="F348" s="317"/>
      <c r="G348" s="311"/>
      <c r="H348" s="311"/>
      <c r="K348" s="317"/>
      <c r="L348" s="317"/>
      <c r="O348" s="311"/>
      <c r="P348" s="311"/>
      <c r="Q348" s="311"/>
      <c r="R348" s="311"/>
      <c r="S348" s="311"/>
      <c r="T348" s="311"/>
      <c r="U348" s="311"/>
      <c r="V348" s="311"/>
      <c r="X348" s="311"/>
      <c r="Y348" s="311"/>
      <c r="Z348" s="311"/>
      <c r="AA348" s="311"/>
      <c r="AB348" s="311"/>
      <c r="AD348" s="311"/>
      <c r="AE348" s="311"/>
      <c r="AF348" s="311"/>
      <c r="AG348" s="311"/>
      <c r="AH348" s="311"/>
      <c r="AI348" s="311"/>
      <c r="AJ348" s="311"/>
      <c r="AK348" s="311"/>
      <c r="AL348" s="311"/>
      <c r="AM348" s="311"/>
      <c r="AN348" s="311"/>
      <c r="AO348" s="311"/>
      <c r="AP348" s="311"/>
      <c r="AQ348" s="311"/>
      <c r="AR348" s="311"/>
      <c r="AS348" s="311"/>
      <c r="AT348" s="311"/>
      <c r="AU348" s="311"/>
      <c r="AV348" s="311"/>
      <c r="AW348" s="311"/>
      <c r="AX348" s="311"/>
      <c r="AY348" s="311"/>
      <c r="AZ348" s="311"/>
      <c r="BA348" s="311"/>
      <c r="BB348" s="311"/>
      <c r="BC348" s="311"/>
      <c r="BD348" s="311"/>
      <c r="BE348" s="311"/>
      <c r="BF348" s="311"/>
      <c r="BG348" s="311"/>
      <c r="BH348" s="311"/>
    </row>
    <row r="349" spans="6:60">
      <c r="F349" s="317"/>
      <c r="G349" s="311"/>
      <c r="H349" s="311"/>
      <c r="K349" s="317"/>
      <c r="L349" s="317"/>
      <c r="O349" s="311"/>
      <c r="P349" s="311"/>
      <c r="Q349" s="311"/>
      <c r="R349" s="311"/>
      <c r="S349" s="311"/>
      <c r="T349" s="311"/>
      <c r="U349" s="311"/>
      <c r="V349" s="311"/>
      <c r="X349" s="311"/>
      <c r="Y349" s="311"/>
      <c r="Z349" s="311"/>
      <c r="AA349" s="311"/>
      <c r="AB349" s="311"/>
      <c r="AD349" s="311"/>
      <c r="AE349" s="311"/>
      <c r="AF349" s="311"/>
      <c r="AG349" s="311"/>
      <c r="AH349" s="311"/>
      <c r="AI349" s="311"/>
      <c r="AJ349" s="311"/>
      <c r="AK349" s="311"/>
      <c r="AL349" s="311"/>
      <c r="AM349" s="311"/>
      <c r="AN349" s="311"/>
      <c r="AO349" s="311"/>
      <c r="AP349" s="311"/>
      <c r="AQ349" s="311"/>
      <c r="AR349" s="311"/>
      <c r="AS349" s="311"/>
      <c r="AT349" s="311"/>
      <c r="AU349" s="311"/>
      <c r="AV349" s="311"/>
      <c r="AW349" s="311"/>
      <c r="AX349" s="311"/>
      <c r="AY349" s="311"/>
      <c r="AZ349" s="311"/>
      <c r="BA349" s="311"/>
      <c r="BB349" s="311"/>
      <c r="BC349" s="311"/>
      <c r="BD349" s="311"/>
      <c r="BE349" s="311"/>
      <c r="BF349" s="311"/>
      <c r="BG349" s="311"/>
      <c r="BH349" s="311"/>
    </row>
    <row r="350" spans="6:60">
      <c r="F350" s="317"/>
      <c r="G350" s="311"/>
      <c r="H350" s="311"/>
      <c r="K350" s="317"/>
      <c r="L350" s="317"/>
      <c r="O350" s="311"/>
      <c r="P350" s="311"/>
      <c r="Q350" s="311"/>
      <c r="R350" s="311"/>
      <c r="S350" s="311"/>
      <c r="T350" s="311"/>
      <c r="U350" s="311"/>
      <c r="V350" s="311"/>
      <c r="X350" s="311"/>
      <c r="Y350" s="311"/>
      <c r="Z350" s="311"/>
      <c r="AA350" s="311"/>
      <c r="AB350" s="311"/>
      <c r="AD350" s="311"/>
      <c r="AE350" s="311"/>
      <c r="AF350" s="311"/>
      <c r="AG350" s="311"/>
      <c r="AH350" s="311"/>
      <c r="AI350" s="311"/>
      <c r="AJ350" s="311"/>
      <c r="AK350" s="311"/>
      <c r="AL350" s="311"/>
      <c r="AM350" s="311"/>
      <c r="AN350" s="311"/>
      <c r="AO350" s="311"/>
      <c r="AP350" s="311"/>
      <c r="AQ350" s="311"/>
      <c r="AR350" s="311"/>
      <c r="AS350" s="311"/>
      <c r="AT350" s="311"/>
      <c r="AU350" s="311"/>
      <c r="AV350" s="311"/>
      <c r="AW350" s="311"/>
      <c r="AX350" s="311"/>
      <c r="AY350" s="311"/>
      <c r="AZ350" s="311"/>
      <c r="BA350" s="311"/>
      <c r="BB350" s="311"/>
      <c r="BC350" s="311"/>
      <c r="BD350" s="311"/>
      <c r="BE350" s="311"/>
      <c r="BF350" s="311"/>
      <c r="BG350" s="311"/>
      <c r="BH350" s="311"/>
    </row>
    <row r="351" spans="6:60">
      <c r="F351" s="317"/>
      <c r="G351" s="311"/>
      <c r="H351" s="311"/>
      <c r="K351" s="317"/>
      <c r="L351" s="317"/>
      <c r="O351" s="311"/>
      <c r="P351" s="311"/>
      <c r="Q351" s="311"/>
      <c r="R351" s="311"/>
      <c r="S351" s="311"/>
      <c r="T351" s="311"/>
      <c r="U351" s="311"/>
      <c r="V351" s="311"/>
      <c r="X351" s="311"/>
      <c r="Y351" s="311"/>
      <c r="Z351" s="311"/>
      <c r="AA351" s="311"/>
      <c r="AB351" s="311"/>
      <c r="AD351" s="311"/>
      <c r="AE351" s="311"/>
      <c r="AF351" s="311"/>
      <c r="AG351" s="311"/>
      <c r="AH351" s="311"/>
      <c r="AI351" s="311"/>
      <c r="AJ351" s="311"/>
      <c r="AK351" s="311"/>
      <c r="AL351" s="311"/>
      <c r="AM351" s="311"/>
      <c r="AN351" s="311"/>
      <c r="AO351" s="311"/>
      <c r="AP351" s="311"/>
      <c r="AQ351" s="311"/>
      <c r="AR351" s="311"/>
      <c r="AS351" s="311"/>
      <c r="AT351" s="311"/>
      <c r="AU351" s="311"/>
      <c r="AV351" s="311"/>
      <c r="AW351" s="311"/>
      <c r="AX351" s="311"/>
      <c r="AY351" s="311"/>
      <c r="AZ351" s="311"/>
      <c r="BA351" s="311"/>
      <c r="BB351" s="311"/>
      <c r="BC351" s="311"/>
      <c r="BD351" s="311"/>
      <c r="BE351" s="311"/>
      <c r="BF351" s="311"/>
      <c r="BG351" s="311"/>
      <c r="BH351" s="311"/>
    </row>
    <row r="352" spans="6:60">
      <c r="F352" s="317"/>
      <c r="G352" s="311"/>
      <c r="H352" s="311"/>
      <c r="K352" s="317"/>
      <c r="L352" s="317"/>
      <c r="O352" s="311"/>
      <c r="P352" s="311"/>
      <c r="Q352" s="311"/>
      <c r="R352" s="311"/>
      <c r="S352" s="311"/>
      <c r="T352" s="311"/>
      <c r="U352" s="311"/>
      <c r="V352" s="311"/>
      <c r="X352" s="311"/>
      <c r="Y352" s="311"/>
      <c r="Z352" s="311"/>
      <c r="AA352" s="311"/>
      <c r="AB352" s="311"/>
      <c r="AD352" s="311"/>
      <c r="AE352" s="311"/>
      <c r="AF352" s="311"/>
      <c r="AG352" s="311"/>
      <c r="AH352" s="311"/>
      <c r="AI352" s="311"/>
      <c r="AJ352" s="311"/>
      <c r="AK352" s="311"/>
      <c r="AL352" s="311"/>
      <c r="AM352" s="311"/>
      <c r="AN352" s="311"/>
      <c r="AO352" s="311"/>
      <c r="AP352" s="311"/>
      <c r="AQ352" s="311"/>
      <c r="AR352" s="311"/>
      <c r="AS352" s="311"/>
      <c r="AT352" s="311"/>
      <c r="AU352" s="311"/>
      <c r="AV352" s="311"/>
      <c r="AW352" s="311"/>
      <c r="AX352" s="311"/>
      <c r="AY352" s="311"/>
      <c r="AZ352" s="311"/>
      <c r="BA352" s="311"/>
      <c r="BB352" s="311"/>
      <c r="BC352" s="311"/>
      <c r="BD352" s="311"/>
      <c r="BE352" s="311"/>
      <c r="BF352" s="311"/>
      <c r="BG352" s="311"/>
      <c r="BH352" s="311"/>
    </row>
    <row r="353" spans="6:60">
      <c r="F353" s="317"/>
      <c r="G353" s="311"/>
      <c r="H353" s="311"/>
      <c r="K353" s="317"/>
      <c r="L353" s="317"/>
      <c r="O353" s="311"/>
      <c r="P353" s="311"/>
      <c r="Q353" s="311"/>
      <c r="R353" s="311"/>
      <c r="S353" s="311"/>
      <c r="T353" s="311"/>
      <c r="U353" s="311"/>
      <c r="V353" s="311"/>
      <c r="X353" s="311"/>
      <c r="Y353" s="311"/>
      <c r="Z353" s="311"/>
      <c r="AA353" s="311"/>
      <c r="AB353" s="311"/>
      <c r="AD353" s="311"/>
      <c r="AE353" s="311"/>
      <c r="AF353" s="311"/>
      <c r="AG353" s="311"/>
      <c r="AH353" s="311"/>
      <c r="AI353" s="311"/>
      <c r="AJ353" s="311"/>
      <c r="AK353" s="311"/>
      <c r="AL353" s="311"/>
      <c r="AM353" s="311"/>
      <c r="AN353" s="311"/>
      <c r="AO353" s="311"/>
      <c r="AP353" s="311"/>
      <c r="AQ353" s="311"/>
      <c r="AR353" s="311"/>
      <c r="AS353" s="311"/>
      <c r="AT353" s="311"/>
      <c r="AU353" s="311"/>
      <c r="AV353" s="311"/>
      <c r="AW353" s="311"/>
      <c r="AX353" s="311"/>
      <c r="AY353" s="311"/>
      <c r="AZ353" s="311"/>
      <c r="BA353" s="311"/>
      <c r="BB353" s="311"/>
      <c r="BC353" s="311"/>
      <c r="BD353" s="311"/>
      <c r="BE353" s="311"/>
      <c r="BF353" s="311"/>
      <c r="BG353" s="311"/>
      <c r="BH353" s="311"/>
    </row>
    <row r="354" spans="6:60">
      <c r="F354" s="317"/>
      <c r="G354" s="311"/>
      <c r="H354" s="311"/>
      <c r="K354" s="317"/>
      <c r="L354" s="317"/>
      <c r="O354" s="311"/>
      <c r="P354" s="311"/>
      <c r="Q354" s="311"/>
      <c r="R354" s="311"/>
      <c r="S354" s="311"/>
      <c r="T354" s="311"/>
      <c r="U354" s="311"/>
      <c r="V354" s="311"/>
      <c r="X354" s="311"/>
      <c r="Y354" s="311"/>
      <c r="Z354" s="311"/>
      <c r="AA354" s="311"/>
      <c r="AB354" s="311"/>
      <c r="AD354" s="311"/>
      <c r="AE354" s="311"/>
      <c r="AF354" s="311"/>
      <c r="AG354" s="311"/>
      <c r="AH354" s="311"/>
      <c r="AI354" s="311"/>
      <c r="AJ354" s="311"/>
      <c r="AK354" s="311"/>
      <c r="AL354" s="311"/>
      <c r="AM354" s="311"/>
      <c r="AN354" s="311"/>
      <c r="AO354" s="311"/>
      <c r="AP354" s="311"/>
      <c r="AQ354" s="311"/>
      <c r="AR354" s="311"/>
      <c r="AS354" s="311"/>
      <c r="AT354" s="311"/>
      <c r="AU354" s="311"/>
      <c r="AV354" s="311"/>
      <c r="AW354" s="311"/>
      <c r="AX354" s="311"/>
      <c r="AY354" s="311"/>
      <c r="AZ354" s="311"/>
      <c r="BA354" s="311"/>
      <c r="BB354" s="311"/>
      <c r="BC354" s="311"/>
      <c r="BD354" s="311"/>
      <c r="BE354" s="311"/>
      <c r="BF354" s="311"/>
      <c r="BG354" s="311"/>
      <c r="BH354" s="311"/>
    </row>
    <row r="355" spans="6:60">
      <c r="F355" s="317"/>
      <c r="G355" s="311"/>
      <c r="H355" s="311"/>
      <c r="K355" s="317"/>
      <c r="L355" s="317"/>
      <c r="O355" s="311"/>
      <c r="P355" s="311"/>
      <c r="Q355" s="311"/>
      <c r="R355" s="311"/>
      <c r="S355" s="311"/>
      <c r="T355" s="311"/>
      <c r="U355" s="311"/>
      <c r="V355" s="311"/>
      <c r="X355" s="311"/>
      <c r="Y355" s="311"/>
      <c r="Z355" s="311"/>
      <c r="AA355" s="311"/>
      <c r="AB355" s="311"/>
      <c r="AD355" s="311"/>
      <c r="AE355" s="311"/>
      <c r="AF355" s="311"/>
      <c r="AG355" s="311"/>
      <c r="AH355" s="311"/>
      <c r="AI355" s="311"/>
      <c r="AJ355" s="311"/>
      <c r="AK355" s="311"/>
      <c r="AL355" s="311"/>
      <c r="AM355" s="311"/>
      <c r="AN355" s="311"/>
      <c r="AO355" s="311"/>
      <c r="AP355" s="311"/>
      <c r="AQ355" s="311"/>
      <c r="AR355" s="311"/>
      <c r="AS355" s="311"/>
      <c r="AT355" s="311"/>
      <c r="AU355" s="311"/>
      <c r="AV355" s="311"/>
      <c r="AW355" s="311"/>
      <c r="AX355" s="311"/>
      <c r="AY355" s="311"/>
      <c r="AZ355" s="311"/>
      <c r="BA355" s="311"/>
      <c r="BB355" s="311"/>
      <c r="BC355" s="311"/>
      <c r="BD355" s="311"/>
      <c r="BE355" s="311"/>
      <c r="BF355" s="311"/>
      <c r="BG355" s="311"/>
      <c r="BH355" s="311"/>
    </row>
    <row r="356" spans="6:60">
      <c r="F356" s="317"/>
      <c r="G356" s="311"/>
      <c r="H356" s="311"/>
      <c r="K356" s="317"/>
      <c r="L356" s="317"/>
      <c r="O356" s="311"/>
      <c r="P356" s="311"/>
      <c r="Q356" s="311"/>
      <c r="R356" s="311"/>
      <c r="S356" s="311"/>
      <c r="T356" s="311"/>
      <c r="U356" s="311"/>
      <c r="V356" s="311"/>
      <c r="X356" s="311"/>
      <c r="Y356" s="311"/>
      <c r="Z356" s="311"/>
      <c r="AA356" s="311"/>
      <c r="AB356" s="311"/>
      <c r="AD356" s="311"/>
      <c r="AE356" s="311"/>
      <c r="AF356" s="311"/>
      <c r="AG356" s="311"/>
      <c r="AH356" s="311"/>
      <c r="AI356" s="311"/>
      <c r="AJ356" s="311"/>
      <c r="AK356" s="311"/>
      <c r="AL356" s="311"/>
      <c r="AM356" s="311"/>
      <c r="AN356" s="311"/>
      <c r="AO356" s="311"/>
      <c r="AP356" s="311"/>
      <c r="AQ356" s="311"/>
      <c r="AR356" s="311"/>
      <c r="AS356" s="311"/>
      <c r="AT356" s="311"/>
      <c r="AU356" s="311"/>
      <c r="AV356" s="311"/>
      <c r="AW356" s="311"/>
      <c r="AX356" s="311"/>
      <c r="AY356" s="311"/>
      <c r="AZ356" s="311"/>
      <c r="BA356" s="311"/>
      <c r="BB356" s="311"/>
      <c r="BC356" s="311"/>
      <c r="BD356" s="311"/>
      <c r="BE356" s="311"/>
      <c r="BF356" s="311"/>
      <c r="BG356" s="311"/>
      <c r="BH356" s="311"/>
    </row>
    <row r="357" spans="6:60">
      <c r="F357" s="317"/>
      <c r="G357" s="311"/>
      <c r="H357" s="311"/>
      <c r="K357" s="317"/>
      <c r="L357" s="317"/>
      <c r="O357" s="311"/>
      <c r="P357" s="311"/>
      <c r="Q357" s="311"/>
      <c r="R357" s="311"/>
      <c r="S357" s="311"/>
      <c r="T357" s="311"/>
      <c r="U357" s="311"/>
      <c r="V357" s="311"/>
      <c r="X357" s="311"/>
      <c r="Y357" s="311"/>
      <c r="Z357" s="311"/>
      <c r="AA357" s="311"/>
      <c r="AB357" s="311"/>
      <c r="AD357" s="311"/>
      <c r="AE357" s="311"/>
      <c r="AF357" s="311"/>
      <c r="AG357" s="311"/>
      <c r="AH357" s="311"/>
      <c r="AI357" s="311"/>
      <c r="AJ357" s="311"/>
      <c r="AK357" s="311"/>
      <c r="AL357" s="311"/>
      <c r="AM357" s="311"/>
      <c r="AN357" s="311"/>
      <c r="AO357" s="311"/>
      <c r="AP357" s="311"/>
      <c r="AQ357" s="311"/>
      <c r="AR357" s="311"/>
      <c r="AS357" s="311"/>
      <c r="AT357" s="311"/>
      <c r="AU357" s="311"/>
      <c r="AV357" s="311"/>
      <c r="AW357" s="311"/>
      <c r="AX357" s="311"/>
      <c r="AY357" s="311"/>
      <c r="AZ357" s="311"/>
      <c r="BA357" s="311"/>
      <c r="BB357" s="311"/>
      <c r="BC357" s="311"/>
      <c r="BD357" s="311"/>
      <c r="BE357" s="311"/>
      <c r="BF357" s="311"/>
      <c r="BG357" s="311"/>
      <c r="BH357" s="311"/>
    </row>
    <row r="358" spans="6:60">
      <c r="F358" s="317"/>
      <c r="G358" s="311"/>
      <c r="H358" s="311"/>
      <c r="K358" s="317"/>
      <c r="L358" s="317"/>
      <c r="O358" s="311"/>
      <c r="P358" s="311"/>
      <c r="Q358" s="311"/>
      <c r="R358" s="311"/>
      <c r="S358" s="311"/>
      <c r="T358" s="311"/>
      <c r="U358" s="311"/>
      <c r="V358" s="311"/>
      <c r="X358" s="311"/>
      <c r="Y358" s="311"/>
      <c r="Z358" s="311"/>
      <c r="AA358" s="311"/>
      <c r="AB358" s="311"/>
      <c r="AD358" s="311"/>
      <c r="AE358" s="311"/>
      <c r="AF358" s="311"/>
      <c r="AG358" s="311"/>
      <c r="AH358" s="311"/>
      <c r="AI358" s="311"/>
      <c r="AJ358" s="311"/>
      <c r="AK358" s="311"/>
      <c r="AL358" s="311"/>
      <c r="AM358" s="311"/>
      <c r="AN358" s="311"/>
      <c r="AO358" s="311"/>
      <c r="AP358" s="311"/>
      <c r="AQ358" s="311"/>
      <c r="AR358" s="311"/>
      <c r="AS358" s="311"/>
      <c r="AT358" s="311"/>
      <c r="AU358" s="311"/>
      <c r="AV358" s="311"/>
      <c r="AW358" s="311"/>
      <c r="AX358" s="311"/>
      <c r="AY358" s="311"/>
      <c r="AZ358" s="311"/>
      <c r="BA358" s="311"/>
      <c r="BB358" s="311"/>
      <c r="BC358" s="311"/>
      <c r="BD358" s="311"/>
      <c r="BE358" s="311"/>
      <c r="BF358" s="311"/>
      <c r="BG358" s="311"/>
      <c r="BH358" s="311"/>
    </row>
    <row r="359" spans="6:60">
      <c r="F359" s="317"/>
      <c r="G359" s="311"/>
      <c r="H359" s="311"/>
      <c r="K359" s="317"/>
      <c r="L359" s="317"/>
      <c r="O359" s="311"/>
      <c r="P359" s="311"/>
      <c r="Q359" s="311"/>
      <c r="R359" s="311"/>
      <c r="S359" s="311"/>
      <c r="T359" s="311"/>
      <c r="U359" s="311"/>
      <c r="V359" s="311"/>
      <c r="X359" s="311"/>
      <c r="Y359" s="311"/>
      <c r="Z359" s="311"/>
      <c r="AA359" s="311"/>
      <c r="AB359" s="311"/>
      <c r="AD359" s="311"/>
      <c r="AE359" s="311"/>
      <c r="AF359" s="311"/>
      <c r="AG359" s="311"/>
      <c r="AH359" s="311"/>
      <c r="AI359" s="311"/>
      <c r="AJ359" s="311"/>
      <c r="AK359" s="311"/>
      <c r="AL359" s="311"/>
      <c r="AM359" s="311"/>
      <c r="AN359" s="311"/>
      <c r="AO359" s="311"/>
      <c r="AP359" s="311"/>
      <c r="AQ359" s="311"/>
      <c r="AR359" s="311"/>
      <c r="AS359" s="311"/>
      <c r="AT359" s="311"/>
      <c r="AU359" s="311"/>
      <c r="AV359" s="311"/>
      <c r="AW359" s="311"/>
      <c r="AX359" s="311"/>
      <c r="AY359" s="311"/>
      <c r="AZ359" s="311"/>
      <c r="BA359" s="311"/>
      <c r="BB359" s="311"/>
      <c r="BC359" s="311"/>
      <c r="BD359" s="311"/>
      <c r="BE359" s="311"/>
      <c r="BF359" s="311"/>
      <c r="BG359" s="311"/>
      <c r="BH359" s="311"/>
    </row>
    <row r="360" spans="6:60">
      <c r="F360" s="317"/>
      <c r="G360" s="311"/>
      <c r="H360" s="311"/>
      <c r="K360" s="317"/>
      <c r="L360" s="317"/>
      <c r="O360" s="311"/>
      <c r="P360" s="311"/>
      <c r="Q360" s="311"/>
      <c r="R360" s="311"/>
      <c r="S360" s="311"/>
      <c r="T360" s="311"/>
      <c r="U360" s="311"/>
      <c r="V360" s="311"/>
      <c r="X360" s="311"/>
      <c r="Y360" s="311"/>
      <c r="Z360" s="311"/>
      <c r="AA360" s="311"/>
      <c r="AB360" s="311"/>
      <c r="AD360" s="311"/>
      <c r="AE360" s="311"/>
      <c r="AF360" s="311"/>
      <c r="AG360" s="311"/>
      <c r="AH360" s="311"/>
      <c r="AI360" s="311"/>
      <c r="AJ360" s="311"/>
      <c r="AK360" s="311"/>
      <c r="AL360" s="311"/>
      <c r="AM360" s="311"/>
      <c r="AN360" s="311"/>
      <c r="AO360" s="311"/>
      <c r="AP360" s="311"/>
      <c r="AQ360" s="311"/>
      <c r="AR360" s="311"/>
      <c r="AS360" s="311"/>
      <c r="AT360" s="311"/>
      <c r="AU360" s="311"/>
      <c r="AV360" s="311"/>
      <c r="AW360" s="311"/>
      <c r="AX360" s="311"/>
      <c r="AY360" s="311"/>
      <c r="AZ360" s="311"/>
      <c r="BA360" s="311"/>
      <c r="BB360" s="311"/>
      <c r="BC360" s="311"/>
      <c r="BD360" s="311"/>
      <c r="BE360" s="311"/>
      <c r="BF360" s="311"/>
      <c r="BG360" s="311"/>
      <c r="BH360" s="311"/>
    </row>
    <row r="361" spans="6:60">
      <c r="F361" s="317"/>
      <c r="G361" s="311"/>
      <c r="H361" s="311"/>
      <c r="K361" s="317"/>
      <c r="L361" s="317"/>
      <c r="O361" s="311"/>
      <c r="P361" s="311"/>
      <c r="Q361" s="311"/>
      <c r="R361" s="311"/>
      <c r="S361" s="311"/>
      <c r="T361" s="311"/>
      <c r="U361" s="311"/>
      <c r="V361" s="311"/>
      <c r="X361" s="311"/>
      <c r="Y361" s="311"/>
      <c r="Z361" s="311"/>
      <c r="AA361" s="311"/>
      <c r="AB361" s="311"/>
      <c r="AD361" s="311"/>
      <c r="AE361" s="311"/>
      <c r="AF361" s="311"/>
      <c r="AG361" s="311"/>
      <c r="AH361" s="311"/>
      <c r="AI361" s="311"/>
      <c r="AJ361" s="311"/>
      <c r="AK361" s="311"/>
      <c r="AL361" s="311"/>
      <c r="AM361" s="311"/>
      <c r="AN361" s="311"/>
      <c r="AO361" s="311"/>
      <c r="AP361" s="311"/>
      <c r="AQ361" s="311"/>
      <c r="AR361" s="311"/>
      <c r="AS361" s="311"/>
      <c r="AT361" s="311"/>
      <c r="AU361" s="311"/>
      <c r="AV361" s="311"/>
      <c r="AW361" s="311"/>
      <c r="AX361" s="311"/>
      <c r="AY361" s="311"/>
      <c r="AZ361" s="311"/>
      <c r="BA361" s="311"/>
      <c r="BB361" s="311"/>
      <c r="BC361" s="311"/>
      <c r="BD361" s="311"/>
      <c r="BE361" s="311"/>
      <c r="BF361" s="311"/>
      <c r="BG361" s="311"/>
      <c r="BH361" s="311"/>
    </row>
    <row r="362" spans="6:60">
      <c r="F362" s="317"/>
      <c r="G362" s="311"/>
      <c r="H362" s="311"/>
      <c r="K362" s="317"/>
      <c r="L362" s="317"/>
      <c r="O362" s="311"/>
      <c r="P362" s="311"/>
      <c r="Q362" s="311"/>
      <c r="R362" s="311"/>
      <c r="S362" s="311"/>
      <c r="T362" s="311"/>
      <c r="U362" s="311"/>
      <c r="V362" s="311"/>
      <c r="X362" s="311"/>
      <c r="Y362" s="311"/>
      <c r="Z362" s="311"/>
      <c r="AA362" s="311"/>
      <c r="AB362" s="311"/>
      <c r="AD362" s="311"/>
      <c r="AE362" s="311"/>
      <c r="AF362" s="311"/>
      <c r="AG362" s="311"/>
      <c r="AH362" s="311"/>
      <c r="AI362" s="311"/>
      <c r="AJ362" s="311"/>
      <c r="AK362" s="311"/>
      <c r="AL362" s="311"/>
      <c r="AM362" s="311"/>
      <c r="AN362" s="311"/>
      <c r="AO362" s="311"/>
      <c r="AP362" s="311"/>
      <c r="AQ362" s="311"/>
      <c r="AR362" s="311"/>
      <c r="AS362" s="311"/>
      <c r="AT362" s="311"/>
      <c r="AU362" s="311"/>
      <c r="AV362" s="311"/>
      <c r="AW362" s="311"/>
      <c r="AX362" s="311"/>
      <c r="AY362" s="311"/>
      <c r="AZ362" s="311"/>
      <c r="BA362" s="311"/>
      <c r="BB362" s="311"/>
      <c r="BC362" s="311"/>
      <c r="BD362" s="311"/>
      <c r="BE362" s="311"/>
      <c r="BF362" s="311"/>
      <c r="BG362" s="311"/>
      <c r="BH362" s="311"/>
    </row>
    <row r="363" spans="6:60">
      <c r="F363" s="317"/>
      <c r="G363" s="311"/>
      <c r="H363" s="311"/>
      <c r="K363" s="317"/>
      <c r="L363" s="317"/>
      <c r="O363" s="311"/>
      <c r="P363" s="311"/>
      <c r="Q363" s="311"/>
      <c r="R363" s="311"/>
      <c r="S363" s="311"/>
      <c r="T363" s="311"/>
      <c r="U363" s="311"/>
      <c r="V363" s="311"/>
      <c r="X363" s="311"/>
      <c r="Y363" s="311"/>
      <c r="Z363" s="311"/>
      <c r="AA363" s="311"/>
      <c r="AB363" s="311"/>
      <c r="AD363" s="311"/>
      <c r="AE363" s="311"/>
      <c r="AF363" s="311"/>
      <c r="AG363" s="311"/>
      <c r="AH363" s="311"/>
      <c r="AI363" s="311"/>
      <c r="AJ363" s="311"/>
      <c r="AK363" s="311"/>
      <c r="AL363" s="311"/>
      <c r="AM363" s="311"/>
      <c r="AN363" s="311"/>
      <c r="AO363" s="311"/>
      <c r="AP363" s="311"/>
      <c r="AQ363" s="311"/>
      <c r="AR363" s="311"/>
      <c r="AS363" s="311"/>
      <c r="AT363" s="311"/>
      <c r="AU363" s="311"/>
      <c r="AV363" s="311"/>
      <c r="AW363" s="311"/>
      <c r="AX363" s="311"/>
      <c r="AY363" s="311"/>
      <c r="AZ363" s="311"/>
      <c r="BA363" s="311"/>
      <c r="BB363" s="311"/>
      <c r="BC363" s="311"/>
      <c r="BD363" s="311"/>
      <c r="BE363" s="311"/>
      <c r="BF363" s="311"/>
      <c r="BG363" s="311"/>
      <c r="BH363" s="311"/>
    </row>
    <row r="364" spans="6:60">
      <c r="F364" s="317"/>
      <c r="G364" s="311"/>
      <c r="H364" s="311"/>
      <c r="K364" s="317"/>
      <c r="L364" s="317"/>
      <c r="O364" s="311"/>
      <c r="P364" s="311"/>
      <c r="Q364" s="311"/>
      <c r="R364" s="311"/>
      <c r="S364" s="311"/>
      <c r="T364" s="311"/>
      <c r="U364" s="311"/>
      <c r="V364" s="311"/>
      <c r="X364" s="311"/>
      <c r="Y364" s="311"/>
      <c r="Z364" s="311"/>
      <c r="AA364" s="311"/>
      <c r="AB364" s="311"/>
      <c r="AD364" s="311"/>
      <c r="AE364" s="311"/>
      <c r="AF364" s="311"/>
      <c r="AG364" s="311"/>
      <c r="AH364" s="311"/>
      <c r="AI364" s="311"/>
      <c r="AJ364" s="311"/>
      <c r="AK364" s="311"/>
      <c r="AL364" s="311"/>
      <c r="AM364" s="311"/>
      <c r="AN364" s="311"/>
      <c r="AO364" s="311"/>
      <c r="AP364" s="311"/>
      <c r="AQ364" s="311"/>
      <c r="AR364" s="311"/>
      <c r="AS364" s="311"/>
      <c r="AT364" s="311"/>
      <c r="AU364" s="311"/>
      <c r="AV364" s="311"/>
      <c r="AW364" s="311"/>
      <c r="AX364" s="311"/>
      <c r="AY364" s="311"/>
      <c r="AZ364" s="311"/>
      <c r="BA364" s="311"/>
      <c r="BB364" s="311"/>
      <c r="BC364" s="311"/>
      <c r="BD364" s="311"/>
      <c r="BE364" s="311"/>
      <c r="BF364" s="311"/>
      <c r="BG364" s="311"/>
      <c r="BH364" s="311"/>
    </row>
    <row r="365" spans="6:60">
      <c r="F365" s="317"/>
      <c r="G365" s="311"/>
      <c r="H365" s="311"/>
      <c r="K365" s="317"/>
      <c r="L365" s="317"/>
      <c r="O365" s="311"/>
      <c r="P365" s="311"/>
      <c r="Q365" s="311"/>
      <c r="R365" s="311"/>
      <c r="S365" s="311"/>
      <c r="T365" s="311"/>
      <c r="U365" s="311"/>
      <c r="V365" s="311"/>
      <c r="X365" s="311"/>
      <c r="Y365" s="311"/>
      <c r="Z365" s="311"/>
      <c r="AA365" s="311"/>
      <c r="AB365" s="311"/>
      <c r="AD365" s="311"/>
      <c r="AE365" s="311"/>
      <c r="AF365" s="311"/>
      <c r="AG365" s="311"/>
      <c r="AH365" s="311"/>
      <c r="AI365" s="311"/>
      <c r="AJ365" s="311"/>
      <c r="AK365" s="311"/>
      <c r="AL365" s="311"/>
      <c r="AM365" s="311"/>
      <c r="AN365" s="311"/>
      <c r="AO365" s="311"/>
      <c r="AP365" s="311"/>
      <c r="AQ365" s="311"/>
      <c r="AR365" s="311"/>
      <c r="AS365" s="311"/>
      <c r="AT365" s="311"/>
      <c r="AU365" s="311"/>
      <c r="AV365" s="311"/>
      <c r="AW365" s="311"/>
      <c r="AX365" s="311"/>
      <c r="AY365" s="311"/>
      <c r="AZ365" s="311"/>
      <c r="BA365" s="311"/>
      <c r="BB365" s="311"/>
      <c r="BC365" s="311"/>
      <c r="BD365" s="311"/>
      <c r="BE365" s="311"/>
      <c r="BF365" s="311"/>
      <c r="BG365" s="311"/>
      <c r="BH365" s="311"/>
    </row>
    <row r="366" spans="6:60">
      <c r="F366" s="317"/>
      <c r="G366" s="311"/>
      <c r="H366" s="311"/>
      <c r="K366" s="317"/>
      <c r="L366" s="317"/>
      <c r="O366" s="311"/>
      <c r="P366" s="311"/>
      <c r="Q366" s="311"/>
      <c r="R366" s="311"/>
      <c r="S366" s="311"/>
      <c r="T366" s="311"/>
      <c r="U366" s="311"/>
      <c r="V366" s="311"/>
      <c r="X366" s="311"/>
      <c r="Y366" s="311"/>
      <c r="Z366" s="311"/>
      <c r="AA366" s="311"/>
      <c r="AB366" s="311"/>
      <c r="AD366" s="311"/>
      <c r="AE366" s="311"/>
      <c r="AF366" s="311"/>
      <c r="AG366" s="311"/>
      <c r="AH366" s="311"/>
      <c r="AI366" s="311"/>
      <c r="AJ366" s="311"/>
      <c r="AK366" s="311"/>
      <c r="AL366" s="311"/>
      <c r="AM366" s="311"/>
      <c r="AN366" s="311"/>
      <c r="AO366" s="311"/>
      <c r="AP366" s="311"/>
      <c r="AQ366" s="311"/>
      <c r="AR366" s="311"/>
      <c r="AS366" s="311"/>
      <c r="AT366" s="311"/>
      <c r="AU366" s="311"/>
      <c r="AV366" s="311"/>
      <c r="AW366" s="311"/>
      <c r="AX366" s="311"/>
      <c r="AY366" s="311"/>
      <c r="AZ366" s="311"/>
      <c r="BA366" s="311"/>
      <c r="BB366" s="311"/>
      <c r="BC366" s="311"/>
      <c r="BD366" s="311"/>
      <c r="BE366" s="311"/>
      <c r="BF366" s="311"/>
      <c r="BG366" s="311"/>
      <c r="BH366" s="311"/>
    </row>
    <row r="367" spans="6:60">
      <c r="F367" s="317"/>
      <c r="G367" s="311"/>
      <c r="H367" s="311"/>
      <c r="K367" s="317"/>
      <c r="L367" s="317"/>
      <c r="O367" s="311"/>
      <c r="P367" s="311"/>
      <c r="Q367" s="311"/>
      <c r="R367" s="311"/>
      <c r="S367" s="311"/>
      <c r="T367" s="311"/>
      <c r="U367" s="311"/>
      <c r="V367" s="311"/>
      <c r="X367" s="311"/>
      <c r="Y367" s="311"/>
      <c r="Z367" s="311"/>
      <c r="AA367" s="311"/>
      <c r="AB367" s="311"/>
      <c r="AD367" s="311"/>
      <c r="AE367" s="311"/>
      <c r="AF367" s="311"/>
      <c r="AG367" s="311"/>
      <c r="AH367" s="311"/>
      <c r="AI367" s="311"/>
      <c r="AJ367" s="311"/>
      <c r="AK367" s="311"/>
      <c r="AL367" s="311"/>
      <c r="AM367" s="311"/>
      <c r="AN367" s="311"/>
      <c r="AO367" s="311"/>
      <c r="AP367" s="311"/>
      <c r="AQ367" s="311"/>
      <c r="AR367" s="311"/>
      <c r="AS367" s="311"/>
      <c r="AT367" s="311"/>
      <c r="AU367" s="311"/>
      <c r="AV367" s="311"/>
      <c r="AW367" s="311"/>
      <c r="AX367" s="311"/>
      <c r="AY367" s="311"/>
      <c r="AZ367" s="311"/>
      <c r="BA367" s="311"/>
      <c r="BB367" s="311"/>
      <c r="BC367" s="311"/>
      <c r="BD367" s="311"/>
      <c r="BE367" s="311"/>
      <c r="BF367" s="311"/>
      <c r="BG367" s="311"/>
      <c r="BH367" s="311"/>
    </row>
    <row r="368" spans="6:60">
      <c r="F368" s="317"/>
      <c r="G368" s="311"/>
      <c r="H368" s="311"/>
      <c r="K368" s="317"/>
      <c r="L368" s="317"/>
      <c r="O368" s="311"/>
      <c r="P368" s="311"/>
      <c r="Q368" s="311"/>
      <c r="R368" s="311"/>
      <c r="S368" s="311"/>
      <c r="T368" s="311"/>
      <c r="U368" s="311"/>
      <c r="V368" s="311"/>
      <c r="X368" s="311"/>
      <c r="Y368" s="311"/>
      <c r="Z368" s="311"/>
      <c r="AA368" s="311"/>
      <c r="AB368" s="311"/>
      <c r="AD368" s="311"/>
      <c r="AE368" s="311"/>
      <c r="AF368" s="311"/>
      <c r="AG368" s="311"/>
      <c r="AH368" s="311"/>
      <c r="AI368" s="311"/>
      <c r="AJ368" s="311"/>
      <c r="AK368" s="311"/>
      <c r="AL368" s="311"/>
      <c r="AM368" s="311"/>
      <c r="AN368" s="311"/>
      <c r="AO368" s="311"/>
      <c r="AP368" s="311"/>
      <c r="AQ368" s="311"/>
      <c r="AR368" s="311"/>
      <c r="AS368" s="311"/>
      <c r="AT368" s="311"/>
      <c r="AU368" s="311"/>
      <c r="AV368" s="311"/>
      <c r="AW368" s="311"/>
      <c r="AX368" s="311"/>
      <c r="AY368" s="311"/>
      <c r="AZ368" s="311"/>
      <c r="BA368" s="311"/>
      <c r="BB368" s="311"/>
      <c r="BC368" s="311"/>
      <c r="BD368" s="311"/>
      <c r="BE368" s="311"/>
      <c r="BF368" s="311"/>
      <c r="BG368" s="311"/>
      <c r="BH368" s="311"/>
    </row>
    <row r="369" spans="6:60">
      <c r="F369" s="317"/>
      <c r="G369" s="311"/>
      <c r="H369" s="311"/>
      <c r="K369" s="317"/>
      <c r="L369" s="317"/>
      <c r="O369" s="311"/>
      <c r="P369" s="311"/>
      <c r="Q369" s="311"/>
      <c r="R369" s="311"/>
      <c r="S369" s="311"/>
      <c r="T369" s="311"/>
      <c r="U369" s="311"/>
      <c r="V369" s="311"/>
      <c r="X369" s="311"/>
      <c r="Y369" s="311"/>
      <c r="Z369" s="311"/>
      <c r="AA369" s="311"/>
      <c r="AB369" s="311"/>
      <c r="AD369" s="311"/>
      <c r="AE369" s="311"/>
      <c r="AF369" s="311"/>
      <c r="AG369" s="311"/>
      <c r="AH369" s="311"/>
      <c r="AI369" s="311"/>
      <c r="AJ369" s="311"/>
      <c r="AK369" s="311"/>
      <c r="AL369" s="311"/>
      <c r="AM369" s="311"/>
      <c r="AN369" s="311"/>
      <c r="AO369" s="311"/>
      <c r="AP369" s="311"/>
      <c r="AQ369" s="311"/>
      <c r="AR369" s="311"/>
      <c r="AS369" s="311"/>
      <c r="AT369" s="311"/>
      <c r="AU369" s="311"/>
      <c r="AV369" s="311"/>
      <c r="AW369" s="311"/>
      <c r="AX369" s="311"/>
      <c r="AY369" s="311"/>
      <c r="AZ369" s="311"/>
      <c r="BA369" s="311"/>
      <c r="BB369" s="311"/>
      <c r="BC369" s="311"/>
      <c r="BD369" s="311"/>
      <c r="BE369" s="311"/>
      <c r="BF369" s="311"/>
      <c r="BG369" s="311"/>
      <c r="BH369" s="311"/>
    </row>
    <row r="370" spans="6:60">
      <c r="F370" s="317"/>
      <c r="G370" s="311"/>
      <c r="H370" s="311"/>
      <c r="K370" s="317"/>
      <c r="L370" s="317"/>
      <c r="O370" s="311"/>
      <c r="P370" s="311"/>
      <c r="Q370" s="311"/>
      <c r="R370" s="311"/>
      <c r="S370" s="311"/>
      <c r="T370" s="311"/>
      <c r="U370" s="311"/>
      <c r="V370" s="311"/>
      <c r="X370" s="311"/>
      <c r="Y370" s="311"/>
      <c r="Z370" s="311"/>
      <c r="AA370" s="311"/>
      <c r="AB370" s="311"/>
      <c r="AD370" s="311"/>
      <c r="AE370" s="311"/>
      <c r="AF370" s="311"/>
      <c r="AG370" s="311"/>
      <c r="AH370" s="311"/>
      <c r="AI370" s="311"/>
      <c r="AJ370" s="311"/>
      <c r="AK370" s="311"/>
      <c r="AL370" s="311"/>
      <c r="AM370" s="311"/>
      <c r="AN370" s="311"/>
      <c r="AO370" s="311"/>
      <c r="AP370" s="311"/>
      <c r="AQ370" s="311"/>
      <c r="AR370" s="311"/>
      <c r="AS370" s="311"/>
      <c r="AT370" s="311"/>
      <c r="AU370" s="311"/>
      <c r="AV370" s="311"/>
      <c r="AW370" s="311"/>
      <c r="AX370" s="311"/>
      <c r="AY370" s="311"/>
      <c r="AZ370" s="311"/>
      <c r="BA370" s="311"/>
      <c r="BB370" s="311"/>
      <c r="BC370" s="311"/>
      <c r="BD370" s="311"/>
      <c r="BE370" s="311"/>
      <c r="BF370" s="311"/>
      <c r="BG370" s="311"/>
      <c r="BH370" s="311"/>
    </row>
    <row r="371" spans="6:60">
      <c r="F371" s="317"/>
      <c r="G371" s="311"/>
      <c r="H371" s="311"/>
      <c r="K371" s="317"/>
      <c r="L371" s="317"/>
      <c r="O371" s="311"/>
      <c r="P371" s="311"/>
      <c r="Q371" s="311"/>
      <c r="R371" s="311"/>
      <c r="S371" s="311"/>
      <c r="T371" s="311"/>
      <c r="U371" s="311"/>
      <c r="V371" s="311"/>
      <c r="X371" s="311"/>
      <c r="Y371" s="311"/>
      <c r="Z371" s="311"/>
      <c r="AA371" s="311"/>
      <c r="AB371" s="311"/>
      <c r="AD371" s="311"/>
      <c r="AE371" s="311"/>
      <c r="AF371" s="311"/>
      <c r="AG371" s="311"/>
      <c r="AH371" s="311"/>
      <c r="AI371" s="311"/>
      <c r="AJ371" s="311"/>
      <c r="AK371" s="311"/>
      <c r="AL371" s="311"/>
      <c r="AM371" s="311"/>
      <c r="AN371" s="311"/>
      <c r="AO371" s="311"/>
      <c r="AP371" s="311"/>
      <c r="AQ371" s="311"/>
      <c r="AR371" s="311"/>
      <c r="AS371" s="311"/>
      <c r="AT371" s="311"/>
      <c r="AU371" s="311"/>
      <c r="AV371" s="311"/>
      <c r="AW371" s="311"/>
      <c r="AX371" s="311"/>
      <c r="AY371" s="311"/>
      <c r="AZ371" s="311"/>
      <c r="BA371" s="311"/>
      <c r="BB371" s="311"/>
      <c r="BC371" s="311"/>
      <c r="BD371" s="311"/>
      <c r="BE371" s="311"/>
      <c r="BF371" s="311"/>
      <c r="BG371" s="311"/>
      <c r="BH371" s="311"/>
    </row>
    <row r="372" spans="6:60">
      <c r="F372" s="317"/>
      <c r="G372" s="311"/>
      <c r="H372" s="311"/>
      <c r="K372" s="317"/>
      <c r="L372" s="317"/>
      <c r="O372" s="311"/>
      <c r="P372" s="311"/>
      <c r="Q372" s="311"/>
      <c r="R372" s="311"/>
      <c r="S372" s="311"/>
      <c r="T372" s="311"/>
      <c r="U372" s="311"/>
      <c r="V372" s="311"/>
      <c r="X372" s="311"/>
      <c r="Y372" s="311"/>
      <c r="Z372" s="311"/>
      <c r="AA372" s="311"/>
      <c r="AB372" s="311"/>
      <c r="AD372" s="311"/>
      <c r="AE372" s="311"/>
      <c r="AF372" s="311"/>
      <c r="AG372" s="311"/>
      <c r="AH372" s="311"/>
      <c r="AI372" s="311"/>
      <c r="AJ372" s="311"/>
      <c r="AK372" s="311"/>
      <c r="AL372" s="311"/>
      <c r="AM372" s="311"/>
      <c r="AN372" s="311"/>
      <c r="AO372" s="311"/>
      <c r="AP372" s="311"/>
      <c r="AQ372" s="311"/>
      <c r="AR372" s="311"/>
      <c r="AS372" s="311"/>
      <c r="AT372" s="311"/>
      <c r="AU372" s="311"/>
      <c r="AV372" s="311"/>
      <c r="AW372" s="311"/>
      <c r="AX372" s="311"/>
      <c r="AY372" s="311"/>
      <c r="AZ372" s="311"/>
      <c r="BA372" s="311"/>
      <c r="BB372" s="311"/>
      <c r="BC372" s="311"/>
      <c r="BD372" s="311"/>
      <c r="BE372" s="311"/>
      <c r="BF372" s="311"/>
      <c r="BG372" s="311"/>
      <c r="BH372" s="311"/>
    </row>
    <row r="373" spans="6:60">
      <c r="F373" s="317"/>
      <c r="G373" s="311"/>
      <c r="H373" s="311"/>
      <c r="K373" s="317"/>
      <c r="L373" s="317"/>
      <c r="O373" s="311"/>
      <c r="P373" s="311"/>
      <c r="Q373" s="311"/>
      <c r="R373" s="311"/>
      <c r="S373" s="311"/>
      <c r="T373" s="311"/>
      <c r="U373" s="311"/>
      <c r="V373" s="311"/>
      <c r="X373" s="311"/>
      <c r="Y373" s="311"/>
      <c r="Z373" s="311"/>
      <c r="AA373" s="311"/>
      <c r="AB373" s="311"/>
      <c r="AD373" s="311"/>
      <c r="AE373" s="311"/>
      <c r="AF373" s="311"/>
      <c r="AG373" s="311"/>
      <c r="AH373" s="311"/>
      <c r="AI373" s="311"/>
      <c r="AJ373" s="311"/>
      <c r="AK373" s="311"/>
      <c r="AL373" s="311"/>
      <c r="AM373" s="311"/>
      <c r="AN373" s="311"/>
      <c r="AO373" s="311"/>
      <c r="AP373" s="311"/>
      <c r="AQ373" s="311"/>
      <c r="AR373" s="311"/>
      <c r="AS373" s="311"/>
      <c r="AT373" s="311"/>
      <c r="AU373" s="311"/>
      <c r="AV373" s="311"/>
      <c r="AW373" s="311"/>
      <c r="AX373" s="311"/>
      <c r="AY373" s="311"/>
      <c r="AZ373" s="311"/>
      <c r="BA373" s="311"/>
      <c r="BB373" s="311"/>
      <c r="BC373" s="311"/>
      <c r="BD373" s="311"/>
      <c r="BE373" s="311"/>
      <c r="BF373" s="311"/>
      <c r="BG373" s="311"/>
      <c r="BH373" s="311"/>
    </row>
    <row r="374" spans="6:60">
      <c r="F374" s="317"/>
      <c r="G374" s="311"/>
      <c r="H374" s="311"/>
      <c r="K374" s="317"/>
      <c r="L374" s="317"/>
      <c r="O374" s="311"/>
      <c r="P374" s="311"/>
      <c r="Q374" s="311"/>
      <c r="R374" s="311"/>
      <c r="S374" s="311"/>
      <c r="T374" s="311"/>
      <c r="U374" s="311"/>
      <c r="V374" s="311"/>
      <c r="X374" s="311"/>
      <c r="Y374" s="311"/>
      <c r="Z374" s="311"/>
      <c r="AA374" s="311"/>
      <c r="AB374" s="311"/>
      <c r="AD374" s="311"/>
      <c r="AE374" s="311"/>
      <c r="AF374" s="311"/>
      <c r="AG374" s="311"/>
      <c r="AH374" s="311"/>
      <c r="AI374" s="311"/>
      <c r="AJ374" s="311"/>
      <c r="AK374" s="311"/>
      <c r="AL374" s="311"/>
      <c r="AM374" s="311"/>
      <c r="AN374" s="311"/>
      <c r="AO374" s="311"/>
      <c r="AP374" s="311"/>
      <c r="AQ374" s="311"/>
      <c r="AR374" s="311"/>
      <c r="AS374" s="311"/>
      <c r="AT374" s="311"/>
      <c r="AU374" s="311"/>
      <c r="AV374" s="311"/>
      <c r="AW374" s="311"/>
      <c r="AX374" s="311"/>
      <c r="AY374" s="311"/>
      <c r="AZ374" s="311"/>
      <c r="BA374" s="311"/>
      <c r="BB374" s="311"/>
      <c r="BC374" s="311"/>
      <c r="BD374" s="311"/>
      <c r="BE374" s="311"/>
      <c r="BF374" s="311"/>
      <c r="BG374" s="311"/>
      <c r="BH374" s="311"/>
    </row>
    <row r="375" spans="6:60">
      <c r="F375" s="317"/>
      <c r="G375" s="311"/>
      <c r="H375" s="311"/>
      <c r="K375" s="317"/>
      <c r="L375" s="317"/>
      <c r="O375" s="311"/>
      <c r="P375" s="311"/>
      <c r="Q375" s="311"/>
      <c r="R375" s="311"/>
      <c r="S375" s="311"/>
      <c r="T375" s="311"/>
      <c r="U375" s="311"/>
      <c r="V375" s="311"/>
      <c r="X375" s="311"/>
      <c r="Y375" s="311"/>
      <c r="Z375" s="311"/>
      <c r="AA375" s="311"/>
      <c r="AB375" s="311"/>
      <c r="AD375" s="311"/>
      <c r="AE375" s="311"/>
      <c r="AF375" s="311"/>
      <c r="AG375" s="311"/>
      <c r="AH375" s="311"/>
      <c r="AI375" s="311"/>
      <c r="AJ375" s="311"/>
      <c r="AK375" s="311"/>
      <c r="AL375" s="311"/>
      <c r="AM375" s="311"/>
      <c r="AN375" s="311"/>
      <c r="AO375" s="311"/>
      <c r="AP375" s="311"/>
      <c r="AQ375" s="311"/>
      <c r="AR375" s="311"/>
      <c r="AS375" s="311"/>
      <c r="AT375" s="311"/>
      <c r="AU375" s="311"/>
      <c r="AV375" s="311"/>
      <c r="AW375" s="311"/>
      <c r="AX375" s="311"/>
      <c r="AY375" s="311"/>
      <c r="AZ375" s="311"/>
      <c r="BA375" s="311"/>
      <c r="BB375" s="311"/>
      <c r="BC375" s="311"/>
      <c r="BD375" s="311"/>
      <c r="BE375" s="311"/>
      <c r="BF375" s="311"/>
      <c r="BG375" s="311"/>
      <c r="BH375" s="311"/>
    </row>
    <row r="376" spans="6:60">
      <c r="F376" s="317"/>
      <c r="G376" s="311"/>
      <c r="H376" s="311"/>
      <c r="K376" s="317"/>
      <c r="L376" s="317"/>
      <c r="O376" s="311"/>
      <c r="P376" s="311"/>
      <c r="Q376" s="311"/>
      <c r="R376" s="311"/>
      <c r="S376" s="311"/>
      <c r="T376" s="311"/>
      <c r="U376" s="311"/>
      <c r="V376" s="311"/>
      <c r="X376" s="311"/>
      <c r="Y376" s="311"/>
      <c r="Z376" s="311"/>
      <c r="AA376" s="311"/>
      <c r="AB376" s="311"/>
      <c r="AD376" s="311"/>
      <c r="AE376" s="311"/>
      <c r="AF376" s="311"/>
      <c r="AG376" s="311"/>
      <c r="AH376" s="311"/>
      <c r="AI376" s="311"/>
      <c r="AJ376" s="311"/>
      <c r="AK376" s="311"/>
      <c r="AL376" s="311"/>
      <c r="AM376" s="311"/>
      <c r="AN376" s="311"/>
      <c r="AO376" s="311"/>
      <c r="AP376" s="311"/>
      <c r="AQ376" s="311"/>
      <c r="AR376" s="311"/>
      <c r="AS376" s="311"/>
      <c r="AT376" s="311"/>
      <c r="AU376" s="311"/>
      <c r="AV376" s="311"/>
      <c r="AW376" s="311"/>
      <c r="AX376" s="311"/>
      <c r="AY376" s="311"/>
      <c r="AZ376" s="311"/>
      <c r="BA376" s="311"/>
      <c r="BB376" s="311"/>
      <c r="BC376" s="311"/>
      <c r="BD376" s="311"/>
      <c r="BE376" s="311"/>
      <c r="BF376" s="311"/>
      <c r="BG376" s="311"/>
      <c r="BH376" s="311"/>
    </row>
    <row r="377" spans="6:60">
      <c r="F377" s="317"/>
      <c r="G377" s="311"/>
      <c r="H377" s="311"/>
      <c r="K377" s="317"/>
      <c r="L377" s="317"/>
      <c r="O377" s="311"/>
      <c r="P377" s="311"/>
      <c r="Q377" s="311"/>
      <c r="R377" s="311"/>
      <c r="S377" s="311"/>
      <c r="T377" s="311"/>
      <c r="U377" s="311"/>
      <c r="V377" s="311"/>
      <c r="X377" s="311"/>
      <c r="Y377" s="311"/>
      <c r="Z377" s="311"/>
      <c r="AA377" s="311"/>
      <c r="AB377" s="311"/>
      <c r="AD377" s="311"/>
      <c r="AE377" s="311"/>
      <c r="AF377" s="311"/>
      <c r="AG377" s="311"/>
      <c r="AH377" s="311"/>
      <c r="AI377" s="311"/>
      <c r="AJ377" s="311"/>
      <c r="AK377" s="311"/>
      <c r="AL377" s="311"/>
      <c r="AM377" s="311"/>
      <c r="AN377" s="311"/>
      <c r="AO377" s="311"/>
      <c r="AP377" s="311"/>
      <c r="AQ377" s="311"/>
      <c r="AR377" s="311"/>
      <c r="AS377" s="311"/>
      <c r="AT377" s="311"/>
      <c r="AU377" s="311"/>
      <c r="AV377" s="311"/>
      <c r="AW377" s="311"/>
      <c r="AX377" s="311"/>
      <c r="AY377" s="311"/>
      <c r="AZ377" s="311"/>
      <c r="BA377" s="311"/>
      <c r="BB377" s="311"/>
      <c r="BC377" s="311"/>
      <c r="BD377" s="311"/>
      <c r="BE377" s="311"/>
      <c r="BF377" s="311"/>
      <c r="BG377" s="311"/>
      <c r="BH377" s="311"/>
    </row>
    <row r="378" spans="6:60">
      <c r="F378" s="317"/>
      <c r="G378" s="311"/>
      <c r="H378" s="311"/>
      <c r="K378" s="317"/>
      <c r="L378" s="317"/>
      <c r="O378" s="311"/>
      <c r="P378" s="311"/>
      <c r="Q378" s="311"/>
      <c r="R378" s="311"/>
      <c r="S378" s="311"/>
      <c r="T378" s="311"/>
      <c r="U378" s="311"/>
      <c r="V378" s="311"/>
      <c r="X378" s="311"/>
      <c r="Y378" s="311"/>
      <c r="Z378" s="311"/>
      <c r="AA378" s="311"/>
      <c r="AB378" s="311"/>
      <c r="AD378" s="311"/>
      <c r="AE378" s="311"/>
      <c r="AF378" s="311"/>
      <c r="AG378" s="311"/>
      <c r="AH378" s="311"/>
      <c r="AI378" s="311"/>
      <c r="AJ378" s="311"/>
      <c r="AK378" s="311"/>
      <c r="AL378" s="311"/>
      <c r="AM378" s="311"/>
      <c r="AN378" s="311"/>
      <c r="AO378" s="311"/>
      <c r="AP378" s="311"/>
      <c r="AQ378" s="311"/>
      <c r="AR378" s="311"/>
      <c r="AS378" s="311"/>
      <c r="AT378" s="311"/>
      <c r="AU378" s="311"/>
      <c r="AV378" s="311"/>
      <c r="AW378" s="311"/>
      <c r="AX378" s="311"/>
      <c r="AY378" s="311"/>
      <c r="AZ378" s="311"/>
      <c r="BA378" s="311"/>
      <c r="BB378" s="311"/>
      <c r="BC378" s="311"/>
      <c r="BD378" s="311"/>
      <c r="BE378" s="311"/>
      <c r="BF378" s="311"/>
      <c r="BG378" s="311"/>
      <c r="BH378" s="311"/>
    </row>
    <row r="379" spans="6:60">
      <c r="F379" s="317"/>
      <c r="G379" s="311"/>
      <c r="H379" s="311"/>
      <c r="K379" s="317"/>
      <c r="L379" s="317"/>
      <c r="O379" s="311"/>
      <c r="P379" s="311"/>
      <c r="Q379" s="311"/>
      <c r="R379" s="311"/>
      <c r="S379" s="311"/>
      <c r="T379" s="311"/>
      <c r="U379" s="311"/>
      <c r="V379" s="311"/>
      <c r="X379" s="311"/>
      <c r="Y379" s="311"/>
      <c r="Z379" s="311"/>
      <c r="AA379" s="311"/>
      <c r="AB379" s="311"/>
      <c r="AD379" s="311"/>
      <c r="AE379" s="311"/>
      <c r="AF379" s="311"/>
      <c r="AG379" s="311"/>
      <c r="AH379" s="311"/>
      <c r="AI379" s="311"/>
      <c r="AJ379" s="311"/>
      <c r="AK379" s="311"/>
      <c r="AL379" s="311"/>
      <c r="AM379" s="311"/>
      <c r="AN379" s="311"/>
      <c r="AO379" s="311"/>
      <c r="AP379" s="311"/>
      <c r="AQ379" s="311"/>
      <c r="AR379" s="311"/>
      <c r="AS379" s="311"/>
      <c r="AT379" s="311"/>
      <c r="AU379" s="311"/>
      <c r="AV379" s="311"/>
      <c r="AW379" s="311"/>
      <c r="AX379" s="311"/>
      <c r="AY379" s="311"/>
      <c r="AZ379" s="311"/>
      <c r="BA379" s="311"/>
      <c r="BB379" s="311"/>
      <c r="BC379" s="311"/>
      <c r="BD379" s="311"/>
      <c r="BE379" s="311"/>
      <c r="BF379" s="311"/>
      <c r="BG379" s="311"/>
      <c r="BH379" s="311"/>
    </row>
    <row r="380" spans="6:60">
      <c r="F380" s="317"/>
      <c r="G380" s="311"/>
      <c r="H380" s="311"/>
      <c r="K380" s="317"/>
      <c r="L380" s="317"/>
      <c r="O380" s="311"/>
      <c r="P380" s="311"/>
      <c r="Q380" s="311"/>
      <c r="R380" s="311"/>
      <c r="S380" s="311"/>
      <c r="T380" s="311"/>
      <c r="U380" s="311"/>
      <c r="V380" s="311"/>
      <c r="X380" s="311"/>
      <c r="Y380" s="311"/>
      <c r="Z380" s="311"/>
      <c r="AA380" s="311"/>
      <c r="AB380" s="311"/>
      <c r="AD380" s="311"/>
      <c r="AE380" s="311"/>
      <c r="AF380" s="311"/>
      <c r="AG380" s="311"/>
      <c r="AH380" s="311"/>
      <c r="AI380" s="311"/>
      <c r="AJ380" s="311"/>
      <c r="AK380" s="311"/>
      <c r="AL380" s="311"/>
      <c r="AM380" s="311"/>
      <c r="AN380" s="311"/>
      <c r="AO380" s="311"/>
      <c r="AP380" s="311"/>
      <c r="AQ380" s="311"/>
      <c r="AR380" s="311"/>
      <c r="AS380" s="311"/>
      <c r="AT380" s="311"/>
      <c r="AU380" s="311"/>
      <c r="AV380" s="311"/>
      <c r="AW380" s="311"/>
      <c r="AX380" s="311"/>
      <c r="AY380" s="311"/>
      <c r="AZ380" s="311"/>
      <c r="BA380" s="311"/>
      <c r="BB380" s="311"/>
      <c r="BC380" s="311"/>
      <c r="BD380" s="311"/>
      <c r="BE380" s="311"/>
      <c r="BF380" s="311"/>
      <c r="BG380" s="311"/>
      <c r="BH380" s="311"/>
    </row>
    <row r="381" spans="6:60">
      <c r="F381" s="317"/>
      <c r="G381" s="311"/>
      <c r="H381" s="311"/>
      <c r="K381" s="317"/>
      <c r="L381" s="317"/>
      <c r="O381" s="311"/>
      <c r="P381" s="311"/>
      <c r="Q381" s="311"/>
      <c r="R381" s="311"/>
      <c r="S381" s="311"/>
      <c r="T381" s="311"/>
      <c r="U381" s="311"/>
      <c r="V381" s="311"/>
      <c r="X381" s="311"/>
      <c r="Y381" s="311"/>
      <c r="Z381" s="311"/>
      <c r="AA381" s="311"/>
      <c r="AB381" s="311"/>
      <c r="AD381" s="311"/>
      <c r="AE381" s="311"/>
      <c r="AF381" s="311"/>
      <c r="AG381" s="311"/>
      <c r="AH381" s="311"/>
      <c r="AI381" s="311"/>
      <c r="AJ381" s="311"/>
      <c r="AK381" s="311"/>
      <c r="AL381" s="311"/>
      <c r="AM381" s="311"/>
      <c r="AN381" s="311"/>
      <c r="AO381" s="311"/>
      <c r="AP381" s="311"/>
      <c r="AQ381" s="311"/>
      <c r="AR381" s="311"/>
      <c r="AS381" s="311"/>
      <c r="AT381" s="311"/>
      <c r="AU381" s="311"/>
      <c r="AV381" s="311"/>
      <c r="AW381" s="311"/>
      <c r="AX381" s="311"/>
      <c r="AY381" s="311"/>
      <c r="AZ381" s="311"/>
      <c r="BA381" s="311"/>
      <c r="BB381" s="311"/>
      <c r="BC381" s="311"/>
      <c r="BD381" s="311"/>
      <c r="BE381" s="311"/>
      <c r="BF381" s="311"/>
      <c r="BG381" s="311"/>
      <c r="BH381" s="311"/>
    </row>
    <row r="382" spans="6:60">
      <c r="F382" s="317"/>
      <c r="G382" s="311"/>
      <c r="H382" s="311"/>
      <c r="K382" s="317"/>
      <c r="L382" s="317"/>
      <c r="O382" s="311"/>
      <c r="P382" s="311"/>
      <c r="Q382" s="311"/>
      <c r="R382" s="311"/>
      <c r="S382" s="311"/>
      <c r="T382" s="311"/>
      <c r="U382" s="311"/>
      <c r="V382" s="311"/>
      <c r="X382" s="311"/>
      <c r="Y382" s="311"/>
      <c r="Z382" s="311"/>
      <c r="AA382" s="311"/>
      <c r="AB382" s="311"/>
      <c r="AD382" s="311"/>
      <c r="AE382" s="311"/>
      <c r="AF382" s="311"/>
      <c r="AG382" s="311"/>
      <c r="AH382" s="311"/>
      <c r="AI382" s="311"/>
      <c r="AJ382" s="311"/>
      <c r="AK382" s="311"/>
      <c r="AL382" s="311"/>
      <c r="AM382" s="311"/>
      <c r="AN382" s="311"/>
      <c r="AO382" s="311"/>
      <c r="AP382" s="311"/>
      <c r="AQ382" s="311"/>
      <c r="AR382" s="311"/>
      <c r="AS382" s="311"/>
      <c r="AT382" s="311"/>
      <c r="AU382" s="311"/>
      <c r="AV382" s="311"/>
      <c r="AW382" s="311"/>
      <c r="AX382" s="311"/>
      <c r="AY382" s="311"/>
      <c r="AZ382" s="311"/>
      <c r="BA382" s="311"/>
      <c r="BB382" s="311"/>
      <c r="BC382" s="311"/>
      <c r="BD382" s="311"/>
      <c r="BE382" s="311"/>
      <c r="BF382" s="311"/>
      <c r="BG382" s="311"/>
      <c r="BH382" s="311"/>
    </row>
    <row r="383" spans="6:60">
      <c r="F383" s="317"/>
      <c r="G383" s="311"/>
      <c r="H383" s="311"/>
      <c r="K383" s="317"/>
      <c r="L383" s="317"/>
      <c r="O383" s="311"/>
      <c r="P383" s="311"/>
      <c r="Q383" s="311"/>
      <c r="R383" s="311"/>
      <c r="S383" s="311"/>
      <c r="T383" s="311"/>
      <c r="U383" s="311"/>
      <c r="V383" s="311"/>
      <c r="X383" s="311"/>
      <c r="Y383" s="311"/>
      <c r="Z383" s="311"/>
      <c r="AA383" s="311"/>
      <c r="AB383" s="311"/>
      <c r="AD383" s="311"/>
      <c r="AE383" s="311"/>
      <c r="AF383" s="311"/>
      <c r="AG383" s="311"/>
      <c r="AH383" s="311"/>
      <c r="AI383" s="311"/>
      <c r="AJ383" s="311"/>
      <c r="AK383" s="311"/>
      <c r="AL383" s="311"/>
      <c r="AM383" s="311"/>
      <c r="AN383" s="311"/>
      <c r="AO383" s="311"/>
      <c r="AP383" s="311"/>
      <c r="AQ383" s="311"/>
      <c r="AR383" s="311"/>
      <c r="AS383" s="311"/>
      <c r="AT383" s="311"/>
      <c r="AU383" s="311"/>
      <c r="AV383" s="311"/>
      <c r="AW383" s="311"/>
      <c r="AX383" s="311"/>
      <c r="AY383" s="311"/>
      <c r="AZ383" s="311"/>
      <c r="BA383" s="311"/>
      <c r="BB383" s="311"/>
      <c r="BC383" s="311"/>
      <c r="BD383" s="311"/>
      <c r="BE383" s="311"/>
      <c r="BF383" s="311"/>
      <c r="BG383" s="311"/>
      <c r="BH383" s="311"/>
    </row>
    <row r="384" spans="6:60">
      <c r="F384" s="317"/>
      <c r="G384" s="311"/>
      <c r="H384" s="311"/>
      <c r="K384" s="317"/>
      <c r="L384" s="317"/>
      <c r="O384" s="311"/>
      <c r="P384" s="311"/>
      <c r="Q384" s="311"/>
      <c r="R384" s="311"/>
      <c r="S384" s="311"/>
      <c r="T384" s="311"/>
      <c r="U384" s="311"/>
      <c r="V384" s="311"/>
      <c r="X384" s="311"/>
      <c r="Y384" s="311"/>
      <c r="Z384" s="311"/>
      <c r="AA384" s="311"/>
      <c r="AB384" s="311"/>
      <c r="AD384" s="311"/>
      <c r="AE384" s="311"/>
      <c r="AF384" s="311"/>
      <c r="AG384" s="311"/>
      <c r="AH384" s="311"/>
      <c r="AI384" s="311"/>
      <c r="AJ384" s="311"/>
      <c r="AK384" s="311"/>
      <c r="AL384" s="311"/>
      <c r="AM384" s="311"/>
      <c r="AN384" s="311"/>
      <c r="AO384" s="311"/>
      <c r="AP384" s="311"/>
      <c r="AQ384" s="311"/>
      <c r="AR384" s="311"/>
      <c r="AS384" s="311"/>
      <c r="AT384" s="311"/>
      <c r="AU384" s="311"/>
      <c r="AV384" s="311"/>
      <c r="AW384" s="311"/>
      <c r="AX384" s="311"/>
      <c r="AY384" s="311"/>
      <c r="AZ384" s="311"/>
      <c r="BA384" s="311"/>
      <c r="BB384" s="311"/>
      <c r="BC384" s="311"/>
      <c r="BD384" s="311"/>
      <c r="BE384" s="311"/>
      <c r="BF384" s="311"/>
      <c r="BG384" s="311"/>
      <c r="BH384" s="311"/>
    </row>
    <row r="385" spans="6:60">
      <c r="F385" s="317"/>
      <c r="G385" s="311"/>
      <c r="H385" s="311"/>
      <c r="K385" s="317"/>
      <c r="L385" s="317"/>
      <c r="O385" s="311"/>
      <c r="P385" s="311"/>
      <c r="Q385" s="311"/>
      <c r="R385" s="311"/>
      <c r="S385" s="311"/>
      <c r="T385" s="311"/>
      <c r="U385" s="311"/>
      <c r="V385" s="311"/>
      <c r="X385" s="311"/>
      <c r="Y385" s="311"/>
      <c r="Z385" s="311"/>
      <c r="AA385" s="311"/>
      <c r="AB385" s="311"/>
      <c r="AD385" s="311"/>
      <c r="AE385" s="311"/>
      <c r="AF385" s="311"/>
      <c r="AG385" s="311"/>
      <c r="AH385" s="311"/>
      <c r="AI385" s="311"/>
      <c r="AJ385" s="311"/>
      <c r="AK385" s="311"/>
      <c r="AL385" s="311"/>
      <c r="AM385" s="311"/>
      <c r="AN385" s="311"/>
      <c r="AO385" s="311"/>
      <c r="AP385" s="311"/>
      <c r="AQ385" s="311"/>
      <c r="AR385" s="311"/>
      <c r="AS385" s="311"/>
      <c r="AT385" s="311"/>
      <c r="AU385" s="311"/>
      <c r="AV385" s="311"/>
      <c r="AW385" s="311"/>
      <c r="AX385" s="311"/>
      <c r="AY385" s="311"/>
      <c r="AZ385" s="311"/>
      <c r="BA385" s="311"/>
      <c r="BB385" s="311"/>
      <c r="BC385" s="311"/>
      <c r="BD385" s="311"/>
      <c r="BE385" s="311"/>
      <c r="BF385" s="311"/>
      <c r="BG385" s="311"/>
      <c r="BH385" s="311"/>
    </row>
    <row r="386" spans="6:60">
      <c r="F386" s="317"/>
      <c r="G386" s="311"/>
      <c r="H386" s="311"/>
      <c r="K386" s="317"/>
      <c r="L386" s="317"/>
      <c r="O386" s="311"/>
      <c r="P386" s="311"/>
      <c r="Q386" s="311"/>
      <c r="R386" s="311"/>
      <c r="S386" s="311"/>
      <c r="T386" s="311"/>
      <c r="U386" s="311"/>
      <c r="V386" s="311"/>
      <c r="X386" s="311"/>
      <c r="Y386" s="311"/>
      <c r="Z386" s="311"/>
      <c r="AA386" s="311"/>
      <c r="AB386" s="311"/>
      <c r="AD386" s="311"/>
      <c r="AE386" s="311"/>
      <c r="AF386" s="311"/>
      <c r="AG386" s="311"/>
      <c r="AH386" s="311"/>
      <c r="AI386" s="311"/>
      <c r="AJ386" s="311"/>
      <c r="AK386" s="311"/>
      <c r="AL386" s="311"/>
      <c r="AM386" s="311"/>
      <c r="AN386" s="311"/>
      <c r="AO386" s="311"/>
      <c r="AP386" s="311"/>
      <c r="AQ386" s="311"/>
      <c r="AR386" s="311"/>
      <c r="AS386" s="311"/>
      <c r="AT386" s="311"/>
      <c r="AU386" s="311"/>
      <c r="AV386" s="311"/>
      <c r="AW386" s="311"/>
      <c r="AX386" s="311"/>
      <c r="AY386" s="311"/>
      <c r="AZ386" s="311"/>
      <c r="BA386" s="311"/>
      <c r="BB386" s="311"/>
      <c r="BC386" s="311"/>
      <c r="BD386" s="311"/>
      <c r="BE386" s="311"/>
      <c r="BF386" s="311"/>
      <c r="BG386" s="311"/>
      <c r="BH386" s="311"/>
    </row>
    <row r="387" spans="6:60">
      <c r="F387" s="317"/>
      <c r="G387" s="311"/>
      <c r="H387" s="311"/>
      <c r="K387" s="317"/>
      <c r="L387" s="317"/>
      <c r="O387" s="311"/>
      <c r="P387" s="311"/>
      <c r="Q387" s="311"/>
      <c r="R387" s="311"/>
      <c r="S387" s="311"/>
      <c r="T387" s="311"/>
      <c r="U387" s="311"/>
      <c r="V387" s="311"/>
      <c r="X387" s="311"/>
      <c r="Y387" s="311"/>
      <c r="Z387" s="311"/>
      <c r="AA387" s="311"/>
      <c r="AB387" s="311"/>
      <c r="AD387" s="311"/>
      <c r="AE387" s="311"/>
      <c r="AF387" s="311"/>
      <c r="AG387" s="311"/>
      <c r="AH387" s="311"/>
      <c r="AI387" s="311"/>
      <c r="AJ387" s="311"/>
      <c r="AK387" s="311"/>
      <c r="AL387" s="311"/>
      <c r="AM387" s="311"/>
      <c r="AN387" s="311"/>
      <c r="AO387" s="311"/>
      <c r="AP387" s="311"/>
      <c r="AQ387" s="311"/>
      <c r="AR387" s="311"/>
      <c r="AS387" s="311"/>
      <c r="AT387" s="311"/>
      <c r="AU387" s="311"/>
      <c r="AV387" s="311"/>
      <c r="AW387" s="311"/>
      <c r="AX387" s="311"/>
      <c r="AY387" s="311"/>
      <c r="AZ387" s="311"/>
      <c r="BA387" s="311"/>
      <c r="BB387" s="311"/>
      <c r="BC387" s="311"/>
      <c r="BD387" s="311"/>
      <c r="BE387" s="311"/>
      <c r="BF387" s="311"/>
      <c r="BG387" s="311"/>
      <c r="BH387" s="311"/>
    </row>
    <row r="388" spans="6:60">
      <c r="F388" s="317"/>
      <c r="G388" s="311"/>
      <c r="H388" s="311"/>
      <c r="K388" s="317"/>
      <c r="L388" s="317"/>
      <c r="O388" s="311"/>
      <c r="P388" s="311"/>
      <c r="Q388" s="311"/>
      <c r="R388" s="311"/>
      <c r="S388" s="311"/>
      <c r="T388" s="311"/>
      <c r="U388" s="311"/>
      <c r="V388" s="311"/>
      <c r="X388" s="311"/>
      <c r="Y388" s="311"/>
      <c r="Z388" s="311"/>
      <c r="AA388" s="311"/>
      <c r="AB388" s="311"/>
      <c r="AD388" s="311"/>
      <c r="AE388" s="311"/>
      <c r="AF388" s="311"/>
      <c r="AG388" s="311"/>
      <c r="AH388" s="311"/>
      <c r="AI388" s="311"/>
      <c r="AJ388" s="311"/>
      <c r="AK388" s="311"/>
      <c r="AL388" s="311"/>
      <c r="AM388" s="311"/>
      <c r="AN388" s="311"/>
      <c r="AO388" s="311"/>
      <c r="AP388" s="311"/>
      <c r="AQ388" s="311"/>
      <c r="AR388" s="311"/>
      <c r="AS388" s="311"/>
      <c r="AT388" s="311"/>
      <c r="AU388" s="311"/>
      <c r="AV388" s="311"/>
      <c r="AW388" s="311"/>
      <c r="AX388" s="311"/>
      <c r="AY388" s="311"/>
      <c r="AZ388" s="311"/>
      <c r="BA388" s="311"/>
      <c r="BB388" s="311"/>
      <c r="BC388" s="311"/>
      <c r="BD388" s="311"/>
      <c r="BE388" s="311"/>
      <c r="BF388" s="311"/>
      <c r="BG388" s="311"/>
      <c r="BH388" s="311"/>
    </row>
    <row r="389" spans="6:60">
      <c r="F389" s="317"/>
      <c r="G389" s="311"/>
      <c r="H389" s="311"/>
      <c r="K389" s="317"/>
      <c r="L389" s="317"/>
      <c r="O389" s="311"/>
      <c r="P389" s="311"/>
      <c r="Q389" s="311"/>
      <c r="R389" s="311"/>
      <c r="S389" s="311"/>
      <c r="T389" s="311"/>
      <c r="U389" s="311"/>
      <c r="V389" s="311"/>
      <c r="X389" s="311"/>
      <c r="Y389" s="311"/>
      <c r="Z389" s="311"/>
      <c r="AA389" s="311"/>
      <c r="AB389" s="311"/>
      <c r="AD389" s="311"/>
      <c r="AE389" s="311"/>
      <c r="AF389" s="311"/>
      <c r="AG389" s="311"/>
      <c r="AH389" s="311"/>
      <c r="AI389" s="311"/>
      <c r="AJ389" s="311"/>
      <c r="AK389" s="311"/>
      <c r="AL389" s="311"/>
      <c r="AM389" s="311"/>
      <c r="AN389" s="311"/>
      <c r="AO389" s="311"/>
      <c r="AP389" s="311"/>
      <c r="AQ389" s="311"/>
      <c r="AR389" s="311"/>
      <c r="AS389" s="311"/>
      <c r="AT389" s="311"/>
      <c r="AU389" s="311"/>
      <c r="AV389" s="311"/>
      <c r="AW389" s="311"/>
      <c r="AX389" s="311"/>
      <c r="AY389" s="311"/>
      <c r="AZ389" s="311"/>
      <c r="BA389" s="311"/>
      <c r="BB389" s="311"/>
      <c r="BC389" s="311"/>
      <c r="BD389" s="311"/>
      <c r="BE389" s="311"/>
      <c r="BF389" s="311"/>
      <c r="BG389" s="311"/>
      <c r="BH389" s="311"/>
    </row>
    <row r="390" spans="6:60">
      <c r="F390" s="317"/>
      <c r="G390" s="311"/>
      <c r="H390" s="311"/>
      <c r="K390" s="317"/>
      <c r="L390" s="317"/>
      <c r="O390" s="311"/>
      <c r="P390" s="311"/>
      <c r="Q390" s="311"/>
      <c r="R390" s="311"/>
      <c r="S390" s="311"/>
      <c r="T390" s="311"/>
      <c r="U390" s="311"/>
      <c r="V390" s="311"/>
      <c r="X390" s="311"/>
      <c r="Y390" s="311"/>
      <c r="Z390" s="311"/>
      <c r="AA390" s="311"/>
      <c r="AB390" s="311"/>
      <c r="AD390" s="311"/>
      <c r="AE390" s="311"/>
      <c r="AF390" s="311"/>
      <c r="AG390" s="311"/>
      <c r="AH390" s="311"/>
      <c r="AI390" s="311"/>
      <c r="AJ390" s="311"/>
      <c r="AK390" s="311"/>
      <c r="AL390" s="311"/>
      <c r="AM390" s="311"/>
      <c r="AN390" s="311"/>
      <c r="AO390" s="311"/>
      <c r="AP390" s="311"/>
      <c r="AQ390" s="311"/>
      <c r="AR390" s="311"/>
      <c r="AS390" s="311"/>
      <c r="AT390" s="311"/>
      <c r="AU390" s="311"/>
      <c r="AV390" s="311"/>
      <c r="AW390" s="311"/>
      <c r="AX390" s="311"/>
      <c r="AY390" s="311"/>
      <c r="AZ390" s="311"/>
      <c r="BA390" s="311"/>
      <c r="BB390" s="311"/>
      <c r="BC390" s="311"/>
      <c r="BD390" s="311"/>
      <c r="BE390" s="311"/>
      <c r="BF390" s="311"/>
      <c r="BG390" s="311"/>
      <c r="BH390" s="311"/>
    </row>
    <row r="391" spans="6:60">
      <c r="F391" s="317"/>
      <c r="G391" s="311"/>
      <c r="H391" s="311"/>
      <c r="K391" s="317"/>
      <c r="L391" s="317"/>
      <c r="O391" s="311"/>
      <c r="P391" s="311"/>
      <c r="Q391" s="311"/>
      <c r="R391" s="311"/>
      <c r="S391" s="311"/>
      <c r="T391" s="311"/>
      <c r="U391" s="311"/>
      <c r="V391" s="311"/>
      <c r="X391" s="311"/>
      <c r="Y391" s="311"/>
      <c r="Z391" s="311"/>
      <c r="AA391" s="311"/>
      <c r="AB391" s="311"/>
      <c r="AD391" s="311"/>
      <c r="AE391" s="311"/>
      <c r="AF391" s="311"/>
      <c r="AG391" s="311"/>
      <c r="AH391" s="311"/>
      <c r="AI391" s="311"/>
      <c r="AJ391" s="311"/>
      <c r="AK391" s="311"/>
      <c r="AL391" s="311"/>
      <c r="AM391" s="311"/>
      <c r="AN391" s="311"/>
      <c r="AO391" s="311"/>
      <c r="AP391" s="311"/>
      <c r="AQ391" s="311"/>
      <c r="AR391" s="311"/>
      <c r="AS391" s="311"/>
      <c r="AT391" s="311"/>
      <c r="AU391" s="311"/>
      <c r="AV391" s="311"/>
      <c r="AW391" s="311"/>
      <c r="AX391" s="311"/>
      <c r="AY391" s="311"/>
      <c r="AZ391" s="311"/>
      <c r="BA391" s="311"/>
      <c r="BB391" s="311"/>
      <c r="BC391" s="311"/>
      <c r="BD391" s="311"/>
      <c r="BE391" s="311"/>
      <c r="BF391" s="311"/>
      <c r="BG391" s="311"/>
      <c r="BH391" s="311"/>
    </row>
    <row r="392" spans="6:60">
      <c r="F392" s="317"/>
      <c r="G392" s="311"/>
      <c r="H392" s="311"/>
      <c r="K392" s="317"/>
      <c r="L392" s="317"/>
      <c r="O392" s="311"/>
      <c r="P392" s="311"/>
      <c r="Q392" s="311"/>
      <c r="R392" s="311"/>
      <c r="S392" s="311"/>
      <c r="T392" s="311"/>
      <c r="U392" s="311"/>
      <c r="V392" s="311"/>
      <c r="X392" s="311"/>
      <c r="Y392" s="311"/>
      <c r="Z392" s="311"/>
      <c r="AA392" s="311"/>
      <c r="AB392" s="311"/>
      <c r="AD392" s="311"/>
      <c r="AE392" s="311"/>
      <c r="AF392" s="311"/>
      <c r="AG392" s="311"/>
      <c r="AH392" s="311"/>
      <c r="AI392" s="311"/>
      <c r="AJ392" s="311"/>
      <c r="AK392" s="311"/>
      <c r="AL392" s="311"/>
      <c r="AM392" s="311"/>
      <c r="AN392" s="311"/>
      <c r="AO392" s="311"/>
      <c r="AP392" s="311"/>
      <c r="AQ392" s="311"/>
      <c r="AR392" s="311"/>
      <c r="AS392" s="311"/>
      <c r="AT392" s="311"/>
      <c r="AU392" s="311"/>
      <c r="AV392" s="311"/>
      <c r="AW392" s="311"/>
      <c r="AX392" s="311"/>
      <c r="AY392" s="311"/>
      <c r="AZ392" s="311"/>
      <c r="BA392" s="311"/>
      <c r="BB392" s="311"/>
      <c r="BC392" s="311"/>
      <c r="BD392" s="311"/>
      <c r="BE392" s="311"/>
      <c r="BF392" s="311"/>
      <c r="BG392" s="311"/>
      <c r="BH392" s="311"/>
    </row>
    <row r="393" spans="6:60">
      <c r="F393" s="317"/>
      <c r="G393" s="311"/>
      <c r="H393" s="311"/>
      <c r="K393" s="317"/>
      <c r="L393" s="317"/>
      <c r="O393" s="311"/>
      <c r="P393" s="311"/>
      <c r="Q393" s="311"/>
      <c r="R393" s="311"/>
      <c r="S393" s="311"/>
      <c r="T393" s="311"/>
      <c r="U393" s="311"/>
      <c r="V393" s="311"/>
      <c r="X393" s="311"/>
      <c r="Y393" s="311"/>
      <c r="Z393" s="311"/>
      <c r="AA393" s="311"/>
      <c r="AB393" s="311"/>
      <c r="AD393" s="311"/>
      <c r="AE393" s="311"/>
      <c r="AF393" s="311"/>
      <c r="AG393" s="311"/>
      <c r="AH393" s="311"/>
      <c r="AI393" s="311"/>
      <c r="AJ393" s="311"/>
      <c r="AK393" s="311"/>
      <c r="AL393" s="311"/>
      <c r="AM393" s="311"/>
      <c r="AN393" s="311"/>
      <c r="AO393" s="311"/>
      <c r="AP393" s="311"/>
      <c r="AQ393" s="311"/>
      <c r="AR393" s="311"/>
      <c r="AS393" s="311"/>
      <c r="AT393" s="311"/>
      <c r="AU393" s="311"/>
      <c r="AV393" s="311"/>
      <c r="AW393" s="311"/>
      <c r="AX393" s="311"/>
      <c r="AY393" s="311"/>
      <c r="AZ393" s="311"/>
      <c r="BA393" s="311"/>
      <c r="BB393" s="311"/>
      <c r="BC393" s="311"/>
      <c r="BD393" s="311"/>
      <c r="BE393" s="311"/>
      <c r="BF393" s="311"/>
      <c r="BG393" s="311"/>
      <c r="BH393" s="311"/>
    </row>
    <row r="394" spans="6:60">
      <c r="F394" s="317"/>
      <c r="G394" s="311"/>
      <c r="H394" s="311"/>
      <c r="K394" s="317"/>
      <c r="L394" s="317"/>
      <c r="O394" s="311"/>
      <c r="P394" s="311"/>
      <c r="Q394" s="311"/>
      <c r="R394" s="311"/>
      <c r="S394" s="311"/>
      <c r="T394" s="311"/>
      <c r="U394" s="311"/>
      <c r="V394" s="311"/>
      <c r="X394" s="311"/>
      <c r="Y394" s="311"/>
      <c r="Z394" s="311"/>
      <c r="AA394" s="311"/>
      <c r="AB394" s="311"/>
      <c r="AD394" s="311"/>
      <c r="AE394" s="311"/>
      <c r="AF394" s="311"/>
      <c r="AG394" s="311"/>
      <c r="AH394" s="311"/>
      <c r="AI394" s="311"/>
      <c r="AJ394" s="311"/>
      <c r="AK394" s="311"/>
      <c r="AL394" s="311"/>
      <c r="AM394" s="311"/>
      <c r="AN394" s="311"/>
      <c r="AO394" s="311"/>
      <c r="AP394" s="311"/>
      <c r="AQ394" s="311"/>
      <c r="AR394" s="311"/>
      <c r="AS394" s="311"/>
      <c r="AT394" s="311"/>
      <c r="AU394" s="311"/>
      <c r="AV394" s="311"/>
      <c r="AW394" s="311"/>
      <c r="AX394" s="311"/>
      <c r="AY394" s="311"/>
      <c r="AZ394" s="311"/>
      <c r="BA394" s="311"/>
      <c r="BB394" s="311"/>
      <c r="BC394" s="311"/>
      <c r="BD394" s="311"/>
      <c r="BE394" s="311"/>
      <c r="BF394" s="311"/>
      <c r="BG394" s="311"/>
      <c r="BH394" s="311"/>
    </row>
    <row r="395" spans="6:60">
      <c r="F395" s="317"/>
      <c r="G395" s="311"/>
      <c r="H395" s="311"/>
      <c r="K395" s="317"/>
      <c r="L395" s="317"/>
      <c r="O395" s="311"/>
      <c r="P395" s="311"/>
      <c r="Q395" s="311"/>
      <c r="R395" s="311"/>
      <c r="S395" s="311"/>
      <c r="T395" s="311"/>
      <c r="U395" s="311"/>
      <c r="V395" s="311"/>
      <c r="X395" s="311"/>
      <c r="Y395" s="311"/>
      <c r="Z395" s="311"/>
      <c r="AA395" s="311"/>
      <c r="AB395" s="311"/>
      <c r="AD395" s="311"/>
      <c r="AE395" s="311"/>
      <c r="AF395" s="311"/>
      <c r="AG395" s="311"/>
      <c r="AH395" s="311"/>
      <c r="AI395" s="311"/>
      <c r="AJ395" s="311"/>
      <c r="AK395" s="311"/>
      <c r="AL395" s="311"/>
      <c r="AM395" s="311"/>
      <c r="AN395" s="311"/>
      <c r="AO395" s="311"/>
      <c r="AP395" s="311"/>
      <c r="AQ395" s="311"/>
      <c r="AR395" s="311"/>
      <c r="AS395" s="311"/>
      <c r="AT395" s="311"/>
      <c r="AU395" s="311"/>
      <c r="AV395" s="311"/>
      <c r="AW395" s="311"/>
      <c r="AX395" s="311"/>
      <c r="AY395" s="311"/>
      <c r="AZ395" s="311"/>
      <c r="BA395" s="311"/>
      <c r="BB395" s="311"/>
      <c r="BC395" s="311"/>
      <c r="BD395" s="311"/>
      <c r="BE395" s="311"/>
      <c r="BF395" s="311"/>
      <c r="BG395" s="311"/>
      <c r="BH395" s="311"/>
    </row>
    <row r="396" spans="6:60">
      <c r="F396" s="317"/>
      <c r="G396" s="311"/>
      <c r="H396" s="311"/>
      <c r="K396" s="317"/>
      <c r="L396" s="317"/>
      <c r="O396" s="311"/>
      <c r="P396" s="311"/>
      <c r="Q396" s="311"/>
      <c r="R396" s="311"/>
      <c r="S396" s="311"/>
      <c r="T396" s="311"/>
      <c r="U396" s="311"/>
      <c r="V396" s="311"/>
      <c r="X396" s="311"/>
      <c r="Y396" s="311"/>
      <c r="Z396" s="311"/>
      <c r="AA396" s="311"/>
      <c r="AB396" s="311"/>
      <c r="AD396" s="311"/>
      <c r="AE396" s="311"/>
      <c r="AF396" s="311"/>
      <c r="AG396" s="311"/>
      <c r="AH396" s="311"/>
      <c r="AI396" s="311"/>
      <c r="AJ396" s="311"/>
      <c r="AK396" s="311"/>
      <c r="AL396" s="311"/>
      <c r="AM396" s="311"/>
      <c r="AN396" s="311"/>
      <c r="AO396" s="311"/>
      <c r="AP396" s="311"/>
      <c r="AQ396" s="311"/>
      <c r="AR396" s="311"/>
      <c r="AS396" s="311"/>
      <c r="AT396" s="311"/>
      <c r="AU396" s="311"/>
      <c r="AV396" s="311"/>
      <c r="AW396" s="311"/>
      <c r="AX396" s="311"/>
      <c r="AY396" s="311"/>
      <c r="AZ396" s="311"/>
      <c r="BA396" s="311"/>
      <c r="BB396" s="311"/>
      <c r="BC396" s="311"/>
      <c r="BD396" s="311"/>
      <c r="BE396" s="311"/>
      <c r="BF396" s="311"/>
      <c r="BG396" s="311"/>
      <c r="BH396" s="311"/>
    </row>
    <row r="397" spans="6:60">
      <c r="F397" s="317"/>
      <c r="G397" s="311"/>
      <c r="H397" s="311"/>
      <c r="K397" s="317"/>
      <c r="L397" s="317"/>
      <c r="O397" s="311"/>
      <c r="P397" s="311"/>
      <c r="Q397" s="311"/>
      <c r="R397" s="311"/>
      <c r="S397" s="311"/>
      <c r="T397" s="311"/>
      <c r="U397" s="311"/>
      <c r="V397" s="311"/>
      <c r="X397" s="311"/>
      <c r="Y397" s="311"/>
      <c r="Z397" s="311"/>
      <c r="AA397" s="311"/>
      <c r="AB397" s="311"/>
      <c r="AD397" s="311"/>
      <c r="AE397" s="311"/>
      <c r="AF397" s="311"/>
      <c r="AG397" s="311"/>
      <c r="AH397" s="311"/>
      <c r="AI397" s="311"/>
      <c r="AJ397" s="311"/>
      <c r="AK397" s="311"/>
      <c r="AL397" s="311"/>
      <c r="AM397" s="311"/>
      <c r="AN397" s="311"/>
      <c r="AO397" s="311"/>
      <c r="AP397" s="311"/>
      <c r="AQ397" s="311"/>
      <c r="AR397" s="311"/>
      <c r="AS397" s="311"/>
      <c r="AT397" s="311"/>
      <c r="AU397" s="311"/>
      <c r="AV397" s="311"/>
      <c r="AW397" s="311"/>
      <c r="AX397" s="311"/>
      <c r="AY397" s="311"/>
      <c r="AZ397" s="311"/>
      <c r="BA397" s="311"/>
      <c r="BB397" s="311"/>
      <c r="BC397" s="311"/>
      <c r="BD397" s="311"/>
      <c r="BE397" s="311"/>
      <c r="BF397" s="311"/>
      <c r="BG397" s="311"/>
      <c r="BH397" s="311"/>
    </row>
    <row r="398" spans="6:60">
      <c r="F398" s="317"/>
      <c r="G398" s="311"/>
      <c r="H398" s="311"/>
      <c r="K398" s="317"/>
      <c r="L398" s="317"/>
      <c r="O398" s="311"/>
      <c r="P398" s="311"/>
      <c r="Q398" s="311"/>
      <c r="R398" s="311"/>
      <c r="S398" s="311"/>
      <c r="T398" s="311"/>
      <c r="U398" s="311"/>
      <c r="V398" s="311"/>
      <c r="X398" s="311"/>
      <c r="Y398" s="311"/>
      <c r="Z398" s="311"/>
      <c r="AA398" s="311"/>
      <c r="AB398" s="311"/>
      <c r="AD398" s="311"/>
      <c r="AE398" s="311"/>
      <c r="AF398" s="311"/>
      <c r="AG398" s="311"/>
      <c r="AH398" s="311"/>
      <c r="AI398" s="311"/>
      <c r="AJ398" s="311"/>
      <c r="AK398" s="311"/>
      <c r="AL398" s="311"/>
      <c r="AM398" s="311"/>
      <c r="AN398" s="311"/>
      <c r="AO398" s="311"/>
      <c r="AP398" s="311"/>
      <c r="AQ398" s="311"/>
      <c r="AR398" s="311"/>
      <c r="AS398" s="311"/>
      <c r="AT398" s="311"/>
      <c r="AU398" s="311"/>
      <c r="AV398" s="311"/>
      <c r="AW398" s="311"/>
      <c r="AX398" s="311"/>
      <c r="AY398" s="311"/>
      <c r="AZ398" s="311"/>
      <c r="BA398" s="311"/>
      <c r="BB398" s="311"/>
      <c r="BC398" s="311"/>
      <c r="BD398" s="311"/>
      <c r="BE398" s="311"/>
      <c r="BF398" s="311"/>
      <c r="BG398" s="311"/>
      <c r="BH398" s="311"/>
    </row>
    <row r="399" spans="6:60">
      <c r="F399" s="317"/>
      <c r="G399" s="311"/>
      <c r="H399" s="311"/>
      <c r="K399" s="317"/>
      <c r="L399" s="317"/>
      <c r="O399" s="311"/>
      <c r="P399" s="311"/>
      <c r="Q399" s="311"/>
      <c r="R399" s="311"/>
      <c r="S399" s="311"/>
      <c r="T399" s="311"/>
      <c r="U399" s="311"/>
      <c r="V399" s="311"/>
      <c r="X399" s="311"/>
      <c r="Y399" s="311"/>
      <c r="Z399" s="311"/>
      <c r="AA399" s="311"/>
      <c r="AB399" s="311"/>
      <c r="AD399" s="311"/>
      <c r="AE399" s="311"/>
      <c r="AF399" s="311"/>
      <c r="AG399" s="311"/>
      <c r="AH399" s="311"/>
      <c r="AI399" s="311"/>
      <c r="AJ399" s="311"/>
      <c r="AK399" s="311"/>
      <c r="AL399" s="311"/>
      <c r="AM399" s="311"/>
      <c r="AN399" s="311"/>
      <c r="AO399" s="311"/>
      <c r="AP399" s="311"/>
      <c r="AQ399" s="311"/>
      <c r="AR399" s="311"/>
      <c r="AS399" s="311"/>
      <c r="AT399" s="311"/>
      <c r="AU399" s="311"/>
      <c r="AV399" s="311"/>
      <c r="AW399" s="311"/>
      <c r="AX399" s="311"/>
      <c r="AY399" s="311"/>
      <c r="AZ399" s="311"/>
      <c r="BA399" s="311"/>
      <c r="BB399" s="311"/>
      <c r="BC399" s="311"/>
      <c r="BD399" s="311"/>
      <c r="BE399" s="311"/>
      <c r="BF399" s="311"/>
      <c r="BG399" s="311"/>
      <c r="BH399" s="311"/>
    </row>
    <row r="400" spans="6:60">
      <c r="F400" s="317"/>
      <c r="G400" s="311"/>
      <c r="H400" s="311"/>
      <c r="K400" s="317"/>
      <c r="L400" s="317"/>
      <c r="O400" s="311"/>
      <c r="P400" s="311"/>
      <c r="Q400" s="311"/>
      <c r="R400" s="311"/>
      <c r="S400" s="311"/>
      <c r="T400" s="311"/>
      <c r="U400" s="311"/>
      <c r="V400" s="311"/>
      <c r="X400" s="311"/>
      <c r="Y400" s="311"/>
      <c r="Z400" s="311"/>
      <c r="AA400" s="311"/>
      <c r="AB400" s="311"/>
      <c r="AD400" s="311"/>
      <c r="AE400" s="311"/>
      <c r="AF400" s="311"/>
      <c r="AG400" s="311"/>
      <c r="AH400" s="311"/>
      <c r="AI400" s="311"/>
      <c r="AJ400" s="311"/>
      <c r="AK400" s="311"/>
      <c r="AL400" s="311"/>
      <c r="AM400" s="311"/>
      <c r="AN400" s="311"/>
      <c r="AO400" s="311"/>
      <c r="AP400" s="311"/>
      <c r="AQ400" s="311"/>
      <c r="AR400" s="311"/>
      <c r="AS400" s="311"/>
      <c r="AT400" s="311"/>
      <c r="AU400" s="311"/>
      <c r="AV400" s="311"/>
      <c r="AW400" s="311"/>
      <c r="AX400" s="311"/>
      <c r="AY400" s="311"/>
      <c r="AZ400" s="311"/>
      <c r="BA400" s="311"/>
      <c r="BB400" s="311"/>
      <c r="BC400" s="311"/>
      <c r="BD400" s="311"/>
      <c r="BE400" s="311"/>
      <c r="BF400" s="311"/>
      <c r="BG400" s="311"/>
      <c r="BH400" s="311"/>
    </row>
    <row r="401" spans="6:60">
      <c r="F401" s="317"/>
      <c r="G401" s="311"/>
      <c r="H401" s="311"/>
      <c r="K401" s="317"/>
      <c r="L401" s="317"/>
      <c r="O401" s="311"/>
      <c r="P401" s="311"/>
      <c r="Q401" s="311"/>
      <c r="R401" s="311"/>
      <c r="S401" s="311"/>
      <c r="T401" s="311"/>
      <c r="U401" s="311"/>
      <c r="V401" s="311"/>
      <c r="X401" s="311"/>
      <c r="Y401" s="311"/>
      <c r="Z401" s="311"/>
      <c r="AA401" s="311"/>
      <c r="AB401" s="311"/>
      <c r="AD401" s="311"/>
      <c r="AE401" s="311"/>
      <c r="AF401" s="311"/>
      <c r="AG401" s="311"/>
      <c r="AH401" s="311"/>
      <c r="AI401" s="311"/>
      <c r="AJ401" s="311"/>
      <c r="AK401" s="311"/>
      <c r="AL401" s="311"/>
      <c r="AM401" s="311"/>
      <c r="AN401" s="311"/>
      <c r="AO401" s="311"/>
      <c r="AP401" s="311"/>
      <c r="AQ401" s="311"/>
      <c r="AR401" s="311"/>
      <c r="AS401" s="311"/>
      <c r="AT401" s="311"/>
      <c r="AU401" s="311"/>
      <c r="AV401" s="311"/>
      <c r="AW401" s="311"/>
      <c r="AX401" s="311"/>
      <c r="AY401" s="311"/>
      <c r="AZ401" s="311"/>
      <c r="BA401" s="311"/>
      <c r="BB401" s="311"/>
      <c r="BC401" s="311"/>
      <c r="BD401" s="311"/>
      <c r="BE401" s="311"/>
      <c r="BF401" s="311"/>
      <c r="BG401" s="311"/>
      <c r="BH401" s="311"/>
    </row>
    <row r="402" spans="6:60">
      <c r="F402" s="317"/>
      <c r="G402" s="311"/>
      <c r="H402" s="311"/>
      <c r="K402" s="317"/>
      <c r="L402" s="317"/>
      <c r="O402" s="311"/>
      <c r="P402" s="311"/>
      <c r="Q402" s="311"/>
      <c r="R402" s="311"/>
      <c r="S402" s="311"/>
      <c r="T402" s="311"/>
      <c r="U402" s="311"/>
      <c r="V402" s="311"/>
      <c r="X402" s="311"/>
      <c r="Y402" s="311"/>
      <c r="Z402" s="311"/>
      <c r="AA402" s="311"/>
      <c r="AB402" s="311"/>
      <c r="AD402" s="311"/>
      <c r="AE402" s="311"/>
      <c r="AF402" s="311"/>
      <c r="AG402" s="311"/>
      <c r="AH402" s="311"/>
      <c r="AI402" s="311"/>
      <c r="AJ402" s="311"/>
      <c r="AK402" s="311"/>
      <c r="AL402" s="311"/>
      <c r="AM402" s="311"/>
      <c r="AN402" s="311"/>
      <c r="AO402" s="311"/>
      <c r="AP402" s="311"/>
      <c r="AQ402" s="311"/>
      <c r="AR402" s="311"/>
      <c r="AS402" s="311"/>
      <c r="AT402" s="311"/>
      <c r="AU402" s="311"/>
      <c r="AV402" s="311"/>
      <c r="AW402" s="311"/>
      <c r="AX402" s="311"/>
      <c r="AY402" s="311"/>
      <c r="AZ402" s="311"/>
      <c r="BA402" s="311"/>
      <c r="BB402" s="311"/>
      <c r="BC402" s="311"/>
      <c r="BD402" s="311"/>
      <c r="BE402" s="311"/>
      <c r="BF402" s="311"/>
      <c r="BG402" s="311"/>
      <c r="BH402" s="311"/>
    </row>
    <row r="403" spans="6:60">
      <c r="F403" s="317"/>
      <c r="G403" s="311"/>
      <c r="H403" s="311"/>
      <c r="K403" s="317"/>
      <c r="L403" s="317"/>
      <c r="O403" s="311"/>
      <c r="P403" s="311"/>
      <c r="Q403" s="311"/>
      <c r="R403" s="311"/>
      <c r="S403" s="311"/>
      <c r="T403" s="311"/>
      <c r="U403" s="311"/>
      <c r="V403" s="311"/>
      <c r="X403" s="311"/>
      <c r="Y403" s="311"/>
      <c r="Z403" s="311"/>
      <c r="AA403" s="311"/>
      <c r="AB403" s="311"/>
      <c r="AD403" s="311"/>
      <c r="AE403" s="311"/>
      <c r="AF403" s="311"/>
      <c r="AG403" s="311"/>
      <c r="AH403" s="311"/>
      <c r="AI403" s="311"/>
      <c r="AJ403" s="311"/>
      <c r="AK403" s="311"/>
      <c r="AL403" s="311"/>
      <c r="AM403" s="311"/>
      <c r="AN403" s="311"/>
      <c r="AO403" s="311"/>
      <c r="AP403" s="311"/>
      <c r="AQ403" s="311"/>
      <c r="AR403" s="311"/>
      <c r="AS403" s="311"/>
      <c r="AT403" s="311"/>
      <c r="AU403" s="311"/>
      <c r="AV403" s="311"/>
      <c r="AW403" s="311"/>
      <c r="AX403" s="311"/>
      <c r="AY403" s="311"/>
      <c r="AZ403" s="311"/>
      <c r="BA403" s="311"/>
      <c r="BB403" s="311"/>
      <c r="BC403" s="311"/>
      <c r="BD403" s="311"/>
      <c r="BE403" s="311"/>
      <c r="BF403" s="311"/>
      <c r="BG403" s="311"/>
      <c r="BH403" s="311"/>
    </row>
    <row r="404" spans="6:60">
      <c r="F404" s="317"/>
      <c r="G404" s="311"/>
      <c r="H404" s="311"/>
      <c r="K404" s="317"/>
      <c r="L404" s="317"/>
      <c r="O404" s="311"/>
      <c r="P404" s="311"/>
      <c r="Q404" s="311"/>
      <c r="R404" s="311"/>
      <c r="S404" s="311"/>
      <c r="T404" s="311"/>
      <c r="U404" s="311"/>
      <c r="V404" s="311"/>
      <c r="X404" s="311"/>
      <c r="Y404" s="311"/>
      <c r="Z404" s="311"/>
      <c r="AA404" s="311"/>
      <c r="AB404" s="311"/>
      <c r="AD404" s="311"/>
      <c r="AE404" s="311"/>
      <c r="AF404" s="311"/>
      <c r="AG404" s="311"/>
      <c r="AH404" s="311"/>
      <c r="AI404" s="311"/>
      <c r="AJ404" s="311"/>
      <c r="AK404" s="311"/>
      <c r="AL404" s="311"/>
      <c r="AM404" s="311"/>
      <c r="AN404" s="311"/>
      <c r="AO404" s="311"/>
      <c r="AP404" s="311"/>
      <c r="AQ404" s="311"/>
      <c r="AR404" s="311"/>
      <c r="AS404" s="311"/>
      <c r="AT404" s="311"/>
      <c r="AU404" s="311"/>
      <c r="AV404" s="311"/>
      <c r="AW404" s="311"/>
      <c r="AX404" s="311"/>
      <c r="AY404" s="311"/>
      <c r="AZ404" s="311"/>
      <c r="BA404" s="311"/>
      <c r="BB404" s="311"/>
      <c r="BC404" s="311"/>
      <c r="BD404" s="311"/>
      <c r="BE404" s="311"/>
      <c r="BF404" s="311"/>
      <c r="BG404" s="311"/>
      <c r="BH404" s="311"/>
    </row>
    <row r="405" spans="6:60">
      <c r="F405" s="317"/>
      <c r="G405" s="311"/>
      <c r="H405" s="311"/>
      <c r="K405" s="317"/>
      <c r="L405" s="317"/>
      <c r="O405" s="311"/>
      <c r="P405" s="311"/>
      <c r="Q405" s="311"/>
      <c r="R405" s="311"/>
      <c r="S405" s="311"/>
      <c r="T405" s="311"/>
      <c r="U405" s="311"/>
      <c r="V405" s="311"/>
      <c r="X405" s="311"/>
      <c r="Y405" s="311"/>
      <c r="Z405" s="311"/>
      <c r="AA405" s="311"/>
      <c r="AB405" s="311"/>
      <c r="AD405" s="311"/>
      <c r="AE405" s="311"/>
      <c r="AF405" s="311"/>
      <c r="AG405" s="311"/>
      <c r="AH405" s="311"/>
      <c r="AI405" s="311"/>
      <c r="AJ405" s="311"/>
      <c r="AK405" s="311"/>
      <c r="AL405" s="311"/>
      <c r="AM405" s="311"/>
      <c r="AN405" s="311"/>
      <c r="AO405" s="311"/>
      <c r="AP405" s="311"/>
      <c r="AQ405" s="311"/>
      <c r="AR405" s="311"/>
      <c r="AS405" s="311"/>
      <c r="AT405" s="311"/>
      <c r="AU405" s="311"/>
      <c r="AV405" s="311"/>
      <c r="AW405" s="311"/>
      <c r="AX405" s="311"/>
      <c r="AY405" s="311"/>
      <c r="AZ405" s="311"/>
      <c r="BA405" s="311"/>
      <c r="BB405" s="311"/>
      <c r="BC405" s="311"/>
      <c r="BD405" s="311"/>
      <c r="BE405" s="311"/>
      <c r="BF405" s="311"/>
      <c r="BG405" s="311"/>
      <c r="BH405" s="311"/>
    </row>
    <row r="406" spans="6:60">
      <c r="F406" s="317"/>
      <c r="G406" s="311"/>
      <c r="H406" s="311"/>
      <c r="K406" s="317"/>
      <c r="L406" s="317"/>
      <c r="O406" s="311"/>
      <c r="P406" s="311"/>
      <c r="Q406" s="311"/>
      <c r="R406" s="311"/>
      <c r="S406" s="311"/>
      <c r="T406" s="311"/>
      <c r="U406" s="311"/>
      <c r="V406" s="311"/>
      <c r="X406" s="311"/>
      <c r="Y406" s="311"/>
      <c r="Z406" s="311"/>
      <c r="AA406" s="311"/>
      <c r="AB406" s="311"/>
      <c r="AD406" s="311"/>
      <c r="AE406" s="311"/>
      <c r="AF406" s="311"/>
      <c r="AG406" s="311"/>
      <c r="AH406" s="311"/>
      <c r="AI406" s="311"/>
      <c r="AJ406" s="311"/>
      <c r="AK406" s="311"/>
      <c r="AL406" s="311"/>
      <c r="AM406" s="311"/>
      <c r="AN406" s="311"/>
      <c r="AO406" s="311"/>
      <c r="AP406" s="311"/>
      <c r="AQ406" s="311"/>
      <c r="AR406" s="311"/>
      <c r="AS406" s="311"/>
      <c r="AT406" s="311"/>
      <c r="AU406" s="311"/>
      <c r="AV406" s="311"/>
      <c r="AW406" s="311"/>
      <c r="AX406" s="311"/>
      <c r="AY406" s="311"/>
      <c r="AZ406" s="311"/>
      <c r="BA406" s="311"/>
      <c r="BB406" s="311"/>
      <c r="BC406" s="311"/>
      <c r="BD406" s="311"/>
      <c r="BE406" s="311"/>
      <c r="BF406" s="311"/>
      <c r="BG406" s="311"/>
      <c r="BH406" s="311"/>
    </row>
    <row r="407" spans="6:60">
      <c r="F407" s="317"/>
      <c r="G407" s="311"/>
      <c r="H407" s="311"/>
      <c r="K407" s="317"/>
      <c r="L407" s="317"/>
      <c r="O407" s="311"/>
      <c r="P407" s="311"/>
      <c r="Q407" s="311"/>
      <c r="R407" s="311"/>
      <c r="S407" s="311"/>
      <c r="T407" s="311"/>
      <c r="U407" s="311"/>
      <c r="V407" s="311"/>
      <c r="X407" s="311"/>
      <c r="Y407" s="311"/>
      <c r="Z407" s="311"/>
      <c r="AA407" s="311"/>
      <c r="AB407" s="311"/>
      <c r="AD407" s="311"/>
      <c r="AE407" s="311"/>
      <c r="AF407" s="311"/>
      <c r="AG407" s="311"/>
      <c r="AH407" s="311"/>
      <c r="AI407" s="311"/>
      <c r="AJ407" s="311"/>
      <c r="AK407" s="311"/>
      <c r="AL407" s="311"/>
      <c r="AM407" s="311"/>
      <c r="AN407" s="311"/>
      <c r="AO407" s="311"/>
      <c r="AP407" s="311"/>
      <c r="AQ407" s="311"/>
      <c r="AR407" s="311"/>
      <c r="AS407" s="311"/>
      <c r="AT407" s="311"/>
      <c r="AU407" s="311"/>
      <c r="AV407" s="311"/>
      <c r="AW407" s="311"/>
      <c r="AX407" s="311"/>
      <c r="AY407" s="311"/>
      <c r="AZ407" s="311"/>
      <c r="BA407" s="311"/>
      <c r="BB407" s="311"/>
      <c r="BC407" s="311"/>
      <c r="BD407" s="311"/>
      <c r="BE407" s="311"/>
      <c r="BF407" s="311"/>
      <c r="BG407" s="311"/>
      <c r="BH407" s="311"/>
    </row>
    <row r="408" spans="6:60">
      <c r="F408" s="317"/>
      <c r="G408" s="311"/>
      <c r="H408" s="311"/>
      <c r="K408" s="317"/>
      <c r="L408" s="317"/>
      <c r="O408" s="311"/>
      <c r="P408" s="311"/>
      <c r="Q408" s="311"/>
      <c r="R408" s="311"/>
      <c r="S408" s="311"/>
      <c r="T408" s="311"/>
      <c r="U408" s="311"/>
      <c r="V408" s="311"/>
      <c r="X408" s="311"/>
      <c r="Y408" s="311"/>
      <c r="Z408" s="311"/>
      <c r="AA408" s="311"/>
      <c r="AB408" s="311"/>
      <c r="AD408" s="311"/>
      <c r="AE408" s="311"/>
      <c r="AF408" s="311"/>
      <c r="AG408" s="311"/>
      <c r="AH408" s="311"/>
      <c r="AI408" s="311"/>
      <c r="AJ408" s="311"/>
      <c r="AK408" s="311"/>
      <c r="AL408" s="311"/>
      <c r="AM408" s="311"/>
      <c r="AN408" s="311"/>
      <c r="AO408" s="311"/>
      <c r="AP408" s="311"/>
      <c r="AQ408" s="311"/>
      <c r="AR408" s="311"/>
      <c r="AS408" s="311"/>
      <c r="AT408" s="311"/>
      <c r="AU408" s="311"/>
      <c r="AV408" s="311"/>
      <c r="AW408" s="311"/>
      <c r="AX408" s="311"/>
      <c r="AY408" s="311"/>
      <c r="AZ408" s="311"/>
      <c r="BA408" s="311"/>
      <c r="BB408" s="311"/>
      <c r="BC408" s="311"/>
      <c r="BD408" s="311"/>
      <c r="BE408" s="311"/>
      <c r="BF408" s="311"/>
      <c r="BG408" s="311"/>
      <c r="BH408" s="311"/>
    </row>
    <row r="409" spans="6:60">
      <c r="F409" s="317"/>
      <c r="G409" s="311"/>
      <c r="H409" s="311"/>
      <c r="K409" s="317"/>
      <c r="L409" s="317"/>
      <c r="O409" s="311"/>
      <c r="P409" s="311"/>
      <c r="Q409" s="311"/>
      <c r="R409" s="311"/>
      <c r="S409" s="311"/>
      <c r="T409" s="311"/>
      <c r="U409" s="311"/>
      <c r="V409" s="311"/>
      <c r="X409" s="311"/>
      <c r="Y409" s="311"/>
      <c r="Z409" s="311"/>
      <c r="AA409" s="311"/>
      <c r="AB409" s="311"/>
      <c r="AD409" s="311"/>
      <c r="AE409" s="311"/>
      <c r="AF409" s="311"/>
      <c r="AG409" s="311"/>
      <c r="AH409" s="311"/>
      <c r="AI409" s="311"/>
      <c r="AJ409" s="311"/>
      <c r="AK409" s="311"/>
      <c r="AL409" s="311"/>
      <c r="AM409" s="311"/>
      <c r="AN409" s="311"/>
      <c r="AO409" s="311"/>
      <c r="AP409" s="311"/>
      <c r="AQ409" s="311"/>
      <c r="AR409" s="311"/>
      <c r="AS409" s="311"/>
      <c r="AT409" s="311"/>
      <c r="AU409" s="311"/>
      <c r="AV409" s="311"/>
      <c r="AW409" s="311"/>
      <c r="AX409" s="311"/>
      <c r="AY409" s="311"/>
      <c r="AZ409" s="311"/>
      <c r="BA409" s="311"/>
      <c r="BB409" s="311"/>
      <c r="BC409" s="311"/>
      <c r="BD409" s="311"/>
      <c r="BE409" s="311"/>
      <c r="BF409" s="311"/>
      <c r="BG409" s="311"/>
      <c r="BH409" s="311"/>
    </row>
    <row r="410" spans="6:60">
      <c r="F410" s="317"/>
      <c r="G410" s="311"/>
      <c r="H410" s="311"/>
      <c r="K410" s="317"/>
      <c r="L410" s="317"/>
      <c r="O410" s="311"/>
      <c r="P410" s="311"/>
      <c r="Q410" s="311"/>
      <c r="R410" s="311"/>
      <c r="S410" s="311"/>
      <c r="T410" s="311"/>
      <c r="U410" s="311"/>
      <c r="V410" s="311"/>
      <c r="X410" s="311"/>
      <c r="Y410" s="311"/>
      <c r="Z410" s="311"/>
      <c r="AA410" s="311"/>
      <c r="AB410" s="311"/>
      <c r="AD410" s="311"/>
      <c r="AE410" s="311"/>
      <c r="AF410" s="311"/>
      <c r="AG410" s="311"/>
      <c r="AH410" s="311"/>
      <c r="AI410" s="311"/>
      <c r="AJ410" s="311"/>
      <c r="AK410" s="311"/>
      <c r="AL410" s="311"/>
      <c r="AM410" s="311"/>
      <c r="AN410" s="311"/>
      <c r="AO410" s="311"/>
      <c r="AP410" s="311"/>
      <c r="AQ410" s="311"/>
      <c r="AR410" s="311"/>
      <c r="AS410" s="311"/>
      <c r="AT410" s="311"/>
      <c r="AU410" s="311"/>
      <c r="AV410" s="311"/>
      <c r="AW410" s="311"/>
      <c r="AX410" s="311"/>
      <c r="AY410" s="311"/>
      <c r="AZ410" s="311"/>
      <c r="BA410" s="311"/>
      <c r="BB410" s="311"/>
      <c r="BC410" s="311"/>
      <c r="BD410" s="311"/>
      <c r="BE410" s="311"/>
      <c r="BF410" s="311"/>
      <c r="BG410" s="311"/>
      <c r="BH410" s="311"/>
    </row>
    <row r="411" spans="6:60">
      <c r="F411" s="317"/>
      <c r="G411" s="311"/>
      <c r="H411" s="311"/>
      <c r="K411" s="317"/>
      <c r="L411" s="317"/>
      <c r="O411" s="311"/>
      <c r="P411" s="311"/>
      <c r="Q411" s="311"/>
      <c r="R411" s="311"/>
      <c r="S411" s="311"/>
      <c r="T411" s="311"/>
      <c r="U411" s="311"/>
      <c r="V411" s="311"/>
      <c r="X411" s="311"/>
      <c r="Y411" s="311"/>
      <c r="Z411" s="311"/>
      <c r="AA411" s="311"/>
      <c r="AB411" s="311"/>
      <c r="AD411" s="311"/>
      <c r="AE411" s="311"/>
      <c r="AF411" s="311"/>
      <c r="AG411" s="311"/>
      <c r="AH411" s="311"/>
      <c r="AI411" s="311"/>
      <c r="AJ411" s="311"/>
      <c r="AK411" s="311"/>
      <c r="AL411" s="311"/>
      <c r="AM411" s="311"/>
      <c r="AN411" s="311"/>
      <c r="AO411" s="311"/>
      <c r="AP411" s="311"/>
      <c r="AQ411" s="311"/>
      <c r="AR411" s="311"/>
      <c r="AS411" s="311"/>
      <c r="AT411" s="311"/>
      <c r="AU411" s="311"/>
      <c r="AV411" s="311"/>
      <c r="AW411" s="311"/>
      <c r="AX411" s="311"/>
      <c r="AY411" s="311"/>
      <c r="AZ411" s="311"/>
      <c r="BA411" s="311"/>
      <c r="BB411" s="311"/>
      <c r="BC411" s="311"/>
      <c r="BD411" s="311"/>
      <c r="BE411" s="311"/>
      <c r="BF411" s="311"/>
      <c r="BG411" s="311"/>
      <c r="BH411" s="311"/>
    </row>
    <row r="412" spans="6:60">
      <c r="F412" s="317"/>
      <c r="G412" s="311"/>
      <c r="H412" s="311"/>
      <c r="K412" s="317"/>
      <c r="L412" s="317"/>
      <c r="O412" s="311"/>
      <c r="P412" s="311"/>
      <c r="Q412" s="311"/>
      <c r="R412" s="311"/>
      <c r="S412" s="311"/>
      <c r="T412" s="311"/>
      <c r="U412" s="311"/>
      <c r="V412" s="311"/>
      <c r="X412" s="311"/>
      <c r="Y412" s="311"/>
      <c r="Z412" s="311"/>
      <c r="AA412" s="311"/>
      <c r="AB412" s="311"/>
      <c r="AD412" s="311"/>
      <c r="AE412" s="311"/>
      <c r="AF412" s="311"/>
      <c r="AG412" s="311"/>
      <c r="AH412" s="311"/>
      <c r="AI412" s="311"/>
      <c r="AJ412" s="311"/>
      <c r="AK412" s="311"/>
      <c r="AL412" s="311"/>
      <c r="AM412" s="311"/>
      <c r="AN412" s="311"/>
      <c r="AO412" s="311"/>
      <c r="AP412" s="311"/>
      <c r="AQ412" s="311"/>
      <c r="AR412" s="311"/>
      <c r="AS412" s="311"/>
      <c r="AT412" s="311"/>
      <c r="AU412" s="311"/>
      <c r="AV412" s="311"/>
      <c r="AW412" s="311"/>
      <c r="AX412" s="311"/>
      <c r="AY412" s="311"/>
      <c r="AZ412" s="311"/>
      <c r="BA412" s="311"/>
      <c r="BB412" s="311"/>
      <c r="BC412" s="311"/>
      <c r="BD412" s="311"/>
      <c r="BE412" s="311"/>
      <c r="BF412" s="311"/>
      <c r="BG412" s="311"/>
      <c r="BH412" s="311"/>
    </row>
    <row r="413" spans="6:60">
      <c r="F413" s="317"/>
      <c r="G413" s="311"/>
      <c r="H413" s="311"/>
      <c r="K413" s="317"/>
      <c r="L413" s="317"/>
      <c r="O413" s="311"/>
      <c r="P413" s="311"/>
      <c r="Q413" s="311"/>
      <c r="R413" s="311"/>
      <c r="S413" s="311"/>
      <c r="T413" s="311"/>
      <c r="U413" s="311"/>
      <c r="V413" s="311"/>
      <c r="X413" s="311"/>
      <c r="Y413" s="311"/>
      <c r="Z413" s="311"/>
      <c r="AA413" s="311"/>
      <c r="AB413" s="311"/>
      <c r="AD413" s="311"/>
      <c r="AE413" s="311"/>
      <c r="AF413" s="311"/>
      <c r="AG413" s="311"/>
      <c r="AH413" s="311"/>
      <c r="AI413" s="311"/>
      <c r="AJ413" s="311"/>
      <c r="AK413" s="311"/>
      <c r="AL413" s="311"/>
      <c r="AM413" s="311"/>
      <c r="AN413" s="311"/>
      <c r="AO413" s="311"/>
      <c r="AP413" s="311"/>
      <c r="AQ413" s="311"/>
      <c r="AR413" s="311"/>
      <c r="AS413" s="311"/>
      <c r="AT413" s="311"/>
      <c r="AU413" s="311"/>
      <c r="AV413" s="311"/>
      <c r="AW413" s="311"/>
      <c r="AX413" s="311"/>
      <c r="AY413" s="311"/>
      <c r="AZ413" s="311"/>
      <c r="BA413" s="311"/>
      <c r="BB413" s="311"/>
      <c r="BC413" s="311"/>
      <c r="BD413" s="311"/>
      <c r="BE413" s="311"/>
      <c r="BF413" s="311"/>
      <c r="BG413" s="311"/>
      <c r="BH413" s="311"/>
    </row>
    <row r="414" spans="6:60">
      <c r="F414" s="317"/>
      <c r="G414" s="311"/>
      <c r="H414" s="311"/>
      <c r="K414" s="317"/>
      <c r="L414" s="317"/>
      <c r="O414" s="311"/>
      <c r="P414" s="311"/>
      <c r="Q414" s="311"/>
      <c r="R414" s="311"/>
      <c r="S414" s="311"/>
      <c r="T414" s="311"/>
      <c r="U414" s="311"/>
      <c r="V414" s="311"/>
      <c r="X414" s="311"/>
      <c r="Y414" s="311"/>
      <c r="Z414" s="311"/>
      <c r="AA414" s="311"/>
      <c r="AB414" s="311"/>
      <c r="AD414" s="311"/>
      <c r="AE414" s="311"/>
      <c r="AF414" s="311"/>
      <c r="AG414" s="311"/>
      <c r="AH414" s="311"/>
      <c r="AI414" s="311"/>
      <c r="AJ414" s="311"/>
      <c r="AK414" s="311"/>
      <c r="AL414" s="311"/>
      <c r="AM414" s="311"/>
      <c r="AN414" s="311"/>
      <c r="AO414" s="311"/>
      <c r="AP414" s="311"/>
      <c r="AQ414" s="311"/>
      <c r="AR414" s="311"/>
      <c r="AS414" s="311"/>
      <c r="AT414" s="311"/>
      <c r="AU414" s="311"/>
      <c r="AV414" s="311"/>
      <c r="AW414" s="311"/>
      <c r="AX414" s="311"/>
      <c r="AY414" s="311"/>
      <c r="AZ414" s="311"/>
      <c r="BA414" s="311"/>
      <c r="BB414" s="311"/>
      <c r="BC414" s="311"/>
      <c r="BD414" s="311"/>
      <c r="BE414" s="311"/>
      <c r="BF414" s="311"/>
      <c r="BG414" s="311"/>
      <c r="BH414" s="311"/>
    </row>
    <row r="415" spans="6:60">
      <c r="F415" s="317"/>
      <c r="G415" s="311"/>
      <c r="H415" s="311"/>
      <c r="K415" s="317"/>
      <c r="L415" s="317"/>
      <c r="O415" s="311"/>
      <c r="P415" s="311"/>
      <c r="Q415" s="311"/>
      <c r="R415" s="311"/>
      <c r="S415" s="311"/>
      <c r="T415" s="311"/>
      <c r="U415" s="311"/>
      <c r="V415" s="311"/>
      <c r="X415" s="311"/>
      <c r="Y415" s="311"/>
      <c r="Z415" s="311"/>
      <c r="AA415" s="311"/>
      <c r="AB415" s="311"/>
      <c r="AD415" s="311"/>
      <c r="AE415" s="311"/>
      <c r="AF415" s="311"/>
      <c r="AG415" s="311"/>
      <c r="AH415" s="311"/>
      <c r="AI415" s="311"/>
      <c r="AJ415" s="311"/>
      <c r="AK415" s="311"/>
      <c r="AL415" s="311"/>
      <c r="AM415" s="311"/>
      <c r="AN415" s="311"/>
      <c r="AO415" s="311"/>
      <c r="AP415" s="311"/>
      <c r="AQ415" s="311"/>
      <c r="AR415" s="311"/>
      <c r="AS415" s="311"/>
      <c r="AT415" s="311"/>
      <c r="AU415" s="311"/>
      <c r="AV415" s="311"/>
      <c r="AW415" s="311"/>
      <c r="AX415" s="311"/>
      <c r="AY415" s="311"/>
      <c r="AZ415" s="311"/>
      <c r="BA415" s="311"/>
      <c r="BB415" s="311"/>
      <c r="BC415" s="311"/>
      <c r="BD415" s="311"/>
      <c r="BE415" s="311"/>
      <c r="BF415" s="311"/>
      <c r="BG415" s="311"/>
      <c r="BH415" s="311"/>
    </row>
    <row r="416" spans="6:60">
      <c r="F416" s="317"/>
      <c r="G416" s="311"/>
      <c r="H416" s="311"/>
      <c r="K416" s="317"/>
      <c r="L416" s="317"/>
      <c r="O416" s="311"/>
      <c r="P416" s="311"/>
      <c r="Q416" s="311"/>
      <c r="R416" s="311"/>
      <c r="S416" s="311"/>
      <c r="T416" s="311"/>
      <c r="U416" s="311"/>
      <c r="V416" s="311"/>
      <c r="X416" s="311"/>
      <c r="Y416" s="311"/>
      <c r="Z416" s="311"/>
      <c r="AA416" s="311"/>
      <c r="AB416" s="311"/>
      <c r="AD416" s="311"/>
      <c r="AE416" s="311"/>
      <c r="AF416" s="311"/>
      <c r="AG416" s="311"/>
      <c r="AH416" s="311"/>
      <c r="AI416" s="311"/>
      <c r="AJ416" s="311"/>
      <c r="AK416" s="311"/>
      <c r="AL416" s="311"/>
      <c r="AM416" s="311"/>
      <c r="AN416" s="311"/>
      <c r="AO416" s="311"/>
      <c r="AP416" s="311"/>
      <c r="AQ416" s="311"/>
      <c r="AR416" s="311"/>
      <c r="AS416" s="311"/>
      <c r="AT416" s="311"/>
      <c r="AU416" s="311"/>
      <c r="AV416" s="311"/>
      <c r="AW416" s="311"/>
      <c r="AX416" s="311"/>
      <c r="AY416" s="311"/>
      <c r="AZ416" s="311"/>
      <c r="BA416" s="311"/>
      <c r="BB416" s="311"/>
      <c r="BC416" s="311"/>
      <c r="BD416" s="311"/>
      <c r="BE416" s="311"/>
      <c r="BF416" s="311"/>
      <c r="BG416" s="311"/>
      <c r="BH416" s="311"/>
    </row>
    <row r="417" spans="6:60">
      <c r="F417" s="317"/>
      <c r="G417" s="311"/>
      <c r="H417" s="311"/>
      <c r="K417" s="317"/>
      <c r="L417" s="317"/>
      <c r="O417" s="311"/>
      <c r="P417" s="311"/>
      <c r="Q417" s="311"/>
      <c r="R417" s="311"/>
      <c r="S417" s="311"/>
      <c r="T417" s="311"/>
      <c r="U417" s="311"/>
      <c r="V417" s="311"/>
      <c r="X417" s="311"/>
      <c r="Y417" s="311"/>
      <c r="Z417" s="311"/>
      <c r="AA417" s="311"/>
      <c r="AB417" s="311"/>
      <c r="AD417" s="311"/>
      <c r="AE417" s="311"/>
      <c r="AF417" s="311"/>
      <c r="AG417" s="311"/>
      <c r="AH417" s="311"/>
      <c r="AI417" s="311"/>
      <c r="AJ417" s="311"/>
      <c r="AK417" s="311"/>
      <c r="AL417" s="311"/>
      <c r="AM417" s="311"/>
      <c r="AN417" s="311"/>
      <c r="AO417" s="311"/>
      <c r="AP417" s="311"/>
      <c r="AQ417" s="311"/>
      <c r="AR417" s="311"/>
      <c r="AS417" s="311"/>
      <c r="AT417" s="311"/>
      <c r="AU417" s="311"/>
      <c r="AV417" s="311"/>
      <c r="AW417" s="311"/>
      <c r="AX417" s="311"/>
      <c r="AY417" s="311"/>
      <c r="AZ417" s="311"/>
      <c r="BA417" s="311"/>
      <c r="BB417" s="311"/>
      <c r="BC417" s="311"/>
      <c r="BD417" s="311"/>
      <c r="BE417" s="311"/>
      <c r="BF417" s="311"/>
      <c r="BG417" s="311"/>
      <c r="BH417" s="311"/>
    </row>
    <row r="418" spans="6:60">
      <c r="F418" s="317"/>
      <c r="G418" s="311"/>
      <c r="H418" s="311"/>
      <c r="K418" s="317"/>
      <c r="L418" s="317"/>
      <c r="O418" s="311"/>
      <c r="P418" s="311"/>
      <c r="Q418" s="311"/>
      <c r="R418" s="311"/>
      <c r="S418" s="311"/>
      <c r="T418" s="311"/>
      <c r="U418" s="311"/>
      <c r="V418" s="311"/>
      <c r="X418" s="311"/>
      <c r="Y418" s="311"/>
      <c r="Z418" s="311"/>
      <c r="AA418" s="311"/>
      <c r="AB418" s="311"/>
      <c r="AD418" s="311"/>
      <c r="AE418" s="311"/>
      <c r="AF418" s="311"/>
      <c r="AG418" s="311"/>
      <c r="AH418" s="311"/>
      <c r="AI418" s="311"/>
      <c r="AJ418" s="311"/>
      <c r="AK418" s="311"/>
      <c r="AL418" s="311"/>
      <c r="AM418" s="311"/>
      <c r="AN418" s="311"/>
      <c r="AO418" s="311"/>
      <c r="AP418" s="311"/>
      <c r="AQ418" s="311"/>
      <c r="AR418" s="311"/>
      <c r="AS418" s="311"/>
      <c r="AT418" s="311"/>
      <c r="AU418" s="311"/>
      <c r="AV418" s="311"/>
      <c r="AW418" s="311"/>
      <c r="AX418" s="311"/>
      <c r="AY418" s="311"/>
      <c r="AZ418" s="311"/>
      <c r="BA418" s="311"/>
      <c r="BB418" s="311"/>
      <c r="BC418" s="311"/>
      <c r="BD418" s="311"/>
      <c r="BE418" s="311"/>
      <c r="BF418" s="311"/>
      <c r="BG418" s="311"/>
      <c r="BH418" s="311"/>
    </row>
    <row r="419" spans="6:60">
      <c r="F419" s="317"/>
      <c r="G419" s="311"/>
      <c r="H419" s="311"/>
      <c r="K419" s="317"/>
      <c r="L419" s="317"/>
      <c r="O419" s="311"/>
      <c r="P419" s="311"/>
      <c r="Q419" s="311"/>
      <c r="R419" s="311"/>
      <c r="S419" s="311"/>
      <c r="T419" s="311"/>
      <c r="U419" s="311"/>
      <c r="V419" s="311"/>
      <c r="X419" s="311"/>
      <c r="Y419" s="311"/>
      <c r="Z419" s="311"/>
      <c r="AA419" s="311"/>
      <c r="AB419" s="311"/>
      <c r="AD419" s="311"/>
      <c r="AE419" s="311"/>
      <c r="AF419" s="311"/>
      <c r="AG419" s="311"/>
      <c r="AH419" s="311"/>
      <c r="AI419" s="311"/>
      <c r="AJ419" s="311"/>
      <c r="AK419" s="311"/>
      <c r="AL419" s="311"/>
      <c r="AM419" s="311"/>
      <c r="AN419" s="311"/>
      <c r="AO419" s="311"/>
      <c r="AP419" s="311"/>
      <c r="AQ419" s="311"/>
      <c r="AR419" s="311"/>
      <c r="AS419" s="311"/>
      <c r="AT419" s="311"/>
      <c r="AU419" s="311"/>
      <c r="AV419" s="311"/>
      <c r="AW419" s="311"/>
      <c r="AX419" s="311"/>
      <c r="AY419" s="311"/>
      <c r="AZ419" s="311"/>
      <c r="BA419" s="311"/>
      <c r="BB419" s="311"/>
      <c r="BC419" s="311"/>
      <c r="BD419" s="311"/>
      <c r="BE419" s="311"/>
      <c r="BF419" s="311"/>
      <c r="BG419" s="311"/>
      <c r="BH419" s="311"/>
    </row>
    <row r="420" spans="6:60">
      <c r="F420" s="317"/>
      <c r="G420" s="311"/>
      <c r="H420" s="311"/>
      <c r="K420" s="317"/>
      <c r="L420" s="317"/>
      <c r="O420" s="311"/>
      <c r="P420" s="311"/>
      <c r="Q420" s="311"/>
      <c r="R420" s="311"/>
      <c r="S420" s="311"/>
      <c r="T420" s="311"/>
      <c r="U420" s="311"/>
      <c r="V420" s="311"/>
      <c r="X420" s="311"/>
      <c r="Y420" s="311"/>
      <c r="Z420" s="311"/>
      <c r="AA420" s="311"/>
      <c r="AB420" s="311"/>
      <c r="AD420" s="311"/>
      <c r="AE420" s="311"/>
      <c r="AF420" s="311"/>
      <c r="AG420" s="311"/>
      <c r="AH420" s="311"/>
      <c r="AI420" s="311"/>
      <c r="AJ420" s="311"/>
      <c r="AK420" s="311"/>
      <c r="AL420" s="311"/>
      <c r="AM420" s="311"/>
      <c r="AN420" s="311"/>
      <c r="AO420" s="311"/>
      <c r="AP420" s="311"/>
      <c r="AQ420" s="311"/>
      <c r="AR420" s="311"/>
      <c r="AS420" s="311"/>
      <c r="AT420" s="311"/>
      <c r="AU420" s="311"/>
      <c r="AV420" s="311"/>
      <c r="AW420" s="311"/>
      <c r="AX420" s="311"/>
      <c r="AY420" s="311"/>
      <c r="AZ420" s="311"/>
      <c r="BA420" s="311"/>
      <c r="BB420" s="311"/>
      <c r="BC420" s="311"/>
      <c r="BD420" s="311"/>
      <c r="BE420" s="311"/>
      <c r="BF420" s="311"/>
      <c r="BG420" s="311"/>
      <c r="BH420" s="311"/>
    </row>
    <row r="421" spans="6:60">
      <c r="F421" s="317"/>
      <c r="G421" s="311"/>
      <c r="H421" s="311"/>
      <c r="K421" s="317"/>
      <c r="L421" s="317"/>
      <c r="O421" s="311"/>
      <c r="P421" s="311"/>
      <c r="Q421" s="311"/>
      <c r="R421" s="311"/>
      <c r="S421" s="311"/>
      <c r="T421" s="311"/>
      <c r="U421" s="311"/>
      <c r="V421" s="311"/>
      <c r="X421" s="311"/>
      <c r="Y421" s="311"/>
      <c r="Z421" s="311"/>
      <c r="AA421" s="311"/>
      <c r="AB421" s="311"/>
      <c r="AD421" s="311"/>
      <c r="AE421" s="311"/>
      <c r="AF421" s="311"/>
      <c r="AG421" s="311"/>
      <c r="AH421" s="311"/>
      <c r="AI421" s="311"/>
      <c r="AJ421" s="311"/>
      <c r="AK421" s="311"/>
      <c r="AL421" s="311"/>
      <c r="AM421" s="311"/>
      <c r="AN421" s="311"/>
      <c r="AO421" s="311"/>
      <c r="AP421" s="311"/>
      <c r="AQ421" s="311"/>
      <c r="AR421" s="311"/>
      <c r="AS421" s="311"/>
      <c r="AT421" s="311"/>
      <c r="AU421" s="311"/>
      <c r="AV421" s="311"/>
      <c r="AW421" s="311"/>
      <c r="AX421" s="311"/>
      <c r="AY421" s="311"/>
      <c r="AZ421" s="311"/>
      <c r="BA421" s="311"/>
      <c r="BB421" s="311"/>
      <c r="BC421" s="311"/>
      <c r="BD421" s="311"/>
      <c r="BE421" s="311"/>
      <c r="BF421" s="311"/>
      <c r="BG421" s="311"/>
      <c r="BH421" s="311"/>
    </row>
    <row r="422" spans="6:60">
      <c r="F422" s="317"/>
      <c r="G422" s="311"/>
      <c r="H422" s="311"/>
      <c r="K422" s="317"/>
      <c r="L422" s="317"/>
      <c r="O422" s="311"/>
      <c r="P422" s="311"/>
      <c r="Q422" s="311"/>
      <c r="R422" s="311"/>
      <c r="S422" s="311"/>
      <c r="T422" s="311"/>
      <c r="U422" s="311"/>
      <c r="V422" s="311"/>
      <c r="X422" s="311"/>
      <c r="Y422" s="311"/>
      <c r="Z422" s="311"/>
      <c r="AA422" s="311"/>
      <c r="AB422" s="311"/>
      <c r="AD422" s="311"/>
      <c r="AE422" s="311"/>
      <c r="AF422" s="311"/>
      <c r="AG422" s="311"/>
      <c r="AH422" s="311"/>
      <c r="AI422" s="311"/>
      <c r="AJ422" s="311"/>
      <c r="AK422" s="311"/>
      <c r="AL422" s="311"/>
      <c r="AM422" s="311"/>
      <c r="AN422" s="311"/>
      <c r="AO422" s="311"/>
      <c r="AP422" s="311"/>
      <c r="AQ422" s="311"/>
      <c r="AR422" s="311"/>
      <c r="AS422" s="311"/>
      <c r="AT422" s="311"/>
      <c r="AU422" s="311"/>
      <c r="AV422" s="311"/>
      <c r="AW422" s="311"/>
      <c r="AX422" s="311"/>
      <c r="AY422" s="311"/>
      <c r="AZ422" s="311"/>
      <c r="BA422" s="311"/>
      <c r="BB422" s="311"/>
      <c r="BC422" s="311"/>
      <c r="BD422" s="311"/>
      <c r="BE422" s="311"/>
      <c r="BF422" s="311"/>
      <c r="BG422" s="311"/>
      <c r="BH422" s="311"/>
    </row>
    <row r="423" spans="6:60">
      <c r="F423" s="317"/>
      <c r="G423" s="311"/>
      <c r="H423" s="311"/>
      <c r="K423" s="317"/>
      <c r="L423" s="317"/>
      <c r="O423" s="311"/>
      <c r="P423" s="311"/>
      <c r="Q423" s="311"/>
      <c r="R423" s="311"/>
      <c r="S423" s="311"/>
      <c r="T423" s="311"/>
      <c r="U423" s="311"/>
      <c r="V423" s="311"/>
      <c r="X423" s="311"/>
      <c r="Y423" s="311"/>
      <c r="Z423" s="311"/>
      <c r="AA423" s="311"/>
      <c r="AB423" s="311"/>
      <c r="AD423" s="311"/>
      <c r="AE423" s="311"/>
      <c r="AF423" s="311"/>
      <c r="AG423" s="311"/>
      <c r="AH423" s="311"/>
      <c r="AI423" s="311"/>
      <c r="AJ423" s="311"/>
      <c r="AK423" s="311"/>
      <c r="AL423" s="311"/>
      <c r="AM423" s="311"/>
      <c r="AN423" s="311"/>
      <c r="AO423" s="311"/>
      <c r="AP423" s="311"/>
      <c r="AQ423" s="311"/>
      <c r="AR423" s="311"/>
      <c r="AS423" s="311"/>
      <c r="AT423" s="311"/>
      <c r="AU423" s="311"/>
      <c r="AV423" s="311"/>
      <c r="AW423" s="311"/>
      <c r="AX423" s="311"/>
      <c r="AY423" s="311"/>
      <c r="AZ423" s="311"/>
      <c r="BA423" s="311"/>
      <c r="BB423" s="311"/>
      <c r="BC423" s="311"/>
      <c r="BD423" s="311"/>
      <c r="BE423" s="311"/>
      <c r="BF423" s="311"/>
      <c r="BG423" s="311"/>
      <c r="BH423" s="311"/>
    </row>
    <row r="424" spans="6:60">
      <c r="F424" s="317"/>
      <c r="G424" s="311"/>
      <c r="H424" s="311"/>
      <c r="K424" s="317"/>
      <c r="L424" s="317"/>
      <c r="O424" s="311"/>
      <c r="P424" s="311"/>
      <c r="Q424" s="311"/>
      <c r="R424" s="311"/>
      <c r="S424" s="311"/>
      <c r="T424" s="311"/>
      <c r="U424" s="311"/>
      <c r="V424" s="311"/>
      <c r="X424" s="311"/>
      <c r="Y424" s="311"/>
      <c r="Z424" s="311"/>
      <c r="AA424" s="311"/>
      <c r="AB424" s="311"/>
      <c r="AD424" s="311"/>
      <c r="AE424" s="311"/>
      <c r="AF424" s="311"/>
      <c r="AG424" s="311"/>
      <c r="AH424" s="311"/>
      <c r="AI424" s="311"/>
      <c r="AJ424" s="311"/>
      <c r="AK424" s="311"/>
      <c r="AL424" s="311"/>
      <c r="AM424" s="311"/>
      <c r="AN424" s="311"/>
      <c r="AO424" s="311"/>
      <c r="AP424" s="311"/>
      <c r="AQ424" s="311"/>
      <c r="AR424" s="311"/>
      <c r="AS424" s="311"/>
      <c r="AT424" s="311"/>
      <c r="AU424" s="311"/>
      <c r="AV424" s="311"/>
      <c r="AW424" s="311"/>
      <c r="AX424" s="311"/>
      <c r="AY424" s="311"/>
      <c r="AZ424" s="311"/>
      <c r="BA424" s="311"/>
      <c r="BB424" s="311"/>
      <c r="BC424" s="311"/>
      <c r="BD424" s="311"/>
      <c r="BE424" s="311"/>
      <c r="BF424" s="311"/>
      <c r="BG424" s="311"/>
      <c r="BH424" s="311"/>
    </row>
    <row r="425" spans="6:60">
      <c r="F425" s="317"/>
      <c r="G425" s="311"/>
      <c r="H425" s="311"/>
      <c r="K425" s="317"/>
      <c r="L425" s="317"/>
      <c r="O425" s="311"/>
      <c r="P425" s="311"/>
      <c r="Q425" s="311"/>
      <c r="R425" s="311"/>
      <c r="S425" s="311"/>
      <c r="T425" s="311"/>
      <c r="U425" s="311"/>
      <c r="V425" s="311"/>
      <c r="X425" s="311"/>
      <c r="Y425" s="311"/>
      <c r="Z425" s="311"/>
      <c r="AA425" s="311"/>
      <c r="AB425" s="311"/>
      <c r="AD425" s="311"/>
      <c r="AE425" s="311"/>
      <c r="AF425" s="311"/>
      <c r="AG425" s="311"/>
      <c r="AH425" s="311"/>
      <c r="AI425" s="311"/>
      <c r="AJ425" s="311"/>
      <c r="AK425" s="311"/>
      <c r="AL425" s="311"/>
      <c r="AM425" s="311"/>
      <c r="AN425" s="311"/>
      <c r="AO425" s="311"/>
      <c r="AP425" s="311"/>
      <c r="AQ425" s="311"/>
      <c r="AR425" s="311"/>
      <c r="AS425" s="311"/>
      <c r="AT425" s="311"/>
      <c r="AU425" s="311"/>
      <c r="AV425" s="311"/>
      <c r="AW425" s="311"/>
      <c r="AX425" s="311"/>
      <c r="AY425" s="311"/>
      <c r="AZ425" s="311"/>
      <c r="BA425" s="311"/>
      <c r="BB425" s="311"/>
      <c r="BC425" s="311"/>
      <c r="BD425" s="311"/>
      <c r="BE425" s="311"/>
      <c r="BF425" s="311"/>
      <c r="BG425" s="311"/>
      <c r="BH425" s="311"/>
    </row>
    <row r="426" spans="6:60">
      <c r="F426" s="317"/>
      <c r="G426" s="311"/>
      <c r="H426" s="311"/>
      <c r="K426" s="317"/>
      <c r="L426" s="317"/>
      <c r="O426" s="311"/>
      <c r="P426" s="311"/>
      <c r="Q426" s="311"/>
      <c r="R426" s="311"/>
      <c r="S426" s="311"/>
      <c r="T426" s="311"/>
      <c r="U426" s="311"/>
      <c r="V426" s="311"/>
      <c r="X426" s="311"/>
      <c r="Y426" s="311"/>
      <c r="Z426" s="311"/>
      <c r="AA426" s="311"/>
      <c r="AB426" s="311"/>
      <c r="AD426" s="311"/>
      <c r="AE426" s="311"/>
      <c r="AF426" s="311"/>
      <c r="AG426" s="311"/>
      <c r="AH426" s="311"/>
      <c r="AI426" s="311"/>
      <c r="AJ426" s="311"/>
      <c r="AK426" s="311"/>
      <c r="AL426" s="311"/>
      <c r="AM426" s="311"/>
      <c r="AN426" s="311"/>
      <c r="AO426" s="311"/>
      <c r="AP426" s="311"/>
      <c r="AQ426" s="311"/>
      <c r="AR426" s="311"/>
      <c r="AS426" s="311"/>
      <c r="AT426" s="311"/>
      <c r="AU426" s="311"/>
      <c r="AV426" s="311"/>
      <c r="AW426" s="311"/>
      <c r="AX426" s="311"/>
      <c r="AY426" s="311"/>
      <c r="AZ426" s="311"/>
      <c r="BA426" s="311"/>
      <c r="BB426" s="311"/>
      <c r="BC426" s="311"/>
      <c r="BD426" s="311"/>
      <c r="BE426" s="311"/>
      <c r="BF426" s="311"/>
      <c r="BG426" s="311"/>
      <c r="BH426" s="311"/>
    </row>
    <row r="427" spans="6:60">
      <c r="F427" s="317"/>
      <c r="G427" s="311"/>
      <c r="H427" s="311"/>
      <c r="K427" s="317"/>
      <c r="L427" s="317"/>
      <c r="O427" s="311"/>
      <c r="P427" s="311"/>
      <c r="Q427" s="311"/>
      <c r="R427" s="311"/>
      <c r="S427" s="311"/>
      <c r="T427" s="311"/>
      <c r="U427" s="311"/>
      <c r="V427" s="311"/>
      <c r="X427" s="311"/>
      <c r="Y427" s="311"/>
      <c r="Z427" s="311"/>
      <c r="AA427" s="311"/>
      <c r="AB427" s="311"/>
      <c r="AD427" s="311"/>
      <c r="AE427" s="311"/>
      <c r="AF427" s="311"/>
      <c r="AG427" s="311"/>
      <c r="AH427" s="311"/>
      <c r="AI427" s="311"/>
      <c r="AJ427" s="311"/>
      <c r="AK427" s="311"/>
      <c r="AL427" s="311"/>
      <c r="AM427" s="311"/>
      <c r="AN427" s="311"/>
      <c r="AO427" s="311"/>
      <c r="AP427" s="311"/>
      <c r="AQ427" s="311"/>
      <c r="AR427" s="311"/>
      <c r="AS427" s="311"/>
      <c r="AT427" s="311"/>
      <c r="AU427" s="311"/>
      <c r="AV427" s="311"/>
      <c r="AW427" s="311"/>
      <c r="AX427" s="311"/>
      <c r="AY427" s="311"/>
      <c r="AZ427" s="311"/>
      <c r="BA427" s="311"/>
      <c r="BB427" s="311"/>
      <c r="BC427" s="311"/>
      <c r="BD427" s="311"/>
      <c r="BE427" s="311"/>
      <c r="BF427" s="311"/>
      <c r="BG427" s="311"/>
      <c r="BH427" s="311"/>
    </row>
    <row r="428" spans="6:60">
      <c r="F428" s="317"/>
      <c r="G428" s="311"/>
      <c r="H428" s="311"/>
      <c r="K428" s="317"/>
      <c r="L428" s="317"/>
      <c r="O428" s="311"/>
      <c r="P428" s="311"/>
      <c r="Q428" s="311"/>
      <c r="R428" s="311"/>
      <c r="S428" s="311"/>
      <c r="T428" s="311"/>
      <c r="U428" s="311"/>
      <c r="V428" s="311"/>
      <c r="X428" s="311"/>
      <c r="Y428" s="311"/>
      <c r="Z428" s="311"/>
      <c r="AA428" s="311"/>
      <c r="AB428" s="311"/>
      <c r="AD428" s="311"/>
      <c r="AE428" s="311"/>
      <c r="AF428" s="311"/>
      <c r="AG428" s="311"/>
      <c r="AH428" s="311"/>
      <c r="AI428" s="311"/>
      <c r="AJ428" s="311"/>
      <c r="AK428" s="311"/>
      <c r="AL428" s="311"/>
      <c r="AM428" s="311"/>
      <c r="AN428" s="311"/>
      <c r="AO428" s="311"/>
      <c r="AP428" s="311"/>
      <c r="AQ428" s="311"/>
      <c r="AR428" s="311"/>
      <c r="AS428" s="311"/>
      <c r="AT428" s="311"/>
      <c r="AU428" s="311"/>
      <c r="AV428" s="311"/>
      <c r="AW428" s="311"/>
      <c r="AX428" s="311"/>
      <c r="AY428" s="311"/>
      <c r="AZ428" s="311"/>
      <c r="BA428" s="311"/>
      <c r="BB428" s="311"/>
      <c r="BC428" s="311"/>
      <c r="BD428" s="311"/>
      <c r="BE428" s="311"/>
      <c r="BF428" s="311"/>
      <c r="BG428" s="311"/>
      <c r="BH428" s="311"/>
    </row>
    <row r="429" spans="6:60">
      <c r="F429" s="317"/>
      <c r="G429" s="311"/>
      <c r="H429" s="311"/>
      <c r="K429" s="317"/>
      <c r="L429" s="317"/>
      <c r="O429" s="311"/>
      <c r="P429" s="311"/>
      <c r="Q429" s="311"/>
      <c r="R429" s="311"/>
      <c r="S429" s="311"/>
      <c r="T429" s="311"/>
      <c r="U429" s="311"/>
      <c r="V429" s="311"/>
      <c r="X429" s="311"/>
      <c r="Y429" s="311"/>
      <c r="Z429" s="311"/>
      <c r="AA429" s="311"/>
      <c r="AB429" s="311"/>
      <c r="AD429" s="311"/>
      <c r="AE429" s="311"/>
      <c r="AF429" s="311"/>
      <c r="AG429" s="311"/>
      <c r="AH429" s="311"/>
      <c r="AI429" s="311"/>
      <c r="AJ429" s="311"/>
      <c r="AK429" s="311"/>
      <c r="AL429" s="311"/>
      <c r="AM429" s="311"/>
      <c r="AN429" s="311"/>
      <c r="AO429" s="311"/>
      <c r="AP429" s="311"/>
      <c r="AQ429" s="311"/>
      <c r="AR429" s="311"/>
      <c r="AS429" s="311"/>
      <c r="AT429" s="311"/>
      <c r="AU429" s="311"/>
      <c r="AV429" s="311"/>
      <c r="AW429" s="311"/>
      <c r="AX429" s="311"/>
      <c r="AY429" s="311"/>
      <c r="AZ429" s="311"/>
      <c r="BA429" s="311"/>
      <c r="BB429" s="311"/>
      <c r="BC429" s="311"/>
      <c r="BD429" s="311"/>
      <c r="BE429" s="311"/>
      <c r="BF429" s="311"/>
      <c r="BG429" s="311"/>
      <c r="BH429" s="311"/>
    </row>
    <row r="430" spans="6:60">
      <c r="F430" s="317"/>
      <c r="G430" s="311"/>
      <c r="H430" s="311"/>
      <c r="K430" s="317"/>
      <c r="L430" s="317"/>
      <c r="O430" s="311"/>
      <c r="P430" s="311"/>
      <c r="Q430" s="311"/>
      <c r="R430" s="311"/>
      <c r="S430" s="311"/>
      <c r="T430" s="311"/>
      <c r="U430" s="311"/>
      <c r="V430" s="311"/>
      <c r="X430" s="311"/>
      <c r="Y430" s="311"/>
      <c r="Z430" s="311"/>
      <c r="AA430" s="311"/>
      <c r="AB430" s="311"/>
      <c r="AD430" s="311"/>
      <c r="AE430" s="311"/>
      <c r="AF430" s="311"/>
      <c r="AG430" s="311"/>
      <c r="AH430" s="311"/>
      <c r="AI430" s="311"/>
      <c r="AJ430" s="311"/>
      <c r="AK430" s="311"/>
      <c r="AL430" s="311"/>
      <c r="AM430" s="311"/>
      <c r="AN430" s="311"/>
      <c r="AO430" s="311"/>
      <c r="AP430" s="311"/>
      <c r="AQ430" s="311"/>
      <c r="AR430" s="311"/>
      <c r="AS430" s="311"/>
      <c r="AT430" s="311"/>
      <c r="AU430" s="311"/>
      <c r="AV430" s="311"/>
      <c r="AW430" s="311"/>
      <c r="AX430" s="311"/>
      <c r="AY430" s="311"/>
      <c r="AZ430" s="311"/>
      <c r="BA430" s="311"/>
      <c r="BB430" s="311"/>
      <c r="BC430" s="311"/>
      <c r="BD430" s="311"/>
      <c r="BE430" s="311"/>
      <c r="BF430" s="311"/>
      <c r="BG430" s="311"/>
      <c r="BH430" s="311"/>
    </row>
    <row r="431" spans="6:60">
      <c r="F431" s="317"/>
      <c r="G431" s="311"/>
      <c r="H431" s="311"/>
      <c r="K431" s="317"/>
      <c r="L431" s="317"/>
      <c r="O431" s="311"/>
      <c r="P431" s="311"/>
      <c r="Q431" s="311"/>
      <c r="R431" s="311"/>
      <c r="S431" s="311"/>
      <c r="T431" s="311"/>
      <c r="U431" s="311"/>
      <c r="V431" s="311"/>
      <c r="X431" s="311"/>
      <c r="Y431" s="311"/>
      <c r="Z431" s="311"/>
      <c r="AA431" s="311"/>
      <c r="AB431" s="311"/>
      <c r="AD431" s="311"/>
      <c r="AE431" s="311"/>
      <c r="AF431" s="311"/>
      <c r="AG431" s="311"/>
      <c r="AH431" s="311"/>
      <c r="AI431" s="311"/>
      <c r="AJ431" s="311"/>
      <c r="AK431" s="311"/>
      <c r="AL431" s="311"/>
      <c r="AM431" s="311"/>
      <c r="AN431" s="311"/>
      <c r="AO431" s="311"/>
      <c r="AP431" s="311"/>
      <c r="AQ431" s="311"/>
      <c r="AR431" s="311"/>
      <c r="AS431" s="311"/>
      <c r="AT431" s="311"/>
      <c r="AU431" s="311"/>
      <c r="AV431" s="311"/>
      <c r="AW431" s="311"/>
      <c r="AX431" s="311"/>
      <c r="AY431" s="311"/>
      <c r="AZ431" s="311"/>
      <c r="BA431" s="311"/>
      <c r="BB431" s="311"/>
      <c r="BC431" s="311"/>
      <c r="BD431" s="311"/>
      <c r="BE431" s="311"/>
      <c r="BF431" s="311"/>
      <c r="BG431" s="311"/>
      <c r="BH431" s="311"/>
    </row>
    <row r="432" spans="6:60">
      <c r="F432" s="317"/>
      <c r="G432" s="311"/>
      <c r="H432" s="311"/>
      <c r="K432" s="317"/>
      <c r="L432" s="317"/>
      <c r="O432" s="311"/>
      <c r="P432" s="311"/>
      <c r="Q432" s="311"/>
      <c r="R432" s="311"/>
      <c r="S432" s="311"/>
      <c r="T432" s="311"/>
      <c r="U432" s="311"/>
      <c r="V432" s="311"/>
      <c r="X432" s="311"/>
      <c r="Y432" s="311"/>
      <c r="Z432" s="311"/>
      <c r="AA432" s="311"/>
      <c r="AB432" s="311"/>
      <c r="AD432" s="311"/>
      <c r="AE432" s="311"/>
      <c r="AF432" s="311"/>
      <c r="AG432" s="311"/>
      <c r="AH432" s="311"/>
      <c r="AI432" s="311"/>
      <c r="AJ432" s="311"/>
      <c r="AK432" s="311"/>
      <c r="AL432" s="311"/>
      <c r="AM432" s="311"/>
      <c r="AN432" s="311"/>
      <c r="AO432" s="311"/>
      <c r="AP432" s="311"/>
      <c r="AQ432" s="311"/>
      <c r="AR432" s="311"/>
      <c r="AS432" s="311"/>
      <c r="AT432" s="311"/>
      <c r="AU432" s="311"/>
      <c r="AV432" s="311"/>
      <c r="AW432" s="311"/>
      <c r="AX432" s="311"/>
      <c r="AY432" s="311"/>
      <c r="AZ432" s="311"/>
      <c r="BA432" s="311"/>
      <c r="BB432" s="311"/>
      <c r="BC432" s="311"/>
      <c r="BD432" s="311"/>
      <c r="BE432" s="311"/>
      <c r="BF432" s="311"/>
      <c r="BG432" s="311"/>
      <c r="BH432" s="311"/>
    </row>
    <row r="433" spans="6:60">
      <c r="F433" s="317"/>
      <c r="G433" s="311"/>
      <c r="H433" s="311"/>
      <c r="K433" s="317"/>
      <c r="L433" s="317"/>
      <c r="O433" s="311"/>
      <c r="P433" s="311"/>
      <c r="Q433" s="311"/>
      <c r="R433" s="311"/>
      <c r="S433" s="311"/>
      <c r="T433" s="311"/>
      <c r="U433" s="311"/>
      <c r="V433" s="311"/>
      <c r="X433" s="311"/>
      <c r="Y433" s="311"/>
      <c r="Z433" s="311"/>
      <c r="AA433" s="311"/>
      <c r="AB433" s="311"/>
      <c r="AD433" s="311"/>
      <c r="AE433" s="311"/>
      <c r="AF433" s="311"/>
      <c r="AG433" s="311"/>
      <c r="AH433" s="311"/>
      <c r="AI433" s="311"/>
      <c r="AJ433" s="311"/>
      <c r="AK433" s="311"/>
      <c r="AL433" s="311"/>
      <c r="AM433" s="311"/>
      <c r="AN433" s="311"/>
      <c r="AO433" s="311"/>
      <c r="AP433" s="311"/>
      <c r="AQ433" s="311"/>
      <c r="AR433" s="311"/>
      <c r="AS433" s="311"/>
      <c r="AT433" s="311"/>
      <c r="AU433" s="311"/>
      <c r="AV433" s="311"/>
      <c r="AW433" s="311"/>
      <c r="AX433" s="311"/>
      <c r="AY433" s="311"/>
      <c r="AZ433" s="311"/>
      <c r="BA433" s="311"/>
      <c r="BB433" s="311"/>
      <c r="BC433" s="311"/>
      <c r="BD433" s="311"/>
      <c r="BE433" s="311"/>
      <c r="BF433" s="311"/>
      <c r="BG433" s="311"/>
      <c r="BH433" s="311"/>
    </row>
    <row r="434" spans="6:60">
      <c r="F434" s="317"/>
      <c r="G434" s="311"/>
      <c r="H434" s="311"/>
      <c r="K434" s="317"/>
      <c r="L434" s="317"/>
      <c r="O434" s="311"/>
      <c r="P434" s="311"/>
      <c r="Q434" s="311"/>
      <c r="R434" s="311"/>
      <c r="S434" s="311"/>
      <c r="T434" s="311"/>
      <c r="U434" s="311"/>
      <c r="V434" s="311"/>
      <c r="X434" s="311"/>
      <c r="Y434" s="311"/>
      <c r="Z434" s="311"/>
      <c r="AA434" s="311"/>
      <c r="AB434" s="311"/>
      <c r="AD434" s="311"/>
      <c r="AE434" s="311"/>
      <c r="AF434" s="311"/>
      <c r="AG434" s="311"/>
      <c r="AH434" s="311"/>
      <c r="AI434" s="311"/>
      <c r="AJ434" s="311"/>
      <c r="AK434" s="311"/>
      <c r="AL434" s="311"/>
      <c r="AM434" s="311"/>
      <c r="AN434" s="311"/>
      <c r="AO434" s="311"/>
      <c r="AP434" s="311"/>
      <c r="AQ434" s="311"/>
      <c r="AR434" s="311"/>
      <c r="AS434" s="311"/>
      <c r="AT434" s="311"/>
      <c r="AU434" s="311"/>
      <c r="AV434" s="311"/>
      <c r="AW434" s="311"/>
      <c r="AX434" s="311"/>
      <c r="AY434" s="311"/>
      <c r="AZ434" s="311"/>
      <c r="BA434" s="311"/>
      <c r="BB434" s="311"/>
      <c r="BC434" s="311"/>
      <c r="BD434" s="311"/>
      <c r="BE434" s="311"/>
      <c r="BF434" s="311"/>
      <c r="BG434" s="311"/>
      <c r="BH434" s="311"/>
    </row>
    <row r="435" spans="6:60">
      <c r="F435" s="317"/>
      <c r="G435" s="311"/>
      <c r="H435" s="311"/>
      <c r="K435" s="317"/>
      <c r="L435" s="317"/>
      <c r="O435" s="311"/>
      <c r="P435" s="311"/>
      <c r="Q435" s="311"/>
      <c r="R435" s="311"/>
      <c r="S435" s="311"/>
      <c r="T435" s="311"/>
      <c r="U435" s="311"/>
      <c r="V435" s="311"/>
      <c r="X435" s="311"/>
      <c r="Y435" s="311"/>
      <c r="Z435" s="311"/>
      <c r="AA435" s="311"/>
      <c r="AB435" s="311"/>
      <c r="AD435" s="311"/>
      <c r="AE435" s="311"/>
      <c r="AF435" s="311"/>
      <c r="AG435" s="311"/>
      <c r="AH435" s="311"/>
      <c r="AI435" s="311"/>
      <c r="AJ435" s="311"/>
      <c r="AK435" s="311"/>
      <c r="AL435" s="311"/>
      <c r="AM435" s="311"/>
      <c r="AN435" s="311"/>
      <c r="AO435" s="311"/>
      <c r="AP435" s="311"/>
      <c r="AQ435" s="311"/>
      <c r="AR435" s="311"/>
      <c r="AS435" s="311"/>
      <c r="AT435" s="311"/>
      <c r="AU435" s="311"/>
      <c r="AV435" s="311"/>
      <c r="AW435" s="311"/>
      <c r="AX435" s="311"/>
      <c r="AY435" s="311"/>
      <c r="AZ435" s="311"/>
      <c r="BA435" s="311"/>
      <c r="BB435" s="311"/>
      <c r="BC435" s="311"/>
      <c r="BD435" s="311"/>
      <c r="BE435" s="311"/>
      <c r="BF435" s="311"/>
      <c r="BG435" s="311"/>
      <c r="BH435" s="311"/>
    </row>
    <row r="436" spans="6:60">
      <c r="F436" s="317"/>
      <c r="G436" s="311"/>
      <c r="H436" s="311"/>
      <c r="K436" s="317"/>
      <c r="L436" s="317"/>
      <c r="O436" s="311"/>
      <c r="P436" s="311"/>
      <c r="Q436" s="311"/>
      <c r="R436" s="311"/>
      <c r="S436" s="311"/>
      <c r="T436" s="311"/>
      <c r="U436" s="311"/>
      <c r="V436" s="311"/>
      <c r="X436" s="311"/>
      <c r="Y436" s="311"/>
      <c r="Z436" s="311"/>
      <c r="AA436" s="311"/>
      <c r="AB436" s="311"/>
      <c r="AD436" s="311"/>
      <c r="AE436" s="311"/>
      <c r="AF436" s="311"/>
      <c r="AG436" s="311"/>
      <c r="AH436" s="311"/>
      <c r="AI436" s="311"/>
      <c r="AJ436" s="311"/>
      <c r="AK436" s="311"/>
      <c r="AL436" s="311"/>
      <c r="AM436" s="311"/>
      <c r="AN436" s="311"/>
      <c r="AO436" s="311"/>
      <c r="AP436" s="311"/>
      <c r="AQ436" s="311"/>
      <c r="AR436" s="311"/>
      <c r="AS436" s="311"/>
      <c r="AT436" s="311"/>
      <c r="AU436" s="311"/>
      <c r="AV436" s="311"/>
      <c r="AW436" s="311"/>
      <c r="AX436" s="311"/>
      <c r="AY436" s="311"/>
      <c r="AZ436" s="311"/>
      <c r="BA436" s="311"/>
      <c r="BB436" s="311"/>
      <c r="BC436" s="311"/>
      <c r="BD436" s="311"/>
      <c r="BE436" s="311"/>
      <c r="BF436" s="311"/>
      <c r="BG436" s="311"/>
      <c r="BH436" s="311"/>
    </row>
    <row r="437" spans="6:60">
      <c r="F437" s="317"/>
      <c r="G437" s="311"/>
      <c r="H437" s="311"/>
      <c r="K437" s="317"/>
      <c r="L437" s="317"/>
      <c r="O437" s="311"/>
      <c r="P437" s="311"/>
      <c r="Q437" s="311"/>
      <c r="R437" s="311"/>
      <c r="S437" s="311"/>
      <c r="T437" s="311"/>
      <c r="U437" s="311"/>
      <c r="V437" s="311"/>
      <c r="X437" s="311"/>
      <c r="Y437" s="311"/>
      <c r="Z437" s="311"/>
      <c r="AA437" s="311"/>
      <c r="AB437" s="311"/>
      <c r="AD437" s="311"/>
      <c r="AE437" s="311"/>
      <c r="AF437" s="311"/>
      <c r="AG437" s="311"/>
      <c r="AH437" s="311"/>
      <c r="AI437" s="311"/>
      <c r="AJ437" s="311"/>
      <c r="AK437" s="311"/>
      <c r="AL437" s="311"/>
      <c r="AM437" s="311"/>
      <c r="AN437" s="311"/>
      <c r="AO437" s="311"/>
      <c r="AP437" s="311"/>
      <c r="AQ437" s="311"/>
      <c r="AR437" s="311"/>
      <c r="AS437" s="311"/>
      <c r="AT437" s="311"/>
      <c r="AU437" s="311"/>
      <c r="AV437" s="311"/>
      <c r="AW437" s="311"/>
      <c r="AX437" s="311"/>
      <c r="AY437" s="311"/>
      <c r="AZ437" s="311"/>
      <c r="BA437" s="311"/>
      <c r="BB437" s="311"/>
      <c r="BC437" s="311"/>
      <c r="BD437" s="311"/>
      <c r="BE437" s="311"/>
      <c r="BF437" s="311"/>
      <c r="BG437" s="311"/>
      <c r="BH437" s="311"/>
    </row>
    <row r="438" spans="6:60">
      <c r="F438" s="317"/>
      <c r="G438" s="311"/>
      <c r="H438" s="311"/>
      <c r="K438" s="317"/>
      <c r="L438" s="317"/>
      <c r="O438" s="311"/>
      <c r="P438" s="311"/>
      <c r="Q438" s="311"/>
      <c r="R438" s="311"/>
      <c r="S438" s="311"/>
      <c r="T438" s="311"/>
      <c r="U438" s="311"/>
      <c r="V438" s="311"/>
      <c r="X438" s="311"/>
      <c r="Y438" s="311"/>
      <c r="Z438" s="311"/>
      <c r="AA438" s="311"/>
      <c r="AB438" s="311"/>
      <c r="AD438" s="311"/>
      <c r="AE438" s="311"/>
      <c r="AF438" s="311"/>
      <c r="AG438" s="311"/>
      <c r="AH438" s="311"/>
      <c r="AI438" s="311"/>
      <c r="AJ438" s="311"/>
      <c r="AK438" s="311"/>
      <c r="AL438" s="311"/>
      <c r="AM438" s="311"/>
      <c r="AN438" s="311"/>
      <c r="AO438" s="311"/>
      <c r="AP438" s="311"/>
      <c r="AQ438" s="311"/>
      <c r="AR438" s="311"/>
      <c r="AS438" s="311"/>
      <c r="AT438" s="311"/>
      <c r="AU438" s="311"/>
      <c r="AV438" s="311"/>
      <c r="AW438" s="311"/>
      <c r="AX438" s="311"/>
      <c r="AY438" s="311"/>
      <c r="AZ438" s="311"/>
      <c r="BA438" s="311"/>
      <c r="BB438" s="311"/>
      <c r="BC438" s="311"/>
      <c r="BD438" s="311"/>
      <c r="BE438" s="311"/>
      <c r="BF438" s="311"/>
      <c r="BG438" s="311"/>
      <c r="BH438" s="311"/>
    </row>
    <row r="439" spans="6:60">
      <c r="F439" s="317"/>
      <c r="G439" s="311"/>
      <c r="H439" s="311"/>
      <c r="K439" s="317"/>
      <c r="L439" s="317"/>
      <c r="O439" s="311"/>
      <c r="P439" s="311"/>
      <c r="Q439" s="311"/>
      <c r="R439" s="311"/>
      <c r="S439" s="311"/>
      <c r="T439" s="311"/>
      <c r="U439" s="311"/>
      <c r="V439" s="311"/>
      <c r="X439" s="311"/>
      <c r="Y439" s="311"/>
      <c r="Z439" s="311"/>
      <c r="AA439" s="311"/>
      <c r="AB439" s="311"/>
      <c r="AD439" s="311"/>
      <c r="AE439" s="311"/>
      <c r="AF439" s="311"/>
      <c r="AG439" s="311"/>
      <c r="AH439" s="311"/>
      <c r="AI439" s="311"/>
      <c r="AJ439" s="311"/>
      <c r="AK439" s="311"/>
      <c r="AL439" s="311"/>
      <c r="AM439" s="311"/>
      <c r="AN439" s="311"/>
      <c r="AO439" s="311"/>
      <c r="AP439" s="311"/>
      <c r="AQ439" s="311"/>
      <c r="AR439" s="311"/>
      <c r="AS439" s="311"/>
      <c r="AT439" s="311"/>
      <c r="AU439" s="311"/>
      <c r="AV439" s="311"/>
      <c r="AW439" s="311"/>
      <c r="AX439" s="311"/>
      <c r="AY439" s="311"/>
      <c r="AZ439" s="311"/>
      <c r="BA439" s="311"/>
      <c r="BB439" s="311"/>
      <c r="BC439" s="311"/>
      <c r="BD439" s="311"/>
      <c r="BE439" s="311"/>
      <c r="BF439" s="311"/>
      <c r="BG439" s="311"/>
      <c r="BH439" s="311"/>
    </row>
    <row r="440" spans="6:60">
      <c r="F440" s="317"/>
      <c r="G440" s="311"/>
      <c r="H440" s="311"/>
      <c r="K440" s="317"/>
      <c r="L440" s="317"/>
      <c r="O440" s="311"/>
      <c r="P440" s="311"/>
      <c r="Q440" s="311"/>
      <c r="R440" s="311"/>
      <c r="S440" s="311"/>
      <c r="T440" s="311"/>
      <c r="U440" s="311"/>
      <c r="V440" s="311"/>
      <c r="X440" s="311"/>
      <c r="Y440" s="311"/>
      <c r="Z440" s="311"/>
      <c r="AA440" s="311"/>
      <c r="AB440" s="311"/>
      <c r="AD440" s="311"/>
      <c r="AE440" s="311"/>
      <c r="AF440" s="311"/>
      <c r="AG440" s="311"/>
      <c r="AH440" s="311"/>
      <c r="AI440" s="311"/>
      <c r="AJ440" s="311"/>
      <c r="AK440" s="311"/>
      <c r="AL440" s="311"/>
      <c r="AM440" s="311"/>
      <c r="AN440" s="311"/>
      <c r="AO440" s="311"/>
      <c r="AP440" s="311"/>
      <c r="AQ440" s="311"/>
      <c r="AR440" s="311"/>
      <c r="AS440" s="311"/>
      <c r="AT440" s="311"/>
      <c r="AU440" s="311"/>
      <c r="AV440" s="311"/>
      <c r="AW440" s="311"/>
      <c r="AX440" s="311"/>
      <c r="AY440" s="311"/>
      <c r="AZ440" s="311"/>
      <c r="BA440" s="311"/>
      <c r="BB440" s="311"/>
      <c r="BC440" s="311"/>
      <c r="BD440" s="311"/>
      <c r="BE440" s="311"/>
      <c r="BF440" s="311"/>
      <c r="BG440" s="311"/>
      <c r="BH440" s="311"/>
    </row>
    <row r="441" spans="6:60">
      <c r="F441" s="317"/>
      <c r="G441" s="311"/>
      <c r="H441" s="311"/>
      <c r="K441" s="317"/>
      <c r="L441" s="317"/>
      <c r="O441" s="311"/>
      <c r="P441" s="311"/>
      <c r="Q441" s="311"/>
      <c r="R441" s="311"/>
      <c r="S441" s="311"/>
      <c r="T441" s="311"/>
      <c r="U441" s="311"/>
      <c r="V441" s="311"/>
      <c r="X441" s="311"/>
      <c r="Y441" s="311"/>
      <c r="Z441" s="311"/>
      <c r="AA441" s="311"/>
      <c r="AB441" s="311"/>
      <c r="AD441" s="311"/>
      <c r="AE441" s="311"/>
      <c r="AF441" s="311"/>
      <c r="AG441" s="311"/>
      <c r="AH441" s="311"/>
      <c r="AI441" s="311"/>
      <c r="AJ441" s="311"/>
      <c r="AK441" s="311"/>
      <c r="AL441" s="311"/>
      <c r="AM441" s="311"/>
      <c r="AN441" s="311"/>
      <c r="AO441" s="311"/>
      <c r="AP441" s="311"/>
      <c r="AQ441" s="311"/>
      <c r="AR441" s="311"/>
      <c r="AS441" s="311"/>
      <c r="AT441" s="311"/>
      <c r="AU441" s="311"/>
      <c r="AV441" s="311"/>
      <c r="AW441" s="311"/>
      <c r="AX441" s="311"/>
      <c r="AY441" s="311"/>
      <c r="AZ441" s="311"/>
      <c r="BA441" s="311"/>
      <c r="BB441" s="311"/>
      <c r="BC441" s="311"/>
      <c r="BD441" s="311"/>
      <c r="BE441" s="311"/>
      <c r="BF441" s="311"/>
      <c r="BG441" s="311"/>
      <c r="BH441" s="311"/>
    </row>
    <row r="442" spans="6:60">
      <c r="F442" s="317"/>
      <c r="G442" s="311"/>
      <c r="H442" s="311"/>
      <c r="K442" s="317"/>
      <c r="L442" s="317"/>
      <c r="O442" s="311"/>
      <c r="P442" s="311"/>
      <c r="Q442" s="311"/>
      <c r="R442" s="311"/>
      <c r="S442" s="311"/>
      <c r="T442" s="311"/>
      <c r="U442" s="311"/>
      <c r="V442" s="311"/>
      <c r="X442" s="311"/>
      <c r="Y442" s="311"/>
      <c r="Z442" s="311"/>
      <c r="AA442" s="311"/>
      <c r="AB442" s="311"/>
      <c r="AD442" s="311"/>
      <c r="AE442" s="311"/>
      <c r="AF442" s="311"/>
      <c r="AG442" s="311"/>
      <c r="AH442" s="311"/>
      <c r="AI442" s="311"/>
      <c r="AJ442" s="311"/>
      <c r="AK442" s="311"/>
      <c r="AL442" s="311"/>
      <c r="AM442" s="311"/>
      <c r="AN442" s="311"/>
      <c r="AO442" s="311"/>
      <c r="AP442" s="311"/>
      <c r="AQ442" s="311"/>
      <c r="AR442" s="311"/>
      <c r="AS442" s="311"/>
      <c r="AT442" s="311"/>
      <c r="AU442" s="311"/>
      <c r="AV442" s="311"/>
      <c r="AW442" s="311"/>
      <c r="AX442" s="311"/>
      <c r="AY442" s="311"/>
      <c r="AZ442" s="311"/>
      <c r="BA442" s="311"/>
      <c r="BB442" s="311"/>
      <c r="BC442" s="311"/>
      <c r="BD442" s="311"/>
      <c r="BE442" s="311"/>
      <c r="BF442" s="311"/>
      <c r="BG442" s="311"/>
      <c r="BH442" s="311"/>
    </row>
    <row r="443" spans="6:60">
      <c r="F443" s="317"/>
      <c r="G443" s="311"/>
      <c r="H443" s="311"/>
      <c r="K443" s="317"/>
      <c r="L443" s="317"/>
      <c r="O443" s="311"/>
      <c r="P443" s="311"/>
      <c r="Q443" s="311"/>
      <c r="R443" s="311"/>
      <c r="S443" s="311"/>
      <c r="T443" s="311"/>
      <c r="U443" s="311"/>
      <c r="V443" s="311"/>
      <c r="X443" s="311"/>
      <c r="Y443" s="311"/>
      <c r="Z443" s="311"/>
      <c r="AA443" s="311"/>
      <c r="AB443" s="311"/>
      <c r="AD443" s="311"/>
      <c r="AE443" s="311"/>
      <c r="AF443" s="311"/>
      <c r="AG443" s="311"/>
      <c r="AH443" s="311"/>
      <c r="AI443" s="311"/>
      <c r="AJ443" s="311"/>
      <c r="AK443" s="311"/>
      <c r="AL443" s="311"/>
      <c r="AM443" s="311"/>
      <c r="AN443" s="311"/>
      <c r="AO443" s="311"/>
      <c r="AP443" s="311"/>
      <c r="AQ443" s="311"/>
      <c r="AR443" s="311"/>
      <c r="AS443" s="311"/>
      <c r="AT443" s="311"/>
      <c r="AU443" s="311"/>
      <c r="AV443" s="311"/>
      <c r="AW443" s="311"/>
      <c r="AX443" s="311"/>
      <c r="AY443" s="311"/>
      <c r="AZ443" s="311"/>
      <c r="BA443" s="311"/>
      <c r="BB443" s="311"/>
      <c r="BC443" s="311"/>
      <c r="BD443" s="311"/>
      <c r="BE443" s="311"/>
      <c r="BF443" s="311"/>
      <c r="BG443" s="311"/>
      <c r="BH443" s="311"/>
    </row>
    <row r="444" spans="6:60">
      <c r="F444" s="317"/>
      <c r="G444" s="311"/>
      <c r="H444" s="311"/>
      <c r="K444" s="317"/>
      <c r="L444" s="317"/>
      <c r="O444" s="311"/>
      <c r="P444" s="311"/>
      <c r="Q444" s="311"/>
      <c r="R444" s="311"/>
      <c r="S444" s="311"/>
      <c r="T444" s="311"/>
      <c r="U444" s="311"/>
      <c r="V444" s="311"/>
      <c r="X444" s="311"/>
      <c r="Y444" s="311"/>
      <c r="Z444" s="311"/>
      <c r="AA444" s="311"/>
      <c r="AB444" s="311"/>
      <c r="AD444" s="311"/>
      <c r="AE444" s="311"/>
      <c r="AF444" s="311"/>
      <c r="AG444" s="311"/>
      <c r="AH444" s="311"/>
      <c r="AI444" s="311"/>
      <c r="AJ444" s="311"/>
      <c r="AK444" s="311"/>
      <c r="AL444" s="311"/>
      <c r="AM444" s="311"/>
      <c r="AN444" s="311"/>
      <c r="AO444" s="311"/>
      <c r="AP444" s="311"/>
      <c r="AQ444" s="311"/>
      <c r="AR444" s="311"/>
      <c r="AS444" s="311"/>
      <c r="AT444" s="311"/>
      <c r="AU444" s="311"/>
      <c r="AV444" s="311"/>
      <c r="AW444" s="311"/>
      <c r="AX444" s="311"/>
      <c r="AY444" s="311"/>
      <c r="AZ444" s="311"/>
      <c r="BA444" s="311"/>
      <c r="BB444" s="311"/>
      <c r="BC444" s="311"/>
      <c r="BD444" s="311"/>
      <c r="BE444" s="311"/>
      <c r="BF444" s="311"/>
      <c r="BG444" s="311"/>
      <c r="BH444" s="311"/>
    </row>
    <row r="445" spans="6:60">
      <c r="F445" s="317"/>
      <c r="G445" s="311"/>
      <c r="H445" s="311"/>
      <c r="K445" s="317"/>
      <c r="L445" s="317"/>
      <c r="O445" s="311"/>
      <c r="P445" s="311"/>
      <c r="Q445" s="311"/>
      <c r="R445" s="311"/>
      <c r="S445" s="311"/>
      <c r="T445" s="311"/>
      <c r="U445" s="311"/>
      <c r="V445" s="311"/>
      <c r="X445" s="311"/>
      <c r="Y445" s="311"/>
      <c r="Z445" s="311"/>
      <c r="AA445" s="311"/>
      <c r="AB445" s="311"/>
      <c r="AD445" s="311"/>
      <c r="AE445" s="311"/>
      <c r="AF445" s="311"/>
      <c r="AG445" s="311"/>
      <c r="AH445" s="311"/>
      <c r="AI445" s="311"/>
      <c r="AJ445" s="311"/>
      <c r="AK445" s="311"/>
      <c r="AL445" s="311"/>
      <c r="AM445" s="311"/>
      <c r="AN445" s="311"/>
      <c r="AO445" s="311"/>
      <c r="AP445" s="311"/>
      <c r="AQ445" s="311"/>
      <c r="AR445" s="311"/>
      <c r="AS445" s="311"/>
      <c r="AT445" s="311"/>
      <c r="AU445" s="311"/>
      <c r="AV445" s="311"/>
      <c r="AW445" s="311"/>
      <c r="AX445" s="311"/>
      <c r="AY445" s="311"/>
      <c r="AZ445" s="311"/>
      <c r="BA445" s="311"/>
      <c r="BB445" s="311"/>
      <c r="BC445" s="311"/>
      <c r="BD445" s="311"/>
      <c r="BE445" s="311"/>
      <c r="BF445" s="311"/>
      <c r="BG445" s="311"/>
      <c r="BH445" s="311"/>
    </row>
    <row r="446" spans="6:60">
      <c r="F446" s="317"/>
      <c r="G446" s="311"/>
      <c r="H446" s="311"/>
      <c r="K446" s="317"/>
      <c r="L446" s="317"/>
      <c r="O446" s="311"/>
      <c r="P446" s="311"/>
      <c r="Q446" s="311"/>
      <c r="R446" s="311"/>
      <c r="S446" s="311"/>
      <c r="T446" s="311"/>
      <c r="U446" s="311"/>
      <c r="V446" s="311"/>
      <c r="X446" s="311"/>
      <c r="Y446" s="311"/>
      <c r="Z446" s="311"/>
      <c r="AA446" s="311"/>
      <c r="AB446" s="311"/>
      <c r="AD446" s="311"/>
      <c r="AE446" s="311"/>
      <c r="AF446" s="311"/>
      <c r="AG446" s="311"/>
      <c r="AH446" s="311"/>
      <c r="AI446" s="311"/>
      <c r="AJ446" s="311"/>
      <c r="AK446" s="311"/>
      <c r="AL446" s="311"/>
      <c r="AM446" s="311"/>
      <c r="AN446" s="311"/>
      <c r="AO446" s="311"/>
      <c r="AP446" s="311"/>
      <c r="AQ446" s="311"/>
      <c r="AR446" s="311"/>
      <c r="AS446" s="311"/>
      <c r="AT446" s="311"/>
      <c r="AU446" s="311"/>
      <c r="AV446" s="311"/>
      <c r="AW446" s="311"/>
      <c r="AX446" s="311"/>
      <c r="AY446" s="311"/>
      <c r="AZ446" s="311"/>
      <c r="BA446" s="311"/>
      <c r="BB446" s="311"/>
      <c r="BC446" s="311"/>
      <c r="BD446" s="311"/>
      <c r="BE446" s="311"/>
      <c r="BF446" s="311"/>
      <c r="BG446" s="311"/>
      <c r="BH446" s="311"/>
    </row>
    <row r="447" spans="6:60">
      <c r="F447" s="317"/>
      <c r="G447" s="311"/>
      <c r="H447" s="311"/>
      <c r="K447" s="317"/>
      <c r="L447" s="317"/>
      <c r="O447" s="311"/>
      <c r="P447" s="311"/>
      <c r="Q447" s="311"/>
      <c r="R447" s="311"/>
      <c r="S447" s="311"/>
      <c r="T447" s="311"/>
      <c r="U447" s="311"/>
      <c r="V447" s="311"/>
      <c r="X447" s="311"/>
      <c r="Y447" s="311"/>
      <c r="Z447" s="311"/>
      <c r="AA447" s="311"/>
      <c r="AB447" s="311"/>
      <c r="AD447" s="311"/>
      <c r="AE447" s="311"/>
      <c r="AF447" s="311"/>
      <c r="AG447" s="311"/>
      <c r="AH447" s="311"/>
      <c r="AI447" s="311"/>
      <c r="AJ447" s="311"/>
      <c r="AK447" s="311"/>
      <c r="AL447" s="311"/>
      <c r="AM447" s="311"/>
      <c r="AN447" s="311"/>
      <c r="AO447" s="311"/>
      <c r="AP447" s="311"/>
      <c r="AQ447" s="311"/>
      <c r="AR447" s="311"/>
      <c r="AS447" s="311"/>
      <c r="AT447" s="311"/>
      <c r="AU447" s="311"/>
      <c r="AV447" s="311"/>
      <c r="AW447" s="311"/>
      <c r="AX447" s="311"/>
      <c r="AY447" s="311"/>
      <c r="AZ447" s="311"/>
      <c r="BA447" s="311"/>
      <c r="BB447" s="311"/>
      <c r="BC447" s="311"/>
      <c r="BD447" s="311"/>
      <c r="BE447" s="311"/>
      <c r="BF447" s="311"/>
      <c r="BG447" s="311"/>
      <c r="BH447" s="311"/>
    </row>
    <row r="448" spans="6:60">
      <c r="F448" s="317"/>
      <c r="G448" s="311"/>
      <c r="H448" s="311"/>
      <c r="K448" s="317"/>
      <c r="L448" s="317"/>
      <c r="O448" s="311"/>
      <c r="P448" s="311"/>
      <c r="Q448" s="311"/>
      <c r="R448" s="311"/>
      <c r="S448" s="311"/>
      <c r="T448" s="311"/>
      <c r="U448" s="311"/>
      <c r="V448" s="311"/>
      <c r="X448" s="311"/>
      <c r="Y448" s="311"/>
      <c r="Z448" s="311"/>
      <c r="AA448" s="311"/>
      <c r="AB448" s="311"/>
      <c r="AD448" s="311"/>
      <c r="AE448" s="311"/>
      <c r="AF448" s="311"/>
      <c r="AG448" s="311"/>
      <c r="AH448" s="311"/>
      <c r="AI448" s="311"/>
      <c r="AJ448" s="311"/>
      <c r="AK448" s="311"/>
      <c r="AL448" s="311"/>
      <c r="AM448" s="311"/>
      <c r="AN448" s="311"/>
      <c r="AO448" s="311"/>
      <c r="AP448" s="311"/>
      <c r="AQ448" s="311"/>
      <c r="AR448" s="311"/>
      <c r="AS448" s="311"/>
      <c r="AT448" s="311"/>
      <c r="AU448" s="311"/>
      <c r="AV448" s="311"/>
      <c r="AW448" s="311"/>
      <c r="AX448" s="311"/>
      <c r="AY448" s="311"/>
      <c r="AZ448" s="311"/>
      <c r="BA448" s="311"/>
      <c r="BB448" s="311"/>
      <c r="BC448" s="311"/>
      <c r="BD448" s="311"/>
      <c r="BE448" s="311"/>
      <c r="BF448" s="311"/>
      <c r="BG448" s="311"/>
      <c r="BH448" s="311"/>
    </row>
    <row r="449" spans="6:60">
      <c r="F449" s="317"/>
      <c r="G449" s="311"/>
      <c r="H449" s="311"/>
      <c r="K449" s="317"/>
      <c r="L449" s="317"/>
      <c r="O449" s="311"/>
      <c r="P449" s="311"/>
      <c r="Q449" s="311"/>
      <c r="R449" s="311"/>
      <c r="S449" s="311"/>
      <c r="T449" s="311"/>
      <c r="U449" s="311"/>
      <c r="V449" s="311"/>
      <c r="X449" s="311"/>
      <c r="Y449" s="311"/>
      <c r="Z449" s="311"/>
      <c r="AA449" s="311"/>
      <c r="AB449" s="311"/>
      <c r="AD449" s="311"/>
      <c r="AE449" s="311"/>
      <c r="AF449" s="311"/>
      <c r="AG449" s="311"/>
      <c r="AH449" s="311"/>
      <c r="AI449" s="311"/>
      <c r="AJ449" s="311"/>
      <c r="AK449" s="311"/>
      <c r="AL449" s="311"/>
      <c r="AM449" s="311"/>
      <c r="AN449" s="311"/>
      <c r="AO449" s="311"/>
      <c r="AP449" s="311"/>
      <c r="AQ449" s="311"/>
      <c r="AR449" s="311"/>
      <c r="AS449" s="311"/>
      <c r="AT449" s="311"/>
      <c r="AU449" s="311"/>
      <c r="AV449" s="311"/>
      <c r="AW449" s="311"/>
      <c r="AX449" s="311"/>
      <c r="AY449" s="311"/>
      <c r="AZ449" s="311"/>
      <c r="BA449" s="311"/>
      <c r="BB449" s="311"/>
      <c r="BC449" s="311"/>
      <c r="BD449" s="311"/>
      <c r="BE449" s="311"/>
      <c r="BF449" s="311"/>
      <c r="BG449" s="311"/>
      <c r="BH449" s="311"/>
    </row>
    <row r="450" spans="6:60">
      <c r="F450" s="317"/>
      <c r="G450" s="311"/>
      <c r="H450" s="311"/>
      <c r="K450" s="317"/>
      <c r="L450" s="317"/>
      <c r="O450" s="311"/>
      <c r="P450" s="311"/>
      <c r="Q450" s="311"/>
      <c r="R450" s="311"/>
      <c r="S450" s="311"/>
      <c r="T450" s="311"/>
      <c r="U450" s="311"/>
      <c r="V450" s="311"/>
      <c r="X450" s="311"/>
      <c r="Y450" s="311"/>
      <c r="Z450" s="311"/>
      <c r="AA450" s="311"/>
      <c r="AB450" s="311"/>
      <c r="AD450" s="311"/>
      <c r="AE450" s="311"/>
      <c r="AF450" s="311"/>
      <c r="AG450" s="311"/>
      <c r="AH450" s="311"/>
      <c r="AI450" s="311"/>
      <c r="AJ450" s="311"/>
      <c r="AK450" s="311"/>
      <c r="AL450" s="311"/>
      <c r="AM450" s="311"/>
      <c r="AN450" s="311"/>
      <c r="AO450" s="311"/>
      <c r="AP450" s="311"/>
      <c r="AQ450" s="311"/>
      <c r="AR450" s="311"/>
      <c r="AS450" s="311"/>
      <c r="AT450" s="311"/>
      <c r="AU450" s="311"/>
      <c r="AV450" s="311"/>
      <c r="AW450" s="311"/>
      <c r="AX450" s="311"/>
      <c r="AY450" s="311"/>
      <c r="AZ450" s="311"/>
      <c r="BA450" s="311"/>
      <c r="BB450" s="311"/>
      <c r="BC450" s="311"/>
      <c r="BD450" s="311"/>
      <c r="BE450" s="311"/>
      <c r="BF450" s="311"/>
      <c r="BG450" s="311"/>
      <c r="BH450" s="311"/>
    </row>
    <row r="451" spans="6:60">
      <c r="F451" s="317"/>
      <c r="G451" s="311"/>
      <c r="H451" s="311"/>
      <c r="K451" s="317"/>
      <c r="L451" s="317"/>
      <c r="O451" s="311"/>
      <c r="P451" s="311"/>
      <c r="Q451" s="311"/>
      <c r="R451" s="311"/>
      <c r="S451" s="311"/>
      <c r="T451" s="311"/>
      <c r="U451" s="311"/>
      <c r="V451" s="311"/>
      <c r="X451" s="311"/>
      <c r="Y451" s="311"/>
      <c r="Z451" s="311"/>
      <c r="AA451" s="311"/>
      <c r="AB451" s="311"/>
      <c r="AD451" s="311"/>
      <c r="AE451" s="311"/>
      <c r="AF451" s="311"/>
      <c r="AG451" s="311"/>
      <c r="AH451" s="311"/>
      <c r="AI451" s="311"/>
      <c r="AJ451" s="311"/>
      <c r="AK451" s="311"/>
      <c r="AL451" s="311"/>
      <c r="AM451" s="311"/>
      <c r="AN451" s="311"/>
      <c r="AO451" s="311"/>
      <c r="AP451" s="311"/>
      <c r="AQ451" s="311"/>
      <c r="AR451" s="311"/>
      <c r="AS451" s="311"/>
      <c r="AT451" s="311"/>
      <c r="AU451" s="311"/>
      <c r="AV451" s="311"/>
      <c r="AW451" s="311"/>
      <c r="AX451" s="311"/>
      <c r="AY451" s="311"/>
      <c r="AZ451" s="311"/>
      <c r="BA451" s="311"/>
      <c r="BB451" s="311"/>
      <c r="BC451" s="311"/>
      <c r="BD451" s="311"/>
      <c r="BE451" s="311"/>
      <c r="BF451" s="311"/>
      <c r="BG451" s="311"/>
      <c r="BH451" s="311"/>
    </row>
    <row r="452" spans="6:60">
      <c r="F452" s="317"/>
      <c r="G452" s="311"/>
      <c r="H452" s="311"/>
      <c r="K452" s="317"/>
      <c r="L452" s="317"/>
      <c r="O452" s="311"/>
      <c r="P452" s="311"/>
      <c r="Q452" s="311"/>
      <c r="R452" s="311"/>
      <c r="S452" s="311"/>
      <c r="T452" s="311"/>
      <c r="U452" s="311"/>
      <c r="V452" s="311"/>
      <c r="X452" s="311"/>
      <c r="Y452" s="311"/>
      <c r="Z452" s="311"/>
      <c r="AA452" s="311"/>
      <c r="AB452" s="311"/>
      <c r="AD452" s="311"/>
      <c r="AE452" s="311"/>
      <c r="AF452" s="311"/>
      <c r="AG452" s="311"/>
      <c r="AH452" s="311"/>
      <c r="AI452" s="311"/>
      <c r="AJ452" s="311"/>
      <c r="AK452" s="311"/>
      <c r="AL452" s="311"/>
      <c r="AM452" s="311"/>
      <c r="AN452" s="311"/>
      <c r="AO452" s="311"/>
      <c r="AP452" s="311"/>
      <c r="AQ452" s="311"/>
      <c r="AR452" s="311"/>
      <c r="AS452" s="311"/>
      <c r="AT452" s="311"/>
      <c r="AU452" s="311"/>
      <c r="AV452" s="311"/>
      <c r="AW452" s="311"/>
      <c r="AX452" s="311"/>
      <c r="AY452" s="311"/>
      <c r="AZ452" s="311"/>
      <c r="BA452" s="311"/>
      <c r="BB452" s="311"/>
      <c r="BC452" s="311"/>
      <c r="BD452" s="311"/>
      <c r="BE452" s="311"/>
      <c r="BF452" s="311"/>
      <c r="BG452" s="311"/>
      <c r="BH452" s="311"/>
    </row>
    <row r="453" spans="6:60">
      <c r="F453" s="317"/>
      <c r="G453" s="311"/>
      <c r="H453" s="311"/>
      <c r="K453" s="317"/>
      <c r="L453" s="317"/>
      <c r="O453" s="311"/>
      <c r="P453" s="311"/>
      <c r="Q453" s="311"/>
      <c r="R453" s="311"/>
      <c r="S453" s="311"/>
      <c r="T453" s="311"/>
      <c r="U453" s="311"/>
      <c r="V453" s="311"/>
      <c r="X453" s="311"/>
      <c r="Y453" s="311"/>
      <c r="Z453" s="311"/>
      <c r="AA453" s="311"/>
      <c r="AB453" s="311"/>
      <c r="AD453" s="311"/>
      <c r="AE453" s="311"/>
      <c r="AF453" s="311"/>
      <c r="AG453" s="311"/>
      <c r="AH453" s="311"/>
      <c r="AI453" s="311"/>
      <c r="AJ453" s="311"/>
      <c r="AK453" s="311"/>
      <c r="AL453" s="311"/>
      <c r="AM453" s="311"/>
      <c r="AN453" s="311"/>
      <c r="AO453" s="311"/>
      <c r="AP453" s="311"/>
      <c r="AQ453" s="311"/>
      <c r="AR453" s="311"/>
      <c r="AS453" s="311"/>
      <c r="AT453" s="311"/>
      <c r="AU453" s="311"/>
      <c r="AV453" s="311"/>
      <c r="AW453" s="311"/>
      <c r="AX453" s="311"/>
      <c r="AY453" s="311"/>
      <c r="AZ453" s="311"/>
      <c r="BA453" s="311"/>
      <c r="BB453" s="311"/>
      <c r="BC453" s="311"/>
      <c r="BD453" s="311"/>
      <c r="BE453" s="311"/>
      <c r="BF453" s="311"/>
      <c r="BG453" s="311"/>
      <c r="BH453" s="311"/>
    </row>
    <row r="454" spans="6:60">
      <c r="F454" s="317"/>
      <c r="G454" s="311"/>
      <c r="H454" s="311"/>
      <c r="K454" s="317"/>
      <c r="L454" s="317"/>
      <c r="O454" s="311"/>
      <c r="P454" s="311"/>
      <c r="Q454" s="311"/>
      <c r="R454" s="311"/>
      <c r="S454" s="311"/>
      <c r="T454" s="311"/>
      <c r="U454" s="311"/>
      <c r="V454" s="311"/>
      <c r="X454" s="311"/>
      <c r="Y454" s="311"/>
      <c r="Z454" s="311"/>
      <c r="AA454" s="311"/>
      <c r="AB454" s="311"/>
      <c r="AD454" s="311"/>
      <c r="AE454" s="311"/>
      <c r="AF454" s="311"/>
      <c r="AG454" s="311"/>
      <c r="AH454" s="311"/>
      <c r="AI454" s="311"/>
      <c r="AJ454" s="311"/>
      <c r="AK454" s="311"/>
      <c r="AL454" s="311"/>
      <c r="AM454" s="311"/>
      <c r="AN454" s="311"/>
      <c r="AO454" s="311"/>
      <c r="AP454" s="311"/>
      <c r="AQ454" s="311"/>
      <c r="AR454" s="311"/>
      <c r="AS454" s="311"/>
      <c r="AT454" s="311"/>
      <c r="AU454" s="311"/>
      <c r="AV454" s="311"/>
      <c r="AW454" s="311"/>
      <c r="AX454" s="311"/>
      <c r="AY454" s="311"/>
      <c r="AZ454" s="311"/>
      <c r="BA454" s="311"/>
      <c r="BB454" s="311"/>
      <c r="BC454" s="311"/>
      <c r="BD454" s="311"/>
      <c r="BE454" s="311"/>
      <c r="BF454" s="311"/>
      <c r="BG454" s="311"/>
      <c r="BH454" s="311"/>
    </row>
    <row r="455" spans="6:60">
      <c r="F455" s="317"/>
      <c r="G455" s="311"/>
      <c r="H455" s="311"/>
      <c r="K455" s="317"/>
      <c r="L455" s="317"/>
      <c r="O455" s="311"/>
      <c r="P455" s="311"/>
      <c r="Q455" s="311"/>
      <c r="R455" s="311"/>
      <c r="S455" s="311"/>
      <c r="T455" s="311"/>
      <c r="U455" s="311"/>
      <c r="V455" s="311"/>
      <c r="X455" s="311"/>
      <c r="Y455" s="311"/>
      <c r="Z455" s="311"/>
      <c r="AA455" s="311"/>
      <c r="AB455" s="311"/>
      <c r="AD455" s="311"/>
      <c r="AE455" s="311"/>
      <c r="AF455" s="311"/>
      <c r="AG455" s="311"/>
      <c r="AH455" s="311"/>
      <c r="AI455" s="311"/>
      <c r="AJ455" s="311"/>
      <c r="AK455" s="311"/>
      <c r="AL455" s="311"/>
      <c r="AM455" s="311"/>
      <c r="AN455" s="311"/>
      <c r="AO455" s="311"/>
      <c r="AP455" s="311"/>
      <c r="AQ455" s="311"/>
      <c r="AR455" s="311"/>
      <c r="AS455" s="311"/>
      <c r="AT455" s="311"/>
      <c r="AU455" s="311"/>
      <c r="AV455" s="311"/>
      <c r="AW455" s="311"/>
      <c r="AX455" s="311"/>
      <c r="AY455" s="311"/>
      <c r="AZ455" s="311"/>
      <c r="BA455" s="311"/>
      <c r="BB455" s="311"/>
      <c r="BC455" s="311"/>
      <c r="BD455" s="311"/>
      <c r="BE455" s="311"/>
      <c r="BF455" s="311"/>
      <c r="BG455" s="311"/>
      <c r="BH455" s="311"/>
    </row>
    <row r="456" spans="6:60">
      <c r="F456" s="317"/>
      <c r="G456" s="311"/>
      <c r="H456" s="311"/>
      <c r="K456" s="317"/>
      <c r="L456" s="317"/>
      <c r="O456" s="311"/>
      <c r="P456" s="311"/>
      <c r="Q456" s="311"/>
      <c r="R456" s="311"/>
      <c r="S456" s="311"/>
      <c r="T456" s="311"/>
      <c r="U456" s="311"/>
      <c r="V456" s="311"/>
      <c r="X456" s="311"/>
      <c r="Y456" s="311"/>
      <c r="Z456" s="311"/>
      <c r="AA456" s="311"/>
      <c r="AB456" s="311"/>
      <c r="AD456" s="311"/>
      <c r="AE456" s="311"/>
      <c r="AF456" s="311"/>
      <c r="AG456" s="311"/>
      <c r="AH456" s="311"/>
      <c r="AI456" s="311"/>
      <c r="AJ456" s="311"/>
      <c r="AK456" s="311"/>
      <c r="AL456" s="311"/>
      <c r="AM456" s="311"/>
      <c r="AN456" s="311"/>
      <c r="AO456" s="311"/>
      <c r="AP456" s="311"/>
      <c r="AQ456" s="311"/>
      <c r="AR456" s="311"/>
      <c r="AS456" s="311"/>
      <c r="AT456" s="311"/>
      <c r="AU456" s="311"/>
      <c r="AV456" s="311"/>
      <c r="AW456" s="311"/>
      <c r="AX456" s="311"/>
      <c r="AY456" s="311"/>
      <c r="AZ456" s="311"/>
      <c r="BA456" s="311"/>
      <c r="BB456" s="311"/>
      <c r="BC456" s="311"/>
      <c r="BD456" s="311"/>
      <c r="BE456" s="311"/>
      <c r="BF456" s="311"/>
      <c r="BG456" s="311"/>
      <c r="BH456" s="311"/>
    </row>
    <row r="457" spans="6:60">
      <c r="F457" s="317"/>
      <c r="G457" s="311"/>
      <c r="H457" s="311"/>
      <c r="K457" s="317"/>
      <c r="L457" s="317"/>
      <c r="O457" s="311"/>
      <c r="P457" s="311"/>
      <c r="Q457" s="311"/>
      <c r="R457" s="311"/>
      <c r="S457" s="311"/>
      <c r="T457" s="311"/>
      <c r="U457" s="311"/>
      <c r="V457" s="311"/>
      <c r="X457" s="311"/>
      <c r="Y457" s="311"/>
      <c r="Z457" s="311"/>
      <c r="AA457" s="311"/>
      <c r="AB457" s="311"/>
      <c r="AD457" s="311"/>
      <c r="AE457" s="311"/>
      <c r="AF457" s="311"/>
      <c r="AG457" s="311"/>
      <c r="AH457" s="311"/>
      <c r="AI457" s="311"/>
      <c r="AJ457" s="311"/>
      <c r="AK457" s="311"/>
      <c r="AL457" s="311"/>
      <c r="AM457" s="311"/>
      <c r="AN457" s="311"/>
      <c r="AO457" s="311"/>
      <c r="AP457" s="311"/>
      <c r="AQ457" s="311"/>
      <c r="AR457" s="311"/>
      <c r="AS457" s="311"/>
      <c r="AT457" s="311"/>
      <c r="AU457" s="311"/>
      <c r="AV457" s="311"/>
      <c r="AW457" s="311"/>
      <c r="AX457" s="311"/>
      <c r="AY457" s="311"/>
      <c r="AZ457" s="311"/>
      <c r="BA457" s="311"/>
      <c r="BB457" s="311"/>
      <c r="BC457" s="311"/>
      <c r="BD457" s="311"/>
      <c r="BE457" s="311"/>
      <c r="BF457" s="311"/>
      <c r="BG457" s="311"/>
      <c r="BH457" s="311"/>
    </row>
    <row r="458" spans="6:60">
      <c r="F458" s="317"/>
      <c r="G458" s="311"/>
      <c r="H458" s="311"/>
      <c r="K458" s="317"/>
      <c r="L458" s="317"/>
      <c r="O458" s="311"/>
      <c r="P458" s="311"/>
      <c r="Q458" s="311"/>
      <c r="R458" s="311"/>
      <c r="S458" s="311"/>
      <c r="T458" s="311"/>
      <c r="U458" s="311"/>
      <c r="V458" s="311"/>
      <c r="X458" s="311"/>
      <c r="Y458" s="311"/>
      <c r="Z458" s="311"/>
      <c r="AA458" s="311"/>
      <c r="AB458" s="311"/>
      <c r="AD458" s="311"/>
      <c r="AE458" s="311"/>
      <c r="AF458" s="311"/>
      <c r="AG458" s="311"/>
      <c r="AH458" s="311"/>
      <c r="AI458" s="311"/>
      <c r="AJ458" s="311"/>
      <c r="AK458" s="311"/>
      <c r="AL458" s="311"/>
      <c r="AM458" s="311"/>
      <c r="AN458" s="311"/>
      <c r="AO458" s="311"/>
      <c r="AP458" s="311"/>
      <c r="AQ458" s="311"/>
      <c r="AR458" s="311"/>
      <c r="AS458" s="311"/>
      <c r="AT458" s="311"/>
      <c r="AU458" s="311"/>
      <c r="AV458" s="311"/>
      <c r="AW458" s="311"/>
      <c r="AX458" s="311"/>
      <c r="AY458" s="311"/>
      <c r="AZ458" s="311"/>
      <c r="BA458" s="311"/>
      <c r="BB458" s="311"/>
      <c r="BC458" s="311"/>
      <c r="BD458" s="311"/>
      <c r="BE458" s="311"/>
      <c r="BF458" s="311"/>
      <c r="BG458" s="311"/>
      <c r="BH458" s="311"/>
    </row>
    <row r="459" spans="6:60">
      <c r="F459" s="317"/>
      <c r="G459" s="311"/>
      <c r="H459" s="311"/>
      <c r="K459" s="317"/>
      <c r="L459" s="317"/>
      <c r="O459" s="311"/>
      <c r="P459" s="311"/>
      <c r="Q459" s="311"/>
      <c r="R459" s="311"/>
      <c r="S459" s="311"/>
      <c r="T459" s="311"/>
      <c r="U459" s="311"/>
      <c r="V459" s="311"/>
      <c r="X459" s="311"/>
      <c r="Y459" s="311"/>
      <c r="Z459" s="311"/>
      <c r="AA459" s="311"/>
      <c r="AB459" s="311"/>
      <c r="AD459" s="311"/>
      <c r="AE459" s="311"/>
      <c r="AF459" s="311"/>
      <c r="AG459" s="311"/>
      <c r="AH459" s="311"/>
      <c r="AI459" s="311"/>
      <c r="AJ459" s="311"/>
      <c r="AK459" s="311"/>
      <c r="AL459" s="311"/>
      <c r="AM459" s="311"/>
      <c r="AN459" s="311"/>
      <c r="AO459" s="311"/>
      <c r="AP459" s="311"/>
      <c r="AQ459" s="311"/>
      <c r="AR459" s="311"/>
      <c r="AS459" s="311"/>
      <c r="AT459" s="311"/>
      <c r="AU459" s="311"/>
      <c r="AV459" s="311"/>
      <c r="AW459" s="311"/>
      <c r="AX459" s="311"/>
      <c r="AY459" s="311"/>
      <c r="AZ459" s="311"/>
      <c r="BA459" s="311"/>
      <c r="BB459" s="311"/>
      <c r="BC459" s="311"/>
      <c r="BD459" s="311"/>
      <c r="BE459" s="311"/>
      <c r="BF459" s="311"/>
      <c r="BG459" s="311"/>
      <c r="BH459" s="311"/>
    </row>
    <row r="460" spans="6:60">
      <c r="F460" s="317"/>
      <c r="G460" s="311"/>
      <c r="H460" s="311"/>
      <c r="K460" s="317"/>
      <c r="L460" s="317"/>
      <c r="O460" s="311"/>
      <c r="P460" s="311"/>
      <c r="Q460" s="311"/>
      <c r="R460" s="311"/>
      <c r="S460" s="311"/>
      <c r="T460" s="311"/>
      <c r="U460" s="311"/>
      <c r="V460" s="311"/>
      <c r="X460" s="311"/>
      <c r="Y460" s="311"/>
      <c r="Z460" s="311"/>
      <c r="AA460" s="311"/>
      <c r="AB460" s="311"/>
      <c r="AD460" s="311"/>
      <c r="AE460" s="311"/>
      <c r="AF460" s="311"/>
      <c r="AG460" s="311"/>
      <c r="AH460" s="311"/>
      <c r="AI460" s="311"/>
      <c r="AJ460" s="311"/>
      <c r="AK460" s="311"/>
      <c r="AL460" s="311"/>
      <c r="AM460" s="311"/>
      <c r="AN460" s="311"/>
      <c r="AO460" s="311"/>
      <c r="AP460" s="311"/>
      <c r="AQ460" s="311"/>
      <c r="AR460" s="311"/>
      <c r="AS460" s="311"/>
      <c r="AT460" s="311"/>
      <c r="AU460" s="311"/>
      <c r="AV460" s="311"/>
      <c r="AW460" s="311"/>
      <c r="AX460" s="311"/>
      <c r="AY460" s="311"/>
      <c r="AZ460" s="311"/>
      <c r="BA460" s="311"/>
      <c r="BB460" s="311"/>
      <c r="BC460" s="311"/>
      <c r="BD460" s="311"/>
      <c r="BE460" s="311"/>
      <c r="BF460" s="311"/>
      <c r="BG460" s="311"/>
      <c r="BH460" s="311"/>
    </row>
    <row r="461" spans="6:60">
      <c r="F461" s="317"/>
      <c r="G461" s="311"/>
      <c r="H461" s="311"/>
      <c r="K461" s="317"/>
      <c r="L461" s="317"/>
      <c r="O461" s="311"/>
      <c r="P461" s="311"/>
      <c r="Q461" s="311"/>
      <c r="R461" s="311"/>
      <c r="S461" s="311"/>
      <c r="T461" s="311"/>
      <c r="U461" s="311"/>
      <c r="V461" s="311"/>
      <c r="X461" s="311"/>
      <c r="Y461" s="311"/>
      <c r="Z461" s="311"/>
      <c r="AA461" s="311"/>
      <c r="AB461" s="311"/>
      <c r="AD461" s="311"/>
      <c r="AE461" s="311"/>
      <c r="AF461" s="311"/>
      <c r="AG461" s="311"/>
      <c r="AH461" s="311"/>
      <c r="AI461" s="311"/>
      <c r="AJ461" s="311"/>
      <c r="AK461" s="311"/>
      <c r="AL461" s="311"/>
      <c r="AM461" s="311"/>
      <c r="AN461" s="311"/>
      <c r="AO461" s="311"/>
      <c r="AP461" s="311"/>
      <c r="AQ461" s="311"/>
      <c r="AR461" s="311"/>
      <c r="AS461" s="311"/>
      <c r="AT461" s="311"/>
      <c r="AU461" s="311"/>
      <c r="AV461" s="311"/>
      <c r="AW461" s="311"/>
      <c r="AX461" s="311"/>
      <c r="AY461" s="311"/>
      <c r="AZ461" s="311"/>
      <c r="BA461" s="311"/>
      <c r="BB461" s="311"/>
      <c r="BC461" s="311"/>
      <c r="BD461" s="311"/>
      <c r="BE461" s="311"/>
      <c r="BF461" s="311"/>
      <c r="BG461" s="311"/>
      <c r="BH461" s="311"/>
    </row>
    <row r="462" spans="6:60">
      <c r="F462" s="317"/>
      <c r="G462" s="311"/>
      <c r="H462" s="311"/>
      <c r="K462" s="317"/>
      <c r="L462" s="317"/>
      <c r="O462" s="311"/>
      <c r="P462" s="311"/>
      <c r="Q462" s="311"/>
      <c r="R462" s="311"/>
      <c r="S462" s="311"/>
      <c r="T462" s="311"/>
      <c r="U462" s="311"/>
      <c r="V462" s="311"/>
      <c r="X462" s="311"/>
      <c r="Y462" s="311"/>
      <c r="Z462" s="311"/>
      <c r="AA462" s="311"/>
      <c r="AB462" s="311"/>
      <c r="AD462" s="311"/>
      <c r="AE462" s="311"/>
      <c r="AF462" s="311"/>
      <c r="AG462" s="311"/>
      <c r="AH462" s="311"/>
      <c r="AI462" s="311"/>
      <c r="AJ462" s="311"/>
      <c r="AK462" s="311"/>
      <c r="AL462" s="311"/>
      <c r="AM462" s="311"/>
      <c r="AN462" s="311"/>
      <c r="AO462" s="311"/>
      <c r="AP462" s="311"/>
      <c r="AQ462" s="311"/>
      <c r="AR462" s="311"/>
      <c r="AS462" s="311"/>
      <c r="AT462" s="311"/>
      <c r="AU462" s="311"/>
      <c r="AV462" s="311"/>
      <c r="AW462" s="311"/>
      <c r="AX462" s="311"/>
      <c r="AY462" s="311"/>
      <c r="AZ462" s="311"/>
      <c r="BA462" s="311"/>
      <c r="BB462" s="311"/>
      <c r="BC462" s="311"/>
      <c r="BD462" s="311"/>
      <c r="BE462" s="311"/>
      <c r="BF462" s="311"/>
      <c r="BG462" s="311"/>
      <c r="BH462" s="311"/>
    </row>
    <row r="463" spans="6:60">
      <c r="F463" s="317"/>
      <c r="G463" s="311"/>
      <c r="H463" s="311"/>
      <c r="K463" s="317"/>
      <c r="L463" s="317"/>
      <c r="O463" s="311"/>
      <c r="P463" s="311"/>
      <c r="Q463" s="311"/>
      <c r="R463" s="311"/>
      <c r="S463" s="311"/>
      <c r="T463" s="311"/>
      <c r="U463" s="311"/>
      <c r="V463" s="311"/>
      <c r="X463" s="311"/>
      <c r="Y463" s="311"/>
      <c r="Z463" s="311"/>
      <c r="AA463" s="311"/>
      <c r="AB463" s="311"/>
      <c r="AD463" s="311"/>
      <c r="AE463" s="311"/>
      <c r="AF463" s="311"/>
      <c r="AG463" s="311"/>
      <c r="AH463" s="311"/>
      <c r="AI463" s="311"/>
      <c r="AJ463" s="311"/>
      <c r="AK463" s="311"/>
      <c r="AL463" s="311"/>
      <c r="AM463" s="311"/>
      <c r="AN463" s="311"/>
      <c r="AO463" s="311"/>
      <c r="AP463" s="311"/>
      <c r="AQ463" s="311"/>
      <c r="AR463" s="311"/>
      <c r="AS463" s="311"/>
      <c r="AT463" s="311"/>
      <c r="AU463" s="311"/>
      <c r="AV463" s="311"/>
      <c r="AW463" s="311"/>
      <c r="AX463" s="311"/>
      <c r="AY463" s="311"/>
      <c r="AZ463" s="311"/>
      <c r="BA463" s="311"/>
      <c r="BB463" s="311"/>
      <c r="BC463" s="311"/>
      <c r="BD463" s="311"/>
      <c r="BE463" s="311"/>
      <c r="BF463" s="311"/>
      <c r="BG463" s="311"/>
      <c r="BH463" s="311"/>
    </row>
    <row r="464" spans="6:60">
      <c r="F464" s="317"/>
      <c r="G464" s="311"/>
      <c r="H464" s="311"/>
      <c r="K464" s="317"/>
      <c r="L464" s="317"/>
      <c r="O464" s="311"/>
      <c r="P464" s="311"/>
      <c r="Q464" s="311"/>
      <c r="R464" s="311"/>
      <c r="S464" s="311"/>
      <c r="T464" s="311"/>
      <c r="U464" s="311"/>
      <c r="V464" s="311"/>
      <c r="X464" s="311"/>
      <c r="Y464" s="311"/>
      <c r="Z464" s="311"/>
      <c r="AA464" s="311"/>
      <c r="AB464" s="311"/>
      <c r="AD464" s="311"/>
      <c r="AE464" s="311"/>
      <c r="AF464" s="311"/>
      <c r="AG464" s="311"/>
      <c r="AH464" s="311"/>
      <c r="AI464" s="311"/>
      <c r="AJ464" s="311"/>
      <c r="AK464" s="311"/>
      <c r="AL464" s="311"/>
      <c r="AM464" s="311"/>
      <c r="AN464" s="311"/>
      <c r="AO464" s="311"/>
      <c r="AP464" s="311"/>
      <c r="AQ464" s="311"/>
      <c r="AR464" s="311"/>
      <c r="AS464" s="311"/>
      <c r="AT464" s="311"/>
      <c r="AU464" s="311"/>
      <c r="AV464" s="311"/>
      <c r="AW464" s="311"/>
      <c r="AX464" s="311"/>
      <c r="AY464" s="311"/>
      <c r="AZ464" s="311"/>
      <c r="BA464" s="311"/>
      <c r="BB464" s="311"/>
      <c r="BC464" s="311"/>
      <c r="BD464" s="311"/>
      <c r="BE464" s="311"/>
      <c r="BF464" s="311"/>
      <c r="BG464" s="311"/>
      <c r="BH464" s="311"/>
    </row>
    <row r="465" spans="6:60">
      <c r="F465" s="317"/>
      <c r="G465" s="311"/>
      <c r="H465" s="311"/>
      <c r="K465" s="317"/>
      <c r="L465" s="317"/>
      <c r="O465" s="311"/>
      <c r="P465" s="311"/>
      <c r="Q465" s="311"/>
      <c r="R465" s="311"/>
      <c r="S465" s="311"/>
      <c r="T465" s="311"/>
      <c r="U465" s="311"/>
      <c r="V465" s="311"/>
      <c r="X465" s="311"/>
      <c r="Y465" s="311"/>
      <c r="Z465" s="311"/>
      <c r="AA465" s="311"/>
      <c r="AB465" s="311"/>
      <c r="AD465" s="311"/>
      <c r="AE465" s="311"/>
      <c r="AF465" s="311"/>
      <c r="AG465" s="311"/>
      <c r="AH465" s="311"/>
      <c r="AI465" s="311"/>
      <c r="AJ465" s="311"/>
      <c r="AK465" s="311"/>
      <c r="AL465" s="311"/>
      <c r="AM465" s="311"/>
      <c r="AN465" s="311"/>
      <c r="AO465" s="311"/>
      <c r="AP465" s="311"/>
      <c r="AQ465" s="311"/>
      <c r="AR465" s="311"/>
      <c r="AS465" s="311"/>
      <c r="AT465" s="311"/>
      <c r="AU465" s="311"/>
      <c r="AV465" s="311"/>
      <c r="AW465" s="311"/>
      <c r="AX465" s="311"/>
      <c r="AY465" s="311"/>
      <c r="AZ465" s="311"/>
      <c r="BA465" s="311"/>
      <c r="BB465" s="311"/>
      <c r="BC465" s="311"/>
      <c r="BD465" s="311"/>
      <c r="BE465" s="311"/>
      <c r="BF465" s="311"/>
      <c r="BG465" s="311"/>
      <c r="BH465" s="311"/>
    </row>
    <row r="466" spans="6:60">
      <c r="F466" s="317"/>
      <c r="G466" s="311"/>
      <c r="H466" s="311"/>
      <c r="K466" s="317"/>
      <c r="L466" s="317"/>
      <c r="O466" s="311"/>
      <c r="P466" s="311"/>
      <c r="Q466" s="311"/>
      <c r="R466" s="311"/>
      <c r="S466" s="311"/>
      <c r="T466" s="311"/>
      <c r="U466" s="311"/>
      <c r="V466" s="311"/>
      <c r="X466" s="311"/>
      <c r="Y466" s="311"/>
      <c r="Z466" s="311"/>
      <c r="AA466" s="311"/>
      <c r="AB466" s="311"/>
      <c r="AD466" s="311"/>
      <c r="AE466" s="311"/>
      <c r="AF466" s="311"/>
      <c r="AG466" s="311"/>
      <c r="AH466" s="311"/>
      <c r="AI466" s="311"/>
      <c r="AJ466" s="311"/>
      <c r="AK466" s="311"/>
      <c r="AL466" s="311"/>
      <c r="AM466" s="311"/>
      <c r="AN466" s="311"/>
      <c r="AO466" s="311"/>
      <c r="AP466" s="311"/>
      <c r="AQ466" s="311"/>
      <c r="AR466" s="311"/>
      <c r="AS466" s="311"/>
      <c r="AT466" s="311"/>
      <c r="AU466" s="311"/>
      <c r="AV466" s="311"/>
      <c r="AW466" s="311"/>
      <c r="AX466" s="311"/>
      <c r="AY466" s="311"/>
      <c r="AZ466" s="311"/>
      <c r="BA466" s="311"/>
      <c r="BB466" s="311"/>
      <c r="BC466" s="311"/>
      <c r="BD466" s="311"/>
      <c r="BE466" s="311"/>
      <c r="BF466" s="311"/>
      <c r="BG466" s="311"/>
      <c r="BH466" s="311"/>
    </row>
    <row r="467" spans="6:60">
      <c r="F467" s="317"/>
      <c r="G467" s="311"/>
      <c r="H467" s="311"/>
      <c r="K467" s="317"/>
      <c r="L467" s="317"/>
      <c r="O467" s="311"/>
      <c r="P467" s="311"/>
      <c r="Q467" s="311"/>
      <c r="R467" s="311"/>
      <c r="S467" s="311"/>
      <c r="T467" s="311"/>
      <c r="U467" s="311"/>
      <c r="V467" s="311"/>
      <c r="X467" s="311"/>
      <c r="Y467" s="311"/>
      <c r="Z467" s="311"/>
      <c r="AA467" s="311"/>
      <c r="AB467" s="311"/>
      <c r="AD467" s="311"/>
      <c r="AE467" s="311"/>
      <c r="AF467" s="311"/>
      <c r="AG467" s="311"/>
      <c r="AH467" s="311"/>
      <c r="AI467" s="311"/>
      <c r="AJ467" s="311"/>
      <c r="AK467" s="311"/>
      <c r="AL467" s="311"/>
      <c r="AM467" s="311"/>
      <c r="AN467" s="311"/>
      <c r="AO467" s="311"/>
      <c r="AP467" s="311"/>
      <c r="AQ467" s="311"/>
      <c r="AR467" s="311"/>
      <c r="AS467" s="311"/>
      <c r="AT467" s="311"/>
      <c r="AU467" s="311"/>
      <c r="AV467" s="311"/>
      <c r="AW467" s="311"/>
      <c r="AX467" s="311"/>
      <c r="AY467" s="311"/>
      <c r="AZ467" s="311"/>
      <c r="BA467" s="311"/>
      <c r="BB467" s="311"/>
      <c r="BC467" s="311"/>
      <c r="BD467" s="311"/>
      <c r="BE467" s="311"/>
      <c r="BF467" s="311"/>
      <c r="BG467" s="311"/>
      <c r="BH467" s="311"/>
    </row>
    <row r="468" spans="6:60">
      <c r="F468" s="317"/>
      <c r="G468" s="311"/>
      <c r="H468" s="311"/>
      <c r="K468" s="317"/>
      <c r="L468" s="317"/>
      <c r="O468" s="311"/>
      <c r="P468" s="311"/>
      <c r="Q468" s="311"/>
      <c r="R468" s="311"/>
      <c r="S468" s="311"/>
      <c r="T468" s="311"/>
      <c r="U468" s="311"/>
      <c r="V468" s="311"/>
      <c r="X468" s="311"/>
      <c r="Y468" s="311"/>
      <c r="Z468" s="311"/>
      <c r="AA468" s="311"/>
      <c r="AB468" s="311"/>
      <c r="AD468" s="311"/>
      <c r="AE468" s="311"/>
      <c r="AF468" s="311"/>
      <c r="AG468" s="311"/>
      <c r="AH468" s="311"/>
      <c r="AI468" s="311"/>
      <c r="AJ468" s="311"/>
      <c r="AK468" s="311"/>
      <c r="AL468" s="311"/>
      <c r="AM468" s="311"/>
      <c r="AN468" s="311"/>
      <c r="AO468" s="311"/>
      <c r="AP468" s="311"/>
      <c r="AQ468" s="311"/>
      <c r="AR468" s="311"/>
      <c r="AS468" s="311"/>
      <c r="AT468" s="311"/>
      <c r="AU468" s="311"/>
      <c r="AV468" s="311"/>
      <c r="AW468" s="311"/>
      <c r="AX468" s="311"/>
      <c r="AY468" s="311"/>
      <c r="AZ468" s="311"/>
      <c r="BA468" s="311"/>
      <c r="BB468" s="311"/>
      <c r="BC468" s="311"/>
      <c r="BD468" s="311"/>
      <c r="BE468" s="311"/>
      <c r="BF468" s="311"/>
      <c r="BG468" s="311"/>
      <c r="BH468" s="311"/>
    </row>
    <row r="469" spans="6:60">
      <c r="F469" s="317"/>
      <c r="G469" s="311"/>
      <c r="H469" s="311"/>
      <c r="K469" s="317"/>
      <c r="L469" s="317"/>
      <c r="O469" s="311"/>
      <c r="P469" s="311"/>
      <c r="Q469" s="311"/>
      <c r="R469" s="311"/>
      <c r="S469" s="311"/>
      <c r="T469" s="311"/>
      <c r="U469" s="311"/>
      <c r="V469" s="311"/>
      <c r="X469" s="311"/>
      <c r="Y469" s="311"/>
      <c r="Z469" s="311"/>
      <c r="AA469" s="311"/>
      <c r="AB469" s="311"/>
      <c r="AD469" s="311"/>
      <c r="AE469" s="311"/>
      <c r="AF469" s="311"/>
      <c r="AG469" s="311"/>
      <c r="AH469" s="311"/>
      <c r="AI469" s="311"/>
      <c r="AJ469" s="311"/>
      <c r="AK469" s="311"/>
      <c r="AL469" s="311"/>
      <c r="AM469" s="311"/>
      <c r="AN469" s="311"/>
      <c r="AO469" s="311"/>
      <c r="AP469" s="311"/>
      <c r="AQ469" s="311"/>
      <c r="AR469" s="311"/>
      <c r="AS469" s="311"/>
      <c r="AT469" s="311"/>
      <c r="AU469" s="311"/>
      <c r="AV469" s="311"/>
      <c r="AW469" s="311"/>
      <c r="AX469" s="311"/>
      <c r="AY469" s="311"/>
      <c r="AZ469" s="311"/>
      <c r="BA469" s="311"/>
      <c r="BB469" s="311"/>
      <c r="BC469" s="311"/>
      <c r="BD469" s="311"/>
      <c r="BE469" s="311"/>
      <c r="BF469" s="311"/>
      <c r="BG469" s="311"/>
      <c r="BH469" s="311"/>
    </row>
    <row r="470" spans="6:60">
      <c r="F470" s="317"/>
      <c r="G470" s="311"/>
      <c r="H470" s="311"/>
      <c r="K470" s="317"/>
      <c r="L470" s="317"/>
      <c r="O470" s="311"/>
      <c r="P470" s="311"/>
      <c r="Q470" s="311"/>
      <c r="R470" s="311"/>
      <c r="S470" s="311"/>
      <c r="T470" s="311"/>
      <c r="U470" s="311"/>
      <c r="V470" s="311"/>
      <c r="X470" s="311"/>
      <c r="Y470" s="311"/>
      <c r="Z470" s="311"/>
      <c r="AA470" s="311"/>
      <c r="AB470" s="311"/>
      <c r="AD470" s="311"/>
      <c r="AE470" s="311"/>
      <c r="AF470" s="311"/>
      <c r="AG470" s="311"/>
      <c r="AH470" s="311"/>
      <c r="AI470" s="311"/>
      <c r="AJ470" s="311"/>
      <c r="AK470" s="311"/>
      <c r="AL470" s="311"/>
      <c r="AM470" s="311"/>
      <c r="AN470" s="311"/>
      <c r="AO470" s="311"/>
      <c r="AP470" s="311"/>
      <c r="AQ470" s="311"/>
      <c r="AR470" s="311"/>
      <c r="AS470" s="311"/>
      <c r="AT470" s="311"/>
      <c r="AU470" s="311"/>
      <c r="AV470" s="311"/>
      <c r="AW470" s="311"/>
      <c r="AX470" s="311"/>
      <c r="AY470" s="311"/>
      <c r="AZ470" s="311"/>
      <c r="BA470" s="311"/>
      <c r="BB470" s="311"/>
      <c r="BC470" s="311"/>
      <c r="BD470" s="311"/>
      <c r="BE470" s="311"/>
      <c r="BF470" s="311"/>
      <c r="BG470" s="311"/>
      <c r="BH470" s="311"/>
    </row>
    <row r="471" spans="6:60">
      <c r="F471" s="317"/>
      <c r="G471" s="311"/>
      <c r="H471" s="311"/>
      <c r="K471" s="317"/>
      <c r="L471" s="317"/>
      <c r="O471" s="311"/>
      <c r="P471" s="311"/>
      <c r="Q471" s="311"/>
      <c r="R471" s="311"/>
      <c r="S471" s="311"/>
      <c r="T471" s="311"/>
      <c r="U471" s="311"/>
      <c r="V471" s="311"/>
      <c r="X471" s="311"/>
      <c r="Y471" s="311"/>
      <c r="Z471" s="311"/>
      <c r="AA471" s="311"/>
      <c r="AB471" s="311"/>
      <c r="AD471" s="311"/>
      <c r="AE471" s="311"/>
      <c r="AF471" s="311"/>
      <c r="AG471" s="311"/>
      <c r="AH471" s="311"/>
      <c r="AI471" s="311"/>
      <c r="AJ471" s="311"/>
      <c r="AK471" s="311"/>
      <c r="AL471" s="311"/>
      <c r="AM471" s="311"/>
      <c r="AN471" s="311"/>
      <c r="AO471" s="311"/>
      <c r="AP471" s="311"/>
      <c r="AQ471" s="311"/>
      <c r="AR471" s="311"/>
      <c r="AS471" s="311"/>
      <c r="AT471" s="311"/>
      <c r="AU471" s="311"/>
      <c r="AV471" s="311"/>
      <c r="AW471" s="311"/>
      <c r="AX471" s="311"/>
      <c r="AY471" s="311"/>
      <c r="AZ471" s="311"/>
      <c r="BA471" s="311"/>
      <c r="BB471" s="311"/>
      <c r="BC471" s="311"/>
      <c r="BD471" s="311"/>
      <c r="BE471" s="311"/>
      <c r="BF471" s="311"/>
      <c r="BG471" s="311"/>
      <c r="BH471" s="311"/>
    </row>
    <row r="472" spans="6:60">
      <c r="F472" s="317"/>
      <c r="G472" s="311"/>
      <c r="H472" s="311"/>
      <c r="K472" s="317"/>
      <c r="L472" s="317"/>
      <c r="O472" s="311"/>
      <c r="P472" s="311"/>
      <c r="Q472" s="311"/>
      <c r="R472" s="311"/>
      <c r="S472" s="311"/>
      <c r="T472" s="311"/>
      <c r="U472" s="311"/>
      <c r="V472" s="311"/>
      <c r="X472" s="311"/>
      <c r="Y472" s="311"/>
      <c r="Z472" s="311"/>
      <c r="AA472" s="311"/>
      <c r="AB472" s="311"/>
      <c r="AD472" s="311"/>
      <c r="AE472" s="311"/>
      <c r="AF472" s="311"/>
      <c r="AG472" s="311"/>
      <c r="AH472" s="311"/>
      <c r="AI472" s="311"/>
      <c r="AJ472" s="311"/>
      <c r="AK472" s="311"/>
      <c r="AL472" s="311"/>
      <c r="AM472" s="311"/>
      <c r="AN472" s="311"/>
      <c r="AO472" s="311"/>
      <c r="AP472" s="311"/>
      <c r="AQ472" s="311"/>
      <c r="AR472" s="311"/>
      <c r="AS472" s="311"/>
      <c r="AT472" s="311"/>
      <c r="AU472" s="311"/>
      <c r="AV472" s="311"/>
      <c r="AW472" s="311"/>
      <c r="AX472" s="311"/>
      <c r="AY472" s="311"/>
      <c r="AZ472" s="311"/>
      <c r="BA472" s="311"/>
      <c r="BB472" s="311"/>
      <c r="BC472" s="311"/>
      <c r="BD472" s="311"/>
      <c r="BE472" s="311"/>
      <c r="BF472" s="311"/>
      <c r="BG472" s="311"/>
      <c r="BH472" s="311"/>
    </row>
    <row r="473" spans="6:60">
      <c r="F473" s="317"/>
      <c r="G473" s="311"/>
      <c r="H473" s="311"/>
      <c r="K473" s="317"/>
      <c r="L473" s="317"/>
      <c r="O473" s="311"/>
      <c r="P473" s="311"/>
      <c r="Q473" s="311"/>
      <c r="R473" s="311"/>
      <c r="S473" s="311"/>
      <c r="T473" s="311"/>
      <c r="U473" s="311"/>
      <c r="V473" s="311"/>
      <c r="X473" s="311"/>
      <c r="Y473" s="311"/>
      <c r="Z473" s="311"/>
      <c r="AA473" s="311"/>
      <c r="AB473" s="311"/>
      <c r="AD473" s="311"/>
      <c r="AE473" s="311"/>
      <c r="AF473" s="311"/>
      <c r="AG473" s="311"/>
      <c r="AH473" s="311"/>
      <c r="AI473" s="311"/>
      <c r="AJ473" s="311"/>
      <c r="AK473" s="311"/>
      <c r="AL473" s="311"/>
      <c r="AM473" s="311"/>
      <c r="AN473" s="311"/>
      <c r="AO473" s="311"/>
      <c r="AP473" s="311"/>
      <c r="AQ473" s="311"/>
      <c r="AR473" s="311"/>
      <c r="AS473" s="311"/>
      <c r="AT473" s="311"/>
      <c r="AU473" s="311"/>
      <c r="AV473" s="311"/>
      <c r="AW473" s="311"/>
      <c r="AX473" s="311"/>
      <c r="AY473" s="311"/>
      <c r="AZ473" s="311"/>
      <c r="BA473" s="311"/>
      <c r="BB473" s="311"/>
      <c r="BC473" s="311"/>
      <c r="BD473" s="311"/>
      <c r="BE473" s="311"/>
      <c r="BF473" s="311"/>
      <c r="BG473" s="311"/>
      <c r="BH473" s="311"/>
    </row>
    <row r="474" spans="6:60">
      <c r="F474" s="317"/>
      <c r="G474" s="311"/>
      <c r="H474" s="311"/>
      <c r="K474" s="317"/>
      <c r="L474" s="317"/>
      <c r="O474" s="311"/>
      <c r="P474" s="311"/>
      <c r="Q474" s="311"/>
      <c r="R474" s="311"/>
      <c r="S474" s="311"/>
      <c r="T474" s="311"/>
      <c r="U474" s="311"/>
      <c r="V474" s="311"/>
      <c r="X474" s="311"/>
      <c r="Y474" s="311"/>
      <c r="Z474" s="311"/>
      <c r="AA474" s="311"/>
      <c r="AB474" s="311"/>
      <c r="AD474" s="311"/>
      <c r="AE474" s="311"/>
      <c r="AF474" s="311"/>
      <c r="AG474" s="311"/>
      <c r="AH474" s="311"/>
      <c r="AI474" s="311"/>
      <c r="AJ474" s="311"/>
      <c r="AK474" s="311"/>
      <c r="AL474" s="311"/>
      <c r="AM474" s="311"/>
      <c r="AN474" s="311"/>
      <c r="AO474" s="311"/>
      <c r="AP474" s="311"/>
      <c r="AQ474" s="311"/>
      <c r="AR474" s="311"/>
      <c r="AS474" s="311"/>
      <c r="AT474" s="311"/>
      <c r="AU474" s="311"/>
      <c r="AV474" s="311"/>
      <c r="AW474" s="311"/>
      <c r="AX474" s="311"/>
      <c r="AY474" s="311"/>
      <c r="AZ474" s="311"/>
      <c r="BA474" s="311"/>
      <c r="BB474" s="311"/>
      <c r="BC474" s="311"/>
      <c r="BD474" s="311"/>
      <c r="BE474" s="311"/>
      <c r="BF474" s="311"/>
      <c r="BG474" s="311"/>
      <c r="BH474" s="311"/>
    </row>
    <row r="475" spans="6:60">
      <c r="F475" s="317"/>
      <c r="G475" s="311"/>
      <c r="H475" s="311"/>
      <c r="K475" s="317"/>
      <c r="L475" s="317"/>
      <c r="O475" s="311"/>
      <c r="P475" s="311"/>
      <c r="Q475" s="311"/>
      <c r="R475" s="311"/>
      <c r="S475" s="311"/>
      <c r="T475" s="311"/>
      <c r="U475" s="311"/>
      <c r="V475" s="311"/>
      <c r="X475" s="311"/>
      <c r="Y475" s="311"/>
      <c r="Z475" s="311"/>
      <c r="AA475" s="311"/>
      <c r="AB475" s="311"/>
      <c r="AD475" s="311"/>
      <c r="AE475" s="311"/>
      <c r="AF475" s="311"/>
      <c r="AG475" s="311"/>
      <c r="AH475" s="311"/>
      <c r="AI475" s="311"/>
      <c r="AJ475" s="311"/>
      <c r="AK475" s="311"/>
      <c r="AL475" s="311"/>
      <c r="AM475" s="311"/>
      <c r="AN475" s="311"/>
      <c r="AO475" s="311"/>
      <c r="AP475" s="311"/>
      <c r="AQ475" s="311"/>
      <c r="AR475" s="311"/>
      <c r="AS475" s="311"/>
      <c r="AT475" s="311"/>
      <c r="AU475" s="311"/>
      <c r="AV475" s="311"/>
      <c r="AW475" s="311"/>
      <c r="AX475" s="311"/>
      <c r="AY475" s="311"/>
      <c r="AZ475" s="311"/>
      <c r="BA475" s="311"/>
      <c r="BB475" s="311"/>
      <c r="BC475" s="311"/>
      <c r="BD475" s="311"/>
      <c r="BE475" s="311"/>
      <c r="BF475" s="311"/>
      <c r="BG475" s="311"/>
      <c r="BH475" s="311"/>
    </row>
    <row r="476" spans="6:60">
      <c r="F476" s="317"/>
      <c r="G476" s="311"/>
      <c r="H476" s="311"/>
      <c r="K476" s="317"/>
      <c r="L476" s="317"/>
      <c r="O476" s="311"/>
      <c r="P476" s="311"/>
      <c r="Q476" s="311"/>
      <c r="R476" s="311"/>
      <c r="S476" s="311"/>
      <c r="T476" s="311"/>
      <c r="U476" s="311"/>
      <c r="V476" s="311"/>
      <c r="X476" s="311"/>
      <c r="Y476" s="311"/>
      <c r="Z476" s="311"/>
      <c r="AA476" s="311"/>
      <c r="AB476" s="311"/>
      <c r="AD476" s="311"/>
      <c r="AE476" s="311"/>
      <c r="AF476" s="311"/>
      <c r="AG476" s="311"/>
      <c r="AH476" s="311"/>
      <c r="AI476" s="311"/>
      <c r="AJ476" s="311"/>
      <c r="AK476" s="311"/>
      <c r="AL476" s="311"/>
      <c r="AM476" s="311"/>
      <c r="AN476" s="311"/>
      <c r="AO476" s="311"/>
      <c r="AP476" s="311"/>
      <c r="AQ476" s="311"/>
      <c r="AR476" s="311"/>
      <c r="AS476" s="311"/>
      <c r="AT476" s="311"/>
      <c r="AU476" s="311"/>
      <c r="AV476" s="311"/>
      <c r="AW476" s="311"/>
      <c r="AX476" s="311"/>
      <c r="AY476" s="311"/>
      <c r="AZ476" s="311"/>
      <c r="BA476" s="311"/>
      <c r="BB476" s="311"/>
      <c r="BC476" s="311"/>
      <c r="BD476" s="311"/>
      <c r="BE476" s="311"/>
      <c r="BF476" s="311"/>
      <c r="BG476" s="311"/>
      <c r="BH476" s="311"/>
    </row>
    <row r="477" spans="6:60">
      <c r="F477" s="317"/>
      <c r="G477" s="311"/>
      <c r="H477" s="311"/>
      <c r="K477" s="317"/>
      <c r="L477" s="317"/>
      <c r="O477" s="311"/>
      <c r="P477" s="311"/>
      <c r="Q477" s="311"/>
      <c r="R477" s="311"/>
      <c r="S477" s="311"/>
      <c r="T477" s="311"/>
      <c r="U477" s="311"/>
      <c r="V477" s="311"/>
      <c r="X477" s="311"/>
      <c r="Y477" s="311"/>
      <c r="Z477" s="311"/>
      <c r="AA477" s="311"/>
      <c r="AB477" s="311"/>
      <c r="AD477" s="311"/>
      <c r="AE477" s="311"/>
      <c r="AF477" s="311"/>
      <c r="AG477" s="311"/>
      <c r="AH477" s="311"/>
      <c r="AI477" s="311"/>
      <c r="AJ477" s="311"/>
      <c r="AK477" s="311"/>
      <c r="AL477" s="311"/>
      <c r="AM477" s="311"/>
      <c r="AN477" s="311"/>
      <c r="AO477" s="311"/>
      <c r="AP477" s="311"/>
      <c r="AQ477" s="311"/>
      <c r="AR477" s="311"/>
      <c r="AS477" s="311"/>
      <c r="AT477" s="311"/>
      <c r="AU477" s="311"/>
      <c r="AV477" s="311"/>
      <c r="AW477" s="311"/>
      <c r="AX477" s="311"/>
      <c r="AY477" s="311"/>
      <c r="AZ477" s="311"/>
      <c r="BA477" s="311"/>
      <c r="BB477" s="311"/>
      <c r="BC477" s="311"/>
      <c r="BD477" s="311"/>
      <c r="BE477" s="311"/>
      <c r="BF477" s="311"/>
      <c r="BG477" s="311"/>
      <c r="BH477" s="311"/>
    </row>
    <row r="478" spans="6:60">
      <c r="F478" s="317"/>
      <c r="G478" s="311"/>
      <c r="H478" s="311"/>
      <c r="K478" s="317"/>
      <c r="L478" s="317"/>
      <c r="O478" s="311"/>
      <c r="P478" s="311"/>
      <c r="Q478" s="311"/>
      <c r="R478" s="311"/>
      <c r="S478" s="311"/>
      <c r="T478" s="311"/>
      <c r="U478" s="311"/>
      <c r="V478" s="311"/>
      <c r="X478" s="311"/>
      <c r="Y478" s="311"/>
      <c r="Z478" s="311"/>
      <c r="AA478" s="311"/>
      <c r="AB478" s="311"/>
      <c r="AD478" s="311"/>
      <c r="AE478" s="311"/>
      <c r="AF478" s="311"/>
      <c r="AG478" s="311"/>
      <c r="AH478" s="311"/>
      <c r="AI478" s="311"/>
      <c r="AJ478" s="311"/>
      <c r="AK478" s="311"/>
      <c r="AL478" s="311"/>
      <c r="AM478" s="311"/>
      <c r="AN478" s="311"/>
      <c r="AO478" s="311"/>
      <c r="AP478" s="311"/>
      <c r="AQ478" s="311"/>
      <c r="AR478" s="311"/>
      <c r="AS478" s="311"/>
      <c r="AT478" s="311"/>
      <c r="AU478" s="311"/>
      <c r="AV478" s="311"/>
      <c r="AW478" s="311"/>
      <c r="AX478" s="311"/>
      <c r="AY478" s="311"/>
      <c r="AZ478" s="311"/>
      <c r="BA478" s="311"/>
      <c r="BB478" s="311"/>
      <c r="BC478" s="311"/>
      <c r="BD478" s="311"/>
      <c r="BE478" s="311"/>
      <c r="BF478" s="311"/>
      <c r="BG478" s="311"/>
      <c r="BH478" s="311"/>
    </row>
    <row r="479" spans="6:60">
      <c r="F479" s="317"/>
      <c r="G479" s="311"/>
      <c r="H479" s="311"/>
      <c r="K479" s="317"/>
      <c r="L479" s="317"/>
      <c r="O479" s="311"/>
      <c r="P479" s="311"/>
      <c r="Q479" s="311"/>
      <c r="R479" s="311"/>
      <c r="S479" s="311"/>
      <c r="T479" s="311"/>
      <c r="U479" s="311"/>
      <c r="V479" s="311"/>
      <c r="X479" s="311"/>
      <c r="Y479" s="311"/>
      <c r="Z479" s="311"/>
      <c r="AA479" s="311"/>
      <c r="AB479" s="311"/>
      <c r="AD479" s="311"/>
      <c r="AE479" s="311"/>
      <c r="AF479" s="311"/>
      <c r="AG479" s="311"/>
      <c r="AH479" s="311"/>
      <c r="AI479" s="311"/>
      <c r="AJ479" s="311"/>
      <c r="AK479" s="311"/>
      <c r="AL479" s="311"/>
      <c r="AM479" s="311"/>
      <c r="AN479" s="311"/>
      <c r="AO479" s="311"/>
      <c r="AP479" s="311"/>
      <c r="AQ479" s="311"/>
      <c r="AR479" s="311"/>
      <c r="AS479" s="311"/>
      <c r="AT479" s="311"/>
      <c r="AU479" s="311"/>
      <c r="AV479" s="311"/>
      <c r="AW479" s="311"/>
      <c r="AX479" s="311"/>
      <c r="AY479" s="311"/>
      <c r="AZ479" s="311"/>
      <c r="BA479" s="311"/>
      <c r="BB479" s="311"/>
      <c r="BC479" s="311"/>
      <c r="BD479" s="311"/>
      <c r="BE479" s="311"/>
      <c r="BF479" s="311"/>
      <c r="BG479" s="311"/>
      <c r="BH479" s="311"/>
    </row>
    <row r="480" spans="6:60">
      <c r="F480" s="317"/>
      <c r="G480" s="311"/>
      <c r="H480" s="311"/>
      <c r="K480" s="317"/>
      <c r="L480" s="317"/>
      <c r="O480" s="311"/>
      <c r="P480" s="311"/>
      <c r="Q480" s="311"/>
      <c r="R480" s="311"/>
      <c r="S480" s="311"/>
      <c r="T480" s="311"/>
      <c r="U480" s="311"/>
      <c r="V480" s="311"/>
      <c r="X480" s="311"/>
      <c r="Y480" s="311"/>
      <c r="Z480" s="311"/>
      <c r="AA480" s="311"/>
      <c r="AB480" s="311"/>
      <c r="AD480" s="311"/>
      <c r="AE480" s="311"/>
      <c r="AF480" s="311"/>
      <c r="AG480" s="311"/>
      <c r="AH480" s="311"/>
      <c r="AI480" s="311"/>
      <c r="AJ480" s="311"/>
      <c r="AK480" s="311"/>
      <c r="AL480" s="311"/>
      <c r="AM480" s="311"/>
      <c r="AN480" s="311"/>
      <c r="AO480" s="311"/>
      <c r="AP480" s="311"/>
      <c r="AQ480" s="311"/>
      <c r="AR480" s="311"/>
      <c r="AS480" s="311"/>
      <c r="AT480" s="311"/>
      <c r="AU480" s="311"/>
      <c r="AV480" s="311"/>
      <c r="AW480" s="311"/>
      <c r="AX480" s="311"/>
      <c r="AY480" s="311"/>
      <c r="AZ480" s="311"/>
      <c r="BA480" s="311"/>
      <c r="BB480" s="311"/>
      <c r="BC480" s="311"/>
      <c r="BD480" s="311"/>
      <c r="BE480" s="311"/>
      <c r="BF480" s="311"/>
      <c r="BG480" s="311"/>
      <c r="BH480" s="311"/>
    </row>
    <row r="481" spans="6:60">
      <c r="F481" s="317"/>
      <c r="G481" s="311"/>
      <c r="H481" s="311"/>
      <c r="K481" s="317"/>
      <c r="L481" s="317"/>
      <c r="O481" s="311"/>
      <c r="P481" s="311"/>
      <c r="Q481" s="311"/>
      <c r="R481" s="311"/>
      <c r="S481" s="311"/>
      <c r="T481" s="311"/>
      <c r="U481" s="311"/>
      <c r="V481" s="311"/>
      <c r="X481" s="311"/>
      <c r="Y481" s="311"/>
      <c r="Z481" s="311"/>
      <c r="AA481" s="311"/>
      <c r="AB481" s="311"/>
      <c r="AD481" s="311"/>
      <c r="AE481" s="311"/>
      <c r="AF481" s="311"/>
      <c r="AG481" s="311"/>
      <c r="AH481" s="311"/>
      <c r="AI481" s="311"/>
      <c r="AJ481" s="311"/>
      <c r="AK481" s="311"/>
      <c r="AL481" s="311"/>
      <c r="AM481" s="311"/>
      <c r="AN481" s="311"/>
      <c r="AO481" s="311"/>
      <c r="AP481" s="311"/>
      <c r="AQ481" s="311"/>
      <c r="AR481" s="311"/>
      <c r="AS481" s="311"/>
      <c r="AT481" s="311"/>
      <c r="AU481" s="311"/>
      <c r="AV481" s="311"/>
      <c r="AW481" s="311"/>
      <c r="AX481" s="311"/>
      <c r="AY481" s="311"/>
      <c r="AZ481" s="311"/>
      <c r="BA481" s="311"/>
      <c r="BB481" s="311"/>
      <c r="BC481" s="311"/>
      <c r="BD481" s="311"/>
      <c r="BE481" s="311"/>
      <c r="BF481" s="311"/>
      <c r="BG481" s="311"/>
      <c r="BH481" s="311"/>
    </row>
    <row r="482" spans="6:60">
      <c r="F482" s="317"/>
      <c r="G482" s="311"/>
      <c r="H482" s="311"/>
      <c r="K482" s="317"/>
      <c r="L482" s="317"/>
      <c r="O482" s="311"/>
      <c r="P482" s="311"/>
      <c r="Q482" s="311"/>
      <c r="R482" s="311"/>
      <c r="S482" s="311"/>
      <c r="T482" s="311"/>
      <c r="U482" s="311"/>
      <c r="V482" s="311"/>
      <c r="X482" s="311"/>
      <c r="Y482" s="311"/>
      <c r="Z482" s="311"/>
      <c r="AA482" s="311"/>
      <c r="AB482" s="311"/>
      <c r="AD482" s="311"/>
      <c r="AE482" s="311"/>
      <c r="AF482" s="311"/>
      <c r="AG482" s="311"/>
      <c r="AH482" s="311"/>
      <c r="AI482" s="311"/>
      <c r="AJ482" s="311"/>
      <c r="AK482" s="311"/>
      <c r="AL482" s="311"/>
      <c r="AM482" s="311"/>
      <c r="AN482" s="311"/>
      <c r="AO482" s="311"/>
      <c r="AP482" s="311"/>
      <c r="AQ482" s="311"/>
      <c r="AR482" s="311"/>
      <c r="AS482" s="311"/>
      <c r="AT482" s="311"/>
      <c r="AU482" s="311"/>
      <c r="AV482" s="311"/>
      <c r="AW482" s="311"/>
      <c r="AX482" s="311"/>
      <c r="AY482" s="311"/>
      <c r="AZ482" s="311"/>
      <c r="BA482" s="311"/>
      <c r="BB482" s="311"/>
      <c r="BC482" s="311"/>
      <c r="BD482" s="311"/>
      <c r="BE482" s="311"/>
      <c r="BF482" s="311"/>
      <c r="BG482" s="311"/>
      <c r="BH482" s="311"/>
    </row>
    <row r="483" spans="6:60">
      <c r="F483" s="317"/>
      <c r="G483" s="311"/>
      <c r="H483" s="311"/>
      <c r="K483" s="317"/>
      <c r="L483" s="317"/>
      <c r="O483" s="311"/>
      <c r="P483" s="311"/>
      <c r="Q483" s="311"/>
      <c r="R483" s="311"/>
      <c r="S483" s="311"/>
      <c r="T483" s="311"/>
      <c r="U483" s="311"/>
      <c r="V483" s="311"/>
      <c r="X483" s="311"/>
      <c r="Y483" s="311"/>
      <c r="Z483" s="311"/>
      <c r="AA483" s="311"/>
      <c r="AB483" s="311"/>
      <c r="AD483" s="311"/>
      <c r="AE483" s="311"/>
      <c r="AF483" s="311"/>
      <c r="AG483" s="311"/>
      <c r="AH483" s="311"/>
      <c r="AI483" s="311"/>
      <c r="AJ483" s="311"/>
      <c r="AK483" s="311"/>
      <c r="AL483" s="311"/>
      <c r="AM483" s="311"/>
      <c r="AN483" s="311"/>
      <c r="AO483" s="311"/>
      <c r="AP483" s="311"/>
      <c r="AQ483" s="311"/>
      <c r="AR483" s="311"/>
      <c r="AS483" s="311"/>
      <c r="AT483" s="311"/>
      <c r="AU483" s="311"/>
      <c r="AV483" s="311"/>
      <c r="AW483" s="311"/>
      <c r="AX483" s="311"/>
      <c r="AY483" s="311"/>
      <c r="AZ483" s="311"/>
      <c r="BA483" s="311"/>
      <c r="BB483" s="311"/>
      <c r="BC483" s="311"/>
      <c r="BD483" s="311"/>
      <c r="BE483" s="311"/>
      <c r="BF483" s="311"/>
      <c r="BG483" s="311"/>
      <c r="BH483" s="311"/>
    </row>
    <row r="484" spans="6:60">
      <c r="F484" s="317"/>
      <c r="G484" s="311"/>
      <c r="H484" s="311"/>
      <c r="K484" s="317"/>
      <c r="L484" s="317"/>
      <c r="O484" s="311"/>
      <c r="P484" s="311"/>
      <c r="Q484" s="311"/>
      <c r="R484" s="311"/>
      <c r="S484" s="311"/>
      <c r="T484" s="311"/>
      <c r="U484" s="311"/>
      <c r="V484" s="311"/>
      <c r="X484" s="311"/>
      <c r="Y484" s="311"/>
      <c r="Z484" s="311"/>
      <c r="AA484" s="311"/>
      <c r="AB484" s="311"/>
      <c r="AD484" s="311"/>
      <c r="AE484" s="311"/>
      <c r="AF484" s="311"/>
      <c r="AG484" s="311"/>
      <c r="AH484" s="311"/>
      <c r="AI484" s="311"/>
      <c r="AJ484" s="311"/>
      <c r="AK484" s="311"/>
      <c r="AL484" s="311"/>
      <c r="AM484" s="311"/>
      <c r="AN484" s="311"/>
      <c r="AO484" s="311"/>
      <c r="AP484" s="311"/>
      <c r="AQ484" s="311"/>
      <c r="AR484" s="311"/>
      <c r="AS484" s="311"/>
      <c r="AT484" s="311"/>
      <c r="AU484" s="311"/>
      <c r="AV484" s="311"/>
      <c r="AW484" s="311"/>
      <c r="AX484" s="311"/>
      <c r="AY484" s="311"/>
      <c r="AZ484" s="311"/>
      <c r="BA484" s="311"/>
      <c r="BB484" s="311"/>
      <c r="BC484" s="311"/>
      <c r="BD484" s="311"/>
      <c r="BE484" s="311"/>
      <c r="BF484" s="311"/>
      <c r="BG484" s="311"/>
      <c r="BH484" s="311"/>
    </row>
    <row r="485" spans="6:60">
      <c r="F485" s="317"/>
      <c r="G485" s="311"/>
      <c r="H485" s="311"/>
      <c r="K485" s="317"/>
      <c r="L485" s="317"/>
      <c r="O485" s="311"/>
      <c r="P485" s="311"/>
      <c r="Q485" s="311"/>
      <c r="R485" s="311"/>
      <c r="S485" s="311"/>
      <c r="T485" s="311"/>
      <c r="U485" s="311"/>
      <c r="V485" s="311"/>
      <c r="X485" s="311"/>
      <c r="Y485" s="311"/>
      <c r="Z485" s="311"/>
      <c r="AA485" s="311"/>
      <c r="AB485" s="311"/>
      <c r="AD485" s="311"/>
      <c r="AE485" s="311"/>
      <c r="AF485" s="311"/>
      <c r="AG485" s="311"/>
      <c r="AH485" s="311"/>
      <c r="AI485" s="311"/>
      <c r="AJ485" s="311"/>
      <c r="AK485" s="311"/>
      <c r="AL485" s="311"/>
      <c r="AM485" s="311"/>
      <c r="AN485" s="311"/>
      <c r="AO485" s="311"/>
      <c r="AP485" s="311"/>
      <c r="AQ485" s="311"/>
      <c r="AR485" s="311"/>
      <c r="AS485" s="311"/>
      <c r="AT485" s="311"/>
      <c r="AU485" s="311"/>
      <c r="AV485" s="311"/>
      <c r="AW485" s="311"/>
      <c r="AX485" s="311"/>
      <c r="AY485" s="311"/>
      <c r="AZ485" s="311"/>
      <c r="BA485" s="311"/>
      <c r="BB485" s="311"/>
      <c r="BC485" s="311"/>
      <c r="BD485" s="311"/>
      <c r="BE485" s="311"/>
      <c r="BF485" s="311"/>
      <c r="BG485" s="311"/>
      <c r="BH485" s="311"/>
    </row>
    <row r="486" spans="6:60">
      <c r="F486" s="317"/>
      <c r="G486" s="311"/>
      <c r="H486" s="311"/>
      <c r="K486" s="317"/>
      <c r="L486" s="317"/>
      <c r="O486" s="311"/>
      <c r="P486" s="311"/>
      <c r="Q486" s="311"/>
      <c r="R486" s="311"/>
      <c r="S486" s="311"/>
      <c r="T486" s="311"/>
      <c r="U486" s="311"/>
      <c r="V486" s="311"/>
      <c r="X486" s="311"/>
      <c r="Y486" s="311"/>
      <c r="Z486" s="311"/>
      <c r="AA486" s="311"/>
      <c r="AB486" s="311"/>
      <c r="AD486" s="311"/>
      <c r="AE486" s="311"/>
      <c r="AF486" s="311"/>
      <c r="AG486" s="311"/>
      <c r="AH486" s="311"/>
      <c r="AI486" s="311"/>
      <c r="AJ486" s="311"/>
      <c r="AK486" s="311"/>
      <c r="AL486" s="311"/>
      <c r="AM486" s="311"/>
      <c r="AN486" s="311"/>
      <c r="AO486" s="311"/>
      <c r="AP486" s="311"/>
      <c r="AQ486" s="311"/>
      <c r="AR486" s="311"/>
      <c r="AS486" s="311"/>
      <c r="AT486" s="311"/>
      <c r="AU486" s="311"/>
      <c r="AV486" s="311"/>
      <c r="AW486" s="311"/>
      <c r="AX486" s="311"/>
      <c r="AY486" s="311"/>
      <c r="AZ486" s="311"/>
      <c r="BA486" s="311"/>
      <c r="BB486" s="311"/>
      <c r="BC486" s="311"/>
      <c r="BD486" s="311"/>
      <c r="BE486" s="311"/>
      <c r="BF486" s="311"/>
      <c r="BG486" s="311"/>
      <c r="BH486" s="311"/>
    </row>
    <row r="487" spans="6:60">
      <c r="F487" s="317"/>
      <c r="G487" s="311"/>
      <c r="H487" s="311"/>
      <c r="K487" s="317"/>
      <c r="L487" s="317"/>
      <c r="O487" s="311"/>
      <c r="P487" s="311"/>
      <c r="Q487" s="311"/>
      <c r="R487" s="311"/>
      <c r="S487" s="311"/>
      <c r="T487" s="311"/>
      <c r="U487" s="311"/>
      <c r="V487" s="311"/>
      <c r="X487" s="311"/>
      <c r="Y487" s="311"/>
      <c r="Z487" s="311"/>
      <c r="AA487" s="311"/>
      <c r="AB487" s="311"/>
      <c r="AD487" s="311"/>
      <c r="AE487" s="311"/>
      <c r="AF487" s="311"/>
      <c r="AG487" s="311"/>
      <c r="AH487" s="311"/>
      <c r="AI487" s="311"/>
      <c r="AJ487" s="311"/>
      <c r="AK487" s="311"/>
      <c r="AL487" s="311"/>
      <c r="AM487" s="311"/>
      <c r="AN487" s="311"/>
      <c r="AO487" s="311"/>
      <c r="AP487" s="311"/>
      <c r="AQ487" s="311"/>
      <c r="AR487" s="311"/>
      <c r="AS487" s="311"/>
      <c r="AT487" s="311"/>
      <c r="AU487" s="311"/>
      <c r="AV487" s="311"/>
      <c r="AW487" s="311"/>
      <c r="AX487" s="311"/>
      <c r="AY487" s="311"/>
      <c r="AZ487" s="311"/>
      <c r="BA487" s="311"/>
      <c r="BB487" s="311"/>
      <c r="BC487" s="311"/>
      <c r="BD487" s="311"/>
      <c r="BE487" s="311"/>
      <c r="BF487" s="311"/>
      <c r="BG487" s="311"/>
      <c r="BH487" s="311"/>
    </row>
    <row r="488" spans="6:60">
      <c r="F488" s="317"/>
      <c r="G488" s="311"/>
      <c r="H488" s="311"/>
      <c r="K488" s="317"/>
      <c r="L488" s="317"/>
      <c r="O488" s="311"/>
      <c r="P488" s="311"/>
      <c r="Q488" s="311"/>
      <c r="R488" s="311"/>
      <c r="S488" s="311"/>
      <c r="T488" s="311"/>
      <c r="U488" s="311"/>
      <c r="V488" s="311"/>
      <c r="X488" s="311"/>
      <c r="Y488" s="311"/>
      <c r="Z488" s="311"/>
      <c r="AA488" s="311"/>
      <c r="AB488" s="311"/>
      <c r="AD488" s="311"/>
      <c r="AE488" s="311"/>
      <c r="AF488" s="311"/>
      <c r="AG488" s="311"/>
      <c r="AH488" s="311"/>
      <c r="AI488" s="311"/>
      <c r="AJ488" s="311"/>
      <c r="AK488" s="311"/>
      <c r="AL488" s="311"/>
      <c r="AM488" s="311"/>
      <c r="AN488" s="311"/>
      <c r="AO488" s="311"/>
      <c r="AP488" s="311"/>
      <c r="AQ488" s="311"/>
      <c r="AR488" s="311"/>
      <c r="AS488" s="311"/>
      <c r="AT488" s="311"/>
      <c r="AU488" s="311"/>
      <c r="AV488" s="311"/>
      <c r="AW488" s="311"/>
      <c r="AX488" s="311"/>
      <c r="AY488" s="311"/>
      <c r="AZ488" s="311"/>
      <c r="BA488" s="311"/>
      <c r="BB488" s="311"/>
      <c r="BC488" s="311"/>
      <c r="BD488" s="311"/>
      <c r="BE488" s="311"/>
      <c r="BF488" s="311"/>
      <c r="BG488" s="311"/>
      <c r="BH488" s="311"/>
    </row>
    <row r="489" spans="6:60">
      <c r="F489" s="317"/>
      <c r="G489" s="311"/>
      <c r="H489" s="311"/>
      <c r="K489" s="317"/>
      <c r="L489" s="317"/>
      <c r="O489" s="311"/>
      <c r="P489" s="311"/>
      <c r="Q489" s="311"/>
      <c r="R489" s="311"/>
      <c r="S489" s="311"/>
      <c r="T489" s="311"/>
      <c r="U489" s="311"/>
      <c r="V489" s="311"/>
      <c r="X489" s="311"/>
      <c r="Y489" s="311"/>
      <c r="Z489" s="311"/>
      <c r="AA489" s="311"/>
      <c r="AB489" s="311"/>
      <c r="AD489" s="311"/>
      <c r="AE489" s="311"/>
      <c r="AF489" s="311"/>
      <c r="AG489" s="311"/>
      <c r="AH489" s="311"/>
      <c r="AI489" s="311"/>
      <c r="AJ489" s="311"/>
      <c r="AK489" s="311"/>
      <c r="AL489" s="311"/>
      <c r="AM489" s="311"/>
      <c r="AN489" s="311"/>
      <c r="AO489" s="311"/>
      <c r="AP489" s="311"/>
      <c r="AQ489" s="311"/>
      <c r="AR489" s="311"/>
      <c r="AS489" s="311"/>
      <c r="AT489" s="311"/>
      <c r="AU489" s="311"/>
      <c r="AV489" s="311"/>
      <c r="AW489" s="311"/>
      <c r="AX489" s="311"/>
      <c r="AY489" s="311"/>
      <c r="AZ489" s="311"/>
      <c r="BA489" s="311"/>
      <c r="BB489" s="311"/>
      <c r="BC489" s="311"/>
      <c r="BD489" s="311"/>
      <c r="BE489" s="311"/>
      <c r="BF489" s="311"/>
      <c r="BG489" s="311"/>
      <c r="BH489" s="311"/>
    </row>
    <row r="490" spans="6:60">
      <c r="F490" s="317"/>
      <c r="G490" s="311"/>
      <c r="H490" s="311"/>
      <c r="K490" s="317"/>
      <c r="L490" s="317"/>
      <c r="O490" s="311"/>
      <c r="P490" s="311"/>
      <c r="Q490" s="311"/>
      <c r="R490" s="311"/>
      <c r="S490" s="311"/>
      <c r="T490" s="311"/>
      <c r="U490" s="311"/>
      <c r="V490" s="311"/>
      <c r="X490" s="311"/>
      <c r="Y490" s="311"/>
      <c r="Z490" s="311"/>
      <c r="AA490" s="311"/>
      <c r="AB490" s="311"/>
      <c r="AD490" s="311"/>
      <c r="AE490" s="311"/>
      <c r="AF490" s="311"/>
      <c r="AG490" s="311"/>
      <c r="AH490" s="311"/>
      <c r="AI490" s="311"/>
      <c r="AJ490" s="311"/>
      <c r="AK490" s="311"/>
      <c r="AL490" s="311"/>
      <c r="AM490" s="311"/>
      <c r="AN490" s="311"/>
      <c r="AO490" s="311"/>
      <c r="AP490" s="311"/>
      <c r="AQ490" s="311"/>
      <c r="AR490" s="311"/>
      <c r="AS490" s="311"/>
      <c r="AT490" s="311"/>
      <c r="AU490" s="311"/>
      <c r="AV490" s="311"/>
      <c r="AW490" s="311"/>
      <c r="AX490" s="311"/>
      <c r="AY490" s="311"/>
      <c r="AZ490" s="311"/>
      <c r="BA490" s="311"/>
      <c r="BB490" s="311"/>
      <c r="BC490" s="311"/>
      <c r="BD490" s="311"/>
      <c r="BE490" s="311"/>
      <c r="BF490" s="311"/>
      <c r="BG490" s="311"/>
      <c r="BH490" s="311"/>
    </row>
    <row r="491" spans="6:60">
      <c r="F491" s="317"/>
      <c r="G491" s="311"/>
      <c r="H491" s="311"/>
      <c r="K491" s="317"/>
      <c r="L491" s="317"/>
      <c r="O491" s="311"/>
      <c r="P491" s="311"/>
      <c r="Q491" s="311"/>
      <c r="R491" s="311"/>
      <c r="S491" s="311"/>
      <c r="T491" s="311"/>
      <c r="U491" s="311"/>
      <c r="V491" s="311"/>
      <c r="X491" s="311"/>
      <c r="Y491" s="311"/>
      <c r="Z491" s="311"/>
      <c r="AA491" s="311"/>
      <c r="AB491" s="311"/>
      <c r="AD491" s="311"/>
      <c r="AE491" s="311"/>
      <c r="AF491" s="311"/>
      <c r="AG491" s="311"/>
      <c r="AH491" s="311"/>
      <c r="AI491" s="311"/>
      <c r="AJ491" s="311"/>
      <c r="AK491" s="311"/>
      <c r="AL491" s="311"/>
      <c r="AM491" s="311"/>
      <c r="AN491" s="311"/>
      <c r="AO491" s="311"/>
      <c r="AP491" s="311"/>
      <c r="AQ491" s="311"/>
      <c r="AR491" s="311"/>
      <c r="AS491" s="311"/>
      <c r="AT491" s="311"/>
      <c r="AU491" s="311"/>
      <c r="AV491" s="311"/>
      <c r="AW491" s="311"/>
      <c r="AX491" s="311"/>
      <c r="AY491" s="311"/>
      <c r="AZ491" s="311"/>
      <c r="BA491" s="311"/>
      <c r="BB491" s="311"/>
      <c r="BC491" s="311"/>
      <c r="BD491" s="311"/>
      <c r="BE491" s="311"/>
      <c r="BF491" s="311"/>
      <c r="BG491" s="311"/>
      <c r="BH491" s="311"/>
    </row>
    <row r="492" spans="6:60">
      <c r="F492" s="317"/>
      <c r="G492" s="311"/>
      <c r="H492" s="311"/>
      <c r="K492" s="317"/>
      <c r="L492" s="317"/>
      <c r="O492" s="311"/>
      <c r="P492" s="311"/>
      <c r="Q492" s="311"/>
      <c r="R492" s="311"/>
      <c r="S492" s="311"/>
      <c r="T492" s="311"/>
      <c r="U492" s="311"/>
      <c r="V492" s="311"/>
      <c r="X492" s="311"/>
      <c r="Y492" s="311"/>
      <c r="Z492" s="311"/>
      <c r="AA492" s="311"/>
      <c r="AB492" s="311"/>
      <c r="AD492" s="311"/>
      <c r="AE492" s="311"/>
      <c r="AF492" s="311"/>
      <c r="AG492" s="311"/>
      <c r="AH492" s="311"/>
      <c r="AI492" s="311"/>
      <c r="AJ492" s="311"/>
      <c r="AK492" s="311"/>
      <c r="AL492" s="311"/>
      <c r="AM492" s="311"/>
      <c r="AN492" s="311"/>
      <c r="AO492" s="311"/>
      <c r="AP492" s="311"/>
      <c r="AQ492" s="311"/>
      <c r="AR492" s="311"/>
      <c r="AS492" s="311"/>
      <c r="AT492" s="311"/>
      <c r="AU492" s="311"/>
      <c r="AV492" s="311"/>
      <c r="AW492" s="311"/>
      <c r="AX492" s="311"/>
      <c r="AY492" s="311"/>
      <c r="AZ492" s="311"/>
      <c r="BA492" s="311"/>
      <c r="BB492" s="311"/>
      <c r="BC492" s="311"/>
      <c r="BD492" s="311"/>
      <c r="BE492" s="311"/>
      <c r="BF492" s="311"/>
      <c r="BG492" s="311"/>
      <c r="BH492" s="311"/>
    </row>
    <row r="493" spans="6:60">
      <c r="F493" s="317"/>
      <c r="G493" s="311"/>
      <c r="H493" s="311"/>
      <c r="K493" s="317"/>
      <c r="L493" s="317"/>
      <c r="O493" s="311"/>
      <c r="P493" s="311"/>
      <c r="Q493" s="311"/>
      <c r="R493" s="311"/>
      <c r="S493" s="311"/>
      <c r="T493" s="311"/>
      <c r="U493" s="311"/>
      <c r="V493" s="311"/>
      <c r="X493" s="311"/>
      <c r="Y493" s="311"/>
      <c r="Z493" s="311"/>
      <c r="AA493" s="311"/>
      <c r="AB493" s="311"/>
      <c r="AD493" s="311"/>
      <c r="AE493" s="311"/>
      <c r="AF493" s="311"/>
      <c r="AG493" s="311"/>
      <c r="AH493" s="311"/>
      <c r="AI493" s="311"/>
      <c r="AJ493" s="311"/>
      <c r="AK493" s="311"/>
      <c r="AL493" s="311"/>
      <c r="AM493" s="311"/>
      <c r="AN493" s="311"/>
      <c r="AO493" s="311"/>
      <c r="AP493" s="311"/>
      <c r="AQ493" s="311"/>
      <c r="AR493" s="311"/>
      <c r="AS493" s="311"/>
      <c r="AT493" s="311"/>
      <c r="AU493" s="311"/>
      <c r="AV493" s="311"/>
      <c r="AW493" s="311"/>
      <c r="AX493" s="311"/>
      <c r="AY493" s="311"/>
      <c r="AZ493" s="311"/>
      <c r="BA493" s="311"/>
      <c r="BB493" s="311"/>
      <c r="BC493" s="311"/>
      <c r="BD493" s="311"/>
      <c r="BE493" s="311"/>
      <c r="BF493" s="311"/>
      <c r="BG493" s="311"/>
      <c r="BH493" s="311"/>
    </row>
    <row r="494" spans="6:60">
      <c r="F494" s="317"/>
      <c r="G494" s="311"/>
      <c r="H494" s="311"/>
      <c r="K494" s="317"/>
      <c r="L494" s="317"/>
      <c r="O494" s="311"/>
      <c r="P494" s="311"/>
      <c r="Q494" s="311"/>
      <c r="R494" s="311"/>
      <c r="S494" s="311"/>
      <c r="T494" s="311"/>
      <c r="U494" s="311"/>
      <c r="V494" s="311"/>
      <c r="X494" s="311"/>
      <c r="Y494" s="311"/>
      <c r="Z494" s="311"/>
      <c r="AA494" s="311"/>
      <c r="AB494" s="311"/>
      <c r="AD494" s="311"/>
      <c r="AE494" s="311"/>
      <c r="AF494" s="311"/>
      <c r="AG494" s="311"/>
      <c r="AH494" s="311"/>
      <c r="AI494" s="311"/>
      <c r="AJ494" s="311"/>
      <c r="AK494" s="311"/>
      <c r="AL494" s="311"/>
      <c r="AM494" s="311"/>
      <c r="AN494" s="311"/>
      <c r="AO494" s="311"/>
      <c r="AP494" s="311"/>
      <c r="AQ494" s="311"/>
      <c r="AR494" s="311"/>
      <c r="AS494" s="311"/>
      <c r="AT494" s="311"/>
      <c r="AU494" s="311"/>
      <c r="AV494" s="311"/>
      <c r="AW494" s="311"/>
      <c r="AX494" s="311"/>
      <c r="AY494" s="311"/>
      <c r="AZ494" s="311"/>
      <c r="BA494" s="311"/>
      <c r="BB494" s="311"/>
      <c r="BC494" s="311"/>
      <c r="BD494" s="311"/>
      <c r="BE494" s="311"/>
      <c r="BF494" s="311"/>
      <c r="BG494" s="311"/>
      <c r="BH494" s="311"/>
    </row>
    <row r="495" spans="6:60">
      <c r="F495" s="317"/>
      <c r="G495" s="311"/>
      <c r="H495" s="311"/>
      <c r="K495" s="317"/>
      <c r="L495" s="317"/>
      <c r="O495" s="311"/>
      <c r="P495" s="311"/>
      <c r="Q495" s="311"/>
      <c r="R495" s="311"/>
      <c r="S495" s="311"/>
      <c r="T495" s="311"/>
      <c r="U495" s="311"/>
      <c r="V495" s="311"/>
      <c r="X495" s="311"/>
      <c r="Y495" s="311"/>
      <c r="Z495" s="311"/>
      <c r="AA495" s="311"/>
      <c r="AB495" s="311"/>
      <c r="AD495" s="311"/>
      <c r="AE495" s="311"/>
      <c r="AF495" s="311"/>
      <c r="AG495" s="311"/>
      <c r="AH495" s="311"/>
      <c r="AI495" s="311"/>
      <c r="AJ495" s="311"/>
      <c r="AK495" s="311"/>
      <c r="AL495" s="311"/>
      <c r="AM495" s="311"/>
      <c r="AN495" s="311"/>
      <c r="AO495" s="311"/>
      <c r="AP495" s="311"/>
      <c r="AQ495" s="311"/>
      <c r="AR495" s="311"/>
      <c r="AS495" s="311"/>
      <c r="AT495" s="311"/>
      <c r="AU495" s="311"/>
      <c r="AV495" s="311"/>
      <c r="AW495" s="311"/>
      <c r="AX495" s="311"/>
      <c r="AY495" s="311"/>
      <c r="AZ495" s="311"/>
      <c r="BA495" s="311"/>
      <c r="BB495" s="311"/>
      <c r="BC495" s="311"/>
      <c r="BD495" s="311"/>
      <c r="BE495" s="311"/>
      <c r="BF495" s="311"/>
      <c r="BG495" s="311"/>
      <c r="BH495" s="311"/>
    </row>
    <row r="496" spans="6:60">
      <c r="F496" s="317"/>
      <c r="G496" s="311"/>
      <c r="H496" s="311"/>
      <c r="K496" s="317"/>
      <c r="L496" s="317"/>
      <c r="O496" s="311"/>
      <c r="P496" s="311"/>
      <c r="Q496" s="311"/>
      <c r="R496" s="311"/>
      <c r="S496" s="311"/>
      <c r="T496" s="311"/>
      <c r="U496" s="311"/>
      <c r="V496" s="311"/>
      <c r="X496" s="311"/>
      <c r="Y496" s="311"/>
      <c r="Z496" s="311"/>
      <c r="AA496" s="311"/>
      <c r="AB496" s="311"/>
      <c r="AD496" s="311"/>
      <c r="AE496" s="311"/>
      <c r="AF496" s="311"/>
      <c r="AG496" s="311"/>
      <c r="AH496" s="311"/>
      <c r="AI496" s="311"/>
      <c r="AJ496" s="311"/>
      <c r="AK496" s="311"/>
      <c r="AL496" s="311"/>
      <c r="AM496" s="311"/>
      <c r="AN496" s="311"/>
      <c r="AO496" s="311"/>
      <c r="AP496" s="311"/>
      <c r="AQ496" s="311"/>
      <c r="AR496" s="311"/>
      <c r="AS496" s="311"/>
      <c r="AT496" s="311"/>
      <c r="AU496" s="311"/>
      <c r="AV496" s="311"/>
      <c r="AW496" s="311"/>
      <c r="AX496" s="311"/>
      <c r="AY496" s="311"/>
      <c r="AZ496" s="311"/>
      <c r="BA496" s="311"/>
      <c r="BB496" s="311"/>
      <c r="BC496" s="311"/>
      <c r="BD496" s="311"/>
      <c r="BE496" s="311"/>
      <c r="BF496" s="311"/>
      <c r="BG496" s="311"/>
      <c r="BH496" s="311"/>
    </row>
    <row r="497" spans="6:60">
      <c r="F497" s="317"/>
      <c r="G497" s="311"/>
      <c r="H497" s="311"/>
      <c r="K497" s="317"/>
      <c r="L497" s="317"/>
      <c r="O497" s="311"/>
      <c r="P497" s="311"/>
      <c r="Q497" s="311"/>
      <c r="R497" s="311"/>
      <c r="S497" s="311"/>
      <c r="T497" s="311"/>
      <c r="U497" s="311"/>
      <c r="V497" s="311"/>
      <c r="X497" s="311"/>
      <c r="Y497" s="311"/>
      <c r="Z497" s="311"/>
      <c r="AA497" s="311"/>
      <c r="AB497" s="311"/>
      <c r="AD497" s="311"/>
      <c r="AE497" s="311"/>
      <c r="AF497" s="311"/>
      <c r="AG497" s="311"/>
      <c r="AH497" s="311"/>
      <c r="AI497" s="311"/>
      <c r="AJ497" s="311"/>
      <c r="AK497" s="311"/>
      <c r="AL497" s="311"/>
      <c r="AM497" s="311"/>
      <c r="AN497" s="311"/>
      <c r="AO497" s="311"/>
      <c r="AP497" s="311"/>
      <c r="AQ497" s="311"/>
      <c r="AR497" s="311"/>
      <c r="AS497" s="311"/>
      <c r="AT497" s="311"/>
      <c r="AU497" s="311"/>
      <c r="AV497" s="311"/>
      <c r="AW497" s="311"/>
      <c r="AX497" s="311"/>
      <c r="AY497" s="311"/>
      <c r="AZ497" s="311"/>
      <c r="BA497" s="311"/>
      <c r="BB497" s="311"/>
      <c r="BC497" s="311"/>
      <c r="BD497" s="311"/>
      <c r="BE497" s="311"/>
      <c r="BF497" s="311"/>
      <c r="BG497" s="311"/>
      <c r="BH497" s="311"/>
    </row>
    <row r="498" spans="6:60">
      <c r="F498" s="317"/>
      <c r="G498" s="311"/>
      <c r="H498" s="311"/>
      <c r="K498" s="317"/>
      <c r="L498" s="317"/>
      <c r="O498" s="311"/>
      <c r="P498" s="311"/>
      <c r="Q498" s="311"/>
      <c r="R498" s="311"/>
      <c r="S498" s="311"/>
      <c r="T498" s="311"/>
      <c r="U498" s="311"/>
      <c r="V498" s="311"/>
      <c r="X498" s="311"/>
      <c r="Y498" s="311"/>
      <c r="Z498" s="311"/>
      <c r="AA498" s="311"/>
      <c r="AB498" s="311"/>
      <c r="AD498" s="311"/>
      <c r="AE498" s="311"/>
      <c r="AF498" s="311"/>
      <c r="AG498" s="311"/>
      <c r="AH498" s="311"/>
      <c r="AI498" s="311"/>
      <c r="AJ498" s="311"/>
      <c r="AK498" s="311"/>
      <c r="AL498" s="311"/>
      <c r="AM498" s="311"/>
      <c r="AN498" s="311"/>
      <c r="AO498" s="311"/>
      <c r="AP498" s="311"/>
      <c r="AQ498" s="311"/>
      <c r="AR498" s="311"/>
      <c r="AS498" s="311"/>
      <c r="AT498" s="311"/>
      <c r="AU498" s="311"/>
      <c r="AV498" s="311"/>
      <c r="AW498" s="311"/>
      <c r="AX498" s="311"/>
      <c r="AY498" s="311"/>
      <c r="AZ498" s="311"/>
      <c r="BA498" s="311"/>
      <c r="BB498" s="311"/>
      <c r="BC498" s="311"/>
      <c r="BD498" s="311"/>
      <c r="BE498" s="311"/>
      <c r="BF498" s="311"/>
      <c r="BG498" s="311"/>
      <c r="BH498" s="311"/>
    </row>
    <row r="499" spans="6:60">
      <c r="F499" s="317"/>
      <c r="G499" s="311"/>
      <c r="H499" s="311"/>
      <c r="K499" s="317"/>
      <c r="L499" s="317"/>
      <c r="O499" s="311"/>
      <c r="P499" s="311"/>
      <c r="Q499" s="311"/>
      <c r="R499" s="311"/>
      <c r="S499" s="311"/>
      <c r="T499" s="311"/>
      <c r="U499" s="311"/>
      <c r="V499" s="311"/>
      <c r="X499" s="311"/>
      <c r="Y499" s="311"/>
      <c r="Z499" s="311"/>
      <c r="AA499" s="311"/>
      <c r="AB499" s="311"/>
      <c r="AD499" s="311"/>
      <c r="AE499" s="311"/>
      <c r="AF499" s="311"/>
      <c r="AG499" s="311"/>
      <c r="AH499" s="311"/>
      <c r="AI499" s="311"/>
      <c r="AJ499" s="311"/>
      <c r="AK499" s="311"/>
      <c r="AL499" s="311"/>
      <c r="AM499" s="311"/>
      <c r="AN499" s="311"/>
      <c r="AO499" s="311"/>
      <c r="AP499" s="311"/>
      <c r="AQ499" s="311"/>
      <c r="AR499" s="311"/>
      <c r="AS499" s="311"/>
      <c r="AT499" s="311"/>
      <c r="AU499" s="311"/>
      <c r="AV499" s="311"/>
      <c r="AW499" s="311"/>
      <c r="AX499" s="311"/>
      <c r="AY499" s="311"/>
      <c r="AZ499" s="311"/>
      <c r="BA499" s="311"/>
      <c r="BB499" s="311"/>
      <c r="BC499" s="311"/>
      <c r="BD499" s="311"/>
      <c r="BE499" s="311"/>
      <c r="BF499" s="311"/>
      <c r="BG499" s="311"/>
      <c r="BH499" s="311"/>
    </row>
    <row r="500" spans="6:60">
      <c r="F500" s="317"/>
      <c r="G500" s="311"/>
      <c r="H500" s="311"/>
      <c r="K500" s="317"/>
      <c r="L500" s="317"/>
      <c r="O500" s="311"/>
      <c r="P500" s="311"/>
      <c r="Q500" s="311"/>
      <c r="R500" s="311"/>
      <c r="S500" s="311"/>
      <c r="T500" s="311"/>
      <c r="U500" s="311"/>
      <c r="V500" s="311"/>
      <c r="X500" s="311"/>
      <c r="Y500" s="311"/>
      <c r="Z500" s="311"/>
      <c r="AA500" s="311"/>
      <c r="AB500" s="311"/>
      <c r="AD500" s="311"/>
      <c r="AE500" s="311"/>
      <c r="AF500" s="311"/>
      <c r="AG500" s="311"/>
      <c r="AH500" s="311"/>
      <c r="AI500" s="311"/>
      <c r="AJ500" s="311"/>
      <c r="AK500" s="311"/>
      <c r="AL500" s="311"/>
      <c r="AM500" s="311"/>
      <c r="AN500" s="311"/>
      <c r="AO500" s="311"/>
      <c r="AP500" s="311"/>
      <c r="AQ500" s="311"/>
      <c r="AR500" s="311"/>
      <c r="AS500" s="311"/>
      <c r="AT500" s="311"/>
      <c r="AU500" s="311"/>
      <c r="AV500" s="311"/>
      <c r="AW500" s="311"/>
      <c r="AX500" s="311"/>
      <c r="AY500" s="311"/>
      <c r="AZ500" s="311"/>
      <c r="BA500" s="311"/>
      <c r="BB500" s="311"/>
      <c r="BC500" s="311"/>
      <c r="BD500" s="311"/>
      <c r="BE500" s="311"/>
      <c r="BF500" s="311"/>
      <c r="BG500" s="311"/>
      <c r="BH500" s="311"/>
    </row>
    <row r="501" spans="6:60">
      <c r="F501" s="317"/>
      <c r="G501" s="311"/>
      <c r="H501" s="311"/>
      <c r="K501" s="317"/>
      <c r="L501" s="317"/>
      <c r="O501" s="311"/>
      <c r="P501" s="311"/>
      <c r="Q501" s="311"/>
      <c r="R501" s="311"/>
      <c r="S501" s="311"/>
      <c r="T501" s="311"/>
      <c r="U501" s="311"/>
      <c r="V501" s="311"/>
      <c r="X501" s="311"/>
      <c r="Y501" s="311"/>
      <c r="Z501" s="311"/>
      <c r="AA501" s="311"/>
      <c r="AB501" s="311"/>
      <c r="AD501" s="311"/>
      <c r="AE501" s="311"/>
      <c r="AF501" s="311"/>
      <c r="AG501" s="311"/>
      <c r="AH501" s="311"/>
      <c r="AI501" s="311"/>
      <c r="AJ501" s="311"/>
      <c r="AK501" s="311"/>
      <c r="AL501" s="311"/>
      <c r="AM501" s="311"/>
      <c r="AN501" s="311"/>
      <c r="AO501" s="311"/>
      <c r="AP501" s="311"/>
      <c r="AQ501" s="311"/>
      <c r="AR501" s="311"/>
      <c r="AS501" s="311"/>
      <c r="AT501" s="311"/>
      <c r="AU501" s="311"/>
      <c r="AV501" s="311"/>
      <c r="AW501" s="311"/>
      <c r="AX501" s="311"/>
      <c r="AY501" s="311"/>
      <c r="AZ501" s="311"/>
      <c r="BA501" s="311"/>
      <c r="BB501" s="311"/>
      <c r="BC501" s="311"/>
      <c r="BD501" s="311"/>
      <c r="BE501" s="311"/>
      <c r="BF501" s="311"/>
      <c r="BG501" s="311"/>
      <c r="BH501" s="311"/>
    </row>
    <row r="502" spans="6:60">
      <c r="F502" s="317"/>
      <c r="G502" s="311"/>
      <c r="H502" s="311"/>
      <c r="K502" s="317"/>
      <c r="L502" s="317"/>
      <c r="O502" s="311"/>
      <c r="P502" s="311"/>
      <c r="Q502" s="311"/>
      <c r="R502" s="311"/>
      <c r="S502" s="311"/>
      <c r="T502" s="311"/>
      <c r="U502" s="311"/>
      <c r="V502" s="311"/>
      <c r="X502" s="311"/>
      <c r="Y502" s="311"/>
      <c r="Z502" s="311"/>
      <c r="AA502" s="311"/>
      <c r="AB502" s="311"/>
      <c r="AD502" s="311"/>
      <c r="AE502" s="311"/>
      <c r="AF502" s="311"/>
      <c r="AG502" s="311"/>
      <c r="AH502" s="311"/>
      <c r="AI502" s="311"/>
      <c r="AJ502" s="311"/>
      <c r="AK502" s="311"/>
      <c r="AL502" s="311"/>
      <c r="AM502" s="311"/>
      <c r="AN502" s="311"/>
      <c r="AO502" s="311"/>
      <c r="AP502" s="311"/>
      <c r="AQ502" s="311"/>
      <c r="AR502" s="311"/>
      <c r="AS502" s="311"/>
      <c r="AT502" s="311"/>
      <c r="AU502" s="311"/>
      <c r="AV502" s="311"/>
      <c r="AW502" s="311"/>
      <c r="AX502" s="311"/>
      <c r="AY502" s="311"/>
      <c r="AZ502" s="311"/>
      <c r="BA502" s="311"/>
      <c r="BB502" s="311"/>
      <c r="BC502" s="311"/>
      <c r="BD502" s="311"/>
      <c r="BE502" s="311"/>
      <c r="BF502" s="311"/>
      <c r="BG502" s="311"/>
      <c r="BH502" s="311"/>
    </row>
    <row r="503" spans="6:60">
      <c r="F503" s="317"/>
      <c r="G503" s="311"/>
      <c r="H503" s="311"/>
      <c r="K503" s="317"/>
      <c r="L503" s="317"/>
      <c r="O503" s="311"/>
      <c r="P503" s="311"/>
      <c r="Q503" s="311"/>
      <c r="R503" s="311"/>
      <c r="S503" s="311"/>
      <c r="T503" s="311"/>
      <c r="U503" s="311"/>
      <c r="V503" s="311"/>
      <c r="X503" s="311"/>
      <c r="Y503" s="311"/>
      <c r="Z503" s="311"/>
      <c r="AA503" s="311"/>
      <c r="AB503" s="311"/>
      <c r="AD503" s="311"/>
      <c r="AE503" s="311"/>
      <c r="AF503" s="311"/>
      <c r="AG503" s="311"/>
      <c r="AH503" s="311"/>
      <c r="AI503" s="311"/>
      <c r="AJ503" s="311"/>
      <c r="AK503" s="311"/>
      <c r="AL503" s="311"/>
      <c r="AM503" s="311"/>
      <c r="AN503" s="311"/>
      <c r="AO503" s="311"/>
      <c r="AP503" s="311"/>
      <c r="AQ503" s="311"/>
      <c r="AR503" s="311"/>
      <c r="AS503" s="311"/>
      <c r="AT503" s="311"/>
      <c r="AU503" s="311"/>
      <c r="AV503" s="311"/>
      <c r="AW503" s="311"/>
      <c r="AX503" s="311"/>
      <c r="AY503" s="311"/>
      <c r="AZ503" s="311"/>
      <c r="BA503" s="311"/>
      <c r="BB503" s="311"/>
      <c r="BC503" s="311"/>
      <c r="BD503" s="311"/>
      <c r="BE503" s="311"/>
      <c r="BF503" s="311"/>
      <c r="BG503" s="311"/>
      <c r="BH503" s="311"/>
    </row>
    <row r="504" spans="6:60">
      <c r="F504" s="317"/>
      <c r="G504" s="311"/>
      <c r="H504" s="311"/>
      <c r="K504" s="317"/>
      <c r="L504" s="317"/>
      <c r="O504" s="311"/>
      <c r="P504" s="311"/>
      <c r="Q504" s="311"/>
      <c r="R504" s="311"/>
      <c r="S504" s="311"/>
      <c r="T504" s="311"/>
      <c r="U504" s="311"/>
      <c r="V504" s="311"/>
      <c r="X504" s="311"/>
      <c r="Y504" s="311"/>
      <c r="Z504" s="311"/>
      <c r="AA504" s="311"/>
      <c r="AB504" s="311"/>
      <c r="AD504" s="311"/>
      <c r="AE504" s="311"/>
      <c r="AF504" s="311"/>
      <c r="AG504" s="311"/>
      <c r="AH504" s="311"/>
      <c r="AI504" s="311"/>
      <c r="AJ504" s="311"/>
      <c r="AK504" s="311"/>
      <c r="AL504" s="311"/>
      <c r="AM504" s="311"/>
      <c r="AN504" s="311"/>
      <c r="AO504" s="311"/>
      <c r="AP504" s="311"/>
      <c r="AQ504" s="311"/>
      <c r="AR504" s="311"/>
      <c r="AS504" s="311"/>
      <c r="AT504" s="311"/>
      <c r="AU504" s="311"/>
      <c r="AV504" s="311"/>
      <c r="AW504" s="311"/>
      <c r="AX504" s="311"/>
      <c r="AY504" s="311"/>
      <c r="AZ504" s="311"/>
      <c r="BA504" s="311"/>
      <c r="BB504" s="311"/>
      <c r="BC504" s="311"/>
      <c r="BD504" s="311"/>
      <c r="BE504" s="311"/>
      <c r="BF504" s="311"/>
      <c r="BG504" s="311"/>
      <c r="BH504" s="311"/>
    </row>
    <row r="505" spans="6:60">
      <c r="F505" s="317"/>
      <c r="G505" s="311"/>
      <c r="H505" s="311"/>
      <c r="K505" s="317"/>
      <c r="L505" s="317"/>
      <c r="O505" s="311"/>
      <c r="P505" s="311"/>
      <c r="Q505" s="311"/>
      <c r="R505" s="311"/>
      <c r="S505" s="311"/>
      <c r="T505" s="311"/>
      <c r="U505" s="311"/>
      <c r="V505" s="311"/>
      <c r="X505" s="311"/>
      <c r="Y505" s="311"/>
      <c r="Z505" s="311"/>
      <c r="AA505" s="311"/>
      <c r="AB505" s="311"/>
      <c r="AD505" s="311"/>
      <c r="AE505" s="311"/>
      <c r="AF505" s="311"/>
      <c r="AG505" s="311"/>
      <c r="AH505" s="311"/>
      <c r="AI505" s="311"/>
      <c r="AJ505" s="311"/>
      <c r="AK505" s="311"/>
      <c r="AL505" s="311"/>
      <c r="AM505" s="311"/>
      <c r="AN505" s="311"/>
      <c r="AO505" s="311"/>
      <c r="AP505" s="311"/>
      <c r="AQ505" s="311"/>
      <c r="AR505" s="311"/>
      <c r="AS505" s="311"/>
      <c r="AT505" s="311"/>
      <c r="AU505" s="311"/>
      <c r="AV505" s="311"/>
      <c r="AW505" s="311"/>
      <c r="AX505" s="311"/>
      <c r="AY505" s="311"/>
      <c r="AZ505" s="311"/>
      <c r="BA505" s="311"/>
      <c r="BB505" s="311"/>
      <c r="BC505" s="311"/>
      <c r="BD505" s="311"/>
      <c r="BE505" s="311"/>
      <c r="BF505" s="311"/>
      <c r="BG505" s="311"/>
      <c r="BH505" s="311"/>
    </row>
    <row r="506" spans="6:60">
      <c r="F506" s="317"/>
      <c r="G506" s="311"/>
      <c r="H506" s="311"/>
      <c r="K506" s="317"/>
      <c r="L506" s="317"/>
      <c r="O506" s="311"/>
      <c r="P506" s="311"/>
      <c r="Q506" s="311"/>
      <c r="R506" s="311"/>
      <c r="S506" s="311"/>
      <c r="T506" s="311"/>
      <c r="U506" s="311"/>
      <c r="V506" s="311"/>
      <c r="X506" s="311"/>
      <c r="Y506" s="311"/>
      <c r="Z506" s="311"/>
      <c r="AA506" s="311"/>
      <c r="AB506" s="311"/>
      <c r="AD506" s="311"/>
      <c r="AE506" s="311"/>
      <c r="AF506" s="311"/>
      <c r="AG506" s="311"/>
      <c r="AH506" s="311"/>
      <c r="AI506" s="311"/>
      <c r="AJ506" s="311"/>
      <c r="AK506" s="311"/>
      <c r="AL506" s="311"/>
      <c r="AM506" s="311"/>
      <c r="AN506" s="311"/>
      <c r="AO506" s="311"/>
      <c r="AP506" s="311"/>
      <c r="AQ506" s="311"/>
      <c r="AR506" s="311"/>
      <c r="AS506" s="311"/>
      <c r="AT506" s="311"/>
      <c r="AU506" s="311"/>
      <c r="AV506" s="311"/>
      <c r="AW506" s="311"/>
      <c r="AX506" s="311"/>
      <c r="AY506" s="311"/>
      <c r="AZ506" s="311"/>
      <c r="BA506" s="311"/>
      <c r="BB506" s="311"/>
      <c r="BC506" s="311"/>
      <c r="BD506" s="311"/>
      <c r="BE506" s="311"/>
      <c r="BF506" s="311"/>
      <c r="BG506" s="311"/>
      <c r="BH506" s="311"/>
    </row>
    <row r="507" spans="6:60">
      <c r="F507" s="317"/>
      <c r="G507" s="311"/>
      <c r="H507" s="311"/>
      <c r="K507" s="317"/>
      <c r="L507" s="317"/>
      <c r="O507" s="311"/>
      <c r="P507" s="311"/>
      <c r="Q507" s="311"/>
      <c r="R507" s="311"/>
      <c r="S507" s="311"/>
      <c r="T507" s="311"/>
      <c r="U507" s="311"/>
      <c r="V507" s="311"/>
      <c r="X507" s="311"/>
      <c r="Y507" s="311"/>
      <c r="Z507" s="311"/>
      <c r="AA507" s="311"/>
      <c r="AB507" s="311"/>
      <c r="AD507" s="311"/>
      <c r="AE507" s="311"/>
      <c r="AF507" s="311"/>
      <c r="AG507" s="311"/>
      <c r="AH507" s="311"/>
      <c r="AI507" s="311"/>
      <c r="AJ507" s="311"/>
      <c r="AK507" s="311"/>
      <c r="AL507" s="311"/>
      <c r="AM507" s="311"/>
      <c r="AN507" s="311"/>
      <c r="AO507" s="311"/>
      <c r="AP507" s="311"/>
      <c r="AQ507" s="311"/>
      <c r="AR507" s="311"/>
      <c r="AS507" s="311"/>
      <c r="AT507" s="311"/>
      <c r="AU507" s="311"/>
      <c r="AV507" s="311"/>
      <c r="AW507" s="311"/>
      <c r="AX507" s="311"/>
      <c r="AY507" s="311"/>
      <c r="AZ507" s="311"/>
      <c r="BA507" s="311"/>
      <c r="BB507" s="311"/>
      <c r="BC507" s="311"/>
      <c r="BD507" s="311"/>
      <c r="BE507" s="311"/>
      <c r="BF507" s="311"/>
      <c r="BG507" s="311"/>
      <c r="BH507" s="311"/>
    </row>
    <row r="508" spans="6:60">
      <c r="F508" s="317"/>
      <c r="G508" s="311"/>
      <c r="H508" s="311"/>
      <c r="K508" s="317"/>
      <c r="L508" s="317"/>
      <c r="O508" s="311"/>
      <c r="P508" s="311"/>
      <c r="Q508" s="311"/>
      <c r="R508" s="311"/>
      <c r="S508" s="311"/>
      <c r="T508" s="311"/>
      <c r="U508" s="311"/>
      <c r="V508" s="311"/>
      <c r="X508" s="311"/>
      <c r="Y508" s="311"/>
      <c r="Z508" s="311"/>
      <c r="AA508" s="311"/>
      <c r="AB508" s="311"/>
      <c r="AD508" s="311"/>
      <c r="AE508" s="311"/>
      <c r="AF508" s="311"/>
      <c r="AG508" s="311"/>
      <c r="AH508" s="311"/>
      <c r="AI508" s="311"/>
      <c r="AJ508" s="311"/>
      <c r="AK508" s="311"/>
      <c r="AL508" s="311"/>
      <c r="AM508" s="311"/>
      <c r="AN508" s="311"/>
      <c r="AO508" s="311"/>
      <c r="AP508" s="311"/>
      <c r="AQ508" s="311"/>
      <c r="AR508" s="311"/>
      <c r="AS508" s="311"/>
      <c r="AT508" s="311"/>
      <c r="AU508" s="311"/>
      <c r="AV508" s="311"/>
      <c r="AW508" s="311"/>
      <c r="AX508" s="311"/>
      <c r="AY508" s="311"/>
      <c r="AZ508" s="311"/>
      <c r="BA508" s="311"/>
      <c r="BB508" s="311"/>
      <c r="BC508" s="311"/>
      <c r="BD508" s="311"/>
      <c r="BE508" s="311"/>
      <c r="BF508" s="311"/>
      <c r="BG508" s="311"/>
      <c r="BH508" s="311"/>
    </row>
    <row r="509" spans="6:60">
      <c r="F509" s="317"/>
      <c r="G509" s="311"/>
      <c r="H509" s="311"/>
      <c r="K509" s="317"/>
      <c r="L509" s="317"/>
      <c r="O509" s="311"/>
      <c r="P509" s="311"/>
      <c r="Q509" s="311"/>
      <c r="R509" s="311"/>
      <c r="S509" s="311"/>
      <c r="T509" s="311"/>
      <c r="U509" s="311"/>
      <c r="V509" s="311"/>
      <c r="X509" s="311"/>
      <c r="Y509" s="311"/>
      <c r="Z509" s="311"/>
      <c r="AA509" s="311"/>
      <c r="AB509" s="311"/>
      <c r="AD509" s="311"/>
      <c r="AE509" s="311"/>
      <c r="AF509" s="311"/>
      <c r="AG509" s="311"/>
      <c r="AH509" s="311"/>
      <c r="AI509" s="311"/>
      <c r="AJ509" s="311"/>
      <c r="AK509" s="311"/>
      <c r="AL509" s="311"/>
      <c r="AM509" s="311"/>
      <c r="AN509" s="311"/>
      <c r="AO509" s="311"/>
      <c r="AP509" s="311"/>
      <c r="AQ509" s="311"/>
      <c r="AR509" s="311"/>
      <c r="AS509" s="311"/>
      <c r="AT509" s="311"/>
      <c r="AU509" s="311"/>
      <c r="AV509" s="311"/>
      <c r="AW509" s="311"/>
      <c r="AX509" s="311"/>
      <c r="AY509" s="311"/>
      <c r="AZ509" s="311"/>
      <c r="BA509" s="311"/>
      <c r="BB509" s="311"/>
      <c r="BC509" s="311"/>
      <c r="BD509" s="311"/>
      <c r="BE509" s="311"/>
      <c r="BF509" s="311"/>
      <c r="BG509" s="311"/>
      <c r="BH509" s="311"/>
    </row>
    <row r="510" spans="6:60">
      <c r="F510" s="317"/>
      <c r="G510" s="311"/>
      <c r="H510" s="311"/>
      <c r="K510" s="317"/>
      <c r="L510" s="317"/>
      <c r="O510" s="311"/>
      <c r="P510" s="311"/>
      <c r="Q510" s="311"/>
      <c r="R510" s="311"/>
      <c r="S510" s="311"/>
      <c r="T510" s="311"/>
      <c r="U510" s="311"/>
      <c r="V510" s="311"/>
      <c r="X510" s="311"/>
      <c r="Y510" s="311"/>
      <c r="Z510" s="311"/>
      <c r="AA510" s="311"/>
      <c r="AB510" s="311"/>
      <c r="AD510" s="311"/>
      <c r="AE510" s="311"/>
      <c r="AF510" s="311"/>
      <c r="AG510" s="311"/>
      <c r="AH510" s="311"/>
      <c r="AI510" s="311"/>
      <c r="AJ510" s="311"/>
      <c r="AK510" s="311"/>
      <c r="AL510" s="311"/>
      <c r="AM510" s="311"/>
      <c r="AN510" s="311"/>
      <c r="AO510" s="311"/>
      <c r="AP510" s="311"/>
      <c r="AQ510" s="311"/>
      <c r="AR510" s="311"/>
      <c r="AS510" s="311"/>
      <c r="AT510" s="311"/>
      <c r="AU510" s="311"/>
      <c r="AV510" s="311"/>
      <c r="AW510" s="311"/>
      <c r="AX510" s="311"/>
      <c r="AY510" s="311"/>
      <c r="AZ510" s="311"/>
      <c r="BA510" s="311"/>
      <c r="BB510" s="311"/>
      <c r="BC510" s="311"/>
      <c r="BD510" s="311"/>
      <c r="BE510" s="311"/>
      <c r="BF510" s="311"/>
      <c r="BG510" s="311"/>
      <c r="BH510" s="311"/>
    </row>
    <row r="511" spans="6:60">
      <c r="F511" s="317"/>
      <c r="G511" s="311"/>
      <c r="H511" s="311"/>
      <c r="K511" s="317"/>
      <c r="L511" s="317"/>
      <c r="O511" s="311"/>
      <c r="P511" s="311"/>
      <c r="Q511" s="311"/>
      <c r="R511" s="311"/>
      <c r="S511" s="311"/>
      <c r="T511" s="311"/>
      <c r="U511" s="311"/>
      <c r="V511" s="311"/>
      <c r="X511" s="311"/>
      <c r="Y511" s="311"/>
      <c r="Z511" s="311"/>
      <c r="AA511" s="311"/>
      <c r="AB511" s="311"/>
      <c r="AD511" s="311"/>
      <c r="AE511" s="311"/>
      <c r="AF511" s="311"/>
      <c r="AG511" s="311"/>
      <c r="AH511" s="311"/>
      <c r="AI511" s="311"/>
      <c r="AJ511" s="311"/>
      <c r="AK511" s="311"/>
      <c r="AL511" s="311"/>
      <c r="AM511" s="311"/>
      <c r="AN511" s="311"/>
      <c r="AO511" s="311"/>
      <c r="AP511" s="311"/>
      <c r="AQ511" s="311"/>
      <c r="AR511" s="311"/>
      <c r="AS511" s="311"/>
      <c r="AT511" s="311"/>
      <c r="AU511" s="311"/>
      <c r="AV511" s="311"/>
      <c r="AW511" s="311"/>
      <c r="AX511" s="311"/>
      <c r="AY511" s="311"/>
      <c r="AZ511" s="311"/>
      <c r="BA511" s="311"/>
      <c r="BB511" s="311"/>
      <c r="BC511" s="311"/>
      <c r="BD511" s="311"/>
      <c r="BE511" s="311"/>
      <c r="BF511" s="311"/>
      <c r="BG511" s="311"/>
      <c r="BH511" s="311"/>
    </row>
    <row r="512" spans="6:60">
      <c r="F512" s="317"/>
      <c r="G512" s="311"/>
      <c r="H512" s="311"/>
      <c r="K512" s="317"/>
      <c r="L512" s="317"/>
      <c r="O512" s="311"/>
      <c r="P512" s="311"/>
      <c r="Q512" s="311"/>
      <c r="R512" s="311"/>
      <c r="S512" s="311"/>
      <c r="T512" s="311"/>
      <c r="U512" s="311"/>
      <c r="V512" s="311"/>
      <c r="X512" s="311"/>
      <c r="Y512" s="311"/>
      <c r="Z512" s="311"/>
      <c r="AA512" s="311"/>
      <c r="AB512" s="311"/>
      <c r="AD512" s="311"/>
      <c r="AE512" s="311"/>
      <c r="AF512" s="311"/>
      <c r="AG512" s="311"/>
      <c r="AH512" s="311"/>
      <c r="AI512" s="311"/>
      <c r="AJ512" s="311"/>
      <c r="AK512" s="311"/>
      <c r="AL512" s="311"/>
      <c r="AM512" s="311"/>
      <c r="AN512" s="311"/>
      <c r="AO512" s="311"/>
      <c r="AP512" s="311"/>
      <c r="AQ512" s="311"/>
      <c r="AR512" s="311"/>
      <c r="AS512" s="311"/>
      <c r="AT512" s="311"/>
      <c r="AU512" s="311"/>
      <c r="AV512" s="311"/>
      <c r="AW512" s="311"/>
      <c r="AX512" s="311"/>
      <c r="AY512" s="311"/>
      <c r="AZ512" s="311"/>
      <c r="BA512" s="311"/>
      <c r="BB512" s="311"/>
      <c r="BC512" s="311"/>
      <c r="BD512" s="311"/>
      <c r="BE512" s="311"/>
      <c r="BF512" s="311"/>
      <c r="BG512" s="311"/>
      <c r="BH512" s="311"/>
    </row>
    <row r="513" spans="6:60">
      <c r="F513" s="317"/>
      <c r="G513" s="311"/>
      <c r="H513" s="311"/>
      <c r="K513" s="317"/>
      <c r="L513" s="317"/>
      <c r="O513" s="311"/>
      <c r="P513" s="311"/>
      <c r="Q513" s="311"/>
      <c r="R513" s="311"/>
      <c r="S513" s="311"/>
      <c r="T513" s="311"/>
      <c r="U513" s="311"/>
      <c r="V513" s="311"/>
      <c r="X513" s="311"/>
      <c r="Y513" s="311"/>
      <c r="Z513" s="311"/>
      <c r="AA513" s="311"/>
      <c r="AB513" s="311"/>
      <c r="AD513" s="311"/>
      <c r="AE513" s="311"/>
      <c r="AF513" s="311"/>
      <c r="AG513" s="311"/>
      <c r="AH513" s="311"/>
      <c r="AI513" s="311"/>
      <c r="AJ513" s="311"/>
      <c r="AK513" s="311"/>
      <c r="AL513" s="311"/>
      <c r="AM513" s="311"/>
      <c r="AN513" s="311"/>
      <c r="AO513" s="311"/>
      <c r="AP513" s="311"/>
      <c r="AQ513" s="311"/>
      <c r="AR513" s="311"/>
      <c r="AS513" s="311"/>
      <c r="AT513" s="311"/>
      <c r="AU513" s="311"/>
      <c r="AV513" s="311"/>
      <c r="AW513" s="311"/>
      <c r="AX513" s="311"/>
      <c r="AY513" s="311"/>
      <c r="AZ513" s="311"/>
      <c r="BA513" s="311"/>
      <c r="BB513" s="311"/>
      <c r="BC513" s="311"/>
      <c r="BD513" s="311"/>
      <c r="BE513" s="311"/>
      <c r="BF513" s="311"/>
      <c r="BG513" s="311"/>
      <c r="BH513" s="311"/>
    </row>
    <row r="514" spans="6:60">
      <c r="F514" s="317"/>
      <c r="G514" s="311"/>
      <c r="H514" s="311"/>
      <c r="K514" s="317"/>
      <c r="L514" s="317"/>
      <c r="O514" s="311"/>
      <c r="P514" s="311"/>
      <c r="Q514" s="311"/>
      <c r="R514" s="311"/>
      <c r="S514" s="311"/>
      <c r="T514" s="311"/>
      <c r="U514" s="311"/>
      <c r="V514" s="311"/>
      <c r="X514" s="311"/>
      <c r="Y514" s="311"/>
      <c r="Z514" s="311"/>
      <c r="AA514" s="311"/>
      <c r="AB514" s="311"/>
      <c r="AD514" s="311"/>
      <c r="AE514" s="311"/>
      <c r="AF514" s="311"/>
      <c r="AG514" s="311"/>
      <c r="AH514" s="311"/>
      <c r="AI514" s="311"/>
      <c r="AJ514" s="311"/>
      <c r="AK514" s="311"/>
      <c r="AL514" s="311"/>
      <c r="AM514" s="311"/>
      <c r="AN514" s="311"/>
      <c r="AO514" s="311"/>
      <c r="AP514" s="311"/>
      <c r="AQ514" s="311"/>
      <c r="AR514" s="311"/>
      <c r="AS514" s="311"/>
      <c r="AT514" s="311"/>
      <c r="AU514" s="311"/>
      <c r="AV514" s="311"/>
      <c r="AW514" s="311"/>
      <c r="AX514" s="311"/>
      <c r="AY514" s="311"/>
      <c r="AZ514" s="311"/>
      <c r="BA514" s="311"/>
      <c r="BB514" s="311"/>
      <c r="BC514" s="311"/>
      <c r="BD514" s="311"/>
      <c r="BE514" s="311"/>
      <c r="BF514" s="311"/>
      <c r="BG514" s="311"/>
      <c r="BH514" s="311"/>
    </row>
    <row r="515" spans="6:60">
      <c r="F515" s="317"/>
      <c r="G515" s="311"/>
      <c r="H515" s="311"/>
      <c r="K515" s="317"/>
      <c r="L515" s="317"/>
      <c r="O515" s="311"/>
      <c r="P515" s="311"/>
      <c r="Q515" s="311"/>
      <c r="R515" s="311"/>
      <c r="S515" s="311"/>
      <c r="T515" s="311"/>
      <c r="U515" s="311"/>
      <c r="V515" s="311"/>
      <c r="X515" s="311"/>
      <c r="Y515" s="311"/>
      <c r="Z515" s="311"/>
      <c r="AA515" s="311"/>
      <c r="AB515" s="311"/>
      <c r="AD515" s="311"/>
      <c r="AE515" s="311"/>
      <c r="AF515" s="311"/>
      <c r="AG515" s="311"/>
      <c r="AH515" s="311"/>
      <c r="AI515" s="311"/>
      <c r="AJ515" s="311"/>
      <c r="AK515" s="311"/>
      <c r="AL515" s="311"/>
      <c r="AM515" s="311"/>
      <c r="AN515" s="311"/>
      <c r="AO515" s="311"/>
      <c r="AP515" s="311"/>
      <c r="AQ515" s="311"/>
      <c r="AR515" s="311"/>
      <c r="AS515" s="311"/>
      <c r="AT515" s="311"/>
      <c r="AU515" s="311"/>
      <c r="AV515" s="311"/>
      <c r="AW515" s="311"/>
      <c r="AX515" s="311"/>
      <c r="AY515" s="311"/>
      <c r="AZ515" s="311"/>
      <c r="BA515" s="311"/>
      <c r="BB515" s="311"/>
      <c r="BC515" s="311"/>
      <c r="BD515" s="311"/>
      <c r="BE515" s="311"/>
      <c r="BF515" s="311"/>
      <c r="BG515" s="311"/>
      <c r="BH515" s="311"/>
    </row>
    <row r="516" spans="6:60">
      <c r="F516" s="317"/>
      <c r="G516" s="311"/>
      <c r="H516" s="311"/>
      <c r="K516" s="317"/>
      <c r="L516" s="317"/>
      <c r="O516" s="311"/>
      <c r="P516" s="311"/>
      <c r="Q516" s="311"/>
      <c r="R516" s="311"/>
      <c r="S516" s="311"/>
      <c r="T516" s="311"/>
      <c r="U516" s="311"/>
      <c r="V516" s="311"/>
      <c r="X516" s="311"/>
      <c r="Y516" s="311"/>
      <c r="Z516" s="311"/>
      <c r="AA516" s="311"/>
      <c r="AB516" s="311"/>
      <c r="AD516" s="311"/>
      <c r="AE516" s="311"/>
      <c r="AF516" s="311"/>
      <c r="AG516" s="311"/>
      <c r="AH516" s="311"/>
      <c r="AI516" s="311"/>
      <c r="AJ516" s="311"/>
      <c r="AK516" s="311"/>
      <c r="AL516" s="311"/>
      <c r="AM516" s="311"/>
      <c r="AN516" s="311"/>
      <c r="AO516" s="311"/>
      <c r="AP516" s="311"/>
      <c r="AQ516" s="311"/>
      <c r="AR516" s="311"/>
      <c r="AS516" s="311"/>
      <c r="AT516" s="311"/>
      <c r="AU516" s="311"/>
      <c r="AV516" s="311"/>
      <c r="AW516" s="311"/>
      <c r="AX516" s="311"/>
      <c r="AY516" s="311"/>
      <c r="AZ516" s="311"/>
      <c r="BA516" s="311"/>
      <c r="BB516" s="311"/>
      <c r="BC516" s="311"/>
      <c r="BD516" s="311"/>
      <c r="BE516" s="311"/>
      <c r="BF516" s="311"/>
      <c r="BG516" s="311"/>
      <c r="BH516" s="311"/>
    </row>
    <row r="517" spans="6:60">
      <c r="F517" s="317"/>
      <c r="G517" s="311"/>
      <c r="H517" s="311"/>
      <c r="K517" s="317"/>
      <c r="L517" s="317"/>
      <c r="O517" s="311"/>
      <c r="P517" s="311"/>
      <c r="Q517" s="311"/>
      <c r="R517" s="311"/>
      <c r="S517" s="311"/>
      <c r="T517" s="311"/>
      <c r="U517" s="311"/>
      <c r="V517" s="311"/>
      <c r="X517" s="311"/>
      <c r="Y517" s="311"/>
      <c r="Z517" s="311"/>
      <c r="AA517" s="311"/>
      <c r="AB517" s="311"/>
      <c r="AD517" s="311"/>
      <c r="AE517" s="311"/>
      <c r="AF517" s="311"/>
      <c r="AG517" s="311"/>
      <c r="AH517" s="311"/>
      <c r="AI517" s="311"/>
      <c r="AJ517" s="311"/>
      <c r="AK517" s="311"/>
      <c r="AL517" s="311"/>
      <c r="AM517" s="311"/>
      <c r="AN517" s="311"/>
      <c r="AO517" s="311"/>
      <c r="AP517" s="311"/>
      <c r="AQ517" s="311"/>
      <c r="AR517" s="311"/>
      <c r="AS517" s="311"/>
      <c r="AT517" s="311"/>
      <c r="AU517" s="311"/>
      <c r="AV517" s="311"/>
      <c r="AW517" s="311"/>
      <c r="AX517" s="311"/>
      <c r="AY517" s="311"/>
      <c r="AZ517" s="311"/>
      <c r="BA517" s="311"/>
      <c r="BB517" s="311"/>
      <c r="BC517" s="311"/>
      <c r="BD517" s="311"/>
      <c r="BE517" s="311"/>
      <c r="BF517" s="311"/>
      <c r="BG517" s="311"/>
      <c r="BH517" s="311"/>
    </row>
    <row r="518" spans="6:60">
      <c r="F518" s="317"/>
      <c r="G518" s="311"/>
      <c r="H518" s="311"/>
      <c r="K518" s="317"/>
      <c r="L518" s="317"/>
      <c r="O518" s="311"/>
      <c r="P518" s="311"/>
      <c r="Q518" s="311"/>
      <c r="R518" s="311"/>
      <c r="S518" s="311"/>
      <c r="T518" s="311"/>
      <c r="U518" s="311"/>
      <c r="V518" s="311"/>
      <c r="X518" s="311"/>
      <c r="Y518" s="311"/>
      <c r="Z518" s="311"/>
      <c r="AA518" s="311"/>
      <c r="AB518" s="311"/>
      <c r="AD518" s="311"/>
      <c r="AE518" s="311"/>
      <c r="AF518" s="311"/>
      <c r="AG518" s="311"/>
      <c r="AH518" s="311"/>
      <c r="AI518" s="311"/>
      <c r="AJ518" s="311"/>
      <c r="AK518" s="311"/>
      <c r="AL518" s="311"/>
      <c r="AM518" s="311"/>
      <c r="AN518" s="311"/>
      <c r="AO518" s="311"/>
      <c r="AP518" s="311"/>
      <c r="AQ518" s="311"/>
      <c r="AR518" s="311"/>
      <c r="AS518" s="311"/>
      <c r="AT518" s="311"/>
      <c r="AU518" s="311"/>
      <c r="AV518" s="311"/>
      <c r="AW518" s="311"/>
      <c r="AX518" s="311"/>
      <c r="AY518" s="311"/>
      <c r="AZ518" s="311"/>
      <c r="BA518" s="311"/>
      <c r="BB518" s="311"/>
      <c r="BC518" s="311"/>
      <c r="BD518" s="311"/>
      <c r="BE518" s="311"/>
      <c r="BF518" s="311"/>
      <c r="BG518" s="311"/>
      <c r="BH518" s="311"/>
    </row>
    <row r="519" spans="6:60">
      <c r="F519" s="317"/>
      <c r="G519" s="311"/>
      <c r="H519" s="311"/>
      <c r="K519" s="317"/>
      <c r="L519" s="317"/>
      <c r="O519" s="311"/>
      <c r="P519" s="311"/>
      <c r="Q519" s="311"/>
      <c r="R519" s="311"/>
      <c r="S519" s="311"/>
      <c r="T519" s="311"/>
      <c r="U519" s="311"/>
      <c r="V519" s="311"/>
      <c r="X519" s="311"/>
      <c r="Y519" s="311"/>
      <c r="Z519" s="311"/>
      <c r="AA519" s="311"/>
      <c r="AB519" s="311"/>
      <c r="AD519" s="311"/>
      <c r="AE519" s="311"/>
      <c r="AF519" s="311"/>
      <c r="AG519" s="311"/>
      <c r="AH519" s="311"/>
      <c r="AI519" s="311"/>
      <c r="AJ519" s="311"/>
      <c r="AK519" s="311"/>
      <c r="AL519" s="311"/>
      <c r="AM519" s="311"/>
      <c r="AN519" s="311"/>
      <c r="AO519" s="311"/>
      <c r="AP519" s="311"/>
      <c r="AQ519" s="311"/>
      <c r="AR519" s="311"/>
      <c r="AS519" s="311"/>
      <c r="AT519" s="311"/>
      <c r="AU519" s="311"/>
      <c r="AV519" s="311"/>
      <c r="AW519" s="311"/>
      <c r="AX519" s="311"/>
      <c r="AY519" s="311"/>
      <c r="AZ519" s="311"/>
      <c r="BA519" s="311"/>
      <c r="BB519" s="311"/>
      <c r="BC519" s="311"/>
      <c r="BD519" s="311"/>
      <c r="BE519" s="311"/>
      <c r="BF519" s="311"/>
      <c r="BG519" s="311"/>
      <c r="BH519" s="311"/>
    </row>
    <row r="520" spans="6:60">
      <c r="F520" s="317"/>
      <c r="G520" s="311"/>
      <c r="H520" s="311"/>
      <c r="K520" s="317"/>
      <c r="L520" s="317"/>
      <c r="O520" s="311"/>
      <c r="P520" s="311"/>
      <c r="Q520" s="311"/>
      <c r="R520" s="311"/>
      <c r="S520" s="311"/>
      <c r="T520" s="311"/>
      <c r="U520" s="311"/>
      <c r="V520" s="311"/>
      <c r="X520" s="311"/>
      <c r="Y520" s="311"/>
      <c r="Z520" s="311"/>
      <c r="AA520" s="311"/>
      <c r="AB520" s="311"/>
      <c r="AD520" s="311"/>
      <c r="AE520" s="311"/>
      <c r="AF520" s="311"/>
      <c r="AG520" s="311"/>
      <c r="AH520" s="311"/>
      <c r="AI520" s="311"/>
      <c r="AJ520" s="311"/>
      <c r="AK520" s="311"/>
      <c r="AL520" s="311"/>
      <c r="AM520" s="311"/>
      <c r="AN520" s="311"/>
      <c r="AO520" s="311"/>
      <c r="AP520" s="311"/>
      <c r="AQ520" s="311"/>
      <c r="AR520" s="311"/>
      <c r="AS520" s="311"/>
      <c r="AT520" s="311"/>
      <c r="AU520" s="311"/>
      <c r="AV520" s="311"/>
      <c r="AW520" s="311"/>
      <c r="AX520" s="311"/>
      <c r="AY520" s="311"/>
      <c r="AZ520" s="311"/>
      <c r="BA520" s="311"/>
      <c r="BB520" s="311"/>
      <c r="BC520" s="311"/>
      <c r="BD520" s="311"/>
      <c r="BE520" s="311"/>
      <c r="BF520" s="311"/>
      <c r="BG520" s="311"/>
      <c r="BH520" s="311"/>
    </row>
    <row r="521" spans="6:60">
      <c r="F521" s="317"/>
      <c r="G521" s="311"/>
      <c r="H521" s="311"/>
      <c r="K521" s="317"/>
      <c r="L521" s="317"/>
      <c r="O521" s="311"/>
      <c r="P521" s="311"/>
      <c r="Q521" s="311"/>
      <c r="R521" s="311"/>
      <c r="S521" s="311"/>
      <c r="T521" s="311"/>
      <c r="U521" s="311"/>
      <c r="V521" s="311"/>
      <c r="X521" s="311"/>
      <c r="Y521" s="311"/>
      <c r="Z521" s="311"/>
      <c r="AA521" s="311"/>
      <c r="AB521" s="311"/>
      <c r="AD521" s="311"/>
      <c r="AE521" s="311"/>
      <c r="AF521" s="311"/>
      <c r="AG521" s="311"/>
      <c r="AH521" s="311"/>
      <c r="AI521" s="311"/>
      <c r="AJ521" s="311"/>
      <c r="AK521" s="311"/>
      <c r="AL521" s="311"/>
      <c r="AM521" s="311"/>
      <c r="AN521" s="311"/>
      <c r="AO521" s="311"/>
      <c r="AP521" s="311"/>
      <c r="AQ521" s="311"/>
      <c r="AR521" s="311"/>
      <c r="AS521" s="311"/>
      <c r="AT521" s="311"/>
      <c r="AU521" s="311"/>
      <c r="AV521" s="311"/>
      <c r="AW521" s="311"/>
      <c r="AX521" s="311"/>
      <c r="AY521" s="311"/>
      <c r="AZ521" s="311"/>
      <c r="BA521" s="311"/>
      <c r="BB521" s="311"/>
      <c r="BC521" s="311"/>
      <c r="BD521" s="311"/>
      <c r="BE521" s="311"/>
      <c r="BF521" s="311"/>
      <c r="BG521" s="311"/>
      <c r="BH521" s="311"/>
    </row>
    <row r="522" spans="6:60">
      <c r="F522" s="317"/>
      <c r="G522" s="311"/>
      <c r="H522" s="311"/>
      <c r="K522" s="317"/>
      <c r="L522" s="317"/>
      <c r="O522" s="311"/>
      <c r="P522" s="311"/>
      <c r="Q522" s="311"/>
      <c r="R522" s="311"/>
      <c r="S522" s="311"/>
      <c r="T522" s="311"/>
      <c r="U522" s="311"/>
      <c r="V522" s="311"/>
      <c r="X522" s="311"/>
      <c r="Y522" s="311"/>
      <c r="Z522" s="311"/>
      <c r="AA522" s="311"/>
      <c r="AB522" s="311"/>
      <c r="AD522" s="311"/>
      <c r="AE522" s="311"/>
      <c r="AF522" s="311"/>
      <c r="AG522" s="311"/>
      <c r="AH522" s="311"/>
      <c r="AI522" s="311"/>
      <c r="AJ522" s="311"/>
      <c r="AK522" s="311"/>
      <c r="AL522" s="311"/>
      <c r="AM522" s="311"/>
      <c r="AN522" s="311"/>
      <c r="AO522" s="311"/>
      <c r="AP522" s="311"/>
      <c r="AQ522" s="311"/>
      <c r="AR522" s="311"/>
      <c r="AS522" s="311"/>
      <c r="AT522" s="311"/>
      <c r="AU522" s="311"/>
      <c r="AV522" s="311"/>
      <c r="AW522" s="311"/>
      <c r="AX522" s="311"/>
      <c r="AY522" s="311"/>
      <c r="AZ522" s="311"/>
      <c r="BA522" s="311"/>
      <c r="BB522" s="311"/>
      <c r="BC522" s="311"/>
      <c r="BD522" s="311"/>
      <c r="BE522" s="311"/>
      <c r="BF522" s="311"/>
      <c r="BG522" s="311"/>
      <c r="BH522" s="311"/>
    </row>
    <row r="523" spans="6:60">
      <c r="F523" s="317"/>
      <c r="G523" s="311"/>
      <c r="H523" s="311"/>
      <c r="K523" s="317"/>
      <c r="L523" s="317"/>
      <c r="O523" s="311"/>
      <c r="P523" s="311"/>
      <c r="Q523" s="311"/>
      <c r="R523" s="311"/>
      <c r="S523" s="311"/>
      <c r="T523" s="311"/>
      <c r="U523" s="311"/>
      <c r="V523" s="311"/>
      <c r="X523" s="311"/>
      <c r="Y523" s="311"/>
      <c r="Z523" s="311"/>
      <c r="AA523" s="311"/>
      <c r="AB523" s="311"/>
      <c r="AD523" s="311"/>
      <c r="AE523" s="311"/>
      <c r="AF523" s="311"/>
      <c r="AG523" s="311"/>
      <c r="AH523" s="311"/>
      <c r="AI523" s="311"/>
      <c r="AJ523" s="311"/>
      <c r="AK523" s="311"/>
      <c r="AL523" s="311"/>
      <c r="AM523" s="311"/>
      <c r="AN523" s="311"/>
      <c r="AO523" s="311"/>
      <c r="AP523" s="311"/>
      <c r="AQ523" s="311"/>
      <c r="AR523" s="311"/>
      <c r="AS523" s="311"/>
      <c r="AT523" s="311"/>
      <c r="AU523" s="311"/>
      <c r="AV523" s="311"/>
      <c r="AW523" s="311"/>
      <c r="AX523" s="311"/>
      <c r="AY523" s="311"/>
      <c r="AZ523" s="311"/>
      <c r="BA523" s="311"/>
      <c r="BB523" s="311"/>
      <c r="BC523" s="311"/>
      <c r="BD523" s="311"/>
      <c r="BE523" s="311"/>
      <c r="BF523" s="311"/>
      <c r="BG523" s="311"/>
      <c r="BH523" s="311"/>
    </row>
    <row r="524" spans="6:60">
      <c r="F524" s="317"/>
      <c r="G524" s="311"/>
      <c r="H524" s="311"/>
      <c r="K524" s="317"/>
      <c r="L524" s="317"/>
      <c r="O524" s="311"/>
      <c r="P524" s="311"/>
      <c r="Q524" s="311"/>
      <c r="R524" s="311"/>
      <c r="S524" s="311"/>
      <c r="T524" s="311"/>
      <c r="U524" s="311"/>
      <c r="V524" s="311"/>
      <c r="X524" s="311"/>
      <c r="Y524" s="311"/>
      <c r="Z524" s="311"/>
      <c r="AA524" s="311"/>
      <c r="AB524" s="311"/>
      <c r="AD524" s="311"/>
      <c r="AE524" s="311"/>
      <c r="AF524" s="311"/>
      <c r="AG524" s="311"/>
      <c r="AH524" s="311"/>
      <c r="AI524" s="311"/>
      <c r="AJ524" s="311"/>
      <c r="AK524" s="311"/>
      <c r="AL524" s="311"/>
      <c r="AM524" s="311"/>
      <c r="AN524" s="311"/>
      <c r="AO524" s="311"/>
      <c r="AP524" s="311"/>
      <c r="AQ524" s="311"/>
      <c r="AR524" s="311"/>
      <c r="AS524" s="311"/>
      <c r="AT524" s="311"/>
      <c r="AU524" s="311"/>
      <c r="AV524" s="311"/>
      <c r="AW524" s="311"/>
      <c r="AX524" s="311"/>
      <c r="AY524" s="311"/>
      <c r="AZ524" s="311"/>
      <c r="BA524" s="311"/>
      <c r="BB524" s="311"/>
      <c r="BC524" s="311"/>
      <c r="BD524" s="311"/>
      <c r="BE524" s="311"/>
      <c r="BF524" s="311"/>
      <c r="BG524" s="311"/>
      <c r="BH524" s="311"/>
    </row>
    <row r="525" spans="6:60">
      <c r="F525" s="317"/>
      <c r="G525" s="311"/>
      <c r="H525" s="311"/>
      <c r="K525" s="317"/>
      <c r="L525" s="317"/>
      <c r="O525" s="311"/>
      <c r="P525" s="311"/>
      <c r="Q525" s="311"/>
      <c r="R525" s="311"/>
      <c r="S525" s="311"/>
      <c r="T525" s="311"/>
      <c r="U525" s="311"/>
      <c r="V525" s="311"/>
      <c r="X525" s="311"/>
      <c r="Y525" s="311"/>
      <c r="Z525" s="311"/>
      <c r="AA525" s="311"/>
      <c r="AB525" s="311"/>
      <c r="AD525" s="311"/>
      <c r="AE525" s="311"/>
      <c r="AF525" s="311"/>
      <c r="AG525" s="311"/>
      <c r="AH525" s="311"/>
      <c r="AI525" s="311"/>
      <c r="AJ525" s="311"/>
      <c r="AK525" s="311"/>
      <c r="AL525" s="311"/>
      <c r="AM525" s="311"/>
      <c r="AN525" s="311"/>
      <c r="AO525" s="311"/>
      <c r="AP525" s="311"/>
      <c r="AQ525" s="311"/>
      <c r="AR525" s="311"/>
      <c r="AS525" s="311"/>
      <c r="AT525" s="311"/>
      <c r="AU525" s="311"/>
      <c r="AV525" s="311"/>
      <c r="AW525" s="311"/>
      <c r="AX525" s="311"/>
      <c r="AY525" s="311"/>
      <c r="AZ525" s="311"/>
      <c r="BA525" s="311"/>
      <c r="BB525" s="311"/>
      <c r="BC525" s="311"/>
      <c r="BD525" s="311"/>
      <c r="BE525" s="311"/>
      <c r="BF525" s="311"/>
      <c r="BG525" s="311"/>
      <c r="BH525" s="311"/>
    </row>
    <row r="526" spans="6:60">
      <c r="F526" s="317"/>
      <c r="G526" s="311"/>
      <c r="H526" s="311"/>
      <c r="K526" s="317"/>
      <c r="L526" s="317"/>
      <c r="O526" s="311"/>
      <c r="P526" s="311"/>
      <c r="Q526" s="311"/>
      <c r="R526" s="311"/>
      <c r="S526" s="311"/>
      <c r="T526" s="311"/>
      <c r="U526" s="311"/>
      <c r="V526" s="311"/>
      <c r="X526" s="311"/>
      <c r="Y526" s="311"/>
      <c r="Z526" s="311"/>
      <c r="AA526" s="311"/>
      <c r="AB526" s="311"/>
      <c r="AD526" s="311"/>
      <c r="AE526" s="311"/>
      <c r="AF526" s="311"/>
      <c r="AG526" s="311"/>
      <c r="AH526" s="311"/>
      <c r="AI526" s="311"/>
      <c r="AJ526" s="311"/>
      <c r="AK526" s="311"/>
      <c r="AL526" s="311"/>
      <c r="AM526" s="311"/>
      <c r="AN526" s="311"/>
      <c r="AO526" s="311"/>
      <c r="AP526" s="311"/>
      <c r="AQ526" s="311"/>
      <c r="AR526" s="311"/>
      <c r="AS526" s="311"/>
      <c r="AT526" s="311"/>
      <c r="AU526" s="311"/>
      <c r="AV526" s="311"/>
      <c r="AW526" s="311"/>
      <c r="AX526" s="311"/>
      <c r="AY526" s="311"/>
      <c r="AZ526" s="311"/>
      <c r="BA526" s="311"/>
      <c r="BB526" s="311"/>
      <c r="BC526" s="311"/>
      <c r="BD526" s="311"/>
      <c r="BE526" s="311"/>
      <c r="BF526" s="311"/>
      <c r="BG526" s="311"/>
      <c r="BH526" s="311"/>
    </row>
    <row r="527" spans="6:60">
      <c r="F527" s="317"/>
      <c r="G527" s="311"/>
      <c r="H527" s="311"/>
      <c r="K527" s="317"/>
      <c r="L527" s="317"/>
      <c r="O527" s="311"/>
      <c r="P527" s="311"/>
      <c r="Q527" s="311"/>
      <c r="R527" s="311"/>
      <c r="S527" s="311"/>
      <c r="T527" s="311"/>
      <c r="U527" s="311"/>
      <c r="V527" s="311"/>
      <c r="X527" s="311"/>
      <c r="Y527" s="311"/>
      <c r="Z527" s="311"/>
      <c r="AA527" s="311"/>
      <c r="AB527" s="311"/>
      <c r="AD527" s="311"/>
      <c r="AE527" s="311"/>
      <c r="AF527" s="311"/>
      <c r="AG527" s="311"/>
      <c r="AH527" s="311"/>
      <c r="AI527" s="311"/>
      <c r="AJ527" s="311"/>
      <c r="AK527" s="311"/>
      <c r="AL527" s="311"/>
      <c r="AM527" s="311"/>
      <c r="AN527" s="311"/>
      <c r="AO527" s="311"/>
      <c r="AP527" s="311"/>
      <c r="AQ527" s="311"/>
      <c r="AR527" s="311"/>
      <c r="AS527" s="311"/>
      <c r="AT527" s="311"/>
      <c r="AU527" s="311"/>
      <c r="AV527" s="311"/>
      <c r="AW527" s="311"/>
      <c r="AX527" s="311"/>
      <c r="AY527" s="311"/>
      <c r="AZ527" s="311"/>
      <c r="BA527" s="311"/>
      <c r="BB527" s="311"/>
      <c r="BC527" s="311"/>
      <c r="BD527" s="311"/>
      <c r="BE527" s="311"/>
      <c r="BF527" s="311"/>
      <c r="BG527" s="311"/>
      <c r="BH527" s="311"/>
    </row>
    <row r="528" spans="6:60">
      <c r="F528" s="317"/>
      <c r="G528" s="311"/>
      <c r="H528" s="311"/>
      <c r="K528" s="317"/>
      <c r="L528" s="317"/>
      <c r="O528" s="311"/>
      <c r="P528" s="311"/>
      <c r="Q528" s="311"/>
      <c r="R528" s="311"/>
      <c r="S528" s="311"/>
      <c r="T528" s="311"/>
      <c r="U528" s="311"/>
      <c r="V528" s="311"/>
      <c r="X528" s="311"/>
      <c r="Y528" s="311"/>
      <c r="Z528" s="311"/>
      <c r="AA528" s="311"/>
      <c r="AB528" s="311"/>
      <c r="AD528" s="311"/>
      <c r="AE528" s="311"/>
      <c r="AF528" s="311"/>
      <c r="AG528" s="311"/>
      <c r="AH528" s="311"/>
      <c r="AI528" s="311"/>
      <c r="AJ528" s="311"/>
      <c r="AK528" s="311"/>
      <c r="AL528" s="311"/>
      <c r="AM528" s="311"/>
      <c r="AN528" s="311"/>
      <c r="AO528" s="311"/>
      <c r="AP528" s="311"/>
      <c r="AQ528" s="311"/>
      <c r="AR528" s="311"/>
      <c r="AS528" s="311"/>
      <c r="AT528" s="311"/>
      <c r="AU528" s="311"/>
      <c r="AV528" s="311"/>
      <c r="AW528" s="311"/>
      <c r="AX528" s="311"/>
      <c r="AY528" s="311"/>
      <c r="AZ528" s="311"/>
      <c r="BA528" s="311"/>
      <c r="BB528" s="311"/>
      <c r="BC528" s="311"/>
      <c r="BD528" s="311"/>
      <c r="BE528" s="311"/>
      <c r="BF528" s="311"/>
      <c r="BG528" s="311"/>
      <c r="BH528" s="311"/>
    </row>
    <row r="529" spans="6:60">
      <c r="F529" s="317"/>
      <c r="G529" s="311"/>
      <c r="H529" s="311"/>
      <c r="K529" s="317"/>
      <c r="L529" s="317"/>
      <c r="O529" s="311"/>
      <c r="P529" s="311"/>
      <c r="Q529" s="311"/>
      <c r="R529" s="311"/>
      <c r="S529" s="311"/>
      <c r="T529" s="311"/>
      <c r="U529" s="311"/>
      <c r="V529" s="311"/>
      <c r="X529" s="311"/>
      <c r="Y529" s="311"/>
      <c r="Z529" s="311"/>
      <c r="AA529" s="311"/>
      <c r="AB529" s="311"/>
      <c r="AD529" s="311"/>
      <c r="AE529" s="311"/>
      <c r="AF529" s="311"/>
      <c r="AG529" s="311"/>
      <c r="AH529" s="311"/>
      <c r="AI529" s="311"/>
      <c r="AJ529" s="311"/>
      <c r="AK529" s="311"/>
      <c r="AL529" s="311"/>
      <c r="AM529" s="311"/>
      <c r="AN529" s="311"/>
      <c r="AO529" s="311"/>
      <c r="AP529" s="311"/>
      <c r="AQ529" s="311"/>
      <c r="AR529" s="311"/>
      <c r="AS529" s="311"/>
      <c r="AT529" s="311"/>
      <c r="AU529" s="311"/>
      <c r="AV529" s="311"/>
      <c r="AW529" s="311"/>
      <c r="AX529" s="311"/>
      <c r="AY529" s="311"/>
      <c r="AZ529" s="311"/>
      <c r="BA529" s="311"/>
      <c r="BB529" s="311"/>
      <c r="BC529" s="311"/>
      <c r="BD529" s="311"/>
      <c r="BE529" s="311"/>
      <c r="BF529" s="311"/>
      <c r="BG529" s="311"/>
      <c r="BH529" s="311"/>
    </row>
    <row r="530" spans="6:60">
      <c r="F530" s="317"/>
      <c r="G530" s="311"/>
      <c r="H530" s="311"/>
      <c r="K530" s="317"/>
      <c r="L530" s="317"/>
      <c r="O530" s="311"/>
      <c r="P530" s="311"/>
      <c r="Q530" s="311"/>
      <c r="R530" s="311"/>
      <c r="S530" s="311"/>
      <c r="T530" s="311"/>
      <c r="U530" s="311"/>
      <c r="V530" s="311"/>
      <c r="X530" s="311"/>
      <c r="Y530" s="311"/>
      <c r="Z530" s="311"/>
      <c r="AA530" s="311"/>
      <c r="AB530" s="311"/>
      <c r="AD530" s="311"/>
      <c r="AE530" s="311"/>
      <c r="AF530" s="311"/>
      <c r="AG530" s="311"/>
      <c r="AH530" s="311"/>
      <c r="AI530" s="311"/>
      <c r="AJ530" s="311"/>
      <c r="AK530" s="311"/>
      <c r="AL530" s="311"/>
      <c r="AM530" s="311"/>
      <c r="AN530" s="311"/>
      <c r="AO530" s="311"/>
      <c r="AP530" s="311"/>
      <c r="AQ530" s="311"/>
      <c r="AR530" s="311"/>
      <c r="AS530" s="311"/>
      <c r="AT530" s="311"/>
      <c r="AU530" s="311"/>
      <c r="AV530" s="311"/>
      <c r="AW530" s="311"/>
      <c r="AX530" s="311"/>
      <c r="AY530" s="311"/>
      <c r="AZ530" s="311"/>
      <c r="BA530" s="311"/>
      <c r="BB530" s="311"/>
      <c r="BC530" s="311"/>
      <c r="BD530" s="311"/>
      <c r="BE530" s="311"/>
      <c r="BF530" s="311"/>
      <c r="BG530" s="311"/>
      <c r="BH530" s="311"/>
    </row>
    <row r="531" spans="6:60">
      <c r="F531" s="317"/>
      <c r="G531" s="311"/>
      <c r="H531" s="311"/>
      <c r="K531" s="317"/>
      <c r="L531" s="317"/>
      <c r="O531" s="311"/>
      <c r="P531" s="311"/>
      <c r="Q531" s="311"/>
      <c r="R531" s="311"/>
      <c r="S531" s="311"/>
      <c r="T531" s="311"/>
      <c r="U531" s="311"/>
      <c r="V531" s="311"/>
      <c r="X531" s="311"/>
      <c r="Y531" s="311"/>
      <c r="Z531" s="311"/>
      <c r="AA531" s="311"/>
      <c r="AB531" s="311"/>
      <c r="AD531" s="311"/>
      <c r="AE531" s="311"/>
      <c r="AF531" s="311"/>
      <c r="AG531" s="311"/>
      <c r="AH531" s="311"/>
      <c r="AI531" s="311"/>
      <c r="AJ531" s="311"/>
      <c r="AK531" s="311"/>
      <c r="AL531" s="311"/>
      <c r="AM531" s="311"/>
      <c r="AN531" s="311"/>
      <c r="AO531" s="311"/>
      <c r="AP531" s="311"/>
      <c r="AQ531" s="311"/>
      <c r="AR531" s="311"/>
      <c r="AS531" s="311"/>
      <c r="AT531" s="311"/>
      <c r="AU531" s="311"/>
      <c r="AV531" s="311"/>
      <c r="AW531" s="311"/>
      <c r="AX531" s="311"/>
      <c r="AY531" s="311"/>
      <c r="AZ531" s="311"/>
      <c r="BA531" s="311"/>
      <c r="BB531" s="311"/>
      <c r="BC531" s="311"/>
      <c r="BD531" s="311"/>
      <c r="BE531" s="311"/>
      <c r="BF531" s="311"/>
      <c r="BG531" s="311"/>
      <c r="BH531" s="311"/>
    </row>
    <row r="532" spans="6:60">
      <c r="F532" s="317"/>
      <c r="G532" s="311"/>
      <c r="H532" s="311"/>
      <c r="K532" s="317"/>
      <c r="L532" s="317"/>
      <c r="O532" s="311"/>
      <c r="P532" s="311"/>
      <c r="Q532" s="311"/>
      <c r="R532" s="311"/>
      <c r="S532" s="311"/>
      <c r="T532" s="311"/>
      <c r="U532" s="311"/>
      <c r="V532" s="311"/>
      <c r="X532" s="311"/>
      <c r="Y532" s="311"/>
      <c r="Z532" s="311"/>
      <c r="AA532" s="311"/>
      <c r="AB532" s="311"/>
      <c r="AD532" s="311"/>
      <c r="AE532" s="311"/>
      <c r="AF532" s="311"/>
      <c r="AG532" s="311"/>
      <c r="AH532" s="311"/>
      <c r="AI532" s="311"/>
      <c r="AJ532" s="311"/>
      <c r="AK532" s="311"/>
      <c r="AL532" s="311"/>
      <c r="AM532" s="311"/>
      <c r="AN532" s="311"/>
      <c r="AO532" s="311"/>
      <c r="AP532" s="311"/>
      <c r="AQ532" s="311"/>
      <c r="AR532" s="311"/>
      <c r="AS532" s="311"/>
      <c r="AT532" s="311"/>
      <c r="AU532" s="311"/>
      <c r="AV532" s="311"/>
      <c r="AW532" s="311"/>
      <c r="AX532" s="311"/>
      <c r="AY532" s="311"/>
      <c r="AZ532" s="311"/>
      <c r="BA532" s="311"/>
      <c r="BB532" s="311"/>
      <c r="BC532" s="311"/>
      <c r="BD532" s="311"/>
      <c r="BE532" s="311"/>
      <c r="BF532" s="311"/>
      <c r="BG532" s="311"/>
      <c r="BH532" s="311"/>
    </row>
    <row r="533" spans="6:60">
      <c r="F533" s="317"/>
      <c r="G533" s="311"/>
      <c r="H533" s="311"/>
      <c r="K533" s="317"/>
      <c r="L533" s="317"/>
      <c r="O533" s="311"/>
      <c r="P533" s="311"/>
      <c r="Q533" s="311"/>
      <c r="R533" s="311"/>
      <c r="S533" s="311"/>
      <c r="T533" s="311"/>
      <c r="U533" s="311"/>
      <c r="V533" s="311"/>
      <c r="X533" s="311"/>
      <c r="Y533" s="311"/>
      <c r="Z533" s="311"/>
      <c r="AA533" s="311"/>
      <c r="AB533" s="311"/>
      <c r="AD533" s="311"/>
      <c r="AE533" s="311"/>
      <c r="AF533" s="311"/>
      <c r="AG533" s="311"/>
      <c r="AH533" s="311"/>
      <c r="AI533" s="311"/>
      <c r="AJ533" s="311"/>
      <c r="AK533" s="311"/>
      <c r="AL533" s="311"/>
      <c r="AM533" s="311"/>
      <c r="AN533" s="311"/>
      <c r="AO533" s="311"/>
      <c r="AP533" s="311"/>
      <c r="AQ533" s="311"/>
      <c r="AR533" s="311"/>
      <c r="AS533" s="311"/>
      <c r="AT533" s="311"/>
      <c r="AU533" s="311"/>
      <c r="AV533" s="311"/>
      <c r="AW533" s="311"/>
      <c r="AX533" s="311"/>
      <c r="AY533" s="311"/>
      <c r="AZ533" s="311"/>
      <c r="BA533" s="311"/>
      <c r="BB533" s="311"/>
      <c r="BC533" s="311"/>
      <c r="BD533" s="311"/>
      <c r="BE533" s="311"/>
      <c r="BF533" s="311"/>
      <c r="BG533" s="311"/>
      <c r="BH533" s="311"/>
    </row>
    <row r="534" spans="6:60">
      <c r="F534" s="317"/>
      <c r="G534" s="311"/>
      <c r="H534" s="311"/>
      <c r="K534" s="317"/>
      <c r="L534" s="317"/>
      <c r="O534" s="311"/>
      <c r="P534" s="311"/>
      <c r="Q534" s="311"/>
      <c r="R534" s="311"/>
      <c r="S534" s="311"/>
      <c r="T534" s="311"/>
      <c r="U534" s="311"/>
      <c r="V534" s="311"/>
      <c r="X534" s="311"/>
      <c r="Y534" s="311"/>
      <c r="Z534" s="311"/>
      <c r="AA534" s="311"/>
      <c r="AB534" s="311"/>
      <c r="AD534" s="311"/>
      <c r="AE534" s="311"/>
      <c r="AF534" s="311"/>
      <c r="AG534" s="311"/>
      <c r="AH534" s="311"/>
      <c r="AI534" s="311"/>
      <c r="AJ534" s="311"/>
      <c r="AK534" s="311"/>
      <c r="AL534" s="311"/>
      <c r="AM534" s="311"/>
      <c r="AN534" s="311"/>
      <c r="AO534" s="311"/>
      <c r="AP534" s="311"/>
      <c r="AQ534" s="311"/>
      <c r="AR534" s="311"/>
      <c r="AS534" s="311"/>
      <c r="AT534" s="311"/>
      <c r="AU534" s="311"/>
      <c r="AV534" s="311"/>
      <c r="AW534" s="311"/>
      <c r="AX534" s="311"/>
      <c r="AY534" s="311"/>
      <c r="AZ534" s="311"/>
      <c r="BA534" s="311"/>
      <c r="BB534" s="311"/>
      <c r="BC534" s="311"/>
      <c r="BD534" s="311"/>
      <c r="BE534" s="311"/>
      <c r="BF534" s="311"/>
      <c r="BG534" s="311"/>
      <c r="BH534" s="311"/>
    </row>
    <row r="535" spans="6:60">
      <c r="F535" s="317"/>
      <c r="G535" s="311"/>
      <c r="H535" s="311"/>
      <c r="K535" s="317"/>
      <c r="L535" s="317"/>
      <c r="O535" s="311"/>
      <c r="P535" s="311"/>
      <c r="Q535" s="311"/>
      <c r="R535" s="311"/>
      <c r="S535" s="311"/>
      <c r="T535" s="311"/>
      <c r="U535" s="311"/>
      <c r="V535" s="311"/>
      <c r="X535" s="311"/>
      <c r="Y535" s="311"/>
      <c r="Z535" s="311"/>
      <c r="AA535" s="311"/>
      <c r="AB535" s="311"/>
      <c r="AD535" s="311"/>
      <c r="AE535" s="311"/>
      <c r="AF535" s="311"/>
      <c r="AG535" s="311"/>
      <c r="AH535" s="311"/>
      <c r="AI535" s="311"/>
      <c r="AJ535" s="311"/>
      <c r="AK535" s="311"/>
      <c r="AL535" s="311"/>
      <c r="AM535" s="311"/>
      <c r="AN535" s="311"/>
      <c r="AO535" s="311"/>
      <c r="AP535" s="311"/>
      <c r="AQ535" s="311"/>
      <c r="AR535" s="311"/>
      <c r="AS535" s="311"/>
      <c r="AT535" s="311"/>
      <c r="AU535" s="311"/>
      <c r="AV535" s="311"/>
      <c r="AW535" s="311"/>
      <c r="AX535" s="311"/>
      <c r="AY535" s="311"/>
      <c r="AZ535" s="311"/>
      <c r="BA535" s="311"/>
      <c r="BB535" s="311"/>
      <c r="BC535" s="311"/>
      <c r="BD535" s="311"/>
      <c r="BE535" s="311"/>
      <c r="BF535" s="311"/>
      <c r="BG535" s="311"/>
      <c r="BH535" s="311"/>
    </row>
    <row r="536" spans="6:60">
      <c r="F536" s="317"/>
      <c r="G536" s="311"/>
      <c r="H536" s="311"/>
      <c r="K536" s="317"/>
      <c r="L536" s="317"/>
      <c r="O536" s="311"/>
      <c r="P536" s="311"/>
      <c r="Q536" s="311"/>
      <c r="R536" s="311"/>
      <c r="S536" s="311"/>
      <c r="T536" s="311"/>
      <c r="U536" s="311"/>
      <c r="V536" s="311"/>
      <c r="X536" s="311"/>
      <c r="Y536" s="311"/>
      <c r="Z536" s="311"/>
      <c r="AA536" s="311"/>
      <c r="AB536" s="311"/>
      <c r="AD536" s="311"/>
      <c r="AE536" s="311"/>
      <c r="AF536" s="311"/>
      <c r="AG536" s="311"/>
      <c r="AH536" s="311"/>
      <c r="AI536" s="311"/>
      <c r="AJ536" s="311"/>
      <c r="AK536" s="311"/>
      <c r="AL536" s="311"/>
      <c r="AM536" s="311"/>
      <c r="AN536" s="311"/>
      <c r="AO536" s="311"/>
      <c r="AP536" s="311"/>
      <c r="AQ536" s="311"/>
      <c r="AR536" s="311"/>
      <c r="AS536" s="311"/>
      <c r="AT536" s="311"/>
      <c r="AU536" s="311"/>
      <c r="AV536" s="311"/>
      <c r="AW536" s="311"/>
      <c r="AX536" s="311"/>
      <c r="AY536" s="311"/>
      <c r="AZ536" s="311"/>
      <c r="BA536" s="311"/>
      <c r="BB536" s="311"/>
      <c r="BC536" s="311"/>
      <c r="BD536" s="311"/>
      <c r="BE536" s="311"/>
      <c r="BF536" s="311"/>
      <c r="BG536" s="311"/>
      <c r="BH536" s="311"/>
    </row>
    <row r="537" spans="6:60">
      <c r="F537" s="317"/>
      <c r="G537" s="311"/>
      <c r="H537" s="311"/>
      <c r="K537" s="317"/>
      <c r="L537" s="317"/>
      <c r="O537" s="311"/>
      <c r="P537" s="311"/>
      <c r="Q537" s="311"/>
      <c r="R537" s="311"/>
      <c r="S537" s="311"/>
      <c r="T537" s="311"/>
      <c r="U537" s="311"/>
      <c r="V537" s="311"/>
      <c r="X537" s="311"/>
      <c r="Y537" s="311"/>
      <c r="Z537" s="311"/>
      <c r="AA537" s="311"/>
      <c r="AB537" s="311"/>
      <c r="AD537" s="311"/>
      <c r="AE537" s="311"/>
      <c r="AF537" s="311"/>
      <c r="AG537" s="311"/>
      <c r="AH537" s="311"/>
      <c r="AI537" s="311"/>
      <c r="AJ537" s="311"/>
      <c r="AK537" s="311"/>
      <c r="AL537" s="311"/>
      <c r="AM537" s="311"/>
      <c r="AN537" s="311"/>
      <c r="AO537" s="311"/>
      <c r="AP537" s="311"/>
      <c r="AQ537" s="311"/>
      <c r="AR537" s="311"/>
      <c r="AS537" s="311"/>
      <c r="AT537" s="311"/>
      <c r="AU537" s="311"/>
      <c r="AV537" s="311"/>
      <c r="AW537" s="311"/>
      <c r="AX537" s="311"/>
      <c r="AY537" s="311"/>
      <c r="AZ537" s="311"/>
      <c r="BA537" s="311"/>
      <c r="BB537" s="311"/>
      <c r="BC537" s="311"/>
      <c r="BD537" s="311"/>
      <c r="BE537" s="311"/>
      <c r="BF537" s="311"/>
      <c r="BG537" s="311"/>
      <c r="BH537" s="311"/>
    </row>
    <row r="538" spans="6:60">
      <c r="F538" s="317"/>
      <c r="G538" s="311"/>
      <c r="H538" s="311"/>
      <c r="K538" s="317"/>
      <c r="L538" s="317"/>
      <c r="O538" s="311"/>
      <c r="P538" s="311"/>
      <c r="Q538" s="311"/>
      <c r="R538" s="311"/>
      <c r="S538" s="311"/>
      <c r="T538" s="311"/>
      <c r="U538" s="311"/>
      <c r="V538" s="311"/>
      <c r="X538" s="311"/>
      <c r="Y538" s="311"/>
      <c r="Z538" s="311"/>
      <c r="AA538" s="311"/>
      <c r="AB538" s="311"/>
      <c r="AD538" s="311"/>
      <c r="AE538" s="311"/>
      <c r="AF538" s="311"/>
      <c r="AG538" s="311"/>
      <c r="AH538" s="311"/>
      <c r="AI538" s="311"/>
      <c r="AJ538" s="311"/>
      <c r="AK538" s="311"/>
      <c r="AL538" s="311"/>
      <c r="AM538" s="311"/>
      <c r="AN538" s="311"/>
      <c r="AO538" s="311"/>
      <c r="AP538" s="311"/>
      <c r="AQ538" s="311"/>
      <c r="AR538" s="311"/>
      <c r="AS538" s="311"/>
      <c r="AT538" s="311"/>
      <c r="AU538" s="311"/>
      <c r="AV538" s="311"/>
      <c r="AW538" s="311"/>
      <c r="AX538" s="311"/>
      <c r="AY538" s="311"/>
      <c r="AZ538" s="311"/>
      <c r="BA538" s="311"/>
      <c r="BB538" s="311"/>
      <c r="BC538" s="311"/>
      <c r="BD538" s="311"/>
      <c r="BE538" s="311"/>
      <c r="BF538" s="311"/>
      <c r="BG538" s="311"/>
      <c r="BH538" s="311"/>
    </row>
    <row r="539" spans="6:60">
      <c r="F539" s="317"/>
      <c r="G539" s="311"/>
      <c r="H539" s="311"/>
      <c r="K539" s="317"/>
      <c r="L539" s="317"/>
      <c r="O539" s="311"/>
      <c r="P539" s="311"/>
      <c r="Q539" s="311"/>
      <c r="R539" s="311"/>
      <c r="S539" s="311"/>
      <c r="T539" s="311"/>
      <c r="U539" s="311"/>
      <c r="V539" s="311"/>
      <c r="X539" s="311"/>
      <c r="Y539" s="311"/>
      <c r="Z539" s="311"/>
      <c r="AA539" s="311"/>
      <c r="AB539" s="311"/>
      <c r="AD539" s="311"/>
      <c r="AE539" s="311"/>
      <c r="AF539" s="311"/>
      <c r="AG539" s="311"/>
      <c r="AH539" s="311"/>
      <c r="AI539" s="311"/>
      <c r="AJ539" s="311"/>
      <c r="AK539" s="311"/>
      <c r="AL539" s="311"/>
      <c r="AM539" s="311"/>
      <c r="AN539" s="311"/>
      <c r="AO539" s="311"/>
      <c r="AP539" s="311"/>
      <c r="AQ539" s="311"/>
      <c r="AR539" s="311"/>
      <c r="AS539" s="311"/>
      <c r="AT539" s="311"/>
      <c r="AU539" s="311"/>
      <c r="AV539" s="311"/>
      <c r="AW539" s="311"/>
      <c r="AX539" s="311"/>
      <c r="AY539" s="311"/>
      <c r="AZ539" s="311"/>
      <c r="BA539" s="311"/>
      <c r="BB539" s="311"/>
      <c r="BC539" s="311"/>
      <c r="BD539" s="311"/>
      <c r="BE539" s="311"/>
      <c r="BF539" s="311"/>
      <c r="BG539" s="311"/>
      <c r="BH539" s="311"/>
    </row>
    <row r="540" spans="6:60">
      <c r="F540" s="317"/>
      <c r="G540" s="311"/>
      <c r="H540" s="311"/>
      <c r="K540" s="317"/>
      <c r="L540" s="317"/>
      <c r="O540" s="311"/>
      <c r="P540" s="311"/>
      <c r="Q540" s="311"/>
      <c r="R540" s="311"/>
      <c r="S540" s="311"/>
      <c r="T540" s="311"/>
      <c r="U540" s="311"/>
      <c r="V540" s="311"/>
      <c r="X540" s="311"/>
      <c r="Y540" s="311"/>
      <c r="Z540" s="311"/>
      <c r="AA540" s="311"/>
      <c r="AB540" s="311"/>
      <c r="AD540" s="311"/>
      <c r="AE540" s="311"/>
      <c r="AF540" s="311"/>
      <c r="AG540" s="311"/>
      <c r="AH540" s="311"/>
      <c r="AI540" s="311"/>
      <c r="AJ540" s="311"/>
      <c r="AK540" s="311"/>
      <c r="AL540" s="311"/>
      <c r="AM540" s="311"/>
      <c r="AN540" s="311"/>
      <c r="AO540" s="311"/>
      <c r="AP540" s="311"/>
      <c r="AQ540" s="311"/>
      <c r="AR540" s="311"/>
      <c r="AS540" s="311"/>
      <c r="AT540" s="311"/>
      <c r="AU540" s="311"/>
      <c r="AV540" s="311"/>
      <c r="AW540" s="311"/>
      <c r="AX540" s="311"/>
      <c r="AY540" s="311"/>
      <c r="AZ540" s="311"/>
      <c r="BA540" s="311"/>
      <c r="BB540" s="311"/>
      <c r="BC540" s="311"/>
      <c r="BD540" s="311"/>
      <c r="BE540" s="311"/>
      <c r="BF540" s="311"/>
      <c r="BG540" s="311"/>
      <c r="BH540" s="311"/>
    </row>
    <row r="541" spans="6:60">
      <c r="F541" s="317"/>
      <c r="G541" s="311"/>
      <c r="H541" s="311"/>
      <c r="K541" s="317"/>
      <c r="L541" s="317"/>
      <c r="O541" s="311"/>
      <c r="P541" s="311"/>
      <c r="Q541" s="311"/>
      <c r="R541" s="311"/>
      <c r="S541" s="311"/>
      <c r="T541" s="311"/>
      <c r="U541" s="311"/>
      <c r="V541" s="311"/>
      <c r="X541" s="311"/>
      <c r="Y541" s="311"/>
      <c r="Z541" s="311"/>
      <c r="AA541" s="311"/>
      <c r="AB541" s="311"/>
      <c r="AD541" s="311"/>
      <c r="AE541" s="311"/>
      <c r="AF541" s="311"/>
      <c r="AG541" s="311"/>
      <c r="AH541" s="311"/>
      <c r="AI541" s="311"/>
      <c r="AJ541" s="311"/>
      <c r="AK541" s="311"/>
      <c r="AL541" s="311"/>
      <c r="AM541" s="311"/>
      <c r="AN541" s="311"/>
      <c r="AO541" s="311"/>
      <c r="AP541" s="311"/>
      <c r="AQ541" s="311"/>
      <c r="AR541" s="311"/>
      <c r="AS541" s="311"/>
      <c r="AT541" s="311"/>
      <c r="AU541" s="311"/>
      <c r="AV541" s="311"/>
      <c r="AW541" s="311"/>
      <c r="AX541" s="311"/>
      <c r="AY541" s="311"/>
      <c r="AZ541" s="311"/>
      <c r="BA541" s="311"/>
      <c r="BB541" s="311"/>
      <c r="BC541" s="311"/>
      <c r="BD541" s="311"/>
      <c r="BE541" s="311"/>
      <c r="BF541" s="311"/>
      <c r="BG541" s="311"/>
      <c r="BH541" s="311"/>
    </row>
    <row r="542" spans="6:60">
      <c r="F542" s="317"/>
      <c r="G542" s="311"/>
      <c r="H542" s="311"/>
      <c r="K542" s="317"/>
      <c r="L542" s="317"/>
      <c r="O542" s="311"/>
      <c r="P542" s="311"/>
      <c r="Q542" s="311"/>
      <c r="R542" s="311"/>
      <c r="S542" s="311"/>
      <c r="T542" s="311"/>
      <c r="U542" s="311"/>
      <c r="V542" s="311"/>
      <c r="X542" s="311"/>
      <c r="Y542" s="311"/>
      <c r="Z542" s="311"/>
      <c r="AA542" s="311"/>
      <c r="AB542" s="311"/>
      <c r="AD542" s="311"/>
      <c r="AE542" s="311"/>
      <c r="AF542" s="311"/>
      <c r="AG542" s="311"/>
      <c r="AH542" s="311"/>
      <c r="AI542" s="311"/>
      <c r="AJ542" s="311"/>
      <c r="AK542" s="311"/>
      <c r="AL542" s="311"/>
      <c r="AM542" s="311"/>
      <c r="AN542" s="311"/>
      <c r="AO542" s="311"/>
      <c r="AP542" s="311"/>
      <c r="AQ542" s="311"/>
      <c r="AR542" s="311"/>
      <c r="AS542" s="311"/>
      <c r="AT542" s="311"/>
      <c r="AU542" s="311"/>
      <c r="AV542" s="311"/>
      <c r="AW542" s="311"/>
      <c r="AX542" s="311"/>
      <c r="AY542" s="311"/>
      <c r="AZ542" s="311"/>
      <c r="BA542" s="311"/>
      <c r="BB542" s="311"/>
      <c r="BC542" s="311"/>
      <c r="BD542" s="311"/>
      <c r="BE542" s="311"/>
      <c r="BF542" s="311"/>
      <c r="BG542" s="311"/>
      <c r="BH542" s="311"/>
    </row>
    <row r="543" spans="6:60">
      <c r="F543" s="317"/>
      <c r="G543" s="311"/>
      <c r="H543" s="311"/>
      <c r="K543" s="317"/>
      <c r="L543" s="317"/>
      <c r="O543" s="311"/>
      <c r="P543" s="311"/>
      <c r="Q543" s="311"/>
      <c r="R543" s="311"/>
      <c r="S543" s="311"/>
      <c r="T543" s="311"/>
      <c r="U543" s="311"/>
      <c r="V543" s="311"/>
      <c r="X543" s="311"/>
      <c r="Y543" s="311"/>
      <c r="Z543" s="311"/>
      <c r="AA543" s="311"/>
      <c r="AB543" s="311"/>
      <c r="AD543" s="311"/>
      <c r="AE543" s="311"/>
      <c r="AF543" s="311"/>
      <c r="AG543" s="311"/>
      <c r="AH543" s="311"/>
      <c r="AI543" s="311"/>
      <c r="AJ543" s="311"/>
      <c r="AK543" s="311"/>
      <c r="AL543" s="311"/>
      <c r="AM543" s="311"/>
      <c r="AN543" s="311"/>
      <c r="AO543" s="311"/>
      <c r="AP543" s="311"/>
      <c r="AQ543" s="311"/>
      <c r="AR543" s="311"/>
      <c r="AS543" s="311"/>
      <c r="AT543" s="311"/>
      <c r="AU543" s="311"/>
      <c r="AV543" s="311"/>
      <c r="AW543" s="311"/>
      <c r="AX543" s="311"/>
      <c r="AY543" s="311"/>
      <c r="AZ543" s="311"/>
      <c r="BA543" s="311"/>
      <c r="BB543" s="311"/>
      <c r="BC543" s="311"/>
      <c r="BD543" s="311"/>
      <c r="BE543" s="311"/>
      <c r="BF543" s="311"/>
      <c r="BG543" s="311"/>
      <c r="BH543" s="311"/>
    </row>
    <row r="544" spans="6:60">
      <c r="F544" s="317"/>
      <c r="G544" s="311"/>
      <c r="H544" s="311"/>
      <c r="K544" s="317"/>
      <c r="L544" s="317"/>
      <c r="O544" s="311"/>
      <c r="P544" s="311"/>
      <c r="Q544" s="311"/>
      <c r="R544" s="311"/>
      <c r="S544" s="311"/>
      <c r="T544" s="311"/>
      <c r="U544" s="311"/>
      <c r="V544" s="311"/>
      <c r="X544" s="311"/>
      <c r="Y544" s="311"/>
      <c r="Z544" s="311"/>
      <c r="AA544" s="311"/>
      <c r="AB544" s="311"/>
      <c r="AD544" s="311"/>
      <c r="AE544" s="311"/>
      <c r="AF544" s="311"/>
      <c r="AG544" s="311"/>
      <c r="AH544" s="311"/>
      <c r="AI544" s="311"/>
      <c r="AJ544" s="311"/>
      <c r="AK544" s="311"/>
      <c r="AL544" s="311"/>
      <c r="AM544" s="311"/>
      <c r="AN544" s="311"/>
      <c r="AO544" s="311"/>
      <c r="AP544" s="311"/>
      <c r="AQ544" s="311"/>
      <c r="AR544" s="311"/>
      <c r="AS544" s="311"/>
      <c r="AT544" s="311"/>
      <c r="AU544" s="311"/>
      <c r="AV544" s="311"/>
      <c r="AW544" s="311"/>
      <c r="AX544" s="311"/>
      <c r="AY544" s="311"/>
      <c r="AZ544" s="311"/>
      <c r="BA544" s="311"/>
      <c r="BB544" s="311"/>
      <c r="BC544" s="311"/>
      <c r="BD544" s="311"/>
      <c r="BE544" s="311"/>
      <c r="BF544" s="311"/>
      <c r="BG544" s="311"/>
      <c r="BH544" s="311"/>
    </row>
    <row r="545" spans="6:60">
      <c r="F545" s="317"/>
      <c r="G545" s="311"/>
      <c r="H545" s="311"/>
      <c r="K545" s="317"/>
      <c r="L545" s="317"/>
      <c r="O545" s="311"/>
      <c r="P545" s="311"/>
      <c r="Q545" s="311"/>
      <c r="R545" s="311"/>
      <c r="S545" s="311"/>
      <c r="T545" s="311"/>
      <c r="U545" s="311"/>
      <c r="V545" s="311"/>
      <c r="X545" s="311"/>
      <c r="Y545" s="311"/>
      <c r="Z545" s="311"/>
      <c r="AA545" s="311"/>
      <c r="AB545" s="311"/>
      <c r="AD545" s="311"/>
      <c r="AE545" s="311"/>
      <c r="AF545" s="311"/>
      <c r="AG545" s="311"/>
      <c r="AH545" s="311"/>
      <c r="AI545" s="311"/>
      <c r="AJ545" s="311"/>
      <c r="AK545" s="311"/>
      <c r="AL545" s="311"/>
      <c r="AM545" s="311"/>
      <c r="AN545" s="311"/>
      <c r="AO545" s="311"/>
      <c r="AP545" s="311"/>
      <c r="AQ545" s="311"/>
      <c r="AR545" s="311"/>
      <c r="AS545" s="311"/>
      <c r="AT545" s="311"/>
      <c r="AU545" s="311"/>
      <c r="AV545" s="311"/>
      <c r="AW545" s="311"/>
      <c r="AX545" s="311"/>
      <c r="AY545" s="311"/>
      <c r="AZ545" s="311"/>
      <c r="BA545" s="311"/>
      <c r="BB545" s="311"/>
      <c r="BC545" s="311"/>
      <c r="BD545" s="311"/>
      <c r="BE545" s="311"/>
      <c r="BF545" s="311"/>
      <c r="BG545" s="311"/>
      <c r="BH545" s="311"/>
    </row>
    <row r="546" spans="6:60">
      <c r="F546" s="317"/>
      <c r="G546" s="311"/>
      <c r="H546" s="311"/>
      <c r="K546" s="317"/>
      <c r="L546" s="317"/>
      <c r="O546" s="311"/>
      <c r="P546" s="311"/>
      <c r="Q546" s="311"/>
      <c r="R546" s="311"/>
      <c r="S546" s="311"/>
      <c r="T546" s="311"/>
      <c r="U546" s="311"/>
      <c r="V546" s="311"/>
      <c r="X546" s="311"/>
      <c r="Y546" s="311"/>
      <c r="Z546" s="311"/>
      <c r="AA546" s="311"/>
      <c r="AB546" s="311"/>
      <c r="AD546" s="311"/>
      <c r="AE546" s="311"/>
      <c r="AF546" s="311"/>
      <c r="AG546" s="311"/>
      <c r="AH546" s="311"/>
      <c r="AI546" s="311"/>
      <c r="AJ546" s="311"/>
      <c r="AK546" s="311"/>
      <c r="AL546" s="311"/>
      <c r="AM546" s="311"/>
      <c r="AN546" s="311"/>
      <c r="AO546" s="311"/>
      <c r="AP546" s="311"/>
      <c r="AQ546" s="311"/>
      <c r="AR546" s="311"/>
      <c r="AS546" s="311"/>
      <c r="AT546" s="311"/>
      <c r="AU546" s="311"/>
      <c r="AV546" s="311"/>
      <c r="AW546" s="311"/>
      <c r="AX546" s="311"/>
      <c r="AY546" s="311"/>
      <c r="AZ546" s="311"/>
      <c r="BA546" s="311"/>
      <c r="BB546" s="311"/>
      <c r="BC546" s="311"/>
      <c r="BD546" s="311"/>
      <c r="BE546" s="311"/>
      <c r="BF546" s="311"/>
      <c r="BG546" s="311"/>
      <c r="BH546" s="311"/>
    </row>
    <row r="547" spans="6:60">
      <c r="F547" s="317"/>
      <c r="G547" s="311"/>
      <c r="H547" s="311"/>
      <c r="K547" s="317"/>
      <c r="L547" s="317"/>
      <c r="O547" s="311"/>
      <c r="P547" s="311"/>
      <c r="Q547" s="311"/>
      <c r="R547" s="311"/>
      <c r="S547" s="311"/>
      <c r="T547" s="311"/>
      <c r="U547" s="311"/>
      <c r="V547" s="311"/>
      <c r="X547" s="311"/>
      <c r="Y547" s="311"/>
      <c r="Z547" s="311"/>
      <c r="AA547" s="311"/>
      <c r="AB547" s="311"/>
      <c r="AD547" s="311"/>
      <c r="AE547" s="311"/>
      <c r="AF547" s="311"/>
      <c r="AG547" s="311"/>
      <c r="AH547" s="311"/>
      <c r="AI547" s="311"/>
      <c r="AJ547" s="311"/>
      <c r="AK547" s="311"/>
      <c r="AL547" s="311"/>
      <c r="AM547" s="311"/>
      <c r="AN547" s="311"/>
      <c r="AO547" s="311"/>
      <c r="AP547" s="311"/>
      <c r="AQ547" s="311"/>
      <c r="AR547" s="311"/>
      <c r="AS547" s="311"/>
      <c r="AT547" s="311"/>
      <c r="AU547" s="311"/>
      <c r="AV547" s="311"/>
      <c r="AW547" s="311"/>
      <c r="AX547" s="311"/>
      <c r="AY547" s="311"/>
      <c r="AZ547" s="311"/>
      <c r="BA547" s="311"/>
      <c r="BB547" s="311"/>
      <c r="BC547" s="311"/>
      <c r="BD547" s="311"/>
      <c r="BE547" s="311"/>
      <c r="BF547" s="311"/>
      <c r="BG547" s="311"/>
      <c r="BH547" s="311"/>
    </row>
    <row r="548" spans="6:60">
      <c r="F548" s="317"/>
      <c r="G548" s="311"/>
      <c r="H548" s="311"/>
      <c r="K548" s="317"/>
      <c r="L548" s="317"/>
      <c r="O548" s="311"/>
      <c r="P548" s="311"/>
      <c r="Q548" s="311"/>
      <c r="R548" s="311"/>
      <c r="S548" s="311"/>
      <c r="T548" s="311"/>
      <c r="U548" s="311"/>
      <c r="V548" s="311"/>
      <c r="X548" s="311"/>
      <c r="Y548" s="311"/>
      <c r="Z548" s="311"/>
      <c r="AA548" s="311"/>
      <c r="AB548" s="311"/>
      <c r="AD548" s="311"/>
      <c r="AE548" s="311"/>
      <c r="AF548" s="311"/>
      <c r="AG548" s="311"/>
      <c r="AH548" s="311"/>
      <c r="AI548" s="311"/>
      <c r="AJ548" s="311"/>
      <c r="AK548" s="311"/>
      <c r="AL548" s="311"/>
      <c r="AM548" s="311"/>
      <c r="AN548" s="311"/>
      <c r="AO548" s="311"/>
      <c r="AP548" s="311"/>
      <c r="AQ548" s="311"/>
      <c r="AR548" s="311"/>
      <c r="AS548" s="311"/>
      <c r="AT548" s="311"/>
      <c r="AU548" s="311"/>
      <c r="AV548" s="311"/>
      <c r="AW548" s="311"/>
      <c r="AX548" s="311"/>
      <c r="AY548" s="311"/>
      <c r="AZ548" s="311"/>
      <c r="BA548" s="311"/>
      <c r="BB548" s="311"/>
      <c r="BC548" s="311"/>
      <c r="BD548" s="311"/>
      <c r="BE548" s="311"/>
      <c r="BF548" s="311"/>
      <c r="BG548" s="311"/>
      <c r="BH548" s="311"/>
    </row>
    <row r="549" spans="6:60">
      <c r="F549" s="317"/>
      <c r="G549" s="311"/>
      <c r="H549" s="311"/>
      <c r="K549" s="317"/>
      <c r="L549" s="317"/>
      <c r="O549" s="311"/>
      <c r="P549" s="311"/>
      <c r="Q549" s="311"/>
      <c r="R549" s="311"/>
      <c r="S549" s="311"/>
      <c r="T549" s="311"/>
      <c r="U549" s="311"/>
      <c r="V549" s="311"/>
      <c r="X549" s="311"/>
      <c r="Y549" s="311"/>
      <c r="Z549" s="311"/>
      <c r="AA549" s="311"/>
      <c r="AB549" s="311"/>
      <c r="AD549" s="311"/>
      <c r="AE549" s="311"/>
      <c r="AF549" s="311"/>
      <c r="AG549" s="311"/>
      <c r="AH549" s="311"/>
      <c r="AI549" s="311"/>
      <c r="AJ549" s="311"/>
      <c r="AK549" s="311"/>
      <c r="AL549" s="311"/>
      <c r="AM549" s="311"/>
      <c r="AN549" s="311"/>
      <c r="AO549" s="311"/>
      <c r="AP549" s="311"/>
      <c r="AQ549" s="311"/>
      <c r="AR549" s="311"/>
      <c r="AS549" s="311"/>
      <c r="AT549" s="311"/>
      <c r="AU549" s="311"/>
      <c r="AV549" s="311"/>
      <c r="AW549" s="311"/>
      <c r="AX549" s="311"/>
      <c r="AY549" s="311"/>
      <c r="AZ549" s="311"/>
      <c r="BA549" s="311"/>
      <c r="BB549" s="311"/>
      <c r="BC549" s="311"/>
      <c r="BD549" s="311"/>
      <c r="BE549" s="311"/>
      <c r="BF549" s="311"/>
      <c r="BG549" s="311"/>
      <c r="BH549" s="311"/>
    </row>
    <row r="550" spans="6:60">
      <c r="F550" s="317"/>
      <c r="G550" s="311"/>
      <c r="H550" s="311"/>
      <c r="K550" s="317"/>
      <c r="L550" s="317"/>
      <c r="O550" s="311"/>
      <c r="P550" s="311"/>
      <c r="Q550" s="311"/>
      <c r="R550" s="311"/>
      <c r="S550" s="311"/>
      <c r="T550" s="311"/>
      <c r="U550" s="311"/>
      <c r="V550" s="311"/>
      <c r="X550" s="311"/>
      <c r="Y550" s="311"/>
      <c r="Z550" s="311"/>
      <c r="AA550" s="311"/>
      <c r="AB550" s="311"/>
      <c r="AD550" s="311"/>
      <c r="AE550" s="311"/>
      <c r="AF550" s="311"/>
      <c r="AG550" s="311"/>
      <c r="AH550" s="311"/>
      <c r="AI550" s="311"/>
      <c r="AJ550" s="311"/>
      <c r="AK550" s="311"/>
      <c r="AL550" s="311"/>
      <c r="AM550" s="311"/>
      <c r="AN550" s="311"/>
      <c r="AO550" s="311"/>
      <c r="AP550" s="311"/>
      <c r="AQ550" s="311"/>
      <c r="AR550" s="311"/>
      <c r="AS550" s="311"/>
      <c r="AT550" s="311"/>
      <c r="AU550" s="311"/>
      <c r="AV550" s="311"/>
      <c r="AW550" s="311"/>
      <c r="AX550" s="311"/>
      <c r="AY550" s="311"/>
      <c r="AZ550" s="311"/>
      <c r="BA550" s="311"/>
      <c r="BB550" s="311"/>
      <c r="BC550" s="311"/>
      <c r="BD550" s="311"/>
      <c r="BE550" s="311"/>
      <c r="BF550" s="311"/>
      <c r="BG550" s="311"/>
      <c r="BH550" s="311"/>
    </row>
    <row r="551" spans="6:60">
      <c r="F551" s="317"/>
      <c r="G551" s="311"/>
      <c r="H551" s="311"/>
      <c r="K551" s="317"/>
      <c r="L551" s="317"/>
      <c r="O551" s="311"/>
      <c r="P551" s="311"/>
      <c r="Q551" s="311"/>
      <c r="R551" s="311"/>
      <c r="S551" s="311"/>
      <c r="T551" s="311"/>
      <c r="U551" s="311"/>
      <c r="V551" s="311"/>
      <c r="X551" s="311"/>
      <c r="Y551" s="311"/>
      <c r="Z551" s="311"/>
      <c r="AA551" s="311"/>
      <c r="AB551" s="311"/>
      <c r="AD551" s="311"/>
      <c r="AE551" s="311"/>
      <c r="AF551" s="311"/>
      <c r="AG551" s="311"/>
      <c r="AH551" s="311"/>
      <c r="AI551" s="311"/>
      <c r="AJ551" s="311"/>
      <c r="AK551" s="311"/>
      <c r="AL551" s="311"/>
      <c r="AM551" s="311"/>
      <c r="AN551" s="311"/>
      <c r="AO551" s="311"/>
      <c r="AP551" s="311"/>
      <c r="AQ551" s="311"/>
      <c r="AR551" s="311"/>
      <c r="AS551" s="311"/>
      <c r="AT551" s="311"/>
      <c r="AU551" s="311"/>
      <c r="AV551" s="311"/>
      <c r="AW551" s="311"/>
      <c r="AX551" s="311"/>
      <c r="AY551" s="311"/>
      <c r="AZ551" s="311"/>
      <c r="BA551" s="311"/>
      <c r="BB551" s="311"/>
      <c r="BC551" s="311"/>
      <c r="BD551" s="311"/>
      <c r="BE551" s="311"/>
      <c r="BF551" s="311"/>
      <c r="BG551" s="311"/>
      <c r="BH551" s="311"/>
    </row>
    <row r="552" spans="6:60">
      <c r="F552" s="317"/>
      <c r="G552" s="311"/>
      <c r="H552" s="311"/>
      <c r="K552" s="317"/>
      <c r="L552" s="317"/>
      <c r="O552" s="311"/>
      <c r="P552" s="311"/>
      <c r="Q552" s="311"/>
      <c r="R552" s="311"/>
      <c r="S552" s="311"/>
      <c r="T552" s="311"/>
      <c r="U552" s="311"/>
      <c r="V552" s="311"/>
      <c r="X552" s="311"/>
      <c r="Y552" s="311"/>
      <c r="Z552" s="311"/>
      <c r="AA552" s="311"/>
      <c r="AB552" s="311"/>
      <c r="AD552" s="311"/>
      <c r="AE552" s="311"/>
      <c r="AF552" s="311"/>
      <c r="AG552" s="311"/>
      <c r="AH552" s="311"/>
      <c r="AI552" s="311"/>
      <c r="AJ552" s="311"/>
      <c r="AK552" s="311"/>
      <c r="AL552" s="311"/>
      <c r="AM552" s="311"/>
      <c r="AN552" s="311"/>
      <c r="AO552" s="311"/>
      <c r="AP552" s="311"/>
      <c r="AQ552" s="311"/>
      <c r="AR552" s="311"/>
      <c r="AS552" s="311"/>
      <c r="AT552" s="311"/>
      <c r="AU552" s="311"/>
      <c r="AV552" s="311"/>
      <c r="AW552" s="311"/>
      <c r="AX552" s="311"/>
      <c r="AY552" s="311"/>
      <c r="AZ552" s="311"/>
      <c r="BA552" s="311"/>
      <c r="BB552" s="311"/>
      <c r="BC552" s="311"/>
      <c r="BD552" s="311"/>
      <c r="BE552" s="311"/>
      <c r="BF552" s="311"/>
      <c r="BG552" s="311"/>
      <c r="BH552" s="311"/>
    </row>
    <row r="553" spans="6:60">
      <c r="F553" s="317"/>
      <c r="G553" s="311"/>
      <c r="H553" s="311"/>
      <c r="K553" s="317"/>
      <c r="L553" s="317"/>
      <c r="O553" s="311"/>
      <c r="P553" s="311"/>
      <c r="Q553" s="311"/>
      <c r="R553" s="311"/>
      <c r="S553" s="311"/>
      <c r="T553" s="311"/>
      <c r="U553" s="311"/>
      <c r="V553" s="311"/>
      <c r="X553" s="311"/>
      <c r="Y553" s="311"/>
      <c r="Z553" s="311"/>
      <c r="AA553" s="311"/>
      <c r="AB553" s="311"/>
      <c r="AD553" s="311"/>
      <c r="AE553" s="311"/>
      <c r="AF553" s="311"/>
      <c r="AG553" s="311"/>
      <c r="AH553" s="311"/>
      <c r="AI553" s="311"/>
      <c r="AJ553" s="311"/>
      <c r="AK553" s="311"/>
      <c r="AL553" s="311"/>
      <c r="AM553" s="311"/>
      <c r="AN553" s="311"/>
      <c r="AO553" s="311"/>
      <c r="AP553" s="311"/>
      <c r="AQ553" s="311"/>
      <c r="AR553" s="311"/>
      <c r="AS553" s="311"/>
      <c r="AT553" s="311"/>
      <c r="AU553" s="311"/>
      <c r="AV553" s="311"/>
      <c r="AW553" s="311"/>
      <c r="AX553" s="311"/>
      <c r="AY553" s="311"/>
      <c r="AZ553" s="311"/>
      <c r="BA553" s="311"/>
      <c r="BB553" s="311"/>
      <c r="BC553" s="311"/>
      <c r="BD553" s="311"/>
      <c r="BE553" s="311"/>
      <c r="BF553" s="311"/>
      <c r="BG553" s="311"/>
      <c r="BH553" s="311"/>
    </row>
    <row r="554" spans="6:60">
      <c r="F554" s="317"/>
      <c r="G554" s="311"/>
      <c r="H554" s="311"/>
      <c r="K554" s="317"/>
      <c r="L554" s="317"/>
      <c r="O554" s="311"/>
      <c r="P554" s="311"/>
      <c r="Q554" s="311"/>
      <c r="R554" s="311"/>
      <c r="S554" s="311"/>
      <c r="T554" s="311"/>
      <c r="U554" s="311"/>
      <c r="V554" s="311"/>
      <c r="X554" s="311"/>
      <c r="Y554" s="311"/>
      <c r="Z554" s="311"/>
      <c r="AA554" s="311"/>
      <c r="AB554" s="311"/>
      <c r="AD554" s="311"/>
      <c r="AE554" s="311"/>
      <c r="AF554" s="311"/>
      <c r="AG554" s="311"/>
      <c r="AH554" s="311"/>
      <c r="AI554" s="311"/>
      <c r="AJ554" s="311"/>
      <c r="AK554" s="311"/>
      <c r="AL554" s="311"/>
      <c r="AM554" s="311"/>
      <c r="AN554" s="311"/>
      <c r="AO554" s="311"/>
      <c r="AP554" s="311"/>
      <c r="AQ554" s="311"/>
      <c r="AR554" s="311"/>
      <c r="AS554" s="311"/>
      <c r="AT554" s="311"/>
      <c r="AU554" s="311"/>
      <c r="AV554" s="311"/>
      <c r="AW554" s="311"/>
      <c r="AX554" s="311"/>
      <c r="AY554" s="311"/>
      <c r="AZ554" s="311"/>
      <c r="BA554" s="311"/>
      <c r="BB554" s="311"/>
      <c r="BC554" s="311"/>
      <c r="BD554" s="311"/>
      <c r="BE554" s="311"/>
      <c r="BF554" s="311"/>
      <c r="BG554" s="311"/>
      <c r="BH554" s="311"/>
    </row>
    <row r="555" spans="6:60">
      <c r="F555" s="317"/>
      <c r="G555" s="311"/>
      <c r="H555" s="311"/>
      <c r="K555" s="317"/>
      <c r="L555" s="317"/>
      <c r="O555" s="311"/>
      <c r="P555" s="311"/>
      <c r="Q555" s="311"/>
      <c r="R555" s="311"/>
      <c r="S555" s="311"/>
      <c r="T555" s="311"/>
      <c r="U555" s="311"/>
      <c r="V555" s="311"/>
      <c r="X555" s="311"/>
      <c r="Y555" s="311"/>
      <c r="Z555" s="311"/>
      <c r="AA555" s="311"/>
      <c r="AB555" s="311"/>
      <c r="AD555" s="311"/>
      <c r="AE555" s="311"/>
      <c r="AF555" s="311"/>
      <c r="AG555" s="311"/>
      <c r="AH555" s="311"/>
      <c r="AI555" s="311"/>
      <c r="AJ555" s="311"/>
      <c r="AK555" s="311"/>
      <c r="AL555" s="311"/>
      <c r="AM555" s="311"/>
      <c r="AN555" s="311"/>
      <c r="AO555" s="311"/>
      <c r="AP555" s="311"/>
      <c r="AQ555" s="311"/>
      <c r="AR555" s="311"/>
      <c r="AS555" s="311"/>
      <c r="AT555" s="311"/>
      <c r="AU555" s="311"/>
      <c r="AV555" s="311"/>
      <c r="AW555" s="311"/>
      <c r="AX555" s="311"/>
      <c r="AY555" s="311"/>
      <c r="AZ555" s="311"/>
      <c r="BA555" s="311"/>
      <c r="BB555" s="311"/>
      <c r="BC555" s="311"/>
      <c r="BD555" s="311"/>
      <c r="BE555" s="311"/>
      <c r="BF555" s="311"/>
      <c r="BG555" s="311"/>
      <c r="BH555" s="311"/>
    </row>
    <row r="556" spans="6:60">
      <c r="F556" s="317"/>
      <c r="G556" s="311"/>
      <c r="H556" s="311"/>
      <c r="K556" s="317"/>
      <c r="L556" s="317"/>
      <c r="O556" s="311"/>
      <c r="P556" s="311"/>
      <c r="Q556" s="311"/>
      <c r="R556" s="311"/>
      <c r="S556" s="311"/>
      <c r="T556" s="311"/>
      <c r="U556" s="311"/>
      <c r="V556" s="311"/>
      <c r="X556" s="311"/>
      <c r="Y556" s="311"/>
      <c r="Z556" s="311"/>
      <c r="AA556" s="311"/>
      <c r="AB556" s="311"/>
      <c r="AD556" s="311"/>
      <c r="AE556" s="311"/>
      <c r="AF556" s="311"/>
      <c r="AG556" s="311"/>
      <c r="AH556" s="311"/>
      <c r="AI556" s="311"/>
      <c r="AJ556" s="311"/>
      <c r="AK556" s="311"/>
      <c r="AL556" s="311"/>
      <c r="AM556" s="311"/>
      <c r="AN556" s="311"/>
      <c r="AO556" s="311"/>
      <c r="AP556" s="311"/>
      <c r="AQ556" s="311"/>
      <c r="AR556" s="311"/>
      <c r="AS556" s="311"/>
      <c r="AT556" s="311"/>
      <c r="AU556" s="311"/>
      <c r="AV556" s="311"/>
      <c r="AW556" s="311"/>
      <c r="AX556" s="311"/>
      <c r="AY556" s="311"/>
      <c r="AZ556" s="311"/>
      <c r="BA556" s="311"/>
      <c r="BB556" s="311"/>
      <c r="BC556" s="311"/>
      <c r="BD556" s="311"/>
      <c r="BE556" s="311"/>
      <c r="BF556" s="311"/>
      <c r="BG556" s="311"/>
      <c r="BH556" s="311"/>
    </row>
    <row r="557" spans="6:60">
      <c r="F557" s="317"/>
      <c r="G557" s="311"/>
      <c r="H557" s="311"/>
      <c r="K557" s="317"/>
      <c r="L557" s="317"/>
      <c r="O557" s="311"/>
      <c r="P557" s="311"/>
      <c r="Q557" s="311"/>
      <c r="R557" s="311"/>
      <c r="S557" s="311"/>
      <c r="T557" s="311"/>
      <c r="U557" s="311"/>
      <c r="V557" s="311"/>
      <c r="X557" s="311"/>
      <c r="Y557" s="311"/>
      <c r="Z557" s="311"/>
      <c r="AA557" s="311"/>
      <c r="AB557" s="311"/>
      <c r="AD557" s="311"/>
      <c r="AE557" s="311"/>
      <c r="AF557" s="311"/>
      <c r="AG557" s="311"/>
      <c r="AH557" s="311"/>
      <c r="AI557" s="311"/>
      <c r="AJ557" s="311"/>
      <c r="AK557" s="311"/>
      <c r="AL557" s="311"/>
      <c r="AM557" s="311"/>
      <c r="AN557" s="311"/>
      <c r="AO557" s="311"/>
      <c r="AP557" s="311"/>
      <c r="AQ557" s="311"/>
      <c r="AR557" s="311"/>
      <c r="AS557" s="311"/>
      <c r="AT557" s="311"/>
      <c r="AU557" s="311"/>
      <c r="AV557" s="311"/>
      <c r="AW557" s="311"/>
      <c r="AX557" s="311"/>
      <c r="AY557" s="311"/>
      <c r="AZ557" s="311"/>
      <c r="BA557" s="311"/>
      <c r="BB557" s="311"/>
      <c r="BC557" s="311"/>
      <c r="BD557" s="311"/>
      <c r="BE557" s="311"/>
      <c r="BF557" s="311"/>
      <c r="BG557" s="311"/>
      <c r="BH557" s="311"/>
    </row>
    <row r="558" spans="6:60">
      <c r="F558" s="317"/>
      <c r="G558" s="311"/>
      <c r="H558" s="311"/>
      <c r="K558" s="317"/>
      <c r="L558" s="317"/>
      <c r="O558" s="311"/>
      <c r="P558" s="311"/>
      <c r="Q558" s="311"/>
      <c r="R558" s="311"/>
      <c r="S558" s="311"/>
      <c r="T558" s="311"/>
      <c r="U558" s="311"/>
      <c r="V558" s="311"/>
      <c r="X558" s="311"/>
      <c r="Y558" s="311"/>
      <c r="Z558" s="311"/>
      <c r="AA558" s="311"/>
      <c r="AB558" s="311"/>
      <c r="AD558" s="311"/>
      <c r="AE558" s="311"/>
      <c r="AF558" s="311"/>
      <c r="AG558" s="311"/>
      <c r="AH558" s="311"/>
      <c r="AI558" s="311"/>
      <c r="AJ558" s="311"/>
      <c r="AK558" s="311"/>
      <c r="AL558" s="311"/>
      <c r="AM558" s="311"/>
      <c r="AN558" s="311"/>
      <c r="AO558" s="311"/>
      <c r="AP558" s="311"/>
      <c r="AQ558" s="311"/>
      <c r="AR558" s="311"/>
      <c r="AS558" s="311"/>
      <c r="AT558" s="311"/>
      <c r="AU558" s="311"/>
      <c r="AV558" s="311"/>
      <c r="AW558" s="311"/>
      <c r="AX558" s="311"/>
      <c r="AY558" s="311"/>
      <c r="AZ558" s="311"/>
      <c r="BA558" s="311"/>
      <c r="BB558" s="311"/>
      <c r="BC558" s="311"/>
      <c r="BD558" s="311"/>
      <c r="BE558" s="311"/>
      <c r="BF558" s="311"/>
      <c r="BG558" s="311"/>
      <c r="BH558" s="311"/>
    </row>
    <row r="559" spans="6:60">
      <c r="F559" s="317"/>
      <c r="G559" s="311"/>
      <c r="H559" s="311"/>
      <c r="K559" s="317"/>
      <c r="L559" s="317"/>
      <c r="O559" s="311"/>
      <c r="P559" s="311"/>
      <c r="Q559" s="311"/>
      <c r="R559" s="311"/>
      <c r="S559" s="311"/>
      <c r="T559" s="311"/>
      <c r="U559" s="311"/>
      <c r="V559" s="311"/>
      <c r="X559" s="311"/>
      <c r="Y559" s="311"/>
      <c r="Z559" s="311"/>
      <c r="AA559" s="311"/>
      <c r="AB559" s="311"/>
      <c r="AD559" s="311"/>
      <c r="AE559" s="311"/>
      <c r="AF559" s="311"/>
      <c r="AG559" s="311"/>
      <c r="AH559" s="311"/>
      <c r="AI559" s="311"/>
      <c r="AJ559" s="311"/>
      <c r="AK559" s="311"/>
      <c r="AL559" s="311"/>
      <c r="AM559" s="311"/>
      <c r="AN559" s="311"/>
      <c r="AO559" s="311"/>
      <c r="AP559" s="311"/>
      <c r="AQ559" s="311"/>
      <c r="AR559" s="311"/>
      <c r="AS559" s="311"/>
      <c r="AT559" s="311"/>
      <c r="AU559" s="311"/>
      <c r="AV559" s="311"/>
      <c r="AW559" s="311"/>
      <c r="AX559" s="311"/>
      <c r="AY559" s="311"/>
      <c r="AZ559" s="311"/>
      <c r="BA559" s="311"/>
      <c r="BB559" s="311"/>
      <c r="BC559" s="311"/>
      <c r="BD559" s="311"/>
      <c r="BE559" s="311"/>
      <c r="BF559" s="311"/>
      <c r="BG559" s="311"/>
      <c r="BH559" s="311"/>
    </row>
    <row r="560" spans="6:60">
      <c r="F560" s="317"/>
      <c r="G560" s="311"/>
      <c r="H560" s="311"/>
      <c r="K560" s="317"/>
      <c r="L560" s="317"/>
      <c r="O560" s="311"/>
      <c r="P560" s="311"/>
      <c r="Q560" s="311"/>
      <c r="R560" s="311"/>
      <c r="S560" s="311"/>
      <c r="T560" s="311"/>
      <c r="U560" s="311"/>
      <c r="V560" s="311"/>
      <c r="X560" s="311"/>
      <c r="Y560" s="311"/>
      <c r="Z560" s="311"/>
      <c r="AA560" s="311"/>
      <c r="AB560" s="311"/>
      <c r="AD560" s="311"/>
      <c r="AE560" s="311"/>
      <c r="AF560" s="311"/>
      <c r="AG560" s="311"/>
      <c r="AH560" s="311"/>
      <c r="AI560" s="311"/>
      <c r="AJ560" s="311"/>
      <c r="AK560" s="311"/>
      <c r="AL560" s="311"/>
      <c r="AM560" s="311"/>
      <c r="AN560" s="311"/>
      <c r="AO560" s="311"/>
      <c r="AP560" s="311"/>
      <c r="AQ560" s="311"/>
      <c r="AR560" s="311"/>
      <c r="AS560" s="311"/>
      <c r="AT560" s="311"/>
      <c r="AU560" s="311"/>
      <c r="AV560" s="311"/>
      <c r="AW560" s="311"/>
      <c r="AX560" s="311"/>
      <c r="AY560" s="311"/>
      <c r="AZ560" s="311"/>
      <c r="BA560" s="311"/>
      <c r="BB560" s="311"/>
      <c r="BC560" s="311"/>
      <c r="BD560" s="311"/>
      <c r="BE560" s="311"/>
      <c r="BF560" s="311"/>
      <c r="BG560" s="311"/>
      <c r="BH560" s="311"/>
    </row>
    <row r="561" spans="6:60">
      <c r="F561" s="317"/>
      <c r="G561" s="311"/>
      <c r="H561" s="311"/>
      <c r="K561" s="317"/>
      <c r="L561" s="317"/>
      <c r="O561" s="311"/>
      <c r="P561" s="311"/>
      <c r="Q561" s="311"/>
      <c r="R561" s="311"/>
      <c r="S561" s="311"/>
      <c r="T561" s="311"/>
      <c r="U561" s="311"/>
      <c r="V561" s="311"/>
      <c r="X561" s="311"/>
      <c r="Y561" s="311"/>
      <c r="Z561" s="311"/>
      <c r="AA561" s="311"/>
      <c r="AB561" s="311"/>
      <c r="AD561" s="311"/>
      <c r="AE561" s="311"/>
      <c r="AF561" s="311"/>
      <c r="AG561" s="311"/>
      <c r="AH561" s="311"/>
      <c r="AI561" s="311"/>
      <c r="AJ561" s="311"/>
      <c r="AK561" s="311"/>
      <c r="AL561" s="311"/>
      <c r="AM561" s="311"/>
      <c r="AN561" s="311"/>
      <c r="AO561" s="311"/>
      <c r="AP561" s="311"/>
      <c r="AQ561" s="311"/>
      <c r="AR561" s="311"/>
      <c r="AS561" s="311"/>
      <c r="AT561" s="311"/>
      <c r="AU561" s="311"/>
      <c r="AV561" s="311"/>
      <c r="AW561" s="311"/>
      <c r="AX561" s="311"/>
      <c r="AY561" s="311"/>
      <c r="AZ561" s="311"/>
      <c r="BA561" s="311"/>
      <c r="BB561" s="311"/>
      <c r="BC561" s="311"/>
      <c r="BD561" s="311"/>
      <c r="BE561" s="311"/>
      <c r="BF561" s="311"/>
      <c r="BG561" s="311"/>
      <c r="BH561" s="311"/>
    </row>
    <row r="562" spans="6:60">
      <c r="F562" s="317"/>
      <c r="G562" s="311"/>
      <c r="H562" s="311"/>
      <c r="K562" s="317"/>
      <c r="L562" s="317"/>
      <c r="O562" s="311"/>
      <c r="P562" s="311"/>
      <c r="Q562" s="311"/>
      <c r="R562" s="311"/>
      <c r="S562" s="311"/>
      <c r="T562" s="311"/>
      <c r="U562" s="311"/>
      <c r="V562" s="311"/>
      <c r="X562" s="311"/>
      <c r="Y562" s="311"/>
      <c r="Z562" s="311"/>
      <c r="AA562" s="311"/>
      <c r="AB562" s="311"/>
      <c r="AD562" s="311"/>
      <c r="AE562" s="311"/>
      <c r="AF562" s="311"/>
      <c r="AG562" s="311"/>
      <c r="AH562" s="311"/>
      <c r="AI562" s="311"/>
      <c r="AJ562" s="311"/>
      <c r="AK562" s="311"/>
      <c r="AL562" s="311"/>
      <c r="AM562" s="311"/>
      <c r="AN562" s="311"/>
      <c r="AO562" s="311"/>
      <c r="AP562" s="311"/>
      <c r="AQ562" s="311"/>
      <c r="AR562" s="311"/>
      <c r="AS562" s="311"/>
      <c r="AT562" s="311"/>
      <c r="AU562" s="311"/>
      <c r="AV562" s="311"/>
      <c r="AW562" s="311"/>
      <c r="AX562" s="311"/>
      <c r="AY562" s="311"/>
      <c r="AZ562" s="311"/>
      <c r="BA562" s="311"/>
      <c r="BB562" s="311"/>
      <c r="BC562" s="311"/>
      <c r="BD562" s="311"/>
      <c r="BE562" s="311"/>
      <c r="BF562" s="311"/>
      <c r="BG562" s="311"/>
      <c r="BH562" s="311"/>
    </row>
    <row r="563" spans="6:60">
      <c r="F563" s="317"/>
      <c r="G563" s="311"/>
      <c r="H563" s="311"/>
      <c r="K563" s="317"/>
      <c r="L563" s="317"/>
      <c r="O563" s="311"/>
      <c r="P563" s="311"/>
      <c r="Q563" s="311"/>
      <c r="R563" s="311"/>
      <c r="S563" s="311"/>
      <c r="T563" s="311"/>
      <c r="U563" s="311"/>
      <c r="V563" s="311"/>
      <c r="X563" s="311"/>
      <c r="Y563" s="311"/>
      <c r="Z563" s="311"/>
      <c r="AA563" s="311"/>
      <c r="AB563" s="311"/>
      <c r="AD563" s="311"/>
      <c r="AE563" s="311"/>
      <c r="AF563" s="311"/>
      <c r="AG563" s="311"/>
      <c r="AH563" s="311"/>
      <c r="AI563" s="311"/>
      <c r="AJ563" s="311"/>
      <c r="AK563" s="311"/>
      <c r="AL563" s="311"/>
      <c r="AM563" s="311"/>
      <c r="AN563" s="311"/>
      <c r="AO563" s="311"/>
      <c r="AP563" s="311"/>
      <c r="AQ563" s="311"/>
      <c r="AR563" s="311"/>
      <c r="AS563" s="311"/>
      <c r="AT563" s="311"/>
      <c r="AU563" s="311"/>
      <c r="AV563" s="311"/>
      <c r="AW563" s="311"/>
      <c r="AX563" s="311"/>
      <c r="AY563" s="311"/>
      <c r="AZ563" s="311"/>
      <c r="BA563" s="311"/>
      <c r="BB563" s="311"/>
      <c r="BC563" s="311"/>
      <c r="BD563" s="311"/>
      <c r="BE563" s="311"/>
      <c r="BF563" s="311"/>
      <c r="BG563" s="311"/>
      <c r="BH563" s="311"/>
    </row>
    <row r="564" spans="6:60">
      <c r="F564" s="317"/>
      <c r="G564" s="311"/>
      <c r="H564" s="311"/>
      <c r="K564" s="317"/>
      <c r="L564" s="317"/>
      <c r="O564" s="311"/>
      <c r="P564" s="311"/>
      <c r="Q564" s="311"/>
      <c r="R564" s="311"/>
      <c r="S564" s="311"/>
      <c r="T564" s="311"/>
      <c r="U564" s="311"/>
      <c r="V564" s="311"/>
      <c r="X564" s="311"/>
      <c r="Y564" s="311"/>
      <c r="Z564" s="311"/>
      <c r="AA564" s="311"/>
      <c r="AB564" s="311"/>
      <c r="AD564" s="311"/>
      <c r="AE564" s="311"/>
      <c r="AF564" s="311"/>
      <c r="AG564" s="311"/>
      <c r="AH564" s="311"/>
      <c r="AI564" s="311"/>
      <c r="AJ564" s="311"/>
      <c r="AK564" s="311"/>
      <c r="AL564" s="311"/>
      <c r="AM564" s="311"/>
      <c r="AN564" s="311"/>
      <c r="AO564" s="311"/>
      <c r="AP564" s="311"/>
      <c r="AQ564" s="311"/>
      <c r="AR564" s="311"/>
      <c r="AS564" s="311"/>
      <c r="AT564" s="311"/>
      <c r="AU564" s="311"/>
      <c r="AV564" s="311"/>
      <c r="AW564" s="311"/>
      <c r="AX564" s="311"/>
      <c r="AY564" s="311"/>
      <c r="AZ564" s="311"/>
      <c r="BA564" s="311"/>
      <c r="BB564" s="311"/>
      <c r="BC564" s="311"/>
      <c r="BD564" s="311"/>
      <c r="BE564" s="311"/>
      <c r="BF564" s="311"/>
      <c r="BG564" s="311"/>
      <c r="BH564" s="311"/>
    </row>
    <row r="565" spans="6:60">
      <c r="F565" s="317"/>
      <c r="G565" s="311"/>
      <c r="H565" s="311"/>
      <c r="K565" s="317"/>
      <c r="L565" s="317"/>
      <c r="O565" s="311"/>
      <c r="P565" s="311"/>
      <c r="Q565" s="311"/>
      <c r="R565" s="311"/>
      <c r="S565" s="311"/>
      <c r="T565" s="311"/>
      <c r="U565" s="311"/>
      <c r="V565" s="311"/>
      <c r="X565" s="311"/>
      <c r="Y565" s="311"/>
      <c r="Z565" s="311"/>
      <c r="AA565" s="311"/>
      <c r="AB565" s="311"/>
      <c r="AD565" s="311"/>
      <c r="AE565" s="311"/>
      <c r="AF565" s="311"/>
      <c r="AG565" s="311"/>
      <c r="AH565" s="311"/>
      <c r="AI565" s="311"/>
      <c r="AJ565" s="311"/>
      <c r="AK565" s="311"/>
      <c r="AL565" s="311"/>
      <c r="AM565" s="311"/>
      <c r="AN565" s="311"/>
      <c r="AO565" s="311"/>
      <c r="AP565" s="311"/>
      <c r="AQ565" s="311"/>
      <c r="AR565" s="311"/>
      <c r="AS565" s="311"/>
      <c r="AT565" s="311"/>
      <c r="AU565" s="311"/>
      <c r="AV565" s="311"/>
      <c r="AW565" s="311"/>
      <c r="AX565" s="311"/>
      <c r="AY565" s="311"/>
      <c r="AZ565" s="311"/>
      <c r="BA565" s="311"/>
      <c r="BB565" s="311"/>
      <c r="BC565" s="311"/>
      <c r="BD565" s="311"/>
      <c r="BE565" s="311"/>
      <c r="BF565" s="311"/>
      <c r="BG565" s="311"/>
      <c r="BH565" s="311"/>
    </row>
    <row r="566" spans="6:60">
      <c r="F566" s="317"/>
      <c r="G566" s="311"/>
      <c r="H566" s="311"/>
      <c r="K566" s="317"/>
      <c r="L566" s="317"/>
      <c r="O566" s="311"/>
      <c r="P566" s="311"/>
      <c r="Q566" s="311"/>
      <c r="R566" s="311"/>
      <c r="S566" s="311"/>
      <c r="T566" s="311"/>
      <c r="U566" s="311"/>
      <c r="V566" s="311"/>
      <c r="X566" s="311"/>
      <c r="Y566" s="311"/>
      <c r="Z566" s="311"/>
      <c r="AA566" s="311"/>
      <c r="AB566" s="311"/>
      <c r="AD566" s="311"/>
      <c r="AE566" s="311"/>
      <c r="AF566" s="311"/>
      <c r="AG566" s="311"/>
      <c r="AH566" s="311"/>
      <c r="AI566" s="311"/>
      <c r="AJ566" s="311"/>
      <c r="AK566" s="311"/>
      <c r="AL566" s="311"/>
      <c r="AM566" s="311"/>
      <c r="AN566" s="311"/>
      <c r="AO566" s="311"/>
      <c r="AP566" s="311"/>
      <c r="AQ566" s="311"/>
      <c r="AR566" s="311"/>
      <c r="AS566" s="311"/>
      <c r="AT566" s="311"/>
      <c r="AU566" s="311"/>
      <c r="AV566" s="311"/>
      <c r="AW566" s="311"/>
      <c r="AX566" s="311"/>
      <c r="AY566" s="311"/>
      <c r="AZ566" s="311"/>
      <c r="BA566" s="311"/>
      <c r="BB566" s="311"/>
      <c r="BC566" s="311"/>
      <c r="BD566" s="311"/>
      <c r="BE566" s="311"/>
      <c r="BF566" s="311"/>
      <c r="BG566" s="311"/>
      <c r="BH566" s="311"/>
    </row>
    <row r="567" spans="6:60">
      <c r="F567" s="317"/>
      <c r="G567" s="311"/>
      <c r="H567" s="311"/>
      <c r="K567" s="317"/>
      <c r="L567" s="317"/>
      <c r="O567" s="311"/>
      <c r="P567" s="311"/>
      <c r="Q567" s="311"/>
      <c r="R567" s="311"/>
      <c r="S567" s="311"/>
      <c r="T567" s="311"/>
      <c r="U567" s="311"/>
      <c r="V567" s="311"/>
      <c r="X567" s="311"/>
      <c r="Y567" s="311"/>
      <c r="Z567" s="311"/>
      <c r="AA567" s="311"/>
      <c r="AB567" s="311"/>
      <c r="AD567" s="311"/>
      <c r="AE567" s="311"/>
      <c r="AF567" s="311"/>
      <c r="AG567" s="311"/>
      <c r="AH567" s="311"/>
      <c r="AI567" s="311"/>
      <c r="AJ567" s="311"/>
      <c r="AK567" s="311"/>
      <c r="AL567" s="311"/>
      <c r="AM567" s="311"/>
      <c r="AN567" s="311"/>
      <c r="AO567" s="311"/>
      <c r="AP567" s="311"/>
      <c r="AQ567" s="311"/>
      <c r="AR567" s="311"/>
      <c r="AS567" s="311"/>
      <c r="AT567" s="311"/>
      <c r="AU567" s="311"/>
      <c r="AV567" s="311"/>
      <c r="AW567" s="311"/>
      <c r="AX567" s="311"/>
      <c r="AY567" s="311"/>
      <c r="AZ567" s="311"/>
      <c r="BA567" s="311"/>
      <c r="BB567" s="311"/>
      <c r="BC567" s="311"/>
      <c r="BD567" s="311"/>
      <c r="BE567" s="311"/>
      <c r="BF567" s="311"/>
      <c r="BG567" s="311"/>
      <c r="BH567" s="311"/>
    </row>
    <row r="568" spans="6:60">
      <c r="F568" s="317"/>
      <c r="G568" s="311"/>
      <c r="H568" s="311"/>
      <c r="K568" s="317"/>
      <c r="L568" s="317"/>
      <c r="O568" s="311"/>
      <c r="P568" s="311"/>
      <c r="Q568" s="311"/>
      <c r="R568" s="311"/>
      <c r="S568" s="311"/>
      <c r="T568" s="311"/>
      <c r="U568" s="311"/>
      <c r="V568" s="311"/>
      <c r="X568" s="311"/>
      <c r="Y568" s="311"/>
      <c r="Z568" s="311"/>
      <c r="AA568" s="311"/>
      <c r="AB568" s="311"/>
      <c r="AD568" s="311"/>
      <c r="AE568" s="311"/>
      <c r="AF568" s="311"/>
      <c r="AG568" s="311"/>
      <c r="AH568" s="311"/>
      <c r="AI568" s="311"/>
      <c r="AJ568" s="311"/>
      <c r="AK568" s="311"/>
      <c r="AL568" s="311"/>
      <c r="AM568" s="311"/>
      <c r="AN568" s="311"/>
      <c r="AO568" s="311"/>
      <c r="AP568" s="311"/>
      <c r="AQ568" s="311"/>
      <c r="AR568" s="311"/>
      <c r="AS568" s="311"/>
      <c r="AT568" s="311"/>
      <c r="AU568" s="311"/>
      <c r="AV568" s="311"/>
      <c r="AW568" s="311"/>
      <c r="AX568" s="311"/>
      <c r="AY568" s="311"/>
      <c r="AZ568" s="311"/>
      <c r="BA568" s="311"/>
      <c r="BB568" s="311"/>
      <c r="BC568" s="311"/>
      <c r="BD568" s="311"/>
      <c r="BE568" s="311"/>
      <c r="BF568" s="311"/>
      <c r="BG568" s="311"/>
      <c r="BH568" s="311"/>
    </row>
    <row r="569" spans="6:60">
      <c r="F569" s="317"/>
      <c r="G569" s="311"/>
      <c r="H569" s="311"/>
      <c r="K569" s="317"/>
      <c r="L569" s="317"/>
      <c r="O569" s="311"/>
      <c r="P569" s="311"/>
      <c r="Q569" s="311"/>
      <c r="R569" s="311"/>
      <c r="S569" s="311"/>
      <c r="T569" s="311"/>
      <c r="U569" s="311"/>
      <c r="V569" s="311"/>
      <c r="X569" s="311"/>
      <c r="Y569" s="311"/>
      <c r="Z569" s="311"/>
      <c r="AA569" s="311"/>
      <c r="AB569" s="311"/>
      <c r="AD569" s="311"/>
      <c r="AE569" s="311"/>
      <c r="AF569" s="311"/>
      <c r="AG569" s="311"/>
      <c r="AH569" s="311"/>
      <c r="AI569" s="311"/>
      <c r="AJ569" s="311"/>
      <c r="AK569" s="311"/>
      <c r="AL569" s="311"/>
      <c r="AM569" s="311"/>
      <c r="AN569" s="311"/>
      <c r="AO569" s="311"/>
      <c r="AP569" s="311"/>
      <c r="AQ569" s="311"/>
      <c r="AR569" s="311"/>
      <c r="AS569" s="311"/>
      <c r="AT569" s="311"/>
      <c r="AU569" s="311"/>
      <c r="AV569" s="311"/>
      <c r="AW569" s="311"/>
      <c r="AX569" s="311"/>
      <c r="AY569" s="311"/>
      <c r="AZ569" s="311"/>
      <c r="BA569" s="311"/>
      <c r="BB569" s="311"/>
      <c r="BC569" s="311"/>
      <c r="BD569" s="311"/>
      <c r="BE569" s="311"/>
      <c r="BF569" s="311"/>
      <c r="BG569" s="311"/>
      <c r="BH569" s="311"/>
    </row>
    <row r="570" spans="6:60">
      <c r="F570" s="317"/>
      <c r="G570" s="311"/>
      <c r="H570" s="311"/>
      <c r="K570" s="317"/>
      <c r="L570" s="317"/>
      <c r="O570" s="311"/>
      <c r="P570" s="311"/>
      <c r="Q570" s="311"/>
      <c r="R570" s="311"/>
      <c r="S570" s="311"/>
      <c r="T570" s="311"/>
      <c r="U570" s="311"/>
      <c r="V570" s="311"/>
      <c r="X570" s="311"/>
      <c r="Y570" s="311"/>
      <c r="Z570" s="311"/>
      <c r="AA570" s="311"/>
      <c r="AB570" s="311"/>
      <c r="AD570" s="311"/>
      <c r="AE570" s="311"/>
      <c r="AF570" s="311"/>
      <c r="AG570" s="311"/>
      <c r="AH570" s="311"/>
      <c r="AI570" s="311"/>
      <c r="AJ570" s="311"/>
      <c r="AK570" s="311"/>
      <c r="AL570" s="311"/>
      <c r="AM570" s="311"/>
      <c r="AN570" s="311"/>
      <c r="AO570" s="311"/>
      <c r="AP570" s="311"/>
      <c r="AQ570" s="311"/>
      <c r="AR570" s="311"/>
      <c r="AS570" s="311"/>
      <c r="AT570" s="311"/>
      <c r="AU570" s="311"/>
      <c r="AV570" s="311"/>
      <c r="AW570" s="311"/>
      <c r="AX570" s="311"/>
      <c r="AY570" s="311"/>
      <c r="AZ570" s="311"/>
      <c r="BA570" s="311"/>
      <c r="BB570" s="311"/>
      <c r="BC570" s="311"/>
      <c r="BD570" s="311"/>
      <c r="BE570" s="311"/>
      <c r="BF570" s="311"/>
      <c r="BG570" s="311"/>
      <c r="BH570" s="311"/>
    </row>
    <row r="571" spans="6:60">
      <c r="F571" s="317"/>
      <c r="G571" s="311"/>
      <c r="H571" s="311"/>
      <c r="K571" s="317"/>
      <c r="L571" s="317"/>
      <c r="O571" s="311"/>
      <c r="P571" s="311"/>
      <c r="Q571" s="311"/>
      <c r="R571" s="311"/>
      <c r="S571" s="311"/>
      <c r="T571" s="311"/>
      <c r="U571" s="311"/>
      <c r="V571" s="311"/>
      <c r="X571" s="311"/>
      <c r="Y571" s="311"/>
      <c r="Z571" s="311"/>
      <c r="AA571" s="311"/>
      <c r="AB571" s="311"/>
      <c r="AD571" s="311"/>
      <c r="AE571" s="311"/>
      <c r="AF571" s="311"/>
      <c r="AG571" s="311"/>
      <c r="AH571" s="311"/>
      <c r="AI571" s="311"/>
      <c r="AJ571" s="311"/>
      <c r="AK571" s="311"/>
      <c r="AL571" s="311"/>
      <c r="AM571" s="311"/>
      <c r="AN571" s="311"/>
      <c r="AO571" s="311"/>
      <c r="AP571" s="311"/>
      <c r="AQ571" s="311"/>
      <c r="AR571" s="311"/>
      <c r="AS571" s="311"/>
      <c r="AT571" s="311"/>
      <c r="AU571" s="311"/>
      <c r="AV571" s="311"/>
      <c r="AW571" s="311"/>
      <c r="AX571" s="311"/>
      <c r="AY571" s="311"/>
      <c r="AZ571" s="311"/>
      <c r="BA571" s="311"/>
      <c r="BB571" s="311"/>
      <c r="BC571" s="311"/>
      <c r="BD571" s="311"/>
      <c r="BE571" s="311"/>
      <c r="BF571" s="311"/>
      <c r="BG571" s="311"/>
      <c r="BH571" s="311"/>
    </row>
    <row r="572" spans="6:60">
      <c r="F572" s="317"/>
      <c r="G572" s="311"/>
      <c r="H572" s="311"/>
      <c r="K572" s="317"/>
      <c r="L572" s="317"/>
      <c r="O572" s="311"/>
      <c r="P572" s="311"/>
      <c r="Q572" s="311"/>
      <c r="R572" s="311"/>
      <c r="S572" s="311"/>
      <c r="T572" s="311"/>
      <c r="U572" s="311"/>
      <c r="V572" s="311"/>
      <c r="X572" s="311"/>
      <c r="Y572" s="311"/>
      <c r="Z572" s="311"/>
      <c r="AA572" s="311"/>
      <c r="AB572" s="311"/>
      <c r="AD572" s="311"/>
      <c r="AE572" s="311"/>
      <c r="AF572" s="311"/>
      <c r="AG572" s="311"/>
      <c r="AH572" s="311"/>
      <c r="AI572" s="311"/>
      <c r="AJ572" s="311"/>
      <c r="AK572" s="311"/>
      <c r="AL572" s="311"/>
      <c r="AM572" s="311"/>
      <c r="AN572" s="311"/>
      <c r="AO572" s="311"/>
      <c r="AP572" s="311"/>
      <c r="AQ572" s="311"/>
      <c r="AR572" s="311"/>
      <c r="AS572" s="311"/>
      <c r="AT572" s="311"/>
      <c r="AU572" s="311"/>
      <c r="AV572" s="311"/>
      <c r="AW572" s="311"/>
      <c r="AX572" s="311"/>
      <c r="AY572" s="311"/>
      <c r="AZ572" s="311"/>
      <c r="BA572" s="311"/>
      <c r="BB572" s="311"/>
      <c r="BC572" s="311"/>
      <c r="BD572" s="311"/>
      <c r="BE572" s="311"/>
      <c r="BF572" s="311"/>
      <c r="BG572" s="311"/>
      <c r="BH572" s="311"/>
    </row>
    <row r="573" spans="6:60">
      <c r="F573" s="317"/>
      <c r="G573" s="311"/>
      <c r="H573" s="311"/>
      <c r="K573" s="317"/>
      <c r="L573" s="317"/>
      <c r="O573" s="311"/>
      <c r="P573" s="311"/>
      <c r="Q573" s="311"/>
      <c r="R573" s="311"/>
      <c r="S573" s="311"/>
      <c r="T573" s="311"/>
      <c r="U573" s="311"/>
      <c r="V573" s="311"/>
      <c r="X573" s="311"/>
      <c r="Y573" s="311"/>
      <c r="Z573" s="311"/>
      <c r="AA573" s="311"/>
      <c r="AB573" s="311"/>
      <c r="AD573" s="311"/>
      <c r="AE573" s="311"/>
      <c r="AF573" s="311"/>
      <c r="AG573" s="311"/>
      <c r="AH573" s="311"/>
      <c r="AI573" s="311"/>
      <c r="AJ573" s="311"/>
      <c r="AK573" s="311"/>
      <c r="AL573" s="311"/>
      <c r="AM573" s="311"/>
      <c r="AN573" s="311"/>
      <c r="AO573" s="311"/>
      <c r="AP573" s="311"/>
      <c r="AQ573" s="311"/>
      <c r="AR573" s="311"/>
      <c r="AS573" s="311"/>
      <c r="AT573" s="311"/>
      <c r="AU573" s="311"/>
      <c r="AV573" s="311"/>
      <c r="AW573" s="311"/>
      <c r="AX573" s="311"/>
      <c r="AY573" s="311"/>
      <c r="AZ573" s="311"/>
      <c r="BA573" s="311"/>
      <c r="BB573" s="311"/>
      <c r="BC573" s="311"/>
      <c r="BD573" s="311"/>
      <c r="BE573" s="311"/>
      <c r="BF573" s="311"/>
      <c r="BG573" s="311"/>
      <c r="BH573" s="311"/>
    </row>
    <row r="574" spans="6:60">
      <c r="F574" s="317"/>
      <c r="G574" s="311"/>
      <c r="H574" s="311"/>
      <c r="K574" s="317"/>
      <c r="L574" s="317"/>
      <c r="O574" s="311"/>
      <c r="P574" s="311"/>
      <c r="Q574" s="311"/>
      <c r="R574" s="311"/>
      <c r="S574" s="311"/>
      <c r="T574" s="311"/>
      <c r="U574" s="311"/>
      <c r="V574" s="311"/>
      <c r="X574" s="311"/>
      <c r="Y574" s="311"/>
      <c r="Z574" s="311"/>
      <c r="AA574" s="311"/>
      <c r="AB574" s="311"/>
      <c r="AD574" s="311"/>
      <c r="AE574" s="311"/>
      <c r="AF574" s="311"/>
      <c r="AG574" s="311"/>
      <c r="AH574" s="311"/>
      <c r="AI574" s="311"/>
      <c r="AJ574" s="311"/>
      <c r="AK574" s="311"/>
      <c r="AL574" s="311"/>
      <c r="AM574" s="311"/>
      <c r="AN574" s="311"/>
      <c r="AO574" s="311"/>
      <c r="AP574" s="311"/>
      <c r="AQ574" s="311"/>
      <c r="AR574" s="311"/>
      <c r="AS574" s="311"/>
      <c r="AT574" s="311"/>
      <c r="AU574" s="311"/>
      <c r="AV574" s="311"/>
      <c r="AW574" s="311"/>
      <c r="AX574" s="311"/>
      <c r="AY574" s="311"/>
      <c r="AZ574" s="311"/>
      <c r="BA574" s="311"/>
      <c r="BB574" s="311"/>
      <c r="BC574" s="311"/>
      <c r="BD574" s="311"/>
      <c r="BE574" s="311"/>
      <c r="BF574" s="311"/>
      <c r="BG574" s="311"/>
      <c r="BH574" s="311"/>
    </row>
    <row r="575" spans="6:60">
      <c r="F575" s="317"/>
      <c r="G575" s="311"/>
      <c r="H575" s="311"/>
      <c r="K575" s="317"/>
      <c r="L575" s="317"/>
      <c r="O575" s="311"/>
      <c r="P575" s="311"/>
      <c r="Q575" s="311"/>
      <c r="R575" s="311"/>
      <c r="S575" s="311"/>
      <c r="T575" s="311"/>
      <c r="U575" s="311"/>
      <c r="V575" s="311"/>
      <c r="X575" s="311"/>
      <c r="Y575" s="311"/>
      <c r="Z575" s="311"/>
      <c r="AA575" s="311"/>
      <c r="AB575" s="311"/>
      <c r="AD575" s="311"/>
      <c r="AE575" s="311"/>
      <c r="AF575" s="311"/>
      <c r="AG575" s="311"/>
      <c r="AH575" s="311"/>
      <c r="AI575" s="311"/>
      <c r="AJ575" s="311"/>
      <c r="AK575" s="311"/>
      <c r="AL575" s="311"/>
      <c r="AM575" s="311"/>
      <c r="AN575" s="311"/>
      <c r="AO575" s="311"/>
      <c r="AP575" s="311"/>
      <c r="AQ575" s="311"/>
      <c r="AR575" s="311"/>
      <c r="AS575" s="311"/>
      <c r="AT575" s="311"/>
      <c r="AU575" s="311"/>
      <c r="AV575" s="311"/>
      <c r="AW575" s="311"/>
      <c r="AX575" s="311"/>
      <c r="AY575" s="311"/>
      <c r="AZ575" s="311"/>
      <c r="BA575" s="311"/>
      <c r="BB575" s="311"/>
      <c r="BC575" s="311"/>
      <c r="BD575" s="311"/>
      <c r="BE575" s="311"/>
      <c r="BF575" s="311"/>
      <c r="BG575" s="311"/>
      <c r="BH575" s="311"/>
    </row>
    <row r="576" spans="6:60">
      <c r="F576" s="317"/>
      <c r="G576" s="311"/>
      <c r="H576" s="311"/>
      <c r="K576" s="317"/>
      <c r="L576" s="317"/>
      <c r="O576" s="311"/>
      <c r="P576" s="311"/>
      <c r="Q576" s="311"/>
      <c r="R576" s="311"/>
      <c r="S576" s="311"/>
      <c r="T576" s="311"/>
      <c r="U576" s="311"/>
      <c r="V576" s="311"/>
      <c r="X576" s="311"/>
      <c r="Y576" s="311"/>
      <c r="Z576" s="311"/>
      <c r="AA576" s="311"/>
      <c r="AB576" s="311"/>
      <c r="AD576" s="311"/>
      <c r="AE576" s="311"/>
      <c r="AF576" s="311"/>
      <c r="AG576" s="311"/>
      <c r="AH576" s="311"/>
      <c r="AI576" s="311"/>
      <c r="AJ576" s="311"/>
      <c r="AK576" s="311"/>
      <c r="AL576" s="311"/>
      <c r="AM576" s="311"/>
      <c r="AN576" s="311"/>
      <c r="AO576" s="311"/>
      <c r="AP576" s="311"/>
      <c r="AQ576" s="311"/>
      <c r="AR576" s="311"/>
      <c r="AS576" s="311"/>
      <c r="AT576" s="311"/>
      <c r="AU576" s="311"/>
      <c r="AV576" s="311"/>
      <c r="AW576" s="311"/>
      <c r="AX576" s="311"/>
      <c r="AY576" s="311"/>
      <c r="AZ576" s="311"/>
      <c r="BA576" s="311"/>
      <c r="BB576" s="311"/>
      <c r="BC576" s="311"/>
      <c r="BD576" s="311"/>
      <c r="BE576" s="311"/>
      <c r="BF576" s="311"/>
      <c r="BG576" s="311"/>
      <c r="BH576" s="311"/>
    </row>
    <row r="577" spans="6:60">
      <c r="F577" s="317"/>
      <c r="G577" s="311"/>
      <c r="H577" s="311"/>
      <c r="K577" s="317"/>
      <c r="L577" s="317"/>
      <c r="O577" s="311"/>
      <c r="P577" s="311"/>
      <c r="Q577" s="311"/>
      <c r="R577" s="311"/>
      <c r="S577" s="311"/>
      <c r="T577" s="311"/>
      <c r="U577" s="311"/>
      <c r="V577" s="311"/>
      <c r="X577" s="311"/>
      <c r="Y577" s="311"/>
      <c r="Z577" s="311"/>
      <c r="AA577" s="311"/>
      <c r="AB577" s="311"/>
      <c r="AD577" s="311"/>
      <c r="AE577" s="311"/>
      <c r="AF577" s="311"/>
      <c r="AG577" s="311"/>
      <c r="AH577" s="311"/>
      <c r="AI577" s="311"/>
      <c r="AJ577" s="311"/>
      <c r="AK577" s="311"/>
      <c r="AL577" s="311"/>
      <c r="AM577" s="311"/>
      <c r="AN577" s="311"/>
      <c r="AO577" s="311"/>
      <c r="AP577" s="311"/>
      <c r="AQ577" s="311"/>
      <c r="AR577" s="311"/>
      <c r="AS577" s="311"/>
      <c r="AT577" s="311"/>
      <c r="AU577" s="311"/>
      <c r="AV577" s="311"/>
      <c r="AW577" s="311"/>
      <c r="AX577" s="311"/>
      <c r="AY577" s="311"/>
      <c r="AZ577" s="311"/>
      <c r="BA577" s="311"/>
      <c r="BB577" s="311"/>
      <c r="BC577" s="311"/>
      <c r="BD577" s="311"/>
      <c r="BE577" s="311"/>
      <c r="BF577" s="311"/>
      <c r="BG577" s="311"/>
      <c r="BH577" s="311"/>
    </row>
    <row r="578" spans="6:60">
      <c r="F578" s="317"/>
      <c r="G578" s="311"/>
      <c r="H578" s="311"/>
      <c r="K578" s="317"/>
      <c r="L578" s="317"/>
      <c r="O578" s="311"/>
      <c r="P578" s="311"/>
      <c r="Q578" s="311"/>
      <c r="R578" s="311"/>
      <c r="S578" s="311"/>
      <c r="T578" s="311"/>
      <c r="U578" s="311"/>
      <c r="V578" s="311"/>
      <c r="X578" s="311"/>
      <c r="Y578" s="311"/>
      <c r="Z578" s="311"/>
      <c r="AA578" s="311"/>
      <c r="AB578" s="311"/>
      <c r="AD578" s="311"/>
      <c r="AE578" s="311"/>
      <c r="AF578" s="311"/>
      <c r="AG578" s="311"/>
      <c r="AH578" s="311"/>
      <c r="AI578" s="311"/>
      <c r="AJ578" s="311"/>
      <c r="AK578" s="311"/>
      <c r="AL578" s="311"/>
      <c r="AM578" s="311"/>
      <c r="AN578" s="311"/>
      <c r="AO578" s="311"/>
      <c r="AP578" s="311"/>
      <c r="AQ578" s="311"/>
      <c r="AR578" s="311"/>
      <c r="AS578" s="311"/>
      <c r="AT578" s="311"/>
      <c r="AU578" s="311"/>
      <c r="AV578" s="311"/>
      <c r="AW578" s="311"/>
      <c r="AX578" s="311"/>
      <c r="AY578" s="311"/>
      <c r="AZ578" s="311"/>
      <c r="BA578" s="311"/>
      <c r="BB578" s="311"/>
      <c r="BC578" s="311"/>
      <c r="BD578" s="311"/>
      <c r="BE578" s="311"/>
      <c r="BF578" s="311"/>
      <c r="BG578" s="311"/>
      <c r="BH578" s="311"/>
    </row>
    <row r="579" spans="6:60">
      <c r="F579" s="317"/>
      <c r="G579" s="311"/>
      <c r="H579" s="311"/>
      <c r="K579" s="317"/>
      <c r="L579" s="317"/>
      <c r="O579" s="311"/>
      <c r="P579" s="311"/>
      <c r="Q579" s="311"/>
      <c r="R579" s="311"/>
      <c r="S579" s="311"/>
      <c r="T579" s="311"/>
      <c r="U579" s="311"/>
      <c r="V579" s="311"/>
      <c r="X579" s="311"/>
      <c r="Y579" s="311"/>
      <c r="Z579" s="311"/>
      <c r="AA579" s="311"/>
      <c r="AB579" s="311"/>
      <c r="AD579" s="311"/>
      <c r="AE579" s="311"/>
      <c r="AF579" s="311"/>
      <c r="AG579" s="311"/>
      <c r="AH579" s="311"/>
      <c r="AI579" s="311"/>
      <c r="AJ579" s="311"/>
      <c r="AK579" s="311"/>
      <c r="AL579" s="311"/>
      <c r="AM579" s="311"/>
      <c r="AN579" s="311"/>
      <c r="AO579" s="311"/>
      <c r="AP579" s="311"/>
      <c r="AQ579" s="311"/>
      <c r="AR579" s="311"/>
      <c r="AS579" s="311"/>
      <c r="AT579" s="311"/>
      <c r="AU579" s="311"/>
      <c r="AV579" s="311"/>
      <c r="AW579" s="311"/>
      <c r="AX579" s="311"/>
      <c r="AY579" s="311"/>
      <c r="AZ579" s="311"/>
      <c r="BA579" s="311"/>
      <c r="BB579" s="311"/>
      <c r="BC579" s="311"/>
      <c r="BD579" s="311"/>
      <c r="BE579" s="311"/>
      <c r="BF579" s="311"/>
      <c r="BG579" s="311"/>
      <c r="BH579" s="311"/>
    </row>
    <row r="580" spans="6:60">
      <c r="F580" s="317"/>
      <c r="G580" s="311"/>
      <c r="H580" s="311"/>
      <c r="K580" s="317"/>
      <c r="L580" s="317"/>
      <c r="O580" s="311"/>
      <c r="P580" s="311"/>
      <c r="Q580" s="311"/>
      <c r="R580" s="311"/>
      <c r="S580" s="311"/>
      <c r="T580" s="311"/>
      <c r="U580" s="311"/>
      <c r="V580" s="311"/>
      <c r="X580" s="311"/>
      <c r="Y580" s="311"/>
      <c r="Z580" s="311"/>
      <c r="AA580" s="311"/>
      <c r="AB580" s="311"/>
      <c r="AD580" s="311"/>
      <c r="AE580" s="311"/>
      <c r="AF580" s="311"/>
      <c r="AG580" s="311"/>
      <c r="AH580" s="311"/>
      <c r="AI580" s="311"/>
      <c r="AJ580" s="311"/>
      <c r="AK580" s="311"/>
      <c r="AL580" s="311"/>
      <c r="AM580" s="311"/>
      <c r="AN580" s="311"/>
      <c r="AO580" s="311"/>
      <c r="AP580" s="311"/>
      <c r="AQ580" s="311"/>
      <c r="AR580" s="311"/>
      <c r="AS580" s="311"/>
      <c r="AT580" s="311"/>
      <c r="AU580" s="311"/>
      <c r="AV580" s="311"/>
      <c r="AW580" s="311"/>
      <c r="AX580" s="311"/>
      <c r="AY580" s="311"/>
      <c r="AZ580" s="311"/>
      <c r="BA580" s="311"/>
      <c r="BB580" s="311"/>
      <c r="BC580" s="311"/>
      <c r="BD580" s="311"/>
      <c r="BE580" s="311"/>
      <c r="BF580" s="311"/>
      <c r="BG580" s="311"/>
      <c r="BH580" s="311"/>
    </row>
    <row r="581" spans="6:60">
      <c r="F581" s="317"/>
      <c r="G581" s="311"/>
      <c r="H581" s="311"/>
      <c r="K581" s="317"/>
      <c r="L581" s="317"/>
      <c r="O581" s="311"/>
      <c r="P581" s="311"/>
      <c r="Q581" s="311"/>
      <c r="R581" s="311"/>
      <c r="S581" s="311"/>
      <c r="T581" s="311"/>
      <c r="U581" s="311"/>
      <c r="V581" s="311"/>
      <c r="X581" s="311"/>
      <c r="Y581" s="311"/>
      <c r="Z581" s="311"/>
      <c r="AA581" s="311"/>
      <c r="AB581" s="311"/>
      <c r="AD581" s="311"/>
      <c r="AE581" s="311"/>
      <c r="AF581" s="311"/>
      <c r="AG581" s="311"/>
      <c r="AH581" s="311"/>
      <c r="AI581" s="311"/>
      <c r="AJ581" s="311"/>
      <c r="AK581" s="311"/>
      <c r="AL581" s="311"/>
      <c r="AM581" s="311"/>
      <c r="AN581" s="311"/>
      <c r="AO581" s="311"/>
      <c r="AP581" s="311"/>
      <c r="AQ581" s="311"/>
      <c r="AR581" s="311"/>
      <c r="AS581" s="311"/>
      <c r="AT581" s="311"/>
      <c r="AU581" s="311"/>
      <c r="AV581" s="311"/>
      <c r="AW581" s="311"/>
      <c r="AX581" s="311"/>
      <c r="AY581" s="311"/>
      <c r="AZ581" s="311"/>
      <c r="BA581" s="311"/>
      <c r="BB581" s="311"/>
      <c r="BC581" s="311"/>
      <c r="BD581" s="311"/>
      <c r="BE581" s="311"/>
      <c r="BF581" s="311"/>
      <c r="BG581" s="311"/>
      <c r="BH581" s="311"/>
    </row>
    <row r="582" spans="6:60">
      <c r="F582" s="317"/>
      <c r="G582" s="311"/>
      <c r="H582" s="311"/>
      <c r="K582" s="317"/>
      <c r="L582" s="317"/>
      <c r="O582" s="311"/>
      <c r="P582" s="311"/>
      <c r="Q582" s="311"/>
      <c r="R582" s="311"/>
      <c r="S582" s="311"/>
      <c r="T582" s="311"/>
      <c r="U582" s="311"/>
      <c r="V582" s="311"/>
      <c r="X582" s="311"/>
      <c r="Y582" s="311"/>
      <c r="Z582" s="311"/>
      <c r="AA582" s="311"/>
      <c r="AB582" s="311"/>
      <c r="AD582" s="311"/>
      <c r="AE582" s="311"/>
      <c r="AF582" s="311"/>
      <c r="AG582" s="311"/>
      <c r="AH582" s="311"/>
      <c r="AI582" s="311"/>
      <c r="AJ582" s="311"/>
      <c r="AK582" s="311"/>
      <c r="AL582" s="311"/>
      <c r="AM582" s="311"/>
      <c r="AN582" s="311"/>
      <c r="AO582" s="311"/>
      <c r="AP582" s="311"/>
      <c r="AQ582" s="311"/>
      <c r="AR582" s="311"/>
      <c r="AS582" s="311"/>
      <c r="AT582" s="311"/>
      <c r="AU582" s="311"/>
      <c r="AV582" s="311"/>
      <c r="AW582" s="311"/>
      <c r="AX582" s="311"/>
      <c r="AY582" s="311"/>
      <c r="AZ582" s="311"/>
      <c r="BA582" s="311"/>
      <c r="BB582" s="311"/>
      <c r="BC582" s="311"/>
      <c r="BD582" s="311"/>
      <c r="BE582" s="311"/>
      <c r="BF582" s="311"/>
      <c r="BG582" s="311"/>
      <c r="BH582" s="311"/>
    </row>
    <row r="583" spans="6:60">
      <c r="F583" s="317"/>
      <c r="G583" s="311"/>
      <c r="H583" s="311"/>
      <c r="K583" s="317"/>
      <c r="L583" s="317"/>
      <c r="O583" s="311"/>
      <c r="P583" s="311"/>
      <c r="Q583" s="311"/>
      <c r="R583" s="311"/>
      <c r="S583" s="311"/>
      <c r="T583" s="311"/>
      <c r="U583" s="311"/>
      <c r="V583" s="311"/>
      <c r="X583" s="311"/>
      <c r="Y583" s="311"/>
      <c r="Z583" s="311"/>
      <c r="AA583" s="311"/>
      <c r="AB583" s="311"/>
      <c r="AD583" s="311"/>
      <c r="AE583" s="311"/>
      <c r="AF583" s="311"/>
      <c r="AG583" s="311"/>
      <c r="AH583" s="311"/>
      <c r="AI583" s="311"/>
      <c r="AJ583" s="311"/>
      <c r="AK583" s="311"/>
      <c r="AL583" s="311"/>
      <c r="AM583" s="311"/>
      <c r="AN583" s="311"/>
      <c r="AO583" s="311"/>
      <c r="AP583" s="311"/>
      <c r="AQ583" s="311"/>
      <c r="AR583" s="311"/>
      <c r="AS583" s="311"/>
      <c r="AT583" s="311"/>
      <c r="AU583" s="311"/>
      <c r="AV583" s="311"/>
      <c r="AW583" s="311"/>
      <c r="AX583" s="311"/>
      <c r="AY583" s="311"/>
      <c r="AZ583" s="311"/>
      <c r="BA583" s="311"/>
      <c r="BB583" s="311"/>
      <c r="BC583" s="311"/>
      <c r="BD583" s="311"/>
      <c r="BE583" s="311"/>
      <c r="BF583" s="311"/>
      <c r="BG583" s="311"/>
      <c r="BH583" s="311"/>
    </row>
    <row r="584" spans="6:60">
      <c r="F584" s="317"/>
      <c r="G584" s="311"/>
      <c r="H584" s="311"/>
      <c r="K584" s="317"/>
      <c r="L584" s="317"/>
      <c r="O584" s="311"/>
      <c r="P584" s="311"/>
      <c r="Q584" s="311"/>
      <c r="R584" s="311"/>
      <c r="S584" s="311"/>
      <c r="T584" s="311"/>
      <c r="U584" s="311"/>
      <c r="V584" s="311"/>
      <c r="X584" s="311"/>
      <c r="Y584" s="311"/>
      <c r="Z584" s="311"/>
      <c r="AA584" s="311"/>
      <c r="AB584" s="311"/>
      <c r="AD584" s="311"/>
      <c r="AE584" s="311"/>
      <c r="AF584" s="311"/>
      <c r="AG584" s="311"/>
      <c r="AH584" s="311"/>
      <c r="AI584" s="311"/>
      <c r="AJ584" s="311"/>
      <c r="AK584" s="311"/>
      <c r="AL584" s="311"/>
      <c r="AM584" s="311"/>
      <c r="AN584" s="311"/>
      <c r="AO584" s="311"/>
      <c r="AP584" s="311"/>
      <c r="AQ584" s="311"/>
      <c r="AR584" s="311"/>
      <c r="AS584" s="311"/>
      <c r="AT584" s="311"/>
      <c r="AU584" s="311"/>
      <c r="AV584" s="311"/>
      <c r="AW584" s="311"/>
      <c r="AX584" s="311"/>
      <c r="AY584" s="311"/>
      <c r="AZ584" s="311"/>
      <c r="BA584" s="311"/>
      <c r="BB584" s="311"/>
      <c r="BC584" s="311"/>
      <c r="BD584" s="311"/>
      <c r="BE584" s="311"/>
      <c r="BF584" s="311"/>
      <c r="BG584" s="311"/>
      <c r="BH584" s="311"/>
    </row>
    <row r="585" spans="6:60">
      <c r="F585" s="317"/>
      <c r="G585" s="311"/>
      <c r="H585" s="311"/>
      <c r="K585" s="317"/>
      <c r="L585" s="317"/>
      <c r="O585" s="311"/>
      <c r="P585" s="311"/>
      <c r="Q585" s="311"/>
      <c r="R585" s="311"/>
      <c r="S585" s="311"/>
      <c r="T585" s="311"/>
      <c r="U585" s="311"/>
      <c r="V585" s="311"/>
      <c r="X585" s="311"/>
      <c r="Y585" s="311"/>
      <c r="Z585" s="311"/>
      <c r="AA585" s="311"/>
      <c r="AB585" s="311"/>
      <c r="AD585" s="311"/>
      <c r="AE585" s="311"/>
      <c r="AF585" s="311"/>
      <c r="AG585" s="311"/>
      <c r="AH585" s="311"/>
      <c r="AI585" s="311"/>
      <c r="AJ585" s="311"/>
      <c r="AK585" s="311"/>
      <c r="AL585" s="311"/>
      <c r="AM585" s="311"/>
      <c r="AN585" s="311"/>
      <c r="AO585" s="311"/>
      <c r="AP585" s="311"/>
      <c r="AQ585" s="311"/>
      <c r="AR585" s="311"/>
      <c r="AS585" s="311"/>
      <c r="AT585" s="311"/>
      <c r="AU585" s="311"/>
      <c r="AV585" s="311"/>
      <c r="AW585" s="311"/>
      <c r="AX585" s="311"/>
      <c r="AY585" s="311"/>
      <c r="AZ585" s="311"/>
      <c r="BA585" s="311"/>
      <c r="BB585" s="311"/>
      <c r="BC585" s="311"/>
      <c r="BD585" s="311"/>
      <c r="BE585" s="311"/>
      <c r="BF585" s="311"/>
      <c r="BG585" s="311"/>
      <c r="BH585" s="311"/>
    </row>
    <row r="586" spans="6:60">
      <c r="F586" s="317"/>
      <c r="G586" s="311"/>
      <c r="H586" s="311"/>
      <c r="K586" s="317"/>
      <c r="L586" s="317"/>
      <c r="O586" s="311"/>
      <c r="P586" s="311"/>
      <c r="Q586" s="311"/>
      <c r="R586" s="311"/>
      <c r="S586" s="311"/>
      <c r="T586" s="311"/>
      <c r="U586" s="311"/>
      <c r="V586" s="311"/>
      <c r="X586" s="311"/>
      <c r="Y586" s="311"/>
      <c r="Z586" s="311"/>
      <c r="AA586" s="311"/>
      <c r="AB586" s="311"/>
      <c r="AD586" s="311"/>
      <c r="AE586" s="311"/>
      <c r="AF586" s="311"/>
      <c r="AG586" s="311"/>
      <c r="AH586" s="311"/>
      <c r="AI586" s="311"/>
      <c r="AJ586" s="311"/>
      <c r="AK586" s="311"/>
      <c r="AL586" s="311"/>
      <c r="AM586" s="311"/>
      <c r="AN586" s="311"/>
      <c r="AO586" s="311"/>
      <c r="AP586" s="311"/>
      <c r="AQ586" s="311"/>
      <c r="AR586" s="311"/>
      <c r="AS586" s="311"/>
      <c r="AT586" s="311"/>
      <c r="AU586" s="311"/>
      <c r="AV586" s="311"/>
      <c r="AW586" s="311"/>
      <c r="AX586" s="311"/>
      <c r="AY586" s="311"/>
      <c r="AZ586" s="311"/>
      <c r="BA586" s="311"/>
      <c r="BB586" s="311"/>
      <c r="BC586" s="311"/>
      <c r="BD586" s="311"/>
      <c r="BE586" s="311"/>
      <c r="BF586" s="311"/>
      <c r="BG586" s="311"/>
      <c r="BH586" s="311"/>
    </row>
    <row r="587" spans="6:60">
      <c r="F587" s="317"/>
      <c r="G587" s="311"/>
      <c r="H587" s="311"/>
      <c r="K587" s="317"/>
      <c r="L587" s="317"/>
      <c r="O587" s="311"/>
      <c r="P587" s="311"/>
      <c r="Q587" s="311"/>
      <c r="R587" s="311"/>
      <c r="S587" s="311"/>
      <c r="T587" s="311"/>
      <c r="U587" s="311"/>
      <c r="V587" s="311"/>
      <c r="X587" s="311"/>
      <c r="Y587" s="311"/>
      <c r="Z587" s="311"/>
      <c r="AA587" s="311"/>
      <c r="AB587" s="311"/>
      <c r="AD587" s="311"/>
      <c r="AE587" s="311"/>
      <c r="AF587" s="311"/>
      <c r="AG587" s="311"/>
      <c r="AH587" s="311"/>
      <c r="AI587" s="311"/>
      <c r="AJ587" s="311"/>
      <c r="AK587" s="311"/>
      <c r="AL587" s="311"/>
      <c r="AM587" s="311"/>
      <c r="AN587" s="311"/>
      <c r="AO587" s="311"/>
      <c r="AP587" s="311"/>
      <c r="AQ587" s="311"/>
      <c r="AR587" s="311"/>
      <c r="AS587" s="311"/>
      <c r="AT587" s="311"/>
      <c r="AU587" s="311"/>
      <c r="AV587" s="311"/>
      <c r="AW587" s="311"/>
      <c r="AX587" s="311"/>
      <c r="AY587" s="311"/>
      <c r="AZ587" s="311"/>
      <c r="BA587" s="311"/>
      <c r="BB587" s="311"/>
      <c r="BC587" s="311"/>
      <c r="BD587" s="311"/>
      <c r="BE587" s="311"/>
      <c r="BF587" s="311"/>
      <c r="BG587" s="311"/>
      <c r="BH587" s="311"/>
    </row>
    <row r="588" spans="6:60">
      <c r="F588" s="317"/>
      <c r="G588" s="311"/>
      <c r="H588" s="311"/>
      <c r="K588" s="317"/>
      <c r="L588" s="317"/>
      <c r="O588" s="311"/>
      <c r="P588" s="311"/>
      <c r="Q588" s="311"/>
      <c r="R588" s="311"/>
      <c r="S588" s="311"/>
      <c r="T588" s="311"/>
      <c r="U588" s="311"/>
      <c r="V588" s="311"/>
      <c r="X588" s="311"/>
      <c r="Y588" s="311"/>
      <c r="Z588" s="311"/>
      <c r="AA588" s="311"/>
      <c r="AB588" s="311"/>
      <c r="AD588" s="311"/>
      <c r="AE588" s="311"/>
      <c r="AF588" s="311"/>
      <c r="AG588" s="311"/>
      <c r="AH588" s="311"/>
      <c r="AI588" s="311"/>
      <c r="AJ588" s="311"/>
      <c r="AK588" s="311"/>
      <c r="AL588" s="311"/>
      <c r="AM588" s="311"/>
      <c r="AN588" s="311"/>
      <c r="AO588" s="311"/>
      <c r="AP588" s="311"/>
      <c r="AQ588" s="311"/>
      <c r="AR588" s="311"/>
      <c r="AS588" s="311"/>
      <c r="AT588" s="311"/>
      <c r="AU588" s="311"/>
      <c r="AV588" s="311"/>
      <c r="AW588" s="311"/>
      <c r="AX588" s="311"/>
      <c r="AY588" s="311"/>
      <c r="AZ588" s="311"/>
      <c r="BA588" s="311"/>
      <c r="BB588" s="311"/>
      <c r="BC588" s="311"/>
      <c r="BD588" s="311"/>
      <c r="BE588" s="311"/>
      <c r="BF588" s="311"/>
      <c r="BG588" s="311"/>
      <c r="BH588" s="311"/>
    </row>
    <row r="589" spans="6:60">
      <c r="F589" s="317"/>
      <c r="G589" s="311"/>
      <c r="H589" s="311"/>
      <c r="K589" s="317"/>
      <c r="L589" s="317"/>
      <c r="O589" s="311"/>
      <c r="P589" s="311"/>
      <c r="Q589" s="311"/>
      <c r="R589" s="311"/>
      <c r="S589" s="311"/>
      <c r="T589" s="311"/>
      <c r="U589" s="311"/>
      <c r="V589" s="311"/>
      <c r="X589" s="311"/>
      <c r="Y589" s="311"/>
      <c r="Z589" s="311"/>
      <c r="AA589" s="311"/>
      <c r="AB589" s="311"/>
      <c r="AD589" s="311"/>
      <c r="AE589" s="311"/>
      <c r="AF589" s="311"/>
      <c r="AG589" s="311"/>
      <c r="AH589" s="311"/>
      <c r="AI589" s="311"/>
      <c r="AJ589" s="311"/>
      <c r="AK589" s="311"/>
      <c r="AL589" s="311"/>
      <c r="AM589" s="311"/>
      <c r="AN589" s="311"/>
      <c r="AO589" s="311"/>
      <c r="AP589" s="311"/>
      <c r="AQ589" s="311"/>
      <c r="AR589" s="311"/>
      <c r="AS589" s="311"/>
      <c r="AT589" s="311"/>
      <c r="AU589" s="311"/>
      <c r="AV589" s="311"/>
      <c r="AW589" s="311"/>
      <c r="AX589" s="311"/>
      <c r="AY589" s="311"/>
      <c r="AZ589" s="311"/>
      <c r="BA589" s="311"/>
      <c r="BB589" s="311"/>
      <c r="BC589" s="311"/>
      <c r="BD589" s="311"/>
      <c r="BE589" s="311"/>
      <c r="BF589" s="311"/>
      <c r="BG589" s="311"/>
      <c r="BH589" s="311"/>
    </row>
    <row r="590" spans="6:60">
      <c r="F590" s="317"/>
      <c r="G590" s="311"/>
      <c r="H590" s="311"/>
      <c r="K590" s="317"/>
      <c r="L590" s="317"/>
      <c r="O590" s="311"/>
      <c r="P590" s="311"/>
      <c r="Q590" s="311"/>
      <c r="R590" s="311"/>
      <c r="S590" s="311"/>
      <c r="T590" s="311"/>
      <c r="U590" s="311"/>
      <c r="V590" s="311"/>
      <c r="X590" s="311"/>
      <c r="Y590" s="311"/>
      <c r="Z590" s="311"/>
      <c r="AA590" s="311"/>
      <c r="AB590" s="311"/>
      <c r="AD590" s="311"/>
      <c r="AE590" s="311"/>
      <c r="AF590" s="311"/>
      <c r="AG590" s="311"/>
      <c r="AH590" s="311"/>
      <c r="AI590" s="311"/>
      <c r="AJ590" s="311"/>
      <c r="AK590" s="311"/>
      <c r="AL590" s="311"/>
      <c r="AM590" s="311"/>
      <c r="AN590" s="311"/>
      <c r="AO590" s="311"/>
      <c r="AP590" s="311"/>
      <c r="AQ590" s="311"/>
      <c r="AR590" s="311"/>
      <c r="AS590" s="311"/>
      <c r="AT590" s="311"/>
      <c r="AU590" s="311"/>
      <c r="AV590" s="311"/>
      <c r="AW590" s="311"/>
      <c r="AX590" s="311"/>
      <c r="AY590" s="311"/>
      <c r="AZ590" s="311"/>
      <c r="BA590" s="311"/>
      <c r="BB590" s="311"/>
      <c r="BC590" s="311"/>
      <c r="BD590" s="311"/>
      <c r="BE590" s="311"/>
      <c r="BF590" s="311"/>
      <c r="BG590" s="311"/>
      <c r="BH590" s="311"/>
    </row>
    <row r="591" spans="6:60">
      <c r="F591" s="317"/>
      <c r="G591" s="311"/>
      <c r="H591" s="311"/>
      <c r="K591" s="317"/>
      <c r="L591" s="317"/>
      <c r="O591" s="311"/>
      <c r="P591" s="311"/>
      <c r="Q591" s="311"/>
      <c r="R591" s="311"/>
      <c r="S591" s="311"/>
      <c r="T591" s="311"/>
      <c r="U591" s="311"/>
      <c r="V591" s="311"/>
      <c r="X591" s="311"/>
      <c r="Y591" s="311"/>
      <c r="Z591" s="311"/>
      <c r="AA591" s="311"/>
      <c r="AB591" s="311"/>
      <c r="AD591" s="311"/>
      <c r="AE591" s="311"/>
      <c r="AF591" s="311"/>
      <c r="AG591" s="311"/>
      <c r="AH591" s="311"/>
      <c r="AI591" s="311"/>
      <c r="AJ591" s="311"/>
      <c r="AK591" s="311"/>
      <c r="AL591" s="311"/>
      <c r="AM591" s="311"/>
      <c r="AN591" s="311"/>
      <c r="AO591" s="311"/>
      <c r="AP591" s="311"/>
      <c r="AQ591" s="311"/>
      <c r="AR591" s="311"/>
      <c r="AS591" s="311"/>
      <c r="AT591" s="311"/>
      <c r="AU591" s="311"/>
      <c r="AV591" s="311"/>
      <c r="AW591" s="311"/>
      <c r="AX591" s="311"/>
      <c r="AY591" s="311"/>
      <c r="AZ591" s="311"/>
      <c r="BA591" s="311"/>
      <c r="BB591" s="311"/>
      <c r="BC591" s="311"/>
      <c r="BD591" s="311"/>
      <c r="BE591" s="311"/>
      <c r="BF591" s="311"/>
      <c r="BG591" s="311"/>
      <c r="BH591" s="311"/>
    </row>
    <row r="592" spans="6:60">
      <c r="F592" s="317"/>
      <c r="G592" s="311"/>
      <c r="H592" s="311"/>
      <c r="K592" s="317"/>
      <c r="L592" s="317"/>
      <c r="O592" s="311"/>
      <c r="P592" s="311"/>
      <c r="Q592" s="311"/>
      <c r="R592" s="311"/>
      <c r="S592" s="311"/>
      <c r="T592" s="311"/>
      <c r="U592" s="311"/>
      <c r="V592" s="311"/>
      <c r="X592" s="311"/>
      <c r="Y592" s="311"/>
      <c r="Z592" s="311"/>
      <c r="AA592" s="311"/>
      <c r="AB592" s="311"/>
      <c r="AD592" s="311"/>
      <c r="AE592" s="311"/>
      <c r="AF592" s="311"/>
      <c r="AG592" s="311"/>
      <c r="AH592" s="311"/>
      <c r="AI592" s="311"/>
      <c r="AJ592" s="311"/>
      <c r="AK592" s="311"/>
      <c r="AL592" s="311"/>
      <c r="AM592" s="311"/>
      <c r="AN592" s="311"/>
      <c r="AO592" s="311"/>
      <c r="AP592" s="311"/>
      <c r="AQ592" s="311"/>
      <c r="AR592" s="311"/>
      <c r="AS592" s="311"/>
      <c r="AT592" s="311"/>
      <c r="AU592" s="311"/>
      <c r="AV592" s="311"/>
      <c r="AW592" s="311"/>
      <c r="AX592" s="311"/>
      <c r="AY592" s="311"/>
      <c r="AZ592" s="311"/>
      <c r="BA592" s="311"/>
      <c r="BB592" s="311"/>
      <c r="BC592" s="311"/>
      <c r="BD592" s="311"/>
      <c r="BE592" s="311"/>
      <c r="BF592" s="311"/>
      <c r="BG592" s="311"/>
      <c r="BH592" s="311"/>
    </row>
    <row r="593" spans="6:60">
      <c r="F593" s="317"/>
      <c r="G593" s="311"/>
      <c r="H593" s="311"/>
      <c r="K593" s="317"/>
      <c r="L593" s="317"/>
      <c r="O593" s="311"/>
      <c r="P593" s="311"/>
      <c r="Q593" s="311"/>
      <c r="R593" s="311"/>
      <c r="S593" s="311"/>
      <c r="T593" s="311"/>
      <c r="U593" s="311"/>
      <c r="V593" s="311"/>
      <c r="X593" s="311"/>
      <c r="Y593" s="311"/>
      <c r="Z593" s="311"/>
      <c r="AA593" s="311"/>
      <c r="AB593" s="311"/>
      <c r="AD593" s="311"/>
      <c r="AE593" s="311"/>
      <c r="AF593" s="311"/>
      <c r="AG593" s="311"/>
      <c r="AH593" s="311"/>
      <c r="AI593" s="311"/>
      <c r="AJ593" s="311"/>
      <c r="AK593" s="311"/>
      <c r="AL593" s="311"/>
      <c r="AM593" s="311"/>
      <c r="AN593" s="311"/>
      <c r="AO593" s="311"/>
      <c r="AP593" s="311"/>
      <c r="AQ593" s="311"/>
      <c r="AR593" s="311"/>
      <c r="AS593" s="311"/>
      <c r="AT593" s="311"/>
      <c r="AU593" s="311"/>
      <c r="AV593" s="311"/>
      <c r="AW593" s="311"/>
      <c r="AX593" s="311"/>
      <c r="AY593" s="311"/>
      <c r="AZ593" s="311"/>
      <c r="BA593" s="311"/>
      <c r="BB593" s="311"/>
      <c r="BC593" s="311"/>
      <c r="BD593" s="311"/>
      <c r="BE593" s="311"/>
      <c r="BF593" s="311"/>
      <c r="BG593" s="311"/>
      <c r="BH593" s="311"/>
    </row>
    <row r="594" spans="6:60">
      <c r="F594" s="317"/>
      <c r="G594" s="311"/>
      <c r="H594" s="311"/>
      <c r="K594" s="317"/>
      <c r="L594" s="317"/>
      <c r="O594" s="311"/>
      <c r="P594" s="311"/>
      <c r="Q594" s="311"/>
      <c r="R594" s="311"/>
      <c r="S594" s="311"/>
      <c r="T594" s="311"/>
      <c r="U594" s="311"/>
      <c r="V594" s="311"/>
      <c r="X594" s="311"/>
      <c r="Y594" s="311"/>
      <c r="Z594" s="311"/>
      <c r="AA594" s="311"/>
      <c r="AB594" s="311"/>
      <c r="AD594" s="311"/>
      <c r="AE594" s="311"/>
      <c r="AF594" s="311"/>
      <c r="AG594" s="311"/>
      <c r="AH594" s="311"/>
      <c r="AI594" s="311"/>
      <c r="AJ594" s="311"/>
      <c r="AK594" s="311"/>
      <c r="AL594" s="311"/>
      <c r="AM594" s="311"/>
      <c r="AN594" s="311"/>
      <c r="AO594" s="311"/>
      <c r="AP594" s="311"/>
      <c r="AQ594" s="311"/>
      <c r="AR594" s="311"/>
      <c r="AS594" s="311"/>
      <c r="AT594" s="311"/>
      <c r="AU594" s="311"/>
      <c r="AV594" s="311"/>
      <c r="AW594" s="311"/>
      <c r="AX594" s="311"/>
      <c r="AY594" s="311"/>
      <c r="AZ594" s="311"/>
      <c r="BA594" s="311"/>
      <c r="BB594" s="311"/>
      <c r="BC594" s="311"/>
      <c r="BD594" s="311"/>
      <c r="BE594" s="311"/>
      <c r="BF594" s="311"/>
      <c r="BG594" s="311"/>
      <c r="BH594" s="311"/>
    </row>
    <row r="595" spans="6:60">
      <c r="F595" s="317"/>
      <c r="G595" s="311"/>
      <c r="H595" s="311"/>
      <c r="K595" s="317"/>
      <c r="L595" s="317"/>
      <c r="O595" s="311"/>
      <c r="P595" s="311"/>
      <c r="Q595" s="311"/>
      <c r="R595" s="311"/>
      <c r="S595" s="311"/>
      <c r="T595" s="311"/>
      <c r="U595" s="311"/>
      <c r="V595" s="311"/>
      <c r="X595" s="311"/>
      <c r="Y595" s="311"/>
      <c r="Z595" s="311"/>
      <c r="AA595" s="311"/>
      <c r="AB595" s="311"/>
      <c r="AD595" s="311"/>
      <c r="AE595" s="311"/>
      <c r="AF595" s="311"/>
      <c r="AG595" s="311"/>
      <c r="AH595" s="311"/>
      <c r="AI595" s="311"/>
      <c r="AJ595" s="311"/>
      <c r="AK595" s="311"/>
      <c r="AL595" s="311"/>
      <c r="AM595" s="311"/>
      <c r="AN595" s="311"/>
      <c r="AO595" s="311"/>
      <c r="AP595" s="311"/>
      <c r="AQ595" s="311"/>
      <c r="AR595" s="311"/>
      <c r="AS595" s="311"/>
      <c r="AT595" s="311"/>
      <c r="AU595" s="311"/>
      <c r="AV595" s="311"/>
      <c r="AW595" s="311"/>
      <c r="AX595" s="311"/>
      <c r="AY595" s="311"/>
      <c r="AZ595" s="311"/>
      <c r="BA595" s="311"/>
      <c r="BB595" s="311"/>
      <c r="BC595" s="311"/>
      <c r="BD595" s="311"/>
      <c r="BE595" s="311"/>
      <c r="BF595" s="311"/>
      <c r="BG595" s="311"/>
      <c r="BH595" s="311"/>
    </row>
    <row r="596" spans="6:60">
      <c r="F596" s="317"/>
      <c r="G596" s="311"/>
      <c r="H596" s="311"/>
      <c r="K596" s="317"/>
      <c r="L596" s="317"/>
      <c r="O596" s="311"/>
      <c r="P596" s="311"/>
      <c r="Q596" s="311"/>
      <c r="R596" s="311"/>
      <c r="S596" s="311"/>
      <c r="T596" s="311"/>
      <c r="U596" s="311"/>
      <c r="V596" s="311"/>
      <c r="X596" s="311"/>
      <c r="Y596" s="311"/>
      <c r="Z596" s="311"/>
      <c r="AA596" s="311"/>
      <c r="AB596" s="311"/>
      <c r="AD596" s="311"/>
      <c r="AE596" s="311"/>
      <c r="AF596" s="311"/>
      <c r="AG596" s="311"/>
      <c r="AH596" s="311"/>
      <c r="AI596" s="311"/>
      <c r="AJ596" s="311"/>
      <c r="AK596" s="311"/>
      <c r="AL596" s="311"/>
      <c r="AM596" s="311"/>
      <c r="AN596" s="311"/>
      <c r="AO596" s="311"/>
      <c r="AP596" s="311"/>
      <c r="AQ596" s="311"/>
      <c r="AR596" s="311"/>
      <c r="AS596" s="311"/>
      <c r="AT596" s="311"/>
      <c r="AU596" s="311"/>
      <c r="AV596" s="311"/>
      <c r="AW596" s="311"/>
      <c r="AX596" s="311"/>
      <c r="AY596" s="311"/>
      <c r="AZ596" s="311"/>
      <c r="BA596" s="311"/>
      <c r="BB596" s="311"/>
      <c r="BC596" s="311"/>
      <c r="BD596" s="311"/>
      <c r="BE596" s="311"/>
      <c r="BF596" s="311"/>
      <c r="BG596" s="311"/>
      <c r="BH596" s="311"/>
    </row>
    <row r="597" spans="6:60">
      <c r="F597" s="317"/>
      <c r="G597" s="311"/>
      <c r="H597" s="311"/>
      <c r="K597" s="317"/>
      <c r="L597" s="317"/>
      <c r="O597" s="311"/>
      <c r="P597" s="311"/>
      <c r="Q597" s="311"/>
      <c r="R597" s="311"/>
      <c r="S597" s="311"/>
      <c r="T597" s="311"/>
      <c r="U597" s="311"/>
      <c r="V597" s="311"/>
      <c r="X597" s="311"/>
      <c r="Y597" s="311"/>
      <c r="Z597" s="311"/>
      <c r="AA597" s="311"/>
      <c r="AB597" s="311"/>
      <c r="AD597" s="311"/>
      <c r="AE597" s="311"/>
      <c r="AF597" s="311"/>
      <c r="AG597" s="311"/>
      <c r="AH597" s="311"/>
      <c r="AI597" s="311"/>
      <c r="AJ597" s="311"/>
      <c r="AK597" s="311"/>
      <c r="AL597" s="311"/>
      <c r="AM597" s="311"/>
      <c r="AN597" s="311"/>
      <c r="AO597" s="311"/>
      <c r="AP597" s="311"/>
      <c r="AQ597" s="311"/>
      <c r="AR597" s="311"/>
      <c r="AS597" s="311"/>
      <c r="AT597" s="311"/>
      <c r="AU597" s="311"/>
      <c r="AV597" s="311"/>
      <c r="AW597" s="311"/>
      <c r="AX597" s="311"/>
      <c r="AY597" s="311"/>
      <c r="AZ597" s="311"/>
      <c r="BA597" s="311"/>
      <c r="BB597" s="311"/>
      <c r="BC597" s="311"/>
      <c r="BD597" s="311"/>
      <c r="BE597" s="311"/>
      <c r="BF597" s="311"/>
      <c r="BG597" s="311"/>
      <c r="BH597" s="311"/>
    </row>
    <row r="598" spans="6:60">
      <c r="F598" s="317"/>
      <c r="G598" s="311"/>
      <c r="H598" s="311"/>
      <c r="K598" s="317"/>
      <c r="L598" s="317"/>
      <c r="O598" s="311"/>
      <c r="P598" s="311"/>
      <c r="Q598" s="311"/>
      <c r="R598" s="311"/>
      <c r="S598" s="311"/>
      <c r="T598" s="311"/>
      <c r="U598" s="311"/>
      <c r="V598" s="311"/>
      <c r="X598" s="311"/>
      <c r="Y598" s="311"/>
      <c r="Z598" s="311"/>
      <c r="AA598" s="311"/>
      <c r="AB598" s="311"/>
      <c r="AD598" s="311"/>
      <c r="AE598" s="311"/>
      <c r="AF598" s="311"/>
      <c r="AG598" s="311"/>
      <c r="AH598" s="311"/>
      <c r="AI598" s="311"/>
      <c r="AJ598" s="311"/>
      <c r="AK598" s="311"/>
      <c r="AL598" s="311"/>
      <c r="AM598" s="311"/>
      <c r="AN598" s="311"/>
      <c r="AO598" s="311"/>
      <c r="AP598" s="311"/>
      <c r="AQ598" s="311"/>
      <c r="AR598" s="311"/>
      <c r="AS598" s="311"/>
      <c r="AT598" s="311"/>
      <c r="AU598" s="311"/>
      <c r="AV598" s="311"/>
      <c r="AW598" s="311"/>
      <c r="AX598" s="311"/>
      <c r="AY598" s="311"/>
      <c r="AZ598" s="311"/>
      <c r="BA598" s="311"/>
      <c r="BB598" s="311"/>
      <c r="BC598" s="311"/>
      <c r="BD598" s="311"/>
      <c r="BE598" s="311"/>
      <c r="BF598" s="311"/>
      <c r="BG598" s="311"/>
      <c r="BH598" s="311"/>
    </row>
    <row r="599" spans="6:60">
      <c r="F599" s="317"/>
      <c r="G599" s="311"/>
      <c r="H599" s="311"/>
      <c r="K599" s="317"/>
      <c r="L599" s="317"/>
      <c r="O599" s="311"/>
      <c r="P599" s="311"/>
      <c r="Q599" s="311"/>
      <c r="R599" s="311"/>
      <c r="S599" s="311"/>
      <c r="T599" s="311"/>
      <c r="U599" s="311"/>
      <c r="V599" s="311"/>
      <c r="X599" s="311"/>
      <c r="Y599" s="311"/>
      <c r="Z599" s="311"/>
      <c r="AA599" s="311"/>
      <c r="AB599" s="311"/>
      <c r="AD599" s="311"/>
      <c r="AE599" s="311"/>
      <c r="AF599" s="311"/>
      <c r="AG599" s="311"/>
      <c r="AH599" s="311"/>
      <c r="AI599" s="311"/>
      <c r="AJ599" s="311"/>
      <c r="AK599" s="311"/>
      <c r="AL599" s="311"/>
      <c r="AM599" s="311"/>
      <c r="AN599" s="311"/>
      <c r="AO599" s="311"/>
      <c r="AP599" s="311"/>
      <c r="AQ599" s="311"/>
      <c r="AR599" s="311"/>
      <c r="AS599" s="311"/>
      <c r="AT599" s="311"/>
      <c r="AU599" s="311"/>
      <c r="AV599" s="311"/>
      <c r="AW599" s="311"/>
      <c r="AX599" s="311"/>
      <c r="AY599" s="311"/>
      <c r="AZ599" s="311"/>
      <c r="BA599" s="311"/>
      <c r="BB599" s="311"/>
      <c r="BC599" s="311"/>
      <c r="BD599" s="311"/>
      <c r="BE599" s="311"/>
      <c r="BF599" s="311"/>
      <c r="BG599" s="311"/>
      <c r="BH599" s="311"/>
    </row>
    <row r="600" spans="6:60">
      <c r="F600" s="317"/>
      <c r="G600" s="311"/>
      <c r="H600" s="311"/>
      <c r="K600" s="317"/>
      <c r="L600" s="317"/>
      <c r="O600" s="311"/>
      <c r="P600" s="311"/>
      <c r="Q600" s="311"/>
      <c r="R600" s="311"/>
      <c r="S600" s="311"/>
      <c r="T600" s="311"/>
      <c r="U600" s="311"/>
      <c r="V600" s="311"/>
      <c r="X600" s="311"/>
      <c r="Y600" s="311"/>
      <c r="Z600" s="311"/>
      <c r="AA600" s="311"/>
      <c r="AB600" s="311"/>
      <c r="AD600" s="311"/>
      <c r="AE600" s="311"/>
      <c r="AF600" s="311"/>
      <c r="AG600" s="311"/>
      <c r="AH600" s="311"/>
      <c r="AI600" s="311"/>
      <c r="AJ600" s="311"/>
      <c r="AK600" s="311"/>
      <c r="AL600" s="311"/>
      <c r="AM600" s="311"/>
      <c r="AN600" s="311"/>
      <c r="AO600" s="311"/>
      <c r="AP600" s="311"/>
      <c r="AQ600" s="311"/>
      <c r="AR600" s="311"/>
      <c r="AS600" s="311"/>
      <c r="AT600" s="311"/>
      <c r="AU600" s="311"/>
      <c r="AV600" s="311"/>
      <c r="AW600" s="311"/>
      <c r="AX600" s="311"/>
      <c r="AY600" s="311"/>
      <c r="AZ600" s="311"/>
      <c r="BA600" s="311"/>
      <c r="BB600" s="311"/>
      <c r="BC600" s="311"/>
      <c r="BD600" s="311"/>
      <c r="BE600" s="311"/>
      <c r="BF600" s="311"/>
      <c r="BG600" s="311"/>
      <c r="BH600" s="311"/>
    </row>
    <row r="601" spans="6:60">
      <c r="F601" s="317"/>
      <c r="G601" s="311"/>
      <c r="H601" s="311"/>
      <c r="K601" s="317"/>
      <c r="L601" s="317"/>
      <c r="O601" s="311"/>
      <c r="P601" s="311"/>
      <c r="Q601" s="311"/>
      <c r="R601" s="311"/>
      <c r="S601" s="311"/>
      <c r="T601" s="311"/>
      <c r="U601" s="311"/>
      <c r="V601" s="311"/>
      <c r="X601" s="311"/>
      <c r="Y601" s="311"/>
      <c r="Z601" s="311"/>
      <c r="AA601" s="311"/>
      <c r="AB601" s="311"/>
      <c r="AD601" s="311"/>
      <c r="AE601" s="311"/>
      <c r="AF601" s="311"/>
      <c r="AG601" s="311"/>
      <c r="AH601" s="311"/>
      <c r="AI601" s="311"/>
      <c r="AJ601" s="311"/>
      <c r="AK601" s="311"/>
      <c r="AL601" s="311"/>
      <c r="AM601" s="311"/>
      <c r="AN601" s="311"/>
      <c r="AO601" s="311"/>
      <c r="AP601" s="311"/>
      <c r="AQ601" s="311"/>
      <c r="AR601" s="311"/>
      <c r="AS601" s="311"/>
      <c r="AT601" s="311"/>
      <c r="AU601" s="311"/>
      <c r="AV601" s="311"/>
      <c r="AW601" s="311"/>
      <c r="AX601" s="311"/>
      <c r="AY601" s="311"/>
      <c r="AZ601" s="311"/>
      <c r="BA601" s="311"/>
      <c r="BB601" s="311"/>
      <c r="BC601" s="311"/>
      <c r="BD601" s="311"/>
      <c r="BE601" s="311"/>
      <c r="BF601" s="311"/>
      <c r="BG601" s="311"/>
      <c r="BH601" s="311"/>
    </row>
    <row r="602" spans="6:60">
      <c r="F602" s="317"/>
      <c r="G602" s="311"/>
      <c r="H602" s="311"/>
      <c r="K602" s="317"/>
      <c r="L602" s="317"/>
      <c r="O602" s="311"/>
      <c r="P602" s="311"/>
      <c r="Q602" s="311"/>
      <c r="R602" s="311"/>
      <c r="S602" s="311"/>
      <c r="T602" s="311"/>
      <c r="U602" s="311"/>
      <c r="V602" s="311"/>
      <c r="X602" s="311"/>
      <c r="Y602" s="311"/>
      <c r="Z602" s="311"/>
      <c r="AA602" s="311"/>
      <c r="AB602" s="311"/>
      <c r="AD602" s="311"/>
      <c r="AE602" s="311"/>
      <c r="AF602" s="311"/>
      <c r="AG602" s="311"/>
      <c r="AH602" s="311"/>
      <c r="AI602" s="311"/>
      <c r="AJ602" s="311"/>
      <c r="AK602" s="311"/>
      <c r="AL602" s="311"/>
      <c r="AM602" s="311"/>
      <c r="AN602" s="311"/>
      <c r="AO602" s="311"/>
      <c r="AP602" s="311"/>
      <c r="AQ602" s="311"/>
      <c r="AR602" s="311"/>
      <c r="AS602" s="311"/>
      <c r="AT602" s="311"/>
      <c r="AU602" s="311"/>
      <c r="AV602" s="311"/>
      <c r="AW602" s="311"/>
      <c r="AX602" s="311"/>
      <c r="AY602" s="311"/>
      <c r="AZ602" s="311"/>
      <c r="BA602" s="311"/>
      <c r="BB602" s="311"/>
      <c r="BC602" s="311"/>
      <c r="BD602" s="311"/>
      <c r="BE602" s="311"/>
      <c r="BF602" s="311"/>
      <c r="BG602" s="311"/>
      <c r="BH602" s="311"/>
    </row>
    <row r="603" spans="6:60">
      <c r="F603" s="317"/>
      <c r="G603" s="311"/>
      <c r="H603" s="311"/>
      <c r="K603" s="317"/>
      <c r="L603" s="317"/>
      <c r="O603" s="311"/>
      <c r="P603" s="311"/>
      <c r="Q603" s="311"/>
      <c r="R603" s="311"/>
      <c r="S603" s="311"/>
      <c r="T603" s="311"/>
      <c r="U603" s="311"/>
      <c r="V603" s="311"/>
      <c r="X603" s="311"/>
      <c r="Y603" s="311"/>
      <c r="Z603" s="311"/>
      <c r="AA603" s="311"/>
      <c r="AB603" s="311"/>
      <c r="AD603" s="311"/>
      <c r="AE603" s="311"/>
      <c r="AF603" s="311"/>
      <c r="AG603" s="311"/>
      <c r="AH603" s="311"/>
      <c r="AI603" s="311"/>
      <c r="AJ603" s="311"/>
      <c r="AK603" s="311"/>
      <c r="AL603" s="311"/>
      <c r="AM603" s="311"/>
      <c r="AN603" s="311"/>
      <c r="AO603" s="311"/>
      <c r="AP603" s="311"/>
      <c r="AQ603" s="311"/>
      <c r="AR603" s="311"/>
      <c r="AS603" s="311"/>
      <c r="AT603" s="311"/>
      <c r="AU603" s="311"/>
      <c r="AV603" s="311"/>
      <c r="AW603" s="311"/>
      <c r="AX603" s="311"/>
      <c r="AY603" s="311"/>
      <c r="AZ603" s="311"/>
      <c r="BA603" s="311"/>
      <c r="BB603" s="311"/>
      <c r="BC603" s="311"/>
      <c r="BD603" s="311"/>
      <c r="BE603" s="311"/>
      <c r="BF603" s="311"/>
      <c r="BG603" s="311"/>
      <c r="BH603" s="311"/>
    </row>
    <row r="604" spans="6:60">
      <c r="F604" s="317"/>
      <c r="G604" s="311"/>
      <c r="H604" s="311"/>
      <c r="K604" s="317"/>
      <c r="L604" s="317"/>
      <c r="O604" s="311"/>
      <c r="P604" s="311"/>
      <c r="Q604" s="311"/>
      <c r="R604" s="311"/>
      <c r="S604" s="311"/>
      <c r="T604" s="311"/>
      <c r="U604" s="311"/>
      <c r="V604" s="311"/>
      <c r="X604" s="311"/>
      <c r="Y604" s="311"/>
      <c r="Z604" s="311"/>
      <c r="AA604" s="311"/>
      <c r="AB604" s="311"/>
      <c r="AD604" s="311"/>
      <c r="AE604" s="311"/>
      <c r="AF604" s="311"/>
      <c r="AG604" s="311"/>
      <c r="AH604" s="311"/>
      <c r="AI604" s="311"/>
      <c r="AJ604" s="311"/>
      <c r="AK604" s="311"/>
      <c r="AL604" s="311"/>
      <c r="AM604" s="311"/>
      <c r="AN604" s="311"/>
      <c r="AO604" s="311"/>
      <c r="AP604" s="311"/>
      <c r="AQ604" s="311"/>
      <c r="AR604" s="311"/>
      <c r="AS604" s="311"/>
      <c r="AT604" s="311"/>
      <c r="AU604" s="311"/>
      <c r="AV604" s="311"/>
      <c r="AW604" s="311"/>
      <c r="AX604" s="311"/>
      <c r="AY604" s="311"/>
      <c r="AZ604" s="311"/>
      <c r="BA604" s="311"/>
      <c r="BB604" s="311"/>
      <c r="BC604" s="311"/>
      <c r="BD604" s="311"/>
      <c r="BE604" s="311"/>
      <c r="BF604" s="311"/>
      <c r="BG604" s="311"/>
      <c r="BH604" s="311"/>
    </row>
    <row r="605" spans="6:60">
      <c r="F605" s="317"/>
      <c r="G605" s="311"/>
      <c r="H605" s="311"/>
      <c r="K605" s="317"/>
      <c r="L605" s="317"/>
      <c r="O605" s="311"/>
      <c r="P605" s="311"/>
      <c r="Q605" s="311"/>
      <c r="R605" s="311"/>
      <c r="S605" s="311"/>
      <c r="T605" s="311"/>
      <c r="U605" s="311"/>
      <c r="V605" s="311"/>
      <c r="X605" s="311"/>
      <c r="Y605" s="311"/>
      <c r="Z605" s="311"/>
      <c r="AA605" s="311"/>
      <c r="AB605" s="311"/>
      <c r="AD605" s="311"/>
      <c r="AE605" s="311"/>
      <c r="AF605" s="311"/>
      <c r="AG605" s="311"/>
      <c r="AH605" s="311"/>
      <c r="AI605" s="311"/>
      <c r="AJ605" s="311"/>
      <c r="AK605" s="311"/>
      <c r="AL605" s="311"/>
      <c r="AM605" s="311"/>
      <c r="AN605" s="311"/>
      <c r="AO605" s="311"/>
      <c r="AP605" s="311"/>
      <c r="AQ605" s="311"/>
      <c r="AR605" s="311"/>
      <c r="AS605" s="311"/>
      <c r="AT605" s="311"/>
      <c r="AU605" s="311"/>
      <c r="AV605" s="311"/>
      <c r="AW605" s="311"/>
      <c r="AX605" s="311"/>
      <c r="AY605" s="311"/>
      <c r="AZ605" s="311"/>
      <c r="BA605" s="311"/>
      <c r="BB605" s="311"/>
      <c r="BC605" s="311"/>
      <c r="BD605" s="311"/>
      <c r="BE605" s="311"/>
      <c r="BF605" s="311"/>
      <c r="BG605" s="311"/>
      <c r="BH605" s="311"/>
    </row>
    <row r="606" spans="6:60">
      <c r="F606" s="317"/>
      <c r="G606" s="311"/>
      <c r="H606" s="311"/>
      <c r="K606" s="317"/>
      <c r="L606" s="317"/>
      <c r="O606" s="311"/>
      <c r="P606" s="311"/>
      <c r="Q606" s="311"/>
      <c r="R606" s="311"/>
      <c r="S606" s="311"/>
      <c r="T606" s="311"/>
      <c r="U606" s="311"/>
      <c r="V606" s="311"/>
      <c r="X606" s="311"/>
      <c r="Y606" s="311"/>
      <c r="Z606" s="311"/>
      <c r="AA606" s="311"/>
      <c r="AB606" s="311"/>
      <c r="AD606" s="311"/>
      <c r="AE606" s="311"/>
      <c r="AF606" s="311"/>
      <c r="AG606" s="311"/>
      <c r="AH606" s="311"/>
      <c r="AI606" s="311"/>
      <c r="AJ606" s="311"/>
      <c r="AK606" s="311"/>
      <c r="AL606" s="311"/>
      <c r="AM606" s="311"/>
      <c r="AN606" s="311"/>
      <c r="AO606" s="311"/>
      <c r="AP606" s="311"/>
      <c r="AQ606" s="311"/>
      <c r="AR606" s="311"/>
      <c r="AS606" s="311"/>
      <c r="AT606" s="311"/>
      <c r="AU606" s="311"/>
      <c r="AV606" s="311"/>
      <c r="AW606" s="311"/>
      <c r="AX606" s="311"/>
      <c r="AY606" s="311"/>
      <c r="AZ606" s="311"/>
      <c r="BA606" s="311"/>
      <c r="BB606" s="311"/>
      <c r="BC606" s="311"/>
      <c r="BD606" s="311"/>
      <c r="BE606" s="311"/>
      <c r="BF606" s="311"/>
      <c r="BG606" s="311"/>
      <c r="BH606" s="311"/>
    </row>
    <row r="607" spans="6:60">
      <c r="F607" s="317"/>
      <c r="G607" s="311"/>
      <c r="H607" s="311"/>
      <c r="K607" s="317"/>
      <c r="L607" s="317"/>
      <c r="O607" s="311"/>
      <c r="P607" s="311"/>
      <c r="Q607" s="311"/>
      <c r="R607" s="311"/>
      <c r="S607" s="311"/>
      <c r="T607" s="311"/>
      <c r="U607" s="311"/>
      <c r="V607" s="311"/>
      <c r="X607" s="311"/>
      <c r="Y607" s="311"/>
      <c r="Z607" s="311"/>
      <c r="AA607" s="311"/>
      <c r="AB607" s="311"/>
      <c r="AD607" s="311"/>
      <c r="AE607" s="311"/>
      <c r="AF607" s="311"/>
      <c r="AG607" s="311"/>
      <c r="AH607" s="311"/>
      <c r="AI607" s="311"/>
      <c r="AJ607" s="311"/>
      <c r="AK607" s="311"/>
      <c r="AL607" s="311"/>
      <c r="AM607" s="311"/>
      <c r="AN607" s="311"/>
      <c r="AO607" s="311"/>
      <c r="AP607" s="311"/>
      <c r="AQ607" s="311"/>
      <c r="AR607" s="311"/>
      <c r="AS607" s="311"/>
      <c r="AT607" s="311"/>
      <c r="AU607" s="311"/>
      <c r="AV607" s="311"/>
      <c r="AW607" s="311"/>
      <c r="AX607" s="311"/>
      <c r="AY607" s="311"/>
      <c r="AZ607" s="311"/>
      <c r="BA607" s="311"/>
      <c r="BB607" s="311"/>
      <c r="BC607" s="311"/>
      <c r="BD607" s="311"/>
      <c r="BE607" s="311"/>
      <c r="BF607" s="311"/>
      <c r="BG607" s="311"/>
      <c r="BH607" s="311"/>
    </row>
    <row r="608" spans="6:60">
      <c r="F608" s="317"/>
      <c r="G608" s="311"/>
      <c r="H608" s="311"/>
      <c r="K608" s="317"/>
      <c r="L608" s="317"/>
      <c r="O608" s="311"/>
      <c r="P608" s="311"/>
      <c r="Q608" s="311"/>
      <c r="R608" s="311"/>
      <c r="S608" s="311"/>
      <c r="T608" s="311"/>
      <c r="U608" s="311"/>
      <c r="V608" s="311"/>
      <c r="X608" s="311"/>
      <c r="Y608" s="311"/>
      <c r="Z608" s="311"/>
      <c r="AA608" s="311"/>
      <c r="AB608" s="311"/>
      <c r="AD608" s="311"/>
      <c r="AE608" s="311"/>
      <c r="AF608" s="311"/>
      <c r="AG608" s="311"/>
      <c r="AH608" s="311"/>
      <c r="AI608" s="311"/>
      <c r="AJ608" s="311"/>
      <c r="AK608" s="311"/>
      <c r="AL608" s="311"/>
      <c r="AM608" s="311"/>
      <c r="AN608" s="311"/>
      <c r="AO608" s="311"/>
      <c r="AP608" s="311"/>
      <c r="AQ608" s="311"/>
      <c r="AR608" s="311"/>
      <c r="AS608" s="311"/>
      <c r="AT608" s="311"/>
      <c r="AU608" s="311"/>
      <c r="AV608" s="311"/>
      <c r="AW608" s="311"/>
      <c r="AX608" s="311"/>
      <c r="AY608" s="311"/>
      <c r="AZ608" s="311"/>
      <c r="BA608" s="311"/>
      <c r="BB608" s="311"/>
      <c r="BC608" s="311"/>
      <c r="BD608" s="311"/>
      <c r="BE608" s="311"/>
      <c r="BF608" s="311"/>
      <c r="BG608" s="311"/>
      <c r="BH608" s="311"/>
    </row>
    <row r="609" spans="6:60">
      <c r="F609" s="317"/>
      <c r="G609" s="311"/>
      <c r="H609" s="311"/>
      <c r="K609" s="317"/>
      <c r="L609" s="317"/>
      <c r="O609" s="311"/>
      <c r="P609" s="311"/>
      <c r="Q609" s="311"/>
      <c r="R609" s="311"/>
      <c r="S609" s="311"/>
      <c r="T609" s="311"/>
      <c r="U609" s="311"/>
      <c r="V609" s="311"/>
      <c r="X609" s="311"/>
      <c r="Y609" s="311"/>
      <c r="Z609" s="311"/>
      <c r="AA609" s="311"/>
      <c r="AB609" s="311"/>
      <c r="AD609" s="311"/>
      <c r="AE609" s="311"/>
      <c r="AF609" s="311"/>
      <c r="AG609" s="311"/>
      <c r="AH609" s="311"/>
      <c r="AI609" s="311"/>
      <c r="AJ609" s="311"/>
      <c r="AK609" s="311"/>
      <c r="AL609" s="311"/>
      <c r="AM609" s="311"/>
      <c r="AN609" s="311"/>
      <c r="AO609" s="311"/>
      <c r="AP609" s="311"/>
      <c r="AQ609" s="311"/>
      <c r="AR609" s="311"/>
      <c r="AS609" s="311"/>
      <c r="AT609" s="311"/>
      <c r="AU609" s="311"/>
      <c r="AV609" s="311"/>
      <c r="AW609" s="311"/>
      <c r="AX609" s="311"/>
      <c r="AY609" s="311"/>
      <c r="AZ609" s="311"/>
      <c r="BA609" s="311"/>
      <c r="BB609" s="311"/>
      <c r="BC609" s="311"/>
      <c r="BD609" s="311"/>
      <c r="BE609" s="311"/>
      <c r="BF609" s="311"/>
      <c r="BG609" s="311"/>
      <c r="BH609" s="311"/>
    </row>
    <row r="610" spans="6:60">
      <c r="F610" s="317"/>
      <c r="G610" s="311"/>
      <c r="H610" s="311"/>
      <c r="K610" s="317"/>
      <c r="L610" s="317"/>
      <c r="O610" s="311"/>
      <c r="P610" s="311"/>
      <c r="Q610" s="311"/>
      <c r="R610" s="311"/>
      <c r="S610" s="311"/>
      <c r="T610" s="311"/>
      <c r="U610" s="311"/>
      <c r="V610" s="311"/>
      <c r="X610" s="311"/>
      <c r="Y610" s="311"/>
      <c r="Z610" s="311"/>
      <c r="AA610" s="311"/>
      <c r="AB610" s="311"/>
      <c r="AD610" s="311"/>
      <c r="AE610" s="311"/>
      <c r="AF610" s="311"/>
      <c r="AG610" s="311"/>
      <c r="AH610" s="311"/>
      <c r="AI610" s="311"/>
      <c r="AJ610" s="311"/>
      <c r="AK610" s="311"/>
      <c r="AL610" s="311"/>
      <c r="AM610" s="311"/>
      <c r="AN610" s="311"/>
      <c r="AO610" s="311"/>
      <c r="AP610" s="311"/>
      <c r="AQ610" s="311"/>
      <c r="AR610" s="311"/>
      <c r="AS610" s="311"/>
      <c r="AT610" s="311"/>
      <c r="AU610" s="311"/>
      <c r="AV610" s="311"/>
      <c r="AW610" s="311"/>
      <c r="AX610" s="311"/>
      <c r="AY610" s="311"/>
      <c r="AZ610" s="311"/>
      <c r="BA610" s="311"/>
      <c r="BB610" s="311"/>
      <c r="BC610" s="311"/>
      <c r="BD610" s="311"/>
      <c r="BE610" s="311"/>
      <c r="BF610" s="311"/>
      <c r="BG610" s="311"/>
      <c r="BH610" s="311"/>
    </row>
    <row r="611" spans="6:60">
      <c r="F611" s="317"/>
      <c r="G611" s="311"/>
      <c r="H611" s="311"/>
      <c r="K611" s="317"/>
      <c r="L611" s="317"/>
      <c r="O611" s="311"/>
      <c r="P611" s="311"/>
      <c r="Q611" s="311"/>
      <c r="R611" s="311"/>
      <c r="S611" s="311"/>
      <c r="T611" s="311"/>
      <c r="U611" s="311"/>
      <c r="V611" s="311"/>
      <c r="X611" s="311"/>
      <c r="Y611" s="311"/>
      <c r="Z611" s="311"/>
      <c r="AA611" s="311"/>
      <c r="AB611" s="311"/>
      <c r="AD611" s="311"/>
      <c r="AE611" s="311"/>
      <c r="AF611" s="311"/>
      <c r="AG611" s="311"/>
      <c r="AH611" s="311"/>
      <c r="AI611" s="311"/>
      <c r="AJ611" s="311"/>
      <c r="AK611" s="311"/>
      <c r="AL611" s="311"/>
      <c r="AM611" s="311"/>
      <c r="AN611" s="311"/>
      <c r="AO611" s="311"/>
      <c r="AP611" s="311"/>
      <c r="AQ611" s="311"/>
      <c r="AR611" s="311"/>
      <c r="AS611" s="311"/>
      <c r="AT611" s="311"/>
      <c r="AU611" s="311"/>
      <c r="AV611" s="311"/>
      <c r="AW611" s="311"/>
      <c r="AX611" s="311"/>
      <c r="AY611" s="311"/>
      <c r="AZ611" s="311"/>
      <c r="BA611" s="311"/>
      <c r="BB611" s="311"/>
      <c r="BC611" s="311"/>
      <c r="BD611" s="311"/>
      <c r="BE611" s="311"/>
      <c r="BF611" s="311"/>
      <c r="BG611" s="311"/>
      <c r="BH611" s="311"/>
    </row>
    <row r="612" spans="6:60">
      <c r="F612" s="317"/>
      <c r="G612" s="311"/>
      <c r="H612" s="311"/>
      <c r="K612" s="317"/>
      <c r="L612" s="317"/>
      <c r="O612" s="311"/>
      <c r="P612" s="311"/>
      <c r="Q612" s="311"/>
      <c r="R612" s="311"/>
      <c r="S612" s="311"/>
      <c r="T612" s="311"/>
      <c r="U612" s="311"/>
      <c r="V612" s="311"/>
      <c r="X612" s="311"/>
      <c r="Y612" s="311"/>
      <c r="Z612" s="311"/>
      <c r="AA612" s="311"/>
      <c r="AB612" s="311"/>
      <c r="AD612" s="311"/>
      <c r="AE612" s="311"/>
      <c r="AF612" s="311"/>
      <c r="AG612" s="311"/>
      <c r="AH612" s="311"/>
      <c r="AI612" s="311"/>
      <c r="AJ612" s="311"/>
      <c r="AK612" s="311"/>
      <c r="AL612" s="311"/>
      <c r="AM612" s="311"/>
      <c r="AN612" s="311"/>
      <c r="AO612" s="311"/>
      <c r="AP612" s="311"/>
      <c r="AQ612" s="311"/>
      <c r="AR612" s="311"/>
      <c r="AS612" s="311"/>
      <c r="AT612" s="311"/>
      <c r="AU612" s="311"/>
      <c r="AV612" s="311"/>
      <c r="AW612" s="311"/>
      <c r="AX612" s="311"/>
      <c r="AY612" s="311"/>
      <c r="AZ612" s="311"/>
      <c r="BA612" s="311"/>
      <c r="BB612" s="311"/>
      <c r="BC612" s="311"/>
      <c r="BD612" s="311"/>
      <c r="BE612" s="311"/>
      <c r="BF612" s="311"/>
      <c r="BG612" s="311"/>
      <c r="BH612" s="311"/>
    </row>
    <row r="613" spans="6:60">
      <c r="F613" s="317"/>
      <c r="G613" s="311"/>
      <c r="H613" s="311"/>
      <c r="K613" s="317"/>
      <c r="L613" s="317"/>
      <c r="O613" s="311"/>
      <c r="P613" s="311"/>
      <c r="Q613" s="311"/>
      <c r="R613" s="311"/>
      <c r="S613" s="311"/>
      <c r="T613" s="311"/>
      <c r="U613" s="311"/>
      <c r="V613" s="311"/>
      <c r="X613" s="311"/>
      <c r="Y613" s="311"/>
      <c r="Z613" s="311"/>
      <c r="AA613" s="311"/>
      <c r="AB613" s="311"/>
      <c r="AD613" s="311"/>
      <c r="AE613" s="311"/>
      <c r="AF613" s="311"/>
      <c r="AG613" s="311"/>
      <c r="AH613" s="311"/>
      <c r="AI613" s="311"/>
      <c r="AJ613" s="311"/>
      <c r="AK613" s="311"/>
      <c r="AL613" s="311"/>
      <c r="AM613" s="311"/>
      <c r="AN613" s="311"/>
      <c r="AO613" s="311"/>
      <c r="AP613" s="311"/>
      <c r="AQ613" s="311"/>
      <c r="AR613" s="311"/>
      <c r="AS613" s="311"/>
      <c r="AT613" s="311"/>
      <c r="AU613" s="311"/>
      <c r="AV613" s="311"/>
      <c r="AW613" s="311"/>
      <c r="AX613" s="311"/>
      <c r="AY613" s="311"/>
      <c r="AZ613" s="311"/>
      <c r="BA613" s="311"/>
      <c r="BB613" s="311"/>
      <c r="BC613" s="311"/>
      <c r="BD613" s="311"/>
      <c r="BE613" s="311"/>
      <c r="BF613" s="311"/>
      <c r="BG613" s="311"/>
      <c r="BH613" s="311"/>
    </row>
    <row r="614" spans="6:60">
      <c r="F614" s="317"/>
      <c r="G614" s="311"/>
      <c r="H614" s="311"/>
      <c r="K614" s="317"/>
      <c r="L614" s="317"/>
      <c r="O614" s="311"/>
      <c r="P614" s="311"/>
      <c r="Q614" s="311"/>
      <c r="R614" s="311"/>
      <c r="S614" s="311"/>
      <c r="T614" s="311"/>
      <c r="U614" s="311"/>
      <c r="V614" s="311"/>
      <c r="X614" s="311"/>
      <c r="Y614" s="311"/>
      <c r="Z614" s="311"/>
      <c r="AA614" s="311"/>
      <c r="AB614" s="311"/>
      <c r="AD614" s="311"/>
      <c r="AE614" s="311"/>
      <c r="AF614" s="311"/>
      <c r="AG614" s="311"/>
      <c r="AH614" s="311"/>
      <c r="AI614" s="311"/>
      <c r="AJ614" s="311"/>
      <c r="AK614" s="311"/>
      <c r="AL614" s="311"/>
      <c r="AM614" s="311"/>
      <c r="AN614" s="311"/>
      <c r="AO614" s="311"/>
      <c r="AP614" s="311"/>
      <c r="AQ614" s="311"/>
      <c r="AR614" s="311"/>
      <c r="AS614" s="311"/>
      <c r="AT614" s="311"/>
      <c r="AU614" s="311"/>
      <c r="AV614" s="311"/>
      <c r="AW614" s="311"/>
      <c r="AX614" s="311"/>
      <c r="AY614" s="311"/>
      <c r="AZ614" s="311"/>
      <c r="BA614" s="311"/>
      <c r="BB614" s="311"/>
      <c r="BC614" s="311"/>
      <c r="BD614" s="311"/>
      <c r="BE614" s="311"/>
      <c r="BF614" s="311"/>
      <c r="BG614" s="311"/>
      <c r="BH614" s="311"/>
    </row>
    <row r="615" spans="6:60">
      <c r="F615" s="317"/>
      <c r="G615" s="311"/>
      <c r="H615" s="311"/>
      <c r="K615" s="317"/>
      <c r="L615" s="317"/>
      <c r="O615" s="311"/>
      <c r="P615" s="311"/>
      <c r="Q615" s="311"/>
      <c r="R615" s="311"/>
      <c r="S615" s="311"/>
      <c r="T615" s="311"/>
      <c r="U615" s="311"/>
      <c r="V615" s="311"/>
      <c r="X615" s="311"/>
      <c r="Y615" s="311"/>
      <c r="Z615" s="311"/>
      <c r="AA615" s="311"/>
      <c r="AB615" s="311"/>
      <c r="AD615" s="311"/>
      <c r="AE615" s="311"/>
      <c r="AF615" s="311"/>
      <c r="AG615" s="311"/>
      <c r="AH615" s="311"/>
      <c r="AI615" s="311"/>
      <c r="AJ615" s="311"/>
      <c r="AK615" s="311"/>
      <c r="AL615" s="311"/>
      <c r="AM615" s="311"/>
      <c r="AN615" s="311"/>
      <c r="AO615" s="311"/>
      <c r="AP615" s="311"/>
      <c r="AQ615" s="311"/>
      <c r="AR615" s="311"/>
      <c r="AS615" s="311"/>
      <c r="AT615" s="311"/>
      <c r="AU615" s="311"/>
      <c r="AV615" s="311"/>
      <c r="AW615" s="311"/>
      <c r="AX615" s="311"/>
      <c r="AY615" s="311"/>
      <c r="AZ615" s="311"/>
      <c r="BA615" s="311"/>
      <c r="BB615" s="311"/>
      <c r="BC615" s="311"/>
      <c r="BD615" s="311"/>
      <c r="BE615" s="311"/>
      <c r="BF615" s="311"/>
      <c r="BG615" s="311"/>
      <c r="BH615" s="311"/>
    </row>
    <row r="616" spans="6:60">
      <c r="F616" s="317"/>
      <c r="G616" s="311"/>
      <c r="H616" s="311"/>
      <c r="K616" s="317"/>
      <c r="L616" s="317"/>
      <c r="O616" s="311"/>
      <c r="P616" s="311"/>
      <c r="Q616" s="311"/>
      <c r="R616" s="311"/>
      <c r="S616" s="311"/>
      <c r="T616" s="311"/>
      <c r="U616" s="311"/>
      <c r="V616" s="311"/>
      <c r="X616" s="311"/>
      <c r="Y616" s="311"/>
      <c r="Z616" s="311"/>
      <c r="AA616" s="311"/>
      <c r="AB616" s="311"/>
      <c r="AD616" s="311"/>
      <c r="AE616" s="311"/>
      <c r="AF616" s="311"/>
      <c r="AG616" s="311"/>
      <c r="AH616" s="311"/>
      <c r="AI616" s="311"/>
      <c r="AJ616" s="311"/>
      <c r="AK616" s="311"/>
      <c r="AL616" s="311"/>
      <c r="AM616" s="311"/>
      <c r="AN616" s="311"/>
      <c r="AO616" s="311"/>
      <c r="AP616" s="311"/>
      <c r="AQ616" s="311"/>
      <c r="AR616" s="311"/>
      <c r="AS616" s="311"/>
      <c r="AT616" s="311"/>
      <c r="AU616" s="311"/>
      <c r="AV616" s="311"/>
      <c r="AW616" s="311"/>
      <c r="AX616" s="311"/>
      <c r="AY616" s="311"/>
      <c r="AZ616" s="311"/>
      <c r="BA616" s="311"/>
      <c r="BB616" s="311"/>
      <c r="BC616" s="311"/>
      <c r="BD616" s="311"/>
      <c r="BE616" s="311"/>
      <c r="BF616" s="311"/>
      <c r="BG616" s="311"/>
      <c r="BH616" s="311"/>
    </row>
    <row r="617" spans="6:60">
      <c r="F617" s="317"/>
      <c r="G617" s="311"/>
      <c r="H617" s="311"/>
      <c r="K617" s="317"/>
      <c r="L617" s="317"/>
      <c r="O617" s="311"/>
      <c r="P617" s="311"/>
      <c r="Q617" s="311"/>
      <c r="R617" s="311"/>
      <c r="S617" s="311"/>
      <c r="T617" s="311"/>
      <c r="U617" s="311"/>
      <c r="V617" s="311"/>
      <c r="X617" s="311"/>
      <c r="Y617" s="311"/>
      <c r="Z617" s="311"/>
      <c r="AA617" s="311"/>
      <c r="AB617" s="311"/>
      <c r="AD617" s="311"/>
      <c r="AE617" s="311"/>
      <c r="AF617" s="311"/>
      <c r="AG617" s="311"/>
      <c r="AH617" s="311"/>
      <c r="AI617" s="311"/>
      <c r="AJ617" s="311"/>
      <c r="AK617" s="311"/>
      <c r="AL617" s="311"/>
      <c r="AM617" s="311"/>
      <c r="AN617" s="311"/>
      <c r="AO617" s="311"/>
      <c r="AP617" s="311"/>
      <c r="AQ617" s="311"/>
      <c r="AR617" s="311"/>
      <c r="AS617" s="311"/>
      <c r="AT617" s="311"/>
      <c r="AU617" s="311"/>
      <c r="AV617" s="311"/>
      <c r="AW617" s="311"/>
      <c r="AX617" s="311"/>
      <c r="AY617" s="311"/>
      <c r="AZ617" s="311"/>
      <c r="BA617" s="311"/>
      <c r="BB617" s="311"/>
      <c r="BC617" s="311"/>
      <c r="BD617" s="311"/>
      <c r="BE617" s="311"/>
      <c r="BF617" s="311"/>
      <c r="BG617" s="311"/>
      <c r="BH617" s="311"/>
    </row>
    <row r="618" spans="6:60">
      <c r="F618" s="317"/>
      <c r="G618" s="311"/>
      <c r="H618" s="311"/>
      <c r="K618" s="317"/>
      <c r="L618" s="317"/>
      <c r="O618" s="311"/>
      <c r="P618" s="311"/>
      <c r="Q618" s="311"/>
      <c r="R618" s="311"/>
      <c r="S618" s="311"/>
      <c r="T618" s="311"/>
      <c r="U618" s="311"/>
      <c r="V618" s="311"/>
      <c r="X618" s="311"/>
      <c r="Y618" s="311"/>
      <c r="Z618" s="311"/>
      <c r="AA618" s="311"/>
      <c r="AB618" s="311"/>
      <c r="AD618" s="311"/>
      <c r="AE618" s="311"/>
      <c r="AF618" s="311"/>
      <c r="AG618" s="311"/>
      <c r="AH618" s="311"/>
      <c r="AI618" s="311"/>
      <c r="AJ618" s="311"/>
      <c r="AK618" s="311"/>
      <c r="AL618" s="311"/>
      <c r="AM618" s="311"/>
      <c r="AN618" s="311"/>
      <c r="AO618" s="311"/>
      <c r="AP618" s="311"/>
      <c r="AQ618" s="311"/>
      <c r="AR618" s="311"/>
      <c r="AS618" s="311"/>
      <c r="AT618" s="311"/>
      <c r="AU618" s="311"/>
      <c r="AV618" s="311"/>
      <c r="AW618" s="311"/>
      <c r="AX618" s="311"/>
      <c r="AY618" s="311"/>
      <c r="AZ618" s="311"/>
      <c r="BA618" s="311"/>
      <c r="BB618" s="311"/>
      <c r="BC618" s="311"/>
      <c r="BD618" s="311"/>
      <c r="BE618" s="311"/>
      <c r="BF618" s="311"/>
      <c r="BG618" s="311"/>
      <c r="BH618" s="311"/>
    </row>
    <row r="619" spans="6:60">
      <c r="F619" s="317"/>
      <c r="G619" s="311"/>
      <c r="H619" s="311"/>
      <c r="K619" s="317"/>
      <c r="L619" s="317"/>
      <c r="O619" s="311"/>
      <c r="P619" s="311"/>
      <c r="Q619" s="311"/>
      <c r="R619" s="311"/>
      <c r="S619" s="311"/>
      <c r="T619" s="311"/>
      <c r="U619" s="311"/>
      <c r="V619" s="311"/>
      <c r="X619" s="311"/>
      <c r="Y619" s="311"/>
      <c r="Z619" s="311"/>
      <c r="AA619" s="311"/>
      <c r="AB619" s="311"/>
      <c r="AD619" s="311"/>
      <c r="AE619" s="311"/>
      <c r="AF619" s="311"/>
      <c r="AG619" s="311"/>
      <c r="AH619" s="311"/>
      <c r="AI619" s="311"/>
      <c r="AJ619" s="311"/>
      <c r="AK619" s="311"/>
      <c r="AL619" s="311"/>
      <c r="AM619" s="311"/>
      <c r="AN619" s="311"/>
      <c r="AO619" s="311"/>
      <c r="AP619" s="311"/>
      <c r="AQ619" s="311"/>
      <c r="AR619" s="311"/>
      <c r="AS619" s="311"/>
      <c r="AT619" s="311"/>
      <c r="AU619" s="311"/>
      <c r="AV619" s="311"/>
      <c r="AW619" s="311"/>
      <c r="AX619" s="311"/>
      <c r="AY619" s="311"/>
      <c r="AZ619" s="311"/>
      <c r="BA619" s="311"/>
      <c r="BB619" s="311"/>
      <c r="BC619" s="311"/>
      <c r="BD619" s="311"/>
      <c r="BE619" s="311"/>
      <c r="BF619" s="311"/>
      <c r="BG619" s="311"/>
      <c r="BH619" s="311"/>
    </row>
    <row r="620" spans="6:60">
      <c r="F620" s="317"/>
      <c r="G620" s="311"/>
      <c r="H620" s="311"/>
      <c r="K620" s="317"/>
      <c r="L620" s="317"/>
      <c r="O620" s="311"/>
      <c r="P620" s="311"/>
      <c r="Q620" s="311"/>
      <c r="R620" s="311"/>
      <c r="S620" s="311"/>
      <c r="T620" s="311"/>
      <c r="U620" s="311"/>
      <c r="V620" s="311"/>
      <c r="X620" s="311"/>
      <c r="Y620" s="311"/>
      <c r="Z620" s="311"/>
      <c r="AA620" s="311"/>
      <c r="AB620" s="311"/>
      <c r="AD620" s="311"/>
      <c r="AE620" s="311"/>
      <c r="AF620" s="311"/>
      <c r="AG620" s="311"/>
      <c r="AH620" s="311"/>
      <c r="AI620" s="311"/>
      <c r="AJ620" s="311"/>
      <c r="AK620" s="311"/>
      <c r="AL620" s="311"/>
      <c r="AM620" s="311"/>
      <c r="AN620" s="311"/>
      <c r="AO620" s="311"/>
      <c r="AP620" s="311"/>
      <c r="AQ620" s="311"/>
      <c r="AR620" s="311"/>
      <c r="AS620" s="311"/>
      <c r="AT620" s="311"/>
      <c r="AU620" s="311"/>
      <c r="AV620" s="311"/>
      <c r="AW620" s="311"/>
      <c r="AX620" s="311"/>
      <c r="AY620" s="311"/>
      <c r="AZ620" s="311"/>
      <c r="BA620" s="311"/>
      <c r="BB620" s="311"/>
      <c r="BC620" s="311"/>
      <c r="BD620" s="311"/>
      <c r="BE620" s="311"/>
      <c r="BF620" s="311"/>
      <c r="BG620" s="311"/>
      <c r="BH620" s="311"/>
    </row>
    <row r="621" spans="6:60">
      <c r="F621" s="317"/>
      <c r="G621" s="311"/>
      <c r="H621" s="311"/>
      <c r="K621" s="317"/>
      <c r="L621" s="317"/>
      <c r="O621" s="311"/>
      <c r="P621" s="311"/>
      <c r="Q621" s="311"/>
      <c r="R621" s="311"/>
      <c r="S621" s="311"/>
      <c r="T621" s="311"/>
      <c r="U621" s="311"/>
      <c r="V621" s="311"/>
      <c r="X621" s="311"/>
      <c r="Y621" s="311"/>
      <c r="Z621" s="311"/>
      <c r="AA621" s="311"/>
      <c r="AB621" s="311"/>
      <c r="AD621" s="311"/>
      <c r="AE621" s="311"/>
      <c r="AF621" s="311"/>
      <c r="AG621" s="311"/>
      <c r="AH621" s="311"/>
      <c r="AI621" s="311"/>
      <c r="AJ621" s="311"/>
      <c r="AK621" s="311"/>
      <c r="AL621" s="311"/>
      <c r="AM621" s="311"/>
      <c r="AN621" s="311"/>
      <c r="AO621" s="311"/>
      <c r="AP621" s="311"/>
      <c r="AQ621" s="311"/>
      <c r="AR621" s="311"/>
      <c r="AS621" s="311"/>
      <c r="AT621" s="311"/>
      <c r="AU621" s="311"/>
      <c r="AV621" s="311"/>
      <c r="AW621" s="311"/>
      <c r="AX621" s="311"/>
      <c r="AY621" s="311"/>
      <c r="AZ621" s="311"/>
      <c r="BA621" s="311"/>
      <c r="BB621" s="311"/>
      <c r="BC621" s="311"/>
      <c r="BD621" s="311"/>
      <c r="BE621" s="311"/>
      <c r="BF621" s="311"/>
      <c r="BG621" s="311"/>
      <c r="BH621" s="311"/>
    </row>
    <row r="622" spans="6:60">
      <c r="F622" s="317"/>
      <c r="G622" s="311"/>
      <c r="H622" s="311"/>
      <c r="K622" s="317"/>
      <c r="L622" s="317"/>
      <c r="O622" s="311"/>
      <c r="P622" s="311"/>
      <c r="Q622" s="311"/>
      <c r="R622" s="311"/>
      <c r="S622" s="311"/>
      <c r="T622" s="311"/>
      <c r="U622" s="311"/>
      <c r="V622" s="311"/>
      <c r="X622" s="311"/>
      <c r="Y622" s="311"/>
      <c r="Z622" s="311"/>
      <c r="AA622" s="311"/>
      <c r="AB622" s="311"/>
      <c r="AD622" s="311"/>
      <c r="AE622" s="311"/>
      <c r="AF622" s="311"/>
      <c r="AG622" s="311"/>
      <c r="AH622" s="311"/>
      <c r="AI622" s="311"/>
      <c r="AJ622" s="311"/>
      <c r="AK622" s="311"/>
      <c r="AL622" s="311"/>
      <c r="AM622" s="311"/>
      <c r="AN622" s="311"/>
      <c r="AO622" s="311"/>
      <c r="AP622" s="311"/>
      <c r="AQ622" s="311"/>
      <c r="AR622" s="311"/>
      <c r="AS622" s="311"/>
      <c r="AT622" s="311"/>
      <c r="AU622" s="311"/>
      <c r="AV622" s="311"/>
      <c r="AW622" s="311"/>
      <c r="AX622" s="311"/>
      <c r="AY622" s="311"/>
      <c r="AZ622" s="311"/>
      <c r="BA622" s="311"/>
      <c r="BB622" s="311"/>
      <c r="BC622" s="311"/>
      <c r="BD622" s="311"/>
      <c r="BE622" s="311"/>
      <c r="BF622" s="311"/>
      <c r="BG622" s="311"/>
      <c r="BH622" s="311"/>
    </row>
    <row r="623" spans="6:60">
      <c r="F623" s="317"/>
      <c r="G623" s="311"/>
      <c r="H623" s="311"/>
      <c r="K623" s="317"/>
      <c r="L623" s="317"/>
      <c r="O623" s="311"/>
      <c r="P623" s="311"/>
      <c r="Q623" s="311"/>
      <c r="R623" s="311"/>
      <c r="S623" s="311"/>
      <c r="T623" s="311"/>
      <c r="U623" s="311"/>
      <c r="V623" s="311"/>
      <c r="X623" s="311"/>
      <c r="Y623" s="311"/>
      <c r="Z623" s="311"/>
      <c r="AA623" s="311"/>
      <c r="AB623" s="311"/>
      <c r="AD623" s="311"/>
      <c r="AE623" s="311"/>
      <c r="AF623" s="311"/>
      <c r="AG623" s="311"/>
      <c r="AH623" s="311"/>
      <c r="AI623" s="311"/>
      <c r="AJ623" s="311"/>
      <c r="AK623" s="311"/>
      <c r="AL623" s="311"/>
      <c r="AM623" s="311"/>
      <c r="AN623" s="311"/>
      <c r="AO623" s="311"/>
      <c r="AP623" s="311"/>
      <c r="AQ623" s="311"/>
      <c r="AR623" s="311"/>
      <c r="AS623" s="311"/>
      <c r="AT623" s="311"/>
      <c r="AU623" s="311"/>
      <c r="AV623" s="311"/>
      <c r="AW623" s="311"/>
      <c r="AX623" s="311"/>
      <c r="AY623" s="311"/>
      <c r="AZ623" s="311"/>
      <c r="BA623" s="311"/>
      <c r="BB623" s="311"/>
      <c r="BC623" s="311"/>
      <c r="BD623" s="311"/>
      <c r="BE623" s="311"/>
      <c r="BF623" s="311"/>
      <c r="BG623" s="311"/>
      <c r="BH623" s="311"/>
    </row>
    <row r="624" spans="6:60">
      <c r="F624" s="317"/>
      <c r="G624" s="311"/>
      <c r="H624" s="311"/>
      <c r="K624" s="317"/>
      <c r="L624" s="317"/>
      <c r="O624" s="311"/>
      <c r="P624" s="311"/>
      <c r="Q624" s="311"/>
      <c r="R624" s="311"/>
      <c r="S624" s="311"/>
      <c r="T624" s="311"/>
      <c r="U624" s="311"/>
      <c r="V624" s="311"/>
      <c r="X624" s="311"/>
      <c r="Y624" s="311"/>
      <c r="Z624" s="311"/>
      <c r="AA624" s="311"/>
      <c r="AB624" s="311"/>
      <c r="AD624" s="311"/>
      <c r="AE624" s="311"/>
      <c r="AF624" s="311"/>
      <c r="AG624" s="311"/>
      <c r="AH624" s="311"/>
      <c r="AI624" s="311"/>
      <c r="AJ624" s="311"/>
      <c r="AK624" s="311"/>
      <c r="AL624" s="311"/>
      <c r="AM624" s="311"/>
      <c r="AN624" s="311"/>
      <c r="AO624" s="311"/>
      <c r="AP624" s="311"/>
      <c r="AQ624" s="311"/>
      <c r="AR624" s="311"/>
      <c r="AS624" s="311"/>
      <c r="AT624" s="311"/>
      <c r="AU624" s="311"/>
      <c r="AV624" s="311"/>
      <c r="AW624" s="311"/>
      <c r="AX624" s="311"/>
      <c r="AY624" s="311"/>
      <c r="AZ624" s="311"/>
      <c r="BA624" s="311"/>
      <c r="BB624" s="311"/>
      <c r="BC624" s="311"/>
      <c r="BD624" s="311"/>
      <c r="BE624" s="311"/>
      <c r="BF624" s="311"/>
      <c r="BG624" s="311"/>
      <c r="BH624" s="311"/>
    </row>
    <row r="625" spans="6:60">
      <c r="F625" s="317"/>
      <c r="G625" s="311"/>
      <c r="H625" s="311"/>
      <c r="K625" s="317"/>
      <c r="L625" s="317"/>
      <c r="O625" s="311"/>
      <c r="P625" s="311"/>
      <c r="Q625" s="311"/>
      <c r="R625" s="311"/>
      <c r="S625" s="311"/>
      <c r="T625" s="311"/>
      <c r="U625" s="311"/>
      <c r="V625" s="311"/>
      <c r="X625" s="311"/>
      <c r="Y625" s="311"/>
      <c r="Z625" s="311"/>
      <c r="AA625" s="311"/>
      <c r="AB625" s="311"/>
      <c r="AD625" s="311"/>
      <c r="AE625" s="311"/>
      <c r="AF625" s="311"/>
      <c r="AG625" s="311"/>
      <c r="AH625" s="311"/>
      <c r="AI625" s="311"/>
      <c r="AJ625" s="311"/>
      <c r="AK625" s="311"/>
      <c r="AL625" s="311"/>
      <c r="AM625" s="311"/>
      <c r="AN625" s="311"/>
      <c r="AO625" s="311"/>
      <c r="AP625" s="311"/>
      <c r="AQ625" s="311"/>
      <c r="AR625" s="311"/>
      <c r="AS625" s="311"/>
      <c r="AT625" s="311"/>
      <c r="AU625" s="311"/>
      <c r="AV625" s="311"/>
      <c r="AW625" s="311"/>
      <c r="AX625" s="311"/>
      <c r="AY625" s="311"/>
      <c r="AZ625" s="311"/>
      <c r="BA625" s="311"/>
      <c r="BB625" s="311"/>
      <c r="BC625" s="311"/>
      <c r="BD625" s="311"/>
      <c r="BE625" s="311"/>
      <c r="BF625" s="311"/>
      <c r="BG625" s="311"/>
      <c r="BH625" s="311"/>
    </row>
    <row r="626" spans="6:60">
      <c r="F626" s="317"/>
      <c r="G626" s="311"/>
      <c r="H626" s="311"/>
      <c r="K626" s="317"/>
      <c r="L626" s="317"/>
      <c r="O626" s="311"/>
      <c r="P626" s="311"/>
      <c r="Q626" s="311"/>
      <c r="R626" s="311"/>
      <c r="S626" s="311"/>
      <c r="T626" s="311"/>
      <c r="U626" s="311"/>
      <c r="V626" s="311"/>
      <c r="X626" s="311"/>
      <c r="Y626" s="311"/>
      <c r="Z626" s="311"/>
      <c r="AA626" s="311"/>
      <c r="AB626" s="311"/>
      <c r="AD626" s="311"/>
      <c r="AE626" s="311"/>
      <c r="AF626" s="311"/>
      <c r="AG626" s="311"/>
      <c r="AH626" s="311"/>
      <c r="AI626" s="311"/>
      <c r="AJ626" s="311"/>
      <c r="AK626" s="311"/>
      <c r="AL626" s="311"/>
      <c r="AM626" s="311"/>
      <c r="AN626" s="311"/>
      <c r="AO626" s="311"/>
      <c r="AP626" s="311"/>
      <c r="AQ626" s="311"/>
      <c r="AR626" s="311"/>
      <c r="AS626" s="311"/>
      <c r="AT626" s="311"/>
      <c r="AU626" s="311"/>
      <c r="AV626" s="311"/>
      <c r="AW626" s="311"/>
      <c r="AX626" s="311"/>
      <c r="AY626" s="311"/>
      <c r="AZ626" s="311"/>
      <c r="BA626" s="311"/>
      <c r="BB626" s="311"/>
      <c r="BC626" s="311"/>
      <c r="BD626" s="311"/>
      <c r="BE626" s="311"/>
      <c r="BF626" s="311"/>
      <c r="BG626" s="311"/>
      <c r="BH626" s="311"/>
    </row>
    <row r="627" spans="6:60">
      <c r="F627" s="317"/>
      <c r="G627" s="311"/>
      <c r="H627" s="311"/>
      <c r="K627" s="317"/>
      <c r="L627" s="317"/>
      <c r="O627" s="311"/>
      <c r="P627" s="311"/>
      <c r="Q627" s="311"/>
      <c r="R627" s="311"/>
      <c r="S627" s="311"/>
      <c r="T627" s="311"/>
      <c r="U627" s="311"/>
      <c r="V627" s="311"/>
      <c r="X627" s="311"/>
      <c r="Y627" s="311"/>
      <c r="Z627" s="311"/>
      <c r="AA627" s="311"/>
      <c r="AB627" s="311"/>
      <c r="AD627" s="311"/>
      <c r="AE627" s="311"/>
      <c r="AF627" s="311"/>
      <c r="AG627" s="311"/>
      <c r="AH627" s="311"/>
      <c r="AI627" s="311"/>
      <c r="AJ627" s="311"/>
      <c r="AK627" s="311"/>
      <c r="AL627" s="311"/>
      <c r="AM627" s="311"/>
      <c r="AN627" s="311"/>
      <c r="AO627" s="311"/>
      <c r="AP627" s="311"/>
      <c r="AQ627" s="311"/>
      <c r="AR627" s="311"/>
      <c r="AS627" s="311"/>
      <c r="AT627" s="311"/>
      <c r="AU627" s="311"/>
      <c r="AV627" s="311"/>
      <c r="AW627" s="311"/>
      <c r="AX627" s="311"/>
      <c r="AY627" s="311"/>
      <c r="AZ627" s="311"/>
      <c r="BA627" s="311"/>
      <c r="BB627" s="311"/>
      <c r="BC627" s="311"/>
      <c r="BD627" s="311"/>
      <c r="BE627" s="311"/>
      <c r="BF627" s="311"/>
      <c r="BG627" s="311"/>
      <c r="BH627" s="311"/>
    </row>
    <row r="628" spans="6:60">
      <c r="F628" s="317"/>
      <c r="G628" s="311"/>
      <c r="H628" s="311"/>
      <c r="K628" s="317"/>
      <c r="L628" s="317"/>
      <c r="O628" s="311"/>
      <c r="P628" s="311"/>
      <c r="Q628" s="311"/>
      <c r="R628" s="311"/>
      <c r="S628" s="311"/>
      <c r="T628" s="311"/>
      <c r="U628" s="311"/>
      <c r="V628" s="311"/>
      <c r="X628" s="311"/>
      <c r="Y628" s="311"/>
      <c r="Z628" s="311"/>
      <c r="AA628" s="311"/>
      <c r="AB628" s="311"/>
      <c r="AD628" s="311"/>
      <c r="AE628" s="311"/>
      <c r="AF628" s="311"/>
      <c r="AG628" s="311"/>
      <c r="AH628" s="311"/>
      <c r="AI628" s="311"/>
      <c r="AJ628" s="311"/>
      <c r="AK628" s="311"/>
      <c r="AL628" s="311"/>
      <c r="AM628" s="311"/>
      <c r="AN628" s="311"/>
      <c r="AO628" s="311"/>
      <c r="AP628" s="311"/>
      <c r="AQ628" s="311"/>
      <c r="AR628" s="311"/>
      <c r="AS628" s="311"/>
      <c r="AT628" s="311"/>
      <c r="AU628" s="311"/>
      <c r="AV628" s="311"/>
      <c r="AW628" s="311"/>
      <c r="AX628" s="311"/>
      <c r="AY628" s="311"/>
      <c r="AZ628" s="311"/>
      <c r="BA628" s="311"/>
      <c r="BB628" s="311"/>
      <c r="BC628" s="311"/>
      <c r="BD628" s="311"/>
      <c r="BE628" s="311"/>
      <c r="BF628" s="311"/>
      <c r="BG628" s="311"/>
      <c r="BH628" s="311"/>
    </row>
    <row r="629" spans="6:60">
      <c r="F629" s="317"/>
      <c r="G629" s="311"/>
      <c r="H629" s="311"/>
      <c r="K629" s="317"/>
      <c r="L629" s="317"/>
      <c r="O629" s="311"/>
      <c r="P629" s="311"/>
      <c r="Q629" s="311"/>
      <c r="R629" s="311"/>
      <c r="S629" s="311"/>
      <c r="T629" s="311"/>
      <c r="U629" s="311"/>
      <c r="V629" s="311"/>
      <c r="X629" s="311"/>
      <c r="Y629" s="311"/>
      <c r="Z629" s="311"/>
      <c r="AA629" s="311"/>
      <c r="AB629" s="311"/>
      <c r="AD629" s="311"/>
      <c r="AE629" s="311"/>
      <c r="AF629" s="311"/>
      <c r="AG629" s="311"/>
      <c r="AH629" s="311"/>
      <c r="AI629" s="311"/>
      <c r="AJ629" s="311"/>
      <c r="AK629" s="311"/>
      <c r="AL629" s="311"/>
      <c r="AM629" s="311"/>
      <c r="AN629" s="311"/>
      <c r="AO629" s="311"/>
      <c r="AP629" s="311"/>
      <c r="AQ629" s="311"/>
      <c r="AR629" s="311"/>
      <c r="AS629" s="311"/>
      <c r="AT629" s="311"/>
      <c r="AU629" s="311"/>
      <c r="AV629" s="311"/>
      <c r="AW629" s="311"/>
      <c r="AX629" s="311"/>
      <c r="AY629" s="311"/>
      <c r="AZ629" s="311"/>
      <c r="BA629" s="311"/>
      <c r="BB629" s="311"/>
      <c r="BC629" s="311"/>
      <c r="BD629" s="311"/>
      <c r="BE629" s="311"/>
      <c r="BF629" s="311"/>
      <c r="BG629" s="311"/>
      <c r="BH629" s="311"/>
    </row>
    <row r="630" spans="6:60">
      <c r="F630" s="317"/>
      <c r="G630" s="311"/>
      <c r="H630" s="311"/>
      <c r="K630" s="317"/>
      <c r="L630" s="317"/>
      <c r="O630" s="311"/>
      <c r="P630" s="311"/>
      <c r="Q630" s="311"/>
      <c r="R630" s="311"/>
      <c r="S630" s="311"/>
      <c r="T630" s="311"/>
      <c r="U630" s="311"/>
      <c r="V630" s="311"/>
      <c r="X630" s="311"/>
      <c r="Y630" s="311"/>
      <c r="Z630" s="311"/>
      <c r="AA630" s="311"/>
      <c r="AB630" s="311"/>
      <c r="AD630" s="311"/>
      <c r="AE630" s="311"/>
      <c r="AF630" s="311"/>
      <c r="AG630" s="311"/>
      <c r="AH630" s="311"/>
      <c r="AI630" s="311"/>
      <c r="AJ630" s="311"/>
      <c r="AK630" s="311"/>
      <c r="AL630" s="311"/>
      <c r="AM630" s="311"/>
      <c r="AN630" s="311"/>
      <c r="AO630" s="311"/>
      <c r="AP630" s="311"/>
      <c r="AQ630" s="311"/>
      <c r="AR630" s="311"/>
      <c r="AS630" s="311"/>
      <c r="AT630" s="311"/>
      <c r="AU630" s="311"/>
      <c r="AV630" s="311"/>
      <c r="AW630" s="311"/>
      <c r="AX630" s="311"/>
      <c r="AY630" s="311"/>
      <c r="AZ630" s="311"/>
      <c r="BA630" s="311"/>
      <c r="BB630" s="311"/>
      <c r="BC630" s="311"/>
      <c r="BD630" s="311"/>
      <c r="BE630" s="311"/>
      <c r="BF630" s="311"/>
      <c r="BG630" s="311"/>
      <c r="BH630" s="311"/>
    </row>
    <row r="631" spans="6:60">
      <c r="F631" s="317"/>
      <c r="G631" s="311"/>
      <c r="H631" s="311"/>
      <c r="K631" s="317"/>
      <c r="L631" s="317"/>
      <c r="O631" s="311"/>
      <c r="P631" s="311"/>
      <c r="Q631" s="311"/>
      <c r="R631" s="311"/>
      <c r="S631" s="311"/>
      <c r="T631" s="311"/>
      <c r="U631" s="311"/>
      <c r="V631" s="311"/>
      <c r="X631" s="311"/>
      <c r="Y631" s="311"/>
      <c r="Z631" s="311"/>
      <c r="AA631" s="311"/>
      <c r="AB631" s="311"/>
      <c r="AD631" s="311"/>
      <c r="AE631" s="311"/>
      <c r="AF631" s="311"/>
      <c r="AG631" s="311"/>
      <c r="AH631" s="311"/>
      <c r="AI631" s="311"/>
      <c r="AJ631" s="311"/>
      <c r="AK631" s="311"/>
      <c r="AL631" s="311"/>
      <c r="AM631" s="311"/>
      <c r="AN631" s="311"/>
      <c r="AO631" s="311"/>
      <c r="AP631" s="311"/>
      <c r="AQ631" s="311"/>
      <c r="AR631" s="311"/>
      <c r="AS631" s="311"/>
      <c r="AT631" s="311"/>
      <c r="AU631" s="311"/>
      <c r="AV631" s="311"/>
      <c r="AW631" s="311"/>
      <c r="AX631" s="311"/>
      <c r="AY631" s="311"/>
      <c r="AZ631" s="311"/>
      <c r="BA631" s="311"/>
      <c r="BB631" s="311"/>
      <c r="BC631" s="311"/>
      <c r="BD631" s="311"/>
      <c r="BE631" s="311"/>
      <c r="BF631" s="311"/>
      <c r="BG631" s="311"/>
      <c r="BH631" s="311"/>
    </row>
    <row r="632" spans="6:60">
      <c r="F632" s="317"/>
      <c r="G632" s="311"/>
      <c r="H632" s="311"/>
      <c r="K632" s="317"/>
      <c r="L632" s="317"/>
      <c r="O632" s="311"/>
      <c r="P632" s="311"/>
      <c r="Q632" s="311"/>
      <c r="R632" s="311"/>
      <c r="S632" s="311"/>
      <c r="T632" s="311"/>
      <c r="U632" s="311"/>
      <c r="V632" s="311"/>
      <c r="X632" s="311"/>
      <c r="Y632" s="311"/>
      <c r="Z632" s="311"/>
      <c r="AA632" s="311"/>
      <c r="AB632" s="311"/>
      <c r="AD632" s="311"/>
      <c r="AE632" s="311"/>
      <c r="AF632" s="311"/>
      <c r="AG632" s="311"/>
      <c r="AH632" s="311"/>
      <c r="AI632" s="311"/>
      <c r="AJ632" s="311"/>
      <c r="AK632" s="311"/>
      <c r="AL632" s="311"/>
      <c r="AM632" s="311"/>
      <c r="AN632" s="311"/>
      <c r="AO632" s="311"/>
      <c r="AP632" s="311"/>
      <c r="AQ632" s="311"/>
      <c r="AR632" s="311"/>
      <c r="AS632" s="311"/>
      <c r="AT632" s="311"/>
      <c r="AU632" s="311"/>
      <c r="AV632" s="311"/>
      <c r="AW632" s="311"/>
      <c r="AX632" s="311"/>
      <c r="AY632" s="311"/>
      <c r="AZ632" s="311"/>
      <c r="BA632" s="311"/>
      <c r="BB632" s="311"/>
      <c r="BC632" s="311"/>
      <c r="BD632" s="311"/>
      <c r="BE632" s="311"/>
      <c r="BF632" s="311"/>
      <c r="BG632" s="311"/>
      <c r="BH632" s="311"/>
    </row>
    <row r="633" spans="6:60">
      <c r="F633" s="317"/>
      <c r="G633" s="311"/>
      <c r="H633" s="311"/>
      <c r="K633" s="317"/>
      <c r="L633" s="317"/>
      <c r="O633" s="311"/>
      <c r="P633" s="311"/>
      <c r="Q633" s="311"/>
      <c r="R633" s="311"/>
      <c r="S633" s="311"/>
      <c r="T633" s="311"/>
      <c r="U633" s="311"/>
      <c r="V633" s="311"/>
      <c r="X633" s="311"/>
      <c r="Y633" s="311"/>
      <c r="Z633" s="311"/>
      <c r="AA633" s="311"/>
      <c r="AB633" s="311"/>
      <c r="AD633" s="311"/>
      <c r="AE633" s="311"/>
      <c r="AF633" s="311"/>
      <c r="AG633" s="311"/>
      <c r="AH633" s="311"/>
      <c r="AI633" s="311"/>
      <c r="AJ633" s="311"/>
      <c r="AK633" s="311"/>
      <c r="AL633" s="311"/>
      <c r="AM633" s="311"/>
      <c r="AN633" s="311"/>
      <c r="AO633" s="311"/>
      <c r="AP633" s="311"/>
      <c r="AQ633" s="311"/>
      <c r="AR633" s="311"/>
      <c r="AS633" s="311"/>
      <c r="AT633" s="311"/>
      <c r="AU633" s="311"/>
      <c r="AV633" s="311"/>
      <c r="AW633" s="311"/>
      <c r="AX633" s="311"/>
      <c r="AY633" s="311"/>
      <c r="AZ633" s="311"/>
      <c r="BA633" s="311"/>
      <c r="BB633" s="311"/>
      <c r="BC633" s="311"/>
      <c r="BD633" s="311"/>
      <c r="BE633" s="311"/>
      <c r="BF633" s="311"/>
      <c r="BG633" s="311"/>
      <c r="BH633" s="311"/>
    </row>
    <row r="634" spans="6:60">
      <c r="F634" s="317"/>
      <c r="G634" s="311"/>
      <c r="H634" s="311"/>
      <c r="K634" s="317"/>
      <c r="L634" s="317"/>
      <c r="O634" s="311"/>
      <c r="P634" s="311"/>
      <c r="Q634" s="311"/>
      <c r="R634" s="311"/>
      <c r="S634" s="311"/>
      <c r="T634" s="311"/>
      <c r="U634" s="311"/>
      <c r="V634" s="311"/>
      <c r="X634" s="311"/>
      <c r="Y634" s="311"/>
      <c r="Z634" s="311"/>
      <c r="AA634" s="311"/>
      <c r="AB634" s="311"/>
      <c r="AD634" s="311"/>
      <c r="AE634" s="311"/>
      <c r="AF634" s="311"/>
      <c r="AG634" s="311"/>
      <c r="AH634" s="311"/>
      <c r="AI634" s="311"/>
      <c r="AJ634" s="311"/>
      <c r="AK634" s="311"/>
      <c r="AL634" s="311"/>
      <c r="AM634" s="311"/>
      <c r="AN634" s="311"/>
      <c r="AO634" s="311"/>
      <c r="AP634" s="311"/>
      <c r="AQ634" s="311"/>
      <c r="AR634" s="311"/>
      <c r="AS634" s="311"/>
      <c r="AT634" s="311"/>
      <c r="AU634" s="311"/>
      <c r="AV634" s="311"/>
      <c r="AW634" s="311"/>
      <c r="AX634" s="311"/>
      <c r="AY634" s="311"/>
      <c r="AZ634" s="311"/>
      <c r="BA634" s="311"/>
      <c r="BB634" s="311"/>
      <c r="BC634" s="311"/>
      <c r="BD634" s="311"/>
      <c r="BE634" s="311"/>
      <c r="BF634" s="311"/>
      <c r="BG634" s="311"/>
      <c r="BH634" s="311"/>
    </row>
    <row r="635" spans="6:60">
      <c r="F635" s="317"/>
      <c r="G635" s="311"/>
      <c r="H635" s="311"/>
      <c r="K635" s="317"/>
      <c r="L635" s="317"/>
      <c r="O635" s="311"/>
      <c r="P635" s="311"/>
      <c r="Q635" s="311"/>
      <c r="R635" s="311"/>
      <c r="S635" s="311"/>
      <c r="T635" s="311"/>
      <c r="U635" s="311"/>
      <c r="V635" s="311"/>
      <c r="X635" s="311"/>
      <c r="Y635" s="311"/>
      <c r="Z635" s="311"/>
      <c r="AA635" s="311"/>
      <c r="AB635" s="311"/>
      <c r="AD635" s="311"/>
      <c r="AE635" s="311"/>
      <c r="AF635" s="311"/>
      <c r="AG635" s="311"/>
      <c r="AH635" s="311"/>
      <c r="AI635" s="311"/>
      <c r="AJ635" s="311"/>
      <c r="AK635" s="311"/>
      <c r="AL635" s="311"/>
      <c r="AM635" s="311"/>
      <c r="AN635" s="311"/>
      <c r="AO635" s="311"/>
      <c r="AP635" s="311"/>
      <c r="AQ635" s="311"/>
      <c r="AR635" s="311"/>
      <c r="AS635" s="311"/>
      <c r="AT635" s="311"/>
      <c r="AU635" s="311"/>
      <c r="AV635" s="311"/>
      <c r="AW635" s="311"/>
      <c r="AX635" s="311"/>
      <c r="AY635" s="311"/>
      <c r="AZ635" s="311"/>
      <c r="BA635" s="311"/>
      <c r="BB635" s="311"/>
      <c r="BC635" s="311"/>
      <c r="BD635" s="311"/>
      <c r="BE635" s="311"/>
      <c r="BF635" s="311"/>
      <c r="BG635" s="311"/>
      <c r="BH635" s="311"/>
    </row>
    <row r="636" spans="6:60">
      <c r="F636" s="317"/>
      <c r="G636" s="311"/>
      <c r="H636" s="311"/>
      <c r="K636" s="317"/>
      <c r="L636" s="317"/>
      <c r="O636" s="311"/>
      <c r="P636" s="311"/>
      <c r="Q636" s="311"/>
      <c r="R636" s="311"/>
      <c r="S636" s="311"/>
      <c r="T636" s="311"/>
      <c r="U636" s="311"/>
      <c r="V636" s="311"/>
      <c r="X636" s="311"/>
      <c r="Y636" s="311"/>
      <c r="Z636" s="311"/>
      <c r="AA636" s="311"/>
      <c r="AB636" s="311"/>
      <c r="AD636" s="311"/>
      <c r="AE636" s="311"/>
      <c r="AF636" s="311"/>
      <c r="AG636" s="311"/>
      <c r="AH636" s="311"/>
      <c r="AI636" s="311"/>
      <c r="AJ636" s="311"/>
      <c r="AK636" s="311"/>
      <c r="AL636" s="311"/>
      <c r="AM636" s="311"/>
      <c r="AN636" s="311"/>
      <c r="AO636" s="311"/>
      <c r="AP636" s="311"/>
      <c r="AQ636" s="311"/>
      <c r="AR636" s="311"/>
      <c r="AS636" s="311"/>
      <c r="AT636" s="311"/>
      <c r="AU636" s="311"/>
      <c r="AV636" s="311"/>
      <c r="AW636" s="311"/>
      <c r="AX636" s="311"/>
      <c r="AY636" s="311"/>
      <c r="AZ636" s="311"/>
      <c r="BA636" s="311"/>
      <c r="BB636" s="311"/>
      <c r="BC636" s="311"/>
      <c r="BD636" s="311"/>
      <c r="BE636" s="311"/>
      <c r="BF636" s="311"/>
      <c r="BG636" s="311"/>
      <c r="BH636" s="311"/>
    </row>
    <row r="637" spans="6:60">
      <c r="F637" s="317"/>
      <c r="G637" s="311"/>
      <c r="H637" s="311"/>
      <c r="K637" s="317"/>
      <c r="L637" s="317"/>
      <c r="O637" s="311"/>
      <c r="P637" s="311"/>
      <c r="Q637" s="311"/>
      <c r="R637" s="311"/>
      <c r="S637" s="311"/>
      <c r="T637" s="311"/>
      <c r="U637" s="311"/>
      <c r="V637" s="311"/>
      <c r="X637" s="311"/>
      <c r="Y637" s="311"/>
      <c r="Z637" s="311"/>
      <c r="AA637" s="311"/>
      <c r="AB637" s="311"/>
      <c r="AD637" s="311"/>
      <c r="AE637" s="311"/>
      <c r="AF637" s="311"/>
      <c r="AG637" s="311"/>
      <c r="AH637" s="311"/>
      <c r="AI637" s="311"/>
      <c r="AJ637" s="311"/>
      <c r="AK637" s="311"/>
      <c r="AL637" s="311"/>
      <c r="AM637" s="311"/>
      <c r="AN637" s="311"/>
      <c r="AO637" s="311"/>
      <c r="AP637" s="311"/>
      <c r="AQ637" s="311"/>
      <c r="AR637" s="311"/>
      <c r="AS637" s="311"/>
      <c r="AT637" s="311"/>
      <c r="AU637" s="311"/>
      <c r="AV637" s="311"/>
      <c r="AW637" s="311"/>
      <c r="AX637" s="311"/>
      <c r="AY637" s="311"/>
      <c r="AZ637" s="311"/>
      <c r="BA637" s="311"/>
      <c r="BB637" s="311"/>
      <c r="BC637" s="311"/>
      <c r="BD637" s="311"/>
      <c r="BE637" s="311"/>
      <c r="BF637" s="311"/>
      <c r="BG637" s="311"/>
      <c r="BH637" s="311"/>
    </row>
    <row r="638" spans="6:60">
      <c r="F638" s="317"/>
      <c r="G638" s="311"/>
      <c r="H638" s="311"/>
      <c r="K638" s="317"/>
      <c r="L638" s="317"/>
      <c r="O638" s="311"/>
      <c r="P638" s="311"/>
      <c r="Q638" s="311"/>
      <c r="R638" s="311"/>
      <c r="S638" s="311"/>
      <c r="T638" s="311"/>
      <c r="U638" s="311"/>
      <c r="V638" s="311"/>
      <c r="X638" s="311"/>
      <c r="Y638" s="311"/>
      <c r="Z638" s="311"/>
      <c r="AA638" s="311"/>
      <c r="AB638" s="311"/>
      <c r="AD638" s="311"/>
      <c r="AE638" s="311"/>
      <c r="AF638" s="311"/>
      <c r="AG638" s="311"/>
      <c r="AH638" s="311"/>
      <c r="AI638" s="311"/>
      <c r="AJ638" s="311"/>
      <c r="AK638" s="311"/>
      <c r="AL638" s="311"/>
      <c r="AM638" s="311"/>
      <c r="AN638" s="311"/>
      <c r="AO638" s="311"/>
      <c r="AP638" s="311"/>
      <c r="AQ638" s="311"/>
      <c r="AR638" s="311"/>
      <c r="AS638" s="311"/>
      <c r="AT638" s="311"/>
      <c r="AU638" s="311"/>
      <c r="AV638" s="311"/>
      <c r="AW638" s="311"/>
      <c r="AX638" s="311"/>
      <c r="AY638" s="311"/>
      <c r="AZ638" s="311"/>
      <c r="BA638" s="311"/>
      <c r="BB638" s="311"/>
      <c r="BC638" s="311"/>
      <c r="BD638" s="311"/>
      <c r="BE638" s="311"/>
      <c r="BF638" s="311"/>
      <c r="BG638" s="311"/>
      <c r="BH638" s="311"/>
    </row>
    <row r="639" spans="6:60">
      <c r="F639" s="317"/>
      <c r="G639" s="311"/>
      <c r="H639" s="311"/>
      <c r="K639" s="317"/>
      <c r="L639" s="317"/>
      <c r="O639" s="311"/>
      <c r="P639" s="311"/>
      <c r="Q639" s="311"/>
      <c r="R639" s="311"/>
      <c r="S639" s="311"/>
      <c r="T639" s="311"/>
      <c r="U639" s="311"/>
      <c r="V639" s="311"/>
      <c r="X639" s="311"/>
      <c r="Y639" s="311"/>
      <c r="Z639" s="311"/>
      <c r="AA639" s="311"/>
      <c r="AB639" s="311"/>
      <c r="AD639" s="311"/>
      <c r="AE639" s="311"/>
      <c r="AF639" s="311"/>
      <c r="AG639" s="311"/>
      <c r="AH639" s="311"/>
      <c r="AI639" s="311"/>
      <c r="AJ639" s="311"/>
      <c r="AK639" s="311"/>
      <c r="AL639" s="311"/>
      <c r="AM639" s="311"/>
      <c r="AN639" s="311"/>
      <c r="AO639" s="311"/>
      <c r="AP639" s="311"/>
      <c r="AQ639" s="311"/>
      <c r="AR639" s="311"/>
      <c r="AS639" s="311"/>
      <c r="AT639" s="311"/>
      <c r="AU639" s="311"/>
      <c r="AV639" s="311"/>
      <c r="AW639" s="311"/>
      <c r="AX639" s="311"/>
      <c r="AY639" s="311"/>
      <c r="AZ639" s="311"/>
      <c r="BA639" s="311"/>
      <c r="BB639" s="311"/>
      <c r="BC639" s="311"/>
      <c r="BD639" s="311"/>
      <c r="BE639" s="311"/>
      <c r="BF639" s="311"/>
      <c r="BG639" s="311"/>
      <c r="BH639" s="311"/>
    </row>
    <row r="640" spans="6:60">
      <c r="F640" s="317"/>
      <c r="G640" s="311"/>
      <c r="H640" s="311"/>
      <c r="K640" s="317"/>
      <c r="L640" s="317"/>
      <c r="O640" s="311"/>
      <c r="P640" s="311"/>
      <c r="Q640" s="311"/>
      <c r="R640" s="311"/>
      <c r="S640" s="311"/>
      <c r="T640" s="311"/>
      <c r="U640" s="311"/>
      <c r="V640" s="311"/>
      <c r="X640" s="311"/>
      <c r="Y640" s="311"/>
      <c r="Z640" s="311"/>
      <c r="AA640" s="311"/>
      <c r="AB640" s="311"/>
      <c r="AD640" s="311"/>
      <c r="AE640" s="311"/>
      <c r="AF640" s="311"/>
      <c r="AG640" s="311"/>
      <c r="AH640" s="311"/>
      <c r="AI640" s="311"/>
      <c r="AJ640" s="311"/>
      <c r="AK640" s="311"/>
      <c r="AL640" s="311"/>
      <c r="AM640" s="311"/>
      <c r="AN640" s="311"/>
      <c r="AO640" s="311"/>
      <c r="AP640" s="311"/>
      <c r="AQ640" s="311"/>
      <c r="AR640" s="311"/>
      <c r="AS640" s="311"/>
      <c r="AT640" s="311"/>
      <c r="AU640" s="311"/>
      <c r="AV640" s="311"/>
      <c r="AW640" s="311"/>
      <c r="AX640" s="311"/>
      <c r="AY640" s="311"/>
      <c r="AZ640" s="311"/>
      <c r="BA640" s="311"/>
      <c r="BB640" s="311"/>
      <c r="BC640" s="311"/>
      <c r="BD640" s="311"/>
      <c r="BE640" s="311"/>
      <c r="BF640" s="311"/>
      <c r="BG640" s="311"/>
      <c r="BH640" s="311"/>
    </row>
    <row r="641" spans="6:60">
      <c r="F641" s="317"/>
      <c r="G641" s="311"/>
      <c r="H641" s="311"/>
      <c r="K641" s="317"/>
      <c r="L641" s="317"/>
      <c r="O641" s="311"/>
      <c r="P641" s="311"/>
      <c r="Q641" s="311"/>
      <c r="R641" s="311"/>
      <c r="S641" s="311"/>
      <c r="T641" s="311"/>
      <c r="U641" s="311"/>
      <c r="V641" s="311"/>
      <c r="X641" s="311"/>
      <c r="Y641" s="311"/>
      <c r="Z641" s="311"/>
      <c r="AA641" s="311"/>
      <c r="AB641" s="311"/>
      <c r="AD641" s="311"/>
      <c r="AE641" s="311"/>
      <c r="AF641" s="311"/>
      <c r="AG641" s="311"/>
      <c r="AH641" s="311"/>
      <c r="AI641" s="311"/>
      <c r="AJ641" s="311"/>
      <c r="AK641" s="311"/>
      <c r="AL641" s="311"/>
      <c r="AM641" s="311"/>
      <c r="AN641" s="311"/>
      <c r="AO641" s="311"/>
      <c r="AP641" s="311"/>
      <c r="AQ641" s="311"/>
      <c r="AR641" s="311"/>
      <c r="AS641" s="311"/>
      <c r="AT641" s="311"/>
      <c r="AU641" s="311"/>
      <c r="AV641" s="311"/>
      <c r="AW641" s="311"/>
      <c r="AX641" s="311"/>
      <c r="AY641" s="311"/>
      <c r="AZ641" s="311"/>
      <c r="BA641" s="311"/>
      <c r="BB641" s="311"/>
      <c r="BC641" s="311"/>
      <c r="BD641" s="311"/>
      <c r="BE641" s="311"/>
      <c r="BF641" s="311"/>
      <c r="BG641" s="311"/>
      <c r="BH641" s="311"/>
    </row>
    <row r="642" spans="6:60">
      <c r="F642" s="317"/>
      <c r="G642" s="311"/>
      <c r="H642" s="311"/>
      <c r="K642" s="317"/>
      <c r="L642" s="317"/>
      <c r="O642" s="311"/>
      <c r="P642" s="311"/>
      <c r="Q642" s="311"/>
      <c r="R642" s="311"/>
      <c r="S642" s="311"/>
      <c r="T642" s="311"/>
      <c r="U642" s="311"/>
      <c r="V642" s="311"/>
      <c r="X642" s="311"/>
      <c r="Y642" s="311"/>
      <c r="Z642" s="311"/>
      <c r="AA642" s="311"/>
      <c r="AB642" s="311"/>
      <c r="AD642" s="311"/>
      <c r="AE642" s="311"/>
      <c r="AF642" s="311"/>
      <c r="AG642" s="311"/>
      <c r="AH642" s="311"/>
      <c r="AI642" s="311"/>
      <c r="AJ642" s="311"/>
      <c r="AK642" s="311"/>
      <c r="AL642" s="311"/>
      <c r="AM642" s="311"/>
      <c r="AN642" s="311"/>
      <c r="AO642" s="311"/>
      <c r="AP642" s="311"/>
      <c r="AQ642" s="311"/>
      <c r="AR642" s="311"/>
      <c r="AS642" s="311"/>
      <c r="AT642" s="311"/>
      <c r="AU642" s="311"/>
      <c r="AV642" s="311"/>
      <c r="AW642" s="311"/>
      <c r="AX642" s="311"/>
      <c r="AY642" s="311"/>
      <c r="AZ642" s="311"/>
      <c r="BA642" s="311"/>
      <c r="BB642" s="311"/>
      <c r="BC642" s="311"/>
      <c r="BD642" s="311"/>
      <c r="BE642" s="311"/>
      <c r="BF642" s="311"/>
      <c r="BG642" s="311"/>
      <c r="BH642" s="311"/>
    </row>
    <row r="643" spans="6:60">
      <c r="F643" s="317"/>
      <c r="G643" s="311"/>
      <c r="H643" s="311"/>
      <c r="K643" s="317"/>
      <c r="L643" s="317"/>
      <c r="O643" s="311"/>
      <c r="P643" s="311"/>
      <c r="Q643" s="311"/>
      <c r="R643" s="311"/>
      <c r="S643" s="311"/>
      <c r="T643" s="311"/>
      <c r="U643" s="311"/>
      <c r="V643" s="311"/>
      <c r="X643" s="311"/>
      <c r="Y643" s="311"/>
      <c r="Z643" s="311"/>
      <c r="AA643" s="311"/>
      <c r="AB643" s="311"/>
      <c r="AD643" s="311"/>
      <c r="AE643" s="311"/>
      <c r="AF643" s="311"/>
      <c r="AG643" s="311"/>
      <c r="AH643" s="311"/>
      <c r="AI643" s="311"/>
      <c r="AJ643" s="311"/>
      <c r="AK643" s="311"/>
      <c r="AL643" s="311"/>
      <c r="AM643" s="311"/>
      <c r="AN643" s="311"/>
      <c r="AO643" s="311"/>
      <c r="AP643" s="311"/>
      <c r="AQ643" s="311"/>
      <c r="AR643" s="311"/>
      <c r="AS643" s="311"/>
      <c r="AT643" s="311"/>
      <c r="AU643" s="311"/>
      <c r="AV643" s="311"/>
      <c r="AW643" s="311"/>
      <c r="AX643" s="311"/>
      <c r="AY643" s="311"/>
      <c r="AZ643" s="311"/>
      <c r="BA643" s="311"/>
      <c r="BB643" s="311"/>
      <c r="BC643" s="311"/>
      <c r="BD643" s="311"/>
      <c r="BE643" s="311"/>
      <c r="BF643" s="311"/>
      <c r="BG643" s="311"/>
      <c r="BH643" s="311"/>
    </row>
    <row r="644" spans="6:60">
      <c r="F644" s="317"/>
      <c r="G644" s="311"/>
      <c r="H644" s="311"/>
      <c r="K644" s="317"/>
      <c r="L644" s="317"/>
      <c r="O644" s="311"/>
      <c r="P644" s="311"/>
      <c r="Q644" s="311"/>
      <c r="R644" s="311"/>
      <c r="S644" s="311"/>
      <c r="T644" s="311"/>
      <c r="U644" s="311"/>
      <c r="V644" s="311"/>
      <c r="X644" s="311"/>
      <c r="Y644" s="311"/>
      <c r="Z644" s="311"/>
      <c r="AA644" s="311"/>
      <c r="AB644" s="311"/>
      <c r="AD644" s="311"/>
      <c r="AE644" s="311"/>
      <c r="AF644" s="311"/>
      <c r="AG644" s="311"/>
      <c r="AH644" s="311"/>
      <c r="AI644" s="311"/>
      <c r="AJ644" s="311"/>
      <c r="AK644" s="311"/>
      <c r="AL644" s="311"/>
      <c r="AM644" s="311"/>
      <c r="AN644" s="311"/>
      <c r="AO644" s="311"/>
      <c r="AP644" s="311"/>
      <c r="AQ644" s="311"/>
      <c r="AR644" s="311"/>
      <c r="AS644" s="311"/>
      <c r="AT644" s="311"/>
      <c r="AU644" s="311"/>
      <c r="AV644" s="311"/>
      <c r="AW644" s="311"/>
      <c r="AX644" s="311"/>
      <c r="AY644" s="311"/>
      <c r="AZ644" s="311"/>
      <c r="BA644" s="311"/>
      <c r="BB644" s="311"/>
      <c r="BC644" s="311"/>
      <c r="BD644" s="311"/>
      <c r="BE644" s="311"/>
      <c r="BF644" s="311"/>
      <c r="BG644" s="311"/>
      <c r="BH644" s="311"/>
    </row>
    <row r="645" spans="6:60">
      <c r="F645" s="317"/>
      <c r="G645" s="311"/>
      <c r="H645" s="311"/>
      <c r="K645" s="317"/>
      <c r="L645" s="317"/>
      <c r="O645" s="311"/>
      <c r="P645" s="311"/>
      <c r="Q645" s="311"/>
      <c r="R645" s="311"/>
      <c r="S645" s="311"/>
      <c r="T645" s="311"/>
      <c r="U645" s="311"/>
      <c r="V645" s="311"/>
      <c r="X645" s="311"/>
      <c r="Y645" s="311"/>
      <c r="Z645" s="311"/>
      <c r="AA645" s="311"/>
      <c r="AB645" s="311"/>
      <c r="AD645" s="311"/>
      <c r="AE645" s="311"/>
      <c r="AF645" s="311"/>
      <c r="AG645" s="311"/>
      <c r="AH645" s="311"/>
      <c r="AI645" s="311"/>
      <c r="AJ645" s="311"/>
      <c r="AK645" s="311"/>
      <c r="AL645" s="311"/>
      <c r="AM645" s="311"/>
      <c r="AN645" s="311"/>
      <c r="AO645" s="311"/>
      <c r="AP645" s="311"/>
      <c r="AQ645" s="311"/>
      <c r="AR645" s="311"/>
      <c r="AS645" s="311"/>
      <c r="AT645" s="311"/>
      <c r="AU645" s="311"/>
      <c r="AV645" s="311"/>
      <c r="AW645" s="311"/>
      <c r="AX645" s="311"/>
      <c r="AY645" s="311"/>
      <c r="AZ645" s="311"/>
      <c r="BA645" s="311"/>
      <c r="BB645" s="311"/>
      <c r="BC645" s="311"/>
      <c r="BD645" s="311"/>
      <c r="BE645" s="311"/>
      <c r="BF645" s="311"/>
      <c r="BG645" s="311"/>
      <c r="BH645" s="311"/>
    </row>
    <row r="646" spans="6:60">
      <c r="F646" s="317"/>
      <c r="G646" s="311"/>
      <c r="H646" s="311"/>
      <c r="K646" s="317"/>
      <c r="L646" s="317"/>
      <c r="O646" s="311"/>
      <c r="P646" s="311"/>
      <c r="Q646" s="311"/>
      <c r="R646" s="311"/>
      <c r="S646" s="311"/>
      <c r="T646" s="311"/>
      <c r="U646" s="311"/>
      <c r="V646" s="311"/>
      <c r="X646" s="311"/>
      <c r="Y646" s="311"/>
      <c r="Z646" s="311"/>
      <c r="AA646" s="311"/>
      <c r="AB646" s="311"/>
      <c r="AD646" s="311"/>
      <c r="AE646" s="311"/>
      <c r="AF646" s="311"/>
      <c r="AG646" s="311"/>
      <c r="AH646" s="311"/>
      <c r="AI646" s="311"/>
      <c r="AJ646" s="311"/>
      <c r="AK646" s="311"/>
      <c r="AL646" s="311"/>
      <c r="AM646" s="311"/>
      <c r="AN646" s="311"/>
      <c r="AO646" s="311"/>
      <c r="AP646" s="311"/>
      <c r="AQ646" s="311"/>
      <c r="AR646" s="311"/>
      <c r="AS646" s="311"/>
      <c r="AT646" s="311"/>
      <c r="AU646" s="311"/>
      <c r="AV646" s="311"/>
      <c r="AW646" s="311"/>
      <c r="AX646" s="311"/>
      <c r="AY646" s="311"/>
      <c r="AZ646" s="311"/>
      <c r="BA646" s="311"/>
      <c r="BB646" s="311"/>
      <c r="BC646" s="311"/>
      <c r="BD646" s="311"/>
      <c r="BE646" s="311"/>
      <c r="BF646" s="311"/>
      <c r="BG646" s="311"/>
      <c r="BH646" s="311"/>
    </row>
    <row r="647" spans="6:60">
      <c r="F647" s="317"/>
      <c r="G647" s="311"/>
      <c r="H647" s="311"/>
      <c r="K647" s="317"/>
      <c r="L647" s="317"/>
      <c r="O647" s="311"/>
      <c r="P647" s="311"/>
      <c r="Q647" s="311"/>
      <c r="R647" s="311"/>
      <c r="S647" s="311"/>
      <c r="T647" s="311"/>
      <c r="U647" s="311"/>
      <c r="V647" s="311"/>
      <c r="X647" s="311"/>
      <c r="Y647" s="311"/>
      <c r="Z647" s="311"/>
      <c r="AA647" s="311"/>
      <c r="AB647" s="311"/>
      <c r="AD647" s="311"/>
      <c r="AE647" s="311"/>
      <c r="AF647" s="311"/>
      <c r="AG647" s="311"/>
      <c r="AH647" s="311"/>
      <c r="AI647" s="311"/>
      <c r="AJ647" s="311"/>
      <c r="AK647" s="311"/>
      <c r="AL647" s="311"/>
      <c r="AM647" s="311"/>
      <c r="AN647" s="311"/>
      <c r="AO647" s="311"/>
      <c r="AP647" s="311"/>
      <c r="AQ647" s="311"/>
      <c r="AR647" s="311"/>
      <c r="AS647" s="311"/>
      <c r="AT647" s="311"/>
      <c r="AU647" s="311"/>
      <c r="AV647" s="311"/>
      <c r="AW647" s="311"/>
      <c r="AX647" s="311"/>
      <c r="AY647" s="311"/>
      <c r="AZ647" s="311"/>
      <c r="BA647" s="311"/>
      <c r="BB647" s="311"/>
      <c r="BC647" s="311"/>
      <c r="BD647" s="311"/>
      <c r="BE647" s="311"/>
      <c r="BF647" s="311"/>
      <c r="BG647" s="311"/>
      <c r="BH647" s="311"/>
    </row>
    <row r="648" spans="6:60">
      <c r="F648" s="317"/>
      <c r="G648" s="311"/>
      <c r="H648" s="311"/>
      <c r="K648" s="317"/>
      <c r="L648" s="317"/>
      <c r="O648" s="311"/>
      <c r="P648" s="311"/>
      <c r="Q648" s="311"/>
      <c r="R648" s="311"/>
      <c r="S648" s="311"/>
      <c r="T648" s="311"/>
      <c r="U648" s="311"/>
      <c r="V648" s="311"/>
      <c r="X648" s="311"/>
      <c r="Y648" s="311"/>
      <c r="Z648" s="311"/>
      <c r="AA648" s="311"/>
      <c r="AB648" s="311"/>
      <c r="AD648" s="311"/>
      <c r="AE648" s="311"/>
      <c r="AF648" s="311"/>
      <c r="AG648" s="311"/>
      <c r="AH648" s="311"/>
      <c r="AI648" s="311"/>
      <c r="AJ648" s="311"/>
      <c r="AK648" s="311"/>
      <c r="AL648" s="311"/>
      <c r="AM648" s="311"/>
      <c r="AN648" s="311"/>
      <c r="AO648" s="311"/>
      <c r="AP648" s="311"/>
      <c r="AQ648" s="311"/>
      <c r="AR648" s="311"/>
      <c r="AS648" s="311"/>
      <c r="AT648" s="311"/>
      <c r="AU648" s="311"/>
      <c r="AV648" s="311"/>
      <c r="AW648" s="311"/>
      <c r="AX648" s="311"/>
      <c r="AY648" s="311"/>
      <c r="AZ648" s="311"/>
      <c r="BA648" s="311"/>
      <c r="BB648" s="311"/>
      <c r="BC648" s="311"/>
      <c r="BD648" s="311"/>
      <c r="BE648" s="311"/>
      <c r="BF648" s="311"/>
      <c r="BG648" s="311"/>
      <c r="BH648" s="311"/>
    </row>
    <row r="649" spans="6:60">
      <c r="F649" s="317"/>
      <c r="G649" s="311"/>
      <c r="H649" s="311"/>
      <c r="K649" s="317"/>
      <c r="L649" s="317"/>
      <c r="O649" s="311"/>
      <c r="P649" s="311"/>
      <c r="Q649" s="311"/>
      <c r="R649" s="311"/>
      <c r="S649" s="311"/>
      <c r="T649" s="311"/>
      <c r="U649" s="311"/>
      <c r="V649" s="311"/>
      <c r="X649" s="311"/>
      <c r="Y649" s="311"/>
      <c r="Z649" s="311"/>
      <c r="AA649" s="311"/>
      <c r="AB649" s="311"/>
      <c r="AD649" s="311"/>
      <c r="AE649" s="311"/>
      <c r="AF649" s="311"/>
      <c r="AG649" s="311"/>
      <c r="AH649" s="311"/>
      <c r="AI649" s="311"/>
      <c r="AJ649" s="311"/>
      <c r="AK649" s="311"/>
      <c r="AL649" s="311"/>
      <c r="AM649" s="311"/>
      <c r="AN649" s="311"/>
      <c r="AO649" s="311"/>
      <c r="AP649" s="311"/>
      <c r="AQ649" s="311"/>
      <c r="AR649" s="311"/>
      <c r="AS649" s="311"/>
      <c r="AT649" s="311"/>
      <c r="AU649" s="311"/>
      <c r="AV649" s="311"/>
      <c r="AW649" s="311"/>
      <c r="AX649" s="311"/>
      <c r="AY649" s="311"/>
      <c r="AZ649" s="311"/>
      <c r="BA649" s="311"/>
      <c r="BB649" s="311"/>
      <c r="BC649" s="311"/>
      <c r="BD649" s="311"/>
      <c r="BE649" s="311"/>
      <c r="BF649" s="311"/>
      <c r="BG649" s="311"/>
      <c r="BH649" s="311"/>
    </row>
    <row r="650" spans="6:60">
      <c r="F650" s="317"/>
      <c r="G650" s="311"/>
      <c r="H650" s="311"/>
      <c r="K650" s="317"/>
      <c r="L650" s="317"/>
      <c r="O650" s="311"/>
      <c r="P650" s="311"/>
      <c r="Q650" s="311"/>
      <c r="R650" s="311"/>
      <c r="S650" s="311"/>
      <c r="T650" s="311"/>
      <c r="U650" s="311"/>
      <c r="V650" s="311"/>
      <c r="X650" s="311"/>
      <c r="Y650" s="311"/>
      <c r="Z650" s="311"/>
      <c r="AA650" s="311"/>
      <c r="AB650" s="311"/>
      <c r="AD650" s="311"/>
      <c r="AE650" s="311"/>
      <c r="AF650" s="311"/>
      <c r="AG650" s="311"/>
      <c r="AH650" s="311"/>
      <c r="AI650" s="311"/>
      <c r="AJ650" s="311"/>
      <c r="AK650" s="311"/>
      <c r="AL650" s="311"/>
      <c r="AM650" s="311"/>
      <c r="AN650" s="311"/>
      <c r="AO650" s="311"/>
      <c r="AP650" s="311"/>
      <c r="AQ650" s="311"/>
      <c r="AR650" s="311"/>
      <c r="AS650" s="311"/>
      <c r="AT650" s="311"/>
      <c r="AU650" s="311"/>
      <c r="AV650" s="311"/>
      <c r="AW650" s="311"/>
      <c r="AX650" s="311"/>
      <c r="AY650" s="311"/>
      <c r="AZ650" s="311"/>
      <c r="BA650" s="311"/>
      <c r="BB650" s="311"/>
      <c r="BC650" s="311"/>
      <c r="BD650" s="311"/>
      <c r="BE650" s="311"/>
      <c r="BF650" s="311"/>
      <c r="BG650" s="311"/>
      <c r="BH650" s="311"/>
    </row>
    <row r="651" spans="6:60">
      <c r="F651" s="317"/>
      <c r="G651" s="311"/>
      <c r="H651" s="311"/>
      <c r="K651" s="317"/>
      <c r="L651" s="317"/>
      <c r="O651" s="311"/>
      <c r="P651" s="311"/>
      <c r="Q651" s="311"/>
      <c r="R651" s="311"/>
      <c r="S651" s="311"/>
      <c r="T651" s="311"/>
      <c r="U651" s="311"/>
      <c r="V651" s="311"/>
      <c r="X651" s="311"/>
      <c r="Y651" s="311"/>
      <c r="Z651" s="311"/>
      <c r="AA651" s="311"/>
      <c r="AB651" s="311"/>
      <c r="AD651" s="311"/>
      <c r="AE651" s="311"/>
      <c r="AF651" s="311"/>
      <c r="AG651" s="311"/>
      <c r="AH651" s="311"/>
      <c r="AI651" s="311"/>
      <c r="AJ651" s="311"/>
      <c r="AK651" s="311"/>
      <c r="AL651" s="311"/>
      <c r="AM651" s="311"/>
      <c r="AN651" s="311"/>
      <c r="AO651" s="311"/>
      <c r="AP651" s="311"/>
      <c r="AQ651" s="311"/>
      <c r="AR651" s="311"/>
      <c r="AS651" s="311"/>
      <c r="AT651" s="311"/>
      <c r="AU651" s="311"/>
      <c r="AV651" s="311"/>
      <c r="AW651" s="311"/>
      <c r="AX651" s="311"/>
      <c r="AY651" s="311"/>
      <c r="AZ651" s="311"/>
      <c r="BA651" s="311"/>
      <c r="BB651" s="311"/>
      <c r="BC651" s="311"/>
      <c r="BD651" s="311"/>
      <c r="BE651" s="311"/>
      <c r="BF651" s="311"/>
      <c r="BG651" s="311"/>
      <c r="BH651" s="311"/>
    </row>
    <row r="652" spans="6:60">
      <c r="F652" s="317"/>
      <c r="G652" s="311"/>
      <c r="H652" s="311"/>
      <c r="K652" s="317"/>
      <c r="L652" s="317"/>
      <c r="O652" s="311"/>
      <c r="P652" s="311"/>
      <c r="Q652" s="311"/>
      <c r="R652" s="311"/>
      <c r="S652" s="311"/>
      <c r="T652" s="311"/>
      <c r="U652" s="311"/>
      <c r="V652" s="311"/>
      <c r="X652" s="311"/>
      <c r="Y652" s="311"/>
      <c r="Z652" s="311"/>
      <c r="AA652" s="311"/>
      <c r="AB652" s="311"/>
      <c r="AD652" s="311"/>
      <c r="AE652" s="311"/>
      <c r="AF652" s="311"/>
      <c r="AG652" s="311"/>
      <c r="AH652" s="311"/>
      <c r="AI652" s="311"/>
      <c r="AJ652" s="311"/>
      <c r="AK652" s="311"/>
      <c r="AL652" s="311"/>
      <c r="AM652" s="311"/>
      <c r="AN652" s="311"/>
      <c r="AO652" s="311"/>
      <c r="AP652" s="311"/>
      <c r="AQ652" s="311"/>
      <c r="AR652" s="311"/>
      <c r="AS652" s="311"/>
      <c r="AT652" s="311"/>
      <c r="AU652" s="311"/>
      <c r="AV652" s="311"/>
      <c r="AW652" s="311"/>
      <c r="AX652" s="311"/>
      <c r="AY652" s="311"/>
      <c r="AZ652" s="311"/>
      <c r="BA652" s="311"/>
      <c r="BB652" s="311"/>
      <c r="BC652" s="311"/>
      <c r="BD652" s="311"/>
      <c r="BE652" s="311"/>
      <c r="BF652" s="311"/>
      <c r="BG652" s="311"/>
      <c r="BH652" s="311"/>
    </row>
    <row r="653" spans="6:60">
      <c r="F653" s="317"/>
      <c r="G653" s="311"/>
      <c r="H653" s="311"/>
      <c r="K653" s="317"/>
      <c r="L653" s="317"/>
      <c r="O653" s="311"/>
      <c r="P653" s="311"/>
      <c r="Q653" s="311"/>
      <c r="R653" s="311"/>
      <c r="S653" s="311"/>
      <c r="T653" s="311"/>
      <c r="U653" s="311"/>
      <c r="V653" s="311"/>
      <c r="X653" s="311"/>
      <c r="Y653" s="311"/>
      <c r="Z653" s="311"/>
      <c r="AA653" s="311"/>
      <c r="AB653" s="311"/>
      <c r="AD653" s="311"/>
      <c r="AE653" s="311"/>
      <c r="AF653" s="311"/>
      <c r="AG653" s="311"/>
      <c r="AH653" s="311"/>
      <c r="AI653" s="311"/>
      <c r="AJ653" s="311"/>
      <c r="AK653" s="311"/>
      <c r="AL653" s="311"/>
      <c r="AM653" s="311"/>
      <c r="AN653" s="311"/>
      <c r="AO653" s="311"/>
      <c r="AP653" s="311"/>
      <c r="AQ653" s="311"/>
      <c r="AR653" s="311"/>
      <c r="AS653" s="311"/>
      <c r="AT653" s="311"/>
      <c r="AU653" s="311"/>
      <c r="AV653" s="311"/>
      <c r="AW653" s="311"/>
      <c r="AX653" s="311"/>
      <c r="AY653" s="311"/>
      <c r="AZ653" s="311"/>
      <c r="BA653" s="311"/>
      <c r="BB653" s="311"/>
      <c r="BC653" s="311"/>
      <c r="BD653" s="311"/>
      <c r="BE653" s="311"/>
      <c r="BF653" s="311"/>
      <c r="BG653" s="311"/>
      <c r="BH653" s="311"/>
    </row>
    <row r="654" spans="6:60">
      <c r="F654" s="317"/>
      <c r="G654" s="311"/>
      <c r="H654" s="311"/>
      <c r="K654" s="317"/>
      <c r="L654" s="317"/>
      <c r="O654" s="311"/>
      <c r="P654" s="311"/>
      <c r="Q654" s="311"/>
      <c r="R654" s="311"/>
      <c r="S654" s="311"/>
      <c r="T654" s="311"/>
      <c r="U654" s="311"/>
      <c r="V654" s="311"/>
      <c r="X654" s="311"/>
      <c r="Y654" s="311"/>
      <c r="Z654" s="311"/>
      <c r="AA654" s="311"/>
      <c r="AB654" s="311"/>
      <c r="AD654" s="311"/>
      <c r="AE654" s="311"/>
      <c r="AF654" s="311"/>
      <c r="AG654" s="311"/>
      <c r="AH654" s="311"/>
      <c r="AI654" s="311"/>
      <c r="AJ654" s="311"/>
      <c r="AK654" s="311"/>
      <c r="AL654" s="311"/>
      <c r="AM654" s="311"/>
      <c r="AN654" s="311"/>
      <c r="AO654" s="311"/>
      <c r="AP654" s="311"/>
      <c r="AQ654" s="311"/>
      <c r="AR654" s="311"/>
      <c r="AS654" s="311"/>
      <c r="AT654" s="311"/>
      <c r="AU654" s="311"/>
      <c r="AV654" s="311"/>
      <c r="AW654" s="311"/>
      <c r="AX654" s="311"/>
      <c r="AY654" s="311"/>
      <c r="AZ654" s="311"/>
      <c r="BA654" s="311"/>
      <c r="BB654" s="311"/>
      <c r="BC654" s="311"/>
      <c r="BD654" s="311"/>
      <c r="BE654" s="311"/>
      <c r="BF654" s="311"/>
      <c r="BG654" s="311"/>
      <c r="BH654" s="311"/>
    </row>
    <row r="655" spans="6:60">
      <c r="F655" s="317"/>
      <c r="G655" s="311"/>
      <c r="H655" s="311"/>
      <c r="K655" s="317"/>
      <c r="L655" s="317"/>
      <c r="O655" s="311"/>
      <c r="P655" s="311"/>
      <c r="Q655" s="311"/>
      <c r="R655" s="311"/>
      <c r="S655" s="311"/>
      <c r="T655" s="311"/>
      <c r="U655" s="311"/>
      <c r="V655" s="311"/>
      <c r="X655" s="311"/>
      <c r="Y655" s="311"/>
      <c r="Z655" s="311"/>
      <c r="AA655" s="311"/>
      <c r="AB655" s="311"/>
      <c r="AD655" s="311"/>
      <c r="AE655" s="311"/>
      <c r="AF655" s="311"/>
      <c r="AG655" s="311"/>
      <c r="AH655" s="311"/>
      <c r="AI655" s="311"/>
      <c r="AJ655" s="311"/>
      <c r="AK655" s="311"/>
      <c r="AL655" s="311"/>
      <c r="AM655" s="311"/>
      <c r="AN655" s="311"/>
      <c r="AO655" s="311"/>
      <c r="AP655" s="311"/>
      <c r="AQ655" s="311"/>
      <c r="AR655" s="311"/>
      <c r="AS655" s="311"/>
      <c r="AT655" s="311"/>
      <c r="AU655" s="311"/>
      <c r="AV655" s="311"/>
      <c r="AW655" s="311"/>
      <c r="AX655" s="311"/>
      <c r="AY655" s="311"/>
      <c r="AZ655" s="311"/>
      <c r="BA655" s="311"/>
      <c r="BB655" s="311"/>
      <c r="BC655" s="311"/>
      <c r="BD655" s="311"/>
      <c r="BE655" s="311"/>
      <c r="BF655" s="311"/>
      <c r="BG655" s="311"/>
      <c r="BH655" s="311"/>
    </row>
    <row r="656" spans="6:60">
      <c r="F656" s="317"/>
      <c r="G656" s="311"/>
      <c r="H656" s="311"/>
      <c r="K656" s="317"/>
      <c r="L656" s="317"/>
      <c r="O656" s="311"/>
      <c r="P656" s="311"/>
      <c r="Q656" s="311"/>
      <c r="R656" s="311"/>
      <c r="S656" s="311"/>
      <c r="T656" s="311"/>
      <c r="U656" s="311"/>
      <c r="V656" s="311"/>
      <c r="X656" s="311"/>
      <c r="Y656" s="311"/>
      <c r="Z656" s="311"/>
      <c r="AA656" s="311"/>
      <c r="AB656" s="311"/>
      <c r="AD656" s="311"/>
      <c r="AE656" s="311"/>
      <c r="AF656" s="311"/>
      <c r="AG656" s="311"/>
      <c r="AH656" s="311"/>
      <c r="AI656" s="311"/>
      <c r="AJ656" s="311"/>
      <c r="AK656" s="311"/>
      <c r="AL656" s="311"/>
      <c r="AM656" s="311"/>
      <c r="AN656" s="311"/>
      <c r="AO656" s="311"/>
      <c r="AP656" s="311"/>
      <c r="AQ656" s="311"/>
      <c r="AR656" s="311"/>
      <c r="AS656" s="311"/>
      <c r="AT656" s="311"/>
      <c r="AU656" s="311"/>
      <c r="AV656" s="311"/>
      <c r="AW656" s="311"/>
      <c r="AX656" s="311"/>
      <c r="AY656" s="311"/>
      <c r="AZ656" s="311"/>
      <c r="BA656" s="311"/>
      <c r="BB656" s="311"/>
      <c r="BC656" s="311"/>
      <c r="BD656" s="311"/>
      <c r="BE656" s="311"/>
      <c r="BF656" s="311"/>
      <c r="BG656" s="311"/>
      <c r="BH656" s="311"/>
    </row>
    <row r="657" spans="6:60">
      <c r="F657" s="317"/>
      <c r="G657" s="311"/>
      <c r="H657" s="311"/>
      <c r="K657" s="317"/>
      <c r="L657" s="317"/>
      <c r="O657" s="311"/>
      <c r="P657" s="311"/>
      <c r="Q657" s="311"/>
      <c r="R657" s="311"/>
      <c r="S657" s="311"/>
      <c r="T657" s="311"/>
      <c r="U657" s="311"/>
      <c r="V657" s="311"/>
      <c r="X657" s="311"/>
      <c r="Y657" s="311"/>
      <c r="Z657" s="311"/>
      <c r="AA657" s="311"/>
      <c r="AB657" s="311"/>
      <c r="AD657" s="311"/>
      <c r="AE657" s="311"/>
      <c r="AF657" s="311"/>
      <c r="AG657" s="311"/>
      <c r="AH657" s="311"/>
      <c r="AI657" s="311"/>
      <c r="AJ657" s="311"/>
      <c r="AK657" s="311"/>
      <c r="AL657" s="311"/>
      <c r="AM657" s="311"/>
      <c r="AN657" s="311"/>
      <c r="AO657" s="311"/>
      <c r="AP657" s="311"/>
      <c r="AQ657" s="311"/>
      <c r="AR657" s="311"/>
      <c r="AS657" s="311"/>
      <c r="AT657" s="311"/>
      <c r="AU657" s="311"/>
      <c r="AV657" s="311"/>
      <c r="AW657" s="311"/>
      <c r="AX657" s="311"/>
      <c r="AY657" s="311"/>
      <c r="AZ657" s="311"/>
      <c r="BA657" s="311"/>
      <c r="BB657" s="311"/>
      <c r="BC657" s="311"/>
      <c r="BD657" s="311"/>
      <c r="BE657" s="311"/>
      <c r="BF657" s="311"/>
      <c r="BG657" s="311"/>
      <c r="BH657" s="311"/>
    </row>
    <row r="658" spans="6:60">
      <c r="F658" s="317"/>
      <c r="G658" s="311"/>
      <c r="H658" s="311"/>
      <c r="K658" s="317"/>
      <c r="L658" s="317"/>
      <c r="O658" s="311"/>
      <c r="P658" s="311"/>
      <c r="Q658" s="311"/>
      <c r="R658" s="311"/>
      <c r="S658" s="311"/>
      <c r="T658" s="311"/>
      <c r="U658" s="311"/>
      <c r="V658" s="311"/>
      <c r="X658" s="311"/>
      <c r="Y658" s="311"/>
      <c r="Z658" s="311"/>
      <c r="AA658" s="311"/>
      <c r="AB658" s="311"/>
      <c r="AD658" s="311"/>
      <c r="AE658" s="311"/>
      <c r="AF658" s="311"/>
      <c r="AG658" s="311"/>
      <c r="AH658" s="311"/>
      <c r="AI658" s="311"/>
      <c r="AJ658" s="311"/>
      <c r="AK658" s="311"/>
      <c r="AL658" s="311"/>
      <c r="AM658" s="311"/>
      <c r="AN658" s="311"/>
      <c r="AO658" s="311"/>
      <c r="AP658" s="311"/>
      <c r="AQ658" s="311"/>
      <c r="AR658" s="311"/>
      <c r="AS658" s="311"/>
      <c r="AT658" s="311"/>
      <c r="AU658" s="311"/>
      <c r="AV658" s="311"/>
      <c r="AW658" s="311"/>
      <c r="AX658" s="311"/>
      <c r="AY658" s="311"/>
      <c r="AZ658" s="311"/>
      <c r="BA658" s="311"/>
      <c r="BB658" s="311"/>
      <c r="BC658" s="311"/>
      <c r="BD658" s="311"/>
      <c r="BE658" s="311"/>
      <c r="BF658" s="311"/>
      <c r="BG658" s="311"/>
      <c r="BH658" s="311"/>
    </row>
    <row r="659" spans="6:60">
      <c r="F659" s="317"/>
      <c r="G659" s="311"/>
      <c r="H659" s="311"/>
      <c r="K659" s="317"/>
      <c r="L659" s="317"/>
      <c r="O659" s="311"/>
      <c r="P659" s="311"/>
      <c r="Q659" s="311"/>
      <c r="R659" s="311"/>
      <c r="S659" s="311"/>
      <c r="T659" s="311"/>
      <c r="U659" s="311"/>
      <c r="V659" s="311"/>
      <c r="X659" s="311"/>
      <c r="Y659" s="311"/>
      <c r="Z659" s="311"/>
      <c r="AA659" s="311"/>
      <c r="AB659" s="311"/>
      <c r="AD659" s="311"/>
      <c r="AE659" s="311"/>
      <c r="AF659" s="311"/>
      <c r="AG659" s="311"/>
      <c r="AH659" s="311"/>
      <c r="AI659" s="311"/>
      <c r="AJ659" s="311"/>
      <c r="AK659" s="311"/>
      <c r="AL659" s="311"/>
      <c r="AM659" s="311"/>
      <c r="AN659" s="311"/>
      <c r="AO659" s="311"/>
      <c r="AP659" s="311"/>
      <c r="AQ659" s="311"/>
      <c r="AR659" s="311"/>
      <c r="AS659" s="311"/>
      <c r="AT659" s="311"/>
      <c r="AU659" s="311"/>
      <c r="AV659" s="311"/>
      <c r="AW659" s="311"/>
      <c r="AX659" s="311"/>
      <c r="AY659" s="311"/>
      <c r="AZ659" s="311"/>
      <c r="BA659" s="311"/>
      <c r="BB659" s="311"/>
      <c r="BC659" s="311"/>
      <c r="BD659" s="311"/>
      <c r="BE659" s="311"/>
      <c r="BF659" s="311"/>
      <c r="BG659" s="311"/>
      <c r="BH659" s="311"/>
    </row>
    <row r="660" spans="6:60">
      <c r="F660" s="317"/>
      <c r="G660" s="311"/>
      <c r="H660" s="311"/>
      <c r="K660" s="317"/>
      <c r="L660" s="317"/>
      <c r="O660" s="311"/>
      <c r="P660" s="311"/>
      <c r="Q660" s="311"/>
      <c r="R660" s="311"/>
      <c r="S660" s="311"/>
      <c r="T660" s="311"/>
      <c r="U660" s="311"/>
      <c r="V660" s="311"/>
      <c r="X660" s="311"/>
      <c r="Y660" s="311"/>
      <c r="Z660" s="311"/>
      <c r="AA660" s="311"/>
      <c r="AB660" s="311"/>
      <c r="AD660" s="311"/>
      <c r="AE660" s="311"/>
      <c r="AF660" s="311"/>
      <c r="AG660" s="311"/>
      <c r="AH660" s="311"/>
      <c r="AI660" s="311"/>
      <c r="AJ660" s="311"/>
      <c r="AK660" s="311"/>
      <c r="AL660" s="311"/>
      <c r="AM660" s="311"/>
      <c r="AN660" s="311"/>
      <c r="AO660" s="311"/>
      <c r="AP660" s="311"/>
      <c r="AQ660" s="311"/>
      <c r="AR660" s="311"/>
      <c r="AS660" s="311"/>
      <c r="AT660" s="311"/>
      <c r="AU660" s="311"/>
      <c r="AV660" s="311"/>
      <c r="AW660" s="311"/>
      <c r="AX660" s="311"/>
      <c r="AY660" s="311"/>
      <c r="AZ660" s="311"/>
      <c r="BA660" s="311"/>
      <c r="BB660" s="311"/>
      <c r="BC660" s="311"/>
      <c r="BD660" s="311"/>
      <c r="BE660" s="311"/>
      <c r="BF660" s="311"/>
      <c r="BG660" s="311"/>
      <c r="BH660" s="311"/>
    </row>
    <row r="661" spans="6:60">
      <c r="F661" s="317"/>
      <c r="G661" s="311"/>
      <c r="H661" s="311"/>
      <c r="K661" s="317"/>
      <c r="L661" s="317"/>
      <c r="O661" s="311"/>
      <c r="P661" s="311"/>
      <c r="Q661" s="311"/>
      <c r="R661" s="311"/>
      <c r="S661" s="311"/>
      <c r="T661" s="311"/>
      <c r="U661" s="311"/>
      <c r="V661" s="311"/>
      <c r="X661" s="311"/>
      <c r="Y661" s="311"/>
      <c r="Z661" s="311"/>
      <c r="AA661" s="311"/>
      <c r="AB661" s="311"/>
      <c r="AD661" s="311"/>
      <c r="AE661" s="311"/>
      <c r="AF661" s="311"/>
      <c r="AG661" s="311"/>
      <c r="AH661" s="311"/>
      <c r="AI661" s="311"/>
      <c r="AJ661" s="311"/>
      <c r="AK661" s="311"/>
      <c r="AL661" s="311"/>
      <c r="AM661" s="311"/>
      <c r="AN661" s="311"/>
      <c r="AO661" s="311"/>
      <c r="AP661" s="311"/>
      <c r="AQ661" s="311"/>
      <c r="AR661" s="311"/>
      <c r="AS661" s="311"/>
      <c r="AT661" s="311"/>
      <c r="AU661" s="311"/>
      <c r="AV661" s="311"/>
      <c r="AW661" s="311"/>
      <c r="AX661" s="311"/>
      <c r="AY661" s="311"/>
      <c r="AZ661" s="311"/>
      <c r="BA661" s="311"/>
      <c r="BB661" s="311"/>
      <c r="BC661" s="311"/>
      <c r="BD661" s="311"/>
      <c r="BE661" s="311"/>
      <c r="BF661" s="311"/>
      <c r="BG661" s="311"/>
      <c r="BH661" s="311"/>
    </row>
    <row r="662" spans="6:60">
      <c r="F662" s="317"/>
      <c r="G662" s="311"/>
      <c r="H662" s="311"/>
      <c r="K662" s="317"/>
      <c r="L662" s="317"/>
      <c r="O662" s="311"/>
      <c r="P662" s="311"/>
      <c r="Q662" s="311"/>
      <c r="R662" s="311"/>
      <c r="S662" s="311"/>
      <c r="T662" s="311"/>
      <c r="U662" s="311"/>
      <c r="V662" s="311"/>
      <c r="X662" s="311"/>
      <c r="Y662" s="311"/>
      <c r="Z662" s="311"/>
      <c r="AA662" s="311"/>
      <c r="AB662" s="311"/>
      <c r="AD662" s="311"/>
      <c r="AE662" s="311"/>
      <c r="AF662" s="311"/>
      <c r="AG662" s="311"/>
      <c r="AH662" s="311"/>
      <c r="AI662" s="311"/>
      <c r="AJ662" s="311"/>
      <c r="AK662" s="311"/>
      <c r="AL662" s="311"/>
      <c r="AM662" s="311"/>
      <c r="AN662" s="311"/>
      <c r="AO662" s="311"/>
      <c r="AP662" s="311"/>
      <c r="AQ662" s="311"/>
      <c r="AR662" s="311"/>
      <c r="AS662" s="311"/>
      <c r="AT662" s="311"/>
      <c r="AU662" s="311"/>
      <c r="AV662" s="311"/>
      <c r="AW662" s="311"/>
      <c r="AX662" s="311"/>
      <c r="AY662" s="311"/>
      <c r="AZ662" s="311"/>
      <c r="BA662" s="311"/>
      <c r="BB662" s="311"/>
      <c r="BC662" s="311"/>
      <c r="BD662" s="311"/>
      <c r="BE662" s="311"/>
      <c r="BF662" s="311"/>
      <c r="BG662" s="311"/>
      <c r="BH662" s="311"/>
    </row>
    <row r="663" spans="6:60">
      <c r="F663" s="317"/>
      <c r="G663" s="311"/>
      <c r="H663" s="311"/>
      <c r="K663" s="317"/>
      <c r="L663" s="317"/>
      <c r="O663" s="311"/>
      <c r="P663" s="311"/>
      <c r="Q663" s="311"/>
      <c r="R663" s="311"/>
      <c r="S663" s="311"/>
      <c r="T663" s="311"/>
      <c r="U663" s="311"/>
      <c r="V663" s="311"/>
      <c r="X663" s="311"/>
      <c r="Y663" s="311"/>
      <c r="Z663" s="311"/>
      <c r="AA663" s="311"/>
      <c r="AB663" s="311"/>
      <c r="AD663" s="311"/>
      <c r="AE663" s="311"/>
      <c r="AF663" s="311"/>
      <c r="AG663" s="311"/>
      <c r="AH663" s="311"/>
      <c r="AI663" s="311"/>
      <c r="AJ663" s="311"/>
      <c r="AK663" s="311"/>
      <c r="AL663" s="311"/>
      <c r="AM663" s="311"/>
      <c r="AN663" s="311"/>
      <c r="AO663" s="311"/>
      <c r="AP663" s="311"/>
      <c r="AQ663" s="311"/>
      <c r="AR663" s="311"/>
      <c r="AS663" s="311"/>
      <c r="AT663" s="311"/>
      <c r="AU663" s="311"/>
      <c r="AV663" s="311"/>
      <c r="AW663" s="311"/>
      <c r="AX663" s="311"/>
      <c r="AY663" s="311"/>
      <c r="AZ663" s="311"/>
      <c r="BA663" s="311"/>
      <c r="BB663" s="311"/>
      <c r="BC663" s="311"/>
      <c r="BD663" s="311"/>
      <c r="BE663" s="311"/>
      <c r="BF663" s="311"/>
      <c r="BG663" s="311"/>
      <c r="BH663" s="311"/>
    </row>
    <row r="664" spans="6:60">
      <c r="F664" s="317"/>
      <c r="G664" s="311"/>
      <c r="H664" s="311"/>
      <c r="K664" s="317"/>
      <c r="L664" s="317"/>
      <c r="O664" s="311"/>
      <c r="P664" s="311"/>
      <c r="Q664" s="311"/>
      <c r="R664" s="311"/>
      <c r="S664" s="311"/>
      <c r="T664" s="311"/>
      <c r="U664" s="311"/>
      <c r="V664" s="311"/>
      <c r="X664" s="311"/>
      <c r="Y664" s="311"/>
      <c r="Z664" s="311"/>
      <c r="AA664" s="311"/>
      <c r="AB664" s="311"/>
      <c r="AD664" s="311"/>
      <c r="AE664" s="311"/>
      <c r="AF664" s="311"/>
      <c r="AG664" s="311"/>
      <c r="AH664" s="311"/>
      <c r="AI664" s="311"/>
      <c r="AJ664" s="311"/>
      <c r="AK664" s="311"/>
      <c r="AL664" s="311"/>
      <c r="AM664" s="311"/>
      <c r="AN664" s="311"/>
      <c r="AO664" s="311"/>
      <c r="AP664" s="311"/>
      <c r="AQ664" s="311"/>
      <c r="AR664" s="311"/>
      <c r="AS664" s="311"/>
      <c r="AT664" s="311"/>
      <c r="AU664" s="311"/>
      <c r="AV664" s="311"/>
      <c r="AW664" s="311"/>
      <c r="AX664" s="311"/>
      <c r="AY664" s="311"/>
      <c r="AZ664" s="311"/>
      <c r="BA664" s="311"/>
      <c r="BB664" s="311"/>
      <c r="BC664" s="311"/>
      <c r="BD664" s="311"/>
      <c r="BE664" s="311"/>
      <c r="BF664" s="311"/>
      <c r="BG664" s="311"/>
      <c r="BH664" s="311"/>
    </row>
    <row r="665" spans="6:60">
      <c r="F665" s="317"/>
      <c r="G665" s="311"/>
      <c r="H665" s="311"/>
      <c r="K665" s="317"/>
      <c r="L665" s="317"/>
      <c r="O665" s="311"/>
      <c r="P665" s="311"/>
      <c r="Q665" s="311"/>
      <c r="R665" s="311"/>
      <c r="S665" s="311"/>
      <c r="T665" s="311"/>
      <c r="U665" s="311"/>
      <c r="V665" s="311"/>
      <c r="X665" s="311"/>
      <c r="Y665" s="311"/>
      <c r="Z665" s="311"/>
      <c r="AA665" s="311"/>
      <c r="AB665" s="311"/>
      <c r="AD665" s="311"/>
      <c r="AE665" s="311"/>
      <c r="AF665" s="311"/>
      <c r="AG665" s="311"/>
      <c r="AH665" s="311"/>
      <c r="AI665" s="311"/>
      <c r="AJ665" s="311"/>
      <c r="AK665" s="311"/>
      <c r="AL665" s="311"/>
      <c r="AM665" s="311"/>
      <c r="AN665" s="311"/>
      <c r="AO665" s="311"/>
      <c r="AP665" s="311"/>
      <c r="AQ665" s="311"/>
      <c r="AR665" s="311"/>
      <c r="AS665" s="311"/>
      <c r="AT665" s="311"/>
      <c r="AU665" s="311"/>
      <c r="AV665" s="311"/>
      <c r="AW665" s="311"/>
      <c r="AX665" s="311"/>
      <c r="AY665" s="311"/>
      <c r="AZ665" s="311"/>
      <c r="BA665" s="311"/>
      <c r="BB665" s="311"/>
      <c r="BC665" s="311"/>
      <c r="BD665" s="311"/>
      <c r="BE665" s="311"/>
      <c r="BF665" s="311"/>
      <c r="BG665" s="311"/>
      <c r="BH665" s="311"/>
    </row>
    <row r="666" spans="6:60">
      <c r="F666" s="317"/>
      <c r="G666" s="311"/>
      <c r="H666" s="311"/>
      <c r="K666" s="317"/>
      <c r="L666" s="317"/>
      <c r="O666" s="311"/>
      <c r="P666" s="311"/>
      <c r="Q666" s="311"/>
      <c r="R666" s="311"/>
      <c r="S666" s="311"/>
      <c r="T666" s="311"/>
      <c r="U666" s="311"/>
      <c r="V666" s="311"/>
      <c r="X666" s="311"/>
      <c r="Y666" s="311"/>
      <c r="Z666" s="311"/>
      <c r="AA666" s="311"/>
      <c r="AB666" s="311"/>
      <c r="AD666" s="311"/>
      <c r="AE666" s="311"/>
      <c r="AF666" s="311"/>
      <c r="AG666" s="311"/>
      <c r="AH666" s="311"/>
      <c r="AI666" s="311"/>
      <c r="AJ666" s="311"/>
      <c r="AK666" s="311"/>
      <c r="AL666" s="311"/>
      <c r="AM666" s="311"/>
      <c r="AN666" s="311"/>
      <c r="AO666" s="311"/>
      <c r="AP666" s="311"/>
      <c r="AQ666" s="311"/>
      <c r="AR666" s="311"/>
      <c r="AS666" s="311"/>
      <c r="AT666" s="311"/>
      <c r="AU666" s="311"/>
      <c r="AV666" s="311"/>
      <c r="AW666" s="311"/>
      <c r="AX666" s="311"/>
      <c r="AY666" s="311"/>
      <c r="AZ666" s="311"/>
      <c r="BA666" s="311"/>
      <c r="BB666" s="311"/>
      <c r="BC666" s="311"/>
      <c r="BD666" s="311"/>
      <c r="BE666" s="311"/>
      <c r="BF666" s="311"/>
      <c r="BG666" s="311"/>
      <c r="BH666" s="311"/>
    </row>
    <row r="667" spans="6:60">
      <c r="F667" s="317"/>
      <c r="G667" s="311"/>
      <c r="H667" s="311"/>
      <c r="K667" s="317"/>
      <c r="L667" s="317"/>
      <c r="O667" s="311"/>
      <c r="P667" s="311"/>
      <c r="Q667" s="311"/>
      <c r="R667" s="311"/>
      <c r="S667" s="311"/>
      <c r="T667" s="311"/>
      <c r="U667" s="311"/>
      <c r="V667" s="311"/>
      <c r="X667" s="311"/>
      <c r="Y667" s="311"/>
      <c r="Z667" s="311"/>
      <c r="AA667" s="311"/>
      <c r="AB667" s="311"/>
      <c r="AD667" s="311"/>
      <c r="AE667" s="311"/>
      <c r="AF667" s="311"/>
      <c r="AG667" s="311"/>
      <c r="AH667" s="311"/>
      <c r="AI667" s="311"/>
      <c r="AJ667" s="311"/>
      <c r="AK667" s="311"/>
      <c r="AL667" s="311"/>
      <c r="AM667" s="311"/>
      <c r="AN667" s="311"/>
      <c r="AO667" s="311"/>
      <c r="AP667" s="311"/>
      <c r="AQ667" s="311"/>
      <c r="AR667" s="311"/>
      <c r="AS667" s="311"/>
      <c r="AT667" s="311"/>
      <c r="AU667" s="311"/>
      <c r="AV667" s="311"/>
      <c r="AW667" s="311"/>
      <c r="AX667" s="311"/>
      <c r="AY667" s="311"/>
      <c r="AZ667" s="311"/>
      <c r="BA667" s="311"/>
      <c r="BB667" s="311"/>
      <c r="BC667" s="311"/>
      <c r="BD667" s="311"/>
      <c r="BE667" s="311"/>
      <c r="BF667" s="311"/>
      <c r="BG667" s="311"/>
      <c r="BH667" s="311"/>
    </row>
    <row r="668" spans="6:60">
      <c r="F668" s="317"/>
      <c r="G668" s="311"/>
      <c r="H668" s="311"/>
      <c r="K668" s="317"/>
      <c r="L668" s="317"/>
      <c r="O668" s="311"/>
      <c r="P668" s="311"/>
      <c r="Q668" s="311"/>
      <c r="R668" s="311"/>
      <c r="S668" s="311"/>
      <c r="T668" s="311"/>
      <c r="U668" s="311"/>
      <c r="V668" s="311"/>
      <c r="X668" s="311"/>
      <c r="Y668" s="311"/>
      <c r="Z668" s="311"/>
      <c r="AA668" s="311"/>
      <c r="AB668" s="311"/>
      <c r="AD668" s="311"/>
      <c r="AE668" s="311"/>
      <c r="AF668" s="311"/>
      <c r="AG668" s="311"/>
      <c r="AH668" s="311"/>
      <c r="AI668" s="311"/>
      <c r="AJ668" s="311"/>
      <c r="AK668" s="311"/>
      <c r="AL668" s="311"/>
      <c r="AM668" s="311"/>
      <c r="AN668" s="311"/>
      <c r="AO668" s="311"/>
      <c r="AP668" s="311"/>
      <c r="AQ668" s="311"/>
      <c r="AR668" s="311"/>
      <c r="AS668" s="311"/>
      <c r="AT668" s="311"/>
      <c r="AU668" s="311"/>
      <c r="AV668" s="311"/>
      <c r="AW668" s="311"/>
      <c r="AX668" s="311"/>
      <c r="AY668" s="311"/>
      <c r="AZ668" s="311"/>
      <c r="BA668" s="311"/>
      <c r="BB668" s="311"/>
      <c r="BC668" s="311"/>
      <c r="BD668" s="311"/>
      <c r="BE668" s="311"/>
      <c r="BF668" s="311"/>
      <c r="BG668" s="311"/>
      <c r="BH668" s="311"/>
    </row>
    <row r="669" spans="6:60">
      <c r="F669" s="317"/>
      <c r="G669" s="311"/>
      <c r="H669" s="311"/>
      <c r="K669" s="317"/>
      <c r="L669" s="317"/>
      <c r="O669" s="311"/>
      <c r="P669" s="311"/>
      <c r="Q669" s="311"/>
      <c r="R669" s="311"/>
      <c r="S669" s="311"/>
      <c r="T669" s="311"/>
      <c r="U669" s="311"/>
      <c r="V669" s="311"/>
      <c r="X669" s="311"/>
      <c r="Y669" s="311"/>
      <c r="Z669" s="311"/>
      <c r="AA669" s="311"/>
      <c r="AB669" s="311"/>
      <c r="AD669" s="311"/>
      <c r="AE669" s="311"/>
      <c r="AF669" s="311"/>
      <c r="AG669" s="311"/>
      <c r="AH669" s="311"/>
      <c r="AI669" s="311"/>
      <c r="AJ669" s="311"/>
      <c r="AK669" s="311"/>
      <c r="AL669" s="311"/>
      <c r="AM669" s="311"/>
      <c r="AN669" s="311"/>
      <c r="AO669" s="311"/>
      <c r="AP669" s="311"/>
      <c r="AQ669" s="311"/>
      <c r="AR669" s="311"/>
      <c r="AS669" s="311"/>
      <c r="AT669" s="311"/>
      <c r="AU669" s="311"/>
      <c r="AV669" s="311"/>
      <c r="AW669" s="311"/>
      <c r="AX669" s="311"/>
      <c r="AY669" s="311"/>
      <c r="AZ669" s="311"/>
      <c r="BA669" s="311"/>
      <c r="BB669" s="311"/>
      <c r="BC669" s="311"/>
      <c r="BD669" s="311"/>
      <c r="BE669" s="311"/>
      <c r="BF669" s="311"/>
      <c r="BG669" s="311"/>
      <c r="BH669" s="311"/>
    </row>
    <row r="670" spans="6:60">
      <c r="F670" s="317"/>
      <c r="G670" s="311"/>
      <c r="H670" s="311"/>
      <c r="K670" s="317"/>
      <c r="L670" s="317"/>
      <c r="O670" s="311"/>
      <c r="P670" s="311"/>
      <c r="Q670" s="311"/>
      <c r="R670" s="311"/>
      <c r="S670" s="311"/>
      <c r="T670" s="311"/>
      <c r="U670" s="311"/>
      <c r="V670" s="311"/>
      <c r="X670" s="311"/>
      <c r="Y670" s="311"/>
      <c r="Z670" s="311"/>
      <c r="AA670" s="311"/>
      <c r="AB670" s="311"/>
      <c r="AD670" s="311"/>
      <c r="AE670" s="311"/>
      <c r="AF670" s="311"/>
      <c r="AG670" s="311"/>
      <c r="AH670" s="311"/>
      <c r="AI670" s="311"/>
      <c r="AJ670" s="311"/>
      <c r="AK670" s="311"/>
      <c r="AL670" s="311"/>
      <c r="AM670" s="311"/>
      <c r="AN670" s="311"/>
      <c r="AO670" s="311"/>
      <c r="AP670" s="311"/>
      <c r="AQ670" s="311"/>
      <c r="AR670" s="311"/>
      <c r="AS670" s="311"/>
      <c r="AT670" s="311"/>
      <c r="AU670" s="311"/>
      <c r="AV670" s="311"/>
      <c r="AW670" s="311"/>
      <c r="AX670" s="311"/>
      <c r="AY670" s="311"/>
      <c r="AZ670" s="311"/>
      <c r="BA670" s="311"/>
      <c r="BB670" s="311"/>
      <c r="BC670" s="311"/>
      <c r="BD670" s="311"/>
      <c r="BE670" s="311"/>
      <c r="BF670" s="311"/>
      <c r="BG670" s="311"/>
      <c r="BH670" s="311"/>
    </row>
    <row r="671" spans="6:60">
      <c r="F671" s="317"/>
      <c r="G671" s="311"/>
      <c r="H671" s="311"/>
      <c r="K671" s="317"/>
      <c r="L671" s="317"/>
      <c r="O671" s="311"/>
      <c r="P671" s="311"/>
      <c r="Q671" s="311"/>
      <c r="R671" s="311"/>
      <c r="S671" s="311"/>
      <c r="T671" s="311"/>
      <c r="U671" s="311"/>
      <c r="V671" s="311"/>
      <c r="X671" s="311"/>
      <c r="Y671" s="311"/>
      <c r="Z671" s="311"/>
      <c r="AA671" s="311"/>
      <c r="AB671" s="311"/>
      <c r="AD671" s="311"/>
      <c r="AE671" s="311"/>
      <c r="AF671" s="311"/>
      <c r="AG671" s="311"/>
      <c r="AH671" s="311"/>
      <c r="AI671" s="311"/>
      <c r="AJ671" s="311"/>
      <c r="AK671" s="311"/>
      <c r="AL671" s="311"/>
      <c r="AM671" s="311"/>
      <c r="AN671" s="311"/>
      <c r="AO671" s="311"/>
      <c r="AP671" s="311"/>
      <c r="AQ671" s="311"/>
      <c r="AR671" s="311"/>
      <c r="AS671" s="311"/>
      <c r="AT671" s="311"/>
      <c r="AU671" s="311"/>
      <c r="AV671" s="311"/>
      <c r="AW671" s="311"/>
      <c r="AX671" s="311"/>
      <c r="AY671" s="311"/>
      <c r="AZ671" s="311"/>
      <c r="BA671" s="311"/>
      <c r="BB671" s="311"/>
      <c r="BC671" s="311"/>
      <c r="BD671" s="311"/>
      <c r="BE671" s="311"/>
      <c r="BF671" s="311"/>
      <c r="BG671" s="311"/>
      <c r="BH671" s="311"/>
    </row>
    <row r="672" spans="6:60">
      <c r="F672" s="317"/>
      <c r="G672" s="311"/>
      <c r="H672" s="311"/>
      <c r="K672" s="317"/>
      <c r="L672" s="317"/>
      <c r="O672" s="311"/>
      <c r="P672" s="311"/>
      <c r="Q672" s="311"/>
      <c r="R672" s="311"/>
      <c r="S672" s="311"/>
      <c r="T672" s="311"/>
      <c r="U672" s="311"/>
      <c r="V672" s="311"/>
      <c r="X672" s="311"/>
      <c r="Y672" s="311"/>
      <c r="Z672" s="311"/>
      <c r="AA672" s="311"/>
      <c r="AB672" s="311"/>
      <c r="AD672" s="311"/>
      <c r="AE672" s="311"/>
      <c r="AF672" s="311"/>
      <c r="AG672" s="311"/>
      <c r="AH672" s="311"/>
      <c r="AI672" s="311"/>
      <c r="AJ672" s="311"/>
      <c r="AK672" s="311"/>
      <c r="AL672" s="311"/>
      <c r="AM672" s="311"/>
      <c r="AN672" s="311"/>
      <c r="AO672" s="311"/>
      <c r="AP672" s="311"/>
      <c r="AQ672" s="311"/>
      <c r="AR672" s="311"/>
      <c r="AS672" s="311"/>
      <c r="AT672" s="311"/>
      <c r="AU672" s="311"/>
      <c r="AV672" s="311"/>
      <c r="AW672" s="311"/>
      <c r="AX672" s="311"/>
      <c r="AY672" s="311"/>
      <c r="AZ672" s="311"/>
      <c r="BA672" s="311"/>
      <c r="BB672" s="311"/>
      <c r="BC672" s="311"/>
      <c r="BD672" s="311"/>
      <c r="BE672" s="311"/>
      <c r="BF672" s="311"/>
      <c r="BG672" s="311"/>
      <c r="BH672" s="311"/>
    </row>
    <row r="673" spans="6:60">
      <c r="F673" s="317"/>
      <c r="G673" s="311"/>
      <c r="H673" s="311"/>
      <c r="K673" s="317"/>
      <c r="L673" s="317"/>
      <c r="O673" s="311"/>
      <c r="P673" s="311"/>
      <c r="Q673" s="311"/>
      <c r="R673" s="311"/>
      <c r="S673" s="311"/>
      <c r="T673" s="311"/>
      <c r="U673" s="311"/>
      <c r="V673" s="311"/>
      <c r="X673" s="311"/>
      <c r="Y673" s="311"/>
      <c r="Z673" s="311"/>
      <c r="AA673" s="311"/>
      <c r="AB673" s="311"/>
      <c r="AD673" s="311"/>
      <c r="AE673" s="311"/>
      <c r="AF673" s="311"/>
      <c r="AG673" s="311"/>
      <c r="AH673" s="311"/>
      <c r="AI673" s="311"/>
      <c r="AJ673" s="311"/>
      <c r="AK673" s="311"/>
      <c r="AL673" s="311"/>
      <c r="AM673" s="311"/>
      <c r="AN673" s="311"/>
      <c r="AO673" s="311"/>
      <c r="AP673" s="311"/>
      <c r="AQ673" s="311"/>
      <c r="AR673" s="311"/>
      <c r="AS673" s="311"/>
      <c r="AT673" s="311"/>
      <c r="AU673" s="311"/>
      <c r="AV673" s="311"/>
      <c r="AW673" s="311"/>
      <c r="AX673" s="311"/>
      <c r="AY673" s="311"/>
      <c r="AZ673" s="311"/>
      <c r="BA673" s="311"/>
      <c r="BB673" s="311"/>
      <c r="BC673" s="311"/>
      <c r="BD673" s="311"/>
      <c r="BE673" s="311"/>
      <c r="BF673" s="311"/>
      <c r="BG673" s="311"/>
      <c r="BH673" s="311"/>
    </row>
    <row r="674" spans="6:60">
      <c r="F674" s="317"/>
      <c r="G674" s="311"/>
      <c r="H674" s="311"/>
      <c r="K674" s="317"/>
      <c r="L674" s="317"/>
      <c r="O674" s="311"/>
      <c r="P674" s="311"/>
      <c r="Q674" s="311"/>
      <c r="R674" s="311"/>
      <c r="S674" s="311"/>
      <c r="T674" s="311"/>
      <c r="U674" s="311"/>
      <c r="V674" s="311"/>
      <c r="X674" s="311"/>
      <c r="Y674" s="311"/>
      <c r="Z674" s="311"/>
      <c r="AA674" s="311"/>
      <c r="AB674" s="311"/>
      <c r="AD674" s="311"/>
      <c r="AE674" s="311"/>
      <c r="AF674" s="311"/>
      <c r="AG674" s="311"/>
      <c r="AH674" s="311"/>
      <c r="AI674" s="311"/>
      <c r="AJ674" s="311"/>
      <c r="AK674" s="311"/>
      <c r="AL674" s="311"/>
      <c r="AM674" s="311"/>
      <c r="AN674" s="311"/>
      <c r="AO674" s="311"/>
      <c r="AP674" s="311"/>
      <c r="AQ674" s="311"/>
      <c r="AR674" s="311"/>
      <c r="AS674" s="311"/>
      <c r="AT674" s="311"/>
      <c r="AU674" s="311"/>
      <c r="AV674" s="311"/>
      <c r="AW674" s="311"/>
      <c r="AX674" s="311"/>
      <c r="AY674" s="311"/>
      <c r="AZ674" s="311"/>
      <c r="BA674" s="311"/>
      <c r="BB674" s="311"/>
      <c r="BC674" s="311"/>
      <c r="BD674" s="311"/>
      <c r="BE674" s="311"/>
      <c r="BF674" s="311"/>
      <c r="BG674" s="311"/>
      <c r="BH674" s="311"/>
    </row>
    <row r="675" spans="6:60">
      <c r="F675" s="317"/>
      <c r="G675" s="311"/>
      <c r="H675" s="311"/>
      <c r="K675" s="317"/>
      <c r="L675" s="317"/>
      <c r="O675" s="311"/>
      <c r="P675" s="311"/>
      <c r="Q675" s="311"/>
      <c r="R675" s="311"/>
      <c r="S675" s="311"/>
      <c r="T675" s="311"/>
      <c r="U675" s="311"/>
      <c r="V675" s="311"/>
      <c r="X675" s="311"/>
      <c r="Y675" s="311"/>
      <c r="Z675" s="311"/>
      <c r="AA675" s="311"/>
      <c r="AB675" s="311"/>
      <c r="AD675" s="311"/>
      <c r="AE675" s="311"/>
      <c r="AF675" s="311"/>
      <c r="AG675" s="311"/>
      <c r="AH675" s="311"/>
      <c r="AI675" s="311"/>
      <c r="AJ675" s="311"/>
      <c r="AK675" s="311"/>
      <c r="AL675" s="311"/>
      <c r="AM675" s="311"/>
      <c r="AN675" s="311"/>
      <c r="AO675" s="311"/>
      <c r="AP675" s="311"/>
      <c r="AQ675" s="311"/>
      <c r="AR675" s="311"/>
      <c r="AS675" s="311"/>
      <c r="AT675" s="311"/>
      <c r="AU675" s="311"/>
      <c r="AV675" s="311"/>
      <c r="AW675" s="311"/>
      <c r="AX675" s="311"/>
      <c r="AY675" s="311"/>
      <c r="AZ675" s="311"/>
      <c r="BA675" s="311"/>
      <c r="BB675" s="311"/>
      <c r="BC675" s="311"/>
      <c r="BD675" s="311"/>
      <c r="BE675" s="311"/>
      <c r="BF675" s="311"/>
      <c r="BG675" s="311"/>
      <c r="BH675" s="311"/>
    </row>
    <row r="676" spans="6:60">
      <c r="F676" s="317"/>
      <c r="G676" s="311"/>
      <c r="H676" s="311"/>
      <c r="K676" s="317"/>
      <c r="L676" s="317"/>
      <c r="O676" s="311"/>
      <c r="P676" s="311"/>
      <c r="Q676" s="311"/>
      <c r="R676" s="311"/>
      <c r="S676" s="311"/>
      <c r="T676" s="311"/>
      <c r="U676" s="311"/>
      <c r="V676" s="311"/>
      <c r="X676" s="311"/>
      <c r="Y676" s="311"/>
      <c r="Z676" s="311"/>
      <c r="AA676" s="311"/>
      <c r="AB676" s="311"/>
      <c r="AD676" s="311"/>
      <c r="AE676" s="311"/>
      <c r="AF676" s="311"/>
      <c r="AG676" s="311"/>
      <c r="AH676" s="311"/>
      <c r="AI676" s="311"/>
      <c r="AJ676" s="311"/>
      <c r="AK676" s="311"/>
      <c r="AL676" s="311"/>
      <c r="AM676" s="311"/>
      <c r="AN676" s="311"/>
      <c r="AO676" s="311"/>
      <c r="AP676" s="311"/>
      <c r="AQ676" s="311"/>
      <c r="AR676" s="311"/>
      <c r="AS676" s="311"/>
      <c r="AT676" s="311"/>
      <c r="AU676" s="311"/>
      <c r="AV676" s="311"/>
      <c r="AW676" s="311"/>
      <c r="AX676" s="311"/>
      <c r="AY676" s="311"/>
      <c r="AZ676" s="311"/>
      <c r="BA676" s="311"/>
      <c r="BB676" s="311"/>
      <c r="BC676" s="311"/>
      <c r="BD676" s="311"/>
      <c r="BE676" s="311"/>
      <c r="BF676" s="311"/>
      <c r="BG676" s="311"/>
      <c r="BH676" s="311"/>
    </row>
    <row r="677" spans="6:60">
      <c r="F677" s="317"/>
      <c r="G677" s="311"/>
      <c r="H677" s="311"/>
      <c r="K677" s="317"/>
      <c r="L677" s="317"/>
      <c r="O677" s="311"/>
      <c r="P677" s="311"/>
      <c r="Q677" s="311"/>
      <c r="R677" s="311"/>
      <c r="S677" s="311"/>
      <c r="T677" s="311"/>
      <c r="U677" s="311"/>
      <c r="V677" s="311"/>
      <c r="X677" s="311"/>
      <c r="Y677" s="311"/>
      <c r="Z677" s="311"/>
      <c r="AA677" s="311"/>
      <c r="AB677" s="311"/>
      <c r="AD677" s="311"/>
      <c r="AE677" s="311"/>
      <c r="AF677" s="311"/>
      <c r="AG677" s="311"/>
      <c r="AH677" s="311"/>
      <c r="AI677" s="311"/>
      <c r="AJ677" s="311"/>
      <c r="AK677" s="311"/>
      <c r="AL677" s="311"/>
      <c r="AM677" s="311"/>
      <c r="AN677" s="311"/>
      <c r="AO677" s="311"/>
      <c r="AP677" s="311"/>
      <c r="AQ677" s="311"/>
      <c r="AR677" s="311"/>
      <c r="AS677" s="311"/>
      <c r="AT677" s="311"/>
      <c r="AU677" s="311"/>
      <c r="AV677" s="311"/>
      <c r="AW677" s="311"/>
      <c r="AX677" s="311"/>
      <c r="AY677" s="311"/>
      <c r="AZ677" s="311"/>
      <c r="BA677" s="311"/>
      <c r="BB677" s="311"/>
      <c r="BC677" s="311"/>
      <c r="BD677" s="311"/>
      <c r="BE677" s="311"/>
      <c r="BF677" s="311"/>
      <c r="BG677" s="311"/>
      <c r="BH677" s="311"/>
    </row>
    <row r="678" spans="6:60">
      <c r="F678" s="317"/>
      <c r="G678" s="311"/>
      <c r="H678" s="311"/>
      <c r="K678" s="317"/>
      <c r="L678" s="317"/>
      <c r="O678" s="311"/>
      <c r="P678" s="311"/>
      <c r="Q678" s="311"/>
      <c r="R678" s="311"/>
      <c r="S678" s="311"/>
      <c r="T678" s="311"/>
      <c r="U678" s="311"/>
      <c r="V678" s="311"/>
      <c r="X678" s="311"/>
      <c r="Y678" s="311"/>
      <c r="Z678" s="311"/>
      <c r="AA678" s="311"/>
      <c r="AB678" s="311"/>
      <c r="AD678" s="311"/>
      <c r="AE678" s="311"/>
      <c r="AF678" s="311"/>
      <c r="AG678" s="311"/>
      <c r="AH678" s="311"/>
      <c r="AI678" s="311"/>
      <c r="AJ678" s="311"/>
      <c r="AK678" s="311"/>
      <c r="AL678" s="311"/>
      <c r="AM678" s="311"/>
      <c r="AN678" s="311"/>
      <c r="AO678" s="311"/>
      <c r="AP678" s="311"/>
      <c r="AQ678" s="311"/>
      <c r="AR678" s="311"/>
      <c r="AS678" s="311"/>
      <c r="AT678" s="311"/>
      <c r="AU678" s="311"/>
      <c r="AV678" s="311"/>
      <c r="AW678" s="311"/>
      <c r="AX678" s="311"/>
      <c r="AY678" s="311"/>
      <c r="AZ678" s="311"/>
      <c r="BA678" s="311"/>
      <c r="BB678" s="311"/>
      <c r="BC678" s="311"/>
      <c r="BD678" s="311"/>
      <c r="BE678" s="311"/>
      <c r="BF678" s="311"/>
      <c r="BG678" s="311"/>
      <c r="BH678" s="311"/>
    </row>
    <row r="679" spans="6:60">
      <c r="F679" s="317"/>
      <c r="G679" s="311"/>
      <c r="H679" s="311"/>
      <c r="K679" s="317"/>
      <c r="L679" s="317"/>
      <c r="O679" s="311"/>
      <c r="P679" s="311"/>
      <c r="Q679" s="311"/>
      <c r="R679" s="311"/>
      <c r="S679" s="311"/>
      <c r="T679" s="311"/>
      <c r="U679" s="311"/>
      <c r="V679" s="311"/>
      <c r="X679" s="311"/>
      <c r="Y679" s="311"/>
      <c r="Z679" s="311"/>
      <c r="AA679" s="311"/>
      <c r="AB679" s="311"/>
      <c r="AD679" s="311"/>
      <c r="AE679" s="311"/>
      <c r="AF679" s="311"/>
      <c r="AG679" s="311"/>
      <c r="AH679" s="311"/>
      <c r="AI679" s="311"/>
      <c r="AJ679" s="311"/>
      <c r="AK679" s="311"/>
      <c r="AL679" s="311"/>
      <c r="AM679" s="311"/>
      <c r="AN679" s="311"/>
      <c r="AO679" s="311"/>
      <c r="AP679" s="311"/>
      <c r="AQ679" s="311"/>
      <c r="AR679" s="311"/>
      <c r="AS679" s="311"/>
      <c r="AT679" s="311"/>
      <c r="AU679" s="311"/>
      <c r="AV679" s="311"/>
      <c r="AW679" s="311"/>
      <c r="AX679" s="311"/>
      <c r="AY679" s="311"/>
      <c r="AZ679" s="311"/>
      <c r="BA679" s="311"/>
      <c r="BB679" s="311"/>
      <c r="BC679" s="311"/>
      <c r="BD679" s="311"/>
      <c r="BE679" s="311"/>
      <c r="BF679" s="311"/>
      <c r="BG679" s="311"/>
      <c r="BH679" s="311"/>
    </row>
    <row r="680" spans="6:60">
      <c r="F680" s="317"/>
      <c r="G680" s="311"/>
      <c r="H680" s="311"/>
      <c r="K680" s="317"/>
      <c r="L680" s="317"/>
      <c r="O680" s="311"/>
      <c r="P680" s="311"/>
      <c r="Q680" s="311"/>
      <c r="R680" s="311"/>
      <c r="S680" s="311"/>
      <c r="T680" s="311"/>
      <c r="U680" s="311"/>
      <c r="V680" s="311"/>
      <c r="X680" s="311"/>
      <c r="Y680" s="311"/>
      <c r="Z680" s="311"/>
      <c r="AA680" s="311"/>
      <c r="AB680" s="311"/>
      <c r="AD680" s="311"/>
      <c r="AE680" s="311"/>
      <c r="AF680" s="311"/>
      <c r="AG680" s="311"/>
      <c r="AH680" s="311"/>
      <c r="AI680" s="311"/>
      <c r="AJ680" s="311"/>
      <c r="AK680" s="311"/>
      <c r="AL680" s="311"/>
      <c r="AM680" s="311"/>
      <c r="AN680" s="311"/>
      <c r="AO680" s="311"/>
      <c r="AP680" s="311"/>
      <c r="AQ680" s="311"/>
      <c r="AR680" s="311"/>
      <c r="AS680" s="311"/>
      <c r="AT680" s="311"/>
      <c r="AU680" s="311"/>
      <c r="AV680" s="311"/>
      <c r="AW680" s="311"/>
      <c r="AX680" s="311"/>
      <c r="AY680" s="311"/>
      <c r="AZ680" s="311"/>
      <c r="BA680" s="311"/>
      <c r="BB680" s="311"/>
      <c r="BC680" s="311"/>
      <c r="BD680" s="311"/>
      <c r="BE680" s="311"/>
      <c r="BF680" s="311"/>
      <c r="BG680" s="311"/>
      <c r="BH680" s="311"/>
    </row>
    <row r="681" spans="6:60">
      <c r="F681" s="317"/>
      <c r="G681" s="311"/>
      <c r="H681" s="311"/>
      <c r="K681" s="317"/>
      <c r="L681" s="317"/>
      <c r="O681" s="311"/>
      <c r="P681" s="311"/>
      <c r="Q681" s="311"/>
      <c r="R681" s="311"/>
      <c r="S681" s="311"/>
      <c r="T681" s="311"/>
      <c r="U681" s="311"/>
      <c r="V681" s="311"/>
      <c r="X681" s="311"/>
      <c r="Y681" s="311"/>
      <c r="Z681" s="311"/>
      <c r="AA681" s="311"/>
      <c r="AB681" s="311"/>
      <c r="AD681" s="311"/>
      <c r="AE681" s="311"/>
      <c r="AF681" s="311"/>
      <c r="AG681" s="311"/>
      <c r="AH681" s="311"/>
      <c r="AI681" s="311"/>
      <c r="AJ681" s="311"/>
      <c r="AK681" s="311"/>
      <c r="AL681" s="311"/>
      <c r="AM681" s="311"/>
      <c r="AN681" s="311"/>
      <c r="AO681" s="311"/>
      <c r="AP681" s="311"/>
      <c r="AQ681" s="311"/>
      <c r="AR681" s="311"/>
      <c r="AS681" s="311"/>
      <c r="AT681" s="311"/>
      <c r="AU681" s="311"/>
      <c r="AV681" s="311"/>
      <c r="AW681" s="311"/>
      <c r="AX681" s="311"/>
      <c r="AY681" s="311"/>
      <c r="AZ681" s="311"/>
      <c r="BA681" s="311"/>
      <c r="BB681" s="311"/>
      <c r="BC681" s="311"/>
      <c r="BD681" s="311"/>
      <c r="BE681" s="311"/>
      <c r="BF681" s="311"/>
      <c r="BG681" s="311"/>
      <c r="BH681" s="311"/>
    </row>
    <row r="682" spans="6:60">
      <c r="F682" s="317"/>
      <c r="G682" s="311"/>
      <c r="H682" s="311"/>
      <c r="K682" s="317"/>
      <c r="L682" s="317"/>
      <c r="O682" s="311"/>
      <c r="P682" s="311"/>
      <c r="Q682" s="311"/>
      <c r="R682" s="311"/>
      <c r="S682" s="311"/>
      <c r="T682" s="311"/>
      <c r="U682" s="311"/>
      <c r="V682" s="311"/>
      <c r="X682" s="311"/>
      <c r="Y682" s="311"/>
      <c r="Z682" s="311"/>
      <c r="AA682" s="311"/>
      <c r="AB682" s="311"/>
      <c r="AD682" s="311"/>
      <c r="AE682" s="311"/>
      <c r="AF682" s="311"/>
      <c r="AG682" s="311"/>
      <c r="AH682" s="311"/>
      <c r="AI682" s="311"/>
      <c r="AJ682" s="311"/>
      <c r="AK682" s="311"/>
      <c r="AL682" s="311"/>
      <c r="AM682" s="311"/>
      <c r="AN682" s="311"/>
      <c r="AO682" s="311"/>
      <c r="AP682" s="311"/>
      <c r="AQ682" s="311"/>
      <c r="AR682" s="311"/>
      <c r="AS682" s="311"/>
      <c r="AT682" s="311"/>
      <c r="AU682" s="311"/>
      <c r="AV682" s="311"/>
      <c r="AW682" s="311"/>
      <c r="AX682" s="311"/>
      <c r="AY682" s="311"/>
      <c r="AZ682" s="311"/>
      <c r="BA682" s="311"/>
      <c r="BB682" s="311"/>
      <c r="BC682" s="311"/>
      <c r="BD682" s="311"/>
      <c r="BE682" s="311"/>
      <c r="BF682" s="311"/>
      <c r="BG682" s="311"/>
      <c r="BH682" s="311"/>
    </row>
    <row r="683" spans="6:60">
      <c r="F683" s="317"/>
      <c r="G683" s="311"/>
      <c r="H683" s="311"/>
      <c r="K683" s="317"/>
      <c r="L683" s="317"/>
      <c r="O683" s="311"/>
      <c r="P683" s="311"/>
      <c r="Q683" s="311"/>
      <c r="R683" s="311"/>
      <c r="S683" s="311"/>
      <c r="T683" s="311"/>
      <c r="U683" s="311"/>
      <c r="V683" s="311"/>
      <c r="X683" s="311"/>
      <c r="Y683" s="311"/>
      <c r="Z683" s="311"/>
      <c r="AA683" s="311"/>
      <c r="AB683" s="311"/>
      <c r="AD683" s="311"/>
      <c r="AE683" s="311"/>
      <c r="AF683" s="311"/>
      <c r="AG683" s="311"/>
      <c r="AH683" s="311"/>
      <c r="AI683" s="311"/>
      <c r="AJ683" s="311"/>
      <c r="AK683" s="311"/>
      <c r="AL683" s="311"/>
      <c r="AM683" s="311"/>
      <c r="AN683" s="311"/>
      <c r="AO683" s="311"/>
      <c r="AP683" s="311"/>
      <c r="AQ683" s="311"/>
      <c r="AR683" s="311"/>
      <c r="AS683" s="311"/>
      <c r="AT683" s="311"/>
      <c r="AU683" s="311"/>
      <c r="AV683" s="311"/>
      <c r="AW683" s="311"/>
      <c r="AX683" s="311"/>
      <c r="AY683" s="311"/>
      <c r="AZ683" s="311"/>
      <c r="BA683" s="311"/>
      <c r="BB683" s="311"/>
      <c r="BC683" s="311"/>
      <c r="BD683" s="311"/>
      <c r="BE683" s="311"/>
      <c r="BF683" s="311"/>
      <c r="BG683" s="311"/>
      <c r="BH683" s="311"/>
    </row>
    <row r="684" spans="6:60">
      <c r="F684" s="317"/>
      <c r="G684" s="311"/>
      <c r="H684" s="311"/>
      <c r="K684" s="317"/>
      <c r="L684" s="317"/>
      <c r="O684" s="311"/>
      <c r="P684" s="311"/>
      <c r="Q684" s="311"/>
      <c r="R684" s="311"/>
      <c r="S684" s="311"/>
      <c r="T684" s="311"/>
      <c r="U684" s="311"/>
      <c r="V684" s="311"/>
      <c r="X684" s="311"/>
      <c r="Y684" s="311"/>
      <c r="Z684" s="311"/>
      <c r="AA684" s="311"/>
      <c r="AB684" s="311"/>
      <c r="AD684" s="311"/>
      <c r="AE684" s="311"/>
      <c r="AF684" s="311"/>
      <c r="AG684" s="311"/>
      <c r="AH684" s="311"/>
      <c r="AI684" s="311"/>
      <c r="AJ684" s="311"/>
      <c r="AK684" s="311"/>
      <c r="AL684" s="311"/>
      <c r="AM684" s="311"/>
      <c r="AN684" s="311"/>
      <c r="AO684" s="311"/>
      <c r="AP684" s="311"/>
      <c r="AQ684" s="311"/>
      <c r="AR684" s="311"/>
      <c r="AS684" s="311"/>
      <c r="AT684" s="311"/>
      <c r="AU684" s="311"/>
      <c r="AV684" s="311"/>
      <c r="AW684" s="311"/>
      <c r="AX684" s="311"/>
      <c r="AY684" s="311"/>
      <c r="AZ684" s="311"/>
      <c r="BA684" s="311"/>
      <c r="BB684" s="311"/>
      <c r="BC684" s="311"/>
      <c r="BD684" s="311"/>
      <c r="BE684" s="311"/>
      <c r="BF684" s="311"/>
      <c r="BG684" s="311"/>
      <c r="BH684" s="311"/>
    </row>
    <row r="685" spans="6:60">
      <c r="F685" s="317"/>
      <c r="G685" s="311"/>
      <c r="H685" s="311"/>
      <c r="K685" s="317"/>
      <c r="L685" s="317"/>
      <c r="O685" s="311"/>
      <c r="P685" s="311"/>
      <c r="Q685" s="311"/>
      <c r="R685" s="311"/>
      <c r="S685" s="311"/>
      <c r="T685" s="311"/>
      <c r="U685" s="311"/>
      <c r="V685" s="311"/>
      <c r="X685" s="311"/>
      <c r="Y685" s="311"/>
      <c r="Z685" s="311"/>
      <c r="AA685" s="311"/>
      <c r="AB685" s="311"/>
      <c r="AD685" s="311"/>
      <c r="AE685" s="311"/>
      <c r="AF685" s="311"/>
      <c r="AG685" s="311"/>
      <c r="AH685" s="311"/>
      <c r="AI685" s="311"/>
      <c r="AJ685" s="311"/>
      <c r="AK685" s="311"/>
      <c r="AL685" s="311"/>
      <c r="AM685" s="311"/>
      <c r="AN685" s="311"/>
      <c r="AO685" s="311"/>
      <c r="AP685" s="311"/>
      <c r="AQ685" s="311"/>
      <c r="AR685" s="311"/>
      <c r="AS685" s="311"/>
      <c r="AT685" s="311"/>
      <c r="AU685" s="311"/>
      <c r="AV685" s="311"/>
      <c r="AW685" s="311"/>
      <c r="AX685" s="311"/>
      <c r="AY685" s="311"/>
      <c r="AZ685" s="311"/>
      <c r="BA685" s="311"/>
      <c r="BB685" s="311"/>
      <c r="BC685" s="311"/>
      <c r="BD685" s="311"/>
      <c r="BE685" s="311"/>
      <c r="BF685" s="311"/>
      <c r="BG685" s="311"/>
      <c r="BH685" s="311"/>
    </row>
    <row r="686" spans="6:60">
      <c r="F686" s="317"/>
      <c r="G686" s="311"/>
      <c r="H686" s="311"/>
      <c r="K686" s="317"/>
      <c r="L686" s="317"/>
      <c r="O686" s="311"/>
      <c r="P686" s="311"/>
      <c r="Q686" s="311"/>
      <c r="R686" s="311"/>
      <c r="S686" s="311"/>
      <c r="T686" s="311"/>
      <c r="U686" s="311"/>
      <c r="V686" s="311"/>
      <c r="X686" s="311"/>
      <c r="Y686" s="311"/>
      <c r="Z686" s="311"/>
      <c r="AA686" s="311"/>
      <c r="AB686" s="311"/>
      <c r="AD686" s="311"/>
      <c r="AE686" s="311"/>
      <c r="AF686" s="311"/>
      <c r="AG686" s="311"/>
      <c r="AH686" s="311"/>
      <c r="AI686" s="311"/>
      <c r="AJ686" s="311"/>
      <c r="AK686" s="311"/>
      <c r="AL686" s="311"/>
      <c r="AM686" s="311"/>
      <c r="AN686" s="311"/>
      <c r="AO686" s="311"/>
      <c r="AP686" s="311"/>
      <c r="AQ686" s="311"/>
      <c r="AR686" s="311"/>
      <c r="AS686" s="311"/>
      <c r="AT686" s="311"/>
      <c r="AU686" s="311"/>
      <c r="AV686" s="311"/>
      <c r="AW686" s="311"/>
      <c r="AX686" s="311"/>
      <c r="AY686" s="311"/>
      <c r="AZ686" s="311"/>
      <c r="BA686" s="311"/>
      <c r="BB686" s="311"/>
      <c r="BC686" s="311"/>
      <c r="BD686" s="311"/>
      <c r="BE686" s="311"/>
      <c r="BF686" s="311"/>
      <c r="BG686" s="311"/>
      <c r="BH686" s="311"/>
    </row>
    <row r="687" spans="6:60">
      <c r="F687" s="317"/>
      <c r="G687" s="311"/>
      <c r="H687" s="311"/>
      <c r="K687" s="317"/>
      <c r="L687" s="317"/>
      <c r="O687" s="311"/>
      <c r="P687" s="311"/>
      <c r="Q687" s="311"/>
      <c r="R687" s="311"/>
      <c r="S687" s="311"/>
      <c r="T687" s="311"/>
      <c r="U687" s="311"/>
      <c r="V687" s="311"/>
      <c r="X687" s="311"/>
      <c r="Y687" s="311"/>
      <c r="Z687" s="311"/>
      <c r="AA687" s="311"/>
      <c r="AB687" s="311"/>
      <c r="AD687" s="311"/>
      <c r="AE687" s="311"/>
      <c r="AF687" s="311"/>
      <c r="AG687" s="311"/>
      <c r="AH687" s="311"/>
      <c r="AI687" s="311"/>
      <c r="AJ687" s="311"/>
      <c r="AK687" s="311"/>
      <c r="AL687" s="311"/>
      <c r="AM687" s="311"/>
      <c r="AN687" s="311"/>
      <c r="AO687" s="311"/>
      <c r="AP687" s="311"/>
      <c r="AQ687" s="311"/>
      <c r="AR687" s="311"/>
      <c r="AS687" s="311"/>
      <c r="AT687" s="311"/>
      <c r="AU687" s="311"/>
      <c r="AV687" s="311"/>
      <c r="AW687" s="311"/>
      <c r="AX687" s="311"/>
      <c r="AY687" s="311"/>
      <c r="AZ687" s="311"/>
      <c r="BA687" s="311"/>
      <c r="BB687" s="311"/>
      <c r="BC687" s="311"/>
      <c r="BD687" s="311"/>
      <c r="BE687" s="311"/>
      <c r="BF687" s="311"/>
      <c r="BG687" s="311"/>
      <c r="BH687" s="311"/>
    </row>
    <row r="688" spans="6:60">
      <c r="F688" s="317"/>
      <c r="G688" s="311"/>
      <c r="H688" s="311"/>
      <c r="K688" s="317"/>
      <c r="L688" s="317"/>
      <c r="O688" s="311"/>
      <c r="P688" s="311"/>
      <c r="Q688" s="311"/>
      <c r="R688" s="311"/>
      <c r="S688" s="311"/>
      <c r="T688" s="311"/>
      <c r="U688" s="311"/>
      <c r="V688" s="311"/>
      <c r="X688" s="311"/>
      <c r="Y688" s="311"/>
      <c r="Z688" s="311"/>
      <c r="AA688" s="311"/>
      <c r="AB688" s="311"/>
      <c r="AD688" s="311"/>
      <c r="AE688" s="311"/>
      <c r="AF688" s="311"/>
      <c r="AG688" s="311"/>
      <c r="AH688" s="311"/>
      <c r="AI688" s="311"/>
      <c r="AJ688" s="311"/>
      <c r="AK688" s="311"/>
      <c r="AL688" s="311"/>
      <c r="AM688" s="311"/>
      <c r="AN688" s="311"/>
      <c r="AO688" s="311"/>
      <c r="AP688" s="311"/>
      <c r="AQ688" s="311"/>
      <c r="AR688" s="311"/>
      <c r="AS688" s="311"/>
      <c r="AT688" s="311"/>
      <c r="AU688" s="311"/>
      <c r="AV688" s="311"/>
      <c r="AW688" s="311"/>
      <c r="AX688" s="311"/>
      <c r="AY688" s="311"/>
      <c r="AZ688" s="311"/>
      <c r="BA688" s="311"/>
      <c r="BB688" s="311"/>
      <c r="BC688" s="311"/>
      <c r="BD688" s="311"/>
      <c r="BE688" s="311"/>
      <c r="BF688" s="311"/>
      <c r="BG688" s="311"/>
      <c r="BH688" s="311"/>
    </row>
    <row r="689" spans="6:60">
      <c r="F689" s="317"/>
      <c r="G689" s="311"/>
      <c r="H689" s="311"/>
      <c r="K689" s="317"/>
      <c r="L689" s="317"/>
      <c r="O689" s="311"/>
      <c r="P689" s="311"/>
      <c r="Q689" s="311"/>
      <c r="R689" s="311"/>
      <c r="S689" s="311"/>
      <c r="T689" s="311"/>
      <c r="U689" s="311"/>
      <c r="V689" s="311"/>
      <c r="X689" s="311"/>
      <c r="Y689" s="311"/>
      <c r="Z689" s="311"/>
      <c r="AA689" s="311"/>
      <c r="AB689" s="311"/>
      <c r="AD689" s="311"/>
      <c r="AE689" s="311"/>
      <c r="AF689" s="311"/>
      <c r="AG689" s="311"/>
      <c r="AH689" s="311"/>
      <c r="AI689" s="311"/>
      <c r="AJ689" s="311"/>
      <c r="AK689" s="311"/>
      <c r="AL689" s="311"/>
      <c r="AM689" s="311"/>
      <c r="AN689" s="311"/>
      <c r="AO689" s="311"/>
      <c r="AP689" s="311"/>
      <c r="AQ689" s="311"/>
      <c r="AR689" s="311"/>
      <c r="AS689" s="311"/>
      <c r="AT689" s="311"/>
      <c r="AU689" s="311"/>
      <c r="AV689" s="311"/>
      <c r="AW689" s="311"/>
      <c r="AX689" s="311"/>
      <c r="AY689" s="311"/>
      <c r="AZ689" s="311"/>
      <c r="BA689" s="311"/>
      <c r="BB689" s="311"/>
      <c r="BC689" s="311"/>
      <c r="BD689" s="311"/>
      <c r="BE689" s="311"/>
      <c r="BF689" s="311"/>
      <c r="BG689" s="311"/>
      <c r="BH689" s="311"/>
    </row>
    <row r="690" spans="6:60">
      <c r="F690" s="317"/>
      <c r="G690" s="311"/>
      <c r="H690" s="311"/>
      <c r="K690" s="317"/>
      <c r="L690" s="317"/>
      <c r="O690" s="311"/>
      <c r="P690" s="311"/>
      <c r="Q690" s="311"/>
      <c r="R690" s="311"/>
      <c r="S690" s="311"/>
      <c r="T690" s="311"/>
      <c r="U690" s="311"/>
      <c r="V690" s="311"/>
      <c r="X690" s="311"/>
      <c r="Y690" s="311"/>
      <c r="Z690" s="311"/>
      <c r="AA690" s="311"/>
      <c r="AB690" s="311"/>
      <c r="AD690" s="311"/>
      <c r="AE690" s="311"/>
      <c r="AF690" s="311"/>
      <c r="AG690" s="311"/>
      <c r="AH690" s="311"/>
      <c r="AI690" s="311"/>
      <c r="AJ690" s="311"/>
      <c r="AK690" s="311"/>
      <c r="AL690" s="311"/>
      <c r="AM690" s="311"/>
      <c r="AN690" s="311"/>
      <c r="AO690" s="311"/>
      <c r="AP690" s="311"/>
      <c r="AQ690" s="311"/>
      <c r="AR690" s="311"/>
      <c r="AS690" s="311"/>
      <c r="AT690" s="311"/>
      <c r="AU690" s="311"/>
      <c r="AV690" s="311"/>
      <c r="AW690" s="311"/>
      <c r="AX690" s="311"/>
      <c r="AY690" s="311"/>
      <c r="AZ690" s="311"/>
      <c r="BA690" s="311"/>
      <c r="BB690" s="311"/>
      <c r="BC690" s="311"/>
      <c r="BD690" s="311"/>
      <c r="BE690" s="311"/>
      <c r="BF690" s="311"/>
      <c r="BG690" s="311"/>
      <c r="BH690" s="311"/>
    </row>
    <row r="691" spans="6:60">
      <c r="F691" s="317"/>
      <c r="G691" s="311"/>
      <c r="H691" s="311"/>
      <c r="K691" s="317"/>
      <c r="L691" s="317"/>
      <c r="O691" s="311"/>
      <c r="P691" s="311"/>
      <c r="Q691" s="311"/>
      <c r="R691" s="311"/>
      <c r="S691" s="311"/>
      <c r="T691" s="311"/>
      <c r="U691" s="311"/>
      <c r="V691" s="311"/>
      <c r="X691" s="311"/>
      <c r="Y691" s="311"/>
      <c r="Z691" s="311"/>
      <c r="AA691" s="311"/>
      <c r="AB691" s="311"/>
      <c r="AD691" s="311"/>
      <c r="AE691" s="311"/>
      <c r="AF691" s="311"/>
      <c r="AG691" s="311"/>
      <c r="AH691" s="311"/>
      <c r="AI691" s="311"/>
      <c r="AJ691" s="311"/>
      <c r="AK691" s="311"/>
      <c r="AL691" s="311"/>
      <c r="AM691" s="311"/>
      <c r="AN691" s="311"/>
      <c r="AO691" s="311"/>
      <c r="AP691" s="311"/>
      <c r="AQ691" s="311"/>
      <c r="AR691" s="311"/>
      <c r="AS691" s="311"/>
      <c r="AT691" s="311"/>
      <c r="AU691" s="311"/>
      <c r="AV691" s="311"/>
      <c r="AW691" s="311"/>
      <c r="AX691" s="311"/>
      <c r="AY691" s="311"/>
      <c r="AZ691" s="311"/>
      <c r="BA691" s="311"/>
      <c r="BB691" s="311"/>
      <c r="BC691" s="311"/>
      <c r="BD691" s="311"/>
      <c r="BE691" s="311"/>
      <c r="BF691" s="311"/>
      <c r="BG691" s="311"/>
      <c r="BH691" s="311"/>
    </row>
    <row r="692" spans="6:60">
      <c r="F692" s="317"/>
      <c r="G692" s="311"/>
      <c r="H692" s="311"/>
      <c r="K692" s="317"/>
      <c r="L692" s="317"/>
      <c r="O692" s="311"/>
      <c r="P692" s="311"/>
      <c r="Q692" s="311"/>
      <c r="R692" s="311"/>
      <c r="S692" s="311"/>
      <c r="T692" s="311"/>
      <c r="U692" s="311"/>
      <c r="V692" s="311"/>
      <c r="X692" s="311"/>
      <c r="Y692" s="311"/>
      <c r="Z692" s="311"/>
      <c r="AA692" s="311"/>
      <c r="AB692" s="311"/>
      <c r="AD692" s="311"/>
      <c r="AE692" s="311"/>
      <c r="AF692" s="311"/>
      <c r="AG692" s="311"/>
      <c r="AH692" s="311"/>
      <c r="AI692" s="311"/>
      <c r="AJ692" s="311"/>
      <c r="AK692" s="311"/>
      <c r="AL692" s="311"/>
      <c r="AM692" s="311"/>
      <c r="AN692" s="311"/>
      <c r="AO692" s="311"/>
      <c r="AP692" s="311"/>
      <c r="AQ692" s="311"/>
      <c r="AR692" s="311"/>
      <c r="AS692" s="311"/>
      <c r="AT692" s="311"/>
      <c r="AU692" s="311"/>
      <c r="AV692" s="311"/>
      <c r="AW692" s="311"/>
      <c r="AX692" s="311"/>
      <c r="AY692" s="311"/>
      <c r="AZ692" s="311"/>
      <c r="BA692" s="311"/>
      <c r="BB692" s="311"/>
      <c r="BC692" s="311"/>
      <c r="BD692" s="311"/>
      <c r="BE692" s="311"/>
      <c r="BF692" s="311"/>
      <c r="BG692" s="311"/>
      <c r="BH692" s="311"/>
    </row>
    <row r="693" spans="6:60">
      <c r="F693" s="317"/>
      <c r="G693" s="311"/>
      <c r="H693" s="311"/>
      <c r="K693" s="317"/>
      <c r="L693" s="317"/>
      <c r="O693" s="311"/>
      <c r="P693" s="311"/>
      <c r="Q693" s="311"/>
      <c r="R693" s="311"/>
      <c r="S693" s="311"/>
      <c r="T693" s="311"/>
      <c r="U693" s="311"/>
      <c r="V693" s="311"/>
      <c r="X693" s="311"/>
      <c r="Y693" s="311"/>
      <c r="Z693" s="311"/>
      <c r="AA693" s="311"/>
      <c r="AB693" s="311"/>
      <c r="AD693" s="311"/>
      <c r="AE693" s="311"/>
      <c r="AF693" s="311"/>
      <c r="AG693" s="311"/>
      <c r="AH693" s="311"/>
      <c r="AI693" s="311"/>
      <c r="AJ693" s="311"/>
      <c r="AK693" s="311"/>
      <c r="AL693" s="311"/>
      <c r="AM693" s="311"/>
      <c r="AN693" s="311"/>
      <c r="AO693" s="311"/>
      <c r="AP693" s="311"/>
      <c r="AQ693" s="311"/>
      <c r="AR693" s="311"/>
      <c r="AS693" s="311"/>
      <c r="AT693" s="311"/>
      <c r="AU693" s="311"/>
      <c r="AV693" s="311"/>
      <c r="AW693" s="311"/>
      <c r="AX693" s="311"/>
      <c r="AY693" s="311"/>
      <c r="AZ693" s="311"/>
      <c r="BA693" s="311"/>
      <c r="BB693" s="311"/>
      <c r="BC693" s="311"/>
      <c r="BD693" s="311"/>
      <c r="BE693" s="311"/>
      <c r="BF693" s="311"/>
      <c r="BG693" s="311"/>
      <c r="BH693" s="311"/>
    </row>
    <row r="694" spans="6:60">
      <c r="F694" s="317"/>
      <c r="G694" s="311"/>
      <c r="H694" s="311"/>
      <c r="K694" s="317"/>
      <c r="L694" s="317"/>
      <c r="O694" s="311"/>
      <c r="P694" s="311"/>
      <c r="Q694" s="311"/>
      <c r="R694" s="311"/>
      <c r="S694" s="311"/>
      <c r="T694" s="311"/>
      <c r="U694" s="311"/>
      <c r="V694" s="311"/>
      <c r="X694" s="311"/>
      <c r="Y694" s="311"/>
      <c r="Z694" s="311"/>
      <c r="AA694" s="311"/>
      <c r="AB694" s="311"/>
      <c r="AD694" s="311"/>
      <c r="AE694" s="311"/>
      <c r="AF694" s="311"/>
      <c r="AG694" s="311"/>
      <c r="AH694" s="311"/>
      <c r="AI694" s="311"/>
      <c r="AJ694" s="311"/>
      <c r="AK694" s="311"/>
      <c r="AL694" s="311"/>
      <c r="AM694" s="311"/>
      <c r="AN694" s="311"/>
      <c r="AO694" s="311"/>
      <c r="AP694" s="311"/>
      <c r="AQ694" s="311"/>
      <c r="AR694" s="311"/>
      <c r="AS694" s="311"/>
      <c r="AT694" s="311"/>
      <c r="AU694" s="311"/>
      <c r="AV694" s="311"/>
      <c r="AW694" s="311"/>
      <c r="AX694" s="311"/>
      <c r="AY694" s="311"/>
      <c r="AZ694" s="311"/>
      <c r="BA694" s="311"/>
      <c r="BB694" s="311"/>
      <c r="BC694" s="311"/>
      <c r="BD694" s="311"/>
      <c r="BE694" s="311"/>
      <c r="BF694" s="311"/>
      <c r="BG694" s="311"/>
      <c r="BH694" s="311"/>
    </row>
    <row r="695" spans="6:60">
      <c r="F695" s="317"/>
      <c r="G695" s="311"/>
      <c r="H695" s="311"/>
      <c r="K695" s="317"/>
      <c r="L695" s="317"/>
      <c r="O695" s="311"/>
      <c r="P695" s="311"/>
      <c r="Q695" s="311"/>
      <c r="R695" s="311"/>
      <c r="S695" s="311"/>
      <c r="T695" s="311"/>
      <c r="U695" s="311"/>
      <c r="V695" s="311"/>
      <c r="X695" s="311"/>
      <c r="Y695" s="311"/>
      <c r="Z695" s="311"/>
      <c r="AA695" s="311"/>
      <c r="AB695" s="311"/>
      <c r="AD695" s="311"/>
      <c r="AE695" s="311"/>
      <c r="AF695" s="311"/>
      <c r="AG695" s="311"/>
      <c r="AH695" s="311"/>
      <c r="AI695" s="311"/>
      <c r="AJ695" s="311"/>
      <c r="AK695" s="311"/>
      <c r="AL695" s="311"/>
      <c r="AM695" s="311"/>
      <c r="AN695" s="311"/>
      <c r="AO695" s="311"/>
      <c r="AP695" s="311"/>
      <c r="AQ695" s="311"/>
      <c r="AR695" s="311"/>
      <c r="AS695" s="311"/>
      <c r="AT695" s="311"/>
      <c r="AU695" s="311"/>
      <c r="AV695" s="311"/>
      <c r="AW695" s="311"/>
      <c r="AX695" s="311"/>
      <c r="AY695" s="311"/>
      <c r="AZ695" s="311"/>
      <c r="BA695" s="311"/>
      <c r="BB695" s="311"/>
      <c r="BC695" s="311"/>
      <c r="BD695" s="311"/>
      <c r="BE695" s="311"/>
      <c r="BF695" s="311"/>
      <c r="BG695" s="311"/>
      <c r="BH695" s="311"/>
    </row>
    <row r="696" spans="6:60">
      <c r="F696" s="317"/>
      <c r="G696" s="311"/>
      <c r="H696" s="311"/>
      <c r="K696" s="317"/>
      <c r="L696" s="317"/>
      <c r="O696" s="311"/>
      <c r="P696" s="311"/>
      <c r="Q696" s="311"/>
      <c r="R696" s="311"/>
      <c r="S696" s="311"/>
      <c r="T696" s="311"/>
      <c r="U696" s="311"/>
      <c r="V696" s="311"/>
      <c r="X696" s="311"/>
      <c r="Y696" s="311"/>
      <c r="Z696" s="311"/>
      <c r="AA696" s="311"/>
      <c r="AB696" s="311"/>
      <c r="AD696" s="311"/>
      <c r="AE696" s="311"/>
      <c r="AF696" s="311"/>
      <c r="AG696" s="311"/>
      <c r="AH696" s="311"/>
      <c r="AI696" s="311"/>
      <c r="AJ696" s="311"/>
      <c r="AK696" s="311"/>
      <c r="AL696" s="311"/>
      <c r="AM696" s="311"/>
      <c r="AN696" s="311"/>
      <c r="AO696" s="311"/>
      <c r="AP696" s="311"/>
      <c r="AQ696" s="311"/>
      <c r="AR696" s="311"/>
      <c r="AS696" s="311"/>
      <c r="AT696" s="311"/>
      <c r="AU696" s="311"/>
      <c r="AV696" s="311"/>
      <c r="AW696" s="311"/>
      <c r="AX696" s="311"/>
      <c r="AY696" s="311"/>
      <c r="AZ696" s="311"/>
      <c r="BA696" s="311"/>
      <c r="BB696" s="311"/>
      <c r="BC696" s="311"/>
      <c r="BD696" s="311"/>
      <c r="BE696" s="311"/>
      <c r="BF696" s="311"/>
      <c r="BG696" s="311"/>
      <c r="BH696" s="311"/>
    </row>
    <row r="697" spans="6:60">
      <c r="F697" s="317"/>
      <c r="G697" s="311"/>
      <c r="H697" s="311"/>
      <c r="K697" s="317"/>
      <c r="L697" s="317"/>
      <c r="O697" s="311"/>
      <c r="P697" s="311"/>
      <c r="Q697" s="311"/>
      <c r="R697" s="311"/>
      <c r="S697" s="311"/>
      <c r="T697" s="311"/>
      <c r="U697" s="311"/>
      <c r="V697" s="311"/>
      <c r="X697" s="311"/>
      <c r="Y697" s="311"/>
      <c r="Z697" s="311"/>
      <c r="AA697" s="311"/>
      <c r="AB697" s="311"/>
      <c r="AD697" s="311"/>
      <c r="AE697" s="311"/>
      <c r="AF697" s="311"/>
      <c r="AG697" s="311"/>
      <c r="AH697" s="311"/>
      <c r="AI697" s="311"/>
      <c r="AJ697" s="311"/>
      <c r="AK697" s="311"/>
      <c r="AL697" s="311"/>
      <c r="AM697" s="311"/>
      <c r="AN697" s="311"/>
      <c r="AO697" s="311"/>
      <c r="AP697" s="311"/>
      <c r="AQ697" s="311"/>
      <c r="AR697" s="311"/>
      <c r="AS697" s="311"/>
      <c r="AT697" s="311"/>
      <c r="AU697" s="311"/>
      <c r="AV697" s="311"/>
      <c r="AW697" s="311"/>
      <c r="AX697" s="311"/>
      <c r="AY697" s="311"/>
      <c r="AZ697" s="311"/>
      <c r="BA697" s="311"/>
      <c r="BB697" s="311"/>
      <c r="BC697" s="311"/>
      <c r="BD697" s="311"/>
      <c r="BE697" s="311"/>
      <c r="BF697" s="311"/>
      <c r="BG697" s="311"/>
      <c r="BH697" s="311"/>
    </row>
    <row r="698" spans="6:60">
      <c r="F698" s="317"/>
      <c r="G698" s="311"/>
      <c r="H698" s="311"/>
      <c r="K698" s="317"/>
      <c r="L698" s="317"/>
      <c r="O698" s="311"/>
      <c r="P698" s="311"/>
      <c r="Q698" s="311"/>
      <c r="R698" s="311"/>
      <c r="S698" s="311"/>
      <c r="T698" s="311"/>
      <c r="U698" s="311"/>
      <c r="V698" s="311"/>
      <c r="X698" s="311"/>
      <c r="Y698" s="311"/>
      <c r="Z698" s="311"/>
      <c r="AA698" s="311"/>
      <c r="AB698" s="311"/>
      <c r="AD698" s="311"/>
      <c r="AE698" s="311"/>
      <c r="AF698" s="311"/>
      <c r="AG698" s="311"/>
      <c r="AH698" s="311"/>
      <c r="AI698" s="311"/>
      <c r="AJ698" s="311"/>
      <c r="AK698" s="311"/>
      <c r="AL698" s="311"/>
      <c r="AM698" s="311"/>
      <c r="AN698" s="311"/>
      <c r="AO698" s="311"/>
      <c r="AP698" s="311"/>
      <c r="AQ698" s="311"/>
      <c r="AR698" s="311"/>
      <c r="AS698" s="311"/>
      <c r="AT698" s="311"/>
      <c r="AU698" s="311"/>
      <c r="AV698" s="311"/>
      <c r="AW698" s="311"/>
      <c r="AX698" s="311"/>
      <c r="AY698" s="311"/>
      <c r="AZ698" s="311"/>
      <c r="BA698" s="311"/>
      <c r="BB698" s="311"/>
      <c r="BC698" s="311"/>
      <c r="BD698" s="311"/>
      <c r="BE698" s="311"/>
      <c r="BF698" s="311"/>
      <c r="BG698" s="311"/>
      <c r="BH698" s="311"/>
    </row>
    <row r="699" spans="6:60">
      <c r="F699" s="317"/>
      <c r="G699" s="311"/>
      <c r="H699" s="311"/>
      <c r="K699" s="317"/>
      <c r="L699" s="317"/>
      <c r="O699" s="311"/>
      <c r="P699" s="311"/>
      <c r="Q699" s="311"/>
      <c r="R699" s="311"/>
      <c r="S699" s="311"/>
      <c r="T699" s="311"/>
      <c r="U699" s="311"/>
      <c r="V699" s="311"/>
      <c r="X699" s="311"/>
      <c r="Y699" s="311"/>
      <c r="Z699" s="311"/>
      <c r="AA699" s="311"/>
      <c r="AB699" s="311"/>
      <c r="AD699" s="311"/>
      <c r="AE699" s="311"/>
      <c r="AF699" s="311"/>
      <c r="AG699" s="311"/>
      <c r="AH699" s="311"/>
      <c r="AI699" s="311"/>
      <c r="AJ699" s="311"/>
      <c r="AK699" s="311"/>
      <c r="AL699" s="311"/>
      <c r="AM699" s="311"/>
      <c r="AN699" s="311"/>
      <c r="AO699" s="311"/>
      <c r="AP699" s="311"/>
      <c r="AQ699" s="311"/>
      <c r="AR699" s="311"/>
      <c r="AS699" s="311"/>
      <c r="AT699" s="311"/>
      <c r="AU699" s="311"/>
      <c r="AV699" s="311"/>
      <c r="AW699" s="311"/>
      <c r="AX699" s="311"/>
      <c r="AY699" s="311"/>
      <c r="AZ699" s="311"/>
      <c r="BA699" s="311"/>
      <c r="BB699" s="311"/>
      <c r="BC699" s="311"/>
      <c r="BD699" s="311"/>
      <c r="BE699" s="311"/>
      <c r="BF699" s="311"/>
      <c r="BG699" s="311"/>
      <c r="BH699" s="311"/>
    </row>
    <row r="700" spans="6:60">
      <c r="F700" s="317"/>
      <c r="G700" s="311"/>
      <c r="H700" s="311"/>
      <c r="K700" s="317"/>
      <c r="L700" s="317"/>
      <c r="O700" s="311"/>
      <c r="P700" s="311"/>
      <c r="Q700" s="311"/>
      <c r="R700" s="311"/>
      <c r="S700" s="311"/>
      <c r="T700" s="311"/>
      <c r="U700" s="311"/>
      <c r="V700" s="311"/>
      <c r="X700" s="311"/>
      <c r="Y700" s="311"/>
      <c r="Z700" s="311"/>
      <c r="AA700" s="311"/>
      <c r="AB700" s="311"/>
      <c r="AD700" s="311"/>
      <c r="AE700" s="311"/>
      <c r="AF700" s="311"/>
      <c r="AG700" s="311"/>
      <c r="AH700" s="311"/>
      <c r="AI700" s="311"/>
      <c r="AJ700" s="311"/>
      <c r="AK700" s="311"/>
      <c r="AL700" s="311"/>
      <c r="AM700" s="311"/>
      <c r="AN700" s="311"/>
      <c r="AO700" s="311"/>
      <c r="AP700" s="311"/>
      <c r="AQ700" s="311"/>
      <c r="AR700" s="311"/>
      <c r="AS700" s="311"/>
      <c r="AT700" s="311"/>
      <c r="AU700" s="311"/>
      <c r="AV700" s="311"/>
      <c r="AW700" s="311"/>
      <c r="AX700" s="311"/>
      <c r="AY700" s="311"/>
      <c r="AZ700" s="311"/>
      <c r="BA700" s="311"/>
      <c r="BB700" s="311"/>
      <c r="BC700" s="311"/>
      <c r="BD700" s="311"/>
      <c r="BE700" s="311"/>
      <c r="BF700" s="311"/>
      <c r="BG700" s="311"/>
      <c r="BH700" s="311"/>
    </row>
    <row r="701" spans="6:60">
      <c r="F701" s="317"/>
      <c r="G701" s="311"/>
      <c r="H701" s="311"/>
      <c r="K701" s="317"/>
      <c r="L701" s="317"/>
      <c r="O701" s="311"/>
      <c r="P701" s="311"/>
      <c r="Q701" s="311"/>
      <c r="R701" s="311"/>
      <c r="S701" s="311"/>
      <c r="T701" s="311"/>
      <c r="U701" s="311"/>
      <c r="V701" s="311"/>
      <c r="X701" s="311"/>
      <c r="Y701" s="311"/>
      <c r="Z701" s="311"/>
      <c r="AA701" s="311"/>
      <c r="AB701" s="311"/>
      <c r="AD701" s="311"/>
      <c r="AE701" s="311"/>
      <c r="AF701" s="311"/>
      <c r="AG701" s="311"/>
      <c r="AH701" s="311"/>
      <c r="AI701" s="311"/>
      <c r="AJ701" s="311"/>
      <c r="AK701" s="311"/>
      <c r="AL701" s="311"/>
      <c r="AM701" s="311"/>
      <c r="AN701" s="311"/>
      <c r="AO701" s="311"/>
      <c r="AP701" s="311"/>
      <c r="AQ701" s="311"/>
      <c r="AR701" s="311"/>
      <c r="AS701" s="311"/>
      <c r="AT701" s="311"/>
      <c r="AU701" s="311"/>
      <c r="AV701" s="311"/>
      <c r="AW701" s="311"/>
      <c r="AX701" s="311"/>
      <c r="AY701" s="311"/>
      <c r="AZ701" s="311"/>
      <c r="BA701" s="311"/>
      <c r="BB701" s="311"/>
      <c r="BC701" s="311"/>
      <c r="BD701" s="311"/>
      <c r="BE701" s="311"/>
      <c r="BF701" s="311"/>
      <c r="BG701" s="311"/>
      <c r="BH701" s="311"/>
    </row>
    <row r="702" spans="6:60">
      <c r="F702" s="317"/>
      <c r="G702" s="311"/>
      <c r="H702" s="311"/>
      <c r="K702" s="317"/>
      <c r="L702" s="317"/>
      <c r="O702" s="311"/>
      <c r="P702" s="311"/>
      <c r="Q702" s="311"/>
      <c r="R702" s="311"/>
      <c r="S702" s="311"/>
      <c r="T702" s="311"/>
      <c r="U702" s="311"/>
      <c r="V702" s="311"/>
      <c r="X702" s="311"/>
      <c r="Y702" s="311"/>
      <c r="Z702" s="311"/>
      <c r="AA702" s="311"/>
      <c r="AB702" s="311"/>
      <c r="AD702" s="311"/>
      <c r="AE702" s="311"/>
      <c r="AF702" s="311"/>
      <c r="AG702" s="311"/>
      <c r="AH702" s="311"/>
      <c r="AI702" s="311"/>
      <c r="AJ702" s="311"/>
      <c r="AK702" s="311"/>
      <c r="AL702" s="311"/>
      <c r="AM702" s="311"/>
      <c r="AN702" s="311"/>
      <c r="AO702" s="311"/>
      <c r="AP702" s="311"/>
      <c r="AQ702" s="311"/>
      <c r="AR702" s="311"/>
      <c r="AS702" s="311"/>
      <c r="AT702" s="311"/>
      <c r="AU702" s="311"/>
      <c r="AV702" s="311"/>
      <c r="AW702" s="311"/>
      <c r="AX702" s="311"/>
      <c r="AY702" s="311"/>
      <c r="AZ702" s="311"/>
      <c r="BA702" s="311"/>
      <c r="BB702" s="311"/>
      <c r="BC702" s="311"/>
      <c r="BD702" s="311"/>
      <c r="BE702" s="311"/>
      <c r="BF702" s="311"/>
      <c r="BG702" s="311"/>
      <c r="BH702" s="311"/>
    </row>
    <row r="703" spans="6:60">
      <c r="F703" s="317"/>
      <c r="G703" s="311"/>
      <c r="H703" s="311"/>
      <c r="K703" s="317"/>
      <c r="L703" s="317"/>
      <c r="O703" s="311"/>
      <c r="P703" s="311"/>
      <c r="Q703" s="311"/>
      <c r="R703" s="311"/>
      <c r="S703" s="311"/>
      <c r="T703" s="311"/>
      <c r="U703" s="311"/>
      <c r="V703" s="311"/>
      <c r="X703" s="311"/>
      <c r="Y703" s="311"/>
      <c r="Z703" s="311"/>
      <c r="AA703" s="311"/>
      <c r="AB703" s="311"/>
      <c r="AD703" s="311"/>
      <c r="AE703" s="311"/>
      <c r="AF703" s="311"/>
      <c r="AG703" s="311"/>
      <c r="AH703" s="311"/>
      <c r="AI703" s="311"/>
      <c r="AJ703" s="311"/>
      <c r="AK703" s="311"/>
      <c r="AL703" s="311"/>
      <c r="AM703" s="311"/>
      <c r="AN703" s="311"/>
      <c r="AO703" s="311"/>
      <c r="AP703" s="311"/>
      <c r="AQ703" s="311"/>
      <c r="AR703" s="311"/>
      <c r="AS703" s="311"/>
      <c r="AT703" s="311"/>
      <c r="AU703" s="311"/>
      <c r="AV703" s="311"/>
      <c r="AW703" s="311"/>
      <c r="AX703" s="311"/>
      <c r="AY703" s="311"/>
      <c r="AZ703" s="311"/>
      <c r="BA703" s="311"/>
      <c r="BB703" s="311"/>
      <c r="BC703" s="311"/>
      <c r="BD703" s="311"/>
      <c r="BE703" s="311"/>
      <c r="BF703" s="311"/>
      <c r="BG703" s="311"/>
      <c r="BH703" s="311"/>
    </row>
    <row r="704" spans="6:60">
      <c r="F704" s="317"/>
      <c r="G704" s="311"/>
      <c r="H704" s="311"/>
      <c r="K704" s="317"/>
      <c r="L704" s="317"/>
      <c r="O704" s="311"/>
      <c r="P704" s="311"/>
      <c r="Q704" s="311"/>
      <c r="R704" s="311"/>
      <c r="S704" s="311"/>
      <c r="T704" s="311"/>
      <c r="U704" s="311"/>
      <c r="V704" s="311"/>
      <c r="X704" s="311"/>
      <c r="Y704" s="311"/>
      <c r="Z704" s="311"/>
      <c r="AA704" s="311"/>
      <c r="AB704" s="311"/>
      <c r="AD704" s="311"/>
      <c r="AE704" s="311"/>
      <c r="AF704" s="311"/>
      <c r="AG704" s="311"/>
      <c r="AH704" s="311"/>
      <c r="AI704" s="311"/>
      <c r="AJ704" s="311"/>
      <c r="AK704" s="311"/>
      <c r="AL704" s="311"/>
      <c r="AM704" s="311"/>
      <c r="AN704" s="311"/>
      <c r="AO704" s="311"/>
      <c r="AP704" s="311"/>
      <c r="AQ704" s="311"/>
      <c r="AR704" s="311"/>
      <c r="AS704" s="311"/>
      <c r="AT704" s="311"/>
      <c r="AU704" s="311"/>
      <c r="AV704" s="311"/>
      <c r="AW704" s="311"/>
      <c r="AX704" s="311"/>
      <c r="AY704" s="311"/>
      <c r="AZ704" s="311"/>
      <c r="BA704" s="311"/>
      <c r="BB704" s="311"/>
      <c r="BC704" s="311"/>
      <c r="BD704" s="311"/>
      <c r="BE704" s="311"/>
      <c r="BF704" s="311"/>
      <c r="BG704" s="311"/>
      <c r="BH704" s="311"/>
    </row>
    <row r="705" spans="6:60">
      <c r="F705" s="317"/>
      <c r="G705" s="311"/>
      <c r="H705" s="311"/>
      <c r="K705" s="317"/>
      <c r="L705" s="317"/>
      <c r="O705" s="311"/>
      <c r="P705" s="311"/>
      <c r="Q705" s="311"/>
      <c r="R705" s="311"/>
      <c r="S705" s="311"/>
      <c r="T705" s="311"/>
      <c r="U705" s="311"/>
      <c r="V705" s="311"/>
      <c r="X705" s="311"/>
      <c r="Y705" s="311"/>
      <c r="Z705" s="311"/>
      <c r="AA705" s="311"/>
      <c r="AB705" s="311"/>
      <c r="AD705" s="311"/>
      <c r="AE705" s="311"/>
      <c r="AF705" s="311"/>
      <c r="AG705" s="311"/>
      <c r="AH705" s="311"/>
      <c r="AI705" s="311"/>
      <c r="AJ705" s="311"/>
      <c r="AK705" s="311"/>
      <c r="AL705" s="311"/>
      <c r="AM705" s="311"/>
      <c r="AN705" s="311"/>
      <c r="AO705" s="311"/>
      <c r="AP705" s="311"/>
      <c r="AQ705" s="311"/>
      <c r="AR705" s="311"/>
      <c r="AS705" s="311"/>
      <c r="AT705" s="311"/>
      <c r="AU705" s="311"/>
      <c r="AV705" s="311"/>
      <c r="AW705" s="311"/>
      <c r="AX705" s="311"/>
      <c r="AY705" s="311"/>
      <c r="AZ705" s="311"/>
      <c r="BA705" s="311"/>
      <c r="BB705" s="311"/>
      <c r="BC705" s="311"/>
      <c r="BD705" s="311"/>
      <c r="BE705" s="311"/>
      <c r="BF705" s="311"/>
      <c r="BG705" s="311"/>
      <c r="BH705" s="311"/>
    </row>
    <row r="706" spans="6:60">
      <c r="F706" s="317"/>
      <c r="G706" s="311"/>
      <c r="H706" s="311"/>
      <c r="K706" s="317"/>
      <c r="L706" s="317"/>
      <c r="O706" s="311"/>
      <c r="P706" s="311"/>
      <c r="Q706" s="311"/>
      <c r="R706" s="311"/>
      <c r="S706" s="311"/>
      <c r="T706" s="311"/>
      <c r="U706" s="311"/>
      <c r="V706" s="311"/>
      <c r="X706" s="311"/>
      <c r="Y706" s="311"/>
      <c r="Z706" s="311"/>
      <c r="AA706" s="311"/>
      <c r="AB706" s="311"/>
      <c r="AD706" s="311"/>
      <c r="AE706" s="311"/>
      <c r="AF706" s="311"/>
      <c r="AG706" s="311"/>
      <c r="AH706" s="311"/>
      <c r="AI706" s="311"/>
      <c r="AJ706" s="311"/>
      <c r="AK706" s="311"/>
      <c r="AL706" s="311"/>
      <c r="AM706" s="311"/>
      <c r="AN706" s="311"/>
      <c r="AO706" s="311"/>
      <c r="AP706" s="311"/>
      <c r="AQ706" s="311"/>
      <c r="AR706" s="311"/>
      <c r="AS706" s="311"/>
      <c r="AT706" s="311"/>
      <c r="AU706" s="311"/>
      <c r="AV706" s="311"/>
      <c r="AW706" s="311"/>
      <c r="AX706" s="311"/>
      <c r="AY706" s="311"/>
      <c r="AZ706" s="311"/>
      <c r="BA706" s="311"/>
      <c r="BB706" s="311"/>
      <c r="BC706" s="311"/>
      <c r="BD706" s="311"/>
      <c r="BE706" s="311"/>
      <c r="BF706" s="311"/>
      <c r="BG706" s="311"/>
      <c r="BH706" s="311"/>
    </row>
    <row r="707" spans="6:60">
      <c r="F707" s="317"/>
      <c r="G707" s="311"/>
      <c r="H707" s="311"/>
      <c r="K707" s="317"/>
      <c r="L707" s="317"/>
      <c r="O707" s="311"/>
      <c r="P707" s="311"/>
      <c r="Q707" s="311"/>
      <c r="R707" s="311"/>
      <c r="S707" s="311"/>
      <c r="T707" s="311"/>
      <c r="U707" s="311"/>
      <c r="V707" s="311"/>
      <c r="X707" s="311"/>
      <c r="Y707" s="311"/>
      <c r="Z707" s="311"/>
      <c r="AA707" s="311"/>
      <c r="AB707" s="311"/>
      <c r="AD707" s="311"/>
      <c r="AE707" s="311"/>
      <c r="AF707" s="311"/>
      <c r="AG707" s="311"/>
      <c r="AH707" s="311"/>
      <c r="AI707" s="311"/>
      <c r="AJ707" s="311"/>
      <c r="AK707" s="311"/>
      <c r="AL707" s="311"/>
      <c r="AM707" s="311"/>
      <c r="AN707" s="311"/>
      <c r="AO707" s="311"/>
      <c r="AP707" s="311"/>
      <c r="AQ707" s="311"/>
      <c r="AR707" s="311"/>
      <c r="AS707" s="311"/>
      <c r="AT707" s="311"/>
      <c r="AU707" s="311"/>
      <c r="AV707" s="311"/>
      <c r="AW707" s="311"/>
      <c r="AX707" s="311"/>
      <c r="AY707" s="311"/>
      <c r="AZ707" s="311"/>
      <c r="BA707" s="311"/>
      <c r="BB707" s="311"/>
      <c r="BC707" s="311"/>
      <c r="BD707" s="311"/>
      <c r="BE707" s="311"/>
      <c r="BF707" s="311"/>
      <c r="BG707" s="311"/>
      <c r="BH707" s="311"/>
    </row>
    <row r="708" spans="6:60">
      <c r="F708" s="317"/>
      <c r="G708" s="311"/>
      <c r="H708" s="311"/>
      <c r="K708" s="317"/>
      <c r="L708" s="317"/>
      <c r="O708" s="311"/>
      <c r="P708" s="311"/>
      <c r="Q708" s="311"/>
      <c r="R708" s="311"/>
      <c r="S708" s="311"/>
      <c r="T708" s="311"/>
      <c r="U708" s="311"/>
      <c r="V708" s="311"/>
      <c r="X708" s="311"/>
      <c r="Y708" s="311"/>
      <c r="Z708" s="311"/>
      <c r="AA708" s="311"/>
      <c r="AB708" s="311"/>
      <c r="AD708" s="311"/>
      <c r="AE708" s="311"/>
      <c r="AF708" s="311"/>
      <c r="AG708" s="311"/>
      <c r="AH708" s="311"/>
      <c r="AI708" s="311"/>
      <c r="AJ708" s="311"/>
      <c r="AK708" s="311"/>
      <c r="AL708" s="311"/>
      <c r="AM708" s="311"/>
      <c r="AN708" s="311"/>
      <c r="AO708" s="311"/>
      <c r="AP708" s="311"/>
      <c r="AQ708" s="311"/>
      <c r="AR708" s="311"/>
      <c r="AS708" s="311"/>
      <c r="AT708" s="311"/>
      <c r="AU708" s="311"/>
      <c r="AV708" s="311"/>
      <c r="AW708" s="311"/>
      <c r="AX708" s="311"/>
      <c r="AY708" s="311"/>
      <c r="AZ708" s="311"/>
      <c r="BA708" s="311"/>
      <c r="BB708" s="311"/>
      <c r="BC708" s="311"/>
      <c r="BD708" s="311"/>
      <c r="BE708" s="311"/>
      <c r="BF708" s="311"/>
      <c r="BG708" s="311"/>
      <c r="BH708" s="311"/>
    </row>
    <row r="709" spans="6:60">
      <c r="F709" s="317"/>
      <c r="G709" s="311"/>
      <c r="H709" s="311"/>
      <c r="K709" s="317"/>
      <c r="L709" s="317"/>
      <c r="O709" s="311"/>
      <c r="P709" s="311"/>
      <c r="Q709" s="311"/>
      <c r="R709" s="311"/>
      <c r="S709" s="311"/>
      <c r="T709" s="311"/>
      <c r="U709" s="311"/>
      <c r="V709" s="311"/>
      <c r="X709" s="311"/>
      <c r="Y709" s="311"/>
      <c r="Z709" s="311"/>
      <c r="AA709" s="311"/>
      <c r="AB709" s="311"/>
      <c r="AD709" s="311"/>
      <c r="AE709" s="311"/>
      <c r="AF709" s="311"/>
      <c r="AG709" s="311"/>
      <c r="AH709" s="311"/>
      <c r="AI709" s="311"/>
      <c r="AJ709" s="311"/>
      <c r="AK709" s="311"/>
      <c r="AL709" s="311"/>
      <c r="AM709" s="311"/>
      <c r="AN709" s="311"/>
      <c r="AO709" s="311"/>
      <c r="AP709" s="311"/>
      <c r="AQ709" s="311"/>
      <c r="AR709" s="311"/>
      <c r="AS709" s="311"/>
      <c r="AT709" s="311"/>
      <c r="AU709" s="311"/>
      <c r="AV709" s="311"/>
      <c r="AW709" s="311"/>
      <c r="AX709" s="311"/>
      <c r="AY709" s="311"/>
      <c r="AZ709" s="311"/>
      <c r="BA709" s="311"/>
      <c r="BB709" s="311"/>
      <c r="BC709" s="311"/>
      <c r="BD709" s="311"/>
      <c r="BE709" s="311"/>
      <c r="BF709" s="311"/>
      <c r="BG709" s="311"/>
      <c r="BH709" s="311"/>
    </row>
    <row r="710" spans="6:60">
      <c r="F710" s="317"/>
      <c r="G710" s="311"/>
      <c r="H710" s="311"/>
      <c r="K710" s="317"/>
      <c r="L710" s="317"/>
      <c r="O710" s="311"/>
      <c r="P710" s="311"/>
      <c r="Q710" s="311"/>
      <c r="R710" s="311"/>
      <c r="S710" s="311"/>
      <c r="T710" s="311"/>
      <c r="U710" s="311"/>
      <c r="V710" s="311"/>
      <c r="X710" s="311"/>
      <c r="Y710" s="311"/>
      <c r="Z710" s="311"/>
      <c r="AA710" s="311"/>
      <c r="AB710" s="311"/>
      <c r="AD710" s="311"/>
      <c r="AE710" s="311"/>
      <c r="AF710" s="311"/>
      <c r="AG710" s="311"/>
      <c r="AH710" s="311"/>
      <c r="AI710" s="311"/>
      <c r="AJ710" s="311"/>
      <c r="AK710" s="311"/>
      <c r="AL710" s="311"/>
      <c r="AM710" s="311"/>
      <c r="AN710" s="311"/>
      <c r="AO710" s="311"/>
      <c r="AP710" s="311"/>
      <c r="AQ710" s="311"/>
      <c r="AR710" s="311"/>
      <c r="AS710" s="311"/>
      <c r="AT710" s="311"/>
      <c r="AU710" s="311"/>
      <c r="AV710" s="311"/>
      <c r="AW710" s="311"/>
      <c r="AX710" s="311"/>
      <c r="AY710" s="311"/>
      <c r="AZ710" s="311"/>
      <c r="BA710" s="311"/>
      <c r="BB710" s="311"/>
      <c r="BC710" s="311"/>
      <c r="BD710" s="311"/>
      <c r="BE710" s="311"/>
      <c r="BF710" s="311"/>
      <c r="BG710" s="311"/>
      <c r="BH710" s="311"/>
    </row>
    <row r="711" spans="6:60">
      <c r="F711" s="317"/>
      <c r="G711" s="311"/>
      <c r="H711" s="311"/>
      <c r="K711" s="317"/>
      <c r="L711" s="317"/>
      <c r="O711" s="311"/>
      <c r="P711" s="311"/>
      <c r="Q711" s="311"/>
      <c r="R711" s="311"/>
      <c r="S711" s="311"/>
      <c r="T711" s="311"/>
      <c r="U711" s="311"/>
      <c r="V711" s="311"/>
      <c r="X711" s="311"/>
      <c r="Y711" s="311"/>
      <c r="Z711" s="311"/>
      <c r="AA711" s="311"/>
      <c r="AB711" s="311"/>
      <c r="AD711" s="311"/>
      <c r="AE711" s="311"/>
      <c r="AF711" s="311"/>
      <c r="AG711" s="311"/>
      <c r="AH711" s="311"/>
      <c r="AI711" s="311"/>
      <c r="AJ711" s="311"/>
      <c r="AK711" s="311"/>
      <c r="AL711" s="311"/>
      <c r="AM711" s="311"/>
      <c r="AN711" s="311"/>
      <c r="AO711" s="311"/>
      <c r="AP711" s="311"/>
      <c r="AQ711" s="311"/>
      <c r="AR711" s="311"/>
      <c r="AS711" s="311"/>
      <c r="AT711" s="311"/>
      <c r="AU711" s="311"/>
      <c r="AV711" s="311"/>
      <c r="AW711" s="311"/>
      <c r="AX711" s="311"/>
      <c r="AY711" s="311"/>
      <c r="AZ711" s="311"/>
      <c r="BA711" s="311"/>
      <c r="BB711" s="311"/>
      <c r="BC711" s="311"/>
      <c r="BD711" s="311"/>
      <c r="BE711" s="311"/>
      <c r="BF711" s="311"/>
      <c r="BG711" s="311"/>
      <c r="BH711" s="311"/>
    </row>
    <row r="712" spans="6:60">
      <c r="F712" s="317"/>
      <c r="G712" s="311"/>
      <c r="H712" s="311"/>
      <c r="K712" s="317"/>
      <c r="L712" s="317"/>
      <c r="O712" s="311"/>
      <c r="P712" s="311"/>
      <c r="Q712" s="311"/>
      <c r="R712" s="311"/>
      <c r="S712" s="311"/>
      <c r="T712" s="311"/>
      <c r="U712" s="311"/>
      <c r="V712" s="311"/>
      <c r="X712" s="311"/>
      <c r="Y712" s="311"/>
      <c r="Z712" s="311"/>
      <c r="AA712" s="311"/>
      <c r="AB712" s="311"/>
      <c r="AD712" s="311"/>
      <c r="AE712" s="311"/>
      <c r="AF712" s="311"/>
      <c r="AG712" s="311"/>
      <c r="AH712" s="311"/>
      <c r="AI712" s="311"/>
      <c r="AJ712" s="311"/>
      <c r="AK712" s="311"/>
      <c r="AL712" s="311"/>
      <c r="AM712" s="311"/>
      <c r="AN712" s="311"/>
      <c r="AO712" s="311"/>
      <c r="AP712" s="311"/>
      <c r="AQ712" s="311"/>
      <c r="AR712" s="311"/>
      <c r="AS712" s="311"/>
      <c r="AT712" s="311"/>
      <c r="AU712" s="311"/>
      <c r="AV712" s="311"/>
      <c r="AW712" s="311"/>
      <c r="AX712" s="311"/>
      <c r="AY712" s="311"/>
      <c r="AZ712" s="311"/>
      <c r="BA712" s="311"/>
      <c r="BB712" s="311"/>
      <c r="BC712" s="311"/>
      <c r="BD712" s="311"/>
      <c r="BE712" s="311"/>
      <c r="BF712" s="311"/>
      <c r="BG712" s="311"/>
      <c r="BH712" s="311"/>
    </row>
    <row r="713" spans="6:60">
      <c r="F713" s="317"/>
      <c r="G713" s="311"/>
      <c r="H713" s="311"/>
      <c r="K713" s="317"/>
      <c r="L713" s="317"/>
      <c r="O713" s="311"/>
      <c r="P713" s="311"/>
      <c r="Q713" s="311"/>
      <c r="R713" s="311"/>
      <c r="S713" s="311"/>
      <c r="T713" s="311"/>
      <c r="U713" s="311"/>
      <c r="V713" s="311"/>
      <c r="X713" s="311"/>
      <c r="Y713" s="311"/>
      <c r="Z713" s="311"/>
      <c r="AA713" s="311"/>
      <c r="AB713" s="311"/>
      <c r="AD713" s="311"/>
      <c r="AE713" s="311"/>
      <c r="AF713" s="311"/>
      <c r="AG713" s="311"/>
      <c r="AH713" s="311"/>
      <c r="AI713" s="311"/>
      <c r="AJ713" s="311"/>
      <c r="AK713" s="311"/>
      <c r="AL713" s="311"/>
      <c r="AM713" s="311"/>
      <c r="AN713" s="311"/>
      <c r="AO713" s="311"/>
      <c r="AP713" s="311"/>
      <c r="AQ713" s="311"/>
      <c r="AR713" s="311"/>
      <c r="AS713" s="311"/>
      <c r="AT713" s="311"/>
      <c r="AU713" s="311"/>
      <c r="AV713" s="311"/>
      <c r="AW713" s="311"/>
      <c r="AX713" s="311"/>
      <c r="AY713" s="311"/>
      <c r="AZ713" s="311"/>
      <c r="BA713" s="311"/>
      <c r="BB713" s="311"/>
      <c r="BC713" s="311"/>
      <c r="BD713" s="311"/>
      <c r="BE713" s="311"/>
      <c r="BF713" s="311"/>
      <c r="BG713" s="311"/>
      <c r="BH713" s="311"/>
    </row>
    <row r="714" spans="6:60">
      <c r="F714" s="317"/>
      <c r="G714" s="311"/>
      <c r="H714" s="311"/>
      <c r="K714" s="317"/>
      <c r="L714" s="317"/>
      <c r="O714" s="311"/>
      <c r="P714" s="311"/>
      <c r="Q714" s="311"/>
      <c r="R714" s="311"/>
      <c r="S714" s="311"/>
      <c r="T714" s="311"/>
      <c r="U714" s="311"/>
      <c r="V714" s="311"/>
      <c r="X714" s="311"/>
      <c r="Y714" s="311"/>
      <c r="Z714" s="311"/>
      <c r="AA714" s="311"/>
      <c r="AB714" s="311"/>
      <c r="AD714" s="311"/>
      <c r="AE714" s="311"/>
      <c r="AF714" s="311"/>
      <c r="AG714" s="311"/>
      <c r="AH714" s="311"/>
      <c r="AI714" s="311"/>
      <c r="AJ714" s="311"/>
      <c r="AK714" s="311"/>
      <c r="AL714" s="311"/>
      <c r="AM714" s="311"/>
      <c r="AN714" s="311"/>
      <c r="AO714" s="311"/>
      <c r="AP714" s="311"/>
      <c r="AQ714" s="311"/>
      <c r="AR714" s="311"/>
      <c r="AS714" s="311"/>
      <c r="AT714" s="311"/>
      <c r="AU714" s="311"/>
      <c r="AV714" s="311"/>
      <c r="AW714" s="311"/>
      <c r="AX714" s="311"/>
      <c r="AY714" s="311"/>
      <c r="AZ714" s="311"/>
      <c r="BA714" s="311"/>
      <c r="BB714" s="311"/>
      <c r="BC714" s="311"/>
      <c r="BD714" s="311"/>
      <c r="BE714" s="311"/>
      <c r="BF714" s="311"/>
      <c r="BG714" s="311"/>
      <c r="BH714" s="311"/>
    </row>
    <row r="715" spans="6:60">
      <c r="F715" s="317"/>
      <c r="G715" s="311"/>
      <c r="H715" s="311"/>
      <c r="K715" s="317"/>
      <c r="L715" s="317"/>
      <c r="O715" s="311"/>
      <c r="P715" s="311"/>
      <c r="Q715" s="311"/>
      <c r="R715" s="311"/>
      <c r="S715" s="311"/>
      <c r="T715" s="311"/>
      <c r="U715" s="311"/>
      <c r="V715" s="311"/>
      <c r="X715" s="311"/>
      <c r="Y715" s="311"/>
      <c r="Z715" s="311"/>
      <c r="AA715" s="311"/>
      <c r="AB715" s="311"/>
      <c r="AD715" s="311"/>
      <c r="AE715" s="311"/>
      <c r="AF715" s="311"/>
      <c r="AG715" s="311"/>
      <c r="AH715" s="311"/>
      <c r="AI715" s="311"/>
      <c r="AJ715" s="311"/>
      <c r="AK715" s="311"/>
      <c r="AL715" s="311"/>
      <c r="AM715" s="311"/>
      <c r="AN715" s="311"/>
      <c r="AO715" s="311"/>
      <c r="AP715" s="311"/>
      <c r="AQ715" s="311"/>
      <c r="AR715" s="311"/>
      <c r="AS715" s="311"/>
      <c r="AT715" s="311"/>
      <c r="AU715" s="311"/>
      <c r="AV715" s="311"/>
      <c r="AW715" s="311"/>
      <c r="AX715" s="311"/>
      <c r="AY715" s="311"/>
      <c r="AZ715" s="311"/>
      <c r="BA715" s="311"/>
      <c r="BB715" s="311"/>
      <c r="BC715" s="311"/>
      <c r="BD715" s="311"/>
      <c r="BE715" s="311"/>
      <c r="BF715" s="311"/>
      <c r="BG715" s="311"/>
      <c r="BH715" s="311"/>
    </row>
    <row r="716" spans="6:60">
      <c r="F716" s="317"/>
      <c r="G716" s="311"/>
      <c r="H716" s="311"/>
      <c r="K716" s="317"/>
      <c r="L716" s="317"/>
      <c r="O716" s="311"/>
      <c r="P716" s="311"/>
      <c r="Q716" s="311"/>
      <c r="R716" s="311"/>
      <c r="S716" s="311"/>
      <c r="T716" s="311"/>
      <c r="U716" s="311"/>
      <c r="V716" s="311"/>
      <c r="X716" s="311"/>
      <c r="Y716" s="311"/>
      <c r="Z716" s="311"/>
      <c r="AA716" s="311"/>
      <c r="AB716" s="311"/>
      <c r="AD716" s="311"/>
      <c r="AE716" s="311"/>
      <c r="AF716" s="311"/>
      <c r="AG716" s="311"/>
      <c r="AH716" s="311"/>
      <c r="AI716" s="311"/>
      <c r="AJ716" s="311"/>
      <c r="AK716" s="311"/>
      <c r="AL716" s="311"/>
      <c r="AM716" s="311"/>
      <c r="AN716" s="311"/>
      <c r="AO716" s="311"/>
      <c r="AP716" s="311"/>
      <c r="AQ716" s="311"/>
      <c r="AR716" s="311"/>
      <c r="AS716" s="311"/>
      <c r="AT716" s="311"/>
      <c r="AU716" s="311"/>
      <c r="AV716" s="311"/>
      <c r="AW716" s="311"/>
      <c r="AX716" s="311"/>
      <c r="AY716" s="311"/>
      <c r="AZ716" s="311"/>
      <c r="BA716" s="311"/>
      <c r="BB716" s="311"/>
      <c r="BC716" s="311"/>
      <c r="BD716" s="311"/>
      <c r="BE716" s="311"/>
      <c r="BF716" s="311"/>
      <c r="BG716" s="311"/>
      <c r="BH716" s="311"/>
    </row>
    <row r="717" spans="6:60">
      <c r="F717" s="317"/>
      <c r="G717" s="311"/>
      <c r="H717" s="311"/>
      <c r="K717" s="317"/>
      <c r="L717" s="317"/>
      <c r="O717" s="311"/>
      <c r="P717" s="311"/>
      <c r="Q717" s="311"/>
      <c r="R717" s="311"/>
      <c r="S717" s="311"/>
      <c r="T717" s="311"/>
      <c r="U717" s="311"/>
      <c r="V717" s="311"/>
      <c r="X717" s="311"/>
      <c r="Y717" s="311"/>
      <c r="Z717" s="311"/>
      <c r="AA717" s="311"/>
      <c r="AB717" s="311"/>
      <c r="AD717" s="311"/>
      <c r="AE717" s="311"/>
      <c r="AF717" s="311"/>
      <c r="AG717" s="311"/>
      <c r="AH717" s="311"/>
      <c r="AI717" s="311"/>
      <c r="AJ717" s="311"/>
      <c r="AK717" s="311"/>
      <c r="AL717" s="311"/>
      <c r="AM717" s="311"/>
      <c r="AN717" s="311"/>
      <c r="AO717" s="311"/>
      <c r="AP717" s="311"/>
      <c r="AQ717" s="311"/>
      <c r="AR717" s="311"/>
      <c r="AS717" s="311"/>
      <c r="AT717" s="311"/>
      <c r="AU717" s="311"/>
      <c r="AV717" s="311"/>
      <c r="AW717" s="311"/>
      <c r="AX717" s="311"/>
      <c r="AY717" s="311"/>
      <c r="AZ717" s="311"/>
      <c r="BA717" s="311"/>
      <c r="BB717" s="311"/>
      <c r="BC717" s="311"/>
      <c r="BD717" s="311"/>
      <c r="BE717" s="311"/>
      <c r="BF717" s="311"/>
      <c r="BG717" s="311"/>
      <c r="BH717" s="311"/>
    </row>
    <row r="718" spans="6:60">
      <c r="F718" s="317"/>
      <c r="G718" s="311"/>
      <c r="H718" s="311"/>
      <c r="K718" s="317"/>
      <c r="L718" s="317"/>
      <c r="O718" s="311"/>
      <c r="P718" s="311"/>
      <c r="Q718" s="311"/>
      <c r="R718" s="311"/>
      <c r="S718" s="311"/>
      <c r="T718" s="311"/>
      <c r="U718" s="311"/>
      <c r="V718" s="311"/>
      <c r="X718" s="311"/>
      <c r="Y718" s="311"/>
      <c r="Z718" s="311"/>
      <c r="AA718" s="311"/>
      <c r="AB718" s="311"/>
      <c r="AD718" s="311"/>
      <c r="AE718" s="311"/>
      <c r="AF718" s="311"/>
      <c r="AG718" s="311"/>
      <c r="AH718" s="311"/>
      <c r="AI718" s="311"/>
      <c r="AJ718" s="311"/>
      <c r="AK718" s="311"/>
      <c r="AL718" s="311"/>
      <c r="AM718" s="311"/>
      <c r="AN718" s="311"/>
      <c r="AO718" s="311"/>
      <c r="AP718" s="311"/>
      <c r="AQ718" s="311"/>
      <c r="AR718" s="311"/>
      <c r="AS718" s="311"/>
      <c r="AT718" s="311"/>
      <c r="AU718" s="311"/>
      <c r="AV718" s="311"/>
      <c r="AW718" s="311"/>
      <c r="AX718" s="311"/>
      <c r="AY718" s="311"/>
      <c r="AZ718" s="311"/>
      <c r="BA718" s="311"/>
      <c r="BB718" s="311"/>
      <c r="BC718" s="311"/>
      <c r="BD718" s="311"/>
      <c r="BE718" s="311"/>
      <c r="BF718" s="311"/>
      <c r="BG718" s="311"/>
      <c r="BH718" s="311"/>
    </row>
    <row r="719" spans="6:60">
      <c r="F719" s="317"/>
      <c r="G719" s="311"/>
      <c r="H719" s="311"/>
      <c r="K719" s="317"/>
      <c r="L719" s="317"/>
      <c r="O719" s="311"/>
      <c r="P719" s="311"/>
      <c r="Q719" s="311"/>
      <c r="R719" s="311"/>
      <c r="S719" s="311"/>
      <c r="T719" s="311"/>
      <c r="U719" s="311"/>
      <c r="V719" s="311"/>
      <c r="X719" s="311"/>
      <c r="Y719" s="311"/>
      <c r="Z719" s="311"/>
      <c r="AA719" s="311"/>
      <c r="AB719" s="311"/>
      <c r="AD719" s="311"/>
      <c r="AE719" s="311"/>
      <c r="AF719" s="311"/>
      <c r="AG719" s="311"/>
      <c r="AH719" s="311"/>
      <c r="AI719" s="311"/>
      <c r="AJ719" s="311"/>
      <c r="AK719" s="311"/>
      <c r="AL719" s="311"/>
      <c r="AM719" s="311"/>
      <c r="AN719" s="311"/>
      <c r="AO719" s="311"/>
      <c r="AP719" s="311"/>
      <c r="AQ719" s="311"/>
      <c r="AR719" s="311"/>
      <c r="AS719" s="311"/>
      <c r="AT719" s="311"/>
      <c r="AU719" s="311"/>
      <c r="AV719" s="311"/>
      <c r="AW719" s="311"/>
      <c r="AX719" s="311"/>
      <c r="AY719" s="311"/>
      <c r="AZ719" s="311"/>
      <c r="BA719" s="311"/>
      <c r="BB719" s="311"/>
      <c r="BC719" s="311"/>
      <c r="BD719" s="311"/>
      <c r="BE719" s="311"/>
      <c r="BF719" s="311"/>
      <c r="BG719" s="311"/>
      <c r="BH719" s="311"/>
    </row>
    <row r="720" spans="6:60">
      <c r="F720" s="317"/>
      <c r="G720" s="311"/>
      <c r="H720" s="311"/>
      <c r="K720" s="317"/>
      <c r="L720" s="317"/>
      <c r="O720" s="311"/>
      <c r="P720" s="311"/>
      <c r="Q720" s="311"/>
      <c r="R720" s="311"/>
      <c r="S720" s="311"/>
      <c r="T720" s="311"/>
      <c r="U720" s="311"/>
      <c r="V720" s="311"/>
      <c r="X720" s="311"/>
      <c r="Y720" s="311"/>
      <c r="Z720" s="311"/>
      <c r="AA720" s="311"/>
      <c r="AB720" s="311"/>
      <c r="AD720" s="311"/>
      <c r="AE720" s="311"/>
      <c r="AF720" s="311"/>
      <c r="AG720" s="311"/>
      <c r="AH720" s="311"/>
      <c r="AI720" s="311"/>
      <c r="AJ720" s="311"/>
      <c r="AK720" s="311"/>
      <c r="AL720" s="311"/>
      <c r="AM720" s="311"/>
      <c r="AN720" s="311"/>
      <c r="AO720" s="311"/>
      <c r="AP720" s="311"/>
      <c r="AQ720" s="311"/>
      <c r="AR720" s="311"/>
      <c r="AS720" s="311"/>
      <c r="AT720" s="311"/>
      <c r="AU720" s="311"/>
      <c r="AV720" s="311"/>
      <c r="AW720" s="311"/>
      <c r="AX720" s="311"/>
      <c r="AY720" s="311"/>
      <c r="AZ720" s="311"/>
      <c r="BA720" s="311"/>
      <c r="BB720" s="311"/>
      <c r="BC720" s="311"/>
      <c r="BD720" s="311"/>
      <c r="BE720" s="311"/>
      <c r="BF720" s="311"/>
      <c r="BG720" s="311"/>
      <c r="BH720" s="311"/>
    </row>
    <row r="721" spans="6:60">
      <c r="F721" s="317"/>
      <c r="G721" s="311"/>
      <c r="H721" s="311"/>
      <c r="K721" s="317"/>
      <c r="L721" s="317"/>
      <c r="O721" s="311"/>
      <c r="P721" s="311"/>
      <c r="Q721" s="311"/>
      <c r="R721" s="311"/>
      <c r="S721" s="311"/>
      <c r="T721" s="311"/>
      <c r="U721" s="311"/>
      <c r="V721" s="311"/>
      <c r="X721" s="311"/>
      <c r="Y721" s="311"/>
      <c r="Z721" s="311"/>
      <c r="AA721" s="311"/>
      <c r="AB721" s="311"/>
      <c r="AD721" s="311"/>
      <c r="AE721" s="311"/>
      <c r="AF721" s="311"/>
      <c r="AG721" s="311"/>
      <c r="AH721" s="311"/>
      <c r="AI721" s="311"/>
      <c r="AJ721" s="311"/>
      <c r="AK721" s="311"/>
      <c r="AL721" s="311"/>
      <c r="AM721" s="311"/>
      <c r="AN721" s="311"/>
      <c r="AO721" s="311"/>
      <c r="AP721" s="311"/>
      <c r="AQ721" s="311"/>
      <c r="AR721" s="311"/>
      <c r="AS721" s="311"/>
      <c r="AT721" s="311"/>
      <c r="AU721" s="311"/>
      <c r="AV721" s="311"/>
      <c r="AW721" s="311"/>
      <c r="AX721" s="311"/>
      <c r="AY721" s="311"/>
      <c r="AZ721" s="311"/>
      <c r="BA721" s="311"/>
      <c r="BB721" s="311"/>
      <c r="BC721" s="311"/>
      <c r="BD721" s="311"/>
      <c r="BE721" s="311"/>
      <c r="BF721" s="311"/>
      <c r="BG721" s="311"/>
      <c r="BH721" s="311"/>
    </row>
    <row r="722" spans="6:60">
      <c r="F722" s="317"/>
      <c r="G722" s="311"/>
      <c r="H722" s="311"/>
      <c r="K722" s="317"/>
      <c r="L722" s="317"/>
      <c r="O722" s="311"/>
      <c r="P722" s="311"/>
      <c r="Q722" s="311"/>
      <c r="R722" s="311"/>
      <c r="S722" s="311"/>
      <c r="T722" s="311"/>
      <c r="U722" s="311"/>
      <c r="V722" s="311"/>
      <c r="X722" s="311"/>
      <c r="Y722" s="311"/>
      <c r="Z722" s="311"/>
      <c r="AA722" s="311"/>
      <c r="AB722" s="311"/>
      <c r="AD722" s="311"/>
      <c r="AE722" s="311"/>
      <c r="AF722" s="311"/>
      <c r="AG722" s="311"/>
      <c r="AH722" s="311"/>
      <c r="AI722" s="311"/>
      <c r="AJ722" s="311"/>
      <c r="AK722" s="311"/>
      <c r="AL722" s="311"/>
      <c r="AM722" s="311"/>
      <c r="AN722" s="311"/>
      <c r="AO722" s="311"/>
      <c r="AP722" s="311"/>
      <c r="AQ722" s="311"/>
      <c r="AR722" s="311"/>
      <c r="AS722" s="311"/>
      <c r="AT722" s="311"/>
      <c r="AU722" s="311"/>
      <c r="AV722" s="311"/>
      <c r="AW722" s="311"/>
      <c r="AX722" s="311"/>
      <c r="AY722" s="311"/>
      <c r="AZ722" s="311"/>
      <c r="BA722" s="311"/>
      <c r="BB722" s="311"/>
      <c r="BC722" s="311"/>
      <c r="BD722" s="311"/>
      <c r="BE722" s="311"/>
      <c r="BF722" s="311"/>
      <c r="BG722" s="311"/>
      <c r="BH722" s="311"/>
    </row>
    <row r="723" spans="6:60">
      <c r="F723" s="317"/>
      <c r="G723" s="311"/>
      <c r="H723" s="311"/>
      <c r="K723" s="317"/>
      <c r="L723" s="317"/>
      <c r="O723" s="311"/>
      <c r="P723" s="311"/>
      <c r="Q723" s="311"/>
      <c r="R723" s="311"/>
      <c r="S723" s="311"/>
      <c r="T723" s="311"/>
      <c r="U723" s="311"/>
      <c r="V723" s="311"/>
      <c r="X723" s="311"/>
      <c r="Y723" s="311"/>
      <c r="Z723" s="311"/>
      <c r="AA723" s="311"/>
      <c r="AB723" s="311"/>
      <c r="AD723" s="311"/>
      <c r="AE723" s="311"/>
      <c r="AF723" s="311"/>
      <c r="AG723" s="311"/>
      <c r="AH723" s="311"/>
      <c r="AI723" s="311"/>
      <c r="AJ723" s="311"/>
      <c r="AK723" s="311"/>
      <c r="AL723" s="311"/>
      <c r="AM723" s="311"/>
      <c r="AN723" s="311"/>
      <c r="AO723" s="311"/>
      <c r="AP723" s="311"/>
      <c r="AQ723" s="311"/>
      <c r="AR723" s="311"/>
      <c r="AS723" s="311"/>
      <c r="AT723" s="311"/>
      <c r="AU723" s="311"/>
      <c r="AV723" s="311"/>
      <c r="AW723" s="311"/>
      <c r="AX723" s="311"/>
      <c r="AY723" s="311"/>
      <c r="AZ723" s="311"/>
      <c r="BA723" s="311"/>
      <c r="BB723" s="311"/>
      <c r="BC723" s="311"/>
      <c r="BD723" s="311"/>
      <c r="BE723" s="311"/>
      <c r="BF723" s="311"/>
      <c r="BG723" s="311"/>
      <c r="BH723" s="311"/>
    </row>
    <row r="724" spans="6:60">
      <c r="F724" s="317"/>
      <c r="G724" s="311"/>
      <c r="H724" s="311"/>
      <c r="K724" s="317"/>
      <c r="L724" s="317"/>
      <c r="O724" s="311"/>
      <c r="P724" s="311"/>
      <c r="Q724" s="311"/>
      <c r="R724" s="311"/>
      <c r="S724" s="311"/>
      <c r="T724" s="311"/>
      <c r="U724" s="311"/>
      <c r="V724" s="311"/>
      <c r="X724" s="311"/>
      <c r="Y724" s="311"/>
      <c r="Z724" s="311"/>
      <c r="AA724" s="311"/>
      <c r="AB724" s="311"/>
      <c r="AD724" s="311"/>
      <c r="AE724" s="311"/>
      <c r="AF724" s="311"/>
      <c r="AG724" s="311"/>
      <c r="AH724" s="311"/>
      <c r="AI724" s="311"/>
      <c r="AJ724" s="311"/>
      <c r="AK724" s="311"/>
      <c r="AL724" s="311"/>
      <c r="AM724" s="311"/>
      <c r="AN724" s="311"/>
      <c r="AO724" s="311"/>
      <c r="AP724" s="311"/>
      <c r="AQ724" s="311"/>
      <c r="AR724" s="311"/>
      <c r="AS724" s="311"/>
      <c r="AT724" s="311"/>
      <c r="AU724" s="311"/>
      <c r="AV724" s="311"/>
      <c r="AW724" s="311"/>
      <c r="AX724" s="311"/>
      <c r="AY724" s="311"/>
      <c r="AZ724" s="311"/>
      <c r="BA724" s="311"/>
      <c r="BB724" s="311"/>
      <c r="BC724" s="311"/>
      <c r="BD724" s="311"/>
      <c r="BE724" s="311"/>
      <c r="BF724" s="311"/>
      <c r="BG724" s="311"/>
      <c r="BH724" s="311"/>
    </row>
    <row r="725" spans="6:60">
      <c r="F725" s="317"/>
      <c r="G725" s="311"/>
      <c r="H725" s="311"/>
      <c r="K725" s="317"/>
      <c r="L725" s="317"/>
      <c r="O725" s="311"/>
      <c r="P725" s="311"/>
      <c r="Q725" s="311"/>
      <c r="R725" s="311"/>
      <c r="S725" s="311"/>
      <c r="T725" s="311"/>
      <c r="U725" s="311"/>
      <c r="V725" s="311"/>
      <c r="X725" s="311"/>
      <c r="Y725" s="311"/>
      <c r="Z725" s="311"/>
      <c r="AA725" s="311"/>
      <c r="AB725" s="311"/>
      <c r="AD725" s="311"/>
      <c r="AE725" s="311"/>
      <c r="AF725" s="311"/>
      <c r="AG725" s="311"/>
      <c r="AH725" s="311"/>
      <c r="AI725" s="311"/>
      <c r="AJ725" s="311"/>
      <c r="AK725" s="311"/>
      <c r="AL725" s="311"/>
      <c r="AM725" s="311"/>
      <c r="AN725" s="311"/>
      <c r="AO725" s="311"/>
      <c r="AP725" s="311"/>
      <c r="AQ725" s="311"/>
      <c r="AR725" s="311"/>
      <c r="AS725" s="311"/>
      <c r="AT725" s="311"/>
      <c r="AU725" s="311"/>
      <c r="AV725" s="311"/>
      <c r="AW725" s="311"/>
      <c r="AX725" s="311"/>
      <c r="AY725" s="311"/>
      <c r="AZ725" s="311"/>
      <c r="BA725" s="311"/>
      <c r="BB725" s="311"/>
      <c r="BC725" s="311"/>
      <c r="BD725" s="311"/>
      <c r="BE725" s="311"/>
      <c r="BF725" s="311"/>
      <c r="BG725" s="311"/>
      <c r="BH725" s="311"/>
    </row>
    <row r="726" spans="6:60">
      <c r="F726" s="317"/>
      <c r="G726" s="311"/>
      <c r="H726" s="311"/>
      <c r="K726" s="317"/>
      <c r="L726" s="317"/>
      <c r="O726" s="311"/>
      <c r="P726" s="311"/>
      <c r="Q726" s="311"/>
      <c r="R726" s="311"/>
      <c r="S726" s="311"/>
      <c r="T726" s="311"/>
      <c r="U726" s="311"/>
      <c r="V726" s="311"/>
      <c r="X726" s="311"/>
      <c r="Y726" s="311"/>
      <c r="Z726" s="311"/>
      <c r="AA726" s="311"/>
      <c r="AB726" s="311"/>
      <c r="AD726" s="311"/>
      <c r="AE726" s="311"/>
      <c r="AF726" s="311"/>
      <c r="AG726" s="311"/>
      <c r="AH726" s="311"/>
      <c r="AI726" s="311"/>
      <c r="AJ726" s="311"/>
      <c r="AK726" s="311"/>
      <c r="AL726" s="311"/>
      <c r="AM726" s="311"/>
      <c r="AN726" s="311"/>
      <c r="AO726" s="311"/>
      <c r="AP726" s="311"/>
      <c r="AQ726" s="311"/>
      <c r="AR726" s="311"/>
      <c r="AS726" s="311"/>
      <c r="AT726" s="311"/>
      <c r="AU726" s="311"/>
      <c r="AV726" s="311"/>
      <c r="AW726" s="311"/>
      <c r="AX726" s="311"/>
      <c r="AY726" s="311"/>
      <c r="AZ726" s="311"/>
      <c r="BA726" s="311"/>
      <c r="BB726" s="311"/>
      <c r="BC726" s="311"/>
      <c r="BD726" s="311"/>
      <c r="BE726" s="311"/>
      <c r="BF726" s="311"/>
      <c r="BG726" s="311"/>
      <c r="BH726" s="311"/>
    </row>
    <row r="727" spans="6:60">
      <c r="F727" s="317"/>
      <c r="G727" s="311"/>
      <c r="H727" s="311"/>
      <c r="K727" s="317"/>
      <c r="L727" s="317"/>
      <c r="O727" s="311"/>
      <c r="P727" s="311"/>
      <c r="Q727" s="311"/>
      <c r="R727" s="311"/>
      <c r="S727" s="311"/>
      <c r="T727" s="311"/>
      <c r="U727" s="311"/>
      <c r="V727" s="311"/>
      <c r="X727" s="311"/>
      <c r="Y727" s="311"/>
      <c r="Z727" s="311"/>
      <c r="AA727" s="311"/>
      <c r="AB727" s="311"/>
      <c r="AD727" s="311"/>
      <c r="AE727" s="311"/>
      <c r="AF727" s="311"/>
      <c r="AG727" s="311"/>
      <c r="AH727" s="311"/>
      <c r="AI727" s="311"/>
      <c r="AJ727" s="311"/>
      <c r="AK727" s="311"/>
      <c r="AL727" s="311"/>
      <c r="AM727" s="311"/>
      <c r="AN727" s="311"/>
      <c r="AO727" s="311"/>
      <c r="AP727" s="311"/>
      <c r="AQ727" s="311"/>
      <c r="AR727" s="311"/>
      <c r="AS727" s="311"/>
      <c r="AT727" s="311"/>
      <c r="AU727" s="311"/>
      <c r="AV727" s="311"/>
      <c r="AW727" s="311"/>
      <c r="AX727" s="311"/>
      <c r="AY727" s="311"/>
      <c r="AZ727" s="311"/>
      <c r="BA727" s="311"/>
      <c r="BB727" s="311"/>
      <c r="BC727" s="311"/>
      <c r="BD727" s="311"/>
      <c r="BE727" s="311"/>
      <c r="BF727" s="311"/>
      <c r="BG727" s="311"/>
      <c r="BH727" s="311"/>
    </row>
    <row r="728" spans="6:60">
      <c r="F728" s="317"/>
      <c r="G728" s="311"/>
      <c r="H728" s="311"/>
      <c r="K728" s="317"/>
      <c r="L728" s="317"/>
      <c r="O728" s="311"/>
      <c r="P728" s="311"/>
      <c r="Q728" s="311"/>
      <c r="R728" s="311"/>
      <c r="S728" s="311"/>
      <c r="T728" s="311"/>
      <c r="U728" s="311"/>
      <c r="V728" s="311"/>
      <c r="X728" s="311"/>
      <c r="Y728" s="311"/>
      <c r="Z728" s="311"/>
      <c r="AA728" s="311"/>
      <c r="AB728" s="311"/>
      <c r="AD728" s="311"/>
      <c r="AE728" s="311"/>
      <c r="AF728" s="311"/>
      <c r="AG728" s="311"/>
      <c r="AH728" s="311"/>
      <c r="AI728" s="311"/>
      <c r="AJ728" s="311"/>
      <c r="AK728" s="311"/>
      <c r="AL728" s="311"/>
      <c r="AM728" s="311"/>
      <c r="AN728" s="311"/>
      <c r="AO728" s="311"/>
      <c r="AP728" s="311"/>
      <c r="AQ728" s="311"/>
      <c r="AR728" s="311"/>
      <c r="AS728" s="311"/>
      <c r="AT728" s="311"/>
      <c r="AU728" s="311"/>
      <c r="AV728" s="311"/>
      <c r="AW728" s="311"/>
      <c r="AX728" s="311"/>
      <c r="AY728" s="311"/>
      <c r="AZ728" s="311"/>
      <c r="BA728" s="311"/>
      <c r="BB728" s="311"/>
      <c r="BC728" s="311"/>
      <c r="BD728" s="311"/>
      <c r="BE728" s="311"/>
      <c r="BF728" s="311"/>
      <c r="BG728" s="311"/>
      <c r="BH728" s="311"/>
    </row>
    <row r="729" spans="6:60">
      <c r="F729" s="317"/>
      <c r="G729" s="311"/>
      <c r="H729" s="311"/>
      <c r="K729" s="317"/>
      <c r="L729" s="317"/>
      <c r="O729" s="311"/>
      <c r="P729" s="311"/>
      <c r="Q729" s="311"/>
      <c r="R729" s="311"/>
      <c r="S729" s="311"/>
      <c r="T729" s="311"/>
      <c r="U729" s="311"/>
      <c r="V729" s="311"/>
      <c r="X729" s="311"/>
      <c r="Y729" s="311"/>
      <c r="Z729" s="311"/>
      <c r="AA729" s="311"/>
      <c r="AB729" s="311"/>
      <c r="AD729" s="311"/>
      <c r="AE729" s="311"/>
      <c r="AF729" s="311"/>
      <c r="AG729" s="311"/>
      <c r="AH729" s="311"/>
      <c r="AI729" s="311"/>
      <c r="AJ729" s="311"/>
      <c r="AK729" s="311"/>
      <c r="AL729" s="311"/>
      <c r="AM729" s="311"/>
      <c r="AN729" s="311"/>
      <c r="AO729" s="311"/>
      <c r="AP729" s="311"/>
      <c r="AQ729" s="311"/>
      <c r="AR729" s="311"/>
      <c r="AS729" s="311"/>
      <c r="AT729" s="311"/>
      <c r="AU729" s="311"/>
      <c r="AV729" s="311"/>
      <c r="AW729" s="311"/>
      <c r="AX729" s="311"/>
      <c r="AY729" s="311"/>
      <c r="AZ729" s="311"/>
      <c r="BA729" s="311"/>
      <c r="BB729" s="311"/>
      <c r="BC729" s="311"/>
      <c r="BD729" s="311"/>
      <c r="BE729" s="311"/>
      <c r="BF729" s="311"/>
      <c r="BG729" s="311"/>
      <c r="BH729" s="311"/>
    </row>
    <row r="730" spans="6:60">
      <c r="F730" s="317"/>
      <c r="G730" s="311"/>
      <c r="H730" s="311"/>
      <c r="K730" s="317"/>
      <c r="L730" s="317"/>
      <c r="O730" s="311"/>
      <c r="P730" s="311"/>
      <c r="Q730" s="311"/>
      <c r="R730" s="311"/>
      <c r="S730" s="311"/>
      <c r="T730" s="311"/>
      <c r="U730" s="311"/>
      <c r="V730" s="311"/>
      <c r="X730" s="311"/>
      <c r="Y730" s="311"/>
      <c r="Z730" s="311"/>
      <c r="AA730" s="311"/>
      <c r="AB730" s="311"/>
      <c r="AD730" s="311"/>
      <c r="AE730" s="311"/>
      <c r="AF730" s="311"/>
      <c r="AG730" s="311"/>
      <c r="AH730" s="311"/>
      <c r="AI730" s="311"/>
      <c r="AJ730" s="311"/>
      <c r="AK730" s="311"/>
      <c r="AL730" s="311"/>
      <c r="AM730" s="311"/>
      <c r="AN730" s="311"/>
      <c r="AO730" s="311"/>
      <c r="AP730" s="311"/>
      <c r="AQ730" s="311"/>
      <c r="AR730" s="311"/>
      <c r="AS730" s="311"/>
      <c r="AT730" s="311"/>
      <c r="AU730" s="311"/>
      <c r="AV730" s="311"/>
      <c r="AW730" s="311"/>
      <c r="AX730" s="311"/>
      <c r="AY730" s="311"/>
      <c r="AZ730" s="311"/>
      <c r="BA730" s="311"/>
      <c r="BB730" s="311"/>
      <c r="BC730" s="311"/>
      <c r="BD730" s="311"/>
      <c r="BE730" s="311"/>
      <c r="BF730" s="311"/>
      <c r="BG730" s="311"/>
      <c r="BH730" s="311"/>
    </row>
    <row r="731" spans="6:60">
      <c r="F731" s="317"/>
      <c r="G731" s="311"/>
      <c r="H731" s="311"/>
      <c r="K731" s="317"/>
      <c r="L731" s="317"/>
      <c r="O731" s="311"/>
      <c r="P731" s="311"/>
      <c r="Q731" s="311"/>
      <c r="R731" s="311"/>
      <c r="S731" s="311"/>
      <c r="T731" s="311"/>
      <c r="U731" s="311"/>
      <c r="V731" s="311"/>
      <c r="X731" s="311"/>
      <c r="Y731" s="311"/>
      <c r="Z731" s="311"/>
      <c r="AA731" s="311"/>
      <c r="AB731" s="311"/>
      <c r="AD731" s="311"/>
      <c r="AE731" s="311"/>
      <c r="AF731" s="311"/>
      <c r="AG731" s="311"/>
      <c r="AH731" s="311"/>
      <c r="AI731" s="311"/>
      <c r="AJ731" s="311"/>
      <c r="AK731" s="311"/>
      <c r="AL731" s="311"/>
      <c r="AM731" s="311"/>
      <c r="AN731" s="311"/>
      <c r="AO731" s="311"/>
      <c r="AP731" s="311"/>
      <c r="AQ731" s="311"/>
      <c r="AR731" s="311"/>
      <c r="AS731" s="311"/>
      <c r="AT731" s="311"/>
      <c r="AU731" s="311"/>
      <c r="AV731" s="311"/>
      <c r="AW731" s="311"/>
      <c r="AX731" s="311"/>
      <c r="AY731" s="311"/>
      <c r="AZ731" s="311"/>
      <c r="BA731" s="311"/>
      <c r="BB731" s="311"/>
      <c r="BC731" s="311"/>
      <c r="BD731" s="311"/>
      <c r="BE731" s="311"/>
      <c r="BF731" s="311"/>
      <c r="BG731" s="311"/>
      <c r="BH731" s="311"/>
    </row>
    <row r="732" spans="6:60">
      <c r="F732" s="317"/>
      <c r="G732" s="311"/>
      <c r="H732" s="311"/>
      <c r="K732" s="317"/>
      <c r="L732" s="317"/>
      <c r="O732" s="311"/>
      <c r="P732" s="311"/>
      <c r="Q732" s="311"/>
      <c r="R732" s="311"/>
      <c r="S732" s="311"/>
      <c r="T732" s="311"/>
      <c r="U732" s="311"/>
      <c r="V732" s="311"/>
      <c r="X732" s="311"/>
      <c r="Y732" s="311"/>
      <c r="Z732" s="311"/>
      <c r="AA732" s="311"/>
      <c r="AB732" s="311"/>
      <c r="AD732" s="311"/>
      <c r="AE732" s="311"/>
      <c r="AF732" s="311"/>
      <c r="AG732" s="311"/>
      <c r="AH732" s="311"/>
      <c r="AI732" s="311"/>
      <c r="AJ732" s="311"/>
      <c r="AK732" s="311"/>
      <c r="AL732" s="311"/>
      <c r="AM732" s="311"/>
      <c r="AN732" s="311"/>
      <c r="AO732" s="311"/>
      <c r="AP732" s="311"/>
      <c r="AQ732" s="311"/>
      <c r="AR732" s="311"/>
      <c r="AS732" s="311"/>
      <c r="AT732" s="311"/>
      <c r="AU732" s="311"/>
      <c r="AV732" s="311"/>
      <c r="AW732" s="311"/>
      <c r="AX732" s="311"/>
      <c r="AY732" s="311"/>
      <c r="AZ732" s="311"/>
      <c r="BA732" s="311"/>
      <c r="BB732" s="311"/>
      <c r="BC732" s="311"/>
      <c r="BD732" s="311"/>
      <c r="BE732" s="311"/>
      <c r="BF732" s="311"/>
      <c r="BG732" s="311"/>
      <c r="BH732" s="311"/>
    </row>
    <row r="733" spans="6:60">
      <c r="F733" s="317"/>
      <c r="G733" s="311"/>
      <c r="H733" s="311"/>
      <c r="K733" s="317"/>
      <c r="L733" s="317"/>
      <c r="O733" s="311"/>
      <c r="P733" s="311"/>
      <c r="Q733" s="311"/>
      <c r="R733" s="311"/>
      <c r="S733" s="311"/>
      <c r="T733" s="311"/>
      <c r="U733" s="311"/>
      <c r="V733" s="311"/>
      <c r="X733" s="311"/>
      <c r="Y733" s="311"/>
      <c r="Z733" s="311"/>
      <c r="AA733" s="311"/>
      <c r="AB733" s="311"/>
      <c r="AD733" s="311"/>
      <c r="AE733" s="311"/>
      <c r="AF733" s="311"/>
      <c r="AG733" s="311"/>
      <c r="AH733" s="311"/>
      <c r="AI733" s="311"/>
      <c r="AJ733" s="311"/>
      <c r="AK733" s="311"/>
      <c r="AL733" s="311"/>
      <c r="AM733" s="311"/>
      <c r="AN733" s="311"/>
      <c r="AO733" s="311"/>
      <c r="AP733" s="311"/>
      <c r="AQ733" s="311"/>
      <c r="AR733" s="311"/>
      <c r="AS733" s="311"/>
      <c r="AT733" s="311"/>
      <c r="AU733" s="311"/>
      <c r="AV733" s="311"/>
      <c r="AW733" s="311"/>
      <c r="AX733" s="311"/>
      <c r="AY733" s="311"/>
      <c r="AZ733" s="311"/>
      <c r="BA733" s="311"/>
      <c r="BB733" s="311"/>
      <c r="BC733" s="311"/>
      <c r="BD733" s="311"/>
      <c r="BE733" s="311"/>
      <c r="BF733" s="311"/>
      <c r="BG733" s="311"/>
      <c r="BH733" s="311"/>
    </row>
    <row r="734" spans="6:60">
      <c r="F734" s="317"/>
      <c r="G734" s="311"/>
      <c r="H734" s="311"/>
      <c r="K734" s="317"/>
      <c r="L734" s="317"/>
      <c r="O734" s="311"/>
      <c r="P734" s="311"/>
      <c r="Q734" s="311"/>
      <c r="R734" s="311"/>
      <c r="S734" s="311"/>
      <c r="T734" s="311"/>
      <c r="U734" s="311"/>
      <c r="V734" s="311"/>
      <c r="X734" s="311"/>
      <c r="Y734" s="311"/>
      <c r="Z734" s="311"/>
      <c r="AA734" s="311"/>
      <c r="AB734" s="311"/>
      <c r="AD734" s="311"/>
      <c r="AE734" s="311"/>
      <c r="AF734" s="311"/>
      <c r="AG734" s="311"/>
      <c r="AH734" s="311"/>
      <c r="AI734" s="311"/>
      <c r="AJ734" s="311"/>
      <c r="AK734" s="311"/>
      <c r="AL734" s="311"/>
      <c r="AM734" s="311"/>
      <c r="AN734" s="311"/>
      <c r="AO734" s="311"/>
      <c r="AP734" s="311"/>
      <c r="AQ734" s="311"/>
      <c r="AR734" s="311"/>
      <c r="AS734" s="311"/>
      <c r="AT734" s="311"/>
      <c r="AU734" s="311"/>
      <c r="AV734" s="311"/>
      <c r="AW734" s="311"/>
      <c r="AX734" s="311"/>
      <c r="AY734" s="311"/>
      <c r="AZ734" s="311"/>
      <c r="BA734" s="311"/>
      <c r="BB734" s="311"/>
      <c r="BC734" s="311"/>
      <c r="BD734" s="311"/>
      <c r="BE734" s="311"/>
      <c r="BF734" s="311"/>
      <c r="BG734" s="311"/>
      <c r="BH734" s="311"/>
    </row>
    <row r="735" spans="6:60">
      <c r="F735" s="317"/>
      <c r="G735" s="311"/>
      <c r="H735" s="311"/>
      <c r="K735" s="317"/>
      <c r="L735" s="317"/>
      <c r="O735" s="311"/>
      <c r="P735" s="311"/>
      <c r="Q735" s="311"/>
      <c r="R735" s="311"/>
      <c r="S735" s="311"/>
      <c r="T735" s="311"/>
      <c r="U735" s="311"/>
      <c r="V735" s="311"/>
      <c r="X735" s="311"/>
      <c r="Y735" s="311"/>
      <c r="Z735" s="311"/>
      <c r="AA735" s="311"/>
      <c r="AB735" s="311"/>
      <c r="AD735" s="311"/>
      <c r="AE735" s="311"/>
      <c r="AF735" s="311"/>
      <c r="AG735" s="311"/>
      <c r="AH735" s="311"/>
      <c r="AI735" s="311"/>
      <c r="AJ735" s="311"/>
      <c r="AK735" s="311"/>
      <c r="AL735" s="311"/>
      <c r="AM735" s="311"/>
      <c r="AN735" s="311"/>
      <c r="AO735" s="311"/>
      <c r="AP735" s="311"/>
      <c r="AQ735" s="311"/>
      <c r="AR735" s="311"/>
      <c r="AS735" s="311"/>
      <c r="AT735" s="311"/>
      <c r="AU735" s="311"/>
      <c r="AV735" s="311"/>
      <c r="AW735" s="311"/>
      <c r="AX735" s="311"/>
      <c r="AY735" s="311"/>
      <c r="AZ735" s="311"/>
      <c r="BA735" s="311"/>
      <c r="BB735" s="311"/>
      <c r="BC735" s="311"/>
      <c r="BD735" s="311"/>
      <c r="BE735" s="311"/>
      <c r="BF735" s="311"/>
      <c r="BG735" s="311"/>
      <c r="BH735" s="311"/>
    </row>
    <row r="736" spans="6:60">
      <c r="F736" s="317"/>
      <c r="G736" s="311"/>
      <c r="H736" s="311"/>
      <c r="K736" s="317"/>
      <c r="L736" s="317"/>
      <c r="O736" s="311"/>
      <c r="P736" s="311"/>
      <c r="Q736" s="311"/>
      <c r="R736" s="311"/>
      <c r="S736" s="311"/>
      <c r="T736" s="311"/>
      <c r="U736" s="311"/>
      <c r="V736" s="311"/>
      <c r="X736" s="311"/>
      <c r="Y736" s="311"/>
      <c r="Z736" s="311"/>
      <c r="AA736" s="311"/>
      <c r="AB736" s="311"/>
      <c r="AD736" s="311"/>
      <c r="AE736" s="311"/>
      <c r="AF736" s="311"/>
      <c r="AG736" s="311"/>
      <c r="AH736" s="311"/>
      <c r="AI736" s="311"/>
      <c r="AJ736" s="311"/>
      <c r="AK736" s="311"/>
      <c r="AL736" s="311"/>
      <c r="AM736" s="311"/>
      <c r="AN736" s="311"/>
      <c r="AO736" s="311"/>
      <c r="AP736" s="311"/>
      <c r="AQ736" s="311"/>
      <c r="AR736" s="311"/>
      <c r="AS736" s="311"/>
      <c r="AT736" s="311"/>
      <c r="AU736" s="311"/>
      <c r="AV736" s="311"/>
      <c r="AW736" s="311"/>
      <c r="AX736" s="311"/>
      <c r="AY736" s="311"/>
      <c r="AZ736" s="311"/>
      <c r="BA736" s="311"/>
      <c r="BB736" s="311"/>
      <c r="BC736" s="311"/>
      <c r="BD736" s="311"/>
      <c r="BE736" s="311"/>
      <c r="BF736" s="311"/>
      <c r="BG736" s="311"/>
      <c r="BH736" s="311"/>
    </row>
    <row r="737" spans="6:60">
      <c r="F737" s="317"/>
      <c r="G737" s="311"/>
      <c r="H737" s="311"/>
      <c r="K737" s="317"/>
      <c r="L737" s="317"/>
      <c r="O737" s="311"/>
      <c r="P737" s="311"/>
      <c r="Q737" s="311"/>
      <c r="R737" s="311"/>
      <c r="S737" s="311"/>
      <c r="T737" s="311"/>
      <c r="U737" s="311"/>
      <c r="V737" s="311"/>
      <c r="X737" s="311"/>
      <c r="Y737" s="311"/>
      <c r="Z737" s="311"/>
      <c r="AA737" s="311"/>
      <c r="AB737" s="311"/>
      <c r="AD737" s="311"/>
      <c r="AE737" s="311"/>
      <c r="AF737" s="311"/>
      <c r="AG737" s="311"/>
      <c r="AH737" s="311"/>
      <c r="AI737" s="311"/>
      <c r="AJ737" s="311"/>
      <c r="AK737" s="311"/>
      <c r="AL737" s="311"/>
      <c r="AM737" s="311"/>
      <c r="AN737" s="311"/>
      <c r="AO737" s="311"/>
      <c r="AP737" s="311"/>
      <c r="AQ737" s="311"/>
      <c r="AR737" s="311"/>
      <c r="AS737" s="311"/>
      <c r="AT737" s="311"/>
      <c r="AU737" s="311"/>
      <c r="AV737" s="311"/>
      <c r="AW737" s="311"/>
      <c r="AX737" s="311"/>
      <c r="AY737" s="311"/>
      <c r="AZ737" s="311"/>
      <c r="BA737" s="311"/>
      <c r="BB737" s="311"/>
      <c r="BC737" s="311"/>
      <c r="BD737" s="311"/>
      <c r="BE737" s="311"/>
      <c r="BF737" s="311"/>
      <c r="BG737" s="311"/>
      <c r="BH737" s="311"/>
    </row>
    <row r="738" spans="6:60">
      <c r="F738" s="317"/>
      <c r="G738" s="311"/>
      <c r="H738" s="311"/>
      <c r="K738" s="317"/>
      <c r="L738" s="317"/>
      <c r="O738" s="311"/>
      <c r="P738" s="311"/>
      <c r="Q738" s="311"/>
      <c r="R738" s="311"/>
      <c r="S738" s="311"/>
      <c r="T738" s="311"/>
      <c r="U738" s="311"/>
      <c r="V738" s="311"/>
      <c r="X738" s="311"/>
      <c r="Y738" s="311"/>
      <c r="Z738" s="311"/>
      <c r="AA738" s="311"/>
      <c r="AB738" s="311"/>
      <c r="AD738" s="311"/>
      <c r="AE738" s="311"/>
      <c r="AF738" s="311"/>
      <c r="AG738" s="311"/>
      <c r="AH738" s="311"/>
      <c r="AI738" s="311"/>
      <c r="AJ738" s="311"/>
      <c r="AK738" s="311"/>
      <c r="AL738" s="311"/>
      <c r="AM738" s="311"/>
      <c r="AN738" s="311"/>
      <c r="AO738" s="311"/>
      <c r="AP738" s="311"/>
      <c r="AQ738" s="311"/>
      <c r="AR738" s="311"/>
      <c r="AS738" s="311"/>
      <c r="AT738" s="311"/>
      <c r="AU738" s="311"/>
      <c r="AV738" s="311"/>
      <c r="AW738" s="311"/>
      <c r="AX738" s="311"/>
      <c r="AY738" s="311"/>
      <c r="AZ738" s="311"/>
      <c r="BA738" s="311"/>
      <c r="BB738" s="311"/>
      <c r="BC738" s="311"/>
      <c r="BD738" s="311"/>
      <c r="BE738" s="311"/>
      <c r="BF738" s="311"/>
      <c r="BG738" s="311"/>
      <c r="BH738" s="311"/>
    </row>
    <row r="739" spans="6:60">
      <c r="F739" s="317"/>
      <c r="G739" s="311"/>
      <c r="H739" s="311"/>
      <c r="K739" s="317"/>
      <c r="L739" s="317"/>
      <c r="O739" s="311"/>
      <c r="P739" s="311"/>
      <c r="Q739" s="311"/>
      <c r="R739" s="311"/>
      <c r="S739" s="311"/>
      <c r="T739" s="311"/>
      <c r="U739" s="311"/>
      <c r="V739" s="311"/>
      <c r="X739" s="311"/>
      <c r="Y739" s="311"/>
      <c r="Z739" s="311"/>
      <c r="AA739" s="311"/>
      <c r="AB739" s="311"/>
      <c r="AD739" s="311"/>
      <c r="AE739" s="311"/>
      <c r="AF739" s="311"/>
      <c r="AG739" s="311"/>
      <c r="AH739" s="311"/>
      <c r="AI739" s="311"/>
      <c r="AJ739" s="311"/>
      <c r="AK739" s="311"/>
      <c r="AL739" s="311"/>
      <c r="AM739" s="311"/>
      <c r="AN739" s="311"/>
      <c r="AO739" s="311"/>
      <c r="AP739" s="311"/>
      <c r="AQ739" s="311"/>
      <c r="AR739" s="311"/>
      <c r="AS739" s="311"/>
      <c r="AT739" s="311"/>
      <c r="AU739" s="311"/>
      <c r="AV739" s="311"/>
      <c r="AW739" s="311"/>
      <c r="AX739" s="311"/>
      <c r="AY739" s="311"/>
      <c r="AZ739" s="311"/>
      <c r="BA739" s="311"/>
      <c r="BB739" s="311"/>
      <c r="BC739" s="311"/>
      <c r="BD739" s="311"/>
      <c r="BE739" s="311"/>
      <c r="BF739" s="311"/>
      <c r="BG739" s="311"/>
      <c r="BH739" s="311"/>
    </row>
    <row r="740" spans="6:60">
      <c r="F740" s="317"/>
      <c r="G740" s="311"/>
      <c r="H740" s="311"/>
      <c r="K740" s="317"/>
      <c r="L740" s="317"/>
      <c r="O740" s="311"/>
      <c r="P740" s="311"/>
      <c r="Q740" s="311"/>
      <c r="R740" s="311"/>
      <c r="S740" s="311"/>
      <c r="T740" s="311"/>
      <c r="U740" s="311"/>
      <c r="V740" s="311"/>
      <c r="X740" s="311"/>
      <c r="Y740" s="311"/>
      <c r="Z740" s="311"/>
      <c r="AA740" s="311"/>
      <c r="AB740" s="311"/>
      <c r="AD740" s="311"/>
      <c r="AE740" s="311"/>
      <c r="AF740" s="311"/>
      <c r="AG740" s="311"/>
      <c r="AH740" s="311"/>
      <c r="AI740" s="311"/>
      <c r="AJ740" s="311"/>
      <c r="AK740" s="311"/>
      <c r="AL740" s="311"/>
      <c r="AM740" s="311"/>
      <c r="AN740" s="311"/>
      <c r="AO740" s="311"/>
      <c r="AP740" s="311"/>
      <c r="AQ740" s="311"/>
      <c r="AR740" s="311"/>
      <c r="AS740" s="311"/>
      <c r="AT740" s="311"/>
      <c r="AU740" s="311"/>
      <c r="AV740" s="311"/>
      <c r="AW740" s="311"/>
      <c r="AX740" s="311"/>
      <c r="AY740" s="311"/>
      <c r="AZ740" s="311"/>
      <c r="BA740" s="311"/>
      <c r="BB740" s="311"/>
      <c r="BC740" s="311"/>
      <c r="BD740" s="311"/>
      <c r="BE740" s="311"/>
      <c r="BF740" s="311"/>
      <c r="BG740" s="311"/>
      <c r="BH740" s="311"/>
    </row>
    <row r="741" spans="6:60">
      <c r="F741" s="317"/>
      <c r="G741" s="311"/>
      <c r="H741" s="311"/>
      <c r="K741" s="317"/>
      <c r="L741" s="317"/>
      <c r="O741" s="311"/>
      <c r="P741" s="311"/>
      <c r="Q741" s="311"/>
      <c r="R741" s="311"/>
      <c r="S741" s="311"/>
      <c r="T741" s="311"/>
      <c r="U741" s="311"/>
      <c r="V741" s="311"/>
      <c r="X741" s="311"/>
      <c r="Y741" s="311"/>
      <c r="Z741" s="311"/>
      <c r="AA741" s="311"/>
      <c r="AB741" s="311"/>
      <c r="AD741" s="311"/>
      <c r="AE741" s="311"/>
      <c r="AF741" s="311"/>
      <c r="AG741" s="311"/>
      <c r="AH741" s="311"/>
      <c r="AI741" s="311"/>
      <c r="AJ741" s="311"/>
      <c r="AK741" s="311"/>
      <c r="AL741" s="311"/>
      <c r="AM741" s="311"/>
      <c r="AN741" s="311"/>
      <c r="AO741" s="311"/>
      <c r="AP741" s="311"/>
      <c r="AQ741" s="311"/>
      <c r="AR741" s="311"/>
      <c r="AS741" s="311"/>
      <c r="AT741" s="311"/>
      <c r="AU741" s="311"/>
      <c r="AV741" s="311"/>
      <c r="AW741" s="311"/>
      <c r="AX741" s="311"/>
      <c r="AY741" s="311"/>
      <c r="AZ741" s="311"/>
      <c r="BA741" s="311"/>
      <c r="BB741" s="311"/>
      <c r="BC741" s="311"/>
      <c r="BD741" s="311"/>
      <c r="BE741" s="311"/>
      <c r="BF741" s="311"/>
      <c r="BG741" s="311"/>
      <c r="BH741" s="311"/>
    </row>
    <row r="742" spans="6:60">
      <c r="F742" s="317"/>
      <c r="G742" s="311"/>
      <c r="H742" s="311"/>
      <c r="K742" s="317"/>
      <c r="L742" s="317"/>
      <c r="O742" s="311"/>
      <c r="P742" s="311"/>
      <c r="Q742" s="311"/>
      <c r="R742" s="311"/>
      <c r="S742" s="311"/>
      <c r="T742" s="311"/>
      <c r="U742" s="311"/>
      <c r="V742" s="311"/>
      <c r="X742" s="311"/>
      <c r="Y742" s="311"/>
      <c r="Z742" s="311"/>
      <c r="AA742" s="311"/>
      <c r="AB742" s="311"/>
      <c r="AD742" s="311"/>
      <c r="AE742" s="311"/>
      <c r="AF742" s="311"/>
      <c r="AG742" s="311"/>
      <c r="AH742" s="311"/>
      <c r="AI742" s="311"/>
      <c r="AJ742" s="311"/>
      <c r="AK742" s="311"/>
      <c r="AL742" s="311"/>
      <c r="AM742" s="311"/>
      <c r="AN742" s="311"/>
      <c r="AO742" s="311"/>
      <c r="AP742" s="311"/>
      <c r="AQ742" s="311"/>
      <c r="AR742" s="311"/>
      <c r="AS742" s="311"/>
      <c r="AT742" s="311"/>
      <c r="AU742" s="311"/>
      <c r="AV742" s="311"/>
      <c r="AW742" s="311"/>
      <c r="AX742" s="311"/>
      <c r="AY742" s="311"/>
      <c r="AZ742" s="311"/>
      <c r="BA742" s="311"/>
      <c r="BB742" s="311"/>
      <c r="BC742" s="311"/>
      <c r="BD742" s="311"/>
      <c r="BE742" s="311"/>
      <c r="BF742" s="311"/>
      <c r="BG742" s="311"/>
      <c r="BH742" s="311"/>
    </row>
    <row r="743" spans="6:60">
      <c r="F743" s="317"/>
      <c r="G743" s="311"/>
      <c r="H743" s="311"/>
      <c r="K743" s="317"/>
      <c r="L743" s="317"/>
      <c r="O743" s="311"/>
      <c r="P743" s="311"/>
      <c r="Q743" s="311"/>
      <c r="R743" s="311"/>
      <c r="S743" s="311"/>
      <c r="T743" s="311"/>
      <c r="U743" s="311"/>
      <c r="V743" s="311"/>
      <c r="X743" s="311"/>
      <c r="Y743" s="311"/>
      <c r="Z743" s="311"/>
      <c r="AA743" s="311"/>
      <c r="AB743" s="311"/>
      <c r="AD743" s="311"/>
      <c r="AE743" s="311"/>
      <c r="AF743" s="311"/>
      <c r="AG743" s="311"/>
      <c r="AH743" s="311"/>
      <c r="AI743" s="311"/>
      <c r="AJ743" s="311"/>
      <c r="AK743" s="311"/>
      <c r="AL743" s="311"/>
      <c r="AM743" s="311"/>
      <c r="AN743" s="311"/>
      <c r="AO743" s="311"/>
      <c r="AP743" s="311"/>
      <c r="AQ743" s="311"/>
      <c r="AR743" s="311"/>
      <c r="AS743" s="311"/>
      <c r="AT743" s="311"/>
      <c r="AU743" s="311"/>
      <c r="AV743" s="311"/>
      <c r="AW743" s="311"/>
      <c r="AX743" s="311"/>
      <c r="AY743" s="311"/>
      <c r="AZ743" s="311"/>
      <c r="BA743" s="311"/>
      <c r="BB743" s="311"/>
      <c r="BC743" s="311"/>
      <c r="BD743" s="311"/>
      <c r="BE743" s="311"/>
      <c r="BF743" s="311"/>
      <c r="BG743" s="311"/>
      <c r="BH743" s="311"/>
    </row>
    <row r="744" spans="6:60">
      <c r="F744" s="317"/>
      <c r="G744" s="311"/>
      <c r="H744" s="311"/>
      <c r="K744" s="317"/>
      <c r="L744" s="317"/>
      <c r="O744" s="311"/>
      <c r="P744" s="311"/>
      <c r="Q744" s="311"/>
      <c r="R744" s="311"/>
      <c r="S744" s="311"/>
      <c r="T744" s="311"/>
      <c r="U744" s="311"/>
      <c r="V744" s="311"/>
      <c r="X744" s="311"/>
      <c r="Y744" s="311"/>
      <c r="Z744" s="311"/>
      <c r="AA744" s="311"/>
      <c r="AB744" s="311"/>
      <c r="AD744" s="311"/>
      <c r="AE744" s="311"/>
      <c r="AF744" s="311"/>
      <c r="AG744" s="311"/>
      <c r="AH744" s="311"/>
      <c r="AI744" s="311"/>
      <c r="AJ744" s="311"/>
      <c r="AK744" s="311"/>
      <c r="AL744" s="311"/>
      <c r="AM744" s="311"/>
      <c r="AN744" s="311"/>
      <c r="AO744" s="311"/>
      <c r="AP744" s="311"/>
      <c r="AQ744" s="311"/>
      <c r="AR744" s="311"/>
      <c r="AS744" s="311"/>
      <c r="AT744" s="311"/>
      <c r="AU744" s="311"/>
      <c r="AV744" s="311"/>
      <c r="AW744" s="311"/>
      <c r="AX744" s="311"/>
      <c r="AY744" s="311"/>
      <c r="AZ744" s="311"/>
      <c r="BA744" s="311"/>
      <c r="BB744" s="311"/>
      <c r="BC744" s="311"/>
      <c r="BD744" s="311"/>
      <c r="BE744" s="311"/>
      <c r="BF744" s="311"/>
      <c r="BG744" s="311"/>
      <c r="BH744" s="311"/>
    </row>
    <row r="745" spans="6:60">
      <c r="F745" s="317"/>
      <c r="G745" s="311"/>
      <c r="H745" s="311"/>
      <c r="K745" s="317"/>
      <c r="L745" s="317"/>
      <c r="O745" s="311"/>
      <c r="P745" s="311"/>
      <c r="Q745" s="311"/>
      <c r="R745" s="311"/>
      <c r="S745" s="311"/>
      <c r="T745" s="311"/>
      <c r="U745" s="311"/>
      <c r="V745" s="311"/>
      <c r="X745" s="311"/>
      <c r="Y745" s="311"/>
      <c r="Z745" s="311"/>
      <c r="AA745" s="311"/>
      <c r="AB745" s="311"/>
      <c r="AD745" s="311"/>
      <c r="AE745" s="311"/>
      <c r="AF745" s="311"/>
      <c r="AG745" s="311"/>
      <c r="AH745" s="311"/>
      <c r="AI745" s="311"/>
      <c r="AJ745" s="311"/>
      <c r="AK745" s="311"/>
      <c r="AL745" s="311"/>
      <c r="AM745" s="311"/>
      <c r="AN745" s="311"/>
      <c r="AO745" s="311"/>
      <c r="AP745" s="311"/>
      <c r="AQ745" s="311"/>
      <c r="AR745" s="311"/>
      <c r="AS745" s="311"/>
      <c r="AT745" s="311"/>
      <c r="AU745" s="311"/>
      <c r="AV745" s="311"/>
      <c r="AW745" s="311"/>
      <c r="AX745" s="311"/>
      <c r="AY745" s="311"/>
      <c r="AZ745" s="311"/>
      <c r="BA745" s="311"/>
      <c r="BB745" s="311"/>
      <c r="BC745" s="311"/>
      <c r="BD745" s="311"/>
      <c r="BE745" s="311"/>
      <c r="BF745" s="311"/>
      <c r="BG745" s="311"/>
      <c r="BH745" s="311"/>
    </row>
    <row r="746" spans="6:60">
      <c r="F746" s="317"/>
      <c r="G746" s="311"/>
      <c r="H746" s="311"/>
      <c r="K746" s="317"/>
      <c r="L746" s="317"/>
      <c r="O746" s="311"/>
      <c r="P746" s="311"/>
      <c r="Q746" s="311"/>
      <c r="R746" s="311"/>
      <c r="S746" s="311"/>
      <c r="T746" s="311"/>
      <c r="U746" s="311"/>
      <c r="V746" s="311"/>
      <c r="X746" s="311"/>
      <c r="Y746" s="311"/>
      <c r="Z746" s="311"/>
      <c r="AA746" s="311"/>
      <c r="AB746" s="311"/>
      <c r="AD746" s="311"/>
      <c r="AE746" s="311"/>
      <c r="AF746" s="311"/>
      <c r="AG746" s="311"/>
      <c r="AH746" s="311"/>
      <c r="AI746" s="311"/>
      <c r="AJ746" s="311"/>
      <c r="AK746" s="311"/>
      <c r="AL746" s="311"/>
      <c r="AM746" s="311"/>
      <c r="AN746" s="311"/>
      <c r="AO746" s="311"/>
      <c r="AP746" s="311"/>
      <c r="AQ746" s="311"/>
      <c r="AR746" s="311"/>
      <c r="AS746" s="311"/>
      <c r="AT746" s="311"/>
      <c r="AU746" s="311"/>
      <c r="AV746" s="311"/>
      <c r="AW746" s="311"/>
      <c r="AX746" s="311"/>
      <c r="AY746" s="311"/>
      <c r="AZ746" s="311"/>
      <c r="BA746" s="311"/>
      <c r="BB746" s="311"/>
      <c r="BC746" s="311"/>
      <c r="BD746" s="311"/>
      <c r="BE746" s="311"/>
      <c r="BF746" s="311"/>
      <c r="BG746" s="311"/>
      <c r="BH746" s="311"/>
    </row>
    <row r="747" spans="6:60">
      <c r="F747" s="317"/>
      <c r="G747" s="311"/>
      <c r="H747" s="311"/>
      <c r="K747" s="317"/>
      <c r="L747" s="317"/>
      <c r="O747" s="311"/>
      <c r="P747" s="311"/>
      <c r="Q747" s="311"/>
      <c r="R747" s="311"/>
      <c r="S747" s="311"/>
      <c r="T747" s="311"/>
      <c r="U747" s="311"/>
      <c r="V747" s="311"/>
      <c r="X747" s="311"/>
      <c r="Y747" s="311"/>
      <c r="Z747" s="311"/>
      <c r="AA747" s="311"/>
      <c r="AB747" s="311"/>
      <c r="AD747" s="311"/>
      <c r="AE747" s="311"/>
      <c r="AF747" s="311"/>
      <c r="AG747" s="311"/>
      <c r="AH747" s="311"/>
      <c r="AI747" s="311"/>
      <c r="AJ747" s="311"/>
      <c r="AK747" s="311"/>
      <c r="AL747" s="311"/>
      <c r="AM747" s="311"/>
      <c r="AN747" s="311"/>
      <c r="AO747" s="311"/>
      <c r="AP747" s="311"/>
      <c r="AQ747" s="311"/>
      <c r="AR747" s="311"/>
      <c r="AS747" s="311"/>
      <c r="AT747" s="311"/>
      <c r="AU747" s="311"/>
      <c r="AV747" s="311"/>
      <c r="AW747" s="311"/>
      <c r="AX747" s="311"/>
      <c r="AY747" s="311"/>
      <c r="AZ747" s="311"/>
      <c r="BA747" s="311"/>
      <c r="BB747" s="311"/>
      <c r="BC747" s="311"/>
      <c r="BD747" s="311"/>
      <c r="BE747" s="311"/>
      <c r="BF747" s="311"/>
      <c r="BG747" s="311"/>
      <c r="BH747" s="311"/>
    </row>
    <row r="748" spans="6:60">
      <c r="F748" s="317"/>
      <c r="G748" s="311"/>
      <c r="H748" s="311"/>
      <c r="K748" s="317"/>
      <c r="L748" s="317"/>
      <c r="O748" s="311"/>
      <c r="P748" s="311"/>
      <c r="Q748" s="311"/>
      <c r="R748" s="311"/>
      <c r="S748" s="311"/>
      <c r="T748" s="311"/>
      <c r="U748" s="311"/>
      <c r="V748" s="311"/>
      <c r="X748" s="311"/>
      <c r="Y748" s="311"/>
      <c r="Z748" s="311"/>
      <c r="AA748" s="311"/>
      <c r="AB748" s="311"/>
      <c r="AD748" s="311"/>
      <c r="AE748" s="311"/>
      <c r="AF748" s="311"/>
      <c r="AG748" s="311"/>
      <c r="AH748" s="311"/>
      <c r="AI748" s="311"/>
      <c r="AJ748" s="311"/>
      <c r="AK748" s="311"/>
      <c r="AL748" s="311"/>
      <c r="AM748" s="311"/>
      <c r="AN748" s="311"/>
      <c r="AO748" s="311"/>
      <c r="AP748" s="311"/>
      <c r="AQ748" s="311"/>
      <c r="AR748" s="311"/>
      <c r="AS748" s="311"/>
      <c r="AT748" s="311"/>
      <c r="AU748" s="311"/>
      <c r="AV748" s="311"/>
      <c r="AW748" s="311"/>
      <c r="AX748" s="311"/>
      <c r="AY748" s="311"/>
      <c r="AZ748" s="311"/>
      <c r="BA748" s="311"/>
      <c r="BB748" s="311"/>
      <c r="BC748" s="311"/>
      <c r="BD748" s="311"/>
      <c r="BE748" s="311"/>
      <c r="BF748" s="311"/>
      <c r="BG748" s="311"/>
      <c r="BH748" s="311"/>
    </row>
    <row r="749" spans="6:60">
      <c r="F749" s="317"/>
      <c r="G749" s="311"/>
      <c r="H749" s="311"/>
      <c r="K749" s="317"/>
      <c r="L749" s="317"/>
      <c r="O749" s="311"/>
      <c r="P749" s="311"/>
      <c r="Q749" s="311"/>
      <c r="R749" s="311"/>
      <c r="S749" s="311"/>
      <c r="T749" s="311"/>
      <c r="U749" s="311"/>
      <c r="V749" s="311"/>
      <c r="X749" s="311"/>
      <c r="Y749" s="311"/>
      <c r="Z749" s="311"/>
      <c r="AA749" s="311"/>
      <c r="AB749" s="311"/>
      <c r="AD749" s="311"/>
      <c r="AE749" s="311"/>
      <c r="AF749" s="311"/>
      <c r="AG749" s="311"/>
      <c r="AH749" s="311"/>
      <c r="AI749" s="311"/>
      <c r="AJ749" s="311"/>
      <c r="AK749" s="311"/>
      <c r="AL749" s="311"/>
      <c r="AM749" s="311"/>
      <c r="AN749" s="311"/>
      <c r="AO749" s="311"/>
      <c r="AP749" s="311"/>
      <c r="AQ749" s="311"/>
      <c r="AR749" s="311"/>
      <c r="AS749" s="311"/>
      <c r="AT749" s="311"/>
      <c r="AU749" s="311"/>
      <c r="AV749" s="311"/>
      <c r="AW749" s="311"/>
      <c r="AX749" s="311"/>
      <c r="AY749" s="311"/>
      <c r="AZ749" s="311"/>
      <c r="BA749" s="311"/>
      <c r="BB749" s="311"/>
      <c r="BC749" s="311"/>
      <c r="BD749" s="311"/>
      <c r="BE749" s="311"/>
      <c r="BF749" s="311"/>
      <c r="BG749" s="311"/>
      <c r="BH749" s="311"/>
    </row>
    <row r="750" spans="6:60">
      <c r="F750" s="317"/>
      <c r="G750" s="311"/>
      <c r="H750" s="311"/>
      <c r="K750" s="317"/>
      <c r="L750" s="317"/>
      <c r="O750" s="311"/>
      <c r="P750" s="311"/>
      <c r="Q750" s="311"/>
      <c r="R750" s="311"/>
      <c r="S750" s="311"/>
      <c r="T750" s="311"/>
      <c r="U750" s="311"/>
      <c r="V750" s="311"/>
      <c r="X750" s="311"/>
      <c r="Y750" s="311"/>
      <c r="Z750" s="311"/>
      <c r="AA750" s="311"/>
      <c r="AB750" s="311"/>
      <c r="AD750" s="311"/>
      <c r="AE750" s="311"/>
      <c r="AF750" s="311"/>
      <c r="AG750" s="311"/>
      <c r="AH750" s="311"/>
      <c r="AI750" s="311"/>
      <c r="AJ750" s="311"/>
      <c r="AK750" s="311"/>
      <c r="AL750" s="311"/>
      <c r="AM750" s="311"/>
      <c r="AN750" s="311"/>
      <c r="AO750" s="311"/>
      <c r="AP750" s="311"/>
      <c r="AQ750" s="311"/>
      <c r="AR750" s="311"/>
      <c r="AS750" s="311"/>
      <c r="AT750" s="311"/>
      <c r="AU750" s="311"/>
      <c r="AV750" s="311"/>
      <c r="AW750" s="311"/>
      <c r="AX750" s="311"/>
      <c r="AY750" s="311"/>
      <c r="AZ750" s="311"/>
      <c r="BA750" s="311"/>
      <c r="BB750" s="311"/>
      <c r="BC750" s="311"/>
      <c r="BD750" s="311"/>
      <c r="BE750" s="311"/>
      <c r="BF750" s="311"/>
      <c r="BG750" s="311"/>
      <c r="BH750" s="311"/>
    </row>
    <row r="751" spans="6:60">
      <c r="F751" s="317"/>
      <c r="G751" s="311"/>
      <c r="H751" s="311"/>
      <c r="K751" s="317"/>
      <c r="L751" s="317"/>
      <c r="O751" s="311"/>
      <c r="P751" s="311"/>
      <c r="Q751" s="311"/>
      <c r="R751" s="311"/>
      <c r="S751" s="311"/>
      <c r="T751" s="311"/>
      <c r="U751" s="311"/>
      <c r="V751" s="311"/>
      <c r="X751" s="311"/>
      <c r="Y751" s="311"/>
      <c r="Z751" s="311"/>
      <c r="AA751" s="311"/>
      <c r="AB751" s="311"/>
      <c r="AD751" s="311"/>
      <c r="AE751" s="311"/>
      <c r="AF751" s="311"/>
      <c r="AG751" s="311"/>
      <c r="AH751" s="311"/>
      <c r="AI751" s="311"/>
      <c r="AJ751" s="311"/>
      <c r="AK751" s="311"/>
      <c r="AL751" s="311"/>
      <c r="AM751" s="311"/>
      <c r="AN751" s="311"/>
      <c r="AO751" s="311"/>
      <c r="AP751" s="311"/>
      <c r="AQ751" s="311"/>
      <c r="AR751" s="311"/>
      <c r="AS751" s="311"/>
      <c r="AT751" s="311"/>
      <c r="AU751" s="311"/>
      <c r="AV751" s="311"/>
      <c r="AW751" s="311"/>
      <c r="AX751" s="311"/>
      <c r="AY751" s="311"/>
      <c r="AZ751" s="311"/>
      <c r="BA751" s="311"/>
      <c r="BB751" s="311"/>
      <c r="BC751" s="311"/>
      <c r="BD751" s="311"/>
      <c r="BE751" s="311"/>
      <c r="BF751" s="311"/>
      <c r="BG751" s="311"/>
      <c r="BH751" s="311"/>
    </row>
    <row r="752" spans="6:60">
      <c r="F752" s="317"/>
      <c r="G752" s="311"/>
      <c r="H752" s="311"/>
      <c r="K752" s="317"/>
      <c r="L752" s="317"/>
      <c r="O752" s="311"/>
      <c r="P752" s="311"/>
      <c r="Q752" s="311"/>
      <c r="R752" s="311"/>
      <c r="S752" s="311"/>
      <c r="T752" s="311"/>
      <c r="U752" s="311"/>
      <c r="V752" s="311"/>
      <c r="X752" s="311"/>
      <c r="Y752" s="311"/>
      <c r="Z752" s="311"/>
      <c r="AA752" s="311"/>
      <c r="AB752" s="311"/>
      <c r="AD752" s="311"/>
      <c r="AE752" s="311"/>
      <c r="AF752" s="311"/>
      <c r="AG752" s="311"/>
      <c r="AH752" s="311"/>
      <c r="AI752" s="311"/>
      <c r="AJ752" s="311"/>
      <c r="AK752" s="311"/>
      <c r="AL752" s="311"/>
      <c r="AM752" s="311"/>
      <c r="AN752" s="311"/>
      <c r="AO752" s="311"/>
      <c r="AP752" s="311"/>
      <c r="AQ752" s="311"/>
      <c r="AR752" s="311"/>
      <c r="AS752" s="311"/>
      <c r="AT752" s="311"/>
      <c r="AU752" s="311"/>
      <c r="AV752" s="311"/>
      <c r="AW752" s="311"/>
      <c r="AX752" s="311"/>
      <c r="AY752" s="311"/>
      <c r="AZ752" s="311"/>
      <c r="BA752" s="311"/>
      <c r="BB752" s="311"/>
      <c r="BC752" s="311"/>
      <c r="BD752" s="311"/>
      <c r="BE752" s="311"/>
      <c r="BF752" s="311"/>
      <c r="BG752" s="311"/>
      <c r="BH752" s="311"/>
    </row>
    <row r="753" spans="6:60">
      <c r="F753" s="317"/>
      <c r="G753" s="311"/>
      <c r="H753" s="311"/>
      <c r="K753" s="317"/>
      <c r="L753" s="317"/>
      <c r="O753" s="311"/>
      <c r="P753" s="311"/>
      <c r="Q753" s="311"/>
      <c r="R753" s="311"/>
      <c r="S753" s="311"/>
      <c r="T753" s="311"/>
      <c r="U753" s="311"/>
      <c r="V753" s="311"/>
      <c r="X753" s="311"/>
      <c r="Y753" s="311"/>
      <c r="Z753" s="311"/>
      <c r="AA753" s="311"/>
      <c r="AB753" s="311"/>
      <c r="AD753" s="311"/>
      <c r="AE753" s="311"/>
      <c r="AF753" s="311"/>
      <c r="AG753" s="311"/>
      <c r="AH753" s="311"/>
      <c r="AI753" s="311"/>
      <c r="AJ753" s="311"/>
      <c r="AK753" s="311"/>
      <c r="AL753" s="311"/>
      <c r="AM753" s="311"/>
      <c r="AN753" s="311"/>
      <c r="AO753" s="311"/>
      <c r="AP753" s="311"/>
      <c r="AQ753" s="311"/>
      <c r="AR753" s="311"/>
      <c r="AS753" s="311"/>
      <c r="AT753" s="311"/>
      <c r="AU753" s="311"/>
      <c r="AV753" s="311"/>
      <c r="AW753" s="311"/>
      <c r="AX753" s="311"/>
      <c r="AY753" s="311"/>
      <c r="AZ753" s="311"/>
      <c r="BA753" s="311"/>
      <c r="BB753" s="311"/>
      <c r="BC753" s="311"/>
      <c r="BD753" s="311"/>
      <c r="BE753" s="311"/>
      <c r="BF753" s="311"/>
      <c r="BG753" s="311"/>
      <c r="BH753" s="311"/>
    </row>
    <row r="754" spans="6:60">
      <c r="F754" s="317"/>
      <c r="G754" s="311"/>
      <c r="H754" s="311"/>
      <c r="K754" s="317"/>
      <c r="L754" s="317"/>
      <c r="O754" s="311"/>
      <c r="P754" s="311"/>
      <c r="Q754" s="311"/>
      <c r="R754" s="311"/>
      <c r="S754" s="311"/>
      <c r="T754" s="311"/>
      <c r="U754" s="311"/>
      <c r="V754" s="311"/>
      <c r="X754" s="311"/>
      <c r="Y754" s="311"/>
      <c r="Z754" s="311"/>
      <c r="AA754" s="311"/>
      <c r="AB754" s="311"/>
      <c r="AD754" s="311"/>
      <c r="AE754" s="311"/>
      <c r="AF754" s="311"/>
      <c r="AG754" s="311"/>
      <c r="AH754" s="311"/>
      <c r="AI754" s="311"/>
      <c r="AJ754" s="311"/>
      <c r="AK754" s="311"/>
      <c r="AL754" s="311"/>
      <c r="AM754" s="311"/>
      <c r="AN754" s="311"/>
      <c r="AO754" s="311"/>
      <c r="AP754" s="311"/>
      <c r="AQ754" s="311"/>
      <c r="AR754" s="311"/>
      <c r="AS754" s="311"/>
      <c r="AT754" s="311"/>
      <c r="AU754" s="311"/>
      <c r="AV754" s="311"/>
      <c r="AW754" s="311"/>
      <c r="AX754" s="311"/>
      <c r="AY754" s="311"/>
      <c r="AZ754" s="311"/>
      <c r="BA754" s="311"/>
      <c r="BB754" s="311"/>
      <c r="BC754" s="311"/>
      <c r="BD754" s="311"/>
      <c r="BE754" s="311"/>
      <c r="BF754" s="311"/>
      <c r="BG754" s="311"/>
      <c r="BH754" s="311"/>
    </row>
    <row r="755" spans="6:60">
      <c r="F755" s="317"/>
      <c r="G755" s="311"/>
      <c r="H755" s="311"/>
      <c r="K755" s="317"/>
      <c r="L755" s="317"/>
      <c r="O755" s="311"/>
      <c r="P755" s="311"/>
      <c r="Q755" s="311"/>
      <c r="R755" s="311"/>
      <c r="S755" s="311"/>
      <c r="T755" s="311"/>
      <c r="U755" s="311"/>
      <c r="V755" s="311"/>
      <c r="X755" s="311"/>
      <c r="Y755" s="311"/>
      <c r="Z755" s="311"/>
      <c r="AA755" s="311"/>
      <c r="AB755" s="311"/>
      <c r="AD755" s="311"/>
      <c r="AE755" s="311"/>
      <c r="AF755" s="311"/>
      <c r="AG755" s="311"/>
      <c r="AH755" s="311"/>
      <c r="AI755" s="311"/>
      <c r="AJ755" s="311"/>
      <c r="AK755" s="311"/>
      <c r="AL755" s="311"/>
      <c r="AM755" s="311"/>
      <c r="AN755" s="311"/>
      <c r="AO755" s="311"/>
      <c r="AP755" s="311"/>
      <c r="AQ755" s="311"/>
      <c r="AR755" s="311"/>
      <c r="AS755" s="311"/>
      <c r="AT755" s="311"/>
      <c r="AU755" s="311"/>
      <c r="AV755" s="311"/>
      <c r="AW755" s="311"/>
      <c r="AX755" s="311"/>
      <c r="AY755" s="311"/>
      <c r="AZ755" s="311"/>
      <c r="BA755" s="311"/>
      <c r="BB755" s="311"/>
      <c r="BC755" s="311"/>
      <c r="BD755" s="311"/>
      <c r="BE755" s="311"/>
      <c r="BF755" s="311"/>
      <c r="BG755" s="311"/>
      <c r="BH755" s="311"/>
    </row>
    <row r="756" spans="6:60">
      <c r="F756" s="317"/>
      <c r="G756" s="311"/>
      <c r="H756" s="311"/>
      <c r="K756" s="317"/>
      <c r="L756" s="317"/>
      <c r="O756" s="311"/>
      <c r="P756" s="311"/>
      <c r="Q756" s="311"/>
      <c r="R756" s="311"/>
      <c r="S756" s="311"/>
      <c r="T756" s="311"/>
      <c r="U756" s="311"/>
      <c r="V756" s="311"/>
      <c r="X756" s="311"/>
      <c r="Y756" s="311"/>
      <c r="Z756" s="311"/>
      <c r="AA756" s="311"/>
      <c r="AB756" s="311"/>
      <c r="AD756" s="311"/>
      <c r="AE756" s="311"/>
      <c r="AF756" s="311"/>
      <c r="AG756" s="311"/>
      <c r="AH756" s="311"/>
      <c r="AI756" s="311"/>
      <c r="AJ756" s="311"/>
      <c r="AK756" s="311"/>
      <c r="AL756" s="311"/>
      <c r="AM756" s="311"/>
      <c r="AN756" s="311"/>
      <c r="AO756" s="311"/>
      <c r="AP756" s="311"/>
      <c r="AQ756" s="311"/>
      <c r="AR756" s="311"/>
      <c r="AS756" s="311"/>
      <c r="AT756" s="311"/>
      <c r="AU756" s="311"/>
      <c r="AV756" s="311"/>
      <c r="AW756" s="311"/>
      <c r="AX756" s="311"/>
      <c r="AY756" s="311"/>
      <c r="AZ756" s="311"/>
      <c r="BA756" s="311"/>
      <c r="BB756" s="311"/>
      <c r="BC756" s="311"/>
      <c r="BD756" s="311"/>
      <c r="BE756" s="311"/>
      <c r="BF756" s="311"/>
      <c r="BG756" s="311"/>
      <c r="BH756" s="311"/>
    </row>
    <row r="757" spans="6:60">
      <c r="F757" s="317"/>
      <c r="G757" s="311"/>
      <c r="H757" s="311"/>
      <c r="K757" s="317"/>
      <c r="L757" s="317"/>
      <c r="O757" s="311"/>
      <c r="P757" s="311"/>
      <c r="Q757" s="311"/>
      <c r="R757" s="311"/>
      <c r="S757" s="311"/>
      <c r="T757" s="311"/>
      <c r="U757" s="311"/>
      <c r="V757" s="311"/>
      <c r="X757" s="311"/>
      <c r="Y757" s="311"/>
      <c r="Z757" s="311"/>
      <c r="AA757" s="311"/>
      <c r="AB757" s="311"/>
      <c r="AD757" s="311"/>
      <c r="AE757" s="311"/>
      <c r="AF757" s="311"/>
      <c r="AG757" s="311"/>
      <c r="AH757" s="311"/>
      <c r="AI757" s="311"/>
      <c r="AJ757" s="311"/>
      <c r="AK757" s="311"/>
      <c r="AL757" s="311"/>
      <c r="AM757" s="311"/>
      <c r="AN757" s="311"/>
      <c r="AO757" s="311"/>
      <c r="AP757" s="311"/>
      <c r="AQ757" s="311"/>
      <c r="AR757" s="311"/>
      <c r="AS757" s="311"/>
      <c r="AT757" s="311"/>
      <c r="AU757" s="311"/>
      <c r="AV757" s="311"/>
      <c r="AW757" s="311"/>
      <c r="AX757" s="311"/>
      <c r="AY757" s="311"/>
      <c r="AZ757" s="311"/>
      <c r="BA757" s="311"/>
      <c r="BB757" s="311"/>
      <c r="BC757" s="311"/>
      <c r="BD757" s="311"/>
      <c r="BE757" s="311"/>
      <c r="BF757" s="311"/>
      <c r="BG757" s="311"/>
      <c r="BH757" s="311"/>
    </row>
    <row r="758" spans="6:60">
      <c r="F758" s="317"/>
      <c r="G758" s="311"/>
      <c r="H758" s="311"/>
      <c r="K758" s="317"/>
      <c r="L758" s="317"/>
      <c r="O758" s="311"/>
      <c r="P758" s="311"/>
      <c r="Q758" s="311"/>
      <c r="R758" s="311"/>
      <c r="S758" s="311"/>
      <c r="T758" s="311"/>
      <c r="U758" s="311"/>
      <c r="V758" s="311"/>
      <c r="X758" s="311"/>
      <c r="Y758" s="311"/>
      <c r="Z758" s="311"/>
      <c r="AA758" s="311"/>
      <c r="AB758" s="311"/>
      <c r="AD758" s="311"/>
      <c r="AE758" s="311"/>
      <c r="AF758" s="311"/>
      <c r="AG758" s="311"/>
      <c r="AH758" s="311"/>
      <c r="AI758" s="311"/>
      <c r="AJ758" s="311"/>
      <c r="AK758" s="311"/>
      <c r="AL758" s="311"/>
      <c r="AM758" s="311"/>
      <c r="AN758" s="311"/>
      <c r="AO758" s="311"/>
      <c r="AP758" s="311"/>
      <c r="AQ758" s="311"/>
      <c r="AR758" s="311"/>
      <c r="AS758" s="311"/>
      <c r="AT758" s="311"/>
      <c r="AU758" s="311"/>
      <c r="AV758" s="311"/>
      <c r="AW758" s="311"/>
      <c r="AX758" s="311"/>
      <c r="AY758" s="311"/>
      <c r="AZ758" s="311"/>
      <c r="BA758" s="311"/>
      <c r="BB758" s="311"/>
      <c r="BC758" s="311"/>
      <c r="BD758" s="311"/>
      <c r="BE758" s="311"/>
      <c r="BF758" s="311"/>
      <c r="BG758" s="311"/>
      <c r="BH758" s="311"/>
    </row>
    <row r="759" spans="6:60">
      <c r="F759" s="317"/>
      <c r="G759" s="311"/>
      <c r="H759" s="311"/>
      <c r="K759" s="317"/>
      <c r="L759" s="317"/>
      <c r="O759" s="311"/>
      <c r="P759" s="311"/>
      <c r="Q759" s="311"/>
      <c r="R759" s="311"/>
      <c r="S759" s="311"/>
      <c r="T759" s="311"/>
      <c r="U759" s="311"/>
      <c r="V759" s="311"/>
      <c r="X759" s="311"/>
      <c r="Y759" s="311"/>
      <c r="Z759" s="311"/>
      <c r="AA759" s="311"/>
      <c r="AB759" s="311"/>
      <c r="AD759" s="311"/>
      <c r="AE759" s="311"/>
      <c r="AF759" s="311"/>
      <c r="AG759" s="311"/>
      <c r="AH759" s="311"/>
      <c r="AI759" s="311"/>
      <c r="AJ759" s="311"/>
      <c r="AK759" s="311"/>
      <c r="AL759" s="311"/>
      <c r="AM759" s="311"/>
      <c r="AN759" s="311"/>
      <c r="AO759" s="311"/>
      <c r="AP759" s="311"/>
      <c r="AQ759" s="311"/>
      <c r="AR759" s="311"/>
      <c r="AS759" s="311"/>
      <c r="AT759" s="311"/>
      <c r="AU759" s="311"/>
      <c r="AV759" s="311"/>
      <c r="AW759" s="311"/>
      <c r="AX759" s="311"/>
      <c r="AY759" s="311"/>
      <c r="AZ759" s="311"/>
      <c r="BA759" s="311"/>
      <c r="BB759" s="311"/>
      <c r="BC759" s="311"/>
      <c r="BD759" s="311"/>
      <c r="BE759" s="311"/>
      <c r="BF759" s="311"/>
      <c r="BG759" s="311"/>
      <c r="BH759" s="311"/>
    </row>
    <row r="760" spans="6:60">
      <c r="F760" s="317"/>
      <c r="G760" s="311"/>
      <c r="H760" s="311"/>
      <c r="K760" s="317"/>
      <c r="L760" s="317"/>
      <c r="O760" s="311"/>
      <c r="P760" s="311"/>
      <c r="Q760" s="311"/>
      <c r="R760" s="311"/>
      <c r="S760" s="311"/>
      <c r="T760" s="311"/>
      <c r="U760" s="311"/>
      <c r="V760" s="311"/>
      <c r="X760" s="311"/>
      <c r="Y760" s="311"/>
      <c r="Z760" s="311"/>
      <c r="AA760" s="311"/>
      <c r="AB760" s="311"/>
      <c r="AD760" s="311"/>
      <c r="AE760" s="311"/>
      <c r="AF760" s="311"/>
      <c r="AG760" s="311"/>
      <c r="AH760" s="311"/>
      <c r="AI760" s="311"/>
      <c r="AJ760" s="311"/>
      <c r="AK760" s="311"/>
      <c r="AL760" s="311"/>
      <c r="AM760" s="311"/>
      <c r="AN760" s="311"/>
      <c r="AO760" s="311"/>
      <c r="AP760" s="311"/>
      <c r="AQ760" s="311"/>
      <c r="AR760" s="311"/>
      <c r="AS760" s="311"/>
      <c r="AT760" s="311"/>
      <c r="AU760" s="311"/>
      <c r="AV760" s="311"/>
      <c r="AW760" s="311"/>
      <c r="AX760" s="311"/>
      <c r="AY760" s="311"/>
      <c r="AZ760" s="311"/>
      <c r="BA760" s="311"/>
      <c r="BB760" s="311"/>
      <c r="BC760" s="311"/>
      <c r="BD760" s="311"/>
      <c r="BE760" s="311"/>
      <c r="BF760" s="311"/>
      <c r="BG760" s="311"/>
      <c r="BH760" s="311"/>
    </row>
    <row r="761" spans="6:60">
      <c r="F761" s="317"/>
      <c r="G761" s="311"/>
      <c r="H761" s="311"/>
      <c r="K761" s="317"/>
      <c r="L761" s="317"/>
      <c r="O761" s="311"/>
      <c r="P761" s="311"/>
      <c r="Q761" s="311"/>
      <c r="R761" s="311"/>
      <c r="S761" s="311"/>
      <c r="T761" s="311"/>
      <c r="U761" s="311"/>
      <c r="V761" s="311"/>
      <c r="X761" s="311"/>
      <c r="Y761" s="311"/>
      <c r="Z761" s="311"/>
      <c r="AA761" s="311"/>
      <c r="AB761" s="311"/>
      <c r="AD761" s="311"/>
      <c r="AE761" s="311"/>
      <c r="AF761" s="311"/>
      <c r="AG761" s="311"/>
      <c r="AH761" s="311"/>
      <c r="AI761" s="311"/>
      <c r="AJ761" s="311"/>
      <c r="AK761" s="311"/>
      <c r="AL761" s="311"/>
      <c r="AM761" s="311"/>
      <c r="AN761" s="311"/>
      <c r="AO761" s="311"/>
      <c r="AP761" s="311"/>
      <c r="AQ761" s="311"/>
      <c r="AR761" s="311"/>
      <c r="AS761" s="311"/>
      <c r="AT761" s="311"/>
      <c r="AU761" s="311"/>
      <c r="AV761" s="311"/>
      <c r="AW761" s="311"/>
      <c r="AX761" s="311"/>
      <c r="AY761" s="311"/>
      <c r="AZ761" s="311"/>
      <c r="BA761" s="311"/>
      <c r="BB761" s="311"/>
      <c r="BC761" s="311"/>
      <c r="BD761" s="311"/>
      <c r="BE761" s="311"/>
      <c r="BF761" s="311"/>
      <c r="BG761" s="311"/>
      <c r="BH761" s="311"/>
    </row>
    <row r="762" spans="6:60">
      <c r="F762" s="317"/>
      <c r="G762" s="311"/>
      <c r="H762" s="311"/>
      <c r="K762" s="317"/>
      <c r="L762" s="317"/>
      <c r="O762" s="311"/>
      <c r="P762" s="311"/>
      <c r="Q762" s="311"/>
      <c r="R762" s="311"/>
      <c r="S762" s="311"/>
      <c r="T762" s="311"/>
      <c r="U762" s="311"/>
      <c r="V762" s="311"/>
      <c r="X762" s="311"/>
      <c r="Y762" s="311"/>
      <c r="Z762" s="311"/>
      <c r="AA762" s="311"/>
      <c r="AB762" s="311"/>
      <c r="AD762" s="311"/>
      <c r="AE762" s="311"/>
      <c r="AF762" s="311"/>
      <c r="AG762" s="311"/>
      <c r="AH762" s="311"/>
      <c r="AI762" s="311"/>
      <c r="AJ762" s="311"/>
      <c r="AK762" s="311"/>
      <c r="AL762" s="311"/>
      <c r="AM762" s="311"/>
      <c r="AN762" s="311"/>
      <c r="AO762" s="311"/>
      <c r="AP762" s="311"/>
      <c r="AQ762" s="311"/>
      <c r="AR762" s="311"/>
      <c r="AS762" s="311"/>
      <c r="AT762" s="311"/>
      <c r="AU762" s="311"/>
      <c r="AV762" s="311"/>
      <c r="AW762" s="311"/>
      <c r="AX762" s="311"/>
      <c r="AY762" s="311"/>
      <c r="AZ762" s="311"/>
      <c r="BA762" s="311"/>
      <c r="BB762" s="311"/>
      <c r="BC762" s="311"/>
      <c r="BD762" s="311"/>
      <c r="BE762" s="311"/>
      <c r="BF762" s="311"/>
      <c r="BG762" s="311"/>
      <c r="BH762" s="311"/>
    </row>
    <row r="763" spans="6:60">
      <c r="F763" s="317"/>
      <c r="G763" s="311"/>
      <c r="H763" s="311"/>
      <c r="K763" s="317"/>
      <c r="L763" s="317"/>
      <c r="O763" s="311"/>
      <c r="P763" s="311"/>
      <c r="Q763" s="311"/>
      <c r="R763" s="311"/>
      <c r="S763" s="311"/>
      <c r="T763" s="311"/>
      <c r="U763" s="311"/>
      <c r="V763" s="311"/>
      <c r="X763" s="311"/>
      <c r="Y763" s="311"/>
      <c r="Z763" s="311"/>
      <c r="AA763" s="311"/>
      <c r="AB763" s="311"/>
      <c r="AD763" s="311"/>
      <c r="AE763" s="311"/>
      <c r="AF763" s="311"/>
      <c r="AG763" s="311"/>
      <c r="AH763" s="311"/>
      <c r="AI763" s="311"/>
      <c r="AJ763" s="311"/>
      <c r="AK763" s="311"/>
      <c r="AL763" s="311"/>
      <c r="AM763" s="311"/>
      <c r="AN763" s="311"/>
      <c r="AO763" s="311"/>
      <c r="AP763" s="311"/>
      <c r="AQ763" s="311"/>
      <c r="AR763" s="311"/>
      <c r="AS763" s="311"/>
      <c r="AT763" s="311"/>
      <c r="AU763" s="311"/>
      <c r="AV763" s="311"/>
      <c r="AW763" s="311"/>
      <c r="AX763" s="311"/>
      <c r="AY763" s="311"/>
      <c r="AZ763" s="311"/>
      <c r="BA763" s="311"/>
      <c r="BB763" s="311"/>
      <c r="BC763" s="311"/>
      <c r="BD763" s="311"/>
      <c r="BE763" s="311"/>
      <c r="BF763" s="311"/>
      <c r="BG763" s="311"/>
      <c r="BH763" s="311"/>
    </row>
    <row r="764" spans="6:60">
      <c r="F764" s="317"/>
      <c r="G764" s="311"/>
      <c r="H764" s="311"/>
      <c r="K764" s="317"/>
      <c r="L764" s="317"/>
      <c r="O764" s="311"/>
      <c r="P764" s="311"/>
      <c r="Q764" s="311"/>
      <c r="R764" s="311"/>
      <c r="S764" s="311"/>
      <c r="T764" s="311"/>
      <c r="U764" s="311"/>
      <c r="V764" s="311"/>
      <c r="X764" s="311"/>
      <c r="Y764" s="311"/>
      <c r="Z764" s="311"/>
      <c r="AA764" s="311"/>
      <c r="AB764" s="311"/>
      <c r="AD764" s="311"/>
      <c r="AE764" s="311"/>
      <c r="AF764" s="311"/>
      <c r="AG764" s="311"/>
      <c r="AH764" s="311"/>
      <c r="AI764" s="311"/>
      <c r="AJ764" s="311"/>
      <c r="AK764" s="311"/>
      <c r="AL764" s="311"/>
      <c r="AM764" s="311"/>
      <c r="AN764" s="311"/>
      <c r="AO764" s="311"/>
      <c r="AP764" s="311"/>
      <c r="AQ764" s="311"/>
      <c r="AR764" s="311"/>
      <c r="AS764" s="311"/>
      <c r="AT764" s="311"/>
      <c r="AU764" s="311"/>
      <c r="AV764" s="311"/>
      <c r="AW764" s="311"/>
      <c r="AX764" s="311"/>
      <c r="AY764" s="311"/>
      <c r="AZ764" s="311"/>
      <c r="BA764" s="311"/>
      <c r="BB764" s="311"/>
      <c r="BC764" s="311"/>
      <c r="BD764" s="311"/>
      <c r="BE764" s="311"/>
      <c r="BF764" s="311"/>
      <c r="BG764" s="311"/>
      <c r="BH764" s="311"/>
    </row>
    <row r="765" spans="6:60">
      <c r="F765" s="317"/>
      <c r="G765" s="311"/>
      <c r="H765" s="311"/>
      <c r="K765" s="317"/>
      <c r="L765" s="317"/>
      <c r="O765" s="311"/>
      <c r="P765" s="311"/>
      <c r="Q765" s="311"/>
      <c r="R765" s="311"/>
      <c r="S765" s="311"/>
      <c r="T765" s="311"/>
      <c r="U765" s="311"/>
      <c r="V765" s="311"/>
      <c r="X765" s="311"/>
      <c r="Y765" s="311"/>
      <c r="Z765" s="311"/>
      <c r="AA765" s="311"/>
      <c r="AB765" s="311"/>
      <c r="AD765" s="311"/>
      <c r="AE765" s="311"/>
      <c r="AF765" s="311"/>
      <c r="AG765" s="311"/>
      <c r="AH765" s="311"/>
      <c r="AI765" s="311"/>
      <c r="AJ765" s="311"/>
      <c r="AK765" s="311"/>
      <c r="AL765" s="311"/>
      <c r="AM765" s="311"/>
      <c r="AN765" s="311"/>
      <c r="AO765" s="311"/>
      <c r="AP765" s="311"/>
      <c r="AQ765" s="311"/>
      <c r="AR765" s="311"/>
      <c r="AS765" s="311"/>
      <c r="AT765" s="311"/>
      <c r="AU765" s="311"/>
      <c r="AV765" s="311"/>
      <c r="AW765" s="311"/>
      <c r="AX765" s="311"/>
      <c r="AY765" s="311"/>
      <c r="AZ765" s="311"/>
      <c r="BA765" s="311"/>
      <c r="BB765" s="311"/>
      <c r="BC765" s="311"/>
      <c r="BD765" s="311"/>
      <c r="BE765" s="311"/>
      <c r="BF765" s="311"/>
      <c r="BG765" s="311"/>
      <c r="BH765" s="311"/>
    </row>
    <row r="766" spans="6:60">
      <c r="F766" s="317"/>
      <c r="G766" s="311"/>
      <c r="H766" s="311"/>
      <c r="K766" s="317"/>
      <c r="L766" s="317"/>
      <c r="O766" s="311"/>
      <c r="P766" s="311"/>
      <c r="Q766" s="311"/>
      <c r="R766" s="311"/>
      <c r="S766" s="311"/>
      <c r="T766" s="311"/>
      <c r="U766" s="311"/>
      <c r="V766" s="311"/>
      <c r="X766" s="311"/>
      <c r="Y766" s="311"/>
      <c r="Z766" s="311"/>
      <c r="AA766" s="311"/>
      <c r="AB766" s="311"/>
      <c r="AD766" s="311"/>
      <c r="AE766" s="311"/>
      <c r="AF766" s="311"/>
      <c r="AG766" s="311"/>
      <c r="AH766" s="311"/>
      <c r="AI766" s="311"/>
      <c r="AJ766" s="311"/>
      <c r="AK766" s="311"/>
      <c r="AL766" s="311"/>
      <c r="AM766" s="311"/>
      <c r="AN766" s="311"/>
      <c r="AO766" s="311"/>
      <c r="AP766" s="311"/>
      <c r="AQ766" s="311"/>
      <c r="AR766" s="311"/>
      <c r="AS766" s="311"/>
      <c r="AT766" s="311"/>
      <c r="AU766" s="311"/>
      <c r="AV766" s="311"/>
      <c r="AW766" s="311"/>
      <c r="AX766" s="311"/>
      <c r="AY766" s="311"/>
      <c r="AZ766" s="311"/>
      <c r="BA766" s="311"/>
      <c r="BB766" s="311"/>
      <c r="BC766" s="311"/>
      <c r="BD766" s="311"/>
      <c r="BE766" s="311"/>
      <c r="BF766" s="311"/>
      <c r="BG766" s="311"/>
      <c r="BH766" s="311"/>
    </row>
    <row r="767" spans="6:60">
      <c r="F767" s="317"/>
      <c r="G767" s="311"/>
      <c r="H767" s="311"/>
      <c r="K767" s="317"/>
      <c r="L767" s="317"/>
      <c r="O767" s="311"/>
      <c r="P767" s="311"/>
      <c r="Q767" s="311"/>
      <c r="R767" s="311"/>
      <c r="S767" s="311"/>
      <c r="T767" s="311"/>
      <c r="U767" s="311"/>
      <c r="V767" s="311"/>
      <c r="X767" s="311"/>
      <c r="Y767" s="311"/>
      <c r="Z767" s="311"/>
      <c r="AA767" s="311"/>
      <c r="AB767" s="311"/>
      <c r="AD767" s="311"/>
      <c r="AE767" s="311"/>
      <c r="AF767" s="311"/>
      <c r="AG767" s="311"/>
      <c r="AH767" s="311"/>
      <c r="AI767" s="311"/>
      <c r="AJ767" s="311"/>
      <c r="AK767" s="311"/>
      <c r="AL767" s="311"/>
      <c r="AM767" s="311"/>
      <c r="AN767" s="311"/>
      <c r="AO767" s="311"/>
      <c r="AP767" s="311"/>
      <c r="AQ767" s="311"/>
      <c r="AR767" s="311"/>
      <c r="AS767" s="311"/>
      <c r="AT767" s="311"/>
      <c r="AU767" s="311"/>
      <c r="AV767" s="311"/>
      <c r="AW767" s="311"/>
      <c r="AX767" s="311"/>
      <c r="AY767" s="311"/>
      <c r="AZ767" s="311"/>
      <c r="BA767" s="311"/>
      <c r="BB767" s="311"/>
      <c r="BC767" s="311"/>
      <c r="BD767" s="311"/>
      <c r="BE767" s="311"/>
      <c r="BF767" s="311"/>
      <c r="BG767" s="311"/>
      <c r="BH767" s="311"/>
    </row>
    <row r="768" spans="6:60">
      <c r="F768" s="317"/>
      <c r="G768" s="311"/>
      <c r="H768" s="311"/>
      <c r="K768" s="317"/>
      <c r="L768" s="317"/>
      <c r="O768" s="311"/>
      <c r="P768" s="311"/>
      <c r="Q768" s="311"/>
      <c r="R768" s="311"/>
      <c r="S768" s="311"/>
      <c r="T768" s="311"/>
      <c r="U768" s="311"/>
      <c r="V768" s="311"/>
      <c r="X768" s="311"/>
      <c r="Y768" s="311"/>
      <c r="Z768" s="311"/>
      <c r="AA768" s="311"/>
      <c r="AB768" s="311"/>
      <c r="AD768" s="311"/>
      <c r="AE768" s="311"/>
      <c r="AF768" s="311"/>
      <c r="AG768" s="311"/>
      <c r="AH768" s="311"/>
      <c r="AI768" s="311"/>
      <c r="AJ768" s="311"/>
      <c r="AK768" s="311"/>
      <c r="AL768" s="311"/>
      <c r="AM768" s="311"/>
      <c r="AN768" s="311"/>
      <c r="AO768" s="311"/>
      <c r="AP768" s="311"/>
      <c r="AQ768" s="311"/>
      <c r="AR768" s="311"/>
      <c r="AS768" s="311"/>
      <c r="AT768" s="311"/>
      <c r="AU768" s="311"/>
      <c r="AV768" s="311"/>
      <c r="AW768" s="311"/>
      <c r="AX768" s="311"/>
      <c r="AY768" s="311"/>
      <c r="AZ768" s="311"/>
      <c r="BA768" s="311"/>
      <c r="BB768" s="311"/>
      <c r="BC768" s="311"/>
      <c r="BD768" s="311"/>
      <c r="BE768" s="311"/>
      <c r="BF768" s="311"/>
      <c r="BG768" s="311"/>
      <c r="BH768" s="311"/>
    </row>
    <row r="769" spans="6:60">
      <c r="F769" s="317"/>
      <c r="G769" s="311"/>
      <c r="H769" s="311"/>
      <c r="K769" s="317"/>
      <c r="L769" s="317"/>
      <c r="O769" s="311"/>
      <c r="P769" s="311"/>
      <c r="Q769" s="311"/>
      <c r="R769" s="311"/>
      <c r="S769" s="311"/>
      <c r="T769" s="311"/>
      <c r="U769" s="311"/>
      <c r="V769" s="311"/>
      <c r="X769" s="311"/>
      <c r="Y769" s="311"/>
      <c r="Z769" s="311"/>
      <c r="AA769" s="311"/>
      <c r="AB769" s="311"/>
      <c r="AD769" s="311"/>
      <c r="AE769" s="311"/>
      <c r="AF769" s="311"/>
      <c r="AG769" s="311"/>
      <c r="AH769" s="311"/>
      <c r="AI769" s="311"/>
      <c r="AJ769" s="311"/>
      <c r="AK769" s="311"/>
      <c r="AL769" s="311"/>
      <c r="AM769" s="311"/>
      <c r="AN769" s="311"/>
      <c r="AO769" s="311"/>
      <c r="AP769" s="311"/>
      <c r="AQ769" s="311"/>
      <c r="AR769" s="311"/>
      <c r="AS769" s="311"/>
      <c r="AT769" s="311"/>
      <c r="AU769" s="311"/>
      <c r="AV769" s="311"/>
      <c r="AW769" s="311"/>
      <c r="AX769" s="311"/>
      <c r="AY769" s="311"/>
      <c r="AZ769" s="311"/>
      <c r="BA769" s="311"/>
      <c r="BB769" s="311"/>
      <c r="BC769" s="311"/>
      <c r="BD769" s="311"/>
      <c r="BE769" s="311"/>
      <c r="BF769" s="311"/>
      <c r="BG769" s="311"/>
      <c r="BH769" s="311"/>
    </row>
    <row r="770" spans="6:60">
      <c r="F770" s="317"/>
      <c r="G770" s="311"/>
      <c r="H770" s="311"/>
      <c r="K770" s="317"/>
      <c r="L770" s="317"/>
      <c r="O770" s="311"/>
      <c r="P770" s="311"/>
      <c r="Q770" s="311"/>
      <c r="R770" s="311"/>
      <c r="S770" s="311"/>
      <c r="T770" s="311"/>
      <c r="U770" s="311"/>
      <c r="V770" s="311"/>
      <c r="X770" s="311"/>
      <c r="Y770" s="311"/>
      <c r="Z770" s="311"/>
      <c r="AA770" s="311"/>
      <c r="AB770" s="311"/>
      <c r="AD770" s="311"/>
      <c r="AE770" s="311"/>
      <c r="AF770" s="311"/>
      <c r="AG770" s="311"/>
      <c r="AH770" s="311"/>
      <c r="AI770" s="311"/>
      <c r="AJ770" s="311"/>
      <c r="AK770" s="311"/>
      <c r="AL770" s="311"/>
      <c r="AM770" s="311"/>
      <c r="AN770" s="311"/>
      <c r="AO770" s="311"/>
      <c r="AP770" s="311"/>
      <c r="AQ770" s="311"/>
      <c r="AR770" s="311"/>
      <c r="AS770" s="311"/>
      <c r="AT770" s="311"/>
      <c r="AU770" s="311"/>
      <c r="AV770" s="311"/>
      <c r="AW770" s="311"/>
      <c r="AX770" s="311"/>
      <c r="AY770" s="311"/>
      <c r="AZ770" s="311"/>
      <c r="BA770" s="311"/>
      <c r="BB770" s="311"/>
      <c r="BC770" s="311"/>
      <c r="BD770" s="311"/>
      <c r="BE770" s="311"/>
      <c r="BF770" s="311"/>
      <c r="BG770" s="311"/>
      <c r="BH770" s="311"/>
    </row>
    <row r="771" spans="6:60">
      <c r="F771" s="317"/>
      <c r="G771" s="311"/>
      <c r="H771" s="311"/>
      <c r="K771" s="317"/>
      <c r="L771" s="317"/>
      <c r="O771" s="311"/>
      <c r="P771" s="311"/>
      <c r="Q771" s="311"/>
      <c r="R771" s="311"/>
      <c r="S771" s="311"/>
      <c r="T771" s="311"/>
      <c r="U771" s="311"/>
      <c r="V771" s="311"/>
      <c r="X771" s="311"/>
      <c r="Y771" s="311"/>
      <c r="Z771" s="311"/>
      <c r="AA771" s="311"/>
      <c r="AB771" s="311"/>
      <c r="AD771" s="311"/>
      <c r="AE771" s="311"/>
      <c r="AF771" s="311"/>
      <c r="AG771" s="311"/>
      <c r="AH771" s="311"/>
      <c r="AI771" s="311"/>
      <c r="AJ771" s="311"/>
      <c r="AK771" s="311"/>
      <c r="AL771" s="311"/>
      <c r="AM771" s="311"/>
      <c r="AN771" s="311"/>
      <c r="AO771" s="311"/>
      <c r="AP771" s="311"/>
      <c r="AQ771" s="311"/>
      <c r="AR771" s="311"/>
      <c r="AS771" s="311"/>
      <c r="AT771" s="311"/>
      <c r="AU771" s="311"/>
      <c r="AV771" s="311"/>
      <c r="AW771" s="311"/>
      <c r="AX771" s="311"/>
      <c r="AY771" s="311"/>
      <c r="AZ771" s="311"/>
      <c r="BA771" s="311"/>
      <c r="BB771" s="311"/>
      <c r="BC771" s="311"/>
      <c r="BD771" s="311"/>
      <c r="BE771" s="311"/>
      <c r="BF771" s="311"/>
      <c r="BG771" s="311"/>
      <c r="BH771" s="311"/>
    </row>
    <row r="772" spans="6:60">
      <c r="F772" s="317"/>
      <c r="G772" s="311"/>
      <c r="H772" s="311"/>
      <c r="K772" s="317"/>
      <c r="L772" s="317"/>
      <c r="O772" s="311"/>
      <c r="P772" s="311"/>
      <c r="Q772" s="311"/>
      <c r="R772" s="311"/>
      <c r="S772" s="311"/>
      <c r="T772" s="311"/>
      <c r="U772" s="311"/>
      <c r="V772" s="311"/>
      <c r="X772" s="311"/>
      <c r="Y772" s="311"/>
      <c r="Z772" s="311"/>
      <c r="AA772" s="311"/>
      <c r="AB772" s="311"/>
      <c r="AD772" s="311"/>
      <c r="AE772" s="311"/>
      <c r="AF772" s="311"/>
      <c r="AG772" s="311"/>
      <c r="AH772" s="311"/>
      <c r="AI772" s="311"/>
      <c r="AJ772" s="311"/>
      <c r="AK772" s="311"/>
      <c r="AL772" s="311"/>
      <c r="AM772" s="311"/>
      <c r="AN772" s="311"/>
      <c r="AO772" s="311"/>
      <c r="AP772" s="311"/>
      <c r="AQ772" s="311"/>
      <c r="AR772" s="311"/>
      <c r="AS772" s="311"/>
      <c r="AT772" s="311"/>
      <c r="AU772" s="311"/>
      <c r="AV772" s="311"/>
      <c r="AW772" s="311"/>
      <c r="AX772" s="311"/>
      <c r="AY772" s="311"/>
      <c r="AZ772" s="311"/>
      <c r="BA772" s="311"/>
      <c r="BB772" s="311"/>
      <c r="BC772" s="311"/>
      <c r="BD772" s="311"/>
      <c r="BE772" s="311"/>
      <c r="BF772" s="311"/>
      <c r="BG772" s="311"/>
      <c r="BH772" s="311"/>
    </row>
    <row r="773" spans="6:60">
      <c r="F773" s="317"/>
      <c r="G773" s="311"/>
      <c r="H773" s="311"/>
      <c r="K773" s="317"/>
      <c r="L773" s="317"/>
      <c r="O773" s="311"/>
      <c r="P773" s="311"/>
      <c r="Q773" s="311"/>
      <c r="R773" s="311"/>
      <c r="S773" s="311"/>
      <c r="T773" s="311"/>
      <c r="U773" s="311"/>
      <c r="V773" s="311"/>
      <c r="X773" s="311"/>
      <c r="Y773" s="311"/>
      <c r="Z773" s="311"/>
      <c r="AA773" s="311"/>
      <c r="AB773" s="311"/>
      <c r="AD773" s="311"/>
      <c r="AE773" s="311"/>
      <c r="AF773" s="311"/>
      <c r="AG773" s="311"/>
      <c r="AH773" s="311"/>
      <c r="AI773" s="311"/>
      <c r="AJ773" s="311"/>
      <c r="AK773" s="311"/>
      <c r="AL773" s="311"/>
      <c r="AM773" s="311"/>
      <c r="AN773" s="311"/>
      <c r="AO773" s="311"/>
      <c r="AP773" s="311"/>
      <c r="AQ773" s="311"/>
      <c r="AR773" s="311"/>
      <c r="AS773" s="311"/>
      <c r="AT773" s="311"/>
      <c r="AU773" s="311"/>
      <c r="AV773" s="311"/>
      <c r="AW773" s="311"/>
      <c r="AX773" s="311"/>
      <c r="AY773" s="311"/>
      <c r="AZ773" s="311"/>
      <c r="BA773" s="311"/>
      <c r="BB773" s="311"/>
      <c r="BC773" s="311"/>
      <c r="BD773" s="311"/>
      <c r="BE773" s="311"/>
      <c r="BF773" s="311"/>
      <c r="BG773" s="311"/>
      <c r="BH773" s="311"/>
    </row>
    <row r="774" spans="6:60">
      <c r="F774" s="317"/>
      <c r="G774" s="311"/>
      <c r="H774" s="311"/>
      <c r="K774" s="317"/>
      <c r="L774" s="317"/>
      <c r="O774" s="311"/>
      <c r="P774" s="311"/>
      <c r="Q774" s="311"/>
      <c r="R774" s="311"/>
      <c r="S774" s="311"/>
      <c r="T774" s="311"/>
      <c r="U774" s="311"/>
      <c r="V774" s="311"/>
      <c r="X774" s="311"/>
      <c r="Y774" s="311"/>
      <c r="Z774" s="311"/>
      <c r="AA774" s="311"/>
      <c r="AB774" s="311"/>
      <c r="AD774" s="311"/>
      <c r="AE774" s="311"/>
      <c r="AF774" s="311"/>
      <c r="AG774" s="311"/>
      <c r="AH774" s="311"/>
      <c r="AI774" s="311"/>
      <c r="AJ774" s="311"/>
      <c r="AK774" s="311"/>
      <c r="AL774" s="311"/>
      <c r="AM774" s="311"/>
      <c r="AN774" s="311"/>
      <c r="AO774" s="311"/>
      <c r="AP774" s="311"/>
      <c r="AQ774" s="311"/>
      <c r="AR774" s="311"/>
      <c r="AS774" s="311"/>
      <c r="AT774" s="311"/>
      <c r="AU774" s="311"/>
      <c r="AV774" s="311"/>
      <c r="AW774" s="311"/>
      <c r="AX774" s="311"/>
      <c r="AY774" s="311"/>
      <c r="AZ774" s="311"/>
      <c r="BA774" s="311"/>
      <c r="BB774" s="311"/>
      <c r="BC774" s="311"/>
      <c r="BD774" s="311"/>
      <c r="BE774" s="311"/>
      <c r="BF774" s="311"/>
      <c r="BG774" s="311"/>
      <c r="BH774" s="311"/>
    </row>
    <row r="775" spans="6:60">
      <c r="F775" s="317"/>
      <c r="G775" s="311"/>
      <c r="H775" s="311"/>
      <c r="K775" s="317"/>
      <c r="L775" s="317"/>
      <c r="O775" s="311"/>
      <c r="P775" s="311"/>
      <c r="Q775" s="311"/>
      <c r="R775" s="311"/>
      <c r="S775" s="311"/>
      <c r="T775" s="311"/>
      <c r="U775" s="311"/>
      <c r="V775" s="311"/>
      <c r="X775" s="311"/>
      <c r="Y775" s="311"/>
      <c r="Z775" s="311"/>
      <c r="AA775" s="311"/>
      <c r="AB775" s="311"/>
      <c r="AD775" s="311"/>
      <c r="AE775" s="311"/>
      <c r="AF775" s="311"/>
      <c r="AG775" s="311"/>
      <c r="AH775" s="311"/>
      <c r="AI775" s="311"/>
      <c r="AJ775" s="311"/>
      <c r="AK775" s="311"/>
      <c r="AL775" s="311"/>
      <c r="AM775" s="311"/>
      <c r="AN775" s="311"/>
      <c r="AO775" s="311"/>
      <c r="AP775" s="311"/>
      <c r="AQ775" s="311"/>
      <c r="AR775" s="311"/>
      <c r="AS775" s="311"/>
      <c r="AT775" s="311"/>
      <c r="AU775" s="311"/>
      <c r="AV775" s="311"/>
      <c r="AW775" s="311"/>
      <c r="AX775" s="311"/>
      <c r="AY775" s="311"/>
      <c r="AZ775" s="311"/>
      <c r="BA775" s="311"/>
      <c r="BB775" s="311"/>
      <c r="BC775" s="311"/>
      <c r="BD775" s="311"/>
      <c r="BE775" s="311"/>
      <c r="BF775" s="311"/>
      <c r="BG775" s="311"/>
      <c r="BH775" s="311"/>
    </row>
    <row r="776" spans="6:60">
      <c r="F776" s="317"/>
      <c r="G776" s="311"/>
      <c r="H776" s="311"/>
      <c r="K776" s="317"/>
      <c r="L776" s="317"/>
      <c r="O776" s="311"/>
      <c r="P776" s="311"/>
      <c r="Q776" s="311"/>
      <c r="R776" s="311"/>
      <c r="S776" s="311"/>
      <c r="T776" s="311"/>
      <c r="U776" s="311"/>
      <c r="V776" s="311"/>
      <c r="X776" s="311"/>
      <c r="Y776" s="311"/>
      <c r="Z776" s="311"/>
      <c r="AA776" s="311"/>
      <c r="AB776" s="311"/>
      <c r="AD776" s="311"/>
      <c r="AE776" s="311"/>
      <c r="AF776" s="311"/>
      <c r="AG776" s="311"/>
      <c r="AH776" s="311"/>
      <c r="AI776" s="311"/>
      <c r="AJ776" s="311"/>
      <c r="AK776" s="311"/>
      <c r="AL776" s="311"/>
      <c r="AM776" s="311"/>
      <c r="AN776" s="311"/>
      <c r="AO776" s="311"/>
      <c r="AP776" s="311"/>
      <c r="AQ776" s="311"/>
      <c r="AR776" s="311"/>
      <c r="AS776" s="311"/>
      <c r="AT776" s="311"/>
      <c r="AU776" s="311"/>
      <c r="AV776" s="311"/>
      <c r="AW776" s="311"/>
      <c r="AX776" s="311"/>
      <c r="AY776" s="311"/>
      <c r="AZ776" s="311"/>
      <c r="BA776" s="311"/>
      <c r="BB776" s="311"/>
      <c r="BC776" s="311"/>
      <c r="BD776" s="311"/>
      <c r="BE776" s="311"/>
      <c r="BF776" s="311"/>
      <c r="BG776" s="311"/>
      <c r="BH776" s="311"/>
    </row>
    <row r="777" spans="6:60">
      <c r="F777" s="317"/>
      <c r="G777" s="311"/>
      <c r="H777" s="311"/>
      <c r="K777" s="317"/>
      <c r="L777" s="317"/>
      <c r="O777" s="311"/>
      <c r="P777" s="311"/>
      <c r="Q777" s="311"/>
      <c r="R777" s="311"/>
      <c r="S777" s="311"/>
      <c r="T777" s="311"/>
      <c r="U777" s="311"/>
      <c r="V777" s="311"/>
      <c r="X777" s="311"/>
      <c r="Y777" s="311"/>
      <c r="Z777" s="311"/>
      <c r="AA777" s="311"/>
      <c r="AB777" s="311"/>
      <c r="AD777" s="311"/>
      <c r="AE777" s="311"/>
      <c r="AF777" s="311"/>
      <c r="AG777" s="311"/>
      <c r="AH777" s="311"/>
      <c r="AI777" s="311"/>
      <c r="AJ777" s="311"/>
      <c r="AK777" s="311"/>
      <c r="AL777" s="311"/>
      <c r="AM777" s="311"/>
      <c r="AN777" s="311"/>
      <c r="AO777" s="311"/>
      <c r="AP777" s="311"/>
      <c r="AQ777" s="311"/>
      <c r="AR777" s="311"/>
      <c r="AS777" s="311"/>
      <c r="AT777" s="311"/>
      <c r="AU777" s="311"/>
      <c r="AV777" s="311"/>
      <c r="AW777" s="311"/>
      <c r="AX777" s="311"/>
      <c r="AY777" s="311"/>
      <c r="AZ777" s="311"/>
      <c r="BA777" s="311"/>
      <c r="BB777" s="311"/>
      <c r="BC777" s="311"/>
      <c r="BD777" s="311"/>
      <c r="BE777" s="311"/>
      <c r="BF777" s="311"/>
      <c r="BG777" s="311"/>
      <c r="BH777" s="311"/>
    </row>
    <row r="778" spans="6:60">
      <c r="F778" s="317"/>
      <c r="G778" s="311"/>
      <c r="H778" s="311"/>
      <c r="K778" s="317"/>
      <c r="L778" s="317"/>
      <c r="O778" s="311"/>
      <c r="P778" s="311"/>
      <c r="Q778" s="311"/>
      <c r="R778" s="311"/>
      <c r="S778" s="311"/>
      <c r="T778" s="311"/>
      <c r="U778" s="311"/>
      <c r="V778" s="311"/>
      <c r="X778" s="311"/>
      <c r="Y778" s="311"/>
      <c r="Z778" s="311"/>
      <c r="AA778" s="311"/>
      <c r="AB778" s="311"/>
      <c r="AD778" s="311"/>
      <c r="AE778" s="311"/>
      <c r="AF778" s="311"/>
      <c r="AG778" s="311"/>
      <c r="AH778" s="311"/>
      <c r="AI778" s="311"/>
      <c r="AJ778" s="311"/>
      <c r="AK778" s="311"/>
      <c r="AL778" s="311"/>
      <c r="AM778" s="311"/>
      <c r="AN778" s="311"/>
      <c r="AO778" s="311"/>
      <c r="AP778" s="311"/>
      <c r="AQ778" s="311"/>
      <c r="AR778" s="311"/>
      <c r="AS778" s="311"/>
      <c r="AT778" s="311"/>
      <c r="AU778" s="311"/>
      <c r="AV778" s="311"/>
      <c r="AW778" s="311"/>
      <c r="AX778" s="311"/>
      <c r="AY778" s="311"/>
      <c r="AZ778" s="311"/>
      <c r="BA778" s="311"/>
      <c r="BB778" s="311"/>
      <c r="BC778" s="311"/>
      <c r="BD778" s="311"/>
      <c r="BE778" s="311"/>
      <c r="BF778" s="311"/>
      <c r="BG778" s="311"/>
      <c r="BH778" s="311"/>
    </row>
    <row r="779" spans="6:60">
      <c r="F779" s="317"/>
      <c r="G779" s="311"/>
      <c r="H779" s="311"/>
      <c r="K779" s="317"/>
      <c r="L779" s="317"/>
      <c r="O779" s="311"/>
      <c r="P779" s="311"/>
      <c r="Q779" s="311"/>
      <c r="R779" s="311"/>
      <c r="S779" s="311"/>
      <c r="T779" s="311"/>
      <c r="U779" s="311"/>
      <c r="V779" s="311"/>
      <c r="X779" s="311"/>
      <c r="Y779" s="311"/>
      <c r="Z779" s="311"/>
      <c r="AA779" s="311"/>
      <c r="AB779" s="311"/>
      <c r="AD779" s="311"/>
      <c r="AE779" s="311"/>
      <c r="AF779" s="311"/>
      <c r="AG779" s="311"/>
      <c r="AH779" s="311"/>
      <c r="AI779" s="311"/>
      <c r="AJ779" s="311"/>
      <c r="AK779" s="311"/>
      <c r="AL779" s="311"/>
      <c r="AM779" s="311"/>
      <c r="AN779" s="311"/>
      <c r="AO779" s="311"/>
      <c r="AP779" s="311"/>
      <c r="AQ779" s="311"/>
      <c r="AR779" s="311"/>
      <c r="AS779" s="311"/>
      <c r="AT779" s="311"/>
      <c r="AU779" s="311"/>
      <c r="AV779" s="311"/>
      <c r="AW779" s="311"/>
      <c r="AX779" s="311"/>
      <c r="AY779" s="311"/>
      <c r="AZ779" s="311"/>
      <c r="BA779" s="311"/>
      <c r="BB779" s="311"/>
      <c r="BC779" s="311"/>
      <c r="BD779" s="311"/>
      <c r="BE779" s="311"/>
      <c r="BF779" s="311"/>
      <c r="BG779" s="311"/>
      <c r="BH779" s="311"/>
    </row>
    <row r="780" spans="6:60">
      <c r="F780" s="317"/>
      <c r="G780" s="311"/>
      <c r="H780" s="311"/>
      <c r="K780" s="317"/>
      <c r="L780" s="317"/>
      <c r="O780" s="311"/>
      <c r="P780" s="311"/>
      <c r="Q780" s="311"/>
      <c r="R780" s="311"/>
      <c r="S780" s="311"/>
      <c r="T780" s="311"/>
      <c r="U780" s="311"/>
      <c r="V780" s="311"/>
      <c r="X780" s="311"/>
      <c r="Y780" s="311"/>
      <c r="Z780" s="311"/>
      <c r="AA780" s="311"/>
      <c r="AB780" s="311"/>
      <c r="AD780" s="311"/>
      <c r="AE780" s="311"/>
      <c r="AF780" s="311"/>
      <c r="AG780" s="311"/>
      <c r="AH780" s="311"/>
      <c r="AI780" s="311"/>
      <c r="AJ780" s="311"/>
      <c r="AK780" s="311"/>
      <c r="AL780" s="311"/>
      <c r="AM780" s="311"/>
      <c r="AN780" s="311"/>
      <c r="AO780" s="311"/>
      <c r="AP780" s="311"/>
      <c r="AQ780" s="311"/>
      <c r="AR780" s="311"/>
      <c r="AS780" s="311"/>
      <c r="AT780" s="311"/>
      <c r="AU780" s="311"/>
      <c r="AV780" s="311"/>
      <c r="AW780" s="311"/>
      <c r="AX780" s="311"/>
      <c r="AY780" s="311"/>
      <c r="AZ780" s="311"/>
      <c r="BA780" s="311"/>
      <c r="BB780" s="311"/>
      <c r="BC780" s="311"/>
      <c r="BD780" s="311"/>
      <c r="BE780" s="311"/>
      <c r="BF780" s="311"/>
      <c r="BG780" s="311"/>
      <c r="BH780" s="311"/>
    </row>
    <row r="781" spans="6:60">
      <c r="F781" s="317"/>
      <c r="G781" s="311"/>
      <c r="H781" s="311"/>
      <c r="K781" s="317"/>
      <c r="L781" s="317"/>
      <c r="O781" s="311"/>
      <c r="P781" s="311"/>
      <c r="Q781" s="311"/>
      <c r="R781" s="311"/>
      <c r="S781" s="311"/>
      <c r="T781" s="311"/>
      <c r="U781" s="311"/>
      <c r="V781" s="311"/>
      <c r="X781" s="311"/>
      <c r="Y781" s="311"/>
      <c r="Z781" s="311"/>
      <c r="AA781" s="311"/>
      <c r="AB781" s="311"/>
      <c r="AD781" s="311"/>
      <c r="AE781" s="311"/>
      <c r="AF781" s="311"/>
      <c r="AG781" s="311"/>
      <c r="AH781" s="311"/>
      <c r="AI781" s="311"/>
      <c r="AJ781" s="311"/>
      <c r="AK781" s="311"/>
      <c r="AL781" s="311"/>
      <c r="AM781" s="311"/>
      <c r="AN781" s="311"/>
      <c r="AO781" s="311"/>
      <c r="AP781" s="311"/>
      <c r="AQ781" s="311"/>
      <c r="AR781" s="311"/>
      <c r="AS781" s="311"/>
      <c r="AT781" s="311"/>
      <c r="AU781" s="311"/>
      <c r="AV781" s="311"/>
      <c r="AW781" s="311"/>
      <c r="AX781" s="311"/>
      <c r="AY781" s="311"/>
      <c r="AZ781" s="311"/>
      <c r="BA781" s="311"/>
      <c r="BB781" s="311"/>
      <c r="BC781" s="311"/>
      <c r="BD781" s="311"/>
      <c r="BE781" s="311"/>
      <c r="BF781" s="311"/>
      <c r="BG781" s="311"/>
      <c r="BH781" s="311"/>
    </row>
    <row r="782" spans="6:60">
      <c r="F782" s="317"/>
      <c r="G782" s="311"/>
      <c r="H782" s="311"/>
      <c r="K782" s="317"/>
      <c r="L782" s="317"/>
      <c r="O782" s="311"/>
      <c r="P782" s="311"/>
      <c r="Q782" s="311"/>
      <c r="R782" s="311"/>
      <c r="S782" s="311"/>
      <c r="T782" s="311"/>
      <c r="U782" s="311"/>
      <c r="V782" s="311"/>
      <c r="X782" s="311"/>
      <c r="Y782" s="311"/>
      <c r="Z782" s="311"/>
      <c r="AA782" s="311"/>
      <c r="AB782" s="311"/>
      <c r="AD782" s="311"/>
      <c r="AE782" s="311"/>
      <c r="AF782" s="311"/>
      <c r="AG782" s="311"/>
      <c r="AH782" s="311"/>
      <c r="AI782" s="311"/>
      <c r="AJ782" s="311"/>
      <c r="AK782" s="311"/>
      <c r="AL782" s="311"/>
      <c r="AM782" s="311"/>
      <c r="AN782" s="311"/>
      <c r="AO782" s="311"/>
      <c r="AP782" s="311"/>
      <c r="AQ782" s="311"/>
      <c r="AR782" s="311"/>
      <c r="AS782" s="311"/>
      <c r="AT782" s="311"/>
      <c r="AU782" s="311"/>
      <c r="AV782" s="311"/>
      <c r="AW782" s="311"/>
      <c r="AX782" s="311"/>
      <c r="AY782" s="311"/>
      <c r="AZ782" s="311"/>
      <c r="BA782" s="311"/>
      <c r="BB782" s="311"/>
      <c r="BC782" s="311"/>
      <c r="BD782" s="311"/>
      <c r="BE782" s="311"/>
      <c r="BF782" s="311"/>
      <c r="BG782" s="311"/>
      <c r="BH782" s="311"/>
    </row>
    <row r="783" spans="6:60">
      <c r="F783" s="317"/>
      <c r="G783" s="311"/>
      <c r="H783" s="311"/>
      <c r="K783" s="317"/>
      <c r="L783" s="317"/>
      <c r="O783" s="311"/>
      <c r="P783" s="311"/>
      <c r="Q783" s="311"/>
      <c r="R783" s="311"/>
      <c r="S783" s="311"/>
      <c r="T783" s="311"/>
      <c r="U783" s="311"/>
      <c r="V783" s="311"/>
      <c r="X783" s="311"/>
      <c r="Y783" s="311"/>
      <c r="Z783" s="311"/>
      <c r="AA783" s="311"/>
      <c r="AB783" s="311"/>
      <c r="AD783" s="311"/>
      <c r="AE783" s="311"/>
      <c r="AF783" s="311"/>
      <c r="AG783" s="311"/>
      <c r="AH783" s="311"/>
      <c r="AI783" s="311"/>
      <c r="AJ783" s="311"/>
      <c r="AK783" s="311"/>
      <c r="AL783" s="311"/>
      <c r="AM783" s="311"/>
      <c r="AN783" s="311"/>
      <c r="AO783" s="311"/>
      <c r="AP783" s="311"/>
      <c r="AQ783" s="311"/>
      <c r="AR783" s="311"/>
      <c r="AS783" s="311"/>
      <c r="AT783" s="311"/>
      <c r="AU783" s="311"/>
      <c r="AV783" s="311"/>
      <c r="AW783" s="311"/>
      <c r="AX783" s="311"/>
      <c r="AY783" s="311"/>
      <c r="AZ783" s="311"/>
      <c r="BA783" s="311"/>
      <c r="BB783" s="311"/>
      <c r="BC783" s="311"/>
      <c r="BD783" s="311"/>
      <c r="BE783" s="311"/>
      <c r="BF783" s="311"/>
      <c r="BG783" s="311"/>
      <c r="BH783" s="311"/>
    </row>
    <row r="784" spans="6:60">
      <c r="F784" s="317"/>
      <c r="G784" s="311"/>
      <c r="H784" s="311"/>
      <c r="K784" s="317"/>
      <c r="L784" s="317"/>
      <c r="O784" s="311"/>
      <c r="P784" s="311"/>
      <c r="Q784" s="311"/>
      <c r="R784" s="311"/>
      <c r="S784" s="311"/>
      <c r="T784" s="311"/>
      <c r="U784" s="311"/>
      <c r="V784" s="311"/>
      <c r="X784" s="311"/>
      <c r="Y784" s="311"/>
      <c r="Z784" s="311"/>
      <c r="AA784" s="311"/>
      <c r="AB784" s="311"/>
      <c r="AD784" s="311"/>
      <c r="AE784" s="311"/>
      <c r="AF784" s="311"/>
      <c r="AG784" s="311"/>
      <c r="AH784" s="311"/>
      <c r="AI784" s="311"/>
      <c r="AJ784" s="311"/>
      <c r="AK784" s="311"/>
      <c r="AL784" s="311"/>
      <c r="AM784" s="311"/>
      <c r="AN784" s="311"/>
      <c r="AO784" s="311"/>
      <c r="AP784" s="311"/>
      <c r="AQ784" s="311"/>
      <c r="AR784" s="311"/>
      <c r="AS784" s="311"/>
      <c r="AT784" s="311"/>
      <c r="AU784" s="311"/>
      <c r="AV784" s="311"/>
      <c r="AW784" s="311"/>
      <c r="AX784" s="311"/>
      <c r="AY784" s="311"/>
      <c r="AZ784" s="311"/>
      <c r="BA784" s="311"/>
      <c r="BB784" s="311"/>
      <c r="BC784" s="311"/>
      <c r="BD784" s="311"/>
      <c r="BE784" s="311"/>
      <c r="BF784" s="311"/>
      <c r="BG784" s="311"/>
      <c r="BH784" s="311"/>
    </row>
    <row r="785" spans="6:60">
      <c r="F785" s="317"/>
      <c r="G785" s="311"/>
      <c r="H785" s="311"/>
      <c r="K785" s="317"/>
      <c r="L785" s="317"/>
      <c r="O785" s="311"/>
      <c r="P785" s="311"/>
      <c r="Q785" s="311"/>
      <c r="R785" s="311"/>
      <c r="S785" s="311"/>
      <c r="T785" s="311"/>
      <c r="U785" s="311"/>
      <c r="V785" s="311"/>
      <c r="X785" s="311"/>
      <c r="Y785" s="311"/>
      <c r="Z785" s="311"/>
      <c r="AA785" s="311"/>
      <c r="AB785" s="311"/>
      <c r="AD785" s="311"/>
      <c r="AE785" s="311"/>
      <c r="AF785" s="311"/>
      <c r="AG785" s="311"/>
      <c r="AH785" s="311"/>
      <c r="AI785" s="311"/>
      <c r="AJ785" s="311"/>
      <c r="AK785" s="311"/>
      <c r="AL785" s="311"/>
      <c r="AM785" s="311"/>
      <c r="AN785" s="311"/>
      <c r="AO785" s="311"/>
      <c r="AP785" s="311"/>
      <c r="AQ785" s="311"/>
      <c r="AR785" s="311"/>
      <c r="AS785" s="311"/>
      <c r="AT785" s="311"/>
      <c r="AU785" s="311"/>
      <c r="AV785" s="311"/>
      <c r="AW785" s="311"/>
      <c r="AX785" s="311"/>
      <c r="AY785" s="311"/>
      <c r="AZ785" s="311"/>
      <c r="BA785" s="311"/>
      <c r="BB785" s="311"/>
      <c r="BC785" s="311"/>
      <c r="BD785" s="311"/>
      <c r="BE785" s="311"/>
      <c r="BF785" s="311"/>
      <c r="BG785" s="311"/>
      <c r="BH785" s="311"/>
    </row>
    <row r="786" spans="6:60">
      <c r="F786" s="317"/>
      <c r="G786" s="311"/>
      <c r="H786" s="311"/>
      <c r="K786" s="317"/>
      <c r="L786" s="317"/>
      <c r="O786" s="311"/>
      <c r="P786" s="311"/>
      <c r="Q786" s="311"/>
      <c r="R786" s="311"/>
      <c r="S786" s="311"/>
      <c r="T786" s="311"/>
      <c r="U786" s="311"/>
      <c r="V786" s="311"/>
      <c r="X786" s="311"/>
      <c r="Y786" s="311"/>
      <c r="Z786" s="311"/>
      <c r="AA786" s="311"/>
      <c r="AB786" s="311"/>
      <c r="AD786" s="311"/>
      <c r="AE786" s="311"/>
      <c r="AF786" s="311"/>
      <c r="AG786" s="311"/>
      <c r="AH786" s="311"/>
      <c r="AI786" s="311"/>
      <c r="AJ786" s="311"/>
      <c r="AK786" s="311"/>
      <c r="AL786" s="311"/>
      <c r="AM786" s="311"/>
      <c r="AN786" s="311"/>
      <c r="AO786" s="311"/>
      <c r="AP786" s="311"/>
      <c r="AQ786" s="311"/>
      <c r="AR786" s="311"/>
      <c r="AS786" s="311"/>
      <c r="AT786" s="311"/>
      <c r="AU786" s="311"/>
      <c r="AV786" s="311"/>
      <c r="AW786" s="311"/>
      <c r="AX786" s="311"/>
      <c r="AY786" s="311"/>
      <c r="AZ786" s="311"/>
      <c r="BA786" s="311"/>
      <c r="BB786" s="311"/>
      <c r="BC786" s="311"/>
      <c r="BD786" s="311"/>
      <c r="BE786" s="311"/>
      <c r="BF786" s="311"/>
      <c r="BG786" s="311"/>
      <c r="BH786" s="311"/>
    </row>
    <row r="787" spans="6:60">
      <c r="F787" s="317"/>
      <c r="G787" s="311"/>
      <c r="H787" s="311"/>
      <c r="K787" s="317"/>
      <c r="L787" s="317"/>
      <c r="O787" s="311"/>
      <c r="P787" s="311"/>
      <c r="Q787" s="311"/>
      <c r="R787" s="311"/>
      <c r="S787" s="311"/>
      <c r="T787" s="311"/>
      <c r="U787" s="311"/>
      <c r="V787" s="311"/>
      <c r="X787" s="311"/>
      <c r="Y787" s="311"/>
      <c r="Z787" s="311"/>
      <c r="AA787" s="311"/>
      <c r="AB787" s="311"/>
      <c r="AD787" s="311"/>
      <c r="AE787" s="311"/>
      <c r="AF787" s="311"/>
      <c r="AG787" s="311"/>
      <c r="AH787" s="311"/>
      <c r="AI787" s="311"/>
      <c r="AJ787" s="311"/>
      <c r="AK787" s="311"/>
      <c r="AL787" s="311"/>
      <c r="AM787" s="311"/>
      <c r="AN787" s="311"/>
      <c r="AO787" s="311"/>
      <c r="AP787" s="311"/>
      <c r="AQ787" s="311"/>
      <c r="AR787" s="311"/>
      <c r="AS787" s="311"/>
      <c r="AT787" s="311"/>
      <c r="AU787" s="311"/>
      <c r="AV787" s="311"/>
      <c r="AW787" s="311"/>
      <c r="AX787" s="311"/>
      <c r="AY787" s="311"/>
      <c r="AZ787" s="311"/>
      <c r="BA787" s="311"/>
      <c r="BB787" s="311"/>
      <c r="BC787" s="311"/>
      <c r="BD787" s="311"/>
      <c r="BE787" s="311"/>
      <c r="BF787" s="311"/>
      <c r="BG787" s="311"/>
      <c r="BH787" s="311"/>
    </row>
    <row r="788" spans="6:60">
      <c r="F788" s="317"/>
      <c r="G788" s="311"/>
      <c r="H788" s="311"/>
      <c r="K788" s="317"/>
      <c r="L788" s="317"/>
      <c r="O788" s="311"/>
      <c r="P788" s="311"/>
      <c r="Q788" s="311"/>
      <c r="R788" s="311"/>
      <c r="S788" s="311"/>
      <c r="T788" s="311"/>
      <c r="U788" s="311"/>
      <c r="V788" s="311"/>
      <c r="X788" s="311"/>
      <c r="Y788" s="311"/>
      <c r="Z788" s="311"/>
      <c r="AA788" s="311"/>
      <c r="AB788" s="311"/>
      <c r="AD788" s="311"/>
      <c r="AE788" s="311"/>
      <c r="AF788" s="311"/>
      <c r="AG788" s="311"/>
      <c r="AH788" s="311"/>
      <c r="AI788" s="311"/>
      <c r="AJ788" s="311"/>
      <c r="AK788" s="311"/>
      <c r="AL788" s="311"/>
      <c r="AM788" s="311"/>
      <c r="AN788" s="311"/>
      <c r="AO788" s="311"/>
      <c r="AP788" s="311"/>
      <c r="AQ788" s="311"/>
      <c r="AR788" s="311"/>
      <c r="AS788" s="311"/>
      <c r="AT788" s="311"/>
      <c r="AU788" s="311"/>
      <c r="AV788" s="311"/>
      <c r="AW788" s="311"/>
      <c r="AX788" s="311"/>
      <c r="AY788" s="311"/>
      <c r="AZ788" s="311"/>
      <c r="BA788" s="311"/>
      <c r="BB788" s="311"/>
      <c r="BC788" s="311"/>
      <c r="BD788" s="311"/>
      <c r="BE788" s="311"/>
      <c r="BF788" s="311"/>
      <c r="BG788" s="311"/>
      <c r="BH788" s="311"/>
    </row>
    <row r="789" spans="6:60">
      <c r="F789" s="317"/>
      <c r="G789" s="311"/>
      <c r="H789" s="311"/>
      <c r="K789" s="317"/>
      <c r="L789" s="317"/>
      <c r="O789" s="311"/>
      <c r="P789" s="311"/>
      <c r="Q789" s="311"/>
      <c r="R789" s="311"/>
      <c r="S789" s="311"/>
      <c r="T789" s="311"/>
      <c r="U789" s="311"/>
      <c r="V789" s="311"/>
      <c r="X789" s="311"/>
      <c r="Y789" s="311"/>
      <c r="Z789" s="311"/>
      <c r="AA789" s="311"/>
      <c r="AB789" s="311"/>
      <c r="AD789" s="311"/>
      <c r="AE789" s="311"/>
      <c r="AF789" s="311"/>
      <c r="AG789" s="311"/>
      <c r="AH789" s="311"/>
      <c r="AI789" s="311"/>
      <c r="AJ789" s="311"/>
      <c r="AK789" s="311"/>
      <c r="AL789" s="311"/>
      <c r="AM789" s="311"/>
      <c r="AN789" s="311"/>
      <c r="AO789" s="311"/>
      <c r="AP789" s="311"/>
      <c r="AQ789" s="311"/>
      <c r="AR789" s="311"/>
      <c r="AS789" s="311"/>
      <c r="AT789" s="311"/>
      <c r="AU789" s="311"/>
      <c r="AV789" s="311"/>
      <c r="AW789" s="311"/>
      <c r="AX789" s="311"/>
      <c r="AY789" s="311"/>
      <c r="AZ789" s="311"/>
      <c r="BA789" s="311"/>
      <c r="BB789" s="311"/>
      <c r="BC789" s="311"/>
      <c r="BD789" s="311"/>
      <c r="BE789" s="311"/>
      <c r="BF789" s="311"/>
      <c r="BG789" s="311"/>
      <c r="BH789" s="311"/>
    </row>
    <row r="790" spans="6:60">
      <c r="F790" s="317"/>
      <c r="G790" s="311"/>
      <c r="H790" s="311"/>
      <c r="K790" s="317"/>
      <c r="L790" s="317"/>
      <c r="O790" s="311"/>
      <c r="P790" s="311"/>
      <c r="Q790" s="311"/>
      <c r="R790" s="311"/>
      <c r="S790" s="311"/>
      <c r="T790" s="311"/>
      <c r="U790" s="311"/>
      <c r="V790" s="311"/>
      <c r="X790" s="311"/>
      <c r="Y790" s="311"/>
      <c r="Z790" s="311"/>
      <c r="AA790" s="311"/>
      <c r="AB790" s="311"/>
      <c r="AD790" s="311"/>
      <c r="AE790" s="311"/>
      <c r="AF790" s="311"/>
      <c r="AG790" s="311"/>
      <c r="AH790" s="311"/>
      <c r="AI790" s="311"/>
      <c r="AJ790" s="311"/>
      <c r="AK790" s="311"/>
      <c r="AL790" s="311"/>
      <c r="AM790" s="311"/>
      <c r="AN790" s="311"/>
      <c r="AO790" s="311"/>
      <c r="AP790" s="311"/>
      <c r="AQ790" s="311"/>
      <c r="AR790" s="311"/>
      <c r="AS790" s="311"/>
      <c r="AT790" s="311"/>
      <c r="AU790" s="311"/>
      <c r="AV790" s="311"/>
      <c r="AW790" s="311"/>
      <c r="AX790" s="311"/>
      <c r="AY790" s="311"/>
      <c r="AZ790" s="311"/>
      <c r="BA790" s="311"/>
      <c r="BB790" s="311"/>
      <c r="BC790" s="311"/>
      <c r="BD790" s="311"/>
      <c r="BE790" s="311"/>
      <c r="BF790" s="311"/>
      <c r="BG790" s="311"/>
      <c r="BH790" s="311"/>
    </row>
    <row r="791" spans="6:60">
      <c r="F791" s="317"/>
      <c r="G791" s="311"/>
      <c r="H791" s="311"/>
      <c r="K791" s="317"/>
      <c r="L791" s="317"/>
      <c r="O791" s="311"/>
      <c r="P791" s="311"/>
      <c r="Q791" s="311"/>
      <c r="R791" s="311"/>
      <c r="S791" s="311"/>
      <c r="T791" s="311"/>
      <c r="U791" s="311"/>
      <c r="V791" s="311"/>
      <c r="X791" s="311"/>
      <c r="Y791" s="311"/>
      <c r="Z791" s="311"/>
      <c r="AA791" s="311"/>
      <c r="AB791" s="311"/>
      <c r="AD791" s="311"/>
      <c r="AE791" s="311"/>
      <c r="AF791" s="311"/>
      <c r="AG791" s="311"/>
      <c r="AH791" s="311"/>
      <c r="AI791" s="311"/>
      <c r="AJ791" s="311"/>
      <c r="AK791" s="311"/>
      <c r="AL791" s="311"/>
      <c r="AM791" s="311"/>
      <c r="AN791" s="311"/>
      <c r="AO791" s="311"/>
      <c r="AP791" s="311"/>
      <c r="AQ791" s="311"/>
      <c r="AR791" s="311"/>
      <c r="AS791" s="311"/>
      <c r="AT791" s="311"/>
      <c r="AU791" s="311"/>
      <c r="AV791" s="311"/>
      <c r="AW791" s="311"/>
      <c r="AX791" s="311"/>
      <c r="AY791" s="311"/>
      <c r="AZ791" s="311"/>
      <c r="BA791" s="311"/>
      <c r="BB791" s="311"/>
      <c r="BC791" s="311"/>
      <c r="BD791" s="311"/>
      <c r="BE791" s="311"/>
      <c r="BF791" s="311"/>
      <c r="BG791" s="311"/>
      <c r="BH791" s="311"/>
    </row>
    <row r="792" spans="6:60">
      <c r="F792" s="317"/>
      <c r="G792" s="311"/>
      <c r="H792" s="311"/>
      <c r="K792" s="317"/>
      <c r="L792" s="317"/>
      <c r="O792" s="311"/>
      <c r="P792" s="311"/>
      <c r="Q792" s="311"/>
      <c r="R792" s="311"/>
      <c r="S792" s="311"/>
      <c r="T792" s="311"/>
      <c r="U792" s="311"/>
      <c r="V792" s="311"/>
      <c r="X792" s="311"/>
      <c r="Y792" s="311"/>
      <c r="Z792" s="311"/>
      <c r="AA792" s="311"/>
      <c r="AB792" s="311"/>
      <c r="AD792" s="311"/>
      <c r="AE792" s="311"/>
      <c r="AF792" s="311"/>
      <c r="AG792" s="311"/>
      <c r="AH792" s="311"/>
      <c r="AI792" s="311"/>
      <c r="AJ792" s="311"/>
      <c r="AK792" s="311"/>
      <c r="AL792" s="311"/>
      <c r="AM792" s="311"/>
      <c r="AN792" s="311"/>
      <c r="AO792" s="311"/>
      <c r="AP792" s="311"/>
      <c r="AQ792" s="311"/>
      <c r="AR792" s="311"/>
      <c r="AS792" s="311"/>
      <c r="AT792" s="311"/>
      <c r="AU792" s="311"/>
      <c r="AV792" s="311"/>
      <c r="AW792" s="311"/>
      <c r="AX792" s="311"/>
      <c r="AY792" s="311"/>
      <c r="AZ792" s="311"/>
      <c r="BA792" s="311"/>
      <c r="BB792" s="311"/>
      <c r="BC792" s="311"/>
      <c r="BD792" s="311"/>
      <c r="BE792" s="311"/>
      <c r="BF792" s="311"/>
      <c r="BG792" s="311"/>
      <c r="BH792" s="311"/>
    </row>
    <row r="793" spans="6:60">
      <c r="F793" s="317"/>
      <c r="G793" s="311"/>
      <c r="H793" s="311"/>
      <c r="K793" s="317"/>
      <c r="L793" s="317"/>
      <c r="O793" s="311"/>
      <c r="P793" s="311"/>
      <c r="Q793" s="311"/>
      <c r="R793" s="311"/>
      <c r="S793" s="311"/>
      <c r="T793" s="311"/>
      <c r="U793" s="311"/>
      <c r="V793" s="311"/>
      <c r="X793" s="311"/>
      <c r="Y793" s="311"/>
      <c r="Z793" s="311"/>
      <c r="AA793" s="311"/>
      <c r="AB793" s="311"/>
      <c r="AD793" s="311"/>
      <c r="AE793" s="311"/>
      <c r="AF793" s="311"/>
      <c r="AG793" s="311"/>
      <c r="AH793" s="311"/>
      <c r="AI793" s="311"/>
      <c r="AJ793" s="311"/>
      <c r="AK793" s="311"/>
      <c r="AL793" s="311"/>
      <c r="AM793" s="311"/>
      <c r="AN793" s="311"/>
      <c r="AO793" s="311"/>
      <c r="AP793" s="311"/>
      <c r="AQ793" s="311"/>
      <c r="AR793" s="311"/>
      <c r="AS793" s="311"/>
      <c r="AT793" s="311"/>
      <c r="AU793" s="311"/>
      <c r="AV793" s="311"/>
      <c r="AW793" s="311"/>
      <c r="AX793" s="311"/>
      <c r="AY793" s="311"/>
      <c r="AZ793" s="311"/>
      <c r="BA793" s="311"/>
      <c r="BB793" s="311"/>
      <c r="BC793" s="311"/>
      <c r="BD793" s="311"/>
      <c r="BE793" s="311"/>
      <c r="BF793" s="311"/>
      <c r="BG793" s="311"/>
      <c r="BH793" s="311"/>
    </row>
    <row r="794" spans="6:60">
      <c r="F794" s="317"/>
      <c r="G794" s="311"/>
      <c r="H794" s="311"/>
      <c r="K794" s="317"/>
      <c r="L794" s="317"/>
      <c r="O794" s="311"/>
      <c r="P794" s="311"/>
      <c r="Q794" s="311"/>
      <c r="R794" s="311"/>
      <c r="S794" s="311"/>
      <c r="T794" s="311"/>
      <c r="U794" s="311"/>
      <c r="V794" s="311"/>
      <c r="X794" s="311"/>
      <c r="Y794" s="311"/>
      <c r="Z794" s="311"/>
      <c r="AA794" s="311"/>
      <c r="AB794" s="311"/>
      <c r="AD794" s="311"/>
      <c r="AE794" s="311"/>
      <c r="AF794" s="311"/>
      <c r="AG794" s="311"/>
      <c r="AH794" s="311"/>
      <c r="AI794" s="311"/>
      <c r="AJ794" s="311"/>
      <c r="AK794" s="311"/>
      <c r="AL794" s="311"/>
      <c r="AM794" s="311"/>
      <c r="AN794" s="311"/>
      <c r="AO794" s="311"/>
      <c r="AP794" s="311"/>
      <c r="AQ794" s="311"/>
      <c r="AR794" s="311"/>
      <c r="AS794" s="311"/>
      <c r="AT794" s="311"/>
      <c r="AU794" s="311"/>
      <c r="AV794" s="311"/>
      <c r="AW794" s="311"/>
      <c r="AX794" s="311"/>
      <c r="AY794" s="311"/>
      <c r="AZ794" s="311"/>
      <c r="BA794" s="311"/>
      <c r="BB794" s="311"/>
      <c r="BC794" s="311"/>
      <c r="BD794" s="311"/>
      <c r="BE794" s="311"/>
      <c r="BF794" s="311"/>
      <c r="BG794" s="311"/>
      <c r="BH794" s="311"/>
    </row>
    <row r="795" spans="6:60">
      <c r="F795" s="317"/>
      <c r="G795" s="311"/>
      <c r="H795" s="311"/>
      <c r="K795" s="317"/>
      <c r="L795" s="317"/>
      <c r="O795" s="311"/>
      <c r="P795" s="311"/>
      <c r="Q795" s="311"/>
      <c r="R795" s="311"/>
      <c r="S795" s="311"/>
      <c r="T795" s="311"/>
      <c r="U795" s="311"/>
      <c r="V795" s="311"/>
      <c r="X795" s="311"/>
      <c r="Y795" s="311"/>
      <c r="Z795" s="311"/>
      <c r="AA795" s="311"/>
      <c r="AB795" s="311"/>
      <c r="AD795" s="311"/>
      <c r="AE795" s="311"/>
      <c r="AF795" s="311"/>
      <c r="AG795" s="311"/>
      <c r="AH795" s="311"/>
      <c r="AI795" s="311"/>
      <c r="AJ795" s="311"/>
      <c r="AK795" s="311"/>
      <c r="AL795" s="311"/>
      <c r="AM795" s="311"/>
      <c r="AN795" s="311"/>
      <c r="AO795" s="311"/>
      <c r="AP795" s="311"/>
      <c r="AQ795" s="311"/>
      <c r="AR795" s="311"/>
      <c r="AS795" s="311"/>
      <c r="AT795" s="311"/>
      <c r="AU795" s="311"/>
      <c r="AV795" s="311"/>
      <c r="AW795" s="311"/>
      <c r="AX795" s="311"/>
      <c r="AY795" s="311"/>
      <c r="AZ795" s="311"/>
      <c r="BA795" s="311"/>
      <c r="BB795" s="311"/>
      <c r="BC795" s="311"/>
      <c r="BD795" s="311"/>
      <c r="BE795" s="311"/>
      <c r="BF795" s="311"/>
      <c r="BG795" s="311"/>
      <c r="BH795" s="311"/>
    </row>
    <row r="796" spans="6:60">
      <c r="F796" s="317"/>
      <c r="G796" s="311"/>
      <c r="H796" s="311"/>
      <c r="K796" s="317"/>
      <c r="L796" s="317"/>
      <c r="O796" s="311"/>
      <c r="P796" s="311"/>
      <c r="Q796" s="311"/>
      <c r="R796" s="311"/>
      <c r="S796" s="311"/>
      <c r="T796" s="311"/>
      <c r="U796" s="311"/>
      <c r="V796" s="311"/>
      <c r="X796" s="311"/>
      <c r="Y796" s="311"/>
      <c r="Z796" s="311"/>
      <c r="AA796" s="311"/>
      <c r="AB796" s="311"/>
      <c r="AD796" s="311"/>
      <c r="AE796" s="311"/>
      <c r="AF796" s="311"/>
      <c r="AG796" s="311"/>
      <c r="AH796" s="311"/>
      <c r="AI796" s="311"/>
      <c r="AJ796" s="311"/>
      <c r="AK796" s="311"/>
      <c r="AL796" s="311"/>
      <c r="AM796" s="311"/>
      <c r="AN796" s="311"/>
      <c r="AO796" s="311"/>
      <c r="AP796" s="311"/>
      <c r="AQ796" s="311"/>
      <c r="AR796" s="311"/>
      <c r="AS796" s="311"/>
      <c r="AT796" s="311"/>
      <c r="AU796" s="311"/>
      <c r="AV796" s="311"/>
      <c r="AW796" s="311"/>
      <c r="AX796" s="311"/>
      <c r="AY796" s="311"/>
      <c r="AZ796" s="311"/>
      <c r="BA796" s="311"/>
      <c r="BB796" s="311"/>
      <c r="BC796" s="311"/>
      <c r="BD796" s="311"/>
      <c r="BE796" s="311"/>
      <c r="BF796" s="311"/>
      <c r="BG796" s="311"/>
      <c r="BH796" s="311"/>
    </row>
    <row r="797" spans="6:60">
      <c r="F797" s="317"/>
      <c r="G797" s="311"/>
      <c r="H797" s="311"/>
      <c r="K797" s="317"/>
      <c r="L797" s="317"/>
      <c r="O797" s="311"/>
      <c r="P797" s="311"/>
      <c r="Q797" s="311"/>
      <c r="R797" s="311"/>
      <c r="S797" s="311"/>
      <c r="T797" s="311"/>
      <c r="U797" s="311"/>
      <c r="V797" s="311"/>
      <c r="X797" s="311"/>
      <c r="Y797" s="311"/>
      <c r="Z797" s="311"/>
      <c r="AA797" s="311"/>
      <c r="AB797" s="311"/>
      <c r="AD797" s="311"/>
      <c r="AE797" s="311"/>
      <c r="AF797" s="311"/>
      <c r="AG797" s="311"/>
      <c r="AH797" s="311"/>
      <c r="AI797" s="311"/>
      <c r="AJ797" s="311"/>
      <c r="AK797" s="311"/>
      <c r="AL797" s="311"/>
      <c r="AM797" s="311"/>
      <c r="AN797" s="311"/>
      <c r="AO797" s="311"/>
      <c r="AP797" s="311"/>
      <c r="AQ797" s="311"/>
      <c r="AR797" s="311"/>
      <c r="AS797" s="311"/>
      <c r="AT797" s="311"/>
      <c r="AU797" s="311"/>
      <c r="AV797" s="311"/>
      <c r="AW797" s="311"/>
      <c r="AX797" s="311"/>
      <c r="AY797" s="311"/>
      <c r="AZ797" s="311"/>
      <c r="BA797" s="311"/>
      <c r="BB797" s="311"/>
      <c r="BC797" s="311"/>
      <c r="BD797" s="311"/>
      <c r="BE797" s="311"/>
      <c r="BF797" s="311"/>
      <c r="BG797" s="311"/>
      <c r="BH797" s="311"/>
    </row>
    <row r="798" spans="6:60">
      <c r="F798" s="317"/>
      <c r="G798" s="311"/>
      <c r="H798" s="311"/>
      <c r="K798" s="317"/>
      <c r="L798" s="317"/>
      <c r="O798" s="311"/>
      <c r="P798" s="311"/>
      <c r="Q798" s="311"/>
      <c r="R798" s="311"/>
      <c r="S798" s="311"/>
      <c r="T798" s="311"/>
      <c r="U798" s="311"/>
      <c r="V798" s="311"/>
      <c r="X798" s="311"/>
      <c r="Y798" s="311"/>
      <c r="Z798" s="311"/>
      <c r="AA798" s="311"/>
      <c r="AB798" s="311"/>
      <c r="AD798" s="311"/>
      <c r="AE798" s="311"/>
      <c r="AF798" s="311"/>
      <c r="AG798" s="311"/>
      <c r="AH798" s="311"/>
      <c r="AI798" s="311"/>
      <c r="AJ798" s="311"/>
      <c r="AK798" s="311"/>
      <c r="AL798" s="311"/>
      <c r="AM798" s="311"/>
      <c r="AN798" s="311"/>
      <c r="AO798" s="311"/>
      <c r="AP798" s="311"/>
      <c r="AQ798" s="311"/>
      <c r="AR798" s="311"/>
      <c r="AS798" s="311"/>
      <c r="AT798" s="311"/>
      <c r="AU798" s="311"/>
      <c r="AV798" s="311"/>
      <c r="AW798" s="311"/>
      <c r="AX798" s="311"/>
      <c r="AY798" s="311"/>
      <c r="AZ798" s="311"/>
      <c r="BA798" s="311"/>
      <c r="BB798" s="311"/>
      <c r="BC798" s="311"/>
      <c r="BD798" s="311"/>
      <c r="BE798" s="311"/>
      <c r="BF798" s="311"/>
      <c r="BG798" s="311"/>
      <c r="BH798" s="311"/>
    </row>
    <row r="799" spans="6:60">
      <c r="F799" s="317"/>
      <c r="G799" s="311"/>
      <c r="H799" s="311"/>
      <c r="K799" s="317"/>
      <c r="L799" s="317"/>
      <c r="O799" s="311"/>
      <c r="P799" s="311"/>
      <c r="Q799" s="311"/>
      <c r="R799" s="311"/>
      <c r="S799" s="311"/>
      <c r="T799" s="311"/>
      <c r="U799" s="311"/>
      <c r="V799" s="311"/>
      <c r="X799" s="311"/>
      <c r="Y799" s="311"/>
      <c r="Z799" s="311"/>
      <c r="AA799" s="311"/>
      <c r="AB799" s="311"/>
      <c r="AD799" s="311"/>
      <c r="AE799" s="311"/>
      <c r="AF799" s="311"/>
      <c r="AG799" s="311"/>
      <c r="AH799" s="311"/>
      <c r="AI799" s="311"/>
      <c r="AJ799" s="311"/>
      <c r="AK799" s="311"/>
      <c r="AL799" s="311"/>
      <c r="AM799" s="311"/>
      <c r="AN799" s="311"/>
      <c r="AO799" s="311"/>
      <c r="AP799" s="311"/>
      <c r="AQ799" s="311"/>
      <c r="AR799" s="311"/>
      <c r="AS799" s="311"/>
      <c r="AT799" s="311"/>
      <c r="AU799" s="311"/>
      <c r="AV799" s="311"/>
      <c r="AW799" s="311"/>
      <c r="AX799" s="311"/>
      <c r="AY799" s="311"/>
      <c r="AZ799" s="311"/>
      <c r="BA799" s="311"/>
      <c r="BB799" s="311"/>
      <c r="BC799" s="311"/>
      <c r="BD799" s="311"/>
      <c r="BE799" s="311"/>
      <c r="BF799" s="311"/>
      <c r="BG799" s="311"/>
      <c r="BH799" s="311"/>
    </row>
    <row r="800" spans="6:60">
      <c r="F800" s="317"/>
      <c r="G800" s="311"/>
      <c r="H800" s="311"/>
      <c r="K800" s="317"/>
      <c r="L800" s="317"/>
      <c r="O800" s="311"/>
      <c r="P800" s="311"/>
      <c r="Q800" s="311"/>
      <c r="R800" s="311"/>
      <c r="S800" s="311"/>
      <c r="T800" s="311"/>
      <c r="U800" s="311"/>
      <c r="V800" s="311"/>
      <c r="X800" s="311"/>
      <c r="Y800" s="311"/>
      <c r="Z800" s="311"/>
      <c r="AA800" s="311"/>
      <c r="AB800" s="311"/>
      <c r="AD800" s="311"/>
      <c r="AE800" s="311"/>
      <c r="AF800" s="311"/>
      <c r="AG800" s="311"/>
      <c r="AH800" s="311"/>
      <c r="AI800" s="311"/>
      <c r="AJ800" s="311"/>
      <c r="AK800" s="311"/>
      <c r="AL800" s="311"/>
      <c r="AM800" s="311"/>
      <c r="AN800" s="311"/>
      <c r="AO800" s="311"/>
      <c r="AP800" s="311"/>
      <c r="AQ800" s="311"/>
      <c r="AR800" s="311"/>
      <c r="AS800" s="311"/>
      <c r="AT800" s="311"/>
      <c r="AU800" s="311"/>
      <c r="AV800" s="311"/>
      <c r="AW800" s="311"/>
      <c r="AX800" s="311"/>
      <c r="AY800" s="311"/>
      <c r="AZ800" s="311"/>
      <c r="BA800" s="311"/>
      <c r="BB800" s="311"/>
      <c r="BC800" s="311"/>
      <c r="BD800" s="311"/>
      <c r="BE800" s="311"/>
      <c r="BF800" s="311"/>
      <c r="BG800" s="311"/>
      <c r="BH800" s="311"/>
    </row>
    <row r="801" spans="6:60">
      <c r="F801" s="317"/>
      <c r="G801" s="311"/>
      <c r="H801" s="311"/>
      <c r="K801" s="317"/>
      <c r="L801" s="317"/>
      <c r="O801" s="311"/>
      <c r="P801" s="311"/>
      <c r="Q801" s="311"/>
      <c r="R801" s="311"/>
      <c r="S801" s="311"/>
      <c r="T801" s="311"/>
      <c r="U801" s="311"/>
      <c r="V801" s="311"/>
      <c r="X801" s="311"/>
      <c r="Y801" s="311"/>
      <c r="Z801" s="311"/>
      <c r="AA801" s="311"/>
      <c r="AB801" s="311"/>
      <c r="AD801" s="311"/>
      <c r="AE801" s="311"/>
      <c r="AF801" s="311"/>
      <c r="AG801" s="311"/>
      <c r="AH801" s="311"/>
      <c r="AI801" s="311"/>
      <c r="AJ801" s="311"/>
      <c r="AK801" s="311"/>
      <c r="AL801" s="311"/>
      <c r="AM801" s="311"/>
      <c r="AN801" s="311"/>
      <c r="AO801" s="311"/>
      <c r="AP801" s="311"/>
      <c r="AQ801" s="311"/>
      <c r="AR801" s="311"/>
      <c r="AS801" s="311"/>
      <c r="AT801" s="311"/>
      <c r="AU801" s="311"/>
      <c r="AV801" s="311"/>
      <c r="AW801" s="311"/>
      <c r="AX801" s="311"/>
      <c r="AY801" s="311"/>
      <c r="AZ801" s="311"/>
      <c r="BA801" s="311"/>
      <c r="BB801" s="311"/>
      <c r="BC801" s="311"/>
      <c r="BD801" s="311"/>
      <c r="BE801" s="311"/>
      <c r="BF801" s="311"/>
      <c r="BG801" s="311"/>
      <c r="BH801" s="311"/>
    </row>
    <row r="802" spans="6:60">
      <c r="F802" s="317"/>
      <c r="G802" s="311"/>
      <c r="H802" s="311"/>
      <c r="K802" s="317"/>
      <c r="L802" s="317"/>
      <c r="O802" s="311"/>
      <c r="P802" s="311"/>
      <c r="Q802" s="311"/>
      <c r="R802" s="311"/>
      <c r="S802" s="311"/>
      <c r="T802" s="311"/>
      <c r="U802" s="311"/>
      <c r="V802" s="311"/>
      <c r="X802" s="311"/>
      <c r="Y802" s="311"/>
      <c r="Z802" s="311"/>
      <c r="AA802" s="311"/>
      <c r="AB802" s="311"/>
      <c r="AD802" s="311"/>
      <c r="AE802" s="311"/>
      <c r="AF802" s="311"/>
      <c r="AG802" s="311"/>
      <c r="AH802" s="311"/>
      <c r="AI802" s="311"/>
      <c r="AJ802" s="311"/>
      <c r="AK802" s="311"/>
      <c r="AL802" s="311"/>
      <c r="AM802" s="311"/>
      <c r="AN802" s="311"/>
      <c r="AO802" s="311"/>
      <c r="AP802" s="311"/>
      <c r="AQ802" s="311"/>
      <c r="AR802" s="311"/>
      <c r="AS802" s="311"/>
      <c r="AT802" s="311"/>
      <c r="AU802" s="311"/>
      <c r="AV802" s="311"/>
      <c r="AW802" s="311"/>
      <c r="AX802" s="311"/>
      <c r="AY802" s="311"/>
      <c r="AZ802" s="311"/>
      <c r="BA802" s="311"/>
      <c r="BB802" s="311"/>
      <c r="BC802" s="311"/>
      <c r="BD802" s="311"/>
      <c r="BE802" s="311"/>
      <c r="BF802" s="311"/>
      <c r="BG802" s="311"/>
      <c r="BH802" s="311"/>
    </row>
    <row r="803" spans="6:60">
      <c r="F803" s="317"/>
      <c r="G803" s="311"/>
      <c r="H803" s="311"/>
      <c r="K803" s="317"/>
      <c r="L803" s="317"/>
      <c r="O803" s="311"/>
      <c r="P803" s="311"/>
      <c r="Q803" s="311"/>
      <c r="R803" s="311"/>
      <c r="S803" s="311"/>
      <c r="T803" s="311"/>
      <c r="U803" s="311"/>
      <c r="V803" s="311"/>
      <c r="X803" s="311"/>
      <c r="Y803" s="311"/>
      <c r="Z803" s="311"/>
      <c r="AA803" s="311"/>
      <c r="AB803" s="311"/>
      <c r="AD803" s="311"/>
      <c r="AE803" s="311"/>
      <c r="AF803" s="311"/>
      <c r="AG803" s="311"/>
      <c r="AH803" s="311"/>
      <c r="AI803" s="311"/>
      <c r="AJ803" s="311"/>
      <c r="AK803" s="311"/>
      <c r="AL803" s="311"/>
      <c r="AM803" s="311"/>
      <c r="AN803" s="311"/>
      <c r="AO803" s="311"/>
      <c r="AP803" s="311"/>
      <c r="AQ803" s="311"/>
      <c r="AR803" s="311"/>
      <c r="AS803" s="311"/>
      <c r="AT803" s="311"/>
      <c r="AU803" s="311"/>
      <c r="AV803" s="311"/>
      <c r="AW803" s="311"/>
      <c r="AX803" s="311"/>
      <c r="AY803" s="311"/>
      <c r="AZ803" s="311"/>
      <c r="BA803" s="311"/>
      <c r="BB803" s="311"/>
      <c r="BC803" s="311"/>
      <c r="BD803" s="311"/>
      <c r="BE803" s="311"/>
      <c r="BF803" s="311"/>
      <c r="BG803" s="311"/>
      <c r="BH803" s="311"/>
    </row>
    <row r="804" spans="6:60">
      <c r="F804" s="317"/>
      <c r="G804" s="311"/>
      <c r="H804" s="311"/>
      <c r="K804" s="317"/>
      <c r="L804" s="317"/>
      <c r="O804" s="311"/>
      <c r="P804" s="311"/>
      <c r="Q804" s="311"/>
      <c r="R804" s="311"/>
      <c r="S804" s="311"/>
      <c r="T804" s="311"/>
      <c r="U804" s="311"/>
      <c r="V804" s="311"/>
      <c r="X804" s="311"/>
      <c r="Y804" s="311"/>
      <c r="Z804" s="311"/>
      <c r="AA804" s="311"/>
      <c r="AB804" s="311"/>
      <c r="AD804" s="311"/>
      <c r="AE804" s="311"/>
      <c r="AF804" s="311"/>
      <c r="AG804" s="311"/>
      <c r="AH804" s="311"/>
      <c r="AI804" s="311"/>
      <c r="AJ804" s="311"/>
      <c r="AK804" s="311"/>
      <c r="AL804" s="311"/>
      <c r="AM804" s="311"/>
      <c r="AN804" s="311"/>
      <c r="AO804" s="311"/>
      <c r="AP804" s="311"/>
      <c r="AQ804" s="311"/>
      <c r="AR804" s="311"/>
      <c r="AS804" s="311"/>
      <c r="AT804" s="311"/>
      <c r="AU804" s="311"/>
      <c r="AV804" s="311"/>
      <c r="AW804" s="311"/>
      <c r="AX804" s="311"/>
      <c r="AY804" s="311"/>
      <c r="AZ804" s="311"/>
      <c r="BA804" s="311"/>
      <c r="BB804" s="311"/>
      <c r="BC804" s="311"/>
      <c r="BD804" s="311"/>
      <c r="BE804" s="311"/>
      <c r="BF804" s="311"/>
      <c r="BG804" s="311"/>
      <c r="BH804" s="311"/>
    </row>
    <row r="805" spans="6:60">
      <c r="F805" s="317"/>
      <c r="G805" s="311"/>
      <c r="H805" s="311"/>
      <c r="K805" s="317"/>
      <c r="L805" s="317"/>
      <c r="O805" s="311"/>
      <c r="P805" s="311"/>
      <c r="Q805" s="311"/>
      <c r="R805" s="311"/>
      <c r="S805" s="311"/>
      <c r="T805" s="311"/>
      <c r="U805" s="311"/>
      <c r="V805" s="311"/>
      <c r="X805" s="311"/>
      <c r="Y805" s="311"/>
      <c r="Z805" s="311"/>
      <c r="AA805" s="311"/>
      <c r="AB805" s="311"/>
      <c r="AD805" s="311"/>
      <c r="AE805" s="311"/>
      <c r="AF805" s="311"/>
      <c r="AG805" s="311"/>
      <c r="AH805" s="311"/>
      <c r="AI805" s="311"/>
      <c r="AJ805" s="311"/>
      <c r="AK805" s="311"/>
      <c r="AL805" s="311"/>
      <c r="AM805" s="311"/>
      <c r="AN805" s="311"/>
      <c r="AO805" s="311"/>
      <c r="AP805" s="311"/>
      <c r="AQ805" s="311"/>
      <c r="AR805" s="311"/>
      <c r="AS805" s="311"/>
      <c r="AT805" s="311"/>
      <c r="AU805" s="311"/>
      <c r="AV805" s="311"/>
      <c r="AW805" s="311"/>
      <c r="AX805" s="311"/>
      <c r="AY805" s="311"/>
      <c r="AZ805" s="311"/>
      <c r="BA805" s="311"/>
      <c r="BB805" s="311"/>
      <c r="BC805" s="311"/>
      <c r="BD805" s="311"/>
      <c r="BE805" s="311"/>
      <c r="BF805" s="311"/>
      <c r="BG805" s="311"/>
      <c r="BH805" s="311"/>
    </row>
    <row r="806" spans="6:60">
      <c r="F806" s="317"/>
      <c r="G806" s="311"/>
      <c r="H806" s="311"/>
      <c r="K806" s="317"/>
      <c r="L806" s="317"/>
      <c r="O806" s="311"/>
      <c r="P806" s="311"/>
      <c r="Q806" s="311"/>
      <c r="R806" s="311"/>
      <c r="S806" s="311"/>
      <c r="T806" s="311"/>
      <c r="U806" s="311"/>
      <c r="V806" s="311"/>
      <c r="X806" s="311"/>
      <c r="Y806" s="311"/>
      <c r="Z806" s="311"/>
      <c r="AA806" s="311"/>
      <c r="AB806" s="311"/>
      <c r="AD806" s="311"/>
      <c r="AE806" s="311"/>
      <c r="AF806" s="311"/>
      <c r="AG806" s="311"/>
      <c r="AH806" s="311"/>
      <c r="AI806" s="311"/>
      <c r="AJ806" s="311"/>
      <c r="AK806" s="311"/>
      <c r="AL806" s="311"/>
      <c r="AM806" s="311"/>
      <c r="AN806" s="311"/>
      <c r="AO806" s="311"/>
      <c r="AP806" s="311"/>
      <c r="AQ806" s="311"/>
      <c r="AR806" s="311"/>
      <c r="AS806" s="311"/>
      <c r="AT806" s="311"/>
      <c r="AU806" s="311"/>
      <c r="AV806" s="311"/>
      <c r="AW806" s="311"/>
      <c r="AX806" s="311"/>
      <c r="AY806" s="311"/>
      <c r="AZ806" s="311"/>
      <c r="BA806" s="311"/>
      <c r="BB806" s="311"/>
      <c r="BC806" s="311"/>
      <c r="BD806" s="311"/>
      <c r="BE806" s="311"/>
      <c r="BF806" s="311"/>
      <c r="BG806" s="311"/>
      <c r="BH806" s="311"/>
    </row>
    <row r="807" spans="6:60">
      <c r="F807" s="317"/>
      <c r="G807" s="311"/>
      <c r="H807" s="311"/>
      <c r="K807" s="317"/>
      <c r="L807" s="317"/>
      <c r="O807" s="311"/>
      <c r="P807" s="311"/>
      <c r="Q807" s="311"/>
      <c r="R807" s="311"/>
      <c r="S807" s="311"/>
      <c r="T807" s="311"/>
      <c r="U807" s="311"/>
      <c r="V807" s="311"/>
      <c r="X807" s="311"/>
      <c r="Y807" s="311"/>
      <c r="Z807" s="311"/>
      <c r="AA807" s="311"/>
      <c r="AB807" s="311"/>
      <c r="AD807" s="311"/>
      <c r="AE807" s="311"/>
      <c r="AF807" s="311"/>
      <c r="AG807" s="311"/>
      <c r="AH807" s="311"/>
      <c r="AI807" s="311"/>
      <c r="AJ807" s="311"/>
      <c r="AK807" s="311"/>
      <c r="AL807" s="311"/>
      <c r="AM807" s="311"/>
      <c r="AN807" s="311"/>
      <c r="AO807" s="311"/>
      <c r="AP807" s="311"/>
      <c r="AQ807" s="311"/>
      <c r="AR807" s="311"/>
      <c r="AS807" s="311"/>
      <c r="AT807" s="311"/>
      <c r="AU807" s="311"/>
      <c r="AV807" s="311"/>
      <c r="AW807" s="311"/>
      <c r="AX807" s="311"/>
      <c r="AY807" s="311"/>
      <c r="AZ807" s="311"/>
      <c r="BA807" s="311"/>
      <c r="BB807" s="311"/>
      <c r="BC807" s="311"/>
      <c r="BD807" s="311"/>
      <c r="BE807" s="311"/>
      <c r="BF807" s="311"/>
      <c r="BG807" s="311"/>
      <c r="BH807" s="311"/>
    </row>
    <row r="808" spans="6:60">
      <c r="F808" s="317"/>
      <c r="G808" s="311"/>
      <c r="H808" s="311"/>
      <c r="K808" s="317"/>
      <c r="L808" s="317"/>
      <c r="O808" s="311"/>
      <c r="P808" s="311"/>
      <c r="Q808" s="311"/>
      <c r="R808" s="311"/>
      <c r="S808" s="311"/>
      <c r="T808" s="311"/>
      <c r="U808" s="311"/>
      <c r="V808" s="311"/>
      <c r="X808" s="311"/>
      <c r="Y808" s="311"/>
      <c r="Z808" s="311"/>
      <c r="AA808" s="311"/>
      <c r="AB808" s="311"/>
      <c r="AD808" s="311"/>
      <c r="AE808" s="311"/>
      <c r="AF808" s="311"/>
      <c r="AG808" s="311"/>
      <c r="AH808" s="311"/>
      <c r="AI808" s="311"/>
      <c r="AJ808" s="311"/>
      <c r="AK808" s="311"/>
      <c r="AL808" s="311"/>
      <c r="AM808" s="311"/>
      <c r="AN808" s="311"/>
      <c r="AO808" s="311"/>
      <c r="AP808" s="311"/>
      <c r="AQ808" s="311"/>
      <c r="AR808" s="311"/>
      <c r="AS808" s="311"/>
      <c r="AT808" s="311"/>
      <c r="AU808" s="311"/>
      <c r="AV808" s="311"/>
      <c r="AW808" s="311"/>
      <c r="AX808" s="311"/>
      <c r="AY808" s="311"/>
      <c r="AZ808" s="311"/>
      <c r="BA808" s="311"/>
      <c r="BB808" s="311"/>
      <c r="BC808" s="311"/>
      <c r="BD808" s="311"/>
      <c r="BE808" s="311"/>
      <c r="BF808" s="311"/>
      <c r="BG808" s="311"/>
      <c r="BH808" s="311"/>
    </row>
    <row r="809" spans="6:60">
      <c r="F809" s="317"/>
      <c r="G809" s="311"/>
      <c r="H809" s="311"/>
      <c r="K809" s="317"/>
      <c r="L809" s="317"/>
      <c r="O809" s="311"/>
      <c r="P809" s="311"/>
      <c r="Q809" s="311"/>
      <c r="R809" s="311"/>
      <c r="S809" s="311"/>
      <c r="T809" s="311"/>
      <c r="U809" s="311"/>
      <c r="V809" s="311"/>
      <c r="X809" s="311"/>
      <c r="Y809" s="311"/>
      <c r="Z809" s="311"/>
      <c r="AA809" s="311"/>
      <c r="AB809" s="311"/>
      <c r="AD809" s="311"/>
      <c r="AE809" s="311"/>
      <c r="AF809" s="311"/>
      <c r="AG809" s="311"/>
      <c r="AH809" s="311"/>
      <c r="AI809" s="311"/>
      <c r="AJ809" s="311"/>
      <c r="AK809" s="311"/>
      <c r="AL809" s="311"/>
      <c r="AM809" s="311"/>
      <c r="AN809" s="311"/>
      <c r="AO809" s="311"/>
      <c r="AP809" s="311"/>
      <c r="AQ809" s="311"/>
      <c r="AR809" s="311"/>
      <c r="AS809" s="311"/>
      <c r="AT809" s="311"/>
      <c r="AU809" s="311"/>
      <c r="AV809" s="311"/>
      <c r="AW809" s="311"/>
      <c r="AX809" s="311"/>
      <c r="AY809" s="311"/>
      <c r="AZ809" s="311"/>
      <c r="BA809" s="311"/>
      <c r="BB809" s="311"/>
      <c r="BC809" s="311"/>
      <c r="BD809" s="311"/>
      <c r="BE809" s="311"/>
      <c r="BF809" s="311"/>
      <c r="BG809" s="311"/>
      <c r="BH809" s="311"/>
    </row>
    <row r="810" spans="6:60">
      <c r="F810" s="317"/>
      <c r="G810" s="311"/>
      <c r="H810" s="311"/>
      <c r="K810" s="317"/>
      <c r="L810" s="317"/>
      <c r="O810" s="311"/>
      <c r="P810" s="311"/>
      <c r="Q810" s="311"/>
      <c r="R810" s="311"/>
      <c r="S810" s="311"/>
      <c r="T810" s="311"/>
      <c r="U810" s="311"/>
      <c r="V810" s="311"/>
      <c r="X810" s="311"/>
      <c r="Y810" s="311"/>
      <c r="Z810" s="311"/>
      <c r="AA810" s="311"/>
      <c r="AB810" s="311"/>
      <c r="AD810" s="311"/>
      <c r="AE810" s="311"/>
      <c r="AF810" s="311"/>
      <c r="AG810" s="311"/>
      <c r="AH810" s="311"/>
      <c r="AI810" s="311"/>
      <c r="AJ810" s="311"/>
      <c r="AK810" s="311"/>
      <c r="AL810" s="311"/>
      <c r="AM810" s="311"/>
      <c r="AN810" s="311"/>
      <c r="AO810" s="311"/>
      <c r="AP810" s="311"/>
      <c r="AQ810" s="311"/>
      <c r="AR810" s="311"/>
      <c r="AS810" s="311"/>
      <c r="AT810" s="311"/>
      <c r="AU810" s="311"/>
      <c r="AV810" s="311"/>
      <c r="AW810" s="311"/>
      <c r="AX810" s="311"/>
      <c r="AY810" s="311"/>
      <c r="AZ810" s="311"/>
      <c r="BA810" s="311"/>
      <c r="BB810" s="311"/>
      <c r="BC810" s="311"/>
      <c r="BD810" s="311"/>
      <c r="BE810" s="311"/>
      <c r="BF810" s="311"/>
      <c r="BG810" s="311"/>
      <c r="BH810" s="311"/>
    </row>
    <row r="811" spans="6:60">
      <c r="F811" s="317"/>
      <c r="G811" s="311"/>
      <c r="H811" s="311"/>
      <c r="K811" s="317"/>
      <c r="L811" s="317"/>
      <c r="O811" s="311"/>
      <c r="P811" s="311"/>
      <c r="Q811" s="311"/>
      <c r="R811" s="311"/>
      <c r="S811" s="311"/>
      <c r="T811" s="311"/>
      <c r="U811" s="311"/>
      <c r="V811" s="311"/>
      <c r="X811" s="311"/>
      <c r="Y811" s="311"/>
      <c r="Z811" s="311"/>
      <c r="AA811" s="311"/>
      <c r="AB811" s="311"/>
      <c r="AD811" s="311"/>
      <c r="AE811" s="311"/>
      <c r="AF811" s="311"/>
      <c r="AG811" s="311"/>
      <c r="AH811" s="311"/>
      <c r="AI811" s="311"/>
      <c r="AJ811" s="311"/>
      <c r="AK811" s="311"/>
      <c r="AL811" s="311"/>
      <c r="AM811" s="311"/>
      <c r="AN811" s="311"/>
      <c r="AO811" s="311"/>
      <c r="AP811" s="311"/>
      <c r="AQ811" s="311"/>
      <c r="AR811" s="311"/>
      <c r="AS811" s="311"/>
      <c r="AT811" s="311"/>
      <c r="AU811" s="311"/>
      <c r="AV811" s="311"/>
      <c r="AW811" s="311"/>
      <c r="AX811" s="311"/>
      <c r="AY811" s="311"/>
      <c r="AZ811" s="311"/>
      <c r="BA811" s="311"/>
      <c r="BB811" s="311"/>
      <c r="BC811" s="311"/>
      <c r="BD811" s="311"/>
      <c r="BE811" s="311"/>
      <c r="BF811" s="311"/>
      <c r="BG811" s="311"/>
      <c r="BH811" s="311"/>
    </row>
    <row r="812" spans="6:60">
      <c r="F812" s="317"/>
      <c r="G812" s="311"/>
      <c r="H812" s="311"/>
      <c r="K812" s="317"/>
      <c r="L812" s="317"/>
      <c r="O812" s="311"/>
      <c r="P812" s="311"/>
      <c r="Q812" s="311"/>
      <c r="R812" s="311"/>
      <c r="S812" s="311"/>
      <c r="T812" s="311"/>
      <c r="U812" s="311"/>
      <c r="V812" s="311"/>
      <c r="X812" s="311"/>
      <c r="Y812" s="311"/>
      <c r="Z812" s="311"/>
      <c r="AA812" s="311"/>
      <c r="AB812" s="311"/>
      <c r="AD812" s="311"/>
      <c r="AE812" s="311"/>
      <c r="AF812" s="311"/>
      <c r="AG812" s="311"/>
      <c r="AH812" s="311"/>
      <c r="AI812" s="311"/>
      <c r="AJ812" s="311"/>
      <c r="AK812" s="311"/>
      <c r="AL812" s="311"/>
      <c r="AM812" s="311"/>
      <c r="AN812" s="311"/>
      <c r="AO812" s="311"/>
      <c r="AP812" s="311"/>
      <c r="AQ812" s="311"/>
      <c r="AR812" s="311"/>
      <c r="AS812" s="311"/>
      <c r="AT812" s="311"/>
      <c r="AU812" s="311"/>
      <c r="AV812" s="311"/>
      <c r="AW812" s="311"/>
      <c r="AX812" s="311"/>
      <c r="AY812" s="311"/>
      <c r="AZ812" s="311"/>
      <c r="BA812" s="311"/>
      <c r="BB812" s="311"/>
      <c r="BC812" s="311"/>
      <c r="BD812" s="311"/>
      <c r="BE812" s="311"/>
      <c r="BF812" s="311"/>
      <c r="BG812" s="311"/>
      <c r="BH812" s="311"/>
    </row>
    <row r="813" spans="6:60">
      <c r="F813" s="317"/>
      <c r="G813" s="311"/>
      <c r="H813" s="311"/>
      <c r="K813" s="317"/>
      <c r="L813" s="317"/>
      <c r="O813" s="311"/>
      <c r="P813" s="311"/>
      <c r="Q813" s="311"/>
      <c r="R813" s="311"/>
      <c r="S813" s="311"/>
      <c r="T813" s="311"/>
      <c r="U813" s="311"/>
      <c r="V813" s="311"/>
      <c r="X813" s="311"/>
      <c r="Y813" s="311"/>
      <c r="Z813" s="311"/>
      <c r="AA813" s="311"/>
      <c r="AB813" s="311"/>
      <c r="AD813" s="311"/>
      <c r="AE813" s="311"/>
      <c r="AF813" s="311"/>
      <c r="AG813" s="311"/>
      <c r="AH813" s="311"/>
      <c r="AI813" s="311"/>
      <c r="AJ813" s="311"/>
      <c r="AK813" s="311"/>
      <c r="AL813" s="311"/>
      <c r="AM813" s="311"/>
      <c r="AN813" s="311"/>
      <c r="AO813" s="311"/>
      <c r="AP813" s="311"/>
      <c r="AQ813" s="311"/>
      <c r="AR813" s="311"/>
      <c r="AS813" s="311"/>
      <c r="AT813" s="311"/>
      <c r="AU813" s="311"/>
      <c r="AV813" s="311"/>
      <c r="AW813" s="311"/>
      <c r="AX813" s="311"/>
      <c r="AY813" s="311"/>
      <c r="AZ813" s="311"/>
      <c r="BA813" s="311"/>
      <c r="BB813" s="311"/>
      <c r="BC813" s="311"/>
      <c r="BD813" s="311"/>
      <c r="BE813" s="311"/>
      <c r="BF813" s="311"/>
      <c r="BG813" s="311"/>
      <c r="BH813" s="311"/>
    </row>
    <row r="814" spans="6:60">
      <c r="F814" s="317"/>
      <c r="G814" s="311"/>
      <c r="H814" s="311"/>
      <c r="K814" s="317"/>
      <c r="L814" s="317"/>
      <c r="O814" s="311"/>
      <c r="P814" s="311"/>
      <c r="Q814" s="311"/>
      <c r="R814" s="311"/>
      <c r="S814" s="311"/>
      <c r="T814" s="311"/>
      <c r="U814" s="311"/>
      <c r="V814" s="311"/>
      <c r="X814" s="311"/>
      <c r="Y814" s="311"/>
      <c r="Z814" s="311"/>
      <c r="AA814" s="311"/>
      <c r="AB814" s="311"/>
      <c r="AD814" s="311"/>
      <c r="AE814" s="311"/>
      <c r="AF814" s="311"/>
      <c r="AG814" s="311"/>
      <c r="AH814" s="311"/>
      <c r="AI814" s="311"/>
      <c r="AJ814" s="311"/>
      <c r="AK814" s="311"/>
      <c r="AL814" s="311"/>
      <c r="AM814" s="311"/>
      <c r="AN814" s="311"/>
      <c r="AO814" s="311"/>
      <c r="AP814" s="311"/>
      <c r="AQ814" s="311"/>
      <c r="AR814" s="311"/>
      <c r="AS814" s="311"/>
      <c r="AT814" s="311"/>
      <c r="AU814" s="311"/>
      <c r="AV814" s="311"/>
      <c r="AW814" s="311"/>
      <c r="AX814" s="311"/>
      <c r="AY814" s="311"/>
      <c r="AZ814" s="311"/>
      <c r="BA814" s="311"/>
      <c r="BB814" s="311"/>
      <c r="BC814" s="311"/>
      <c r="BD814" s="311"/>
      <c r="BE814" s="311"/>
      <c r="BF814" s="311"/>
      <c r="BG814" s="311"/>
      <c r="BH814" s="311"/>
    </row>
    <row r="815" spans="6:60">
      <c r="F815" s="317"/>
      <c r="G815" s="311"/>
      <c r="H815" s="311"/>
      <c r="K815" s="317"/>
      <c r="L815" s="317"/>
      <c r="O815" s="311"/>
      <c r="P815" s="311"/>
      <c r="Q815" s="311"/>
      <c r="R815" s="311"/>
      <c r="S815" s="311"/>
      <c r="T815" s="311"/>
      <c r="U815" s="311"/>
      <c r="V815" s="311"/>
      <c r="X815" s="311"/>
      <c r="Y815" s="311"/>
      <c r="Z815" s="311"/>
      <c r="AA815" s="311"/>
      <c r="AB815" s="311"/>
      <c r="AD815" s="311"/>
      <c r="AE815" s="311"/>
      <c r="AF815" s="311"/>
      <c r="AG815" s="311"/>
      <c r="AH815" s="311"/>
      <c r="AI815" s="311"/>
      <c r="AJ815" s="311"/>
      <c r="AK815" s="311"/>
      <c r="AL815" s="311"/>
      <c r="AM815" s="311"/>
      <c r="AN815" s="311"/>
      <c r="AO815" s="311"/>
      <c r="AP815" s="311"/>
      <c r="AQ815" s="311"/>
      <c r="AR815" s="311"/>
      <c r="AS815" s="311"/>
      <c r="AT815" s="311"/>
      <c r="AU815" s="311"/>
      <c r="AV815" s="311"/>
      <c r="AW815" s="311"/>
      <c r="AX815" s="311"/>
      <c r="AY815" s="311"/>
      <c r="AZ815" s="311"/>
      <c r="BA815" s="311"/>
      <c r="BB815" s="311"/>
      <c r="BC815" s="311"/>
      <c r="BD815" s="311"/>
      <c r="BE815" s="311"/>
      <c r="BF815" s="311"/>
      <c r="BG815" s="311"/>
      <c r="BH815" s="311"/>
    </row>
    <row r="816" spans="6:60">
      <c r="F816" s="317"/>
      <c r="G816" s="311"/>
      <c r="H816" s="311"/>
      <c r="K816" s="317"/>
      <c r="L816" s="317"/>
      <c r="O816" s="311"/>
      <c r="P816" s="311"/>
      <c r="Q816" s="311"/>
      <c r="R816" s="311"/>
      <c r="S816" s="311"/>
      <c r="T816" s="311"/>
      <c r="U816" s="311"/>
      <c r="V816" s="311"/>
      <c r="X816" s="311"/>
      <c r="Y816" s="311"/>
      <c r="Z816" s="311"/>
      <c r="AA816" s="311"/>
      <c r="AB816" s="311"/>
      <c r="AD816" s="311"/>
      <c r="AE816" s="311"/>
      <c r="AF816" s="311"/>
      <c r="AG816" s="311"/>
      <c r="AH816" s="311"/>
      <c r="AI816" s="311"/>
      <c r="AJ816" s="311"/>
      <c r="AK816" s="311"/>
      <c r="AL816" s="311"/>
      <c r="AM816" s="311"/>
      <c r="AN816" s="311"/>
      <c r="AO816" s="311"/>
      <c r="AP816" s="311"/>
      <c r="AQ816" s="311"/>
      <c r="AR816" s="311"/>
      <c r="AS816" s="311"/>
      <c r="AT816" s="311"/>
      <c r="AU816" s="311"/>
      <c r="AV816" s="311"/>
      <c r="AW816" s="311"/>
      <c r="AX816" s="311"/>
      <c r="AY816" s="311"/>
      <c r="AZ816" s="311"/>
      <c r="BA816" s="311"/>
      <c r="BB816" s="311"/>
      <c r="BC816" s="311"/>
      <c r="BD816" s="311"/>
      <c r="BE816" s="311"/>
      <c r="BF816" s="311"/>
      <c r="BG816" s="311"/>
      <c r="BH816" s="311"/>
    </row>
    <row r="817" spans="6:60">
      <c r="F817" s="317"/>
      <c r="G817" s="311"/>
      <c r="H817" s="311"/>
      <c r="K817" s="317"/>
      <c r="L817" s="317"/>
      <c r="O817" s="311"/>
      <c r="P817" s="311"/>
      <c r="Q817" s="311"/>
      <c r="R817" s="311"/>
      <c r="S817" s="311"/>
      <c r="T817" s="311"/>
      <c r="U817" s="311"/>
      <c r="V817" s="311"/>
      <c r="X817" s="311"/>
      <c r="Y817" s="311"/>
      <c r="Z817" s="311"/>
      <c r="AA817" s="311"/>
      <c r="AB817" s="311"/>
      <c r="AD817" s="311"/>
      <c r="AE817" s="311"/>
      <c r="AF817" s="311"/>
      <c r="AG817" s="311"/>
      <c r="AH817" s="311"/>
      <c r="AI817" s="311"/>
      <c r="AJ817" s="311"/>
      <c r="AK817" s="311"/>
      <c r="AL817" s="311"/>
      <c r="AM817" s="311"/>
      <c r="AN817" s="311"/>
      <c r="AO817" s="311"/>
      <c r="AP817" s="311"/>
      <c r="AQ817" s="311"/>
      <c r="AR817" s="311"/>
      <c r="AS817" s="311"/>
      <c r="AT817" s="311"/>
      <c r="AU817" s="311"/>
      <c r="AV817" s="311"/>
      <c r="AW817" s="311"/>
      <c r="AX817" s="311"/>
      <c r="AY817" s="311"/>
      <c r="AZ817" s="311"/>
      <c r="BA817" s="311"/>
      <c r="BB817" s="311"/>
      <c r="BC817" s="311"/>
      <c r="BD817" s="311"/>
      <c r="BE817" s="311"/>
      <c r="BF817" s="311"/>
      <c r="BG817" s="311"/>
      <c r="BH817" s="311"/>
    </row>
    <row r="818" spans="6:60">
      <c r="F818" s="317"/>
      <c r="G818" s="311"/>
      <c r="H818" s="311"/>
      <c r="K818" s="317"/>
      <c r="L818" s="317"/>
      <c r="O818" s="311"/>
      <c r="P818" s="311"/>
      <c r="Q818" s="311"/>
      <c r="R818" s="311"/>
      <c r="S818" s="311"/>
      <c r="T818" s="311"/>
      <c r="U818" s="311"/>
      <c r="V818" s="311"/>
      <c r="X818" s="311"/>
      <c r="Y818" s="311"/>
      <c r="Z818" s="311"/>
      <c r="AA818" s="311"/>
      <c r="AB818" s="311"/>
      <c r="AD818" s="311"/>
      <c r="AE818" s="311"/>
      <c r="AF818" s="311"/>
      <c r="AG818" s="311"/>
      <c r="AH818" s="311"/>
      <c r="AI818" s="311"/>
      <c r="AJ818" s="311"/>
      <c r="AK818" s="311"/>
      <c r="AL818" s="311"/>
      <c r="AM818" s="311"/>
      <c r="AN818" s="311"/>
      <c r="AO818" s="311"/>
      <c r="AP818" s="311"/>
      <c r="AQ818" s="311"/>
      <c r="AR818" s="311"/>
      <c r="AS818" s="311"/>
      <c r="AT818" s="311"/>
      <c r="AU818" s="311"/>
      <c r="AV818" s="311"/>
      <c r="AW818" s="311"/>
      <c r="AX818" s="311"/>
      <c r="AY818" s="311"/>
      <c r="AZ818" s="311"/>
      <c r="BA818" s="311"/>
      <c r="BB818" s="311"/>
      <c r="BC818" s="311"/>
      <c r="BD818" s="311"/>
      <c r="BE818" s="311"/>
      <c r="BF818" s="311"/>
      <c r="BG818" s="311"/>
      <c r="BH818" s="311"/>
    </row>
    <row r="819" spans="6:60">
      <c r="F819" s="317"/>
      <c r="G819" s="311"/>
      <c r="H819" s="311"/>
      <c r="K819" s="317"/>
      <c r="L819" s="317"/>
      <c r="O819" s="311"/>
      <c r="P819" s="311"/>
      <c r="Q819" s="311"/>
      <c r="R819" s="311"/>
      <c r="S819" s="311"/>
      <c r="T819" s="311"/>
      <c r="U819" s="311"/>
      <c r="V819" s="311"/>
      <c r="X819" s="311"/>
      <c r="Y819" s="311"/>
      <c r="Z819" s="311"/>
      <c r="AA819" s="311"/>
      <c r="AB819" s="311"/>
      <c r="AD819" s="311"/>
      <c r="AE819" s="311"/>
      <c r="AF819" s="311"/>
      <c r="AG819" s="311"/>
      <c r="AH819" s="311"/>
      <c r="AI819" s="311"/>
      <c r="AJ819" s="311"/>
      <c r="AK819" s="311"/>
      <c r="AL819" s="311"/>
      <c r="AM819" s="311"/>
      <c r="AN819" s="311"/>
      <c r="AO819" s="311"/>
      <c r="AP819" s="311"/>
      <c r="AQ819" s="311"/>
      <c r="AR819" s="311"/>
      <c r="AS819" s="311"/>
      <c r="AT819" s="311"/>
      <c r="AU819" s="311"/>
      <c r="AV819" s="311"/>
      <c r="AW819" s="311"/>
      <c r="AX819" s="311"/>
      <c r="AY819" s="311"/>
      <c r="AZ819" s="311"/>
      <c r="BA819" s="311"/>
      <c r="BB819" s="311"/>
      <c r="BC819" s="311"/>
      <c r="BD819" s="311"/>
      <c r="BE819" s="311"/>
      <c r="BF819" s="311"/>
      <c r="BG819" s="311"/>
      <c r="BH819" s="311"/>
    </row>
    <row r="820" spans="6:60">
      <c r="F820" s="317"/>
      <c r="G820" s="311"/>
      <c r="H820" s="311"/>
      <c r="K820" s="317"/>
      <c r="L820" s="317"/>
      <c r="O820" s="311"/>
      <c r="P820" s="311"/>
      <c r="Q820" s="311"/>
      <c r="R820" s="311"/>
      <c r="S820" s="311"/>
      <c r="T820" s="311"/>
      <c r="U820" s="311"/>
      <c r="V820" s="311"/>
      <c r="X820" s="311"/>
      <c r="Y820" s="311"/>
      <c r="Z820" s="311"/>
      <c r="AA820" s="311"/>
      <c r="AB820" s="311"/>
      <c r="AD820" s="311"/>
      <c r="AE820" s="311"/>
      <c r="AF820" s="311"/>
      <c r="AG820" s="311"/>
      <c r="AH820" s="311"/>
      <c r="AI820" s="311"/>
      <c r="AJ820" s="311"/>
      <c r="AK820" s="311"/>
      <c r="AL820" s="311"/>
      <c r="AM820" s="311"/>
      <c r="AN820" s="311"/>
      <c r="AO820" s="311"/>
      <c r="AP820" s="311"/>
      <c r="AQ820" s="311"/>
      <c r="AR820" s="311"/>
      <c r="AS820" s="311"/>
      <c r="AT820" s="311"/>
      <c r="AU820" s="311"/>
      <c r="AV820" s="311"/>
      <c r="AW820" s="311"/>
      <c r="AX820" s="311"/>
      <c r="AY820" s="311"/>
      <c r="AZ820" s="311"/>
      <c r="BA820" s="311"/>
      <c r="BB820" s="311"/>
      <c r="BC820" s="311"/>
      <c r="BD820" s="311"/>
      <c r="BE820" s="311"/>
      <c r="BF820" s="311"/>
      <c r="BG820" s="311"/>
      <c r="BH820" s="311"/>
    </row>
    <row r="821" spans="6:60">
      <c r="F821" s="317"/>
      <c r="G821" s="311"/>
      <c r="H821" s="311"/>
      <c r="K821" s="317"/>
      <c r="L821" s="317"/>
      <c r="O821" s="311"/>
      <c r="P821" s="311"/>
      <c r="Q821" s="311"/>
      <c r="R821" s="311"/>
      <c r="S821" s="311"/>
      <c r="T821" s="311"/>
      <c r="U821" s="311"/>
      <c r="V821" s="311"/>
      <c r="X821" s="311"/>
      <c r="Y821" s="311"/>
      <c r="Z821" s="311"/>
      <c r="AA821" s="311"/>
      <c r="AB821" s="311"/>
      <c r="AD821" s="311"/>
      <c r="AE821" s="311"/>
      <c r="AF821" s="311"/>
      <c r="AG821" s="311"/>
      <c r="AH821" s="311"/>
      <c r="AI821" s="311"/>
      <c r="AJ821" s="311"/>
      <c r="AK821" s="311"/>
      <c r="AL821" s="311"/>
      <c r="AM821" s="311"/>
      <c r="AN821" s="311"/>
      <c r="AO821" s="311"/>
      <c r="AP821" s="311"/>
      <c r="AQ821" s="311"/>
      <c r="AR821" s="311"/>
      <c r="AS821" s="311"/>
      <c r="AT821" s="311"/>
      <c r="AU821" s="311"/>
      <c r="AV821" s="311"/>
      <c r="AW821" s="311"/>
      <c r="AX821" s="311"/>
      <c r="AY821" s="311"/>
      <c r="AZ821" s="311"/>
      <c r="BA821" s="311"/>
      <c r="BB821" s="311"/>
      <c r="BC821" s="311"/>
      <c r="BD821" s="311"/>
      <c r="BE821" s="311"/>
      <c r="BF821" s="311"/>
      <c r="BG821" s="311"/>
      <c r="BH821" s="311"/>
    </row>
    <row r="822" spans="6:60">
      <c r="F822" s="317"/>
      <c r="G822" s="311"/>
      <c r="H822" s="311"/>
      <c r="K822" s="317"/>
      <c r="L822" s="317"/>
      <c r="O822" s="311"/>
      <c r="P822" s="311"/>
      <c r="Q822" s="311"/>
      <c r="R822" s="311"/>
      <c r="S822" s="311"/>
      <c r="T822" s="311"/>
      <c r="U822" s="311"/>
      <c r="V822" s="311"/>
      <c r="X822" s="311"/>
      <c r="Y822" s="311"/>
      <c r="Z822" s="311"/>
      <c r="AA822" s="311"/>
      <c r="AB822" s="311"/>
      <c r="AD822" s="311"/>
      <c r="AE822" s="311"/>
      <c r="AF822" s="311"/>
      <c r="AG822" s="311"/>
      <c r="AH822" s="311"/>
      <c r="AI822" s="311"/>
      <c r="AJ822" s="311"/>
      <c r="AK822" s="311"/>
      <c r="AL822" s="311"/>
      <c r="AM822" s="311"/>
      <c r="AN822" s="311"/>
      <c r="AO822" s="311"/>
      <c r="AP822" s="311"/>
      <c r="AQ822" s="311"/>
      <c r="AR822" s="311"/>
      <c r="AS822" s="311"/>
      <c r="AT822" s="311"/>
      <c r="AU822" s="311"/>
      <c r="AV822" s="311"/>
      <c r="AW822" s="311"/>
      <c r="AX822" s="311"/>
      <c r="AY822" s="311"/>
      <c r="AZ822" s="311"/>
      <c r="BA822" s="311"/>
      <c r="BB822" s="311"/>
      <c r="BC822" s="311"/>
      <c r="BD822" s="311"/>
      <c r="BE822" s="311"/>
      <c r="BF822" s="311"/>
      <c r="BG822" s="311"/>
      <c r="BH822" s="311"/>
    </row>
    <row r="823" spans="6:60">
      <c r="F823" s="317"/>
      <c r="G823" s="311"/>
      <c r="H823" s="311"/>
      <c r="K823" s="317"/>
      <c r="L823" s="317"/>
      <c r="O823" s="311"/>
      <c r="P823" s="311"/>
      <c r="Q823" s="311"/>
      <c r="R823" s="311"/>
      <c r="S823" s="311"/>
      <c r="T823" s="311"/>
      <c r="U823" s="311"/>
      <c r="V823" s="311"/>
      <c r="X823" s="311"/>
      <c r="Y823" s="311"/>
      <c r="Z823" s="311"/>
      <c r="AA823" s="311"/>
      <c r="AB823" s="311"/>
      <c r="AD823" s="311"/>
      <c r="AE823" s="311"/>
      <c r="AF823" s="311"/>
      <c r="AG823" s="311"/>
      <c r="AH823" s="311"/>
      <c r="AI823" s="311"/>
      <c r="AJ823" s="311"/>
      <c r="AK823" s="311"/>
      <c r="AL823" s="311"/>
      <c r="AM823" s="311"/>
      <c r="AN823" s="311"/>
      <c r="AO823" s="311"/>
      <c r="AP823" s="311"/>
      <c r="AQ823" s="311"/>
      <c r="AR823" s="311"/>
      <c r="AS823" s="311"/>
      <c r="AT823" s="311"/>
      <c r="AU823" s="311"/>
      <c r="AV823" s="311"/>
      <c r="AW823" s="311"/>
      <c r="AX823" s="311"/>
      <c r="AY823" s="311"/>
      <c r="AZ823" s="311"/>
      <c r="BA823" s="311"/>
      <c r="BB823" s="311"/>
      <c r="BC823" s="311"/>
      <c r="BD823" s="311"/>
      <c r="BE823" s="311"/>
      <c r="BF823" s="311"/>
      <c r="BG823" s="311"/>
      <c r="BH823" s="311"/>
    </row>
    <row r="824" spans="6:60">
      <c r="F824" s="317"/>
      <c r="G824" s="311"/>
      <c r="H824" s="311"/>
      <c r="K824" s="317"/>
      <c r="L824" s="317"/>
      <c r="O824" s="311"/>
      <c r="P824" s="311"/>
      <c r="Q824" s="311"/>
      <c r="R824" s="311"/>
      <c r="S824" s="311"/>
      <c r="T824" s="311"/>
      <c r="U824" s="311"/>
      <c r="V824" s="311"/>
      <c r="X824" s="311"/>
      <c r="Y824" s="311"/>
      <c r="Z824" s="311"/>
      <c r="AA824" s="311"/>
      <c r="AB824" s="311"/>
      <c r="AD824" s="311"/>
      <c r="AE824" s="311"/>
      <c r="AF824" s="311"/>
      <c r="AG824" s="311"/>
      <c r="AH824" s="311"/>
      <c r="AI824" s="311"/>
      <c r="AJ824" s="311"/>
      <c r="AK824" s="311"/>
      <c r="AL824" s="311"/>
      <c r="AM824" s="311"/>
      <c r="AN824" s="311"/>
      <c r="AO824" s="311"/>
      <c r="AP824" s="311"/>
      <c r="AQ824" s="311"/>
      <c r="AR824" s="311"/>
      <c r="AS824" s="311"/>
      <c r="AT824" s="311"/>
      <c r="AU824" s="311"/>
      <c r="AV824" s="311"/>
      <c r="AW824" s="311"/>
      <c r="AX824" s="311"/>
      <c r="AY824" s="311"/>
      <c r="AZ824" s="311"/>
      <c r="BA824" s="311"/>
      <c r="BB824" s="311"/>
      <c r="BC824" s="311"/>
      <c r="BD824" s="311"/>
      <c r="BE824" s="311"/>
      <c r="BF824" s="311"/>
      <c r="BG824" s="311"/>
      <c r="BH824" s="311"/>
    </row>
    <row r="825" spans="6:60">
      <c r="F825" s="317"/>
      <c r="G825" s="311"/>
      <c r="H825" s="311"/>
      <c r="K825" s="317"/>
      <c r="L825" s="317"/>
      <c r="O825" s="311"/>
      <c r="P825" s="311"/>
      <c r="Q825" s="311"/>
      <c r="R825" s="311"/>
      <c r="S825" s="311"/>
      <c r="T825" s="311"/>
      <c r="U825" s="311"/>
      <c r="V825" s="311"/>
      <c r="X825" s="311"/>
      <c r="Y825" s="311"/>
      <c r="Z825" s="311"/>
      <c r="AA825" s="311"/>
      <c r="AB825" s="311"/>
      <c r="AD825" s="311"/>
      <c r="AE825" s="311"/>
      <c r="AF825" s="311"/>
      <c r="AG825" s="311"/>
      <c r="AH825" s="311"/>
      <c r="AI825" s="311"/>
      <c r="AJ825" s="311"/>
      <c r="AK825" s="311"/>
      <c r="AL825" s="311"/>
      <c r="AM825" s="311"/>
      <c r="AN825" s="311"/>
      <c r="AO825" s="311"/>
      <c r="AP825" s="311"/>
      <c r="AQ825" s="311"/>
      <c r="AR825" s="311"/>
      <c r="AS825" s="311"/>
      <c r="AT825" s="311"/>
      <c r="AU825" s="311"/>
      <c r="AV825" s="311"/>
      <c r="AW825" s="311"/>
      <c r="AX825" s="311"/>
      <c r="AY825" s="311"/>
      <c r="AZ825" s="311"/>
      <c r="BA825" s="311"/>
      <c r="BB825" s="311"/>
      <c r="BC825" s="311"/>
      <c r="BD825" s="311"/>
      <c r="BE825" s="311"/>
      <c r="BF825" s="311"/>
      <c r="BG825" s="311"/>
      <c r="BH825" s="311"/>
    </row>
    <row r="826" spans="6:60">
      <c r="F826" s="317"/>
      <c r="G826" s="311"/>
      <c r="H826" s="311"/>
      <c r="K826" s="317"/>
      <c r="L826" s="317"/>
      <c r="O826" s="311"/>
      <c r="P826" s="311"/>
      <c r="Q826" s="311"/>
      <c r="R826" s="311"/>
      <c r="S826" s="311"/>
      <c r="T826" s="311"/>
      <c r="U826" s="311"/>
      <c r="V826" s="311"/>
      <c r="X826" s="311"/>
      <c r="Y826" s="311"/>
      <c r="Z826" s="311"/>
      <c r="AA826" s="311"/>
      <c r="AB826" s="311"/>
      <c r="AD826" s="311"/>
      <c r="AE826" s="311"/>
      <c r="AF826" s="311"/>
      <c r="AG826" s="311"/>
      <c r="AH826" s="311"/>
      <c r="AI826" s="311"/>
      <c r="AJ826" s="311"/>
      <c r="AK826" s="311"/>
      <c r="AL826" s="311"/>
      <c r="AM826" s="311"/>
      <c r="AN826" s="311"/>
      <c r="AO826" s="311"/>
      <c r="AP826" s="311"/>
      <c r="AQ826" s="311"/>
      <c r="AR826" s="311"/>
      <c r="AS826" s="311"/>
      <c r="AT826" s="311"/>
      <c r="AU826" s="311"/>
      <c r="AV826" s="311"/>
      <c r="AW826" s="311"/>
      <c r="AX826" s="311"/>
      <c r="AY826" s="311"/>
      <c r="AZ826" s="311"/>
      <c r="BA826" s="311"/>
      <c r="BB826" s="311"/>
      <c r="BC826" s="311"/>
      <c r="BD826" s="311"/>
      <c r="BE826" s="311"/>
      <c r="BF826" s="311"/>
      <c r="BG826" s="311"/>
      <c r="BH826" s="311"/>
    </row>
    <row r="827" spans="6:60">
      <c r="F827" s="317"/>
      <c r="G827" s="311"/>
      <c r="H827" s="311"/>
      <c r="K827" s="317"/>
      <c r="L827" s="317"/>
      <c r="O827" s="311"/>
      <c r="P827" s="311"/>
      <c r="Q827" s="311"/>
      <c r="R827" s="311"/>
      <c r="S827" s="311"/>
      <c r="T827" s="311"/>
      <c r="U827" s="311"/>
      <c r="V827" s="311"/>
      <c r="X827" s="311"/>
      <c r="Y827" s="311"/>
      <c r="Z827" s="311"/>
      <c r="AA827" s="311"/>
      <c r="AB827" s="311"/>
      <c r="AD827" s="311"/>
      <c r="AE827" s="311"/>
      <c r="AF827" s="311"/>
      <c r="AG827" s="311"/>
      <c r="AH827" s="311"/>
      <c r="AI827" s="311"/>
      <c r="AJ827" s="311"/>
      <c r="AK827" s="311"/>
      <c r="AL827" s="311"/>
      <c r="AM827" s="311"/>
      <c r="AN827" s="311"/>
      <c r="AO827" s="311"/>
      <c r="AP827" s="311"/>
      <c r="AQ827" s="311"/>
      <c r="AR827" s="311"/>
      <c r="AS827" s="311"/>
      <c r="AT827" s="311"/>
      <c r="AU827" s="311"/>
      <c r="AV827" s="311"/>
      <c r="AW827" s="311"/>
      <c r="AX827" s="311"/>
      <c r="AY827" s="311"/>
      <c r="AZ827" s="311"/>
      <c r="BA827" s="311"/>
      <c r="BB827" s="311"/>
      <c r="BC827" s="311"/>
      <c r="BD827" s="311"/>
      <c r="BE827" s="311"/>
      <c r="BF827" s="311"/>
      <c r="BG827" s="311"/>
      <c r="BH827" s="311"/>
    </row>
    <row r="828" spans="6:60">
      <c r="F828" s="317"/>
      <c r="G828" s="311"/>
      <c r="H828" s="311"/>
      <c r="K828" s="317"/>
      <c r="L828" s="317"/>
      <c r="O828" s="311"/>
      <c r="P828" s="311"/>
      <c r="Q828" s="311"/>
      <c r="R828" s="311"/>
      <c r="S828" s="311"/>
      <c r="T828" s="311"/>
      <c r="U828" s="311"/>
      <c r="V828" s="311"/>
      <c r="X828" s="311"/>
      <c r="Y828" s="311"/>
      <c r="Z828" s="311"/>
      <c r="AA828" s="311"/>
      <c r="AB828" s="311"/>
      <c r="AD828" s="311"/>
      <c r="AE828" s="311"/>
      <c r="AF828" s="311"/>
      <c r="AG828" s="311"/>
      <c r="AH828" s="311"/>
      <c r="AI828" s="311"/>
      <c r="AJ828" s="311"/>
      <c r="AK828" s="311"/>
      <c r="AL828" s="311"/>
      <c r="AM828" s="311"/>
      <c r="AN828" s="311"/>
      <c r="AO828" s="311"/>
      <c r="AP828" s="311"/>
      <c r="AQ828" s="311"/>
      <c r="AR828" s="311"/>
      <c r="AS828" s="311"/>
      <c r="AT828" s="311"/>
      <c r="AU828" s="311"/>
      <c r="AV828" s="311"/>
      <c r="AW828" s="311"/>
      <c r="AX828" s="311"/>
      <c r="AY828" s="311"/>
      <c r="AZ828" s="311"/>
      <c r="BA828" s="311"/>
      <c r="BB828" s="311"/>
      <c r="BC828" s="311"/>
      <c r="BD828" s="311"/>
      <c r="BE828" s="311"/>
      <c r="BF828" s="311"/>
      <c r="BG828" s="311"/>
      <c r="BH828" s="311"/>
    </row>
    <row r="829" spans="6:60">
      <c r="F829" s="317"/>
      <c r="G829" s="311"/>
      <c r="H829" s="311"/>
      <c r="K829" s="317"/>
      <c r="L829" s="317"/>
      <c r="O829" s="311"/>
      <c r="P829" s="311"/>
      <c r="Q829" s="311"/>
      <c r="R829" s="311"/>
      <c r="S829" s="311"/>
      <c r="T829" s="311"/>
      <c r="U829" s="311"/>
      <c r="V829" s="311"/>
      <c r="X829" s="311"/>
      <c r="Y829" s="311"/>
      <c r="Z829" s="311"/>
      <c r="AA829" s="311"/>
      <c r="AB829" s="311"/>
      <c r="AD829" s="311"/>
      <c r="AE829" s="311"/>
      <c r="AF829" s="311"/>
      <c r="AG829" s="311"/>
      <c r="AH829" s="311"/>
      <c r="AI829" s="311"/>
      <c r="AJ829" s="311"/>
      <c r="AK829" s="311"/>
      <c r="AL829" s="311"/>
      <c r="AM829" s="311"/>
      <c r="AN829" s="311"/>
      <c r="AO829" s="311"/>
      <c r="AP829" s="311"/>
      <c r="AQ829" s="311"/>
      <c r="AR829" s="311"/>
      <c r="AS829" s="311"/>
      <c r="AT829" s="311"/>
      <c r="AU829" s="311"/>
      <c r="AV829" s="311"/>
      <c r="AW829" s="311"/>
      <c r="AX829" s="311"/>
      <c r="AY829" s="311"/>
      <c r="AZ829" s="311"/>
      <c r="BA829" s="311"/>
      <c r="BB829" s="311"/>
      <c r="BC829" s="311"/>
      <c r="BD829" s="311"/>
      <c r="BE829" s="311"/>
      <c r="BF829" s="311"/>
      <c r="BG829" s="311"/>
      <c r="BH829" s="311"/>
    </row>
    <row r="830" spans="6:60">
      <c r="F830" s="317"/>
      <c r="G830" s="311"/>
      <c r="H830" s="311"/>
      <c r="K830" s="317"/>
      <c r="L830" s="317"/>
      <c r="O830" s="311"/>
      <c r="P830" s="311"/>
      <c r="Q830" s="311"/>
      <c r="R830" s="311"/>
      <c r="S830" s="311"/>
      <c r="T830" s="311"/>
      <c r="U830" s="311"/>
      <c r="V830" s="311"/>
      <c r="X830" s="311"/>
      <c r="Y830" s="311"/>
      <c r="Z830" s="311"/>
      <c r="AA830" s="311"/>
      <c r="AB830" s="311"/>
      <c r="AD830" s="311"/>
      <c r="AE830" s="311"/>
      <c r="AF830" s="311"/>
      <c r="AG830" s="311"/>
      <c r="AH830" s="311"/>
      <c r="AI830" s="311"/>
      <c r="AJ830" s="311"/>
      <c r="AK830" s="311"/>
      <c r="AL830" s="311"/>
      <c r="AM830" s="311"/>
      <c r="AN830" s="311"/>
      <c r="AO830" s="311"/>
      <c r="AP830" s="311"/>
      <c r="AQ830" s="311"/>
      <c r="AR830" s="311"/>
      <c r="AS830" s="311"/>
      <c r="AT830" s="311"/>
      <c r="AU830" s="311"/>
      <c r="AV830" s="311"/>
      <c r="AW830" s="311"/>
      <c r="AX830" s="311"/>
      <c r="AY830" s="311"/>
      <c r="AZ830" s="311"/>
      <c r="BA830" s="311"/>
      <c r="BB830" s="311"/>
      <c r="BC830" s="311"/>
      <c r="BD830" s="311"/>
      <c r="BE830" s="311"/>
      <c r="BF830" s="311"/>
      <c r="BG830" s="311"/>
      <c r="BH830" s="311"/>
    </row>
    <row r="831" spans="6:60">
      <c r="F831" s="317"/>
      <c r="G831" s="311"/>
      <c r="H831" s="311"/>
      <c r="K831" s="317"/>
      <c r="L831" s="317"/>
      <c r="O831" s="311"/>
      <c r="P831" s="311"/>
      <c r="Q831" s="311"/>
      <c r="R831" s="311"/>
      <c r="S831" s="311"/>
      <c r="T831" s="311"/>
      <c r="U831" s="311"/>
      <c r="V831" s="311"/>
      <c r="X831" s="311"/>
      <c r="Y831" s="311"/>
      <c r="Z831" s="311"/>
      <c r="AA831" s="311"/>
      <c r="AB831" s="311"/>
      <c r="AD831" s="311"/>
      <c r="AE831" s="311"/>
      <c r="AF831" s="311"/>
      <c r="AG831" s="311"/>
      <c r="AH831" s="311"/>
      <c r="AI831" s="311"/>
      <c r="AJ831" s="311"/>
      <c r="AK831" s="311"/>
      <c r="AL831" s="311"/>
      <c r="AM831" s="311"/>
      <c r="AN831" s="311"/>
      <c r="AO831" s="311"/>
      <c r="AP831" s="311"/>
      <c r="AQ831" s="311"/>
      <c r="AR831" s="311"/>
      <c r="AS831" s="311"/>
      <c r="AT831" s="311"/>
      <c r="AU831" s="311"/>
      <c r="AV831" s="311"/>
      <c r="AW831" s="311"/>
      <c r="AX831" s="311"/>
      <c r="AY831" s="311"/>
      <c r="AZ831" s="311"/>
      <c r="BA831" s="311"/>
      <c r="BB831" s="311"/>
      <c r="BC831" s="311"/>
      <c r="BD831" s="311"/>
      <c r="BE831" s="311"/>
      <c r="BF831" s="311"/>
      <c r="BG831" s="311"/>
      <c r="BH831" s="311"/>
    </row>
    <row r="832" spans="6:60">
      <c r="F832" s="317"/>
      <c r="G832" s="311"/>
      <c r="H832" s="311"/>
      <c r="K832" s="317"/>
      <c r="L832" s="317"/>
      <c r="O832" s="311"/>
      <c r="P832" s="311"/>
      <c r="Q832" s="311"/>
      <c r="R832" s="311"/>
      <c r="S832" s="311"/>
      <c r="T832" s="311"/>
      <c r="U832" s="311"/>
      <c r="V832" s="311"/>
      <c r="X832" s="311"/>
      <c r="Y832" s="311"/>
      <c r="Z832" s="311"/>
      <c r="AA832" s="311"/>
      <c r="AB832" s="311"/>
      <c r="AD832" s="311"/>
      <c r="AE832" s="311"/>
      <c r="AF832" s="311"/>
      <c r="AG832" s="311"/>
      <c r="AH832" s="311"/>
      <c r="AI832" s="311"/>
      <c r="AJ832" s="311"/>
      <c r="AK832" s="311"/>
      <c r="AL832" s="311"/>
      <c r="AM832" s="311"/>
      <c r="AN832" s="311"/>
      <c r="AO832" s="311"/>
      <c r="AP832" s="311"/>
      <c r="AQ832" s="311"/>
      <c r="AR832" s="311"/>
      <c r="AS832" s="311"/>
      <c r="AT832" s="311"/>
      <c r="AU832" s="311"/>
      <c r="AV832" s="311"/>
      <c r="AW832" s="311"/>
      <c r="AX832" s="311"/>
      <c r="AY832" s="311"/>
      <c r="AZ832" s="311"/>
      <c r="BA832" s="311"/>
      <c r="BB832" s="311"/>
      <c r="BC832" s="311"/>
      <c r="BD832" s="311"/>
      <c r="BE832" s="311"/>
      <c r="BF832" s="311"/>
      <c r="BG832" s="311"/>
      <c r="BH832" s="311"/>
    </row>
    <row r="833" spans="6:60">
      <c r="F833" s="317"/>
      <c r="G833" s="311"/>
      <c r="H833" s="311"/>
      <c r="K833" s="317"/>
      <c r="L833" s="317"/>
      <c r="O833" s="311"/>
      <c r="P833" s="311"/>
      <c r="Q833" s="311"/>
      <c r="R833" s="311"/>
      <c r="S833" s="311"/>
      <c r="T833" s="311"/>
      <c r="U833" s="311"/>
      <c r="V833" s="311"/>
      <c r="X833" s="311"/>
      <c r="Y833" s="311"/>
      <c r="Z833" s="311"/>
      <c r="AA833" s="311"/>
      <c r="AB833" s="311"/>
      <c r="AD833" s="311"/>
      <c r="AE833" s="311"/>
      <c r="AF833" s="311"/>
      <c r="AG833" s="311"/>
      <c r="AH833" s="311"/>
      <c r="AI833" s="311"/>
      <c r="AJ833" s="311"/>
      <c r="AK833" s="311"/>
      <c r="AL833" s="311"/>
      <c r="AM833" s="311"/>
      <c r="AN833" s="311"/>
      <c r="AO833" s="311"/>
      <c r="AP833" s="311"/>
      <c r="AQ833" s="311"/>
      <c r="AR833" s="311"/>
      <c r="AS833" s="311"/>
      <c r="AT833" s="311"/>
      <c r="AU833" s="311"/>
      <c r="AV833" s="311"/>
      <c r="AW833" s="311"/>
      <c r="AX833" s="311"/>
      <c r="AY833" s="311"/>
      <c r="AZ833" s="311"/>
      <c r="BA833" s="311"/>
      <c r="BB833" s="311"/>
      <c r="BC833" s="311"/>
      <c r="BD833" s="311"/>
      <c r="BE833" s="311"/>
      <c r="BF833" s="311"/>
      <c r="BG833" s="311"/>
      <c r="BH833" s="311"/>
    </row>
    <row r="834" spans="6:60">
      <c r="F834" s="317"/>
      <c r="G834" s="311"/>
      <c r="H834" s="311"/>
      <c r="K834" s="317"/>
      <c r="L834" s="317"/>
      <c r="O834" s="311"/>
      <c r="P834" s="311"/>
      <c r="Q834" s="311"/>
      <c r="R834" s="311"/>
      <c r="S834" s="311"/>
      <c r="T834" s="311"/>
      <c r="U834" s="311"/>
      <c r="V834" s="311"/>
      <c r="X834" s="311"/>
      <c r="Y834" s="311"/>
      <c r="Z834" s="311"/>
      <c r="AA834" s="311"/>
      <c r="AB834" s="311"/>
      <c r="AD834" s="311"/>
      <c r="AE834" s="311"/>
      <c r="AF834" s="311"/>
      <c r="AG834" s="311"/>
      <c r="AH834" s="311"/>
      <c r="AI834" s="311"/>
      <c r="AJ834" s="311"/>
      <c r="AK834" s="311"/>
      <c r="AL834" s="311"/>
      <c r="AM834" s="311"/>
      <c r="AN834" s="311"/>
      <c r="AO834" s="311"/>
      <c r="AP834" s="311"/>
      <c r="AQ834" s="311"/>
      <c r="AR834" s="311"/>
      <c r="AS834" s="311"/>
      <c r="AT834" s="311"/>
      <c r="AU834" s="311"/>
      <c r="AV834" s="311"/>
      <c r="AW834" s="311"/>
      <c r="AX834" s="311"/>
      <c r="AY834" s="311"/>
      <c r="AZ834" s="311"/>
      <c r="BA834" s="311"/>
      <c r="BB834" s="311"/>
      <c r="BC834" s="311"/>
      <c r="BD834" s="311"/>
      <c r="BE834" s="311"/>
      <c r="BF834" s="311"/>
      <c r="BG834" s="311"/>
      <c r="BH834" s="311"/>
    </row>
    <row r="835" spans="6:60">
      <c r="F835" s="317"/>
      <c r="G835" s="311"/>
      <c r="H835" s="311"/>
      <c r="K835" s="317"/>
      <c r="L835" s="317"/>
      <c r="O835" s="311"/>
      <c r="P835" s="311"/>
      <c r="Q835" s="311"/>
      <c r="R835" s="311"/>
      <c r="S835" s="311"/>
      <c r="T835" s="311"/>
      <c r="U835" s="311"/>
      <c r="V835" s="311"/>
      <c r="X835" s="311"/>
      <c r="Y835" s="311"/>
      <c r="Z835" s="311"/>
      <c r="AA835" s="311"/>
      <c r="AB835" s="311"/>
      <c r="AD835" s="311"/>
      <c r="AE835" s="311"/>
      <c r="AF835" s="311"/>
      <c r="AG835" s="311"/>
      <c r="AH835" s="311"/>
      <c r="AI835" s="311"/>
      <c r="AJ835" s="311"/>
      <c r="AK835" s="311"/>
      <c r="AL835" s="311"/>
      <c r="AM835" s="311"/>
      <c r="AN835" s="311"/>
      <c r="AO835" s="311"/>
      <c r="AP835" s="311"/>
      <c r="AQ835" s="311"/>
      <c r="AR835" s="311"/>
      <c r="AS835" s="311"/>
      <c r="AT835" s="311"/>
      <c r="AU835" s="311"/>
      <c r="AV835" s="311"/>
      <c r="AW835" s="311"/>
      <c r="AX835" s="311"/>
      <c r="AY835" s="311"/>
      <c r="AZ835" s="311"/>
      <c r="BA835" s="311"/>
      <c r="BB835" s="311"/>
      <c r="BC835" s="311"/>
      <c r="BD835" s="311"/>
      <c r="BE835" s="311"/>
      <c r="BF835" s="311"/>
      <c r="BG835" s="311"/>
      <c r="BH835" s="311"/>
    </row>
    <row r="836" spans="6:60">
      <c r="F836" s="317"/>
      <c r="G836" s="311"/>
      <c r="H836" s="311"/>
      <c r="K836" s="317"/>
      <c r="L836" s="317"/>
      <c r="O836" s="311"/>
      <c r="P836" s="311"/>
      <c r="Q836" s="311"/>
      <c r="R836" s="311"/>
      <c r="S836" s="311"/>
      <c r="T836" s="311"/>
      <c r="U836" s="311"/>
      <c r="V836" s="311"/>
      <c r="X836" s="311"/>
      <c r="Y836" s="311"/>
      <c r="Z836" s="311"/>
      <c r="AA836" s="311"/>
      <c r="AB836" s="311"/>
      <c r="AD836" s="311"/>
      <c r="AE836" s="311"/>
      <c r="AF836" s="311"/>
      <c r="AG836" s="311"/>
      <c r="AH836" s="311"/>
      <c r="AI836" s="311"/>
      <c r="AJ836" s="311"/>
      <c r="AK836" s="311"/>
      <c r="AL836" s="311"/>
      <c r="AM836" s="311"/>
      <c r="AN836" s="311"/>
      <c r="AO836" s="311"/>
      <c r="AP836" s="311"/>
      <c r="AQ836" s="311"/>
      <c r="AR836" s="311"/>
      <c r="AS836" s="311"/>
      <c r="AT836" s="311"/>
      <c r="AU836" s="311"/>
      <c r="AV836" s="311"/>
      <c r="AW836" s="311"/>
      <c r="AX836" s="311"/>
      <c r="AY836" s="311"/>
      <c r="AZ836" s="311"/>
      <c r="BA836" s="311"/>
      <c r="BB836" s="311"/>
      <c r="BC836" s="311"/>
      <c r="BD836" s="311"/>
      <c r="BE836" s="311"/>
      <c r="BF836" s="311"/>
      <c r="BG836" s="311"/>
      <c r="BH836" s="311"/>
    </row>
    <row r="837" spans="6:60">
      <c r="F837" s="317"/>
      <c r="G837" s="311"/>
      <c r="H837" s="311"/>
      <c r="K837" s="317"/>
      <c r="L837" s="317"/>
      <c r="O837" s="311"/>
      <c r="P837" s="311"/>
      <c r="Q837" s="311"/>
      <c r="R837" s="311"/>
      <c r="S837" s="311"/>
      <c r="T837" s="311"/>
      <c r="U837" s="311"/>
      <c r="V837" s="311"/>
      <c r="X837" s="311"/>
      <c r="Y837" s="311"/>
      <c r="Z837" s="311"/>
      <c r="AA837" s="311"/>
      <c r="AB837" s="311"/>
      <c r="AD837" s="311"/>
      <c r="AE837" s="311"/>
      <c r="AF837" s="311"/>
      <c r="AG837" s="311"/>
      <c r="AH837" s="311"/>
      <c r="AI837" s="311"/>
      <c r="AJ837" s="311"/>
      <c r="AK837" s="311"/>
      <c r="AL837" s="311"/>
      <c r="AM837" s="311"/>
      <c r="AN837" s="311"/>
      <c r="AO837" s="311"/>
      <c r="AP837" s="311"/>
      <c r="AQ837" s="311"/>
      <c r="AR837" s="311"/>
      <c r="AS837" s="311"/>
      <c r="AT837" s="311"/>
      <c r="AU837" s="311"/>
      <c r="AV837" s="311"/>
      <c r="AW837" s="311"/>
      <c r="AX837" s="311"/>
      <c r="AY837" s="311"/>
      <c r="AZ837" s="311"/>
      <c r="BA837" s="311"/>
      <c r="BB837" s="311"/>
      <c r="BC837" s="311"/>
      <c r="BD837" s="311"/>
      <c r="BE837" s="311"/>
      <c r="BF837" s="311"/>
      <c r="BG837" s="311"/>
      <c r="BH837" s="311"/>
    </row>
    <row r="838" spans="6:60">
      <c r="F838" s="317"/>
      <c r="G838" s="311"/>
      <c r="H838" s="311"/>
      <c r="K838" s="317"/>
      <c r="L838" s="317"/>
      <c r="O838" s="311"/>
      <c r="P838" s="311"/>
      <c r="Q838" s="311"/>
      <c r="R838" s="311"/>
      <c r="S838" s="311"/>
      <c r="T838" s="311"/>
      <c r="U838" s="311"/>
      <c r="V838" s="311"/>
      <c r="X838" s="311"/>
      <c r="Y838" s="311"/>
      <c r="Z838" s="311"/>
      <c r="AA838" s="311"/>
      <c r="AB838" s="311"/>
      <c r="AD838" s="311"/>
      <c r="AE838" s="311"/>
      <c r="AF838" s="311"/>
      <c r="AG838" s="311"/>
      <c r="AH838" s="311"/>
      <c r="AI838" s="311"/>
      <c r="AJ838" s="311"/>
      <c r="AK838" s="311"/>
      <c r="AL838" s="311"/>
      <c r="AM838" s="311"/>
      <c r="AN838" s="311"/>
      <c r="AO838" s="311"/>
      <c r="AP838" s="311"/>
      <c r="AQ838" s="311"/>
      <c r="AR838" s="311"/>
      <c r="AS838" s="311"/>
      <c r="AT838" s="311"/>
      <c r="AU838" s="311"/>
      <c r="AV838" s="311"/>
      <c r="AW838" s="311"/>
      <c r="AX838" s="311"/>
      <c r="AY838" s="311"/>
      <c r="AZ838" s="311"/>
      <c r="BA838" s="311"/>
      <c r="BB838" s="311"/>
      <c r="BC838" s="311"/>
      <c r="BD838" s="311"/>
      <c r="BE838" s="311"/>
      <c r="BF838" s="311"/>
      <c r="BG838" s="311"/>
      <c r="BH838" s="311"/>
    </row>
    <row r="839" spans="6:60">
      <c r="F839" s="317"/>
      <c r="G839" s="311"/>
      <c r="H839" s="311"/>
      <c r="K839" s="317"/>
      <c r="L839" s="317"/>
      <c r="O839" s="311"/>
      <c r="P839" s="311"/>
      <c r="Q839" s="311"/>
      <c r="R839" s="311"/>
      <c r="S839" s="311"/>
      <c r="T839" s="311"/>
      <c r="U839" s="311"/>
      <c r="V839" s="311"/>
      <c r="X839" s="311"/>
      <c r="Y839" s="311"/>
      <c r="Z839" s="311"/>
      <c r="AA839" s="311"/>
      <c r="AB839" s="311"/>
      <c r="AD839" s="311"/>
      <c r="AE839" s="311"/>
      <c r="AF839" s="311"/>
      <c r="AG839" s="311"/>
      <c r="AH839" s="311"/>
      <c r="AI839" s="311"/>
      <c r="AJ839" s="311"/>
      <c r="AK839" s="311"/>
      <c r="AL839" s="311"/>
      <c r="AM839" s="311"/>
      <c r="AN839" s="311"/>
      <c r="AO839" s="311"/>
      <c r="AP839" s="311"/>
      <c r="AQ839" s="311"/>
      <c r="AR839" s="311"/>
      <c r="AS839" s="311"/>
      <c r="AT839" s="311"/>
      <c r="AU839" s="311"/>
      <c r="AV839" s="311"/>
      <c r="AW839" s="311"/>
      <c r="AX839" s="311"/>
      <c r="AY839" s="311"/>
      <c r="AZ839" s="311"/>
      <c r="BA839" s="311"/>
      <c r="BB839" s="311"/>
      <c r="BC839" s="311"/>
      <c r="BD839" s="311"/>
      <c r="BE839" s="311"/>
      <c r="BF839" s="311"/>
      <c r="BG839" s="311"/>
      <c r="BH839" s="311"/>
    </row>
    <row r="840" spans="6:60">
      <c r="F840" s="317"/>
      <c r="G840" s="311"/>
      <c r="H840" s="311"/>
      <c r="K840" s="317"/>
      <c r="L840" s="317"/>
      <c r="O840" s="311"/>
      <c r="P840" s="311"/>
      <c r="Q840" s="311"/>
      <c r="R840" s="311"/>
      <c r="S840" s="311"/>
      <c r="T840" s="311"/>
      <c r="U840" s="311"/>
      <c r="V840" s="311"/>
      <c r="X840" s="311"/>
      <c r="Y840" s="311"/>
      <c r="Z840" s="311"/>
      <c r="AA840" s="311"/>
      <c r="AB840" s="311"/>
      <c r="AD840" s="311"/>
      <c r="AE840" s="311"/>
      <c r="AF840" s="311"/>
      <c r="AG840" s="311"/>
      <c r="AH840" s="311"/>
      <c r="AI840" s="311"/>
      <c r="AJ840" s="311"/>
      <c r="AK840" s="311"/>
      <c r="AL840" s="311"/>
      <c r="AM840" s="311"/>
      <c r="AN840" s="311"/>
      <c r="AO840" s="311"/>
      <c r="AP840" s="311"/>
      <c r="AQ840" s="311"/>
      <c r="AR840" s="311"/>
      <c r="AS840" s="311"/>
      <c r="AT840" s="311"/>
      <c r="AU840" s="311"/>
      <c r="AV840" s="311"/>
      <c r="AW840" s="311"/>
      <c r="AX840" s="311"/>
      <c r="AY840" s="311"/>
      <c r="AZ840" s="311"/>
      <c r="BA840" s="311"/>
      <c r="BB840" s="311"/>
      <c r="BC840" s="311"/>
      <c r="BD840" s="311"/>
      <c r="BE840" s="311"/>
      <c r="BF840" s="311"/>
      <c r="BG840" s="311"/>
      <c r="BH840" s="311"/>
    </row>
    <row r="841" spans="6:60">
      <c r="F841" s="317"/>
      <c r="G841" s="311"/>
      <c r="H841" s="311"/>
      <c r="K841" s="317"/>
      <c r="L841" s="317"/>
      <c r="O841" s="311"/>
      <c r="P841" s="311"/>
      <c r="Q841" s="311"/>
      <c r="R841" s="311"/>
      <c r="S841" s="311"/>
      <c r="T841" s="311"/>
      <c r="U841" s="311"/>
      <c r="V841" s="311"/>
      <c r="X841" s="311"/>
      <c r="Y841" s="311"/>
      <c r="Z841" s="311"/>
      <c r="AA841" s="311"/>
      <c r="AB841" s="311"/>
      <c r="AD841" s="311"/>
      <c r="AE841" s="311"/>
      <c r="AF841" s="311"/>
      <c r="AG841" s="311"/>
      <c r="AH841" s="311"/>
      <c r="AI841" s="311"/>
      <c r="AJ841" s="311"/>
      <c r="AK841" s="311"/>
      <c r="AL841" s="311"/>
      <c r="AM841" s="311"/>
      <c r="AN841" s="311"/>
      <c r="AO841" s="311"/>
      <c r="AP841" s="311"/>
      <c r="AQ841" s="311"/>
      <c r="AR841" s="311"/>
      <c r="AS841" s="311"/>
      <c r="AT841" s="311"/>
      <c r="AU841" s="311"/>
      <c r="AV841" s="311"/>
      <c r="AW841" s="311"/>
      <c r="AX841" s="311"/>
      <c r="AY841" s="311"/>
      <c r="AZ841" s="311"/>
      <c r="BA841" s="311"/>
      <c r="BB841" s="311"/>
      <c r="BC841" s="311"/>
      <c r="BD841" s="311"/>
      <c r="BE841" s="311"/>
      <c r="BF841" s="311"/>
      <c r="BG841" s="311"/>
      <c r="BH841" s="311"/>
    </row>
    <row r="842" spans="6:60">
      <c r="F842" s="317"/>
      <c r="G842" s="311"/>
      <c r="H842" s="311"/>
      <c r="K842" s="317"/>
      <c r="L842" s="317"/>
      <c r="O842" s="311"/>
      <c r="P842" s="311"/>
      <c r="Q842" s="311"/>
      <c r="R842" s="311"/>
      <c r="S842" s="311"/>
      <c r="T842" s="311"/>
      <c r="U842" s="311"/>
      <c r="V842" s="311"/>
      <c r="X842" s="311"/>
      <c r="Y842" s="311"/>
      <c r="Z842" s="311"/>
      <c r="AA842" s="311"/>
      <c r="AB842" s="311"/>
      <c r="AD842" s="311"/>
      <c r="AE842" s="311"/>
      <c r="AF842" s="311"/>
      <c r="AG842" s="311"/>
      <c r="AH842" s="311"/>
      <c r="AI842" s="311"/>
      <c r="AJ842" s="311"/>
      <c r="AK842" s="311"/>
      <c r="AL842" s="311"/>
      <c r="AM842" s="311"/>
      <c r="AN842" s="311"/>
      <c r="AO842" s="311"/>
      <c r="AP842" s="311"/>
      <c r="AQ842" s="311"/>
      <c r="AR842" s="311"/>
      <c r="AS842" s="311"/>
      <c r="AT842" s="311"/>
      <c r="AU842" s="311"/>
      <c r="AV842" s="311"/>
      <c r="AW842" s="311"/>
      <c r="AX842" s="311"/>
      <c r="AY842" s="311"/>
      <c r="AZ842" s="311"/>
      <c r="BA842" s="311"/>
      <c r="BB842" s="311"/>
      <c r="BC842" s="311"/>
      <c r="BD842" s="311"/>
      <c r="BE842" s="311"/>
      <c r="BF842" s="311"/>
      <c r="BG842" s="311"/>
      <c r="BH842" s="311"/>
    </row>
    <row r="843" spans="6:60">
      <c r="F843" s="317"/>
      <c r="G843" s="311"/>
      <c r="H843" s="311"/>
      <c r="K843" s="317"/>
      <c r="L843" s="317"/>
      <c r="O843" s="311"/>
      <c r="P843" s="311"/>
      <c r="Q843" s="311"/>
      <c r="R843" s="311"/>
      <c r="S843" s="311"/>
      <c r="T843" s="311"/>
      <c r="U843" s="311"/>
      <c r="V843" s="311"/>
      <c r="X843" s="311"/>
      <c r="Y843" s="311"/>
      <c r="Z843" s="311"/>
      <c r="AA843" s="311"/>
      <c r="AB843" s="311"/>
      <c r="AD843" s="311"/>
      <c r="AE843" s="311"/>
      <c r="AF843" s="311"/>
      <c r="AG843" s="311"/>
      <c r="AH843" s="311"/>
      <c r="AI843" s="311"/>
      <c r="AJ843" s="311"/>
      <c r="AK843" s="311"/>
      <c r="AL843" s="311"/>
      <c r="AM843" s="311"/>
      <c r="AN843" s="311"/>
      <c r="AO843" s="311"/>
      <c r="AP843" s="311"/>
      <c r="AQ843" s="311"/>
      <c r="AR843" s="311"/>
      <c r="AS843" s="311"/>
      <c r="AT843" s="311"/>
      <c r="AU843" s="311"/>
      <c r="AV843" s="311"/>
      <c r="AW843" s="311"/>
      <c r="AX843" s="311"/>
      <c r="AY843" s="311"/>
      <c r="AZ843" s="311"/>
      <c r="BA843" s="311"/>
      <c r="BB843" s="311"/>
      <c r="BC843" s="311"/>
      <c r="BD843" s="311"/>
      <c r="BE843" s="311"/>
      <c r="BF843" s="311"/>
      <c r="BG843" s="311"/>
      <c r="BH843" s="311"/>
    </row>
    <row r="844" spans="6:60">
      <c r="F844" s="317"/>
      <c r="G844" s="311"/>
      <c r="H844" s="311"/>
      <c r="K844" s="317"/>
      <c r="L844" s="317"/>
      <c r="O844" s="311"/>
      <c r="P844" s="311"/>
      <c r="Q844" s="311"/>
      <c r="R844" s="311"/>
      <c r="S844" s="311"/>
      <c r="T844" s="311"/>
      <c r="U844" s="311"/>
      <c r="V844" s="311"/>
      <c r="X844" s="311"/>
      <c r="Y844" s="311"/>
      <c r="Z844" s="311"/>
      <c r="AA844" s="311"/>
      <c r="AB844" s="311"/>
      <c r="AD844" s="311"/>
      <c r="AE844" s="311"/>
      <c r="AF844" s="311"/>
      <c r="AG844" s="311"/>
      <c r="AH844" s="311"/>
      <c r="AI844" s="311"/>
      <c r="AJ844" s="311"/>
      <c r="AK844" s="311"/>
      <c r="AL844" s="311"/>
      <c r="AM844" s="311"/>
      <c r="AN844" s="311"/>
      <c r="AO844" s="311"/>
      <c r="AP844" s="311"/>
      <c r="AQ844" s="311"/>
      <c r="AR844" s="311"/>
      <c r="AS844" s="311"/>
      <c r="AT844" s="311"/>
      <c r="AU844" s="311"/>
      <c r="AV844" s="311"/>
      <c r="AW844" s="311"/>
      <c r="AX844" s="311"/>
      <c r="AY844" s="311"/>
      <c r="AZ844" s="311"/>
      <c r="BA844" s="311"/>
      <c r="BB844" s="311"/>
      <c r="BC844" s="311"/>
      <c r="BD844" s="311"/>
      <c r="BE844" s="311"/>
      <c r="BF844" s="311"/>
      <c r="BG844" s="311"/>
      <c r="BH844" s="311"/>
    </row>
    <row r="845" spans="6:60">
      <c r="F845" s="317"/>
      <c r="G845" s="311"/>
      <c r="H845" s="311"/>
      <c r="K845" s="317"/>
      <c r="L845" s="317"/>
      <c r="O845" s="311"/>
      <c r="P845" s="311"/>
      <c r="Q845" s="311"/>
      <c r="R845" s="311"/>
      <c r="S845" s="311"/>
      <c r="T845" s="311"/>
      <c r="U845" s="311"/>
      <c r="V845" s="311"/>
      <c r="X845" s="311"/>
      <c r="Y845" s="311"/>
      <c r="Z845" s="311"/>
      <c r="AA845" s="311"/>
      <c r="AB845" s="311"/>
      <c r="AD845" s="311"/>
      <c r="AE845" s="311"/>
      <c r="AF845" s="311"/>
      <c r="AG845" s="311"/>
      <c r="AH845" s="311"/>
      <c r="AI845" s="311"/>
      <c r="AJ845" s="311"/>
      <c r="AK845" s="311"/>
      <c r="AL845" s="311"/>
      <c r="AM845" s="311"/>
      <c r="AN845" s="311"/>
      <c r="AO845" s="311"/>
      <c r="AP845" s="311"/>
      <c r="AQ845" s="311"/>
      <c r="AR845" s="311"/>
      <c r="AS845" s="311"/>
      <c r="AT845" s="311"/>
      <c r="AU845" s="311"/>
      <c r="AV845" s="311"/>
      <c r="AW845" s="311"/>
      <c r="AX845" s="311"/>
      <c r="AY845" s="311"/>
      <c r="AZ845" s="311"/>
      <c r="BA845" s="311"/>
      <c r="BB845" s="311"/>
      <c r="BC845" s="311"/>
      <c r="BD845" s="311"/>
      <c r="BE845" s="311"/>
      <c r="BF845" s="311"/>
      <c r="BG845" s="311"/>
      <c r="BH845" s="311"/>
    </row>
    <row r="846" spans="6:60">
      <c r="F846" s="317"/>
      <c r="G846" s="311"/>
      <c r="H846" s="311"/>
      <c r="K846" s="317"/>
      <c r="L846" s="317"/>
      <c r="O846" s="311"/>
      <c r="P846" s="311"/>
      <c r="Q846" s="311"/>
      <c r="R846" s="311"/>
      <c r="S846" s="311"/>
      <c r="T846" s="311"/>
      <c r="U846" s="311"/>
      <c r="V846" s="311"/>
      <c r="X846" s="311"/>
      <c r="Y846" s="311"/>
      <c r="Z846" s="311"/>
      <c r="AA846" s="311"/>
      <c r="AB846" s="311"/>
      <c r="AD846" s="311"/>
      <c r="AE846" s="311"/>
      <c r="AF846" s="311"/>
      <c r="AG846" s="311"/>
      <c r="AH846" s="311"/>
      <c r="AI846" s="311"/>
      <c r="AJ846" s="311"/>
      <c r="AK846" s="311"/>
      <c r="AL846" s="311"/>
      <c r="AM846" s="311"/>
      <c r="AN846" s="311"/>
      <c r="AO846" s="311"/>
      <c r="AP846" s="311"/>
      <c r="AQ846" s="311"/>
      <c r="AR846" s="311"/>
      <c r="AS846" s="311"/>
      <c r="AT846" s="311"/>
      <c r="AU846" s="311"/>
      <c r="AV846" s="311"/>
      <c r="AW846" s="311"/>
      <c r="AX846" s="311"/>
      <c r="AY846" s="311"/>
      <c r="AZ846" s="311"/>
      <c r="BA846" s="311"/>
      <c r="BB846" s="311"/>
      <c r="BC846" s="311"/>
      <c r="BD846" s="311"/>
      <c r="BE846" s="311"/>
      <c r="BF846" s="311"/>
      <c r="BG846" s="311"/>
      <c r="BH846" s="311"/>
    </row>
    <row r="847" spans="6:60">
      <c r="F847" s="317"/>
      <c r="G847" s="311"/>
      <c r="H847" s="311"/>
      <c r="K847" s="317"/>
      <c r="L847" s="317"/>
      <c r="O847" s="311"/>
      <c r="P847" s="311"/>
      <c r="Q847" s="311"/>
      <c r="R847" s="311"/>
      <c r="S847" s="311"/>
      <c r="T847" s="311"/>
      <c r="U847" s="311"/>
      <c r="V847" s="311"/>
      <c r="X847" s="311"/>
      <c r="Y847" s="311"/>
      <c r="Z847" s="311"/>
      <c r="AA847" s="311"/>
      <c r="AB847" s="311"/>
      <c r="AD847" s="311"/>
      <c r="AE847" s="311"/>
      <c r="AF847" s="311"/>
      <c r="AG847" s="311"/>
      <c r="AH847" s="311"/>
      <c r="AI847" s="311"/>
      <c r="AJ847" s="311"/>
      <c r="AK847" s="311"/>
      <c r="AL847" s="311"/>
      <c r="AM847" s="311"/>
      <c r="AN847" s="311"/>
      <c r="AO847" s="311"/>
      <c r="AP847" s="311"/>
      <c r="AQ847" s="311"/>
      <c r="AR847" s="311"/>
      <c r="AS847" s="311"/>
      <c r="AT847" s="311"/>
      <c r="AU847" s="311"/>
      <c r="AV847" s="311"/>
      <c r="AW847" s="311"/>
      <c r="AX847" s="311"/>
      <c r="AY847" s="311"/>
      <c r="AZ847" s="311"/>
      <c r="BA847" s="311"/>
      <c r="BB847" s="311"/>
      <c r="BC847" s="311"/>
      <c r="BD847" s="311"/>
      <c r="BE847" s="311"/>
      <c r="BF847" s="311"/>
      <c r="BG847" s="311"/>
      <c r="BH847" s="311"/>
    </row>
    <row r="848" spans="6:60">
      <c r="F848" s="317"/>
      <c r="G848" s="311"/>
      <c r="H848" s="311"/>
      <c r="K848" s="317"/>
      <c r="L848" s="317"/>
      <c r="O848" s="311"/>
      <c r="P848" s="311"/>
      <c r="Q848" s="311"/>
      <c r="R848" s="311"/>
      <c r="S848" s="311"/>
      <c r="T848" s="311"/>
      <c r="U848" s="311"/>
      <c r="V848" s="311"/>
      <c r="X848" s="311"/>
      <c r="Y848" s="311"/>
      <c r="Z848" s="311"/>
      <c r="AA848" s="311"/>
      <c r="AB848" s="311"/>
      <c r="AD848" s="311"/>
      <c r="AE848" s="311"/>
      <c r="AF848" s="311"/>
      <c r="AG848" s="311"/>
      <c r="AH848" s="311"/>
      <c r="AI848" s="311"/>
      <c r="AJ848" s="311"/>
      <c r="AK848" s="311"/>
      <c r="AL848" s="311"/>
      <c r="AM848" s="311"/>
      <c r="AN848" s="311"/>
      <c r="AO848" s="311"/>
      <c r="AP848" s="311"/>
      <c r="AQ848" s="311"/>
      <c r="AR848" s="311"/>
      <c r="AS848" s="311"/>
      <c r="AT848" s="311"/>
      <c r="AU848" s="311"/>
      <c r="AV848" s="311"/>
      <c r="AW848" s="311"/>
      <c r="AX848" s="311"/>
      <c r="AY848" s="311"/>
      <c r="AZ848" s="311"/>
      <c r="BA848" s="311"/>
      <c r="BB848" s="311"/>
      <c r="BC848" s="311"/>
      <c r="BD848" s="311"/>
      <c r="BE848" s="311"/>
      <c r="BF848" s="311"/>
      <c r="BG848" s="311"/>
      <c r="BH848" s="311"/>
    </row>
    <row r="849" spans="6:60">
      <c r="F849" s="317"/>
      <c r="G849" s="311"/>
      <c r="H849" s="311"/>
      <c r="K849" s="317"/>
      <c r="L849" s="317"/>
      <c r="O849" s="311"/>
      <c r="P849" s="311"/>
      <c r="Q849" s="311"/>
      <c r="R849" s="311"/>
      <c r="S849" s="311"/>
      <c r="T849" s="311"/>
      <c r="U849" s="311"/>
      <c r="V849" s="311"/>
      <c r="X849" s="311"/>
      <c r="Y849" s="311"/>
      <c r="Z849" s="311"/>
      <c r="AA849" s="311"/>
      <c r="AB849" s="311"/>
      <c r="AD849" s="311"/>
      <c r="AE849" s="311"/>
      <c r="AF849" s="311"/>
      <c r="AG849" s="311"/>
      <c r="AH849" s="311"/>
      <c r="AI849" s="311"/>
      <c r="AJ849" s="311"/>
      <c r="AK849" s="311"/>
      <c r="AL849" s="311"/>
      <c r="AM849" s="311"/>
      <c r="AN849" s="311"/>
      <c r="AO849" s="311"/>
      <c r="AP849" s="311"/>
      <c r="AQ849" s="311"/>
      <c r="AR849" s="311"/>
      <c r="AS849" s="311"/>
      <c r="AT849" s="311"/>
      <c r="AU849" s="311"/>
      <c r="AV849" s="311"/>
      <c r="AW849" s="311"/>
      <c r="AX849" s="311"/>
      <c r="AY849" s="311"/>
      <c r="AZ849" s="311"/>
      <c r="BA849" s="311"/>
      <c r="BB849" s="311"/>
      <c r="BC849" s="311"/>
      <c r="BD849" s="311"/>
      <c r="BE849" s="311"/>
      <c r="BF849" s="311"/>
      <c r="BG849" s="311"/>
      <c r="BH849" s="311"/>
    </row>
    <row r="850" spans="6:60">
      <c r="F850" s="317"/>
      <c r="G850" s="311"/>
      <c r="H850" s="311"/>
      <c r="K850" s="317"/>
      <c r="L850" s="317"/>
      <c r="O850" s="311"/>
      <c r="P850" s="311"/>
      <c r="Q850" s="311"/>
      <c r="R850" s="311"/>
      <c r="S850" s="311"/>
      <c r="T850" s="311"/>
      <c r="U850" s="311"/>
      <c r="V850" s="311"/>
      <c r="X850" s="311"/>
      <c r="Y850" s="311"/>
      <c r="Z850" s="311"/>
      <c r="AA850" s="311"/>
      <c r="AB850" s="311"/>
      <c r="AD850" s="311"/>
      <c r="AE850" s="311"/>
      <c r="AF850" s="311"/>
      <c r="AG850" s="311"/>
      <c r="AH850" s="311"/>
      <c r="AI850" s="311"/>
      <c r="AJ850" s="311"/>
      <c r="AK850" s="311"/>
      <c r="AL850" s="311"/>
      <c r="AM850" s="311"/>
      <c r="AN850" s="311"/>
      <c r="AO850" s="311"/>
      <c r="AP850" s="311"/>
      <c r="AQ850" s="311"/>
      <c r="AR850" s="311"/>
      <c r="AS850" s="311"/>
      <c r="AT850" s="311"/>
      <c r="AU850" s="311"/>
      <c r="AV850" s="311"/>
      <c r="AW850" s="311"/>
      <c r="AX850" s="311"/>
      <c r="AY850" s="311"/>
      <c r="AZ850" s="311"/>
      <c r="BA850" s="311"/>
      <c r="BB850" s="311"/>
      <c r="BC850" s="311"/>
      <c r="BD850" s="311"/>
      <c r="BE850" s="311"/>
      <c r="BF850" s="311"/>
      <c r="BG850" s="311"/>
      <c r="BH850" s="311"/>
    </row>
    <row r="851" spans="6:60">
      <c r="F851" s="317"/>
      <c r="G851" s="311"/>
      <c r="H851" s="311"/>
      <c r="K851" s="317"/>
      <c r="L851" s="317"/>
      <c r="O851" s="311"/>
      <c r="P851" s="311"/>
      <c r="Q851" s="311"/>
      <c r="R851" s="311"/>
      <c r="S851" s="311"/>
      <c r="T851" s="311"/>
      <c r="U851" s="311"/>
      <c r="V851" s="311"/>
      <c r="X851" s="311"/>
      <c r="Y851" s="311"/>
      <c r="Z851" s="311"/>
      <c r="AA851" s="311"/>
      <c r="AB851" s="311"/>
      <c r="AD851" s="311"/>
      <c r="AE851" s="311"/>
      <c r="AF851" s="311"/>
      <c r="AG851" s="311"/>
      <c r="AH851" s="311"/>
      <c r="AI851" s="311"/>
      <c r="AJ851" s="311"/>
      <c r="AK851" s="311"/>
      <c r="AL851" s="311"/>
      <c r="AM851" s="311"/>
      <c r="AN851" s="311"/>
      <c r="AO851" s="311"/>
      <c r="AP851" s="311"/>
      <c r="AQ851" s="311"/>
      <c r="AR851" s="311"/>
      <c r="AS851" s="311"/>
      <c r="AT851" s="311"/>
      <c r="AU851" s="311"/>
      <c r="AV851" s="311"/>
      <c r="AW851" s="311"/>
      <c r="AX851" s="311"/>
      <c r="AY851" s="311"/>
      <c r="AZ851" s="311"/>
      <c r="BA851" s="311"/>
      <c r="BB851" s="311"/>
      <c r="BC851" s="311"/>
      <c r="BD851" s="311"/>
      <c r="BE851" s="311"/>
      <c r="BF851" s="311"/>
      <c r="BG851" s="311"/>
      <c r="BH851" s="311"/>
    </row>
    <row r="852" spans="6:60">
      <c r="F852" s="317"/>
      <c r="G852" s="311"/>
      <c r="H852" s="311"/>
      <c r="K852" s="317"/>
      <c r="L852" s="317"/>
      <c r="O852" s="311"/>
      <c r="P852" s="311"/>
      <c r="Q852" s="311"/>
      <c r="R852" s="311"/>
      <c r="S852" s="311"/>
      <c r="T852" s="311"/>
      <c r="U852" s="311"/>
      <c r="V852" s="311"/>
      <c r="X852" s="311"/>
      <c r="Y852" s="311"/>
      <c r="Z852" s="311"/>
      <c r="AA852" s="311"/>
      <c r="AB852" s="311"/>
      <c r="AD852" s="311"/>
      <c r="AE852" s="311"/>
      <c r="AF852" s="311"/>
      <c r="AG852" s="311"/>
      <c r="AH852" s="311"/>
      <c r="AI852" s="311"/>
      <c r="AJ852" s="311"/>
      <c r="AK852" s="311"/>
      <c r="AL852" s="311"/>
      <c r="AM852" s="311"/>
      <c r="AN852" s="311"/>
      <c r="AO852" s="311"/>
      <c r="AP852" s="311"/>
      <c r="AQ852" s="311"/>
      <c r="AR852" s="311"/>
      <c r="AS852" s="311"/>
      <c r="AT852" s="311"/>
      <c r="AU852" s="311"/>
      <c r="AV852" s="311"/>
      <c r="AW852" s="311"/>
      <c r="AX852" s="311"/>
      <c r="AY852" s="311"/>
      <c r="AZ852" s="311"/>
      <c r="BA852" s="311"/>
      <c r="BB852" s="311"/>
      <c r="BC852" s="311"/>
      <c r="BD852" s="311"/>
      <c r="BE852" s="311"/>
      <c r="BF852" s="311"/>
      <c r="BG852" s="311"/>
      <c r="BH852" s="311"/>
    </row>
    <row r="853" spans="6:60">
      <c r="F853" s="317"/>
      <c r="G853" s="311"/>
      <c r="H853" s="311"/>
      <c r="K853" s="317"/>
      <c r="L853" s="317"/>
      <c r="O853" s="311"/>
      <c r="P853" s="311"/>
      <c r="Q853" s="311"/>
      <c r="R853" s="311"/>
      <c r="S853" s="311"/>
      <c r="T853" s="311"/>
      <c r="U853" s="311"/>
      <c r="V853" s="311"/>
      <c r="X853" s="311"/>
      <c r="Y853" s="311"/>
      <c r="Z853" s="311"/>
      <c r="AA853" s="311"/>
      <c r="AB853" s="311"/>
      <c r="AD853" s="311"/>
      <c r="AE853" s="311"/>
      <c r="AF853" s="311"/>
      <c r="AG853" s="311"/>
      <c r="AH853" s="311"/>
      <c r="AI853" s="311"/>
      <c r="AJ853" s="311"/>
      <c r="AK853" s="311"/>
      <c r="AL853" s="311"/>
      <c r="AM853" s="311"/>
      <c r="AN853" s="311"/>
      <c r="AO853" s="311"/>
      <c r="AP853" s="311"/>
      <c r="AQ853" s="311"/>
      <c r="AR853" s="311"/>
      <c r="AS853" s="311"/>
      <c r="AT853" s="311"/>
      <c r="AU853" s="311"/>
      <c r="AV853" s="311"/>
      <c r="AW853" s="311"/>
      <c r="AX853" s="311"/>
      <c r="AY853" s="311"/>
      <c r="AZ853" s="311"/>
      <c r="BA853" s="311"/>
      <c r="BB853" s="311"/>
      <c r="BC853" s="311"/>
      <c r="BD853" s="311"/>
      <c r="BE853" s="311"/>
      <c r="BF853" s="311"/>
      <c r="BG853" s="311"/>
      <c r="BH853" s="311"/>
    </row>
    <row r="854" spans="6:60">
      <c r="F854" s="317"/>
      <c r="G854" s="311"/>
      <c r="H854" s="311"/>
      <c r="K854" s="317"/>
      <c r="L854" s="317"/>
      <c r="O854" s="311"/>
      <c r="P854" s="311"/>
      <c r="Q854" s="311"/>
      <c r="R854" s="311"/>
      <c r="S854" s="311"/>
      <c r="T854" s="311"/>
      <c r="U854" s="311"/>
      <c r="V854" s="311"/>
      <c r="X854" s="311"/>
      <c r="Y854" s="311"/>
      <c r="Z854" s="311"/>
      <c r="AA854" s="311"/>
      <c r="AB854" s="311"/>
      <c r="AD854" s="311"/>
      <c r="AE854" s="311"/>
      <c r="AF854" s="311"/>
      <c r="AG854" s="311"/>
      <c r="AH854" s="311"/>
      <c r="AI854" s="311"/>
      <c r="AJ854" s="311"/>
      <c r="AK854" s="311"/>
      <c r="AL854" s="311"/>
      <c r="AM854" s="311"/>
      <c r="AN854" s="311"/>
      <c r="AO854" s="311"/>
      <c r="AP854" s="311"/>
      <c r="AQ854" s="311"/>
      <c r="AR854" s="311"/>
      <c r="AS854" s="311"/>
      <c r="AT854" s="311"/>
      <c r="AU854" s="311"/>
      <c r="AV854" s="311"/>
      <c r="AW854" s="311"/>
      <c r="AX854" s="311"/>
      <c r="AY854" s="311"/>
      <c r="AZ854" s="311"/>
      <c r="BA854" s="311"/>
      <c r="BB854" s="311"/>
      <c r="BC854" s="311"/>
      <c r="BD854" s="311"/>
      <c r="BE854" s="311"/>
      <c r="BF854" s="311"/>
      <c r="BG854" s="311"/>
      <c r="BH854" s="311"/>
    </row>
    <row r="855" spans="6:60">
      <c r="F855" s="317"/>
      <c r="G855" s="311"/>
      <c r="H855" s="311"/>
      <c r="K855" s="317"/>
      <c r="L855" s="317"/>
      <c r="O855" s="311"/>
      <c r="P855" s="311"/>
      <c r="Q855" s="311"/>
      <c r="R855" s="311"/>
      <c r="S855" s="311"/>
      <c r="T855" s="311"/>
      <c r="U855" s="311"/>
      <c r="V855" s="311"/>
      <c r="X855" s="311"/>
      <c r="Y855" s="311"/>
      <c r="Z855" s="311"/>
      <c r="AA855" s="311"/>
      <c r="AB855" s="311"/>
      <c r="AD855" s="311"/>
      <c r="AE855" s="311"/>
      <c r="AF855" s="311"/>
      <c r="AG855" s="311"/>
      <c r="AH855" s="311"/>
      <c r="AI855" s="311"/>
      <c r="AJ855" s="311"/>
      <c r="AK855" s="311"/>
      <c r="AL855" s="311"/>
      <c r="AM855" s="311"/>
      <c r="AN855" s="311"/>
      <c r="AO855" s="311"/>
      <c r="AP855" s="311"/>
      <c r="AQ855" s="311"/>
      <c r="AR855" s="311"/>
      <c r="AS855" s="311"/>
      <c r="AT855" s="311"/>
      <c r="AU855" s="311"/>
      <c r="AV855" s="311"/>
      <c r="AW855" s="311"/>
      <c r="AX855" s="311"/>
      <c r="AY855" s="311"/>
      <c r="AZ855" s="311"/>
      <c r="BA855" s="311"/>
      <c r="BB855" s="311"/>
      <c r="BC855" s="311"/>
      <c r="BD855" s="311"/>
      <c r="BE855" s="311"/>
      <c r="BF855" s="311"/>
      <c r="BG855" s="311"/>
      <c r="BH855" s="311"/>
    </row>
    <row r="856" spans="6:60">
      <c r="F856" s="317"/>
      <c r="G856" s="311"/>
      <c r="H856" s="311"/>
      <c r="K856" s="317"/>
      <c r="L856" s="317"/>
      <c r="O856" s="311"/>
      <c r="P856" s="311"/>
      <c r="Q856" s="311"/>
      <c r="R856" s="311"/>
      <c r="S856" s="311"/>
      <c r="T856" s="311"/>
      <c r="U856" s="311"/>
      <c r="V856" s="311"/>
      <c r="X856" s="311"/>
      <c r="Y856" s="311"/>
      <c r="Z856" s="311"/>
      <c r="AA856" s="311"/>
      <c r="AB856" s="311"/>
      <c r="AD856" s="311"/>
      <c r="AE856" s="311"/>
      <c r="AF856" s="311"/>
      <c r="AG856" s="311"/>
      <c r="AH856" s="311"/>
      <c r="AI856" s="311"/>
      <c r="AJ856" s="311"/>
      <c r="AK856" s="311"/>
      <c r="AL856" s="311"/>
      <c r="AM856" s="311"/>
      <c r="AN856" s="311"/>
      <c r="AO856" s="311"/>
      <c r="AP856" s="311"/>
      <c r="AQ856" s="311"/>
      <c r="AR856" s="311"/>
      <c r="AS856" s="311"/>
      <c r="AT856" s="311"/>
      <c r="AU856" s="311"/>
      <c r="AV856" s="311"/>
      <c r="AW856" s="311"/>
      <c r="AX856" s="311"/>
      <c r="AY856" s="311"/>
      <c r="AZ856" s="311"/>
      <c r="BA856" s="311"/>
      <c r="BB856" s="311"/>
      <c r="BC856" s="311"/>
      <c r="BD856" s="311"/>
      <c r="BE856" s="311"/>
      <c r="BF856" s="311"/>
      <c r="BG856" s="311"/>
      <c r="BH856" s="311"/>
    </row>
    <row r="857" spans="6:60">
      <c r="F857" s="317"/>
      <c r="G857" s="311"/>
      <c r="H857" s="311"/>
      <c r="K857" s="317"/>
      <c r="L857" s="317"/>
      <c r="O857" s="311"/>
      <c r="P857" s="311"/>
      <c r="Q857" s="311"/>
      <c r="R857" s="311"/>
      <c r="S857" s="311"/>
      <c r="T857" s="311"/>
      <c r="U857" s="311"/>
      <c r="V857" s="311"/>
      <c r="X857" s="311"/>
      <c r="Y857" s="311"/>
      <c r="Z857" s="311"/>
      <c r="AA857" s="311"/>
      <c r="AB857" s="311"/>
      <c r="AD857" s="311"/>
      <c r="AE857" s="311"/>
      <c r="AF857" s="311"/>
      <c r="AG857" s="311"/>
      <c r="AH857" s="311"/>
      <c r="AI857" s="311"/>
      <c r="AJ857" s="311"/>
      <c r="AK857" s="311"/>
      <c r="AL857" s="311"/>
      <c r="AM857" s="311"/>
      <c r="AN857" s="311"/>
      <c r="AO857" s="311"/>
      <c r="AP857" s="311"/>
      <c r="AQ857" s="311"/>
      <c r="AR857" s="311"/>
      <c r="AS857" s="311"/>
      <c r="AT857" s="311"/>
      <c r="AU857" s="311"/>
      <c r="AV857" s="311"/>
      <c r="AW857" s="311"/>
      <c r="AX857" s="311"/>
      <c r="AY857" s="311"/>
      <c r="AZ857" s="311"/>
      <c r="BA857" s="311"/>
      <c r="BB857" s="311"/>
      <c r="BC857" s="311"/>
      <c r="BD857" s="311"/>
      <c r="BE857" s="311"/>
      <c r="BF857" s="311"/>
      <c r="BG857" s="311"/>
      <c r="BH857" s="311"/>
    </row>
    <row r="858" spans="6:60">
      <c r="F858" s="317"/>
      <c r="G858" s="311"/>
      <c r="H858" s="311"/>
      <c r="K858" s="317"/>
      <c r="L858" s="317"/>
      <c r="O858" s="311"/>
      <c r="P858" s="311"/>
      <c r="Q858" s="311"/>
      <c r="R858" s="311"/>
      <c r="S858" s="311"/>
      <c r="T858" s="311"/>
      <c r="U858" s="311"/>
      <c r="V858" s="311"/>
      <c r="X858" s="311"/>
      <c r="Y858" s="311"/>
      <c r="Z858" s="311"/>
      <c r="AA858" s="311"/>
      <c r="AB858" s="311"/>
      <c r="AD858" s="311"/>
      <c r="AE858" s="311"/>
      <c r="AF858" s="311"/>
      <c r="AG858" s="311"/>
      <c r="AH858" s="311"/>
      <c r="AI858" s="311"/>
      <c r="AJ858" s="311"/>
      <c r="AK858" s="311"/>
      <c r="AL858" s="311"/>
      <c r="AM858" s="311"/>
      <c r="AN858" s="311"/>
      <c r="AO858" s="311"/>
      <c r="AP858" s="311"/>
      <c r="AQ858" s="311"/>
      <c r="AR858" s="311"/>
      <c r="AS858" s="311"/>
      <c r="AT858" s="311"/>
      <c r="AU858" s="311"/>
      <c r="AV858" s="311"/>
      <c r="AW858" s="311"/>
      <c r="AX858" s="311"/>
      <c r="AY858" s="311"/>
      <c r="AZ858" s="311"/>
      <c r="BA858" s="311"/>
      <c r="BB858" s="311"/>
      <c r="BC858" s="311"/>
      <c r="BD858" s="311"/>
      <c r="BE858" s="311"/>
      <c r="BF858" s="311"/>
      <c r="BG858" s="311"/>
      <c r="BH858" s="311"/>
    </row>
    <row r="859" spans="6:60">
      <c r="F859" s="317"/>
      <c r="G859" s="311"/>
      <c r="H859" s="311"/>
      <c r="K859" s="317"/>
      <c r="L859" s="317"/>
      <c r="O859" s="311"/>
      <c r="P859" s="311"/>
      <c r="Q859" s="311"/>
      <c r="R859" s="311"/>
      <c r="S859" s="311"/>
      <c r="T859" s="311"/>
      <c r="U859" s="311"/>
      <c r="V859" s="311"/>
      <c r="X859" s="311"/>
      <c r="Y859" s="311"/>
      <c r="Z859" s="311"/>
      <c r="AA859" s="311"/>
      <c r="AB859" s="311"/>
      <c r="AD859" s="311"/>
      <c r="AE859" s="311"/>
      <c r="AF859" s="311"/>
      <c r="AG859" s="311"/>
      <c r="AH859" s="311"/>
      <c r="AI859" s="311"/>
      <c r="AJ859" s="311"/>
      <c r="AK859" s="311"/>
      <c r="AL859" s="311"/>
      <c r="AM859" s="311"/>
      <c r="AN859" s="311"/>
      <c r="AO859" s="311"/>
      <c r="AP859" s="311"/>
      <c r="AQ859" s="311"/>
      <c r="AR859" s="311"/>
      <c r="AS859" s="311"/>
      <c r="AT859" s="311"/>
      <c r="AU859" s="311"/>
      <c r="AV859" s="311"/>
      <c r="AW859" s="311"/>
      <c r="AX859" s="311"/>
      <c r="AY859" s="311"/>
      <c r="AZ859" s="311"/>
      <c r="BA859" s="311"/>
      <c r="BB859" s="311"/>
      <c r="BC859" s="311"/>
      <c r="BD859" s="311"/>
      <c r="BE859" s="311"/>
      <c r="BF859" s="311"/>
      <c r="BG859" s="311"/>
      <c r="BH859" s="311"/>
    </row>
    <row r="860" spans="6:60">
      <c r="F860" s="317"/>
      <c r="G860" s="311"/>
      <c r="H860" s="311"/>
      <c r="K860" s="317"/>
      <c r="L860" s="317"/>
      <c r="O860" s="311"/>
      <c r="P860" s="311"/>
      <c r="Q860" s="311"/>
      <c r="R860" s="311"/>
      <c r="S860" s="311"/>
      <c r="T860" s="311"/>
      <c r="U860" s="311"/>
      <c r="V860" s="311"/>
      <c r="X860" s="311"/>
      <c r="Y860" s="311"/>
      <c r="Z860" s="311"/>
      <c r="AA860" s="311"/>
      <c r="AB860" s="311"/>
      <c r="AD860" s="311"/>
      <c r="AE860" s="311"/>
      <c r="AF860" s="311"/>
      <c r="AG860" s="311"/>
      <c r="AH860" s="311"/>
      <c r="AI860" s="311"/>
      <c r="AJ860" s="311"/>
      <c r="AK860" s="311"/>
      <c r="AL860" s="311"/>
      <c r="AM860" s="311"/>
      <c r="AN860" s="311"/>
      <c r="AO860" s="311"/>
      <c r="AP860" s="311"/>
      <c r="AQ860" s="311"/>
      <c r="AR860" s="311"/>
      <c r="AS860" s="311"/>
      <c r="AT860" s="311"/>
      <c r="AU860" s="311"/>
      <c r="AV860" s="311"/>
      <c r="AW860" s="311"/>
      <c r="AX860" s="311"/>
      <c r="AY860" s="311"/>
      <c r="AZ860" s="311"/>
      <c r="BA860" s="311"/>
      <c r="BB860" s="311"/>
      <c r="BC860" s="311"/>
      <c r="BD860" s="311"/>
      <c r="BE860" s="311"/>
      <c r="BF860" s="311"/>
      <c r="BG860" s="311"/>
      <c r="BH860" s="311"/>
    </row>
    <row r="861" spans="6:60">
      <c r="F861" s="317"/>
      <c r="G861" s="311"/>
      <c r="H861" s="311"/>
      <c r="K861" s="317"/>
      <c r="L861" s="317"/>
      <c r="O861" s="311"/>
      <c r="P861" s="311"/>
      <c r="Q861" s="311"/>
      <c r="R861" s="311"/>
      <c r="S861" s="311"/>
      <c r="T861" s="311"/>
      <c r="U861" s="311"/>
      <c r="V861" s="311"/>
      <c r="X861" s="311"/>
      <c r="Y861" s="311"/>
      <c r="Z861" s="311"/>
      <c r="AA861" s="311"/>
      <c r="AB861" s="311"/>
      <c r="AD861" s="311"/>
      <c r="AE861" s="311"/>
      <c r="AF861" s="311"/>
      <c r="AG861" s="311"/>
      <c r="AH861" s="311"/>
      <c r="AI861" s="311"/>
      <c r="AJ861" s="311"/>
      <c r="AK861" s="311"/>
      <c r="AL861" s="311"/>
      <c r="AM861" s="311"/>
      <c r="AN861" s="311"/>
      <c r="AO861" s="311"/>
      <c r="AP861" s="311"/>
      <c r="AQ861" s="311"/>
      <c r="AR861" s="311"/>
      <c r="AS861" s="311"/>
      <c r="AT861" s="311"/>
      <c r="AU861" s="311"/>
      <c r="AV861" s="311"/>
      <c r="AW861" s="311"/>
      <c r="AX861" s="311"/>
      <c r="AY861" s="311"/>
      <c r="AZ861" s="311"/>
      <c r="BA861" s="311"/>
      <c r="BB861" s="311"/>
      <c r="BC861" s="311"/>
      <c r="BD861" s="311"/>
      <c r="BE861" s="311"/>
      <c r="BF861" s="311"/>
      <c r="BG861" s="311"/>
      <c r="BH861" s="311"/>
    </row>
    <row r="862" spans="6:60">
      <c r="F862" s="317"/>
      <c r="G862" s="311"/>
      <c r="H862" s="311"/>
      <c r="K862" s="317"/>
      <c r="L862" s="317"/>
      <c r="O862" s="311"/>
      <c r="P862" s="311"/>
      <c r="Q862" s="311"/>
      <c r="R862" s="311"/>
      <c r="S862" s="311"/>
      <c r="T862" s="311"/>
      <c r="U862" s="311"/>
      <c r="V862" s="311"/>
      <c r="X862" s="311"/>
      <c r="Y862" s="311"/>
      <c r="Z862" s="311"/>
      <c r="AA862" s="311"/>
      <c r="AB862" s="311"/>
      <c r="AD862" s="311"/>
      <c r="AE862" s="311"/>
      <c r="AF862" s="311"/>
      <c r="AG862" s="311"/>
      <c r="AH862" s="311"/>
      <c r="AI862" s="311"/>
      <c r="AJ862" s="311"/>
      <c r="AK862" s="311"/>
      <c r="AL862" s="311"/>
      <c r="AM862" s="311"/>
      <c r="AN862" s="311"/>
      <c r="AO862" s="311"/>
      <c r="AP862" s="311"/>
      <c r="AQ862" s="311"/>
      <c r="AR862" s="311"/>
      <c r="AS862" s="311"/>
      <c r="AT862" s="311"/>
      <c r="AU862" s="311"/>
      <c r="AV862" s="311"/>
      <c r="AW862" s="311"/>
      <c r="AX862" s="311"/>
      <c r="AY862" s="311"/>
      <c r="AZ862" s="311"/>
      <c r="BA862" s="311"/>
      <c r="BB862" s="311"/>
      <c r="BC862" s="311"/>
      <c r="BD862" s="311"/>
      <c r="BE862" s="311"/>
      <c r="BF862" s="311"/>
      <c r="BG862" s="311"/>
      <c r="BH862" s="311"/>
    </row>
    <row r="863" spans="6:60">
      <c r="F863" s="317"/>
      <c r="G863" s="311"/>
      <c r="H863" s="311"/>
      <c r="K863" s="317"/>
      <c r="L863" s="317"/>
      <c r="O863" s="311"/>
      <c r="P863" s="311"/>
      <c r="Q863" s="311"/>
      <c r="R863" s="311"/>
      <c r="S863" s="311"/>
      <c r="T863" s="311"/>
      <c r="U863" s="311"/>
      <c r="V863" s="311"/>
      <c r="X863" s="311"/>
      <c r="Y863" s="311"/>
      <c r="Z863" s="311"/>
      <c r="AA863" s="311"/>
      <c r="AB863" s="311"/>
      <c r="AD863" s="311"/>
      <c r="AE863" s="311"/>
      <c r="AF863" s="311"/>
      <c r="AG863" s="311"/>
      <c r="AH863" s="311"/>
      <c r="AI863" s="311"/>
      <c r="AJ863" s="311"/>
      <c r="AK863" s="311"/>
      <c r="AL863" s="311"/>
      <c r="AM863" s="311"/>
      <c r="AN863" s="311"/>
      <c r="AO863" s="311"/>
      <c r="AP863" s="311"/>
      <c r="AQ863" s="311"/>
      <c r="AR863" s="311"/>
      <c r="AS863" s="311"/>
      <c r="AT863" s="311"/>
      <c r="AU863" s="311"/>
      <c r="AV863" s="311"/>
      <c r="AW863" s="311"/>
      <c r="AX863" s="311"/>
      <c r="AY863" s="311"/>
      <c r="AZ863" s="311"/>
      <c r="BA863" s="311"/>
      <c r="BB863" s="311"/>
      <c r="BC863" s="311"/>
      <c r="BD863" s="311"/>
      <c r="BE863" s="311"/>
      <c r="BF863" s="311"/>
      <c r="BG863" s="311"/>
      <c r="BH863" s="311"/>
    </row>
    <row r="864" spans="6:60">
      <c r="F864" s="317"/>
      <c r="G864" s="311"/>
      <c r="H864" s="311"/>
      <c r="K864" s="317"/>
      <c r="L864" s="317"/>
      <c r="O864" s="311"/>
      <c r="P864" s="311"/>
      <c r="Q864" s="311"/>
      <c r="R864" s="311"/>
      <c r="S864" s="311"/>
      <c r="T864" s="311"/>
      <c r="U864" s="311"/>
      <c r="V864" s="311"/>
      <c r="X864" s="311"/>
      <c r="Y864" s="311"/>
      <c r="Z864" s="311"/>
      <c r="AA864" s="311"/>
      <c r="AB864" s="311"/>
      <c r="AD864" s="311"/>
      <c r="AE864" s="311"/>
      <c r="AF864" s="311"/>
      <c r="AG864" s="311"/>
      <c r="AH864" s="311"/>
      <c r="AI864" s="311"/>
      <c r="AJ864" s="311"/>
      <c r="AK864" s="311"/>
      <c r="AL864" s="311"/>
      <c r="AM864" s="311"/>
      <c r="AN864" s="311"/>
      <c r="AO864" s="311"/>
      <c r="AP864" s="311"/>
      <c r="AQ864" s="311"/>
      <c r="AR864" s="311"/>
      <c r="AS864" s="311"/>
      <c r="AT864" s="311"/>
      <c r="AU864" s="311"/>
      <c r="AV864" s="311"/>
      <c r="AW864" s="311"/>
      <c r="AX864" s="311"/>
      <c r="AY864" s="311"/>
      <c r="AZ864" s="311"/>
      <c r="BA864" s="311"/>
      <c r="BB864" s="311"/>
      <c r="BC864" s="311"/>
      <c r="BD864" s="311"/>
      <c r="BE864" s="311"/>
      <c r="BF864" s="311"/>
      <c r="BG864" s="311"/>
      <c r="BH864" s="311"/>
    </row>
    <row r="865" spans="6:60">
      <c r="F865" s="317"/>
      <c r="G865" s="311"/>
      <c r="H865" s="311"/>
      <c r="K865" s="317"/>
      <c r="L865" s="317"/>
      <c r="O865" s="311"/>
      <c r="P865" s="311"/>
      <c r="Q865" s="311"/>
      <c r="R865" s="311"/>
      <c r="S865" s="311"/>
      <c r="T865" s="311"/>
      <c r="U865" s="311"/>
      <c r="V865" s="311"/>
      <c r="X865" s="311"/>
      <c r="Y865" s="311"/>
      <c r="Z865" s="311"/>
      <c r="AA865" s="311"/>
      <c r="AB865" s="311"/>
      <c r="AD865" s="311"/>
      <c r="AE865" s="311"/>
      <c r="AF865" s="311"/>
      <c r="AG865" s="311"/>
      <c r="AH865" s="311"/>
      <c r="AI865" s="311"/>
      <c r="AJ865" s="311"/>
      <c r="AK865" s="311"/>
      <c r="AL865" s="311"/>
      <c r="AM865" s="311"/>
      <c r="AN865" s="311"/>
      <c r="AO865" s="311"/>
      <c r="AP865" s="311"/>
      <c r="AQ865" s="311"/>
      <c r="AR865" s="311"/>
      <c r="AS865" s="311"/>
      <c r="AT865" s="311"/>
      <c r="AU865" s="311"/>
      <c r="AV865" s="311"/>
      <c r="AW865" s="311"/>
      <c r="AX865" s="311"/>
      <c r="AY865" s="311"/>
      <c r="AZ865" s="311"/>
      <c r="BA865" s="311"/>
      <c r="BB865" s="311"/>
      <c r="BC865" s="311"/>
      <c r="BD865" s="311"/>
      <c r="BE865" s="311"/>
      <c r="BF865" s="311"/>
      <c r="BG865" s="311"/>
      <c r="BH865" s="311"/>
    </row>
    <row r="866" spans="6:60">
      <c r="F866" s="317"/>
      <c r="G866" s="311"/>
      <c r="H866" s="311"/>
      <c r="K866" s="317"/>
      <c r="L866" s="317"/>
      <c r="O866" s="311"/>
      <c r="P866" s="311"/>
      <c r="Q866" s="311"/>
      <c r="R866" s="311"/>
      <c r="S866" s="311"/>
      <c r="T866" s="311"/>
      <c r="U866" s="311"/>
      <c r="V866" s="311"/>
      <c r="X866" s="311"/>
      <c r="Y866" s="311"/>
      <c r="Z866" s="311"/>
      <c r="AA866" s="311"/>
      <c r="AB866" s="311"/>
      <c r="AD866" s="311"/>
      <c r="AE866" s="311"/>
      <c r="AF866" s="311"/>
      <c r="AG866" s="311"/>
      <c r="AH866" s="311"/>
      <c r="AI866" s="311"/>
      <c r="AJ866" s="311"/>
      <c r="AK866" s="311"/>
      <c r="AL866" s="311"/>
      <c r="AM866" s="311"/>
      <c r="AN866" s="311"/>
      <c r="AO866" s="311"/>
      <c r="AP866" s="311"/>
      <c r="AQ866" s="311"/>
      <c r="AR866" s="311"/>
      <c r="AS866" s="311"/>
      <c r="AT866" s="311"/>
      <c r="AU866" s="311"/>
      <c r="AV866" s="311"/>
      <c r="AW866" s="311"/>
      <c r="AX866" s="311"/>
      <c r="AY866" s="311"/>
      <c r="AZ866" s="311"/>
      <c r="BA866" s="311"/>
      <c r="BB866" s="311"/>
      <c r="BC866" s="311"/>
      <c r="BD866" s="311"/>
      <c r="BE866" s="311"/>
      <c r="BF866" s="311"/>
      <c r="BG866" s="311"/>
      <c r="BH866" s="311"/>
    </row>
    <row r="867" spans="6:60">
      <c r="F867" s="317"/>
      <c r="G867" s="311"/>
      <c r="H867" s="311"/>
      <c r="K867" s="317"/>
      <c r="L867" s="317"/>
      <c r="O867" s="311"/>
      <c r="P867" s="311"/>
      <c r="Q867" s="311"/>
      <c r="R867" s="311"/>
      <c r="S867" s="311"/>
      <c r="T867" s="311"/>
      <c r="U867" s="311"/>
      <c r="V867" s="311"/>
      <c r="X867" s="311"/>
      <c r="Y867" s="311"/>
      <c r="Z867" s="311"/>
      <c r="AA867" s="311"/>
      <c r="AB867" s="311"/>
      <c r="AD867" s="311"/>
      <c r="AE867" s="311"/>
      <c r="AF867" s="311"/>
      <c r="AG867" s="311"/>
      <c r="AH867" s="311"/>
      <c r="AI867" s="311"/>
      <c r="AJ867" s="311"/>
      <c r="AK867" s="311"/>
      <c r="AL867" s="311"/>
      <c r="AM867" s="311"/>
      <c r="AN867" s="311"/>
      <c r="AO867" s="311"/>
      <c r="AP867" s="311"/>
      <c r="AQ867" s="311"/>
      <c r="AR867" s="311"/>
      <c r="AS867" s="311"/>
      <c r="AT867" s="311"/>
      <c r="AU867" s="311"/>
      <c r="AV867" s="311"/>
      <c r="AW867" s="311"/>
      <c r="AX867" s="311"/>
      <c r="AY867" s="311"/>
      <c r="AZ867" s="311"/>
      <c r="BA867" s="311"/>
      <c r="BB867" s="311"/>
      <c r="BC867" s="311"/>
      <c r="BD867" s="311"/>
      <c r="BE867" s="311"/>
      <c r="BF867" s="311"/>
      <c r="BG867" s="311"/>
      <c r="BH867" s="311"/>
    </row>
    <row r="868" spans="6:60">
      <c r="F868" s="317"/>
      <c r="G868" s="311"/>
      <c r="H868" s="311"/>
      <c r="K868" s="317"/>
      <c r="L868" s="317"/>
      <c r="O868" s="311"/>
      <c r="P868" s="311"/>
      <c r="Q868" s="311"/>
      <c r="R868" s="311"/>
      <c r="S868" s="311"/>
      <c r="T868" s="311"/>
      <c r="U868" s="311"/>
      <c r="V868" s="311"/>
      <c r="X868" s="311"/>
      <c r="Y868" s="311"/>
      <c r="Z868" s="311"/>
      <c r="AA868" s="311"/>
      <c r="AB868" s="311"/>
      <c r="AD868" s="311"/>
      <c r="AE868" s="311"/>
      <c r="AF868" s="311"/>
      <c r="AG868" s="311"/>
      <c r="AH868" s="311"/>
      <c r="AI868" s="311"/>
      <c r="AJ868" s="311"/>
      <c r="AK868" s="311"/>
      <c r="AL868" s="311"/>
      <c r="AM868" s="311"/>
      <c r="AN868" s="311"/>
      <c r="AO868" s="311"/>
      <c r="AP868" s="311"/>
      <c r="AQ868" s="311"/>
      <c r="AR868" s="311"/>
      <c r="AS868" s="311"/>
      <c r="AT868" s="311"/>
      <c r="AU868" s="311"/>
      <c r="AV868" s="311"/>
      <c r="AW868" s="311"/>
      <c r="AX868" s="311"/>
      <c r="AY868" s="311"/>
      <c r="AZ868" s="311"/>
      <c r="BA868" s="311"/>
      <c r="BB868" s="311"/>
      <c r="BC868" s="311"/>
      <c r="BD868" s="311"/>
      <c r="BE868" s="311"/>
      <c r="BF868" s="311"/>
      <c r="BG868" s="311"/>
      <c r="BH868" s="311"/>
    </row>
    <row r="869" spans="6:60">
      <c r="F869" s="317"/>
      <c r="G869" s="311"/>
      <c r="H869" s="311"/>
      <c r="K869" s="317"/>
      <c r="L869" s="317"/>
      <c r="O869" s="311"/>
      <c r="P869" s="311"/>
      <c r="Q869" s="311"/>
      <c r="R869" s="311"/>
      <c r="S869" s="311"/>
      <c r="T869" s="311"/>
      <c r="U869" s="311"/>
      <c r="V869" s="311"/>
      <c r="X869" s="311"/>
      <c r="Y869" s="311"/>
      <c r="Z869" s="311"/>
      <c r="AA869" s="311"/>
      <c r="AB869" s="311"/>
      <c r="AD869" s="311"/>
      <c r="AE869" s="311"/>
      <c r="AF869" s="311"/>
      <c r="AG869" s="311"/>
      <c r="AH869" s="311"/>
      <c r="AI869" s="311"/>
      <c r="AJ869" s="311"/>
      <c r="AK869" s="311"/>
      <c r="AL869" s="311"/>
      <c r="AM869" s="311"/>
      <c r="AN869" s="311"/>
      <c r="AO869" s="311"/>
      <c r="AP869" s="311"/>
      <c r="AQ869" s="311"/>
      <c r="AR869" s="311"/>
      <c r="AS869" s="311"/>
      <c r="AT869" s="311"/>
      <c r="AU869" s="311"/>
      <c r="AV869" s="311"/>
      <c r="AW869" s="311"/>
      <c r="AX869" s="311"/>
      <c r="AY869" s="311"/>
      <c r="AZ869" s="311"/>
      <c r="BA869" s="311"/>
      <c r="BB869" s="311"/>
      <c r="BC869" s="311"/>
      <c r="BD869" s="311"/>
      <c r="BE869" s="311"/>
      <c r="BF869" s="311"/>
      <c r="BG869" s="311"/>
      <c r="BH869" s="311"/>
    </row>
    <row r="870" spans="6:60">
      <c r="F870" s="317"/>
      <c r="G870" s="311"/>
      <c r="H870" s="311"/>
      <c r="K870" s="317"/>
      <c r="L870" s="317"/>
      <c r="O870" s="311"/>
      <c r="P870" s="311"/>
      <c r="Q870" s="311"/>
      <c r="R870" s="311"/>
      <c r="S870" s="311"/>
      <c r="T870" s="311"/>
      <c r="U870" s="311"/>
      <c r="V870" s="311"/>
      <c r="X870" s="311"/>
      <c r="Y870" s="311"/>
      <c r="Z870" s="311"/>
      <c r="AA870" s="311"/>
      <c r="AB870" s="311"/>
      <c r="AD870" s="311"/>
      <c r="AE870" s="311"/>
      <c r="AF870" s="311"/>
      <c r="AG870" s="311"/>
      <c r="AH870" s="311"/>
      <c r="AI870" s="311"/>
      <c r="AJ870" s="311"/>
      <c r="AK870" s="311"/>
      <c r="AL870" s="311"/>
      <c r="AM870" s="311"/>
      <c r="AN870" s="311"/>
      <c r="AO870" s="311"/>
      <c r="AP870" s="311"/>
      <c r="AQ870" s="311"/>
      <c r="AR870" s="311"/>
      <c r="AS870" s="311"/>
      <c r="AT870" s="311"/>
      <c r="AU870" s="311"/>
      <c r="AV870" s="311"/>
      <c r="AW870" s="311"/>
      <c r="AX870" s="311"/>
      <c r="AY870" s="311"/>
      <c r="AZ870" s="311"/>
      <c r="BA870" s="311"/>
      <c r="BB870" s="311"/>
      <c r="BC870" s="311"/>
      <c r="BD870" s="311"/>
      <c r="BE870" s="311"/>
      <c r="BF870" s="311"/>
      <c r="BG870" s="311"/>
      <c r="BH870" s="311"/>
    </row>
    <row r="871" spans="6:60">
      <c r="F871" s="317"/>
      <c r="G871" s="311"/>
      <c r="H871" s="311"/>
      <c r="K871" s="317"/>
      <c r="L871" s="317"/>
      <c r="O871" s="311"/>
      <c r="P871" s="311"/>
      <c r="Q871" s="311"/>
      <c r="R871" s="311"/>
      <c r="S871" s="311"/>
      <c r="T871" s="311"/>
      <c r="U871" s="311"/>
      <c r="V871" s="311"/>
      <c r="X871" s="311"/>
      <c r="Y871" s="311"/>
      <c r="Z871" s="311"/>
      <c r="AA871" s="311"/>
      <c r="AB871" s="311"/>
      <c r="AD871" s="311"/>
      <c r="AE871" s="311"/>
      <c r="AF871" s="311"/>
      <c r="AG871" s="311"/>
      <c r="AH871" s="311"/>
      <c r="AI871" s="311"/>
      <c r="AJ871" s="311"/>
      <c r="AK871" s="311"/>
      <c r="AL871" s="311"/>
      <c r="AM871" s="311"/>
      <c r="AN871" s="311"/>
      <c r="AO871" s="311"/>
      <c r="AP871" s="311"/>
      <c r="AQ871" s="311"/>
      <c r="AR871" s="311"/>
      <c r="AS871" s="311"/>
      <c r="AT871" s="311"/>
      <c r="AU871" s="311"/>
      <c r="AV871" s="311"/>
      <c r="AW871" s="311"/>
      <c r="AX871" s="311"/>
      <c r="AY871" s="311"/>
      <c r="AZ871" s="311"/>
      <c r="BA871" s="311"/>
      <c r="BB871" s="311"/>
      <c r="BC871" s="311"/>
      <c r="BD871" s="311"/>
      <c r="BE871" s="311"/>
      <c r="BF871" s="311"/>
      <c r="BG871" s="311"/>
      <c r="BH871" s="311"/>
    </row>
    <row r="872" spans="6:60">
      <c r="F872" s="317"/>
      <c r="G872" s="311"/>
      <c r="H872" s="311"/>
      <c r="K872" s="317"/>
      <c r="L872" s="317"/>
      <c r="O872" s="311"/>
      <c r="P872" s="311"/>
      <c r="Q872" s="311"/>
      <c r="R872" s="311"/>
      <c r="S872" s="311"/>
      <c r="T872" s="311"/>
      <c r="U872" s="311"/>
      <c r="V872" s="311"/>
      <c r="X872" s="311"/>
      <c r="Y872" s="311"/>
      <c r="Z872" s="311"/>
      <c r="AA872" s="311"/>
      <c r="AB872" s="311"/>
      <c r="AD872" s="311"/>
      <c r="AE872" s="311"/>
      <c r="AF872" s="311"/>
      <c r="AG872" s="311"/>
      <c r="AH872" s="311"/>
      <c r="AI872" s="311"/>
      <c r="AJ872" s="311"/>
      <c r="AK872" s="311"/>
      <c r="AL872" s="311"/>
      <c r="AM872" s="311"/>
      <c r="AN872" s="311"/>
      <c r="AO872" s="311"/>
      <c r="AP872" s="311"/>
      <c r="AQ872" s="311"/>
      <c r="AR872" s="311"/>
      <c r="AS872" s="311"/>
      <c r="AT872" s="311"/>
      <c r="AU872" s="311"/>
      <c r="AV872" s="311"/>
      <c r="AW872" s="311"/>
      <c r="AX872" s="311"/>
      <c r="AY872" s="311"/>
      <c r="AZ872" s="311"/>
      <c r="BA872" s="311"/>
      <c r="BB872" s="311"/>
      <c r="BC872" s="311"/>
      <c r="BD872" s="311"/>
      <c r="BE872" s="311"/>
      <c r="BF872" s="311"/>
      <c r="BG872" s="311"/>
      <c r="BH872" s="311"/>
    </row>
    <row r="873" spans="6:60">
      <c r="F873" s="317"/>
      <c r="G873" s="311"/>
      <c r="H873" s="311"/>
      <c r="K873" s="317"/>
      <c r="L873" s="317"/>
      <c r="O873" s="311"/>
      <c r="P873" s="311"/>
      <c r="Q873" s="311"/>
      <c r="R873" s="311"/>
      <c r="S873" s="311"/>
      <c r="T873" s="311"/>
      <c r="U873" s="311"/>
      <c r="V873" s="311"/>
      <c r="X873" s="311"/>
      <c r="Y873" s="311"/>
      <c r="Z873" s="311"/>
      <c r="AA873" s="311"/>
      <c r="AB873" s="311"/>
      <c r="AD873" s="311"/>
      <c r="AE873" s="311"/>
      <c r="AF873" s="311"/>
      <c r="AG873" s="311"/>
      <c r="AH873" s="311"/>
      <c r="AI873" s="311"/>
      <c r="AJ873" s="311"/>
      <c r="AK873" s="311"/>
      <c r="AL873" s="311"/>
      <c r="AM873" s="311"/>
      <c r="AN873" s="311"/>
      <c r="AO873" s="311"/>
      <c r="AP873" s="311"/>
      <c r="AQ873" s="311"/>
      <c r="AR873" s="311"/>
      <c r="AS873" s="311"/>
      <c r="AT873" s="311"/>
      <c r="AU873" s="311"/>
      <c r="AV873" s="311"/>
      <c r="AW873" s="311"/>
      <c r="AX873" s="311"/>
      <c r="AY873" s="311"/>
      <c r="AZ873" s="311"/>
      <c r="BA873" s="311"/>
      <c r="BB873" s="311"/>
      <c r="BC873" s="311"/>
      <c r="BD873" s="311"/>
      <c r="BE873" s="311"/>
      <c r="BF873" s="311"/>
      <c r="BG873" s="311"/>
      <c r="BH873" s="311"/>
    </row>
    <row r="874" spans="6:60">
      <c r="F874" s="317"/>
      <c r="G874" s="311"/>
      <c r="H874" s="311"/>
      <c r="K874" s="317"/>
      <c r="L874" s="317"/>
      <c r="O874" s="311"/>
      <c r="P874" s="311"/>
      <c r="Q874" s="311"/>
      <c r="R874" s="311"/>
      <c r="S874" s="311"/>
      <c r="T874" s="311"/>
      <c r="U874" s="311"/>
      <c r="V874" s="311"/>
      <c r="X874" s="311"/>
      <c r="Y874" s="311"/>
      <c r="Z874" s="311"/>
      <c r="AA874" s="311"/>
      <c r="AB874" s="311"/>
      <c r="AD874" s="311"/>
      <c r="AE874" s="311"/>
      <c r="AF874" s="311"/>
      <c r="AG874" s="311"/>
      <c r="AH874" s="311"/>
      <c r="AI874" s="311"/>
      <c r="AJ874" s="311"/>
      <c r="AK874" s="311"/>
      <c r="AL874" s="311"/>
      <c r="AM874" s="311"/>
      <c r="AN874" s="311"/>
      <c r="AO874" s="311"/>
      <c r="AP874" s="311"/>
      <c r="AQ874" s="311"/>
      <c r="AR874" s="311"/>
      <c r="AS874" s="311"/>
      <c r="AT874" s="311"/>
      <c r="AU874" s="311"/>
      <c r="AV874" s="311"/>
      <c r="AW874" s="311"/>
      <c r="AX874" s="311"/>
      <c r="AY874" s="311"/>
      <c r="AZ874" s="311"/>
      <c r="BA874" s="311"/>
      <c r="BB874" s="311"/>
      <c r="BC874" s="311"/>
      <c r="BD874" s="311"/>
      <c r="BE874" s="311"/>
      <c r="BF874" s="311"/>
      <c r="BG874" s="311"/>
      <c r="BH874" s="311"/>
    </row>
    <row r="875" spans="6:60">
      <c r="F875" s="317"/>
      <c r="G875" s="311"/>
      <c r="H875" s="311"/>
      <c r="K875" s="317"/>
      <c r="L875" s="317"/>
      <c r="O875" s="311"/>
      <c r="P875" s="311"/>
      <c r="Q875" s="311"/>
      <c r="R875" s="311"/>
      <c r="S875" s="311"/>
      <c r="T875" s="311"/>
      <c r="U875" s="311"/>
      <c r="V875" s="311"/>
      <c r="X875" s="311"/>
      <c r="Y875" s="311"/>
      <c r="Z875" s="311"/>
      <c r="AA875" s="311"/>
      <c r="AB875" s="311"/>
      <c r="AD875" s="311"/>
      <c r="AE875" s="311"/>
      <c r="AF875" s="311"/>
      <c r="AG875" s="311"/>
      <c r="AH875" s="311"/>
      <c r="AI875" s="311"/>
      <c r="AJ875" s="311"/>
      <c r="AK875" s="311"/>
      <c r="AL875" s="311"/>
      <c r="AM875" s="311"/>
      <c r="AN875" s="311"/>
      <c r="AO875" s="311"/>
      <c r="AP875" s="311"/>
      <c r="AQ875" s="311"/>
      <c r="AR875" s="311"/>
      <c r="AS875" s="311"/>
      <c r="AT875" s="311"/>
      <c r="AU875" s="311"/>
      <c r="AV875" s="311"/>
      <c r="AW875" s="311"/>
      <c r="AX875" s="311"/>
      <c r="AY875" s="311"/>
      <c r="AZ875" s="311"/>
      <c r="BA875" s="311"/>
      <c r="BB875" s="311"/>
      <c r="BC875" s="311"/>
      <c r="BD875" s="311"/>
      <c r="BE875" s="311"/>
      <c r="BF875" s="311"/>
      <c r="BG875" s="311"/>
      <c r="BH875" s="311"/>
    </row>
    <row r="876" spans="6:60">
      <c r="F876" s="317"/>
      <c r="G876" s="311"/>
      <c r="H876" s="311"/>
      <c r="K876" s="317"/>
      <c r="L876" s="317"/>
      <c r="O876" s="311"/>
      <c r="P876" s="311"/>
      <c r="Q876" s="311"/>
      <c r="R876" s="311"/>
      <c r="S876" s="311"/>
      <c r="T876" s="311"/>
      <c r="U876" s="311"/>
      <c r="V876" s="311"/>
      <c r="X876" s="311"/>
      <c r="Y876" s="311"/>
      <c r="Z876" s="311"/>
      <c r="AA876" s="311"/>
      <c r="AB876" s="311"/>
      <c r="AD876" s="311"/>
      <c r="AE876" s="311"/>
      <c r="AF876" s="311"/>
      <c r="AG876" s="311"/>
      <c r="AH876" s="311"/>
      <c r="AI876" s="311"/>
      <c r="AJ876" s="311"/>
      <c r="AK876" s="311"/>
      <c r="AL876" s="311"/>
      <c r="AM876" s="311"/>
      <c r="AN876" s="311"/>
      <c r="AO876" s="311"/>
      <c r="AP876" s="311"/>
      <c r="AQ876" s="311"/>
      <c r="AR876" s="311"/>
      <c r="AS876" s="311"/>
      <c r="AT876" s="311"/>
      <c r="AU876" s="311"/>
      <c r="AV876" s="311"/>
      <c r="AW876" s="311"/>
      <c r="AX876" s="311"/>
      <c r="AY876" s="311"/>
      <c r="AZ876" s="311"/>
      <c r="BA876" s="311"/>
      <c r="BB876" s="311"/>
      <c r="BC876" s="311"/>
      <c r="BD876" s="311"/>
      <c r="BE876" s="311"/>
      <c r="BF876" s="311"/>
      <c r="BG876" s="311"/>
      <c r="BH876" s="311"/>
    </row>
    <row r="877" spans="6:60">
      <c r="F877" s="317"/>
      <c r="G877" s="311"/>
      <c r="H877" s="311"/>
      <c r="K877" s="317"/>
      <c r="L877" s="317"/>
      <c r="O877" s="311"/>
      <c r="P877" s="311"/>
      <c r="Q877" s="311"/>
      <c r="R877" s="311"/>
      <c r="S877" s="311"/>
      <c r="T877" s="311"/>
      <c r="U877" s="311"/>
      <c r="V877" s="311"/>
      <c r="X877" s="311"/>
      <c r="Y877" s="311"/>
      <c r="Z877" s="311"/>
      <c r="AA877" s="311"/>
      <c r="AB877" s="311"/>
      <c r="AD877" s="311"/>
      <c r="AE877" s="311"/>
      <c r="AF877" s="311"/>
      <c r="AG877" s="311"/>
      <c r="AH877" s="311"/>
      <c r="AI877" s="311"/>
      <c r="AJ877" s="311"/>
      <c r="AK877" s="311"/>
      <c r="AL877" s="311"/>
      <c r="AM877" s="311"/>
      <c r="AN877" s="311"/>
      <c r="AO877" s="311"/>
      <c r="AP877" s="311"/>
      <c r="AQ877" s="311"/>
      <c r="AR877" s="311"/>
      <c r="AS877" s="311"/>
      <c r="AT877" s="311"/>
      <c r="AU877" s="311"/>
      <c r="AV877" s="311"/>
      <c r="AW877" s="311"/>
      <c r="AX877" s="311"/>
      <c r="AY877" s="311"/>
      <c r="AZ877" s="311"/>
      <c r="BA877" s="311"/>
      <c r="BB877" s="311"/>
      <c r="BC877" s="311"/>
      <c r="BD877" s="311"/>
      <c r="BE877" s="311"/>
      <c r="BF877" s="311"/>
      <c r="BG877" s="311"/>
      <c r="BH877" s="311"/>
    </row>
    <row r="878" spans="6:60">
      <c r="F878" s="317"/>
      <c r="G878" s="311"/>
      <c r="H878" s="311"/>
      <c r="K878" s="317"/>
      <c r="L878" s="317"/>
      <c r="O878" s="311"/>
      <c r="P878" s="311"/>
      <c r="Q878" s="311"/>
      <c r="R878" s="311"/>
      <c r="S878" s="311"/>
      <c r="T878" s="311"/>
      <c r="U878" s="311"/>
      <c r="V878" s="311"/>
      <c r="X878" s="311"/>
      <c r="Y878" s="311"/>
      <c r="Z878" s="311"/>
      <c r="AA878" s="311"/>
      <c r="AB878" s="311"/>
      <c r="AD878" s="311"/>
      <c r="AE878" s="311"/>
      <c r="AF878" s="311"/>
      <c r="AG878" s="311"/>
      <c r="AH878" s="311"/>
      <c r="AI878" s="311"/>
      <c r="AJ878" s="311"/>
      <c r="AK878" s="311"/>
      <c r="AL878" s="311"/>
      <c r="AM878" s="311"/>
      <c r="AN878" s="311"/>
      <c r="AO878" s="311"/>
      <c r="AP878" s="311"/>
      <c r="AQ878" s="311"/>
      <c r="AR878" s="311"/>
      <c r="AS878" s="311"/>
      <c r="AT878" s="311"/>
      <c r="AU878" s="311"/>
      <c r="AV878" s="311"/>
      <c r="AW878" s="311"/>
      <c r="AX878" s="311"/>
      <c r="AY878" s="311"/>
      <c r="AZ878" s="311"/>
      <c r="BA878" s="311"/>
      <c r="BB878" s="311"/>
      <c r="BC878" s="311"/>
      <c r="BD878" s="311"/>
      <c r="BE878" s="311"/>
      <c r="BF878" s="311"/>
      <c r="BG878" s="311"/>
      <c r="BH878" s="311"/>
    </row>
    <row r="879" spans="6:60">
      <c r="F879" s="317"/>
      <c r="G879" s="311"/>
      <c r="H879" s="311"/>
      <c r="K879" s="317"/>
      <c r="L879" s="317"/>
      <c r="O879" s="311"/>
      <c r="P879" s="311"/>
      <c r="Q879" s="311"/>
      <c r="R879" s="311"/>
      <c r="S879" s="311"/>
      <c r="T879" s="311"/>
      <c r="U879" s="311"/>
      <c r="V879" s="311"/>
      <c r="X879" s="311"/>
      <c r="Y879" s="311"/>
      <c r="Z879" s="311"/>
      <c r="AA879" s="311"/>
      <c r="AB879" s="311"/>
      <c r="AD879" s="311"/>
      <c r="AE879" s="311"/>
      <c r="AF879" s="311"/>
      <c r="AG879" s="311"/>
      <c r="AH879" s="311"/>
      <c r="AI879" s="311"/>
      <c r="AJ879" s="311"/>
      <c r="AK879" s="311"/>
      <c r="AL879" s="311"/>
      <c r="AM879" s="311"/>
      <c r="AN879" s="311"/>
      <c r="AO879" s="311"/>
      <c r="AP879" s="311"/>
      <c r="AQ879" s="311"/>
      <c r="AR879" s="311"/>
      <c r="AS879" s="311"/>
      <c r="AT879" s="311"/>
      <c r="AU879" s="311"/>
      <c r="AV879" s="311"/>
      <c r="AW879" s="311"/>
      <c r="AX879" s="311"/>
      <c r="AY879" s="311"/>
      <c r="AZ879" s="311"/>
      <c r="BA879" s="311"/>
      <c r="BB879" s="311"/>
      <c r="BC879" s="311"/>
      <c r="BD879" s="311"/>
      <c r="BE879" s="311"/>
      <c r="BF879" s="311"/>
      <c r="BG879" s="311"/>
      <c r="BH879" s="311"/>
    </row>
    <row r="880" spans="6:60">
      <c r="F880" s="317"/>
      <c r="G880" s="311"/>
      <c r="H880" s="311"/>
      <c r="K880" s="317"/>
      <c r="L880" s="317"/>
      <c r="O880" s="311"/>
      <c r="P880" s="311"/>
      <c r="Q880" s="311"/>
      <c r="R880" s="311"/>
      <c r="S880" s="311"/>
      <c r="T880" s="311"/>
      <c r="U880" s="311"/>
      <c r="V880" s="311"/>
      <c r="X880" s="311"/>
      <c r="Y880" s="311"/>
      <c r="Z880" s="311"/>
      <c r="AA880" s="311"/>
      <c r="AB880" s="311"/>
      <c r="AD880" s="311"/>
      <c r="AE880" s="311"/>
      <c r="AF880" s="311"/>
      <c r="AG880" s="311"/>
      <c r="AH880" s="311"/>
      <c r="AI880" s="311"/>
      <c r="AJ880" s="311"/>
      <c r="AK880" s="311"/>
      <c r="AL880" s="311"/>
      <c r="AM880" s="311"/>
      <c r="AN880" s="311"/>
      <c r="AO880" s="311"/>
      <c r="AP880" s="311"/>
      <c r="AQ880" s="311"/>
      <c r="AR880" s="311"/>
      <c r="AS880" s="311"/>
      <c r="AT880" s="311"/>
      <c r="AU880" s="311"/>
      <c r="AV880" s="311"/>
      <c r="AW880" s="311"/>
      <c r="AX880" s="311"/>
      <c r="AY880" s="311"/>
      <c r="AZ880" s="311"/>
      <c r="BA880" s="311"/>
      <c r="BB880" s="311"/>
      <c r="BC880" s="311"/>
      <c r="BD880" s="311"/>
      <c r="BE880" s="311"/>
      <c r="BF880" s="311"/>
      <c r="BG880" s="311"/>
      <c r="BH880" s="311"/>
    </row>
    <row r="881" spans="6:60">
      <c r="F881" s="317"/>
      <c r="G881" s="311"/>
      <c r="H881" s="311"/>
      <c r="K881" s="317"/>
      <c r="L881" s="317"/>
      <c r="O881" s="311"/>
      <c r="P881" s="311"/>
      <c r="Q881" s="311"/>
      <c r="R881" s="311"/>
      <c r="S881" s="311"/>
      <c r="T881" s="311"/>
      <c r="U881" s="311"/>
      <c r="V881" s="311"/>
      <c r="X881" s="311"/>
      <c r="Y881" s="311"/>
      <c r="Z881" s="311"/>
      <c r="AA881" s="311"/>
      <c r="AB881" s="311"/>
      <c r="AD881" s="311"/>
      <c r="AE881" s="311"/>
      <c r="AF881" s="311"/>
      <c r="AG881" s="311"/>
      <c r="AH881" s="311"/>
      <c r="AI881" s="311"/>
      <c r="AJ881" s="311"/>
      <c r="AK881" s="311"/>
      <c r="AL881" s="311"/>
      <c r="AM881" s="311"/>
      <c r="AN881" s="311"/>
      <c r="AO881" s="311"/>
      <c r="AP881" s="311"/>
      <c r="AQ881" s="311"/>
      <c r="AR881" s="311"/>
      <c r="AS881" s="311"/>
      <c r="AT881" s="311"/>
      <c r="AU881" s="311"/>
      <c r="AV881" s="311"/>
      <c r="AW881" s="311"/>
      <c r="AX881" s="311"/>
      <c r="AY881" s="311"/>
      <c r="AZ881" s="311"/>
      <c r="BA881" s="311"/>
      <c r="BB881" s="311"/>
      <c r="BC881" s="311"/>
      <c r="BD881" s="311"/>
      <c r="BE881" s="311"/>
      <c r="BF881" s="311"/>
      <c r="BG881" s="311"/>
      <c r="BH881" s="311"/>
    </row>
    <row r="882" spans="6:60">
      <c r="F882" s="317"/>
      <c r="G882" s="311"/>
      <c r="H882" s="311"/>
      <c r="K882" s="317"/>
      <c r="L882" s="317"/>
      <c r="O882" s="311"/>
      <c r="P882" s="311"/>
      <c r="Q882" s="311"/>
      <c r="R882" s="311"/>
      <c r="S882" s="311"/>
      <c r="T882" s="311"/>
      <c r="U882" s="311"/>
      <c r="V882" s="311"/>
      <c r="X882" s="311"/>
      <c r="Y882" s="311"/>
      <c r="Z882" s="311"/>
      <c r="AA882" s="311"/>
      <c r="AB882" s="311"/>
      <c r="AD882" s="311"/>
      <c r="AE882" s="311"/>
      <c r="AF882" s="311"/>
      <c r="AG882" s="311"/>
      <c r="AH882" s="311"/>
      <c r="AI882" s="311"/>
      <c r="AJ882" s="311"/>
      <c r="AK882" s="311"/>
      <c r="AL882" s="311"/>
      <c r="AM882" s="311"/>
      <c r="AN882" s="311"/>
      <c r="AO882" s="311"/>
      <c r="AP882" s="311"/>
      <c r="AQ882" s="311"/>
      <c r="AR882" s="311"/>
      <c r="AS882" s="311"/>
      <c r="AT882" s="311"/>
      <c r="AU882" s="311"/>
      <c r="AV882" s="311"/>
      <c r="AW882" s="311"/>
      <c r="AX882" s="311"/>
      <c r="AY882" s="311"/>
      <c r="AZ882" s="311"/>
      <c r="BA882" s="311"/>
      <c r="BB882" s="311"/>
      <c r="BC882" s="311"/>
      <c r="BD882" s="311"/>
      <c r="BE882" s="311"/>
      <c r="BF882" s="311"/>
      <c r="BG882" s="311"/>
      <c r="BH882" s="311"/>
    </row>
    <row r="883" spans="6:60">
      <c r="F883" s="317"/>
      <c r="G883" s="311"/>
      <c r="H883" s="311"/>
      <c r="K883" s="317"/>
      <c r="L883" s="317"/>
      <c r="O883" s="311"/>
      <c r="P883" s="311"/>
      <c r="Q883" s="311"/>
      <c r="R883" s="311"/>
      <c r="S883" s="311"/>
      <c r="T883" s="311"/>
      <c r="U883" s="311"/>
      <c r="V883" s="311"/>
      <c r="X883" s="311"/>
      <c r="Y883" s="311"/>
      <c r="Z883" s="311"/>
      <c r="AA883" s="311"/>
      <c r="AB883" s="311"/>
      <c r="AD883" s="311"/>
      <c r="AE883" s="311"/>
      <c r="AF883" s="311"/>
      <c r="AG883" s="311"/>
      <c r="AH883" s="311"/>
      <c r="AI883" s="311"/>
      <c r="AJ883" s="311"/>
      <c r="AK883" s="311"/>
      <c r="AL883" s="311"/>
      <c r="AM883" s="311"/>
      <c r="AN883" s="311"/>
      <c r="AO883" s="311"/>
      <c r="AP883" s="311"/>
      <c r="AQ883" s="311"/>
      <c r="AR883" s="311"/>
      <c r="AS883" s="311"/>
      <c r="AT883" s="311"/>
      <c r="AU883" s="311"/>
      <c r="AV883" s="311"/>
      <c r="AW883" s="311"/>
      <c r="AX883" s="311"/>
      <c r="AY883" s="311"/>
      <c r="AZ883" s="311"/>
      <c r="BA883" s="311"/>
      <c r="BB883" s="311"/>
      <c r="BC883" s="311"/>
      <c r="BD883" s="311"/>
      <c r="BE883" s="311"/>
      <c r="BF883" s="311"/>
      <c r="BG883" s="311"/>
      <c r="BH883" s="311"/>
    </row>
    <row r="884" spans="6:60">
      <c r="F884" s="317"/>
      <c r="G884" s="311"/>
      <c r="H884" s="311"/>
      <c r="K884" s="317"/>
      <c r="L884" s="317"/>
      <c r="O884" s="311"/>
      <c r="P884" s="311"/>
      <c r="Q884" s="311"/>
      <c r="R884" s="311"/>
      <c r="S884" s="311"/>
      <c r="T884" s="311"/>
      <c r="U884" s="311"/>
      <c r="V884" s="311"/>
      <c r="X884" s="311"/>
      <c r="Y884" s="311"/>
      <c r="Z884" s="311"/>
      <c r="AA884" s="311"/>
      <c r="AB884" s="311"/>
      <c r="AD884" s="311"/>
      <c r="AE884" s="311"/>
      <c r="AF884" s="311"/>
      <c r="AG884" s="311"/>
      <c r="AH884" s="311"/>
      <c r="AI884" s="311"/>
      <c r="AJ884" s="311"/>
      <c r="AK884" s="311"/>
      <c r="AL884" s="311"/>
      <c r="AM884" s="311"/>
      <c r="AN884" s="311"/>
      <c r="AO884" s="311"/>
      <c r="AP884" s="311"/>
      <c r="AQ884" s="311"/>
      <c r="AR884" s="311"/>
      <c r="AS884" s="311"/>
      <c r="AT884" s="311"/>
      <c r="AU884" s="311"/>
      <c r="AV884" s="311"/>
      <c r="AW884" s="311"/>
      <c r="AX884" s="311"/>
      <c r="AY884" s="311"/>
      <c r="AZ884" s="311"/>
      <c r="BA884" s="311"/>
      <c r="BB884" s="311"/>
      <c r="BC884" s="311"/>
      <c r="BD884" s="311"/>
      <c r="BE884" s="311"/>
      <c r="BF884" s="311"/>
      <c r="BG884" s="311"/>
      <c r="BH884" s="311"/>
    </row>
    <row r="885" spans="6:60">
      <c r="F885" s="317"/>
      <c r="G885" s="311"/>
      <c r="H885" s="311"/>
      <c r="K885" s="317"/>
      <c r="L885" s="317"/>
      <c r="O885" s="311"/>
      <c r="P885" s="311"/>
      <c r="Q885" s="311"/>
      <c r="R885" s="311"/>
      <c r="S885" s="311"/>
      <c r="T885" s="311"/>
      <c r="U885" s="311"/>
      <c r="V885" s="311"/>
      <c r="X885" s="311"/>
      <c r="Y885" s="311"/>
      <c r="Z885" s="311"/>
      <c r="AA885" s="311"/>
      <c r="AB885" s="311"/>
      <c r="AD885" s="311"/>
      <c r="AE885" s="311"/>
      <c r="AF885" s="311"/>
      <c r="AG885" s="311"/>
      <c r="AH885" s="311"/>
      <c r="AI885" s="311"/>
      <c r="AJ885" s="311"/>
      <c r="AK885" s="311"/>
      <c r="AL885" s="311"/>
      <c r="AM885" s="311"/>
      <c r="AN885" s="311"/>
      <c r="AO885" s="311"/>
      <c r="AP885" s="311"/>
      <c r="AQ885" s="311"/>
      <c r="AR885" s="311"/>
      <c r="AS885" s="311"/>
      <c r="AT885" s="311"/>
      <c r="AU885" s="311"/>
      <c r="AV885" s="311"/>
      <c r="AW885" s="311"/>
      <c r="AX885" s="311"/>
      <c r="AY885" s="311"/>
      <c r="AZ885" s="311"/>
      <c r="BA885" s="311"/>
      <c r="BB885" s="311"/>
      <c r="BC885" s="311"/>
      <c r="BD885" s="311"/>
      <c r="BE885" s="311"/>
      <c r="BF885" s="311"/>
      <c r="BG885" s="311"/>
      <c r="BH885" s="311"/>
    </row>
    <row r="886" spans="6:60">
      <c r="F886" s="317"/>
      <c r="G886" s="311"/>
      <c r="H886" s="311"/>
      <c r="K886" s="317"/>
      <c r="L886" s="317"/>
      <c r="O886" s="311"/>
      <c r="P886" s="311"/>
      <c r="Q886" s="311"/>
      <c r="R886" s="311"/>
      <c r="S886" s="311"/>
      <c r="T886" s="311"/>
      <c r="U886" s="311"/>
      <c r="V886" s="311"/>
      <c r="X886" s="311"/>
      <c r="Y886" s="311"/>
      <c r="Z886" s="311"/>
      <c r="AA886" s="311"/>
      <c r="AB886" s="311"/>
      <c r="AD886" s="311"/>
      <c r="AE886" s="311"/>
      <c r="AF886" s="311"/>
      <c r="AG886" s="311"/>
      <c r="AH886" s="311"/>
      <c r="AI886" s="311"/>
      <c r="AJ886" s="311"/>
      <c r="AK886" s="311"/>
      <c r="AL886" s="311"/>
      <c r="AM886" s="311"/>
      <c r="AN886" s="311"/>
      <c r="AO886" s="311"/>
      <c r="AP886" s="311"/>
      <c r="AQ886" s="311"/>
      <c r="AR886" s="311"/>
      <c r="AS886" s="311"/>
      <c r="AT886" s="311"/>
      <c r="AU886" s="311"/>
      <c r="AV886" s="311"/>
      <c r="AW886" s="311"/>
      <c r="AX886" s="311"/>
      <c r="AY886" s="311"/>
      <c r="AZ886" s="311"/>
      <c r="BA886" s="311"/>
      <c r="BB886" s="311"/>
      <c r="BC886" s="311"/>
      <c r="BD886" s="311"/>
      <c r="BE886" s="311"/>
      <c r="BF886" s="311"/>
      <c r="BG886" s="311"/>
      <c r="BH886" s="311"/>
    </row>
    <row r="887" spans="6:60">
      <c r="F887" s="317"/>
      <c r="G887" s="311"/>
      <c r="H887" s="311"/>
      <c r="K887" s="317"/>
      <c r="L887" s="317"/>
      <c r="O887" s="311"/>
      <c r="P887" s="311"/>
      <c r="Q887" s="311"/>
      <c r="R887" s="311"/>
      <c r="S887" s="311"/>
      <c r="T887" s="311"/>
      <c r="U887" s="311"/>
      <c r="V887" s="311"/>
      <c r="X887" s="311"/>
      <c r="Y887" s="311"/>
      <c r="Z887" s="311"/>
      <c r="AA887" s="311"/>
      <c r="AB887" s="311"/>
      <c r="AD887" s="311"/>
      <c r="AE887" s="311"/>
      <c r="AF887" s="311"/>
      <c r="AG887" s="311"/>
      <c r="AH887" s="311"/>
      <c r="AI887" s="311"/>
      <c r="AJ887" s="311"/>
      <c r="AK887" s="311"/>
      <c r="AL887" s="311"/>
      <c r="AM887" s="311"/>
      <c r="AN887" s="311"/>
      <c r="AO887" s="311"/>
      <c r="AP887" s="311"/>
      <c r="AQ887" s="311"/>
      <c r="AR887" s="311"/>
      <c r="AS887" s="311"/>
      <c r="AT887" s="311"/>
      <c r="AU887" s="311"/>
      <c r="AV887" s="311"/>
      <c r="AW887" s="311"/>
      <c r="AX887" s="311"/>
      <c r="AY887" s="311"/>
      <c r="AZ887" s="311"/>
      <c r="BA887" s="311"/>
      <c r="BB887" s="311"/>
      <c r="BC887" s="311"/>
      <c r="BD887" s="311"/>
      <c r="BE887" s="311"/>
      <c r="BF887" s="311"/>
      <c r="BG887" s="311"/>
      <c r="BH887" s="311"/>
    </row>
    <row r="888" spans="6:60">
      <c r="F888" s="317"/>
      <c r="G888" s="311"/>
      <c r="H888" s="311"/>
      <c r="K888" s="317"/>
      <c r="L888" s="317"/>
      <c r="O888" s="311"/>
      <c r="P888" s="311"/>
      <c r="Q888" s="311"/>
      <c r="R888" s="311"/>
      <c r="S888" s="311"/>
      <c r="T888" s="311"/>
      <c r="U888" s="311"/>
      <c r="V888" s="311"/>
      <c r="X888" s="311"/>
      <c r="Y888" s="311"/>
      <c r="Z888" s="311"/>
      <c r="AA888" s="311"/>
      <c r="AB888" s="311"/>
      <c r="AD888" s="311"/>
      <c r="AE888" s="311"/>
      <c r="AF888" s="311"/>
      <c r="AG888" s="311"/>
      <c r="AH888" s="311"/>
      <c r="AI888" s="311"/>
      <c r="AJ888" s="311"/>
      <c r="AK888" s="311"/>
      <c r="AL888" s="311"/>
      <c r="AM888" s="311"/>
      <c r="AN888" s="311"/>
      <c r="AO888" s="311"/>
      <c r="AP888" s="311"/>
      <c r="AQ888" s="311"/>
      <c r="AR888" s="311"/>
      <c r="AS888" s="311"/>
      <c r="AT888" s="311"/>
      <c r="AU888" s="311"/>
      <c r="AV888" s="311"/>
      <c r="AW888" s="311"/>
      <c r="AX888" s="311"/>
      <c r="AY888" s="311"/>
      <c r="AZ888" s="311"/>
      <c r="BA888" s="311"/>
      <c r="BB888" s="311"/>
      <c r="BC888" s="311"/>
      <c r="BD888" s="311"/>
      <c r="BE888" s="311"/>
      <c r="BF888" s="311"/>
      <c r="BG888" s="311"/>
      <c r="BH888" s="311"/>
    </row>
    <row r="889" spans="6:60">
      <c r="F889" s="317"/>
      <c r="G889" s="311"/>
      <c r="H889" s="311"/>
      <c r="K889" s="317"/>
      <c r="L889" s="317"/>
      <c r="O889" s="311"/>
      <c r="P889" s="311"/>
      <c r="Q889" s="311"/>
      <c r="R889" s="311"/>
      <c r="S889" s="311"/>
      <c r="T889" s="311"/>
      <c r="U889" s="311"/>
      <c r="V889" s="311"/>
      <c r="X889" s="311"/>
      <c r="Y889" s="311"/>
      <c r="Z889" s="311"/>
      <c r="AA889" s="311"/>
      <c r="AB889" s="311"/>
      <c r="AD889" s="311"/>
      <c r="AE889" s="311"/>
      <c r="AF889" s="311"/>
      <c r="AG889" s="311"/>
      <c r="AH889" s="311"/>
      <c r="AI889" s="311"/>
      <c r="AJ889" s="311"/>
      <c r="AK889" s="311"/>
      <c r="AL889" s="311"/>
      <c r="AM889" s="311"/>
      <c r="AN889" s="311"/>
      <c r="AO889" s="311"/>
      <c r="AP889" s="311"/>
      <c r="AQ889" s="311"/>
      <c r="AR889" s="311"/>
      <c r="AS889" s="311"/>
      <c r="AT889" s="311"/>
      <c r="AU889" s="311"/>
      <c r="AV889" s="311"/>
      <c r="AW889" s="311"/>
      <c r="AX889" s="311"/>
      <c r="AY889" s="311"/>
      <c r="AZ889" s="311"/>
      <c r="BA889" s="311"/>
      <c r="BB889" s="311"/>
      <c r="BC889" s="311"/>
      <c r="BD889" s="311"/>
      <c r="BE889" s="311"/>
      <c r="BF889" s="311"/>
      <c r="BG889" s="311"/>
      <c r="BH889" s="311"/>
    </row>
    <row r="890" spans="6:60">
      <c r="F890" s="317"/>
      <c r="G890" s="311"/>
      <c r="H890" s="311"/>
      <c r="K890" s="317"/>
      <c r="L890" s="317"/>
      <c r="O890" s="311"/>
      <c r="P890" s="311"/>
      <c r="Q890" s="311"/>
      <c r="R890" s="311"/>
      <c r="S890" s="311"/>
      <c r="T890" s="311"/>
      <c r="U890" s="311"/>
      <c r="V890" s="311"/>
      <c r="X890" s="311"/>
      <c r="Y890" s="311"/>
      <c r="Z890" s="311"/>
      <c r="AA890" s="311"/>
      <c r="AB890" s="311"/>
      <c r="AD890" s="311"/>
      <c r="AE890" s="311"/>
      <c r="AF890" s="311"/>
      <c r="AG890" s="311"/>
      <c r="AH890" s="311"/>
      <c r="AI890" s="311"/>
      <c r="AJ890" s="311"/>
      <c r="AK890" s="311"/>
      <c r="AL890" s="311"/>
      <c r="AM890" s="311"/>
      <c r="AN890" s="311"/>
      <c r="AO890" s="311"/>
      <c r="AP890" s="311"/>
      <c r="AQ890" s="311"/>
      <c r="AR890" s="311"/>
      <c r="AS890" s="311"/>
      <c r="AT890" s="311"/>
      <c r="AU890" s="311"/>
      <c r="AV890" s="311"/>
      <c r="AW890" s="311"/>
      <c r="AX890" s="311"/>
      <c r="AY890" s="311"/>
      <c r="AZ890" s="311"/>
      <c r="BA890" s="311"/>
      <c r="BB890" s="311"/>
      <c r="BC890" s="311"/>
      <c r="BD890" s="311"/>
      <c r="BE890" s="311"/>
      <c r="BF890" s="311"/>
      <c r="BG890" s="311"/>
      <c r="BH890" s="311"/>
    </row>
    <row r="891" spans="6:60">
      <c r="F891" s="317"/>
      <c r="G891" s="311"/>
      <c r="H891" s="311"/>
      <c r="K891" s="317"/>
      <c r="L891" s="317"/>
      <c r="O891" s="311"/>
      <c r="P891" s="311"/>
      <c r="Q891" s="311"/>
      <c r="R891" s="311"/>
      <c r="S891" s="311"/>
      <c r="T891" s="311"/>
      <c r="U891" s="311"/>
      <c r="V891" s="311"/>
      <c r="X891" s="311"/>
      <c r="Y891" s="311"/>
      <c r="Z891" s="311"/>
      <c r="AA891" s="311"/>
      <c r="AB891" s="311"/>
      <c r="AD891" s="311"/>
      <c r="AE891" s="311"/>
      <c r="AF891" s="311"/>
      <c r="AG891" s="311"/>
      <c r="AH891" s="311"/>
      <c r="AI891" s="311"/>
      <c r="AJ891" s="311"/>
      <c r="AK891" s="311"/>
      <c r="AL891" s="311"/>
      <c r="AM891" s="311"/>
      <c r="AN891" s="311"/>
      <c r="AO891" s="311"/>
      <c r="AP891" s="311"/>
      <c r="AQ891" s="311"/>
      <c r="AR891" s="311"/>
      <c r="AS891" s="311"/>
      <c r="AT891" s="311"/>
      <c r="AU891" s="311"/>
      <c r="AV891" s="311"/>
      <c r="AW891" s="311"/>
      <c r="AX891" s="311"/>
      <c r="AY891" s="311"/>
      <c r="AZ891" s="311"/>
      <c r="BA891" s="311"/>
      <c r="BB891" s="311"/>
      <c r="BC891" s="311"/>
      <c r="BD891" s="311"/>
      <c r="BE891" s="311"/>
      <c r="BF891" s="311"/>
      <c r="BG891" s="311"/>
      <c r="BH891" s="311"/>
    </row>
    <row r="892" spans="6:60">
      <c r="F892" s="317"/>
      <c r="G892" s="311"/>
      <c r="H892" s="311"/>
      <c r="K892" s="317"/>
      <c r="L892" s="317"/>
      <c r="O892" s="311"/>
      <c r="P892" s="311"/>
      <c r="Q892" s="311"/>
      <c r="R892" s="311"/>
      <c r="S892" s="311"/>
      <c r="T892" s="311"/>
      <c r="U892" s="311"/>
      <c r="V892" s="311"/>
      <c r="X892" s="311"/>
      <c r="Y892" s="311"/>
      <c r="Z892" s="311"/>
      <c r="AA892" s="311"/>
      <c r="AB892" s="311"/>
      <c r="AD892" s="311"/>
      <c r="AE892" s="311"/>
      <c r="AF892" s="311"/>
      <c r="AG892" s="311"/>
      <c r="AH892" s="311"/>
      <c r="AI892" s="311"/>
      <c r="AJ892" s="311"/>
      <c r="AK892" s="311"/>
      <c r="AL892" s="311"/>
      <c r="AM892" s="311"/>
      <c r="AN892" s="311"/>
      <c r="AO892" s="311"/>
      <c r="AP892" s="311"/>
      <c r="AQ892" s="311"/>
      <c r="AR892" s="311"/>
      <c r="AS892" s="311"/>
      <c r="AT892" s="311"/>
      <c r="AU892" s="311"/>
      <c r="AV892" s="311"/>
      <c r="AW892" s="311"/>
      <c r="AX892" s="311"/>
      <c r="AY892" s="311"/>
      <c r="AZ892" s="311"/>
      <c r="BA892" s="311"/>
      <c r="BB892" s="311"/>
      <c r="BC892" s="311"/>
      <c r="BD892" s="311"/>
      <c r="BE892" s="311"/>
      <c r="BF892" s="311"/>
      <c r="BG892" s="311"/>
      <c r="BH892" s="311"/>
    </row>
    <row r="893" spans="6:60">
      <c r="F893" s="317"/>
      <c r="G893" s="311"/>
      <c r="H893" s="311"/>
      <c r="K893" s="317"/>
      <c r="L893" s="317"/>
      <c r="O893" s="311"/>
      <c r="P893" s="311"/>
      <c r="Q893" s="311"/>
      <c r="R893" s="311"/>
      <c r="S893" s="311"/>
      <c r="T893" s="311"/>
      <c r="U893" s="311"/>
      <c r="V893" s="311"/>
      <c r="X893" s="311"/>
      <c r="Y893" s="311"/>
      <c r="Z893" s="311"/>
      <c r="AA893" s="311"/>
      <c r="AB893" s="311"/>
      <c r="AD893" s="311"/>
      <c r="AE893" s="311"/>
      <c r="AF893" s="311"/>
      <c r="AG893" s="311"/>
      <c r="AH893" s="311"/>
      <c r="AI893" s="311"/>
      <c r="AJ893" s="311"/>
      <c r="AK893" s="311"/>
      <c r="AL893" s="311"/>
      <c r="AM893" s="311"/>
      <c r="AN893" s="311"/>
      <c r="AO893" s="311"/>
      <c r="AP893" s="311"/>
      <c r="AQ893" s="311"/>
      <c r="AR893" s="311"/>
      <c r="AS893" s="311"/>
      <c r="AT893" s="311"/>
      <c r="AU893" s="311"/>
      <c r="AV893" s="311"/>
      <c r="AW893" s="311"/>
      <c r="AX893" s="311"/>
      <c r="AY893" s="311"/>
      <c r="AZ893" s="311"/>
      <c r="BA893" s="311"/>
      <c r="BB893" s="311"/>
      <c r="BC893" s="311"/>
      <c r="BD893" s="311"/>
      <c r="BE893" s="311"/>
      <c r="BF893" s="311"/>
      <c r="BG893" s="311"/>
      <c r="BH893" s="311"/>
    </row>
    <row r="894" spans="6:60">
      <c r="F894" s="317"/>
      <c r="G894" s="311"/>
      <c r="H894" s="311"/>
      <c r="K894" s="317"/>
      <c r="L894" s="317"/>
      <c r="O894" s="311"/>
      <c r="P894" s="311"/>
      <c r="Q894" s="311"/>
      <c r="R894" s="311"/>
      <c r="S894" s="311"/>
      <c r="T894" s="311"/>
      <c r="U894" s="311"/>
      <c r="V894" s="311"/>
      <c r="X894" s="311"/>
      <c r="Y894" s="311"/>
      <c r="Z894" s="311"/>
      <c r="AA894" s="311"/>
      <c r="AB894" s="311"/>
      <c r="AD894" s="311"/>
      <c r="AE894" s="311"/>
      <c r="AF894" s="311"/>
      <c r="AG894" s="311"/>
      <c r="AH894" s="311"/>
      <c r="AI894" s="311"/>
      <c r="AJ894" s="311"/>
      <c r="AK894" s="311"/>
      <c r="AL894" s="311"/>
      <c r="AM894" s="311"/>
      <c r="AN894" s="311"/>
      <c r="AO894" s="311"/>
      <c r="AP894" s="311"/>
      <c r="AQ894" s="311"/>
      <c r="AR894" s="311"/>
      <c r="AS894" s="311"/>
      <c r="AT894" s="311"/>
      <c r="AU894" s="311"/>
      <c r="AV894" s="311"/>
      <c r="AW894" s="311"/>
      <c r="AX894" s="311"/>
      <c r="AY894" s="311"/>
      <c r="AZ894" s="311"/>
      <c r="BA894" s="311"/>
      <c r="BB894" s="311"/>
      <c r="BC894" s="311"/>
      <c r="BD894" s="311"/>
      <c r="BE894" s="311"/>
      <c r="BF894" s="311"/>
      <c r="BG894" s="311"/>
      <c r="BH894" s="311"/>
    </row>
    <row r="895" spans="6:60">
      <c r="F895" s="317"/>
      <c r="G895" s="311"/>
      <c r="H895" s="311"/>
      <c r="K895" s="317"/>
      <c r="L895" s="317"/>
      <c r="O895" s="311"/>
      <c r="P895" s="311"/>
      <c r="Q895" s="311"/>
      <c r="R895" s="311"/>
      <c r="S895" s="311"/>
      <c r="T895" s="311"/>
      <c r="U895" s="311"/>
      <c r="V895" s="311"/>
      <c r="X895" s="311"/>
      <c r="Y895" s="311"/>
      <c r="Z895" s="311"/>
      <c r="AA895" s="311"/>
      <c r="AB895" s="311"/>
      <c r="AD895" s="311"/>
      <c r="AE895" s="311"/>
      <c r="AF895" s="311"/>
      <c r="AG895" s="311"/>
      <c r="AH895" s="311"/>
      <c r="AI895" s="311"/>
      <c r="AJ895" s="311"/>
      <c r="AK895" s="311"/>
      <c r="AL895" s="311"/>
      <c r="AM895" s="311"/>
      <c r="AN895" s="311"/>
      <c r="AO895" s="311"/>
      <c r="AP895" s="311"/>
      <c r="AQ895" s="311"/>
      <c r="AR895" s="311"/>
      <c r="AS895" s="311"/>
      <c r="AT895" s="311"/>
      <c r="AU895" s="311"/>
      <c r="AV895" s="311"/>
      <c r="AW895" s="311"/>
      <c r="AX895" s="311"/>
      <c r="AY895" s="311"/>
      <c r="AZ895" s="311"/>
      <c r="BA895" s="311"/>
      <c r="BB895" s="311"/>
      <c r="BC895" s="311"/>
      <c r="BD895" s="311"/>
      <c r="BE895" s="311"/>
      <c r="BF895" s="311"/>
      <c r="BG895" s="311"/>
      <c r="BH895" s="311"/>
    </row>
    <row r="896" spans="6:60">
      <c r="F896" s="317"/>
      <c r="G896" s="311"/>
      <c r="H896" s="311"/>
      <c r="K896" s="317"/>
      <c r="L896" s="317"/>
      <c r="O896" s="311"/>
      <c r="P896" s="311"/>
      <c r="Q896" s="311"/>
      <c r="R896" s="311"/>
      <c r="S896" s="311"/>
      <c r="T896" s="311"/>
      <c r="U896" s="311"/>
      <c r="V896" s="311"/>
      <c r="X896" s="311"/>
      <c r="Y896" s="311"/>
      <c r="Z896" s="311"/>
      <c r="AA896" s="311"/>
      <c r="AB896" s="311"/>
      <c r="AD896" s="311"/>
      <c r="AE896" s="311"/>
      <c r="AF896" s="311"/>
      <c r="AG896" s="311"/>
      <c r="AH896" s="311"/>
      <c r="AI896" s="311"/>
      <c r="AJ896" s="311"/>
      <c r="AK896" s="311"/>
      <c r="AL896" s="311"/>
      <c r="AM896" s="311"/>
      <c r="AN896" s="311"/>
      <c r="AO896" s="311"/>
      <c r="AP896" s="311"/>
      <c r="AQ896" s="311"/>
      <c r="AR896" s="311"/>
      <c r="AS896" s="311"/>
      <c r="AT896" s="311"/>
      <c r="AU896" s="311"/>
      <c r="AV896" s="311"/>
      <c r="AW896" s="311"/>
      <c r="AX896" s="311"/>
      <c r="AY896" s="311"/>
      <c r="AZ896" s="311"/>
      <c r="BA896" s="311"/>
      <c r="BB896" s="311"/>
      <c r="BC896" s="311"/>
      <c r="BD896" s="311"/>
      <c r="BE896" s="311"/>
      <c r="BF896" s="311"/>
      <c r="BG896" s="311"/>
      <c r="BH896" s="311"/>
    </row>
    <row r="897" spans="6:60">
      <c r="F897" s="317"/>
      <c r="G897" s="311"/>
      <c r="H897" s="311"/>
      <c r="K897" s="317"/>
      <c r="L897" s="317"/>
      <c r="O897" s="311"/>
      <c r="P897" s="311"/>
      <c r="Q897" s="311"/>
      <c r="R897" s="311"/>
      <c r="S897" s="311"/>
      <c r="T897" s="311"/>
      <c r="U897" s="311"/>
      <c r="V897" s="311"/>
      <c r="X897" s="311"/>
      <c r="Y897" s="311"/>
      <c r="Z897" s="311"/>
      <c r="AA897" s="311"/>
      <c r="AB897" s="311"/>
      <c r="AD897" s="311"/>
      <c r="AE897" s="311"/>
      <c r="AF897" s="311"/>
      <c r="AG897" s="311"/>
      <c r="AH897" s="311"/>
      <c r="AI897" s="311"/>
      <c r="AJ897" s="311"/>
      <c r="AK897" s="311"/>
      <c r="AL897" s="311"/>
      <c r="AM897" s="311"/>
      <c r="AN897" s="311"/>
      <c r="AO897" s="311"/>
      <c r="AP897" s="311"/>
      <c r="AQ897" s="311"/>
      <c r="AR897" s="311"/>
      <c r="AS897" s="311"/>
      <c r="AT897" s="311"/>
      <c r="AU897" s="311"/>
      <c r="AV897" s="311"/>
      <c r="AW897" s="311"/>
      <c r="AX897" s="311"/>
      <c r="AY897" s="311"/>
      <c r="AZ897" s="311"/>
      <c r="BA897" s="311"/>
      <c r="BB897" s="311"/>
      <c r="BC897" s="311"/>
      <c r="BD897" s="311"/>
      <c r="BE897" s="311"/>
      <c r="BF897" s="311"/>
      <c r="BG897" s="311"/>
      <c r="BH897" s="311"/>
    </row>
    <row r="898" spans="6:60">
      <c r="F898" s="317"/>
      <c r="G898" s="311"/>
      <c r="H898" s="311"/>
      <c r="K898" s="317"/>
      <c r="L898" s="317"/>
      <c r="O898" s="311"/>
      <c r="P898" s="311"/>
      <c r="Q898" s="311"/>
      <c r="R898" s="311"/>
      <c r="S898" s="311"/>
      <c r="T898" s="311"/>
      <c r="U898" s="311"/>
      <c r="V898" s="311"/>
      <c r="X898" s="311"/>
      <c r="Y898" s="311"/>
      <c r="Z898" s="311"/>
      <c r="AA898" s="311"/>
      <c r="AB898" s="311"/>
      <c r="AD898" s="311"/>
      <c r="AE898" s="311"/>
      <c r="AF898" s="311"/>
      <c r="AG898" s="311"/>
      <c r="AH898" s="311"/>
      <c r="AI898" s="311"/>
      <c r="AJ898" s="311"/>
      <c r="AK898" s="311"/>
      <c r="AL898" s="311"/>
      <c r="AM898" s="311"/>
      <c r="AN898" s="311"/>
      <c r="AO898" s="311"/>
      <c r="AP898" s="311"/>
      <c r="AQ898" s="311"/>
      <c r="AR898" s="311"/>
      <c r="AS898" s="311"/>
      <c r="AT898" s="311"/>
      <c r="AU898" s="311"/>
      <c r="AV898" s="311"/>
      <c r="AW898" s="311"/>
      <c r="AX898" s="311"/>
      <c r="AY898" s="311"/>
      <c r="AZ898" s="311"/>
      <c r="BA898" s="311"/>
      <c r="BB898" s="311"/>
      <c r="BC898" s="311"/>
      <c r="BD898" s="311"/>
      <c r="BE898" s="311"/>
      <c r="BF898" s="311"/>
      <c r="BG898" s="311"/>
      <c r="BH898" s="311"/>
    </row>
    <row r="899" spans="6:60">
      <c r="F899" s="317"/>
      <c r="G899" s="311"/>
      <c r="H899" s="311"/>
      <c r="K899" s="317"/>
      <c r="L899" s="317"/>
      <c r="O899" s="311"/>
      <c r="P899" s="311"/>
      <c r="Q899" s="311"/>
      <c r="R899" s="311"/>
      <c r="S899" s="311"/>
      <c r="T899" s="311"/>
      <c r="U899" s="311"/>
      <c r="V899" s="311"/>
      <c r="X899" s="311"/>
      <c r="Y899" s="311"/>
      <c r="Z899" s="311"/>
      <c r="AA899" s="311"/>
      <c r="AB899" s="311"/>
      <c r="AD899" s="311"/>
      <c r="AE899" s="311"/>
      <c r="AF899" s="311"/>
      <c r="AG899" s="311"/>
      <c r="AH899" s="311"/>
      <c r="AI899" s="311"/>
      <c r="AJ899" s="311"/>
      <c r="AK899" s="311"/>
      <c r="AL899" s="311"/>
      <c r="AM899" s="311"/>
      <c r="AN899" s="311"/>
      <c r="AO899" s="311"/>
      <c r="AP899" s="311"/>
      <c r="AQ899" s="311"/>
      <c r="AR899" s="311"/>
      <c r="AS899" s="311"/>
      <c r="AT899" s="311"/>
      <c r="AU899" s="311"/>
      <c r="AV899" s="311"/>
      <c r="AW899" s="311"/>
      <c r="AX899" s="311"/>
      <c r="AY899" s="311"/>
      <c r="AZ899" s="311"/>
      <c r="BA899" s="311"/>
      <c r="BB899" s="311"/>
      <c r="BC899" s="311"/>
      <c r="BD899" s="311"/>
      <c r="BE899" s="311"/>
      <c r="BF899" s="311"/>
      <c r="BG899" s="311"/>
      <c r="BH899" s="311"/>
    </row>
    <row r="900" spans="6:60">
      <c r="F900" s="317"/>
      <c r="G900" s="311"/>
      <c r="H900" s="311"/>
      <c r="K900" s="317"/>
      <c r="L900" s="317"/>
      <c r="O900" s="311"/>
      <c r="P900" s="311"/>
      <c r="Q900" s="311"/>
      <c r="R900" s="311"/>
      <c r="S900" s="311"/>
      <c r="T900" s="311"/>
      <c r="U900" s="311"/>
      <c r="V900" s="311"/>
      <c r="X900" s="311"/>
      <c r="Y900" s="311"/>
      <c r="Z900" s="311"/>
      <c r="AA900" s="311"/>
      <c r="AB900" s="311"/>
      <c r="AD900" s="311"/>
      <c r="AE900" s="311"/>
      <c r="AF900" s="311"/>
      <c r="AG900" s="311"/>
      <c r="AH900" s="311"/>
      <c r="AI900" s="311"/>
      <c r="AJ900" s="311"/>
      <c r="AK900" s="311"/>
      <c r="AL900" s="311"/>
      <c r="AM900" s="311"/>
      <c r="AN900" s="311"/>
      <c r="AO900" s="311"/>
      <c r="AP900" s="311"/>
      <c r="AQ900" s="311"/>
      <c r="AR900" s="311"/>
      <c r="AS900" s="311"/>
      <c r="AT900" s="311"/>
      <c r="AU900" s="311"/>
      <c r="AV900" s="311"/>
      <c r="AW900" s="311"/>
      <c r="AX900" s="311"/>
      <c r="AY900" s="311"/>
      <c r="AZ900" s="311"/>
      <c r="BA900" s="311"/>
      <c r="BB900" s="311"/>
      <c r="BC900" s="311"/>
      <c r="BD900" s="311"/>
      <c r="BE900" s="311"/>
      <c r="BF900" s="311"/>
      <c r="BG900" s="311"/>
      <c r="BH900" s="311"/>
    </row>
    <row r="901" spans="6:60">
      <c r="F901" s="317"/>
      <c r="G901" s="311"/>
      <c r="H901" s="311"/>
      <c r="K901" s="317"/>
      <c r="L901" s="317"/>
      <c r="O901" s="311"/>
      <c r="P901" s="311"/>
      <c r="Q901" s="311"/>
      <c r="R901" s="311"/>
      <c r="S901" s="311"/>
      <c r="T901" s="311"/>
      <c r="U901" s="311"/>
      <c r="V901" s="311"/>
      <c r="X901" s="311"/>
      <c r="Y901" s="311"/>
      <c r="Z901" s="311"/>
      <c r="AA901" s="311"/>
      <c r="AB901" s="311"/>
      <c r="AD901" s="311"/>
      <c r="AE901" s="311"/>
      <c r="AF901" s="311"/>
      <c r="AG901" s="311"/>
      <c r="AH901" s="311"/>
      <c r="AI901" s="311"/>
      <c r="AJ901" s="311"/>
      <c r="AK901" s="311"/>
      <c r="AL901" s="311"/>
      <c r="AM901" s="311"/>
      <c r="AN901" s="311"/>
      <c r="AO901" s="311"/>
      <c r="AP901" s="311"/>
      <c r="AQ901" s="311"/>
      <c r="AR901" s="311"/>
      <c r="AS901" s="311"/>
      <c r="AT901" s="311"/>
      <c r="AU901" s="311"/>
      <c r="AV901" s="311"/>
      <c r="AW901" s="311"/>
      <c r="AX901" s="311"/>
      <c r="AY901" s="311"/>
      <c r="AZ901" s="311"/>
      <c r="BA901" s="311"/>
      <c r="BB901" s="311"/>
      <c r="BC901" s="311"/>
      <c r="BD901" s="311"/>
      <c r="BE901" s="311"/>
      <c r="BF901" s="311"/>
      <c r="BG901" s="311"/>
      <c r="BH901" s="311"/>
    </row>
    <row r="902" spans="6:60">
      <c r="F902" s="317"/>
      <c r="G902" s="311"/>
      <c r="H902" s="311"/>
      <c r="K902" s="317"/>
      <c r="L902" s="317"/>
      <c r="O902" s="311"/>
      <c r="P902" s="311"/>
      <c r="Q902" s="311"/>
      <c r="R902" s="311"/>
      <c r="S902" s="311"/>
      <c r="T902" s="311"/>
      <c r="U902" s="311"/>
      <c r="V902" s="311"/>
      <c r="X902" s="311"/>
      <c r="Y902" s="311"/>
      <c r="Z902" s="311"/>
      <c r="AA902" s="311"/>
      <c r="AB902" s="311"/>
      <c r="AD902" s="311"/>
      <c r="AE902" s="311"/>
      <c r="AF902" s="311"/>
      <c r="AG902" s="311"/>
      <c r="AH902" s="311"/>
      <c r="AI902" s="311"/>
      <c r="AJ902" s="311"/>
      <c r="AK902" s="311"/>
      <c r="AL902" s="311"/>
      <c r="AM902" s="311"/>
      <c r="AN902" s="311"/>
      <c r="AO902" s="311"/>
      <c r="AP902" s="311"/>
      <c r="AQ902" s="311"/>
      <c r="AR902" s="311"/>
      <c r="AS902" s="311"/>
      <c r="AT902" s="311"/>
      <c r="AU902" s="311"/>
      <c r="AV902" s="311"/>
      <c r="AW902" s="311"/>
      <c r="AX902" s="311"/>
      <c r="AY902" s="311"/>
      <c r="AZ902" s="311"/>
      <c r="BA902" s="311"/>
      <c r="BB902" s="311"/>
      <c r="BC902" s="311"/>
      <c r="BD902" s="311"/>
      <c r="BE902" s="311"/>
      <c r="BF902" s="311"/>
      <c r="BG902" s="311"/>
      <c r="BH902" s="311"/>
    </row>
    <row r="903" spans="6:60">
      <c r="F903" s="317"/>
      <c r="G903" s="311"/>
      <c r="H903" s="311"/>
      <c r="K903" s="317"/>
      <c r="L903" s="317"/>
      <c r="O903" s="311"/>
      <c r="P903" s="311"/>
      <c r="Q903" s="311"/>
      <c r="R903" s="311"/>
      <c r="S903" s="311"/>
      <c r="T903" s="311"/>
      <c r="U903" s="311"/>
      <c r="V903" s="311"/>
      <c r="X903" s="311"/>
      <c r="Y903" s="311"/>
      <c r="Z903" s="311"/>
      <c r="AA903" s="311"/>
      <c r="AB903" s="311"/>
      <c r="AD903" s="311"/>
      <c r="AE903" s="311"/>
      <c r="AF903" s="311"/>
      <c r="AG903" s="311"/>
      <c r="AH903" s="311"/>
      <c r="AI903" s="311"/>
      <c r="AJ903" s="311"/>
      <c r="AK903" s="311"/>
      <c r="AL903" s="311"/>
      <c r="AM903" s="311"/>
      <c r="AN903" s="311"/>
      <c r="AO903" s="311"/>
      <c r="AP903" s="311"/>
      <c r="AQ903" s="311"/>
      <c r="AR903" s="311"/>
      <c r="AS903" s="311"/>
      <c r="AT903" s="311"/>
      <c r="AU903" s="311"/>
      <c r="AV903" s="311"/>
      <c r="AW903" s="311"/>
      <c r="AX903" s="311"/>
      <c r="AY903" s="311"/>
      <c r="AZ903" s="311"/>
      <c r="BA903" s="311"/>
      <c r="BB903" s="311"/>
      <c r="BC903" s="311"/>
      <c r="BD903" s="311"/>
      <c r="BE903" s="311"/>
      <c r="BF903" s="311"/>
      <c r="BG903" s="311"/>
      <c r="BH903" s="311"/>
    </row>
    <row r="904" spans="6:60">
      <c r="F904" s="317"/>
      <c r="G904" s="311"/>
      <c r="H904" s="311"/>
      <c r="K904" s="317"/>
      <c r="L904" s="317"/>
      <c r="O904" s="311"/>
      <c r="P904" s="311"/>
      <c r="Q904" s="311"/>
      <c r="R904" s="311"/>
      <c r="S904" s="311"/>
      <c r="T904" s="311"/>
      <c r="U904" s="311"/>
      <c r="V904" s="311"/>
      <c r="X904" s="311"/>
      <c r="Y904" s="311"/>
      <c r="Z904" s="311"/>
      <c r="AA904" s="311"/>
      <c r="AB904" s="311"/>
      <c r="AD904" s="311"/>
      <c r="AE904" s="311"/>
      <c r="AF904" s="311"/>
      <c r="AG904" s="311"/>
      <c r="AH904" s="311"/>
      <c r="AI904" s="311"/>
      <c r="AJ904" s="311"/>
      <c r="AK904" s="311"/>
      <c r="AL904" s="311"/>
      <c r="AM904" s="311"/>
      <c r="AN904" s="311"/>
      <c r="AO904" s="311"/>
      <c r="AP904" s="311"/>
      <c r="AQ904" s="311"/>
      <c r="AR904" s="311"/>
      <c r="AS904" s="311"/>
      <c r="AT904" s="311"/>
      <c r="AU904" s="311"/>
      <c r="AV904" s="311"/>
      <c r="AW904" s="311"/>
      <c r="AX904" s="311"/>
      <c r="AY904" s="311"/>
      <c r="AZ904" s="311"/>
      <c r="BA904" s="311"/>
      <c r="BB904" s="311"/>
      <c r="BC904" s="311"/>
      <c r="BD904" s="311"/>
      <c r="BE904" s="311"/>
      <c r="BF904" s="311"/>
      <c r="BG904" s="311"/>
      <c r="BH904" s="311"/>
    </row>
    <row r="905" spans="6:60">
      <c r="F905" s="317"/>
      <c r="G905" s="311"/>
      <c r="H905" s="311"/>
      <c r="K905" s="317"/>
      <c r="L905" s="317"/>
      <c r="O905" s="311"/>
      <c r="P905" s="311"/>
      <c r="Q905" s="311"/>
      <c r="R905" s="311"/>
      <c r="S905" s="311"/>
      <c r="T905" s="311"/>
      <c r="U905" s="311"/>
      <c r="V905" s="311"/>
      <c r="X905" s="311"/>
      <c r="Y905" s="311"/>
      <c r="Z905" s="311"/>
      <c r="AA905" s="311"/>
      <c r="AB905" s="311"/>
      <c r="AD905" s="311"/>
      <c r="AE905" s="311"/>
      <c r="AF905" s="311"/>
      <c r="AG905" s="311"/>
      <c r="AH905" s="311"/>
      <c r="AI905" s="311"/>
      <c r="AJ905" s="311"/>
      <c r="AK905" s="311"/>
      <c r="AL905" s="311"/>
      <c r="AM905" s="311"/>
      <c r="AN905" s="311"/>
      <c r="AO905" s="311"/>
      <c r="AP905" s="311"/>
      <c r="AQ905" s="311"/>
      <c r="AR905" s="311"/>
      <c r="AS905" s="311"/>
      <c r="AT905" s="311"/>
      <c r="AU905" s="311"/>
      <c r="AV905" s="311"/>
      <c r="AW905" s="311"/>
      <c r="AX905" s="311"/>
      <c r="AY905" s="311"/>
      <c r="AZ905" s="311"/>
      <c r="BA905" s="311"/>
      <c r="BB905" s="311"/>
      <c r="BC905" s="311"/>
      <c r="BD905" s="311"/>
      <c r="BE905" s="311"/>
      <c r="BF905" s="311"/>
      <c r="BG905" s="311"/>
      <c r="BH905" s="311"/>
    </row>
    <row r="906" spans="6:60">
      <c r="F906" s="317"/>
      <c r="G906" s="311"/>
      <c r="H906" s="311"/>
      <c r="K906" s="317"/>
      <c r="L906" s="317"/>
      <c r="O906" s="311"/>
      <c r="P906" s="311"/>
      <c r="Q906" s="311"/>
      <c r="R906" s="311"/>
      <c r="S906" s="311"/>
      <c r="T906" s="311"/>
      <c r="U906" s="311"/>
      <c r="V906" s="311"/>
      <c r="X906" s="311"/>
      <c r="Y906" s="311"/>
      <c r="Z906" s="311"/>
      <c r="AA906" s="311"/>
      <c r="AB906" s="311"/>
      <c r="AD906" s="311"/>
      <c r="AE906" s="311"/>
      <c r="AF906" s="311"/>
      <c r="AG906" s="311"/>
      <c r="AH906" s="311"/>
      <c r="AI906" s="311"/>
      <c r="AJ906" s="311"/>
      <c r="AK906" s="311"/>
      <c r="AL906" s="311"/>
      <c r="AM906" s="311"/>
      <c r="AN906" s="311"/>
      <c r="AO906" s="311"/>
      <c r="AP906" s="311"/>
      <c r="AQ906" s="311"/>
      <c r="AR906" s="311"/>
      <c r="AS906" s="311"/>
      <c r="AT906" s="311"/>
      <c r="AU906" s="311"/>
      <c r="AV906" s="311"/>
      <c r="AW906" s="311"/>
      <c r="AX906" s="311"/>
      <c r="AY906" s="311"/>
      <c r="AZ906" s="311"/>
      <c r="BA906" s="311"/>
      <c r="BB906" s="311"/>
      <c r="BC906" s="311"/>
      <c r="BD906" s="311"/>
      <c r="BE906" s="311"/>
      <c r="BF906" s="311"/>
      <c r="BG906" s="311"/>
      <c r="BH906" s="311"/>
    </row>
    <row r="907" spans="6:60">
      <c r="F907" s="317"/>
      <c r="G907" s="311"/>
      <c r="H907" s="311"/>
      <c r="K907" s="317"/>
      <c r="L907" s="317"/>
      <c r="O907" s="311"/>
      <c r="P907" s="311"/>
      <c r="Q907" s="311"/>
      <c r="R907" s="311"/>
      <c r="S907" s="311"/>
      <c r="T907" s="311"/>
      <c r="U907" s="311"/>
      <c r="V907" s="311"/>
      <c r="X907" s="311"/>
      <c r="Y907" s="311"/>
      <c r="Z907" s="311"/>
      <c r="AA907" s="311"/>
      <c r="AB907" s="311"/>
      <c r="AD907" s="311"/>
      <c r="AE907" s="311"/>
      <c r="AF907" s="311"/>
      <c r="AG907" s="311"/>
      <c r="AH907" s="311"/>
      <c r="AI907" s="311"/>
      <c r="AJ907" s="311"/>
      <c r="AK907" s="311"/>
      <c r="AL907" s="311"/>
      <c r="AM907" s="311"/>
      <c r="AN907" s="311"/>
      <c r="AO907" s="311"/>
      <c r="AP907" s="311"/>
      <c r="AQ907" s="311"/>
      <c r="AR907" s="311"/>
      <c r="AS907" s="311"/>
      <c r="AT907" s="311"/>
      <c r="AU907" s="311"/>
      <c r="AV907" s="311"/>
      <c r="AW907" s="311"/>
      <c r="AX907" s="311"/>
      <c r="AY907" s="311"/>
      <c r="AZ907" s="311"/>
      <c r="BA907" s="311"/>
      <c r="BB907" s="311"/>
      <c r="BC907" s="311"/>
      <c r="BD907" s="311"/>
      <c r="BE907" s="311"/>
      <c r="BF907" s="311"/>
      <c r="BG907" s="311"/>
      <c r="BH907" s="311"/>
    </row>
    <row r="908" spans="6:60">
      <c r="F908" s="317"/>
      <c r="G908" s="311"/>
      <c r="H908" s="311"/>
      <c r="K908" s="317"/>
      <c r="L908" s="317"/>
      <c r="O908" s="311"/>
      <c r="P908" s="311"/>
      <c r="Q908" s="311"/>
      <c r="R908" s="311"/>
      <c r="S908" s="311"/>
      <c r="T908" s="311"/>
      <c r="U908" s="311"/>
      <c r="V908" s="311"/>
      <c r="X908" s="311"/>
      <c r="Y908" s="311"/>
      <c r="Z908" s="311"/>
      <c r="AA908" s="311"/>
      <c r="AB908" s="311"/>
      <c r="AD908" s="311"/>
      <c r="AE908" s="311"/>
      <c r="AF908" s="311"/>
      <c r="AG908" s="311"/>
      <c r="AH908" s="311"/>
      <c r="AI908" s="311"/>
      <c r="AJ908" s="311"/>
      <c r="AK908" s="311"/>
      <c r="AL908" s="311"/>
      <c r="AM908" s="311"/>
      <c r="AN908" s="311"/>
      <c r="AO908" s="311"/>
      <c r="AP908" s="311"/>
      <c r="AQ908" s="311"/>
      <c r="AR908" s="311"/>
      <c r="AS908" s="311"/>
      <c r="AT908" s="311"/>
      <c r="AU908" s="311"/>
      <c r="AV908" s="311"/>
      <c r="AW908" s="311"/>
      <c r="AX908" s="311"/>
      <c r="AY908" s="311"/>
      <c r="AZ908" s="311"/>
      <c r="BA908" s="311"/>
      <c r="BB908" s="311"/>
      <c r="BC908" s="311"/>
      <c r="BD908" s="311"/>
      <c r="BE908" s="311"/>
      <c r="BF908" s="311"/>
      <c r="BG908" s="311"/>
      <c r="BH908" s="311"/>
    </row>
    <row r="909" spans="6:60">
      <c r="F909" s="317"/>
      <c r="G909" s="311"/>
      <c r="H909" s="311"/>
      <c r="K909" s="317"/>
      <c r="L909" s="317"/>
      <c r="O909" s="311"/>
      <c r="P909" s="311"/>
      <c r="Q909" s="311"/>
      <c r="R909" s="311"/>
      <c r="S909" s="311"/>
      <c r="T909" s="311"/>
      <c r="U909" s="311"/>
      <c r="V909" s="311"/>
      <c r="X909" s="311"/>
      <c r="Y909" s="311"/>
      <c r="Z909" s="311"/>
      <c r="AA909" s="311"/>
      <c r="AB909" s="311"/>
      <c r="AD909" s="311"/>
      <c r="AE909" s="311"/>
      <c r="AF909" s="311"/>
      <c r="AG909" s="311"/>
      <c r="AH909" s="311"/>
      <c r="AI909" s="311"/>
      <c r="AJ909" s="311"/>
      <c r="AK909" s="311"/>
      <c r="AL909" s="311"/>
      <c r="AM909" s="311"/>
      <c r="AN909" s="311"/>
      <c r="AO909" s="311"/>
      <c r="AP909" s="311"/>
      <c r="AQ909" s="311"/>
      <c r="AR909" s="311"/>
      <c r="AS909" s="311"/>
      <c r="AT909" s="311"/>
      <c r="AU909" s="311"/>
      <c r="AV909" s="311"/>
      <c r="AW909" s="311"/>
      <c r="AX909" s="311"/>
      <c r="AY909" s="311"/>
      <c r="AZ909" s="311"/>
      <c r="BA909" s="311"/>
      <c r="BB909" s="311"/>
      <c r="BC909" s="311"/>
      <c r="BD909" s="311"/>
      <c r="BE909" s="311"/>
      <c r="BF909" s="311"/>
      <c r="BG909" s="311"/>
      <c r="BH909" s="311"/>
    </row>
    <row r="910" spans="6:60">
      <c r="F910" s="317"/>
      <c r="G910" s="311"/>
      <c r="H910" s="311"/>
      <c r="K910" s="317"/>
      <c r="L910" s="317"/>
      <c r="O910" s="311"/>
      <c r="P910" s="311"/>
      <c r="Q910" s="311"/>
      <c r="R910" s="311"/>
      <c r="S910" s="311"/>
      <c r="T910" s="311"/>
      <c r="U910" s="311"/>
      <c r="V910" s="311"/>
      <c r="X910" s="311"/>
      <c r="Y910" s="311"/>
      <c r="Z910" s="311"/>
      <c r="AA910" s="311"/>
      <c r="AB910" s="311"/>
      <c r="AD910" s="311"/>
      <c r="AE910" s="311"/>
      <c r="AF910" s="311"/>
      <c r="AG910" s="311"/>
      <c r="AH910" s="311"/>
      <c r="AI910" s="311"/>
      <c r="AJ910" s="311"/>
      <c r="AK910" s="311"/>
      <c r="AL910" s="311"/>
      <c r="AM910" s="311"/>
      <c r="AN910" s="311"/>
      <c r="AO910" s="311"/>
      <c r="AP910" s="311"/>
      <c r="AQ910" s="311"/>
      <c r="AR910" s="311"/>
      <c r="AS910" s="311"/>
      <c r="AT910" s="311"/>
      <c r="AU910" s="311"/>
      <c r="AV910" s="311"/>
      <c r="AW910" s="311"/>
      <c r="AX910" s="311"/>
      <c r="AY910" s="311"/>
      <c r="AZ910" s="311"/>
      <c r="BA910" s="311"/>
      <c r="BB910" s="311"/>
      <c r="BC910" s="311"/>
      <c r="BD910" s="311"/>
      <c r="BE910" s="311"/>
      <c r="BF910" s="311"/>
      <c r="BG910" s="311"/>
      <c r="BH910" s="311"/>
    </row>
    <row r="911" spans="6:60">
      <c r="F911" s="317"/>
      <c r="G911" s="311"/>
      <c r="H911" s="311"/>
      <c r="K911" s="317"/>
      <c r="L911" s="317"/>
      <c r="O911" s="311"/>
      <c r="P911" s="311"/>
      <c r="Q911" s="311"/>
      <c r="R911" s="311"/>
      <c r="S911" s="311"/>
      <c r="T911" s="311"/>
      <c r="U911" s="311"/>
      <c r="V911" s="311"/>
      <c r="X911" s="311"/>
      <c r="Y911" s="311"/>
      <c r="Z911" s="311"/>
      <c r="AA911" s="311"/>
      <c r="AB911" s="311"/>
      <c r="AD911" s="311"/>
      <c r="AE911" s="311"/>
      <c r="AF911" s="311"/>
      <c r="AG911" s="311"/>
      <c r="AH911" s="311"/>
      <c r="AI911" s="311"/>
      <c r="AJ911" s="311"/>
      <c r="AK911" s="311"/>
      <c r="AL911" s="311"/>
      <c r="AM911" s="311"/>
      <c r="AN911" s="311"/>
      <c r="AO911" s="311"/>
      <c r="AP911" s="311"/>
      <c r="AQ911" s="311"/>
      <c r="AR911" s="311"/>
      <c r="AS911" s="311"/>
      <c r="AT911" s="311"/>
      <c r="AU911" s="311"/>
      <c r="AV911" s="311"/>
      <c r="AW911" s="311"/>
      <c r="AX911" s="311"/>
      <c r="AY911" s="311"/>
      <c r="AZ911" s="311"/>
      <c r="BA911" s="311"/>
      <c r="BB911" s="311"/>
      <c r="BC911" s="311"/>
      <c r="BD911" s="311"/>
      <c r="BE911" s="311"/>
      <c r="BF911" s="311"/>
      <c r="BG911" s="311"/>
      <c r="BH911" s="311"/>
    </row>
    <row r="912" spans="6:60">
      <c r="F912" s="317"/>
      <c r="G912" s="311"/>
      <c r="H912" s="311"/>
      <c r="K912" s="317"/>
      <c r="L912" s="317"/>
      <c r="O912" s="311"/>
      <c r="P912" s="311"/>
      <c r="Q912" s="311"/>
      <c r="R912" s="311"/>
      <c r="S912" s="311"/>
      <c r="T912" s="311"/>
      <c r="U912" s="311"/>
      <c r="V912" s="311"/>
      <c r="X912" s="311"/>
      <c r="Y912" s="311"/>
      <c r="Z912" s="311"/>
      <c r="AA912" s="311"/>
      <c r="AB912" s="311"/>
      <c r="AD912" s="311"/>
      <c r="AE912" s="311"/>
      <c r="AF912" s="311"/>
      <c r="AG912" s="311"/>
      <c r="AH912" s="311"/>
      <c r="AI912" s="311"/>
      <c r="AJ912" s="311"/>
      <c r="AK912" s="311"/>
      <c r="AL912" s="311"/>
      <c r="AM912" s="311"/>
      <c r="AN912" s="311"/>
      <c r="AO912" s="311"/>
      <c r="AP912" s="311"/>
      <c r="AQ912" s="311"/>
      <c r="AR912" s="311"/>
      <c r="AS912" s="311"/>
      <c r="AT912" s="311"/>
      <c r="AU912" s="311"/>
      <c r="AV912" s="311"/>
      <c r="AW912" s="311"/>
      <c r="AX912" s="311"/>
      <c r="AY912" s="311"/>
      <c r="AZ912" s="311"/>
      <c r="BA912" s="311"/>
      <c r="BB912" s="311"/>
      <c r="BC912" s="311"/>
      <c r="BD912" s="311"/>
      <c r="BE912" s="311"/>
      <c r="BF912" s="311"/>
      <c r="BG912" s="311"/>
      <c r="BH912" s="311"/>
    </row>
    <row r="913" spans="6:60">
      <c r="F913" s="317"/>
      <c r="G913" s="311"/>
      <c r="H913" s="311"/>
      <c r="K913" s="317"/>
      <c r="L913" s="317"/>
      <c r="O913" s="311"/>
      <c r="P913" s="311"/>
      <c r="Q913" s="311"/>
      <c r="R913" s="311"/>
      <c r="S913" s="311"/>
      <c r="T913" s="311"/>
      <c r="U913" s="311"/>
      <c r="V913" s="311"/>
      <c r="X913" s="311"/>
      <c r="Y913" s="311"/>
      <c r="Z913" s="311"/>
      <c r="AA913" s="311"/>
      <c r="AB913" s="311"/>
      <c r="AD913" s="311"/>
      <c r="AE913" s="311"/>
      <c r="AF913" s="311"/>
      <c r="AG913" s="311"/>
      <c r="AH913" s="311"/>
      <c r="AI913" s="311"/>
      <c r="AJ913" s="311"/>
      <c r="AK913" s="311"/>
      <c r="AL913" s="311"/>
      <c r="AM913" s="311"/>
      <c r="AN913" s="311"/>
      <c r="AO913" s="311"/>
      <c r="AP913" s="311"/>
      <c r="AQ913" s="311"/>
      <c r="AR913" s="311"/>
      <c r="AS913" s="311"/>
      <c r="AT913" s="311"/>
      <c r="AU913" s="311"/>
      <c r="AV913" s="311"/>
      <c r="AW913" s="311"/>
      <c r="AX913" s="311"/>
      <c r="AY913" s="311"/>
      <c r="AZ913" s="311"/>
      <c r="BA913" s="311"/>
      <c r="BB913" s="311"/>
      <c r="BC913" s="311"/>
      <c r="BD913" s="311"/>
      <c r="BE913" s="311"/>
      <c r="BF913" s="311"/>
      <c r="BG913" s="311"/>
      <c r="BH913" s="311"/>
    </row>
    <row r="914" spans="6:60">
      <c r="F914" s="317"/>
      <c r="G914" s="311"/>
      <c r="H914" s="311"/>
      <c r="K914" s="317"/>
      <c r="L914" s="317"/>
      <c r="O914" s="311"/>
      <c r="P914" s="311"/>
      <c r="Q914" s="311"/>
      <c r="R914" s="311"/>
      <c r="S914" s="311"/>
      <c r="T914" s="311"/>
      <c r="U914" s="311"/>
      <c r="V914" s="311"/>
      <c r="X914" s="311"/>
      <c r="Y914" s="311"/>
      <c r="Z914" s="311"/>
      <c r="AA914" s="311"/>
      <c r="AB914" s="311"/>
      <c r="AD914" s="311"/>
      <c r="AE914" s="311"/>
      <c r="AF914" s="311"/>
      <c r="AG914" s="311"/>
      <c r="AH914" s="311"/>
      <c r="AI914" s="311"/>
      <c r="AJ914" s="311"/>
      <c r="AK914" s="311"/>
      <c r="AL914" s="311"/>
      <c r="AM914" s="311"/>
      <c r="AN914" s="311"/>
      <c r="AO914" s="311"/>
      <c r="AP914" s="311"/>
      <c r="AQ914" s="311"/>
      <c r="AR914" s="311"/>
      <c r="AS914" s="311"/>
      <c r="AT914" s="311"/>
      <c r="AU914" s="311"/>
      <c r="AV914" s="311"/>
      <c r="AW914" s="311"/>
      <c r="AX914" s="311"/>
      <c r="AY914" s="311"/>
      <c r="AZ914" s="311"/>
      <c r="BA914" s="311"/>
      <c r="BB914" s="311"/>
      <c r="BC914" s="311"/>
      <c r="BD914" s="311"/>
      <c r="BE914" s="311"/>
      <c r="BF914" s="311"/>
      <c r="BG914" s="311"/>
      <c r="BH914" s="311"/>
    </row>
    <row r="915" spans="6:60">
      <c r="F915" s="317"/>
      <c r="G915" s="311"/>
      <c r="H915" s="311"/>
      <c r="K915" s="317"/>
      <c r="L915" s="317"/>
      <c r="O915" s="311"/>
      <c r="P915" s="311"/>
      <c r="Q915" s="311"/>
      <c r="R915" s="311"/>
      <c r="S915" s="311"/>
      <c r="T915" s="311"/>
      <c r="U915" s="311"/>
      <c r="V915" s="311"/>
      <c r="X915" s="311"/>
      <c r="Y915" s="311"/>
      <c r="Z915" s="311"/>
      <c r="AA915" s="311"/>
      <c r="AB915" s="311"/>
      <c r="AD915" s="311"/>
      <c r="AE915" s="311"/>
      <c r="AF915" s="311"/>
      <c r="AG915" s="311"/>
      <c r="AH915" s="311"/>
      <c r="AI915" s="311"/>
      <c r="AJ915" s="311"/>
      <c r="AK915" s="311"/>
      <c r="AL915" s="311"/>
      <c r="AM915" s="311"/>
      <c r="AN915" s="311"/>
      <c r="AO915" s="311"/>
      <c r="AP915" s="311"/>
      <c r="AQ915" s="311"/>
      <c r="AR915" s="311"/>
      <c r="AS915" s="311"/>
      <c r="AT915" s="311"/>
      <c r="AU915" s="311"/>
      <c r="AV915" s="311"/>
      <c r="AW915" s="311"/>
      <c r="AX915" s="311"/>
      <c r="AY915" s="311"/>
      <c r="AZ915" s="311"/>
      <c r="BA915" s="311"/>
      <c r="BB915" s="311"/>
      <c r="BC915" s="311"/>
      <c r="BD915" s="311"/>
      <c r="BE915" s="311"/>
      <c r="BF915" s="311"/>
      <c r="BG915" s="311"/>
      <c r="BH915" s="311"/>
    </row>
    <row r="916" spans="6:60">
      <c r="F916" s="317"/>
      <c r="G916" s="311"/>
      <c r="H916" s="311"/>
      <c r="K916" s="317"/>
      <c r="L916" s="317"/>
      <c r="O916" s="311"/>
      <c r="P916" s="311"/>
      <c r="Q916" s="311"/>
      <c r="R916" s="311"/>
      <c r="S916" s="311"/>
      <c r="T916" s="311"/>
      <c r="U916" s="311"/>
      <c r="V916" s="311"/>
      <c r="X916" s="311"/>
      <c r="Y916" s="311"/>
      <c r="Z916" s="311"/>
      <c r="AA916" s="311"/>
      <c r="AB916" s="311"/>
      <c r="AD916" s="311"/>
      <c r="AE916" s="311"/>
      <c r="AF916" s="311"/>
      <c r="AG916" s="311"/>
      <c r="AH916" s="311"/>
      <c r="AI916" s="311"/>
      <c r="AJ916" s="311"/>
      <c r="AK916" s="311"/>
      <c r="AL916" s="311"/>
      <c r="AM916" s="311"/>
      <c r="AN916" s="311"/>
      <c r="AO916" s="311"/>
      <c r="AP916" s="311"/>
      <c r="AQ916" s="311"/>
      <c r="AR916" s="311"/>
      <c r="AS916" s="311"/>
      <c r="AT916" s="311"/>
      <c r="AU916" s="311"/>
      <c r="AV916" s="311"/>
      <c r="AW916" s="311"/>
      <c r="AX916" s="311"/>
      <c r="AY916" s="311"/>
      <c r="AZ916" s="311"/>
      <c r="BA916" s="311"/>
      <c r="BB916" s="311"/>
      <c r="BC916" s="311"/>
      <c r="BD916" s="311"/>
      <c r="BE916" s="311"/>
      <c r="BF916" s="311"/>
      <c r="BG916" s="311"/>
      <c r="BH916" s="311"/>
    </row>
    <row r="917" spans="6:60">
      <c r="F917" s="317"/>
      <c r="G917" s="311"/>
      <c r="H917" s="311"/>
      <c r="K917" s="317"/>
      <c r="L917" s="317"/>
      <c r="O917" s="311"/>
      <c r="P917" s="311"/>
      <c r="Q917" s="311"/>
      <c r="R917" s="311"/>
      <c r="S917" s="311"/>
      <c r="T917" s="311"/>
      <c r="U917" s="311"/>
      <c r="V917" s="311"/>
      <c r="X917" s="311"/>
      <c r="Y917" s="311"/>
      <c r="Z917" s="311"/>
      <c r="AA917" s="311"/>
      <c r="AB917" s="311"/>
      <c r="AD917" s="311"/>
      <c r="AE917" s="311"/>
      <c r="AF917" s="311"/>
      <c r="AG917" s="311"/>
      <c r="AH917" s="311"/>
      <c r="AI917" s="311"/>
      <c r="AJ917" s="311"/>
      <c r="AK917" s="311"/>
      <c r="AL917" s="311"/>
      <c r="AM917" s="311"/>
      <c r="AN917" s="311"/>
      <c r="AO917" s="311"/>
      <c r="AP917" s="311"/>
      <c r="AQ917" s="311"/>
      <c r="AR917" s="311"/>
      <c r="AS917" s="311"/>
      <c r="AT917" s="311"/>
      <c r="AU917" s="311"/>
      <c r="AV917" s="311"/>
      <c r="AW917" s="311"/>
      <c r="AX917" s="311"/>
      <c r="AY917" s="311"/>
      <c r="AZ917" s="311"/>
      <c r="BA917" s="311"/>
      <c r="BB917" s="311"/>
      <c r="BC917" s="311"/>
      <c r="BD917" s="311"/>
      <c r="BE917" s="311"/>
      <c r="BF917" s="311"/>
      <c r="BG917" s="311"/>
      <c r="BH917" s="311"/>
    </row>
    <row r="918" spans="6:60">
      <c r="F918" s="317"/>
      <c r="G918" s="311"/>
      <c r="H918" s="311"/>
      <c r="K918" s="317"/>
      <c r="L918" s="317"/>
      <c r="O918" s="311"/>
      <c r="P918" s="311"/>
      <c r="Q918" s="311"/>
      <c r="R918" s="311"/>
      <c r="S918" s="311"/>
      <c r="T918" s="311"/>
      <c r="U918" s="311"/>
      <c r="V918" s="311"/>
      <c r="X918" s="311"/>
      <c r="Y918" s="311"/>
      <c r="Z918" s="311"/>
      <c r="AA918" s="311"/>
      <c r="AB918" s="311"/>
      <c r="AD918" s="311"/>
      <c r="AE918" s="311"/>
      <c r="AF918" s="311"/>
      <c r="AG918" s="311"/>
      <c r="AH918" s="311"/>
      <c r="AI918" s="311"/>
      <c r="AJ918" s="311"/>
      <c r="AK918" s="311"/>
      <c r="AL918" s="311"/>
      <c r="AM918" s="311"/>
      <c r="AN918" s="311"/>
      <c r="AO918" s="311"/>
      <c r="AP918" s="311"/>
      <c r="AQ918" s="311"/>
      <c r="AR918" s="311"/>
      <c r="AS918" s="311"/>
      <c r="AT918" s="311"/>
      <c r="AU918" s="311"/>
      <c r="AV918" s="311"/>
      <c r="AW918" s="311"/>
      <c r="AX918" s="311"/>
      <c r="AY918" s="311"/>
      <c r="AZ918" s="311"/>
      <c r="BA918" s="311"/>
      <c r="BB918" s="311"/>
      <c r="BC918" s="311"/>
      <c r="BD918" s="311"/>
      <c r="BE918" s="311"/>
      <c r="BF918" s="311"/>
      <c r="BG918" s="311"/>
      <c r="BH918" s="311"/>
    </row>
    <row r="919" spans="6:60">
      <c r="F919" s="317"/>
      <c r="G919" s="311"/>
      <c r="H919" s="311"/>
      <c r="K919" s="317"/>
      <c r="L919" s="317"/>
      <c r="O919" s="311"/>
      <c r="P919" s="311"/>
      <c r="Q919" s="311"/>
      <c r="R919" s="311"/>
      <c r="S919" s="311"/>
      <c r="T919" s="311"/>
      <c r="U919" s="311"/>
      <c r="V919" s="311"/>
      <c r="X919" s="311"/>
      <c r="Y919" s="311"/>
      <c r="Z919" s="311"/>
      <c r="AA919" s="311"/>
      <c r="AB919" s="311"/>
      <c r="AD919" s="311"/>
      <c r="AE919" s="311"/>
      <c r="AF919" s="311"/>
      <c r="AG919" s="311"/>
      <c r="AH919" s="311"/>
      <c r="AI919" s="311"/>
      <c r="AJ919" s="311"/>
      <c r="AK919" s="311"/>
      <c r="AL919" s="311"/>
      <c r="AM919" s="311"/>
      <c r="AN919" s="311"/>
      <c r="AO919" s="311"/>
      <c r="AP919" s="311"/>
      <c r="AQ919" s="311"/>
      <c r="AR919" s="311"/>
      <c r="AS919" s="311"/>
      <c r="AT919" s="311"/>
      <c r="AU919" s="311"/>
      <c r="AV919" s="311"/>
      <c r="AW919" s="311"/>
      <c r="AX919" s="311"/>
      <c r="AY919" s="311"/>
      <c r="AZ919" s="311"/>
      <c r="BA919" s="311"/>
      <c r="BB919" s="311"/>
      <c r="BC919" s="311"/>
      <c r="BD919" s="311"/>
      <c r="BE919" s="311"/>
      <c r="BF919" s="311"/>
      <c r="BG919" s="311"/>
      <c r="BH919" s="311"/>
    </row>
    <row r="920" spans="6:60">
      <c r="F920" s="317"/>
      <c r="G920" s="311"/>
      <c r="H920" s="311"/>
      <c r="K920" s="317"/>
      <c r="L920" s="317"/>
      <c r="O920" s="311"/>
      <c r="P920" s="311"/>
      <c r="Q920" s="311"/>
      <c r="R920" s="311"/>
      <c r="S920" s="311"/>
      <c r="T920" s="311"/>
      <c r="U920" s="311"/>
      <c r="V920" s="311"/>
      <c r="X920" s="311"/>
      <c r="Y920" s="311"/>
      <c r="Z920" s="311"/>
      <c r="AA920" s="311"/>
      <c r="AB920" s="311"/>
      <c r="AD920" s="311"/>
      <c r="AE920" s="311"/>
      <c r="AF920" s="311"/>
      <c r="AG920" s="311"/>
      <c r="AH920" s="311"/>
      <c r="AI920" s="311"/>
      <c r="AJ920" s="311"/>
      <c r="AK920" s="311"/>
      <c r="AL920" s="311"/>
      <c r="AM920" s="311"/>
      <c r="AN920" s="311"/>
      <c r="AO920" s="311"/>
      <c r="AP920" s="311"/>
      <c r="AQ920" s="311"/>
      <c r="AR920" s="311"/>
      <c r="AS920" s="311"/>
      <c r="AT920" s="311"/>
      <c r="AU920" s="311"/>
      <c r="AV920" s="311"/>
      <c r="AW920" s="311"/>
      <c r="AX920" s="311"/>
      <c r="AY920" s="311"/>
      <c r="AZ920" s="311"/>
      <c r="BA920" s="311"/>
      <c r="BB920" s="311"/>
      <c r="BC920" s="311"/>
      <c r="BD920" s="311"/>
      <c r="BE920" s="311"/>
      <c r="BF920" s="311"/>
      <c r="BG920" s="311"/>
      <c r="BH920" s="311"/>
    </row>
    <row r="921" spans="6:60">
      <c r="F921" s="317"/>
      <c r="G921" s="311"/>
      <c r="H921" s="311"/>
      <c r="K921" s="317"/>
      <c r="L921" s="317"/>
      <c r="O921" s="311"/>
      <c r="P921" s="311"/>
      <c r="Q921" s="311"/>
      <c r="R921" s="311"/>
      <c r="S921" s="311"/>
      <c r="T921" s="311"/>
      <c r="U921" s="311"/>
      <c r="V921" s="311"/>
      <c r="X921" s="311"/>
      <c r="Y921" s="311"/>
      <c r="Z921" s="311"/>
      <c r="AA921" s="311"/>
      <c r="AB921" s="311"/>
      <c r="AD921" s="311"/>
      <c r="AE921" s="311"/>
      <c r="AF921" s="311"/>
      <c r="AG921" s="311"/>
      <c r="AH921" s="311"/>
      <c r="AI921" s="311"/>
      <c r="AJ921" s="311"/>
      <c r="AK921" s="311"/>
      <c r="AL921" s="311"/>
      <c r="AM921" s="311"/>
      <c r="AN921" s="311"/>
      <c r="AO921" s="311"/>
      <c r="AP921" s="311"/>
      <c r="AQ921" s="311"/>
      <c r="AR921" s="311"/>
      <c r="AS921" s="311"/>
      <c r="AT921" s="311"/>
      <c r="AU921" s="311"/>
      <c r="AV921" s="311"/>
      <c r="AW921" s="311"/>
      <c r="AX921" s="311"/>
      <c r="AY921" s="311"/>
      <c r="AZ921" s="311"/>
      <c r="BA921" s="311"/>
      <c r="BB921" s="311"/>
      <c r="BC921" s="311"/>
      <c r="BD921" s="311"/>
      <c r="BE921" s="311"/>
      <c r="BF921" s="311"/>
      <c r="BG921" s="311"/>
      <c r="BH921" s="311"/>
    </row>
    <row r="922" spans="6:60">
      <c r="F922" s="317"/>
      <c r="G922" s="311"/>
      <c r="H922" s="311"/>
      <c r="K922" s="317"/>
      <c r="L922" s="317"/>
      <c r="O922" s="311"/>
      <c r="P922" s="311"/>
      <c r="Q922" s="311"/>
      <c r="R922" s="311"/>
      <c r="S922" s="311"/>
      <c r="T922" s="311"/>
      <c r="U922" s="311"/>
      <c r="V922" s="311"/>
      <c r="X922" s="311"/>
      <c r="Y922" s="311"/>
      <c r="Z922" s="311"/>
      <c r="AA922" s="311"/>
      <c r="AB922" s="311"/>
      <c r="AD922" s="311"/>
      <c r="AE922" s="311"/>
      <c r="AF922" s="311"/>
      <c r="AG922" s="311"/>
      <c r="AH922" s="311"/>
      <c r="AI922" s="311"/>
      <c r="AJ922" s="311"/>
      <c r="AK922" s="311"/>
      <c r="AL922" s="311"/>
      <c r="AM922" s="311"/>
      <c r="AN922" s="311"/>
      <c r="AO922" s="311"/>
      <c r="AP922" s="311"/>
      <c r="AQ922" s="311"/>
      <c r="AR922" s="311"/>
      <c r="AS922" s="311"/>
      <c r="AT922" s="311"/>
      <c r="AU922" s="311"/>
      <c r="AV922" s="311"/>
      <c r="AW922" s="311"/>
      <c r="AX922" s="311"/>
      <c r="AY922" s="311"/>
      <c r="AZ922" s="311"/>
      <c r="BA922" s="311"/>
      <c r="BB922" s="311"/>
      <c r="BC922" s="311"/>
      <c r="BD922" s="311"/>
      <c r="BE922" s="311"/>
      <c r="BF922" s="311"/>
      <c r="BG922" s="311"/>
      <c r="BH922" s="311"/>
    </row>
    <row r="923" spans="6:60">
      <c r="F923" s="317"/>
      <c r="G923" s="311"/>
      <c r="H923" s="311"/>
      <c r="K923" s="317"/>
      <c r="L923" s="317"/>
      <c r="O923" s="311"/>
      <c r="P923" s="311"/>
      <c r="Q923" s="311"/>
      <c r="R923" s="311"/>
      <c r="S923" s="311"/>
      <c r="T923" s="311"/>
      <c r="U923" s="311"/>
      <c r="V923" s="311"/>
      <c r="X923" s="311"/>
      <c r="Y923" s="311"/>
      <c r="Z923" s="311"/>
      <c r="AA923" s="311"/>
      <c r="AB923" s="311"/>
      <c r="AD923" s="311"/>
      <c r="AE923" s="311"/>
      <c r="AF923" s="311"/>
      <c r="AG923" s="311"/>
      <c r="AH923" s="311"/>
      <c r="AI923" s="311"/>
      <c r="AJ923" s="311"/>
      <c r="AK923" s="311"/>
      <c r="AL923" s="311"/>
      <c r="AM923" s="311"/>
      <c r="AN923" s="311"/>
      <c r="AO923" s="311"/>
      <c r="AP923" s="311"/>
      <c r="AQ923" s="311"/>
      <c r="AR923" s="311"/>
      <c r="AS923" s="311"/>
      <c r="AT923" s="311"/>
      <c r="AU923" s="311"/>
      <c r="AV923" s="311"/>
      <c r="AW923" s="311"/>
      <c r="AX923" s="311"/>
      <c r="AY923" s="311"/>
      <c r="AZ923" s="311"/>
      <c r="BA923" s="311"/>
      <c r="BB923" s="311"/>
      <c r="BC923" s="311"/>
      <c r="BD923" s="311"/>
      <c r="BE923" s="311"/>
      <c r="BF923" s="311"/>
      <c r="BG923" s="311"/>
      <c r="BH923" s="311"/>
    </row>
    <row r="924" spans="6:60">
      <c r="F924" s="317"/>
      <c r="G924" s="311"/>
      <c r="H924" s="311"/>
      <c r="K924" s="317"/>
      <c r="L924" s="317"/>
      <c r="O924" s="311"/>
      <c r="P924" s="311"/>
      <c r="Q924" s="311"/>
      <c r="R924" s="311"/>
      <c r="S924" s="311"/>
      <c r="T924" s="311"/>
      <c r="U924" s="311"/>
      <c r="V924" s="311"/>
      <c r="X924" s="311"/>
      <c r="Y924" s="311"/>
      <c r="Z924" s="311"/>
      <c r="AA924" s="311"/>
      <c r="AB924" s="311"/>
      <c r="AD924" s="311"/>
      <c r="AE924" s="311"/>
      <c r="AF924" s="311"/>
      <c r="AG924" s="311"/>
      <c r="AH924" s="311"/>
      <c r="AI924" s="311"/>
      <c r="AJ924" s="311"/>
      <c r="AK924" s="311"/>
      <c r="AL924" s="311"/>
      <c r="AM924" s="311"/>
      <c r="AN924" s="311"/>
      <c r="AO924" s="311"/>
      <c r="AP924" s="311"/>
      <c r="AQ924" s="311"/>
      <c r="AR924" s="311"/>
      <c r="AS924" s="311"/>
      <c r="AT924" s="311"/>
      <c r="AU924" s="311"/>
      <c r="AV924" s="311"/>
      <c r="AW924" s="311"/>
      <c r="AX924" s="311"/>
      <c r="AY924" s="311"/>
      <c r="AZ924" s="311"/>
      <c r="BA924" s="311"/>
      <c r="BB924" s="311"/>
      <c r="BC924" s="311"/>
      <c r="BD924" s="311"/>
      <c r="BE924" s="311"/>
      <c r="BF924" s="311"/>
      <c r="BG924" s="311"/>
      <c r="BH924" s="311"/>
    </row>
    <row r="925" spans="6:60">
      <c r="F925" s="317"/>
      <c r="G925" s="311"/>
      <c r="H925" s="311"/>
      <c r="K925" s="317"/>
      <c r="L925" s="317"/>
      <c r="O925" s="311"/>
      <c r="P925" s="311"/>
      <c r="Q925" s="311"/>
      <c r="R925" s="311"/>
      <c r="S925" s="311"/>
      <c r="T925" s="311"/>
      <c r="U925" s="311"/>
      <c r="V925" s="311"/>
      <c r="X925" s="311"/>
      <c r="Y925" s="311"/>
      <c r="Z925" s="311"/>
      <c r="AA925" s="311"/>
      <c r="AB925" s="311"/>
      <c r="AD925" s="311"/>
      <c r="AE925" s="311"/>
      <c r="AF925" s="311"/>
      <c r="AG925" s="311"/>
      <c r="AH925" s="311"/>
      <c r="AI925" s="311"/>
      <c r="AJ925" s="311"/>
      <c r="AK925" s="311"/>
      <c r="AL925" s="311"/>
      <c r="AM925" s="311"/>
      <c r="AN925" s="311"/>
      <c r="AO925" s="311"/>
      <c r="AP925" s="311"/>
      <c r="AQ925" s="311"/>
      <c r="AR925" s="311"/>
      <c r="AS925" s="311"/>
      <c r="AT925" s="311"/>
      <c r="AU925" s="311"/>
      <c r="AV925" s="311"/>
      <c r="AW925" s="311"/>
      <c r="AX925" s="311"/>
      <c r="AY925" s="311"/>
      <c r="AZ925" s="311"/>
      <c r="BA925" s="311"/>
      <c r="BB925" s="311"/>
      <c r="BC925" s="311"/>
      <c r="BD925" s="311"/>
      <c r="BE925" s="311"/>
      <c r="BF925" s="311"/>
      <c r="BG925" s="311"/>
      <c r="BH925" s="311"/>
    </row>
    <row r="926" spans="6:60">
      <c r="F926" s="317"/>
      <c r="G926" s="311"/>
      <c r="H926" s="311"/>
      <c r="K926" s="317"/>
      <c r="L926" s="317"/>
      <c r="O926" s="311"/>
      <c r="P926" s="311"/>
      <c r="Q926" s="311"/>
      <c r="R926" s="311"/>
      <c r="S926" s="311"/>
      <c r="T926" s="311"/>
      <c r="U926" s="311"/>
      <c r="V926" s="311"/>
      <c r="X926" s="311"/>
      <c r="Y926" s="311"/>
      <c r="Z926" s="311"/>
      <c r="AA926" s="311"/>
      <c r="AB926" s="311"/>
      <c r="AD926" s="311"/>
      <c r="AE926" s="311"/>
      <c r="AF926" s="311"/>
      <c r="AG926" s="311"/>
      <c r="AH926" s="311"/>
      <c r="AI926" s="311"/>
      <c r="AJ926" s="311"/>
      <c r="AK926" s="311"/>
      <c r="AL926" s="311"/>
      <c r="AM926" s="311"/>
      <c r="AN926" s="311"/>
      <c r="AO926" s="311"/>
      <c r="AP926" s="311"/>
      <c r="AQ926" s="311"/>
      <c r="AR926" s="311"/>
      <c r="AS926" s="311"/>
      <c r="AT926" s="311"/>
      <c r="AU926" s="311"/>
      <c r="AV926" s="311"/>
      <c r="AW926" s="311"/>
      <c r="AX926" s="311"/>
      <c r="AY926" s="311"/>
      <c r="AZ926" s="311"/>
      <c r="BA926" s="311"/>
      <c r="BB926" s="311"/>
      <c r="BC926" s="311"/>
      <c r="BD926" s="311"/>
      <c r="BE926" s="311"/>
      <c r="BF926" s="311"/>
      <c r="BG926" s="311"/>
      <c r="BH926" s="311"/>
    </row>
    <row r="927" spans="6:60">
      <c r="F927" s="317"/>
      <c r="G927" s="311"/>
      <c r="H927" s="311"/>
      <c r="K927" s="317"/>
      <c r="L927" s="317"/>
      <c r="O927" s="311"/>
      <c r="P927" s="311"/>
      <c r="Q927" s="311"/>
      <c r="R927" s="311"/>
      <c r="S927" s="311"/>
      <c r="T927" s="311"/>
      <c r="U927" s="311"/>
      <c r="V927" s="311"/>
      <c r="X927" s="311"/>
      <c r="Y927" s="311"/>
      <c r="Z927" s="311"/>
      <c r="AA927" s="311"/>
      <c r="AB927" s="311"/>
      <c r="AD927" s="311"/>
      <c r="AE927" s="311"/>
      <c r="AF927" s="311"/>
      <c r="AG927" s="311"/>
      <c r="AH927" s="311"/>
      <c r="AI927" s="311"/>
      <c r="AJ927" s="311"/>
      <c r="AK927" s="311"/>
      <c r="AL927" s="311"/>
      <c r="AM927" s="311"/>
      <c r="AN927" s="311"/>
      <c r="AO927" s="311"/>
      <c r="AP927" s="311"/>
      <c r="AQ927" s="311"/>
      <c r="AR927" s="311"/>
      <c r="AS927" s="311"/>
      <c r="AT927" s="311"/>
      <c r="AU927" s="311"/>
      <c r="AV927" s="311"/>
      <c r="AW927" s="311"/>
      <c r="AX927" s="311"/>
      <c r="AY927" s="311"/>
      <c r="AZ927" s="311"/>
      <c r="BA927" s="311"/>
      <c r="BB927" s="311"/>
      <c r="BC927" s="311"/>
      <c r="BD927" s="311"/>
      <c r="BE927" s="311"/>
      <c r="BF927" s="311"/>
      <c r="BG927" s="311"/>
      <c r="BH927" s="311"/>
    </row>
    <row r="928" spans="6:60">
      <c r="F928" s="317"/>
      <c r="G928" s="311"/>
      <c r="H928" s="311"/>
      <c r="K928" s="317"/>
      <c r="L928" s="317"/>
      <c r="O928" s="311"/>
      <c r="P928" s="311"/>
      <c r="Q928" s="311"/>
      <c r="R928" s="311"/>
      <c r="S928" s="311"/>
      <c r="T928" s="311"/>
      <c r="U928" s="311"/>
      <c r="V928" s="311"/>
      <c r="X928" s="311"/>
      <c r="Y928" s="311"/>
      <c r="Z928" s="311"/>
      <c r="AA928" s="311"/>
      <c r="AB928" s="311"/>
      <c r="AD928" s="311"/>
      <c r="AE928" s="311"/>
      <c r="AF928" s="311"/>
      <c r="AG928" s="311"/>
      <c r="AH928" s="311"/>
      <c r="AI928" s="311"/>
      <c r="AJ928" s="311"/>
      <c r="AK928" s="311"/>
      <c r="AL928" s="311"/>
      <c r="AM928" s="311"/>
      <c r="AN928" s="311"/>
      <c r="AO928" s="311"/>
      <c r="AP928" s="311"/>
      <c r="AQ928" s="311"/>
      <c r="AR928" s="311"/>
      <c r="AS928" s="311"/>
      <c r="AT928" s="311"/>
      <c r="AU928" s="311"/>
      <c r="AV928" s="311"/>
      <c r="AW928" s="311"/>
      <c r="AX928" s="311"/>
      <c r="AY928" s="311"/>
      <c r="AZ928" s="311"/>
      <c r="BA928" s="311"/>
      <c r="BB928" s="311"/>
      <c r="BC928" s="311"/>
      <c r="BD928" s="311"/>
      <c r="BE928" s="311"/>
      <c r="BF928" s="311"/>
      <c r="BG928" s="311"/>
      <c r="BH928" s="311"/>
    </row>
    <row r="929" spans="6:60">
      <c r="F929" s="317"/>
      <c r="G929" s="311"/>
      <c r="H929" s="311"/>
      <c r="K929" s="317"/>
      <c r="L929" s="317"/>
      <c r="O929" s="311"/>
      <c r="P929" s="311"/>
      <c r="Q929" s="311"/>
      <c r="R929" s="311"/>
      <c r="S929" s="311"/>
      <c r="T929" s="311"/>
      <c r="U929" s="311"/>
      <c r="V929" s="311"/>
      <c r="X929" s="311"/>
      <c r="Y929" s="311"/>
      <c r="Z929" s="311"/>
      <c r="AA929" s="311"/>
      <c r="AB929" s="311"/>
      <c r="AD929" s="311"/>
      <c r="AE929" s="311"/>
      <c r="AF929" s="311"/>
      <c r="AG929" s="311"/>
      <c r="AH929" s="311"/>
      <c r="AI929" s="311"/>
      <c r="AJ929" s="311"/>
      <c r="AK929" s="311"/>
      <c r="AL929" s="311"/>
      <c r="AM929" s="311"/>
      <c r="AN929" s="311"/>
      <c r="AO929" s="311"/>
      <c r="AP929" s="311"/>
      <c r="AQ929" s="311"/>
      <c r="AR929" s="311"/>
      <c r="AS929" s="311"/>
      <c r="AT929" s="311"/>
      <c r="AU929" s="311"/>
      <c r="AV929" s="311"/>
      <c r="AW929" s="311"/>
      <c r="AX929" s="311"/>
      <c r="AY929" s="311"/>
      <c r="AZ929" s="311"/>
      <c r="BA929" s="311"/>
      <c r="BB929" s="311"/>
      <c r="BC929" s="311"/>
      <c r="BD929" s="311"/>
      <c r="BE929" s="311"/>
      <c r="BF929" s="311"/>
      <c r="BG929" s="311"/>
      <c r="BH929" s="311"/>
    </row>
    <row r="930" spans="6:60">
      <c r="F930" s="317"/>
      <c r="G930" s="311"/>
      <c r="H930" s="311"/>
      <c r="K930" s="317"/>
      <c r="L930" s="317"/>
      <c r="O930" s="311"/>
      <c r="P930" s="311"/>
      <c r="Q930" s="311"/>
      <c r="R930" s="311"/>
      <c r="S930" s="311"/>
      <c r="T930" s="311"/>
      <c r="U930" s="311"/>
      <c r="V930" s="311"/>
      <c r="X930" s="311"/>
      <c r="Y930" s="311"/>
      <c r="Z930" s="311"/>
      <c r="AA930" s="311"/>
      <c r="AB930" s="311"/>
      <c r="AD930" s="311"/>
      <c r="AE930" s="311"/>
      <c r="AF930" s="311"/>
      <c r="AG930" s="311"/>
      <c r="AH930" s="311"/>
      <c r="AI930" s="311"/>
      <c r="AJ930" s="311"/>
      <c r="AK930" s="311"/>
      <c r="AL930" s="311"/>
      <c r="AM930" s="311"/>
      <c r="AN930" s="311"/>
      <c r="AO930" s="311"/>
      <c r="AP930" s="311"/>
      <c r="AQ930" s="311"/>
      <c r="AR930" s="311"/>
      <c r="AS930" s="311"/>
      <c r="AT930" s="311"/>
      <c r="AU930" s="311"/>
      <c r="AV930" s="311"/>
      <c r="AW930" s="311"/>
      <c r="AX930" s="311"/>
      <c r="AY930" s="311"/>
      <c r="AZ930" s="311"/>
      <c r="BA930" s="311"/>
      <c r="BB930" s="311"/>
      <c r="BC930" s="311"/>
      <c r="BD930" s="311"/>
      <c r="BE930" s="311"/>
      <c r="BF930" s="311"/>
      <c r="BG930" s="311"/>
      <c r="BH930" s="311"/>
    </row>
    <row r="931" spans="6:60">
      <c r="F931" s="317"/>
      <c r="G931" s="311"/>
      <c r="H931" s="311"/>
      <c r="K931" s="317"/>
      <c r="L931" s="317"/>
      <c r="O931" s="311"/>
      <c r="P931" s="311"/>
      <c r="Q931" s="311"/>
      <c r="R931" s="311"/>
      <c r="S931" s="311"/>
      <c r="T931" s="311"/>
      <c r="U931" s="311"/>
      <c r="V931" s="311"/>
      <c r="X931" s="311"/>
      <c r="Y931" s="311"/>
      <c r="Z931" s="311"/>
      <c r="AA931" s="311"/>
      <c r="AB931" s="311"/>
      <c r="AD931" s="311"/>
      <c r="AE931" s="311"/>
      <c r="AF931" s="311"/>
      <c r="AG931" s="311"/>
      <c r="AH931" s="311"/>
      <c r="AI931" s="311"/>
      <c r="AJ931" s="311"/>
      <c r="AK931" s="311"/>
      <c r="AL931" s="311"/>
      <c r="AM931" s="311"/>
      <c r="AN931" s="311"/>
      <c r="AO931" s="311"/>
      <c r="AP931" s="311"/>
      <c r="AQ931" s="311"/>
      <c r="AR931" s="311"/>
      <c r="AS931" s="311"/>
      <c r="AT931" s="311"/>
      <c r="AU931" s="311"/>
      <c r="AV931" s="311"/>
      <c r="AW931" s="311"/>
      <c r="AX931" s="311"/>
      <c r="AY931" s="311"/>
      <c r="AZ931" s="311"/>
      <c r="BA931" s="311"/>
      <c r="BB931" s="311"/>
      <c r="BC931" s="311"/>
      <c r="BD931" s="311"/>
      <c r="BE931" s="311"/>
      <c r="BF931" s="311"/>
      <c r="BG931" s="311"/>
      <c r="BH931" s="311"/>
    </row>
    <row r="932" spans="6:60">
      <c r="F932" s="317"/>
      <c r="G932" s="311"/>
      <c r="H932" s="311"/>
      <c r="K932" s="317"/>
      <c r="L932" s="317"/>
      <c r="O932" s="311"/>
      <c r="P932" s="311"/>
      <c r="Q932" s="311"/>
      <c r="R932" s="311"/>
      <c r="S932" s="311"/>
      <c r="T932" s="311"/>
      <c r="U932" s="311"/>
      <c r="V932" s="311"/>
      <c r="X932" s="311"/>
      <c r="Y932" s="311"/>
      <c r="Z932" s="311"/>
      <c r="AA932" s="311"/>
      <c r="AB932" s="311"/>
      <c r="AD932" s="311"/>
      <c r="AE932" s="311"/>
      <c r="AF932" s="311"/>
      <c r="AG932" s="311"/>
      <c r="AH932" s="311"/>
      <c r="AI932" s="311"/>
      <c r="AJ932" s="311"/>
      <c r="AK932" s="311"/>
      <c r="AL932" s="311"/>
      <c r="AM932" s="311"/>
      <c r="AN932" s="311"/>
      <c r="AO932" s="311"/>
      <c r="AP932" s="311"/>
      <c r="AQ932" s="311"/>
      <c r="AR932" s="311"/>
      <c r="AS932" s="311"/>
      <c r="AT932" s="311"/>
      <c r="AU932" s="311"/>
      <c r="AV932" s="311"/>
      <c r="AW932" s="311"/>
      <c r="AX932" s="311"/>
      <c r="AY932" s="311"/>
      <c r="AZ932" s="311"/>
      <c r="BA932" s="311"/>
      <c r="BB932" s="311"/>
      <c r="BC932" s="311"/>
      <c r="BD932" s="311"/>
      <c r="BE932" s="311"/>
      <c r="BF932" s="311"/>
      <c r="BG932" s="311"/>
      <c r="BH932" s="311"/>
    </row>
    <row r="933" spans="6:60">
      <c r="F933" s="317"/>
      <c r="G933" s="311"/>
      <c r="H933" s="311"/>
      <c r="K933" s="317"/>
      <c r="L933" s="317"/>
      <c r="O933" s="311"/>
      <c r="P933" s="311"/>
      <c r="Q933" s="311"/>
      <c r="R933" s="311"/>
      <c r="S933" s="311"/>
      <c r="T933" s="311"/>
      <c r="U933" s="311"/>
      <c r="V933" s="311"/>
      <c r="X933" s="311"/>
      <c r="Y933" s="311"/>
      <c r="Z933" s="311"/>
      <c r="AA933" s="311"/>
      <c r="AB933" s="311"/>
      <c r="AD933" s="311"/>
      <c r="AE933" s="311"/>
      <c r="AF933" s="311"/>
      <c r="AG933" s="311"/>
      <c r="AH933" s="311"/>
      <c r="AI933" s="311"/>
      <c r="AJ933" s="311"/>
      <c r="AK933" s="311"/>
      <c r="AL933" s="311"/>
      <c r="AM933" s="311"/>
      <c r="AN933" s="311"/>
      <c r="AO933" s="311"/>
      <c r="AP933" s="311"/>
      <c r="AQ933" s="311"/>
      <c r="AR933" s="311"/>
      <c r="AS933" s="311"/>
      <c r="AT933" s="311"/>
      <c r="AU933" s="311"/>
      <c r="AV933" s="311"/>
      <c r="AW933" s="311"/>
      <c r="AX933" s="311"/>
      <c r="AY933" s="311"/>
      <c r="AZ933" s="311"/>
      <c r="BA933" s="311"/>
      <c r="BB933" s="311"/>
      <c r="BC933" s="311"/>
      <c r="BD933" s="311"/>
      <c r="BE933" s="311"/>
      <c r="BF933" s="311"/>
      <c r="BG933" s="311"/>
      <c r="BH933" s="311"/>
    </row>
    <row r="934" spans="6:60">
      <c r="F934" s="317"/>
      <c r="G934" s="311"/>
      <c r="H934" s="311"/>
      <c r="K934" s="317"/>
      <c r="L934" s="317"/>
      <c r="O934" s="311"/>
      <c r="P934" s="311"/>
      <c r="Q934" s="311"/>
      <c r="R934" s="311"/>
      <c r="S934" s="311"/>
      <c r="T934" s="311"/>
      <c r="U934" s="311"/>
      <c r="V934" s="311"/>
      <c r="X934" s="311"/>
      <c r="Y934" s="311"/>
      <c r="Z934" s="311"/>
      <c r="AA934" s="311"/>
      <c r="AB934" s="311"/>
      <c r="AD934" s="311"/>
      <c r="AE934" s="311"/>
      <c r="AF934" s="311"/>
      <c r="AG934" s="311"/>
      <c r="AH934" s="311"/>
      <c r="AI934" s="311"/>
      <c r="AJ934" s="311"/>
      <c r="AK934" s="311"/>
      <c r="AL934" s="311"/>
      <c r="AM934" s="311"/>
      <c r="AN934" s="311"/>
      <c r="AO934" s="311"/>
      <c r="AP934" s="311"/>
      <c r="AQ934" s="311"/>
      <c r="AR934" s="311"/>
      <c r="AS934" s="311"/>
      <c r="AT934" s="311"/>
      <c r="AU934" s="311"/>
      <c r="AV934" s="311"/>
      <c r="AW934" s="311"/>
      <c r="AX934" s="311"/>
      <c r="AY934" s="311"/>
      <c r="AZ934" s="311"/>
      <c r="BA934" s="311"/>
      <c r="BB934" s="311"/>
      <c r="BC934" s="311"/>
      <c r="BD934" s="311"/>
      <c r="BE934" s="311"/>
      <c r="BF934" s="311"/>
      <c r="BG934" s="311"/>
      <c r="BH934" s="311"/>
    </row>
    <row r="935" spans="6:60">
      <c r="F935" s="317"/>
      <c r="G935" s="311"/>
      <c r="H935" s="311"/>
      <c r="K935" s="317"/>
      <c r="L935" s="317"/>
      <c r="O935" s="311"/>
      <c r="P935" s="311"/>
      <c r="Q935" s="311"/>
      <c r="R935" s="311"/>
      <c r="S935" s="311"/>
      <c r="T935" s="311"/>
      <c r="U935" s="311"/>
      <c r="V935" s="311"/>
      <c r="X935" s="311"/>
      <c r="Y935" s="311"/>
      <c r="Z935" s="311"/>
      <c r="AA935" s="311"/>
      <c r="AB935" s="311"/>
      <c r="AD935" s="311"/>
      <c r="AE935" s="311"/>
      <c r="AF935" s="311"/>
      <c r="AG935" s="311"/>
      <c r="AH935" s="311"/>
      <c r="AI935" s="311"/>
      <c r="AJ935" s="311"/>
      <c r="AK935" s="311"/>
      <c r="AL935" s="311"/>
      <c r="AM935" s="311"/>
      <c r="AN935" s="311"/>
      <c r="AO935" s="311"/>
      <c r="AP935" s="311"/>
      <c r="AQ935" s="311"/>
      <c r="AR935" s="311"/>
      <c r="AS935" s="311"/>
      <c r="AT935" s="311"/>
      <c r="AU935" s="311"/>
      <c r="AV935" s="311"/>
      <c r="AW935" s="311"/>
      <c r="AX935" s="311"/>
      <c r="AY935" s="311"/>
      <c r="AZ935" s="311"/>
      <c r="BA935" s="311"/>
      <c r="BB935" s="311"/>
      <c r="BC935" s="311"/>
      <c r="BD935" s="311"/>
      <c r="BE935" s="311"/>
      <c r="BF935" s="311"/>
      <c r="BG935" s="311"/>
      <c r="BH935" s="311"/>
    </row>
    <row r="936" spans="6:60">
      <c r="F936" s="317"/>
      <c r="G936" s="311"/>
      <c r="H936" s="311"/>
      <c r="K936" s="317"/>
      <c r="L936" s="317"/>
      <c r="O936" s="311"/>
      <c r="P936" s="311"/>
      <c r="Q936" s="311"/>
      <c r="R936" s="311"/>
      <c r="S936" s="311"/>
      <c r="T936" s="311"/>
      <c r="U936" s="311"/>
      <c r="V936" s="311"/>
      <c r="X936" s="311"/>
      <c r="Y936" s="311"/>
      <c r="Z936" s="311"/>
      <c r="AA936" s="311"/>
      <c r="AB936" s="311"/>
      <c r="AD936" s="311"/>
      <c r="AE936" s="311"/>
      <c r="AF936" s="311"/>
      <c r="AG936" s="311"/>
      <c r="AH936" s="311"/>
      <c r="AI936" s="311"/>
      <c r="AJ936" s="311"/>
      <c r="AK936" s="311"/>
      <c r="AL936" s="311"/>
      <c r="AM936" s="311"/>
      <c r="AN936" s="311"/>
      <c r="AO936" s="311"/>
      <c r="AP936" s="311"/>
      <c r="AQ936" s="311"/>
      <c r="AR936" s="311"/>
      <c r="AS936" s="311"/>
      <c r="AT936" s="311"/>
      <c r="AU936" s="311"/>
      <c r="AV936" s="311"/>
      <c r="AW936" s="311"/>
      <c r="AX936" s="311"/>
      <c r="AY936" s="311"/>
      <c r="AZ936" s="311"/>
      <c r="BA936" s="311"/>
      <c r="BB936" s="311"/>
      <c r="BC936" s="311"/>
      <c r="BD936" s="311"/>
      <c r="BE936" s="311"/>
      <c r="BF936" s="311"/>
      <c r="BG936" s="311"/>
      <c r="BH936" s="311"/>
    </row>
    <row r="937" spans="6:60">
      <c r="F937" s="317"/>
      <c r="G937" s="311"/>
      <c r="H937" s="311"/>
      <c r="K937" s="317"/>
      <c r="L937" s="317"/>
      <c r="O937" s="311"/>
      <c r="P937" s="311"/>
      <c r="Q937" s="311"/>
      <c r="R937" s="311"/>
      <c r="S937" s="311"/>
      <c r="T937" s="311"/>
      <c r="U937" s="311"/>
      <c r="V937" s="311"/>
      <c r="X937" s="311"/>
      <c r="Y937" s="311"/>
      <c r="Z937" s="311"/>
      <c r="AA937" s="311"/>
      <c r="AB937" s="311"/>
      <c r="AD937" s="311"/>
      <c r="AE937" s="311"/>
      <c r="AF937" s="311"/>
      <c r="AG937" s="311"/>
      <c r="AH937" s="311"/>
      <c r="AI937" s="311"/>
      <c r="AJ937" s="311"/>
      <c r="AK937" s="311"/>
      <c r="AL937" s="311"/>
      <c r="AM937" s="311"/>
      <c r="AN937" s="311"/>
      <c r="AO937" s="311"/>
      <c r="AP937" s="311"/>
      <c r="AQ937" s="311"/>
      <c r="AR937" s="311"/>
      <c r="AS937" s="311"/>
      <c r="AT937" s="311"/>
      <c r="AU937" s="311"/>
      <c r="AV937" s="311"/>
      <c r="AW937" s="311"/>
      <c r="AX937" s="311"/>
      <c r="AY937" s="311"/>
      <c r="AZ937" s="311"/>
      <c r="BA937" s="311"/>
      <c r="BB937" s="311"/>
      <c r="BC937" s="311"/>
      <c r="BD937" s="311"/>
      <c r="BE937" s="311"/>
      <c r="BF937" s="311"/>
      <c r="BG937" s="311"/>
      <c r="BH937" s="311"/>
    </row>
    <row r="938" spans="6:60">
      <c r="F938" s="317"/>
      <c r="G938" s="311"/>
      <c r="H938" s="311"/>
      <c r="K938" s="317"/>
      <c r="L938" s="317"/>
      <c r="O938" s="311"/>
      <c r="P938" s="311"/>
      <c r="Q938" s="311"/>
      <c r="R938" s="311"/>
      <c r="S938" s="311"/>
      <c r="T938" s="311"/>
      <c r="U938" s="311"/>
      <c r="V938" s="311"/>
      <c r="X938" s="311"/>
      <c r="Y938" s="311"/>
      <c r="Z938" s="311"/>
      <c r="AA938" s="311"/>
      <c r="AB938" s="311"/>
      <c r="AD938" s="311"/>
      <c r="AE938" s="311"/>
      <c r="AF938" s="311"/>
      <c r="AG938" s="311"/>
      <c r="AH938" s="311"/>
      <c r="AI938" s="311"/>
      <c r="AJ938" s="311"/>
      <c r="AK938" s="311"/>
      <c r="AL938" s="311"/>
      <c r="AM938" s="311"/>
      <c r="AN938" s="311"/>
      <c r="AO938" s="311"/>
      <c r="AP938" s="311"/>
      <c r="AQ938" s="311"/>
      <c r="AR938" s="311"/>
      <c r="AS938" s="311"/>
      <c r="AT938" s="311"/>
      <c r="AU938" s="311"/>
      <c r="AV938" s="311"/>
      <c r="AW938" s="311"/>
      <c r="AX938" s="311"/>
      <c r="AY938" s="311"/>
      <c r="AZ938" s="311"/>
      <c r="BA938" s="311"/>
      <c r="BB938" s="311"/>
      <c r="BC938" s="311"/>
      <c r="BD938" s="311"/>
      <c r="BE938" s="311"/>
      <c r="BF938" s="311"/>
      <c r="BG938" s="311"/>
      <c r="BH938" s="311"/>
    </row>
    <row r="939" spans="6:60">
      <c r="F939" s="317"/>
      <c r="G939" s="311"/>
      <c r="H939" s="311"/>
      <c r="K939" s="317"/>
      <c r="L939" s="317"/>
      <c r="O939" s="311"/>
      <c r="P939" s="311"/>
      <c r="Q939" s="311"/>
      <c r="R939" s="311"/>
      <c r="S939" s="311"/>
      <c r="T939" s="311"/>
      <c r="U939" s="311"/>
      <c r="V939" s="311"/>
      <c r="X939" s="311"/>
      <c r="Y939" s="311"/>
      <c r="Z939" s="311"/>
      <c r="AA939" s="311"/>
      <c r="AB939" s="311"/>
      <c r="AD939" s="311"/>
      <c r="AE939" s="311"/>
      <c r="AF939" s="311"/>
      <c r="AG939" s="311"/>
      <c r="AH939" s="311"/>
      <c r="AI939" s="311"/>
      <c r="AJ939" s="311"/>
      <c r="AK939" s="311"/>
      <c r="AL939" s="311"/>
      <c r="AM939" s="311"/>
      <c r="AN939" s="311"/>
      <c r="AO939" s="311"/>
      <c r="AP939" s="311"/>
      <c r="AQ939" s="311"/>
      <c r="AR939" s="311"/>
      <c r="AS939" s="311"/>
      <c r="AT939" s="311"/>
      <c r="AU939" s="311"/>
      <c r="AV939" s="311"/>
      <c r="AW939" s="311"/>
      <c r="AX939" s="311"/>
      <c r="AY939" s="311"/>
      <c r="AZ939" s="311"/>
      <c r="BA939" s="311"/>
      <c r="BB939" s="311"/>
      <c r="BC939" s="311"/>
      <c r="BD939" s="311"/>
      <c r="BE939" s="311"/>
      <c r="BF939" s="311"/>
      <c r="BG939" s="311"/>
      <c r="BH939" s="311"/>
    </row>
    <row r="940" spans="6:60">
      <c r="F940" s="317"/>
      <c r="G940" s="311"/>
      <c r="H940" s="311"/>
      <c r="K940" s="317"/>
      <c r="L940" s="317"/>
      <c r="O940" s="311"/>
      <c r="P940" s="311"/>
      <c r="Q940" s="311"/>
      <c r="R940" s="311"/>
      <c r="S940" s="311"/>
      <c r="T940" s="311"/>
      <c r="U940" s="311"/>
      <c r="V940" s="311"/>
      <c r="X940" s="311"/>
      <c r="Y940" s="311"/>
      <c r="Z940" s="311"/>
      <c r="AA940" s="311"/>
      <c r="AB940" s="311"/>
      <c r="AD940" s="311"/>
      <c r="AE940" s="311"/>
      <c r="AF940" s="311"/>
      <c r="AG940" s="311"/>
      <c r="AH940" s="311"/>
      <c r="AI940" s="311"/>
      <c r="AJ940" s="311"/>
      <c r="AK940" s="311"/>
      <c r="AL940" s="311"/>
      <c r="AM940" s="311"/>
      <c r="AN940" s="311"/>
      <c r="AO940" s="311"/>
      <c r="AP940" s="311"/>
      <c r="AQ940" s="311"/>
      <c r="AR940" s="311"/>
      <c r="AS940" s="311"/>
      <c r="AT940" s="311"/>
      <c r="AU940" s="311"/>
      <c r="AV940" s="311"/>
      <c r="AW940" s="311"/>
      <c r="AX940" s="311"/>
      <c r="AY940" s="311"/>
      <c r="AZ940" s="311"/>
      <c r="BA940" s="311"/>
      <c r="BB940" s="311"/>
      <c r="BC940" s="311"/>
      <c r="BD940" s="311"/>
      <c r="BE940" s="311"/>
      <c r="BF940" s="311"/>
      <c r="BG940" s="311"/>
      <c r="BH940" s="311"/>
    </row>
    <row r="941" spans="6:60">
      <c r="F941" s="317"/>
      <c r="G941" s="311"/>
      <c r="H941" s="311"/>
      <c r="K941" s="317"/>
      <c r="L941" s="317"/>
      <c r="O941" s="311"/>
      <c r="P941" s="311"/>
      <c r="Q941" s="311"/>
      <c r="R941" s="311"/>
      <c r="S941" s="311"/>
      <c r="T941" s="311"/>
      <c r="U941" s="311"/>
      <c r="V941" s="311"/>
      <c r="X941" s="311"/>
      <c r="Y941" s="311"/>
      <c r="Z941" s="311"/>
      <c r="AA941" s="311"/>
      <c r="AB941" s="311"/>
      <c r="AD941" s="311"/>
      <c r="AE941" s="311"/>
      <c r="AF941" s="311"/>
      <c r="AG941" s="311"/>
      <c r="AH941" s="311"/>
      <c r="AI941" s="311"/>
      <c r="AJ941" s="311"/>
      <c r="AK941" s="311"/>
      <c r="AL941" s="311"/>
      <c r="AM941" s="311"/>
      <c r="AN941" s="311"/>
      <c r="AO941" s="311"/>
      <c r="AP941" s="311"/>
      <c r="AQ941" s="311"/>
      <c r="AR941" s="311"/>
      <c r="AS941" s="311"/>
      <c r="AT941" s="311"/>
      <c r="AU941" s="311"/>
      <c r="AV941" s="311"/>
      <c r="AW941" s="311"/>
      <c r="AX941" s="311"/>
      <c r="AY941" s="311"/>
      <c r="AZ941" s="311"/>
      <c r="BA941" s="311"/>
      <c r="BB941" s="311"/>
      <c r="BC941" s="311"/>
      <c r="BD941" s="311"/>
      <c r="BE941" s="311"/>
      <c r="BF941" s="311"/>
      <c r="BG941" s="311"/>
      <c r="BH941" s="311"/>
    </row>
    <row r="942" spans="6:60">
      <c r="F942" s="317"/>
      <c r="G942" s="311"/>
      <c r="H942" s="311"/>
      <c r="K942" s="317"/>
      <c r="L942" s="317"/>
      <c r="O942" s="311"/>
      <c r="P942" s="311"/>
      <c r="Q942" s="311"/>
      <c r="R942" s="311"/>
      <c r="S942" s="311"/>
      <c r="T942" s="311"/>
      <c r="U942" s="311"/>
      <c r="V942" s="311"/>
      <c r="X942" s="311"/>
      <c r="Y942" s="311"/>
      <c r="Z942" s="311"/>
      <c r="AA942" s="311"/>
      <c r="AB942" s="311"/>
      <c r="AD942" s="311"/>
      <c r="AE942" s="311"/>
      <c r="AF942" s="311"/>
      <c r="AG942" s="311"/>
      <c r="AH942" s="311"/>
      <c r="AI942" s="311"/>
      <c r="AJ942" s="311"/>
      <c r="AK942" s="311"/>
      <c r="AL942" s="311"/>
      <c r="AM942" s="311"/>
      <c r="AN942" s="311"/>
      <c r="AO942" s="311"/>
      <c r="AP942" s="311"/>
      <c r="AQ942" s="311"/>
      <c r="AR942" s="311"/>
      <c r="AS942" s="311"/>
      <c r="AT942" s="311"/>
      <c r="AU942" s="311"/>
      <c r="AV942" s="311"/>
      <c r="AW942" s="311"/>
      <c r="AX942" s="311"/>
      <c r="AY942" s="311"/>
      <c r="AZ942" s="311"/>
      <c r="BA942" s="311"/>
      <c r="BB942" s="311"/>
      <c r="BC942" s="311"/>
      <c r="BD942" s="311"/>
      <c r="BE942" s="311"/>
      <c r="BF942" s="311"/>
      <c r="BG942" s="311"/>
      <c r="BH942" s="311"/>
    </row>
    <row r="943" spans="6:60">
      <c r="F943" s="317"/>
      <c r="G943" s="311"/>
      <c r="H943" s="311"/>
      <c r="K943" s="317"/>
      <c r="L943" s="317"/>
      <c r="O943" s="311"/>
      <c r="P943" s="311"/>
      <c r="Q943" s="311"/>
      <c r="R943" s="311"/>
      <c r="S943" s="311"/>
      <c r="T943" s="311"/>
      <c r="U943" s="311"/>
      <c r="V943" s="311"/>
      <c r="X943" s="311"/>
      <c r="Y943" s="311"/>
      <c r="Z943" s="311"/>
      <c r="AA943" s="311"/>
      <c r="AB943" s="311"/>
      <c r="AD943" s="311"/>
      <c r="AE943" s="311"/>
      <c r="AF943" s="311"/>
      <c r="AG943" s="311"/>
      <c r="AH943" s="311"/>
      <c r="AI943" s="311"/>
      <c r="AJ943" s="311"/>
      <c r="AK943" s="311"/>
      <c r="AL943" s="311"/>
      <c r="AM943" s="311"/>
      <c r="AN943" s="311"/>
      <c r="AO943" s="311"/>
      <c r="AP943" s="311"/>
      <c r="AQ943" s="311"/>
      <c r="AR943" s="311"/>
      <c r="AS943" s="311"/>
      <c r="AT943" s="311"/>
      <c r="AU943" s="311"/>
      <c r="AV943" s="311"/>
      <c r="AW943" s="311"/>
      <c r="AX943" s="311"/>
      <c r="AY943" s="311"/>
      <c r="AZ943" s="311"/>
      <c r="BA943" s="311"/>
      <c r="BB943" s="311"/>
      <c r="BC943" s="311"/>
      <c r="BD943" s="311"/>
      <c r="BE943" s="311"/>
      <c r="BF943" s="311"/>
      <c r="BG943" s="311"/>
      <c r="BH943" s="311"/>
    </row>
    <row r="944" spans="6:60">
      <c r="F944" s="317"/>
      <c r="G944" s="311"/>
      <c r="H944" s="311"/>
      <c r="K944" s="317"/>
      <c r="L944" s="317"/>
      <c r="O944" s="311"/>
      <c r="P944" s="311"/>
      <c r="Q944" s="311"/>
      <c r="R944" s="311"/>
      <c r="S944" s="311"/>
      <c r="T944" s="311"/>
      <c r="U944" s="311"/>
      <c r="V944" s="311"/>
      <c r="X944" s="311"/>
      <c r="Y944" s="311"/>
      <c r="Z944" s="311"/>
      <c r="AA944" s="311"/>
      <c r="AB944" s="311"/>
      <c r="AD944" s="311"/>
      <c r="AE944" s="311"/>
      <c r="AF944" s="311"/>
      <c r="AG944" s="311"/>
      <c r="AH944" s="311"/>
      <c r="AI944" s="311"/>
      <c r="AJ944" s="311"/>
      <c r="AK944" s="311"/>
      <c r="AL944" s="311"/>
      <c r="AM944" s="311"/>
      <c r="AN944" s="311"/>
      <c r="AO944" s="311"/>
      <c r="AP944" s="311"/>
      <c r="AQ944" s="311"/>
      <c r="AR944" s="311"/>
      <c r="AS944" s="311"/>
      <c r="AT944" s="311"/>
      <c r="AU944" s="311"/>
      <c r="AV944" s="311"/>
      <c r="AW944" s="311"/>
      <c r="AX944" s="311"/>
      <c r="AY944" s="311"/>
      <c r="AZ944" s="311"/>
      <c r="BA944" s="311"/>
      <c r="BB944" s="311"/>
      <c r="BC944" s="311"/>
      <c r="BD944" s="311"/>
      <c r="BE944" s="311"/>
      <c r="BF944" s="311"/>
      <c r="BG944" s="311"/>
      <c r="BH944" s="311"/>
    </row>
    <row r="945" spans="6:60">
      <c r="F945" s="317"/>
      <c r="G945" s="311"/>
      <c r="H945" s="311"/>
      <c r="K945" s="317"/>
      <c r="L945" s="317"/>
      <c r="O945" s="311"/>
      <c r="P945" s="311"/>
      <c r="Q945" s="311"/>
      <c r="R945" s="311"/>
      <c r="S945" s="311"/>
      <c r="T945" s="311"/>
      <c r="U945" s="311"/>
      <c r="V945" s="311"/>
      <c r="X945" s="311"/>
      <c r="Y945" s="311"/>
      <c r="Z945" s="311"/>
      <c r="AA945" s="311"/>
      <c r="AB945" s="311"/>
      <c r="AD945" s="311"/>
      <c r="AE945" s="311"/>
      <c r="AF945" s="311"/>
      <c r="AG945" s="311"/>
      <c r="AH945" s="311"/>
      <c r="AI945" s="311"/>
      <c r="AJ945" s="311"/>
      <c r="AK945" s="311"/>
      <c r="AL945" s="311"/>
      <c r="AM945" s="311"/>
      <c r="AN945" s="311"/>
      <c r="AO945" s="311"/>
      <c r="AP945" s="311"/>
      <c r="AQ945" s="311"/>
      <c r="AR945" s="311"/>
      <c r="AS945" s="311"/>
      <c r="AT945" s="311"/>
      <c r="AU945" s="311"/>
      <c r="AV945" s="311"/>
      <c r="AW945" s="311"/>
      <c r="AX945" s="311"/>
      <c r="AY945" s="311"/>
      <c r="AZ945" s="311"/>
      <c r="BA945" s="311"/>
      <c r="BB945" s="311"/>
      <c r="BC945" s="311"/>
      <c r="BD945" s="311"/>
      <c r="BE945" s="311"/>
      <c r="BF945" s="311"/>
      <c r="BG945" s="311"/>
      <c r="BH945" s="311"/>
    </row>
    <row r="946" spans="6:60">
      <c r="F946" s="317"/>
      <c r="G946" s="311"/>
      <c r="H946" s="311"/>
      <c r="K946" s="317"/>
      <c r="L946" s="317"/>
      <c r="O946" s="311"/>
      <c r="P946" s="311"/>
      <c r="Q946" s="311"/>
      <c r="R946" s="311"/>
      <c r="S946" s="311"/>
      <c r="T946" s="311"/>
      <c r="U946" s="311"/>
      <c r="V946" s="311"/>
      <c r="X946" s="311"/>
      <c r="Y946" s="311"/>
      <c r="Z946" s="311"/>
      <c r="AA946" s="311"/>
      <c r="AB946" s="311"/>
      <c r="AD946" s="311"/>
      <c r="AE946" s="311"/>
      <c r="AF946" s="311"/>
      <c r="AG946" s="311"/>
      <c r="AH946" s="311"/>
      <c r="AI946" s="311"/>
      <c r="AJ946" s="311"/>
      <c r="AK946" s="311"/>
      <c r="AL946" s="311"/>
      <c r="AM946" s="311"/>
      <c r="AN946" s="311"/>
      <c r="AO946" s="311"/>
      <c r="AP946" s="311"/>
      <c r="AQ946" s="311"/>
      <c r="AR946" s="311"/>
      <c r="AS946" s="311"/>
      <c r="AT946" s="311"/>
      <c r="AU946" s="311"/>
      <c r="AV946" s="311"/>
      <c r="AW946" s="311"/>
      <c r="AX946" s="311"/>
      <c r="AY946" s="311"/>
      <c r="AZ946" s="311"/>
      <c r="BA946" s="311"/>
      <c r="BB946" s="311"/>
      <c r="BC946" s="311"/>
      <c r="BD946" s="311"/>
      <c r="BE946" s="311"/>
      <c r="BF946" s="311"/>
      <c r="BG946" s="311"/>
      <c r="BH946" s="311"/>
    </row>
    <row r="947" spans="6:60">
      <c r="F947" s="317"/>
      <c r="G947" s="311"/>
      <c r="H947" s="311"/>
      <c r="K947" s="317"/>
      <c r="L947" s="317"/>
      <c r="O947" s="311"/>
      <c r="P947" s="311"/>
      <c r="Q947" s="311"/>
      <c r="R947" s="311"/>
      <c r="S947" s="311"/>
      <c r="T947" s="311"/>
      <c r="U947" s="311"/>
      <c r="V947" s="311"/>
      <c r="X947" s="311"/>
      <c r="Y947" s="311"/>
      <c r="Z947" s="311"/>
      <c r="AA947" s="311"/>
      <c r="AB947" s="311"/>
      <c r="AD947" s="311"/>
      <c r="AE947" s="311"/>
      <c r="AF947" s="311"/>
      <c r="AG947" s="311"/>
      <c r="AH947" s="311"/>
      <c r="AI947" s="311"/>
      <c r="AJ947" s="311"/>
      <c r="AK947" s="311"/>
      <c r="AL947" s="311"/>
      <c r="AM947" s="311"/>
      <c r="AN947" s="311"/>
      <c r="AO947" s="311"/>
      <c r="AP947" s="311"/>
      <c r="AQ947" s="311"/>
      <c r="AR947" s="311"/>
      <c r="AS947" s="311"/>
      <c r="AT947" s="311"/>
      <c r="AU947" s="311"/>
      <c r="AV947" s="311"/>
      <c r="AW947" s="311"/>
      <c r="AX947" s="311"/>
      <c r="AY947" s="311"/>
      <c r="AZ947" s="311"/>
      <c r="BA947" s="311"/>
      <c r="BB947" s="311"/>
      <c r="BC947" s="311"/>
      <c r="BD947" s="311"/>
      <c r="BE947" s="311"/>
      <c r="BF947" s="311"/>
      <c r="BG947" s="311"/>
      <c r="BH947" s="311"/>
    </row>
    <row r="948" spans="6:60">
      <c r="F948" s="317"/>
      <c r="G948" s="311"/>
      <c r="H948" s="311"/>
      <c r="K948" s="317"/>
      <c r="L948" s="317"/>
      <c r="O948" s="311"/>
      <c r="P948" s="311"/>
      <c r="Q948" s="311"/>
      <c r="R948" s="311"/>
      <c r="S948" s="311"/>
      <c r="T948" s="311"/>
      <c r="U948" s="311"/>
      <c r="V948" s="311"/>
      <c r="X948" s="311"/>
      <c r="Y948" s="311"/>
      <c r="Z948" s="311"/>
      <c r="AA948" s="311"/>
      <c r="AB948" s="311"/>
      <c r="AD948" s="311"/>
      <c r="AE948" s="311"/>
      <c r="AF948" s="311"/>
      <c r="AG948" s="311"/>
      <c r="AH948" s="311"/>
      <c r="AI948" s="311"/>
      <c r="AJ948" s="311"/>
      <c r="AK948" s="311"/>
      <c r="AL948" s="311"/>
      <c r="AM948" s="311"/>
      <c r="AN948" s="311"/>
      <c r="AO948" s="311"/>
      <c r="AP948" s="311"/>
      <c r="AQ948" s="311"/>
      <c r="AR948" s="311"/>
      <c r="AS948" s="311"/>
      <c r="AT948" s="311"/>
      <c r="AU948" s="311"/>
      <c r="AV948" s="311"/>
      <c r="AW948" s="311"/>
      <c r="AX948" s="311"/>
      <c r="AY948" s="311"/>
      <c r="AZ948" s="311"/>
      <c r="BA948" s="311"/>
      <c r="BB948" s="311"/>
      <c r="BC948" s="311"/>
      <c r="BD948" s="311"/>
      <c r="BE948" s="311"/>
      <c r="BF948" s="311"/>
      <c r="BG948" s="311"/>
      <c r="BH948" s="311"/>
    </row>
    <row r="949" spans="6:60">
      <c r="F949" s="317"/>
      <c r="G949" s="311"/>
      <c r="H949" s="311"/>
      <c r="K949" s="317"/>
      <c r="L949" s="317"/>
      <c r="O949" s="311"/>
      <c r="P949" s="311"/>
      <c r="Q949" s="311"/>
      <c r="R949" s="311"/>
      <c r="S949" s="311"/>
      <c r="T949" s="311"/>
      <c r="U949" s="311"/>
      <c r="V949" s="311"/>
      <c r="X949" s="311"/>
      <c r="Y949" s="311"/>
      <c r="Z949" s="311"/>
      <c r="AA949" s="311"/>
      <c r="AB949" s="311"/>
      <c r="AD949" s="311"/>
      <c r="AE949" s="311"/>
      <c r="AF949" s="311"/>
      <c r="AG949" s="311"/>
      <c r="AH949" s="311"/>
      <c r="AI949" s="311"/>
      <c r="AJ949" s="311"/>
      <c r="AK949" s="311"/>
      <c r="AL949" s="311"/>
      <c r="AM949" s="311"/>
      <c r="AN949" s="311"/>
      <c r="AO949" s="311"/>
      <c r="AP949" s="311"/>
      <c r="AQ949" s="311"/>
      <c r="AR949" s="311"/>
      <c r="AS949" s="311"/>
      <c r="AT949" s="311"/>
      <c r="AU949" s="311"/>
      <c r="AV949" s="311"/>
      <c r="AW949" s="311"/>
      <c r="AX949" s="311"/>
      <c r="AY949" s="311"/>
      <c r="AZ949" s="311"/>
      <c r="BA949" s="311"/>
      <c r="BB949" s="311"/>
      <c r="BC949" s="311"/>
      <c r="BD949" s="311"/>
      <c r="BE949" s="311"/>
      <c r="BF949" s="311"/>
      <c r="BG949" s="311"/>
      <c r="BH949" s="311"/>
    </row>
    <row r="950" spans="6:60">
      <c r="F950" s="317"/>
      <c r="G950" s="311"/>
      <c r="H950" s="311"/>
      <c r="K950" s="317"/>
      <c r="L950" s="317"/>
      <c r="O950" s="311"/>
      <c r="P950" s="311"/>
      <c r="Q950" s="311"/>
      <c r="R950" s="311"/>
      <c r="S950" s="311"/>
      <c r="T950" s="311"/>
      <c r="U950" s="311"/>
      <c r="V950" s="311"/>
      <c r="X950" s="311"/>
      <c r="Y950" s="311"/>
      <c r="Z950" s="311"/>
      <c r="AA950" s="311"/>
      <c r="AB950" s="311"/>
      <c r="AD950" s="311"/>
      <c r="AE950" s="311"/>
      <c r="AF950" s="311"/>
      <c r="AG950" s="311"/>
      <c r="AH950" s="311"/>
      <c r="AI950" s="311"/>
      <c r="AJ950" s="311"/>
      <c r="AK950" s="311"/>
      <c r="AL950" s="311"/>
      <c r="AM950" s="311"/>
      <c r="AN950" s="311"/>
      <c r="AO950" s="311"/>
      <c r="AP950" s="311"/>
      <c r="AQ950" s="311"/>
      <c r="AR950" s="311"/>
      <c r="AS950" s="311"/>
      <c r="AT950" s="311"/>
      <c r="AU950" s="311"/>
      <c r="AV950" s="311"/>
      <c r="AW950" s="311"/>
      <c r="AX950" s="311"/>
      <c r="AY950" s="311"/>
      <c r="AZ950" s="311"/>
      <c r="BA950" s="311"/>
      <c r="BB950" s="311"/>
      <c r="BC950" s="311"/>
      <c r="BD950" s="311"/>
      <c r="BE950" s="311"/>
      <c r="BF950" s="311"/>
      <c r="BG950" s="311"/>
      <c r="BH950" s="311"/>
    </row>
    <row r="951" spans="6:60">
      <c r="F951" s="317"/>
      <c r="G951" s="311"/>
      <c r="H951" s="311"/>
      <c r="K951" s="317"/>
      <c r="L951" s="317"/>
      <c r="O951" s="311"/>
      <c r="P951" s="311"/>
      <c r="Q951" s="311"/>
      <c r="R951" s="311"/>
      <c r="S951" s="311"/>
      <c r="T951" s="311"/>
      <c r="U951" s="311"/>
      <c r="V951" s="311"/>
      <c r="X951" s="311"/>
      <c r="Y951" s="311"/>
      <c r="Z951" s="311"/>
      <c r="AA951" s="311"/>
      <c r="AB951" s="311"/>
      <c r="AD951" s="311"/>
      <c r="AE951" s="311"/>
      <c r="AF951" s="311"/>
      <c r="AG951" s="311"/>
      <c r="AH951" s="311"/>
      <c r="AI951" s="311"/>
      <c r="AJ951" s="311"/>
      <c r="AK951" s="311"/>
      <c r="AL951" s="311"/>
      <c r="AM951" s="311"/>
      <c r="AN951" s="311"/>
      <c r="AO951" s="311"/>
      <c r="AP951" s="311"/>
      <c r="AQ951" s="311"/>
      <c r="AR951" s="311"/>
      <c r="AS951" s="311"/>
      <c r="AT951" s="311"/>
      <c r="AU951" s="311"/>
      <c r="AV951" s="311"/>
      <c r="AW951" s="311"/>
      <c r="AX951" s="311"/>
      <c r="AY951" s="311"/>
      <c r="AZ951" s="311"/>
      <c r="BA951" s="311"/>
      <c r="BB951" s="311"/>
      <c r="BC951" s="311"/>
      <c r="BD951" s="311"/>
      <c r="BE951" s="311"/>
      <c r="BF951" s="311"/>
      <c r="BG951" s="311"/>
      <c r="BH951" s="311"/>
    </row>
    <row r="952" spans="6:60">
      <c r="F952" s="317"/>
      <c r="G952" s="311"/>
      <c r="H952" s="311"/>
      <c r="K952" s="317"/>
      <c r="L952" s="317"/>
      <c r="O952" s="311"/>
      <c r="P952" s="311"/>
      <c r="Q952" s="311"/>
      <c r="R952" s="311"/>
      <c r="S952" s="311"/>
      <c r="T952" s="311"/>
      <c r="U952" s="311"/>
      <c r="V952" s="311"/>
      <c r="X952" s="311"/>
      <c r="Y952" s="311"/>
      <c r="Z952" s="311"/>
      <c r="AA952" s="311"/>
      <c r="AB952" s="311"/>
      <c r="AD952" s="311"/>
      <c r="AE952" s="311"/>
      <c r="AF952" s="311"/>
      <c r="AG952" s="311"/>
      <c r="AH952" s="311"/>
      <c r="AI952" s="311"/>
      <c r="AJ952" s="311"/>
      <c r="AK952" s="311"/>
      <c r="AL952" s="311"/>
      <c r="AM952" s="311"/>
      <c r="AN952" s="311"/>
      <c r="AO952" s="311"/>
      <c r="AP952" s="311"/>
      <c r="AQ952" s="311"/>
      <c r="AR952" s="311"/>
      <c r="AS952" s="311"/>
      <c r="AT952" s="311"/>
      <c r="AU952" s="311"/>
      <c r="AV952" s="311"/>
      <c r="AW952" s="311"/>
      <c r="AX952" s="311"/>
      <c r="AY952" s="311"/>
      <c r="AZ952" s="311"/>
      <c r="BA952" s="311"/>
      <c r="BB952" s="311"/>
      <c r="BC952" s="311"/>
      <c r="BD952" s="311"/>
      <c r="BE952" s="311"/>
      <c r="BF952" s="311"/>
      <c r="BG952" s="311"/>
      <c r="BH952" s="311"/>
    </row>
    <row r="953" spans="6:60">
      <c r="F953" s="317"/>
      <c r="G953" s="311"/>
      <c r="H953" s="311"/>
      <c r="K953" s="317"/>
      <c r="L953" s="317"/>
      <c r="O953" s="311"/>
      <c r="P953" s="311"/>
      <c r="Q953" s="311"/>
      <c r="R953" s="311"/>
      <c r="S953" s="311"/>
      <c r="T953" s="311"/>
      <c r="U953" s="311"/>
      <c r="V953" s="311"/>
      <c r="X953" s="311"/>
      <c r="Y953" s="311"/>
      <c r="Z953" s="311"/>
      <c r="AA953" s="311"/>
      <c r="AB953" s="311"/>
      <c r="AD953" s="311"/>
      <c r="AE953" s="311"/>
      <c r="AF953" s="311"/>
      <c r="AG953" s="311"/>
      <c r="AH953" s="311"/>
      <c r="AI953" s="311"/>
      <c r="AJ953" s="311"/>
      <c r="AK953" s="311"/>
      <c r="AL953" s="311"/>
      <c r="AM953" s="311"/>
      <c r="AN953" s="311"/>
      <c r="AO953" s="311"/>
      <c r="AP953" s="311"/>
      <c r="AQ953" s="311"/>
      <c r="AR953" s="311"/>
      <c r="AS953" s="311"/>
      <c r="AT953" s="311"/>
      <c r="AU953" s="311"/>
      <c r="AV953" s="311"/>
      <c r="AW953" s="311"/>
      <c r="AX953" s="311"/>
      <c r="AY953" s="311"/>
      <c r="AZ953" s="311"/>
      <c r="BA953" s="311"/>
      <c r="BB953" s="311"/>
      <c r="BC953" s="311"/>
      <c r="BD953" s="311"/>
      <c r="BE953" s="311"/>
      <c r="BF953" s="311"/>
      <c r="BG953" s="311"/>
      <c r="BH953" s="311"/>
    </row>
    <row r="954" spans="6:60">
      <c r="F954" s="317"/>
      <c r="G954" s="311"/>
      <c r="H954" s="311"/>
      <c r="K954" s="317"/>
      <c r="L954" s="317"/>
      <c r="O954" s="311"/>
      <c r="P954" s="311"/>
      <c r="Q954" s="311"/>
      <c r="R954" s="311"/>
      <c r="S954" s="311"/>
      <c r="T954" s="311"/>
      <c r="U954" s="311"/>
      <c r="V954" s="311"/>
      <c r="X954" s="311"/>
      <c r="Y954" s="311"/>
      <c r="Z954" s="311"/>
      <c r="AA954" s="311"/>
      <c r="AB954" s="311"/>
      <c r="AD954" s="311"/>
      <c r="AE954" s="311"/>
      <c r="AF954" s="311"/>
      <c r="AG954" s="311"/>
      <c r="AH954" s="311"/>
      <c r="AI954" s="311"/>
      <c r="AJ954" s="311"/>
      <c r="AK954" s="311"/>
      <c r="AL954" s="311"/>
      <c r="AM954" s="311"/>
      <c r="AN954" s="311"/>
      <c r="AO954" s="311"/>
      <c r="AP954" s="311"/>
      <c r="AQ954" s="311"/>
      <c r="AR954" s="311"/>
      <c r="AS954" s="311"/>
      <c r="AT954" s="311"/>
      <c r="AU954" s="311"/>
      <c r="AV954" s="311"/>
      <c r="AW954" s="311"/>
      <c r="AX954" s="311"/>
      <c r="AY954" s="311"/>
      <c r="AZ954" s="311"/>
      <c r="BA954" s="311"/>
      <c r="BB954" s="311"/>
      <c r="BC954" s="311"/>
      <c r="BD954" s="311"/>
      <c r="BE954" s="311"/>
      <c r="BF954" s="311"/>
      <c r="BG954" s="311"/>
      <c r="BH954" s="311"/>
    </row>
    <row r="955" spans="6:60">
      <c r="F955" s="317"/>
      <c r="G955" s="311"/>
      <c r="H955" s="311"/>
      <c r="K955" s="317"/>
      <c r="L955" s="317"/>
      <c r="O955" s="311"/>
      <c r="P955" s="311"/>
      <c r="Q955" s="311"/>
      <c r="R955" s="311"/>
      <c r="S955" s="311"/>
      <c r="T955" s="311"/>
      <c r="U955" s="311"/>
      <c r="V955" s="311"/>
      <c r="X955" s="311"/>
      <c r="Y955" s="311"/>
      <c r="Z955" s="311"/>
      <c r="AA955" s="311"/>
      <c r="AB955" s="311"/>
      <c r="AD955" s="311"/>
      <c r="AE955" s="311"/>
      <c r="AF955" s="311"/>
      <c r="AG955" s="311"/>
      <c r="AH955" s="311"/>
      <c r="AI955" s="311"/>
      <c r="AJ955" s="311"/>
      <c r="AK955" s="311"/>
      <c r="AL955" s="311"/>
      <c r="AM955" s="311"/>
      <c r="AN955" s="311"/>
      <c r="AO955" s="311"/>
      <c r="AP955" s="311"/>
      <c r="AQ955" s="311"/>
      <c r="AR955" s="311"/>
      <c r="AS955" s="311"/>
      <c r="AT955" s="311"/>
      <c r="AU955" s="311"/>
      <c r="AV955" s="311"/>
      <c r="AW955" s="311"/>
      <c r="AX955" s="311"/>
      <c r="AY955" s="311"/>
      <c r="AZ955" s="311"/>
      <c r="BA955" s="311"/>
      <c r="BB955" s="311"/>
      <c r="BC955" s="311"/>
      <c r="BD955" s="311"/>
      <c r="BE955" s="311"/>
      <c r="BF955" s="311"/>
      <c r="BG955" s="311"/>
      <c r="BH955" s="311"/>
    </row>
    <row r="956" spans="6:60">
      <c r="F956" s="317"/>
      <c r="G956" s="311"/>
      <c r="H956" s="311"/>
      <c r="K956" s="317"/>
      <c r="L956" s="317"/>
      <c r="O956" s="311"/>
      <c r="P956" s="311"/>
      <c r="Q956" s="311"/>
      <c r="R956" s="311"/>
      <c r="S956" s="311"/>
      <c r="T956" s="311"/>
      <c r="U956" s="311"/>
      <c r="V956" s="311"/>
      <c r="X956" s="311"/>
      <c r="Y956" s="311"/>
      <c r="Z956" s="311"/>
      <c r="AA956" s="311"/>
      <c r="AB956" s="311"/>
      <c r="AD956" s="311"/>
      <c r="AE956" s="311"/>
      <c r="AF956" s="311"/>
      <c r="AG956" s="311"/>
      <c r="AH956" s="311"/>
      <c r="AI956" s="311"/>
      <c r="AJ956" s="311"/>
      <c r="AK956" s="311"/>
      <c r="AL956" s="311"/>
      <c r="AM956" s="311"/>
      <c r="AN956" s="311"/>
      <c r="AO956" s="311"/>
      <c r="AP956" s="311"/>
      <c r="AQ956" s="311"/>
      <c r="AR956" s="311"/>
      <c r="AS956" s="311"/>
      <c r="AT956" s="311"/>
      <c r="AU956" s="311"/>
      <c r="AV956" s="311"/>
      <c r="AW956" s="311"/>
      <c r="AX956" s="311"/>
      <c r="AY956" s="311"/>
      <c r="AZ956" s="311"/>
      <c r="BA956" s="311"/>
      <c r="BB956" s="311"/>
      <c r="BC956" s="311"/>
      <c r="BD956" s="311"/>
      <c r="BE956" s="311"/>
      <c r="BF956" s="311"/>
      <c r="BG956" s="311"/>
      <c r="BH956" s="311"/>
    </row>
    <row r="957" spans="6:60">
      <c r="F957" s="317"/>
      <c r="G957" s="311"/>
      <c r="H957" s="311"/>
      <c r="K957" s="317"/>
      <c r="L957" s="317"/>
      <c r="O957" s="311"/>
      <c r="P957" s="311"/>
      <c r="Q957" s="311"/>
      <c r="R957" s="311"/>
      <c r="S957" s="311"/>
      <c r="T957" s="311"/>
      <c r="U957" s="311"/>
      <c r="V957" s="311"/>
      <c r="X957" s="311"/>
      <c r="Y957" s="311"/>
      <c r="Z957" s="311"/>
      <c r="AA957" s="311"/>
      <c r="AB957" s="311"/>
      <c r="AD957" s="311"/>
      <c r="AE957" s="311"/>
      <c r="AF957" s="311"/>
      <c r="AG957" s="311"/>
      <c r="AH957" s="311"/>
      <c r="AI957" s="311"/>
      <c r="AJ957" s="311"/>
      <c r="AK957" s="311"/>
      <c r="AL957" s="311"/>
      <c r="AM957" s="311"/>
      <c r="AN957" s="311"/>
      <c r="AO957" s="311"/>
      <c r="AP957" s="311"/>
      <c r="AQ957" s="311"/>
      <c r="AR957" s="311"/>
      <c r="AS957" s="311"/>
      <c r="AT957" s="311"/>
      <c r="AU957" s="311"/>
      <c r="AV957" s="311"/>
      <c r="AW957" s="311"/>
      <c r="AX957" s="311"/>
      <c r="AY957" s="311"/>
      <c r="AZ957" s="311"/>
      <c r="BA957" s="311"/>
      <c r="BB957" s="311"/>
      <c r="BC957" s="311"/>
      <c r="BD957" s="311"/>
      <c r="BE957" s="311"/>
      <c r="BF957" s="311"/>
      <c r="BG957" s="311"/>
      <c r="BH957" s="311"/>
    </row>
    <row r="958" spans="6:60">
      <c r="F958" s="317"/>
      <c r="G958" s="311"/>
      <c r="H958" s="311"/>
      <c r="K958" s="317"/>
      <c r="L958" s="317"/>
      <c r="O958" s="311"/>
      <c r="P958" s="311"/>
      <c r="Q958" s="311"/>
      <c r="R958" s="311"/>
      <c r="S958" s="311"/>
      <c r="T958" s="311"/>
      <c r="U958" s="311"/>
      <c r="V958" s="311"/>
      <c r="X958" s="311"/>
      <c r="Y958" s="311"/>
      <c r="Z958" s="311"/>
      <c r="AA958" s="311"/>
      <c r="AB958" s="311"/>
      <c r="AD958" s="311"/>
      <c r="AE958" s="311"/>
      <c r="AF958" s="311"/>
      <c r="AG958" s="311"/>
      <c r="AH958" s="311"/>
      <c r="AI958" s="311"/>
      <c r="AJ958" s="311"/>
      <c r="AK958" s="311"/>
      <c r="AL958" s="311"/>
      <c r="AM958" s="311"/>
      <c r="AN958" s="311"/>
      <c r="AO958" s="311"/>
      <c r="AP958" s="311"/>
      <c r="AQ958" s="311"/>
      <c r="AR958" s="311"/>
      <c r="AS958" s="311"/>
      <c r="AT958" s="311"/>
      <c r="AU958" s="311"/>
      <c r="AV958" s="311"/>
      <c r="AW958" s="311"/>
      <c r="AX958" s="311"/>
      <c r="AY958" s="311"/>
      <c r="AZ958" s="311"/>
      <c r="BA958" s="311"/>
      <c r="BB958" s="311"/>
      <c r="BC958" s="311"/>
      <c r="BD958" s="311"/>
      <c r="BE958" s="311"/>
      <c r="BF958" s="311"/>
      <c r="BG958" s="311"/>
      <c r="BH958" s="311"/>
    </row>
    <row r="959" spans="6:60">
      <c r="F959" s="317"/>
      <c r="G959" s="311"/>
      <c r="H959" s="311"/>
      <c r="K959" s="317"/>
      <c r="L959" s="317"/>
      <c r="O959" s="311"/>
      <c r="P959" s="311"/>
      <c r="Q959" s="311"/>
      <c r="R959" s="311"/>
      <c r="S959" s="311"/>
      <c r="T959" s="311"/>
      <c r="U959" s="311"/>
      <c r="V959" s="311"/>
      <c r="X959" s="311"/>
      <c r="Y959" s="311"/>
      <c r="Z959" s="311"/>
      <c r="AA959" s="311"/>
      <c r="AB959" s="311"/>
      <c r="AD959" s="311"/>
      <c r="AE959" s="311"/>
      <c r="AF959" s="311"/>
      <c r="AG959" s="311"/>
      <c r="AH959" s="311"/>
      <c r="AI959" s="311"/>
      <c r="AJ959" s="311"/>
      <c r="AK959" s="311"/>
      <c r="AL959" s="311"/>
      <c r="AM959" s="311"/>
      <c r="AN959" s="311"/>
      <c r="AO959" s="311"/>
      <c r="AP959" s="311"/>
      <c r="AQ959" s="311"/>
      <c r="AR959" s="311"/>
      <c r="AS959" s="311"/>
      <c r="AT959" s="311"/>
      <c r="AU959" s="311"/>
      <c r="AV959" s="311"/>
      <c r="AW959" s="311"/>
      <c r="AX959" s="311"/>
      <c r="AY959" s="311"/>
      <c r="AZ959" s="311"/>
      <c r="BA959" s="311"/>
      <c r="BB959" s="311"/>
      <c r="BC959" s="311"/>
      <c r="BD959" s="311"/>
      <c r="BE959" s="311"/>
      <c r="BF959" s="311"/>
      <c r="BG959" s="311"/>
      <c r="BH959" s="311"/>
    </row>
    <row r="960" spans="6:60">
      <c r="F960" s="317"/>
      <c r="G960" s="311"/>
      <c r="H960" s="311"/>
      <c r="K960" s="317"/>
      <c r="L960" s="317"/>
      <c r="O960" s="311"/>
      <c r="P960" s="311"/>
      <c r="Q960" s="311"/>
      <c r="R960" s="311"/>
      <c r="S960" s="311"/>
      <c r="T960" s="311"/>
      <c r="U960" s="311"/>
      <c r="V960" s="311"/>
      <c r="X960" s="311"/>
      <c r="Y960" s="311"/>
      <c r="Z960" s="311"/>
      <c r="AA960" s="311"/>
      <c r="AB960" s="311"/>
      <c r="AD960" s="311"/>
      <c r="AE960" s="311"/>
      <c r="AF960" s="311"/>
      <c r="AG960" s="311"/>
      <c r="AH960" s="311"/>
      <c r="AI960" s="311"/>
      <c r="AJ960" s="311"/>
      <c r="AK960" s="311"/>
      <c r="AL960" s="311"/>
      <c r="AM960" s="311"/>
      <c r="AN960" s="311"/>
      <c r="AO960" s="311"/>
      <c r="AP960" s="311"/>
      <c r="AQ960" s="311"/>
      <c r="AR960" s="311"/>
      <c r="AS960" s="311"/>
      <c r="AT960" s="311"/>
      <c r="AU960" s="311"/>
      <c r="AV960" s="311"/>
      <c r="AW960" s="311"/>
      <c r="AX960" s="311"/>
      <c r="AY960" s="311"/>
      <c r="AZ960" s="311"/>
      <c r="BA960" s="311"/>
      <c r="BB960" s="311"/>
      <c r="BC960" s="311"/>
      <c r="BD960" s="311"/>
      <c r="BE960" s="311"/>
      <c r="BF960" s="311"/>
      <c r="BG960" s="311"/>
      <c r="BH960" s="311"/>
    </row>
    <row r="961" spans="6:60">
      <c r="F961" s="317"/>
      <c r="G961" s="311"/>
      <c r="H961" s="311"/>
      <c r="K961" s="317"/>
      <c r="L961" s="317"/>
      <c r="O961" s="311"/>
      <c r="P961" s="311"/>
      <c r="Q961" s="311"/>
      <c r="R961" s="311"/>
      <c r="S961" s="311"/>
      <c r="T961" s="311"/>
      <c r="U961" s="311"/>
      <c r="V961" s="311"/>
      <c r="X961" s="311"/>
      <c r="Y961" s="311"/>
      <c r="Z961" s="311"/>
      <c r="AA961" s="311"/>
      <c r="AB961" s="311"/>
      <c r="AD961" s="311"/>
      <c r="AE961" s="311"/>
      <c r="AF961" s="311"/>
      <c r="AG961" s="311"/>
      <c r="AH961" s="311"/>
      <c r="AI961" s="311"/>
      <c r="AJ961" s="311"/>
      <c r="AK961" s="311"/>
      <c r="AL961" s="311"/>
      <c r="AM961" s="311"/>
      <c r="AN961" s="311"/>
      <c r="AO961" s="311"/>
      <c r="AP961" s="311"/>
      <c r="AQ961" s="311"/>
      <c r="AR961" s="311"/>
      <c r="AS961" s="311"/>
      <c r="AT961" s="311"/>
      <c r="AU961" s="311"/>
      <c r="AV961" s="311"/>
      <c r="AW961" s="311"/>
      <c r="AX961" s="311"/>
      <c r="AY961" s="311"/>
      <c r="AZ961" s="311"/>
      <c r="BA961" s="311"/>
      <c r="BB961" s="311"/>
      <c r="BC961" s="311"/>
      <c r="BD961" s="311"/>
      <c r="BE961" s="311"/>
      <c r="BF961" s="311"/>
      <c r="BG961" s="311"/>
      <c r="BH961" s="311"/>
    </row>
    <row r="962" spans="6:60">
      <c r="F962" s="317"/>
      <c r="G962" s="311"/>
      <c r="H962" s="311"/>
      <c r="K962" s="317"/>
      <c r="L962" s="317"/>
      <c r="O962" s="311"/>
      <c r="P962" s="311"/>
      <c r="Q962" s="311"/>
      <c r="R962" s="311"/>
      <c r="S962" s="311"/>
      <c r="T962" s="311"/>
      <c r="U962" s="311"/>
      <c r="V962" s="311"/>
      <c r="X962" s="311"/>
      <c r="Y962" s="311"/>
      <c r="Z962" s="311"/>
      <c r="AA962" s="311"/>
      <c r="AB962" s="311"/>
      <c r="AD962" s="311"/>
      <c r="AE962" s="311"/>
      <c r="AF962" s="311"/>
      <c r="AG962" s="311"/>
      <c r="AH962" s="311"/>
      <c r="AI962" s="311"/>
      <c r="AJ962" s="311"/>
      <c r="AK962" s="311"/>
      <c r="AL962" s="311"/>
      <c r="AM962" s="311"/>
      <c r="AN962" s="311"/>
      <c r="AO962" s="311"/>
      <c r="AP962" s="311"/>
      <c r="AQ962" s="311"/>
      <c r="AR962" s="311"/>
      <c r="AS962" s="311"/>
      <c r="AT962" s="311"/>
      <c r="AU962" s="311"/>
      <c r="AV962" s="311"/>
      <c r="AW962" s="311"/>
      <c r="AX962" s="311"/>
      <c r="AY962" s="311"/>
      <c r="AZ962" s="311"/>
      <c r="BA962" s="311"/>
      <c r="BB962" s="311"/>
      <c r="BC962" s="311"/>
      <c r="BD962" s="311"/>
      <c r="BE962" s="311"/>
      <c r="BF962" s="311"/>
      <c r="BG962" s="311"/>
      <c r="BH962" s="311"/>
    </row>
    <row r="963" spans="6:60">
      <c r="F963" s="317"/>
      <c r="G963" s="311"/>
      <c r="H963" s="311"/>
      <c r="K963" s="317"/>
      <c r="L963" s="317"/>
      <c r="O963" s="311"/>
      <c r="P963" s="311"/>
      <c r="Q963" s="311"/>
      <c r="R963" s="311"/>
      <c r="S963" s="311"/>
      <c r="T963" s="311"/>
      <c r="U963" s="311"/>
      <c r="V963" s="311"/>
      <c r="X963" s="311"/>
      <c r="Y963" s="311"/>
      <c r="Z963" s="311"/>
      <c r="AA963" s="311"/>
      <c r="AB963" s="311"/>
      <c r="AD963" s="311"/>
      <c r="AE963" s="311"/>
      <c r="AF963" s="311"/>
      <c r="AG963" s="311"/>
      <c r="AH963" s="311"/>
      <c r="AI963" s="311"/>
      <c r="AJ963" s="311"/>
      <c r="AK963" s="311"/>
      <c r="AL963" s="311"/>
      <c r="AM963" s="311"/>
      <c r="AN963" s="311"/>
      <c r="AO963" s="311"/>
      <c r="AP963" s="311"/>
      <c r="AQ963" s="311"/>
      <c r="AR963" s="311"/>
      <c r="AS963" s="311"/>
      <c r="AT963" s="311"/>
      <c r="AU963" s="311"/>
      <c r="AV963" s="311"/>
      <c r="AW963" s="311"/>
      <c r="AX963" s="311"/>
      <c r="AY963" s="311"/>
      <c r="AZ963" s="311"/>
      <c r="BA963" s="311"/>
      <c r="BB963" s="311"/>
      <c r="BC963" s="311"/>
      <c r="BD963" s="311"/>
      <c r="BE963" s="311"/>
      <c r="BF963" s="311"/>
      <c r="BG963" s="311"/>
      <c r="BH963" s="311"/>
    </row>
    <row r="964" spans="6:60">
      <c r="F964" s="317"/>
      <c r="G964" s="311"/>
      <c r="H964" s="311"/>
      <c r="K964" s="317"/>
      <c r="L964" s="317"/>
      <c r="O964" s="311"/>
      <c r="P964" s="311"/>
      <c r="Q964" s="311"/>
      <c r="R964" s="311"/>
      <c r="S964" s="311"/>
      <c r="T964" s="311"/>
      <c r="U964" s="311"/>
      <c r="V964" s="311"/>
      <c r="X964" s="311"/>
      <c r="Y964" s="311"/>
      <c r="Z964" s="311"/>
      <c r="AA964" s="311"/>
      <c r="AB964" s="311"/>
      <c r="AD964" s="311"/>
      <c r="AE964" s="311"/>
      <c r="AF964" s="311"/>
      <c r="AG964" s="311"/>
      <c r="AH964" s="311"/>
      <c r="AI964" s="311"/>
      <c r="AJ964" s="311"/>
      <c r="AK964" s="311"/>
      <c r="AL964" s="311"/>
      <c r="AM964" s="311"/>
      <c r="AN964" s="311"/>
      <c r="AO964" s="311"/>
      <c r="AP964" s="311"/>
      <c r="AQ964" s="311"/>
      <c r="AR964" s="311"/>
      <c r="AS964" s="311"/>
      <c r="AT964" s="311"/>
      <c r="AU964" s="311"/>
      <c r="AV964" s="311"/>
      <c r="AW964" s="311"/>
      <c r="AX964" s="311"/>
      <c r="AY964" s="311"/>
      <c r="AZ964" s="311"/>
      <c r="BA964" s="311"/>
      <c r="BB964" s="311"/>
      <c r="BC964" s="311"/>
      <c r="BD964" s="311"/>
      <c r="BE964" s="311"/>
      <c r="BF964" s="311"/>
      <c r="BG964" s="311"/>
      <c r="BH964" s="311"/>
    </row>
    <row r="965" spans="6:60">
      <c r="F965" s="317"/>
      <c r="G965" s="311"/>
      <c r="H965" s="311"/>
      <c r="K965" s="317"/>
      <c r="L965" s="317"/>
      <c r="O965" s="311"/>
      <c r="P965" s="311"/>
      <c r="Q965" s="311"/>
      <c r="R965" s="311"/>
      <c r="S965" s="311"/>
      <c r="T965" s="311"/>
      <c r="U965" s="311"/>
      <c r="V965" s="311"/>
      <c r="X965" s="311"/>
      <c r="Y965" s="311"/>
      <c r="Z965" s="311"/>
      <c r="AA965" s="311"/>
      <c r="AB965" s="311"/>
      <c r="AD965" s="311"/>
      <c r="AE965" s="311"/>
      <c r="AF965" s="311"/>
      <c r="AG965" s="311"/>
      <c r="AH965" s="311"/>
      <c r="AI965" s="311"/>
      <c r="AJ965" s="311"/>
      <c r="AK965" s="311"/>
      <c r="AL965" s="311"/>
      <c r="AM965" s="311"/>
      <c r="AN965" s="311"/>
      <c r="AO965" s="311"/>
      <c r="AP965" s="311"/>
      <c r="AQ965" s="311"/>
      <c r="AR965" s="311"/>
      <c r="AS965" s="311"/>
      <c r="AT965" s="311"/>
      <c r="AU965" s="311"/>
      <c r="AV965" s="311"/>
      <c r="AW965" s="311"/>
      <c r="AX965" s="311"/>
      <c r="AY965" s="311"/>
      <c r="AZ965" s="311"/>
      <c r="BA965" s="311"/>
      <c r="BB965" s="311"/>
      <c r="BC965" s="311"/>
      <c r="BD965" s="311"/>
      <c r="BE965" s="311"/>
      <c r="BF965" s="311"/>
      <c r="BG965" s="311"/>
      <c r="BH965" s="311"/>
    </row>
    <row r="966" spans="6:60">
      <c r="F966" s="317"/>
      <c r="G966" s="311"/>
      <c r="H966" s="311"/>
      <c r="K966" s="317"/>
      <c r="L966" s="317"/>
      <c r="O966" s="311"/>
      <c r="P966" s="311"/>
      <c r="Q966" s="311"/>
      <c r="R966" s="311"/>
      <c r="S966" s="311"/>
      <c r="T966" s="311"/>
      <c r="U966" s="311"/>
      <c r="V966" s="311"/>
      <c r="X966" s="311"/>
      <c r="Y966" s="311"/>
      <c r="Z966" s="311"/>
      <c r="AA966" s="311"/>
      <c r="AB966" s="311"/>
      <c r="AD966" s="311"/>
      <c r="AE966" s="311"/>
      <c r="AF966" s="311"/>
      <c r="AG966" s="311"/>
      <c r="AH966" s="311"/>
      <c r="AI966" s="311"/>
      <c r="AJ966" s="311"/>
      <c r="AK966" s="311"/>
      <c r="AL966" s="311"/>
      <c r="AM966" s="311"/>
      <c r="AN966" s="311"/>
      <c r="AO966" s="311"/>
      <c r="AP966" s="311"/>
      <c r="AQ966" s="311"/>
      <c r="AR966" s="311"/>
      <c r="AS966" s="311"/>
      <c r="AT966" s="311"/>
      <c r="AU966" s="311"/>
      <c r="AV966" s="311"/>
      <c r="AW966" s="311"/>
      <c r="AX966" s="311"/>
      <c r="AY966" s="311"/>
      <c r="AZ966" s="311"/>
      <c r="BA966" s="311"/>
      <c r="BB966" s="311"/>
      <c r="BC966" s="311"/>
      <c r="BD966" s="311"/>
      <c r="BE966" s="311"/>
      <c r="BF966" s="311"/>
      <c r="BG966" s="311"/>
      <c r="BH966" s="311"/>
    </row>
    <row r="967" spans="6:60">
      <c r="F967" s="317"/>
      <c r="G967" s="311"/>
      <c r="H967" s="311"/>
      <c r="K967" s="317"/>
      <c r="L967" s="317"/>
      <c r="O967" s="311"/>
      <c r="P967" s="311"/>
      <c r="Q967" s="311"/>
      <c r="R967" s="311"/>
      <c r="S967" s="311"/>
      <c r="T967" s="311"/>
      <c r="U967" s="311"/>
      <c r="V967" s="311"/>
      <c r="X967" s="311"/>
      <c r="Y967" s="311"/>
      <c r="Z967" s="311"/>
      <c r="AA967" s="311"/>
      <c r="AB967" s="311"/>
      <c r="AD967" s="311"/>
      <c r="AE967" s="311"/>
      <c r="AF967" s="311"/>
      <c r="AG967" s="311"/>
      <c r="AH967" s="311"/>
      <c r="AI967" s="311"/>
      <c r="AJ967" s="311"/>
      <c r="AK967" s="311"/>
      <c r="AL967" s="311"/>
      <c r="AM967" s="311"/>
      <c r="AN967" s="311"/>
      <c r="AO967" s="311"/>
      <c r="AP967" s="311"/>
      <c r="AQ967" s="311"/>
      <c r="AR967" s="311"/>
      <c r="AS967" s="311"/>
      <c r="AT967" s="311"/>
      <c r="AU967" s="311"/>
      <c r="AV967" s="311"/>
      <c r="AW967" s="311"/>
      <c r="AX967" s="311"/>
      <c r="AY967" s="311"/>
      <c r="AZ967" s="311"/>
      <c r="BA967" s="311"/>
      <c r="BB967" s="311"/>
      <c r="BC967" s="311"/>
      <c r="BD967" s="311"/>
      <c r="BE967" s="311"/>
      <c r="BF967" s="311"/>
      <c r="BG967" s="311"/>
      <c r="BH967" s="311"/>
    </row>
    <row r="968" spans="6:60">
      <c r="F968" s="317"/>
      <c r="G968" s="311"/>
      <c r="H968" s="311"/>
      <c r="K968" s="317"/>
      <c r="L968" s="317"/>
      <c r="O968" s="311"/>
      <c r="P968" s="311"/>
      <c r="Q968" s="311"/>
      <c r="R968" s="311"/>
      <c r="S968" s="311"/>
      <c r="T968" s="311"/>
      <c r="U968" s="311"/>
      <c r="V968" s="311"/>
      <c r="X968" s="311"/>
      <c r="Y968" s="311"/>
      <c r="Z968" s="311"/>
      <c r="AA968" s="311"/>
      <c r="AB968" s="311"/>
      <c r="AD968" s="311"/>
      <c r="AE968" s="311"/>
      <c r="AF968" s="311"/>
      <c r="AG968" s="311"/>
      <c r="AH968" s="311"/>
      <c r="AI968" s="311"/>
      <c r="AJ968" s="311"/>
      <c r="AK968" s="311"/>
      <c r="AL968" s="311"/>
      <c r="AM968" s="311"/>
      <c r="AN968" s="311"/>
      <c r="AO968" s="311"/>
      <c r="AP968" s="311"/>
      <c r="AQ968" s="311"/>
      <c r="AR968" s="311"/>
      <c r="AS968" s="311"/>
      <c r="AT968" s="311"/>
      <c r="AU968" s="311"/>
      <c r="AV968" s="311"/>
      <c r="AW968" s="311"/>
      <c r="AX968" s="311"/>
      <c r="AY968" s="311"/>
      <c r="AZ968" s="311"/>
      <c r="BA968" s="311"/>
      <c r="BB968" s="311"/>
      <c r="BC968" s="311"/>
      <c r="BD968" s="311"/>
      <c r="BE968" s="311"/>
      <c r="BF968" s="311"/>
      <c r="BG968" s="311"/>
      <c r="BH968" s="311"/>
    </row>
    <row r="969" spans="6:60">
      <c r="F969" s="317"/>
      <c r="G969" s="311"/>
      <c r="H969" s="311"/>
      <c r="K969" s="317"/>
      <c r="L969" s="317"/>
      <c r="O969" s="311"/>
      <c r="P969" s="311"/>
      <c r="Q969" s="311"/>
      <c r="R969" s="311"/>
      <c r="S969" s="311"/>
      <c r="T969" s="311"/>
      <c r="U969" s="311"/>
      <c r="V969" s="311"/>
      <c r="X969" s="311"/>
      <c r="Y969" s="311"/>
      <c r="Z969" s="311"/>
      <c r="AA969" s="311"/>
      <c r="AB969" s="311"/>
      <c r="AD969" s="311"/>
      <c r="AE969" s="311"/>
      <c r="AF969" s="311"/>
      <c r="AG969" s="311"/>
      <c r="AH969" s="311"/>
      <c r="AI969" s="311"/>
      <c r="AJ969" s="311"/>
      <c r="AK969" s="311"/>
      <c r="AL969" s="311"/>
      <c r="AM969" s="311"/>
      <c r="AN969" s="311"/>
      <c r="AO969" s="311"/>
      <c r="AP969" s="311"/>
      <c r="AQ969" s="311"/>
      <c r="AR969" s="311"/>
      <c r="AS969" s="311"/>
      <c r="AT969" s="311"/>
      <c r="AU969" s="311"/>
      <c r="AV969" s="311"/>
      <c r="AW969" s="311"/>
      <c r="AX969" s="311"/>
      <c r="AY969" s="311"/>
      <c r="AZ969" s="311"/>
      <c r="BA969" s="311"/>
      <c r="BB969" s="311"/>
      <c r="BC969" s="311"/>
      <c r="BD969" s="311"/>
      <c r="BE969" s="311"/>
      <c r="BF969" s="311"/>
      <c r="BG969" s="311"/>
      <c r="BH969" s="311"/>
    </row>
    <row r="970" spans="6:60">
      <c r="F970" s="317"/>
      <c r="G970" s="311"/>
      <c r="H970" s="311"/>
      <c r="K970" s="317"/>
      <c r="L970" s="317"/>
      <c r="O970" s="311"/>
      <c r="P970" s="311"/>
      <c r="Q970" s="311"/>
      <c r="R970" s="311"/>
      <c r="S970" s="311"/>
      <c r="T970" s="311"/>
      <c r="U970" s="311"/>
      <c r="V970" s="311"/>
      <c r="X970" s="311"/>
      <c r="Y970" s="311"/>
      <c r="Z970" s="311"/>
      <c r="AA970" s="311"/>
      <c r="AB970" s="311"/>
      <c r="AD970" s="311"/>
      <c r="AE970" s="311"/>
      <c r="AF970" s="311"/>
      <c r="AG970" s="311"/>
      <c r="AH970" s="311"/>
      <c r="AI970" s="311"/>
      <c r="AJ970" s="311"/>
      <c r="AK970" s="311"/>
      <c r="AL970" s="311"/>
      <c r="AM970" s="311"/>
      <c r="AN970" s="311"/>
      <c r="AO970" s="311"/>
      <c r="AP970" s="311"/>
      <c r="AQ970" s="311"/>
      <c r="AR970" s="311"/>
      <c r="AS970" s="311"/>
      <c r="AT970" s="311"/>
      <c r="AU970" s="311"/>
      <c r="AV970" s="311"/>
      <c r="AW970" s="311"/>
      <c r="AX970" s="311"/>
      <c r="AY970" s="311"/>
      <c r="AZ970" s="311"/>
      <c r="BA970" s="311"/>
      <c r="BB970" s="311"/>
      <c r="BC970" s="311"/>
      <c r="BD970" s="311"/>
      <c r="BE970" s="311"/>
      <c r="BF970" s="311"/>
      <c r="BG970" s="311"/>
      <c r="BH970" s="311"/>
    </row>
    <row r="971" spans="6:60">
      <c r="F971" s="317"/>
      <c r="G971" s="311"/>
      <c r="H971" s="311"/>
      <c r="K971" s="317"/>
      <c r="L971" s="317"/>
      <c r="O971" s="311"/>
      <c r="P971" s="311"/>
      <c r="Q971" s="311"/>
      <c r="R971" s="311"/>
      <c r="S971" s="311"/>
      <c r="T971" s="311"/>
      <c r="U971" s="311"/>
      <c r="V971" s="311"/>
      <c r="X971" s="311"/>
      <c r="Y971" s="311"/>
      <c r="Z971" s="311"/>
      <c r="AA971" s="311"/>
      <c r="AB971" s="311"/>
      <c r="AD971" s="311"/>
      <c r="AE971" s="311"/>
      <c r="AF971" s="311"/>
      <c r="AG971" s="311"/>
      <c r="AH971" s="311"/>
      <c r="AI971" s="311"/>
      <c r="AJ971" s="311"/>
      <c r="AK971" s="311"/>
      <c r="AL971" s="311"/>
      <c r="AM971" s="311"/>
      <c r="AN971" s="311"/>
      <c r="AO971" s="311"/>
      <c r="AP971" s="311"/>
      <c r="AQ971" s="311"/>
      <c r="AR971" s="311"/>
      <c r="AS971" s="311"/>
      <c r="AT971" s="311"/>
      <c r="AU971" s="311"/>
      <c r="AV971" s="311"/>
      <c r="AW971" s="311"/>
      <c r="AX971" s="311"/>
      <c r="AY971" s="311"/>
      <c r="AZ971" s="311"/>
      <c r="BA971" s="311"/>
      <c r="BB971" s="311"/>
      <c r="BC971" s="311"/>
      <c r="BD971" s="311"/>
      <c r="BE971" s="311"/>
      <c r="BF971" s="311"/>
      <c r="BG971" s="311"/>
      <c r="BH971" s="311"/>
    </row>
    <row r="972" spans="6:60">
      <c r="F972" s="317"/>
      <c r="G972" s="311"/>
      <c r="H972" s="311"/>
      <c r="K972" s="317"/>
      <c r="L972" s="317"/>
      <c r="O972" s="311"/>
      <c r="P972" s="311"/>
      <c r="Q972" s="311"/>
      <c r="R972" s="311"/>
      <c r="S972" s="311"/>
      <c r="T972" s="311"/>
      <c r="U972" s="311"/>
      <c r="V972" s="311"/>
      <c r="X972" s="311"/>
      <c r="Y972" s="311"/>
      <c r="Z972" s="311"/>
      <c r="AA972" s="311"/>
      <c r="AB972" s="311"/>
      <c r="AD972" s="311"/>
      <c r="AE972" s="311"/>
      <c r="AF972" s="311"/>
      <c r="AG972" s="311"/>
      <c r="AH972" s="311"/>
      <c r="AI972" s="311"/>
      <c r="AJ972" s="311"/>
      <c r="AK972" s="311"/>
      <c r="AL972" s="311"/>
      <c r="AM972" s="311"/>
      <c r="AN972" s="311"/>
      <c r="AO972" s="311"/>
      <c r="AP972" s="311"/>
      <c r="AQ972" s="311"/>
      <c r="AR972" s="311"/>
      <c r="AS972" s="311"/>
      <c r="AT972" s="311"/>
      <c r="AU972" s="311"/>
      <c r="AV972" s="311"/>
      <c r="AW972" s="311"/>
      <c r="AX972" s="311"/>
      <c r="AY972" s="311"/>
      <c r="AZ972" s="311"/>
      <c r="BA972" s="311"/>
      <c r="BB972" s="311"/>
      <c r="BC972" s="311"/>
      <c r="BD972" s="311"/>
      <c r="BE972" s="311"/>
      <c r="BF972" s="311"/>
      <c r="BG972" s="311"/>
      <c r="BH972" s="311"/>
    </row>
    <row r="973" spans="6:60">
      <c r="F973" s="317"/>
      <c r="G973" s="311"/>
      <c r="H973" s="311"/>
      <c r="K973" s="317"/>
      <c r="L973" s="317"/>
      <c r="O973" s="311"/>
      <c r="P973" s="311"/>
      <c r="Q973" s="311"/>
      <c r="R973" s="311"/>
      <c r="S973" s="311"/>
      <c r="T973" s="311"/>
      <c r="U973" s="311"/>
      <c r="V973" s="311"/>
      <c r="X973" s="311"/>
      <c r="Y973" s="311"/>
      <c r="Z973" s="311"/>
      <c r="AA973" s="311"/>
      <c r="AB973" s="311"/>
      <c r="AD973" s="311"/>
      <c r="AE973" s="311"/>
      <c r="AF973" s="311"/>
      <c r="AG973" s="311"/>
      <c r="AH973" s="311"/>
      <c r="AI973" s="311"/>
      <c r="AJ973" s="311"/>
      <c r="AK973" s="311"/>
      <c r="AL973" s="311"/>
      <c r="AM973" s="311"/>
      <c r="AN973" s="311"/>
      <c r="AO973" s="311"/>
      <c r="AP973" s="311"/>
      <c r="AQ973" s="311"/>
      <c r="AR973" s="311"/>
      <c r="AS973" s="311"/>
      <c r="AT973" s="311"/>
      <c r="AU973" s="311"/>
      <c r="AV973" s="311"/>
      <c r="AW973" s="311"/>
      <c r="AX973" s="311"/>
      <c r="AY973" s="311"/>
      <c r="AZ973" s="311"/>
      <c r="BA973" s="311"/>
      <c r="BB973" s="311"/>
      <c r="BC973" s="311"/>
      <c r="BD973" s="311"/>
      <c r="BE973" s="311"/>
      <c r="BF973" s="311"/>
      <c r="BG973" s="311"/>
      <c r="BH973" s="311"/>
    </row>
    <row r="974" spans="6:60">
      <c r="F974" s="317"/>
      <c r="G974" s="311"/>
      <c r="H974" s="311"/>
      <c r="K974" s="317"/>
      <c r="L974" s="317"/>
      <c r="O974" s="311"/>
      <c r="P974" s="311"/>
      <c r="Q974" s="311"/>
      <c r="R974" s="311"/>
      <c r="S974" s="311"/>
      <c r="T974" s="311"/>
      <c r="U974" s="311"/>
      <c r="V974" s="311"/>
      <c r="X974" s="311"/>
      <c r="Y974" s="311"/>
      <c r="Z974" s="311"/>
      <c r="AA974" s="311"/>
      <c r="AB974" s="311"/>
      <c r="AD974" s="311"/>
      <c r="AE974" s="311"/>
      <c r="AF974" s="311"/>
      <c r="AG974" s="311"/>
      <c r="AH974" s="311"/>
      <c r="AI974" s="311"/>
      <c r="AJ974" s="311"/>
      <c r="AK974" s="311"/>
      <c r="AL974" s="311"/>
      <c r="AM974" s="311"/>
      <c r="AN974" s="311"/>
      <c r="AO974" s="311"/>
      <c r="AP974" s="311"/>
      <c r="AQ974" s="311"/>
      <c r="AR974" s="311"/>
      <c r="AS974" s="311"/>
      <c r="AT974" s="311"/>
      <c r="AU974" s="311"/>
      <c r="AV974" s="311"/>
      <c r="AW974" s="311"/>
      <c r="AX974" s="311"/>
      <c r="AY974" s="311"/>
      <c r="AZ974" s="311"/>
      <c r="BA974" s="311"/>
      <c r="BB974" s="311"/>
      <c r="BC974" s="311"/>
      <c r="BD974" s="311"/>
      <c r="BE974" s="311"/>
      <c r="BF974" s="311"/>
      <c r="BG974" s="311"/>
      <c r="BH974" s="311"/>
    </row>
    <row r="975" spans="6:60">
      <c r="F975" s="317"/>
      <c r="G975" s="311"/>
      <c r="H975" s="311"/>
      <c r="K975" s="317"/>
      <c r="L975" s="317"/>
      <c r="O975" s="311"/>
      <c r="P975" s="311"/>
      <c r="Q975" s="311"/>
      <c r="R975" s="311"/>
      <c r="S975" s="311"/>
      <c r="T975" s="311"/>
      <c r="U975" s="311"/>
      <c r="V975" s="311"/>
      <c r="X975" s="311"/>
      <c r="Y975" s="311"/>
      <c r="Z975" s="311"/>
      <c r="AA975" s="311"/>
      <c r="AB975" s="311"/>
      <c r="AD975" s="311"/>
      <c r="AE975" s="311"/>
      <c r="AF975" s="311"/>
      <c r="AG975" s="311"/>
      <c r="AH975" s="311"/>
      <c r="AI975" s="311"/>
      <c r="AJ975" s="311"/>
      <c r="AK975" s="311"/>
      <c r="AL975" s="311"/>
      <c r="AM975" s="311"/>
      <c r="AN975" s="311"/>
      <c r="AO975" s="311"/>
      <c r="AP975" s="311"/>
      <c r="AQ975" s="311"/>
      <c r="AR975" s="311"/>
      <c r="AS975" s="311"/>
      <c r="AT975" s="311"/>
      <c r="AU975" s="311"/>
      <c r="AV975" s="311"/>
      <c r="AW975" s="311"/>
      <c r="AX975" s="311"/>
      <c r="AY975" s="311"/>
      <c r="AZ975" s="311"/>
      <c r="BA975" s="311"/>
      <c r="BB975" s="311"/>
      <c r="BC975" s="311"/>
      <c r="BD975" s="311"/>
      <c r="BE975" s="311"/>
      <c r="BF975" s="311"/>
      <c r="BG975" s="311"/>
      <c r="BH975" s="311"/>
    </row>
    <row r="976" spans="6:60">
      <c r="F976" s="317"/>
      <c r="G976" s="311"/>
      <c r="H976" s="311"/>
      <c r="K976" s="317"/>
      <c r="L976" s="317"/>
      <c r="O976" s="311"/>
      <c r="P976" s="311"/>
      <c r="Q976" s="311"/>
      <c r="R976" s="311"/>
      <c r="S976" s="311"/>
      <c r="T976" s="311"/>
      <c r="U976" s="311"/>
      <c r="V976" s="311"/>
      <c r="X976" s="311"/>
      <c r="Y976" s="311"/>
      <c r="Z976" s="311"/>
      <c r="AA976" s="311"/>
      <c r="AB976" s="311"/>
      <c r="AD976" s="311"/>
      <c r="AE976" s="311"/>
      <c r="AF976" s="311"/>
      <c r="AG976" s="311"/>
      <c r="AH976" s="311"/>
      <c r="AI976" s="311"/>
      <c r="AJ976" s="311"/>
      <c r="AK976" s="311"/>
      <c r="AL976" s="311"/>
      <c r="AM976" s="311"/>
      <c r="AN976" s="311"/>
      <c r="AO976" s="311"/>
      <c r="AP976" s="311"/>
      <c r="AQ976" s="311"/>
      <c r="AR976" s="311"/>
      <c r="AS976" s="311"/>
      <c r="AT976" s="311"/>
      <c r="AU976" s="311"/>
      <c r="AV976" s="311"/>
      <c r="AW976" s="311"/>
      <c r="AX976" s="311"/>
      <c r="AY976" s="311"/>
      <c r="AZ976" s="311"/>
      <c r="BA976" s="311"/>
      <c r="BB976" s="311"/>
      <c r="BC976" s="311"/>
      <c r="BD976" s="311"/>
      <c r="BE976" s="311"/>
      <c r="BF976" s="311"/>
      <c r="BG976" s="311"/>
      <c r="BH976" s="311"/>
    </row>
    <row r="977" spans="6:60">
      <c r="F977" s="317"/>
      <c r="G977" s="311"/>
      <c r="H977" s="311"/>
      <c r="K977" s="317"/>
      <c r="L977" s="317"/>
      <c r="O977" s="311"/>
      <c r="P977" s="311"/>
      <c r="Q977" s="311"/>
      <c r="R977" s="311"/>
      <c r="S977" s="311"/>
      <c r="T977" s="311"/>
      <c r="U977" s="311"/>
      <c r="V977" s="311"/>
      <c r="X977" s="311"/>
      <c r="Y977" s="311"/>
      <c r="Z977" s="311"/>
      <c r="AA977" s="311"/>
      <c r="AB977" s="311"/>
      <c r="AD977" s="311"/>
      <c r="AE977" s="311"/>
      <c r="AF977" s="311"/>
      <c r="AG977" s="311"/>
      <c r="AH977" s="311"/>
      <c r="AI977" s="311"/>
      <c r="AJ977" s="311"/>
      <c r="AK977" s="311"/>
      <c r="AL977" s="311"/>
      <c r="AM977" s="311"/>
      <c r="AN977" s="311"/>
      <c r="AO977" s="311"/>
      <c r="AP977" s="311"/>
      <c r="AQ977" s="311"/>
      <c r="AR977" s="311"/>
      <c r="AS977" s="311"/>
      <c r="AT977" s="311"/>
      <c r="AU977" s="311"/>
      <c r="AV977" s="311"/>
      <c r="AW977" s="311"/>
      <c r="AX977" s="311"/>
      <c r="AY977" s="311"/>
      <c r="AZ977" s="311"/>
      <c r="BA977" s="311"/>
      <c r="BB977" s="311"/>
      <c r="BC977" s="311"/>
      <c r="BD977" s="311"/>
      <c r="BE977" s="311"/>
      <c r="BF977" s="311"/>
      <c r="BG977" s="311"/>
      <c r="BH977" s="311"/>
    </row>
    <row r="978" spans="6:60">
      <c r="F978" s="317"/>
      <c r="G978" s="311"/>
      <c r="H978" s="311"/>
      <c r="K978" s="317"/>
      <c r="L978" s="317"/>
      <c r="O978" s="311"/>
      <c r="P978" s="311"/>
      <c r="Q978" s="311"/>
      <c r="R978" s="311"/>
      <c r="S978" s="311"/>
      <c r="T978" s="311"/>
      <c r="U978" s="311"/>
      <c r="V978" s="311"/>
      <c r="X978" s="311"/>
      <c r="Y978" s="311"/>
      <c r="Z978" s="311"/>
      <c r="AA978" s="311"/>
      <c r="AB978" s="311"/>
      <c r="AD978" s="311"/>
      <c r="AE978" s="311"/>
      <c r="AF978" s="311"/>
      <c r="AG978" s="311"/>
      <c r="AH978" s="311"/>
      <c r="AI978" s="311"/>
      <c r="AJ978" s="311"/>
      <c r="AK978" s="311"/>
      <c r="AL978" s="311"/>
      <c r="AM978" s="311"/>
      <c r="AN978" s="311"/>
      <c r="AO978" s="311"/>
      <c r="AP978" s="311"/>
      <c r="AQ978" s="311"/>
      <c r="AR978" s="311"/>
      <c r="AS978" s="311"/>
      <c r="AT978" s="311"/>
      <c r="AU978" s="311"/>
      <c r="AV978" s="311"/>
      <c r="AW978" s="311"/>
      <c r="AX978" s="311"/>
      <c r="AY978" s="311"/>
      <c r="AZ978" s="311"/>
      <c r="BA978" s="311"/>
      <c r="BB978" s="311"/>
      <c r="BC978" s="311"/>
      <c r="BD978" s="311"/>
      <c r="BE978" s="311"/>
      <c r="BF978" s="311"/>
      <c r="BG978" s="311"/>
      <c r="BH978" s="311"/>
    </row>
    <row r="979" spans="6:60">
      <c r="F979" s="317"/>
      <c r="G979" s="311"/>
      <c r="H979" s="311"/>
      <c r="K979" s="317"/>
      <c r="L979" s="317"/>
      <c r="O979" s="311"/>
      <c r="P979" s="311"/>
      <c r="Q979" s="311"/>
      <c r="R979" s="311"/>
      <c r="S979" s="311"/>
      <c r="T979" s="311"/>
      <c r="U979" s="311"/>
      <c r="V979" s="311"/>
      <c r="X979" s="311"/>
      <c r="Y979" s="311"/>
      <c r="Z979" s="311"/>
      <c r="AA979" s="311"/>
      <c r="AB979" s="311"/>
      <c r="AD979" s="311"/>
      <c r="AE979" s="311"/>
      <c r="AF979" s="311"/>
      <c r="AG979" s="311"/>
      <c r="AH979" s="311"/>
      <c r="AI979" s="311"/>
      <c r="AJ979" s="311"/>
      <c r="AK979" s="311"/>
      <c r="AL979" s="311"/>
      <c r="AM979" s="311"/>
      <c r="AN979" s="311"/>
      <c r="AO979" s="311"/>
      <c r="AP979" s="311"/>
      <c r="AQ979" s="311"/>
      <c r="AR979" s="311"/>
      <c r="AS979" s="311"/>
      <c r="AT979" s="311"/>
      <c r="AU979" s="311"/>
      <c r="AV979" s="311"/>
      <c r="AW979" s="311"/>
      <c r="AX979" s="311"/>
      <c r="AY979" s="311"/>
      <c r="AZ979" s="311"/>
      <c r="BA979" s="311"/>
      <c r="BB979" s="311"/>
      <c r="BC979" s="311"/>
      <c r="BD979" s="311"/>
      <c r="BE979" s="311"/>
      <c r="BF979" s="311"/>
      <c r="BG979" s="311"/>
      <c r="BH979" s="311"/>
    </row>
    <row r="980" spans="6:60">
      <c r="F980" s="317"/>
      <c r="G980" s="311"/>
      <c r="H980" s="311"/>
      <c r="K980" s="317"/>
      <c r="L980" s="317"/>
      <c r="O980" s="311"/>
      <c r="P980" s="311"/>
      <c r="Q980" s="311"/>
      <c r="R980" s="311"/>
      <c r="S980" s="311"/>
      <c r="T980" s="311"/>
      <c r="U980" s="311"/>
      <c r="V980" s="311"/>
      <c r="X980" s="311"/>
      <c r="Y980" s="311"/>
      <c r="Z980" s="311"/>
      <c r="AA980" s="311"/>
      <c r="AB980" s="311"/>
      <c r="AD980" s="311"/>
      <c r="AE980" s="311"/>
      <c r="AF980" s="311"/>
      <c r="AG980" s="311"/>
      <c r="AH980" s="311"/>
      <c r="AI980" s="311"/>
      <c r="AJ980" s="311"/>
      <c r="AK980" s="311"/>
      <c r="AL980" s="311"/>
      <c r="AM980" s="311"/>
      <c r="AN980" s="311"/>
      <c r="AO980" s="311"/>
      <c r="AP980" s="311"/>
      <c r="AQ980" s="311"/>
      <c r="AR980" s="311"/>
      <c r="AS980" s="311"/>
      <c r="AT980" s="311"/>
      <c r="AU980" s="311"/>
      <c r="AV980" s="311"/>
      <c r="AW980" s="311"/>
      <c r="AX980" s="311"/>
      <c r="AY980" s="311"/>
      <c r="AZ980" s="311"/>
      <c r="BA980" s="311"/>
      <c r="BB980" s="311"/>
      <c r="BC980" s="311"/>
      <c r="BD980" s="311"/>
      <c r="BE980" s="311"/>
      <c r="BF980" s="311"/>
      <c r="BG980" s="311"/>
      <c r="BH980" s="311"/>
    </row>
    <row r="981" spans="6:60">
      <c r="F981" s="317"/>
      <c r="G981" s="311"/>
      <c r="H981" s="311"/>
      <c r="K981" s="317"/>
      <c r="L981" s="317"/>
      <c r="O981" s="311"/>
      <c r="P981" s="311"/>
      <c r="Q981" s="311"/>
      <c r="R981" s="311"/>
      <c r="S981" s="311"/>
      <c r="T981" s="311"/>
      <c r="U981" s="311"/>
      <c r="V981" s="311"/>
      <c r="X981" s="311"/>
      <c r="Y981" s="311"/>
      <c r="Z981" s="311"/>
      <c r="AA981" s="311"/>
      <c r="AB981" s="311"/>
      <c r="AD981" s="311"/>
      <c r="AE981" s="311"/>
      <c r="AF981" s="311"/>
      <c r="AG981" s="311"/>
      <c r="AH981" s="311"/>
      <c r="AI981" s="311"/>
      <c r="AJ981" s="311"/>
      <c r="AK981" s="311"/>
      <c r="AL981" s="311"/>
      <c r="AM981" s="311"/>
      <c r="AN981" s="311"/>
      <c r="AO981" s="311"/>
      <c r="AP981" s="311"/>
      <c r="AQ981" s="311"/>
      <c r="AR981" s="311"/>
      <c r="AS981" s="311"/>
      <c r="AT981" s="311"/>
      <c r="AU981" s="311"/>
      <c r="AV981" s="311"/>
      <c r="AW981" s="311"/>
      <c r="AX981" s="311"/>
      <c r="AY981" s="311"/>
      <c r="AZ981" s="311"/>
      <c r="BA981" s="311"/>
      <c r="BB981" s="311"/>
      <c r="BC981" s="311"/>
      <c r="BD981" s="311"/>
      <c r="BE981" s="311"/>
      <c r="BF981" s="311"/>
      <c r="BG981" s="311"/>
      <c r="BH981" s="311"/>
    </row>
    <row r="982" spans="6:60">
      <c r="F982" s="317"/>
      <c r="G982" s="311"/>
      <c r="H982" s="311"/>
      <c r="K982" s="317"/>
      <c r="L982" s="317"/>
      <c r="O982" s="311"/>
      <c r="P982" s="311"/>
      <c r="Q982" s="311"/>
      <c r="R982" s="311"/>
      <c r="S982" s="311"/>
      <c r="T982" s="311"/>
      <c r="U982" s="311"/>
      <c r="V982" s="311"/>
      <c r="X982" s="311"/>
      <c r="Y982" s="311"/>
      <c r="Z982" s="311"/>
      <c r="AA982" s="311"/>
      <c r="AB982" s="311"/>
      <c r="AD982" s="311"/>
      <c r="AE982" s="311"/>
      <c r="AF982" s="311"/>
      <c r="AG982" s="311"/>
      <c r="AH982" s="311"/>
      <c r="AI982" s="311"/>
      <c r="AJ982" s="311"/>
      <c r="AK982" s="311"/>
      <c r="AL982" s="311"/>
      <c r="AM982" s="311"/>
      <c r="AN982" s="311"/>
      <c r="AO982" s="311"/>
      <c r="AP982" s="311"/>
      <c r="AQ982" s="311"/>
      <c r="AR982" s="311"/>
      <c r="AS982" s="311"/>
      <c r="AT982" s="311"/>
      <c r="AU982" s="311"/>
      <c r="AV982" s="311"/>
      <c r="AW982" s="311"/>
      <c r="AX982" s="311"/>
      <c r="AY982" s="311"/>
      <c r="AZ982" s="311"/>
      <c r="BA982" s="311"/>
      <c r="BB982" s="311"/>
      <c r="BC982" s="311"/>
      <c r="BD982" s="311"/>
      <c r="BE982" s="311"/>
      <c r="BF982" s="311"/>
      <c r="BG982" s="311"/>
      <c r="BH982" s="311"/>
    </row>
    <row r="983" spans="6:60">
      <c r="F983" s="317"/>
      <c r="G983" s="311"/>
      <c r="H983" s="311"/>
      <c r="K983" s="317"/>
      <c r="L983" s="317"/>
      <c r="O983" s="311"/>
      <c r="P983" s="311"/>
      <c r="Q983" s="311"/>
      <c r="R983" s="311"/>
      <c r="S983" s="311"/>
      <c r="T983" s="311"/>
      <c r="U983" s="311"/>
      <c r="V983" s="311"/>
      <c r="X983" s="311"/>
      <c r="Y983" s="311"/>
      <c r="Z983" s="311"/>
      <c r="AA983" s="311"/>
      <c r="AB983" s="311"/>
      <c r="AD983" s="311"/>
      <c r="AE983" s="311"/>
      <c r="AF983" s="311"/>
      <c r="AG983" s="311"/>
      <c r="AH983" s="311"/>
      <c r="AI983" s="311"/>
      <c r="AJ983" s="311"/>
      <c r="AK983" s="311"/>
      <c r="AL983" s="311"/>
      <c r="AM983" s="311"/>
      <c r="AN983" s="311"/>
      <c r="AO983" s="311"/>
      <c r="AP983" s="311"/>
      <c r="AQ983" s="311"/>
      <c r="AR983" s="311"/>
      <c r="AS983" s="311"/>
      <c r="AT983" s="311"/>
      <c r="AU983" s="311"/>
      <c r="AV983" s="311"/>
      <c r="AW983" s="311"/>
      <c r="AX983" s="311"/>
      <c r="AY983" s="311"/>
      <c r="AZ983" s="311"/>
      <c r="BA983" s="311"/>
      <c r="BB983" s="311"/>
      <c r="BC983" s="311"/>
      <c r="BD983" s="311"/>
      <c r="BE983" s="311"/>
      <c r="BF983" s="311"/>
      <c r="BG983" s="311"/>
      <c r="BH983" s="311"/>
    </row>
    <row r="984" spans="6:60">
      <c r="F984" s="317"/>
      <c r="G984" s="311"/>
      <c r="H984" s="311"/>
      <c r="K984" s="317"/>
      <c r="L984" s="317"/>
      <c r="O984" s="311"/>
      <c r="P984" s="311"/>
      <c r="Q984" s="311"/>
      <c r="R984" s="311"/>
      <c r="S984" s="311"/>
      <c r="T984" s="311"/>
      <c r="U984" s="311"/>
      <c r="V984" s="311"/>
      <c r="X984" s="311"/>
      <c r="Y984" s="311"/>
      <c r="Z984" s="311"/>
      <c r="AA984" s="311"/>
      <c r="AB984" s="311"/>
      <c r="AD984" s="311"/>
      <c r="AE984" s="311"/>
      <c r="AF984" s="311"/>
      <c r="AG984" s="311"/>
      <c r="AH984" s="311"/>
      <c r="AI984" s="311"/>
      <c r="AJ984" s="311"/>
      <c r="AK984" s="311"/>
      <c r="AL984" s="311"/>
      <c r="AM984" s="311"/>
      <c r="AN984" s="311"/>
      <c r="AO984" s="311"/>
      <c r="AP984" s="311"/>
      <c r="AQ984" s="311"/>
      <c r="AR984" s="311"/>
      <c r="AS984" s="311"/>
      <c r="AT984" s="311"/>
      <c r="AU984" s="311"/>
      <c r="AV984" s="311"/>
      <c r="AW984" s="311"/>
      <c r="AX984" s="311"/>
      <c r="AY984" s="311"/>
      <c r="AZ984" s="311"/>
      <c r="BA984" s="311"/>
      <c r="BB984" s="311"/>
      <c r="BC984" s="311"/>
      <c r="BD984" s="311"/>
      <c r="BE984" s="311"/>
      <c r="BF984" s="311"/>
      <c r="BG984" s="311"/>
      <c r="BH984" s="311"/>
    </row>
    <row r="985" spans="6:60">
      <c r="F985" s="317"/>
      <c r="G985" s="311"/>
      <c r="H985" s="311"/>
      <c r="K985" s="317"/>
      <c r="L985" s="317"/>
      <c r="O985" s="311"/>
      <c r="P985" s="311"/>
      <c r="Q985" s="311"/>
      <c r="R985" s="311"/>
      <c r="S985" s="311"/>
      <c r="T985" s="311"/>
      <c r="U985" s="311"/>
      <c r="V985" s="311"/>
      <c r="X985" s="311"/>
      <c r="Y985" s="311"/>
      <c r="Z985" s="311"/>
      <c r="AA985" s="311"/>
      <c r="AB985" s="311"/>
      <c r="AD985" s="311"/>
      <c r="AE985" s="311"/>
      <c r="AF985" s="311"/>
      <c r="AG985" s="311"/>
      <c r="AH985" s="311"/>
      <c r="AI985" s="311"/>
      <c r="AJ985" s="311"/>
      <c r="AK985" s="311"/>
      <c r="AL985" s="311"/>
      <c r="AM985" s="311"/>
      <c r="AN985" s="311"/>
      <c r="AO985" s="311"/>
      <c r="AP985" s="311"/>
      <c r="AQ985" s="311"/>
      <c r="AR985" s="311"/>
      <c r="AS985" s="311"/>
      <c r="AT985" s="311"/>
      <c r="AU985" s="311"/>
      <c r="AV985" s="311"/>
      <c r="AW985" s="311"/>
      <c r="AX985" s="311"/>
      <c r="AY985" s="311"/>
      <c r="AZ985" s="311"/>
      <c r="BA985" s="311"/>
      <c r="BB985" s="311"/>
      <c r="BC985" s="311"/>
      <c r="BD985" s="311"/>
      <c r="BE985" s="311"/>
      <c r="BF985" s="311"/>
      <c r="BG985" s="311"/>
      <c r="BH985" s="311"/>
    </row>
    <row r="986" spans="6:60">
      <c r="F986" s="317"/>
      <c r="G986" s="311"/>
      <c r="H986" s="311"/>
      <c r="K986" s="317"/>
      <c r="L986" s="317"/>
      <c r="O986" s="311"/>
      <c r="P986" s="311"/>
      <c r="Q986" s="311"/>
      <c r="R986" s="311"/>
      <c r="S986" s="311"/>
      <c r="T986" s="311"/>
      <c r="U986" s="311"/>
      <c r="V986" s="311"/>
      <c r="X986" s="311"/>
      <c r="Y986" s="311"/>
      <c r="Z986" s="311"/>
      <c r="AA986" s="311"/>
      <c r="AB986" s="311"/>
      <c r="AD986" s="311"/>
      <c r="AE986" s="311"/>
      <c r="AF986" s="311"/>
      <c r="AG986" s="311"/>
      <c r="AH986" s="311"/>
      <c r="AI986" s="311"/>
      <c r="AJ986" s="311"/>
      <c r="AK986" s="311"/>
      <c r="AL986" s="311"/>
      <c r="AM986" s="311"/>
      <c r="AN986" s="311"/>
      <c r="AO986" s="311"/>
      <c r="AP986" s="311"/>
      <c r="AQ986" s="311"/>
      <c r="AR986" s="311"/>
      <c r="AS986" s="311"/>
      <c r="AT986" s="311"/>
      <c r="AU986" s="311"/>
      <c r="AV986" s="311"/>
      <c r="AW986" s="311"/>
      <c r="AX986" s="311"/>
      <c r="AY986" s="311"/>
      <c r="AZ986" s="311"/>
      <c r="BA986" s="311"/>
      <c r="BB986" s="311"/>
      <c r="BC986" s="311"/>
      <c r="BD986" s="311"/>
      <c r="BE986" s="311"/>
      <c r="BF986" s="311"/>
      <c r="BG986" s="311"/>
      <c r="BH986" s="311"/>
    </row>
    <row r="987" spans="6:60">
      <c r="F987" s="317"/>
      <c r="G987" s="311"/>
      <c r="H987" s="311"/>
      <c r="K987" s="317"/>
      <c r="L987" s="317"/>
      <c r="O987" s="311"/>
      <c r="P987" s="311"/>
      <c r="Q987" s="311"/>
      <c r="R987" s="311"/>
      <c r="S987" s="311"/>
      <c r="T987" s="311"/>
      <c r="U987" s="311"/>
      <c r="V987" s="311"/>
      <c r="X987" s="311"/>
      <c r="Y987" s="311"/>
      <c r="Z987" s="311"/>
      <c r="AA987" s="311"/>
      <c r="AB987" s="311"/>
      <c r="AD987" s="311"/>
      <c r="AE987" s="311"/>
      <c r="AF987" s="311"/>
      <c r="AG987" s="311"/>
      <c r="AH987" s="311"/>
      <c r="AI987" s="311"/>
      <c r="AJ987" s="311"/>
      <c r="AK987" s="311"/>
      <c r="AL987" s="311"/>
      <c r="AM987" s="311"/>
      <c r="AN987" s="311"/>
      <c r="AO987" s="311"/>
      <c r="AP987" s="311"/>
      <c r="AQ987" s="311"/>
      <c r="AR987" s="311"/>
      <c r="AS987" s="311"/>
      <c r="AT987" s="311"/>
      <c r="AU987" s="311"/>
      <c r="AV987" s="311"/>
      <c r="AW987" s="311"/>
      <c r="AX987" s="311"/>
      <c r="AY987" s="311"/>
      <c r="AZ987" s="311"/>
      <c r="BA987" s="311"/>
      <c r="BB987" s="311"/>
      <c r="BC987" s="311"/>
      <c r="BD987" s="311"/>
      <c r="BE987" s="311"/>
      <c r="BF987" s="311"/>
      <c r="BG987" s="311"/>
      <c r="BH987" s="311"/>
    </row>
    <row r="988" spans="6:60">
      <c r="F988" s="317"/>
      <c r="G988" s="311"/>
      <c r="H988" s="311"/>
      <c r="K988" s="317"/>
      <c r="L988" s="317"/>
      <c r="O988" s="311"/>
      <c r="P988" s="311"/>
      <c r="Q988" s="311"/>
      <c r="R988" s="311"/>
      <c r="S988" s="311"/>
      <c r="T988" s="311"/>
      <c r="U988" s="311"/>
      <c r="V988" s="311"/>
      <c r="X988" s="311"/>
      <c r="Y988" s="311"/>
      <c r="Z988" s="311"/>
      <c r="AA988" s="311"/>
      <c r="AB988" s="311"/>
      <c r="AD988" s="311"/>
      <c r="AE988" s="311"/>
      <c r="AF988" s="311"/>
      <c r="AG988" s="311"/>
      <c r="AH988" s="311"/>
      <c r="AI988" s="311"/>
      <c r="AJ988" s="311"/>
      <c r="AK988" s="311"/>
      <c r="AL988" s="311"/>
      <c r="AM988" s="311"/>
      <c r="AN988" s="311"/>
      <c r="AO988" s="311"/>
      <c r="AP988" s="311"/>
      <c r="AQ988" s="311"/>
      <c r="AR988" s="311"/>
      <c r="AS988" s="311"/>
      <c r="AT988" s="311"/>
      <c r="AU988" s="311"/>
      <c r="AV988" s="311"/>
      <c r="AW988" s="311"/>
      <c r="AX988" s="311"/>
      <c r="AY988" s="311"/>
      <c r="AZ988" s="311"/>
      <c r="BA988" s="311"/>
      <c r="BB988" s="311"/>
      <c r="BC988" s="311"/>
      <c r="BD988" s="311"/>
      <c r="BE988" s="311"/>
      <c r="BF988" s="311"/>
      <c r="BG988" s="311"/>
      <c r="BH988" s="311"/>
    </row>
    <row r="989" spans="6:60">
      <c r="F989" s="317"/>
      <c r="G989" s="311"/>
      <c r="H989" s="311"/>
      <c r="K989" s="317"/>
      <c r="L989" s="317"/>
      <c r="O989" s="311"/>
      <c r="P989" s="311"/>
      <c r="Q989" s="311"/>
      <c r="R989" s="311"/>
      <c r="S989" s="311"/>
      <c r="T989" s="311"/>
      <c r="U989" s="311"/>
      <c r="V989" s="311"/>
      <c r="X989" s="311"/>
      <c r="Y989" s="311"/>
      <c r="Z989" s="311"/>
      <c r="AA989" s="311"/>
      <c r="AB989" s="311"/>
      <c r="AD989" s="311"/>
      <c r="AE989" s="311"/>
      <c r="AF989" s="311"/>
      <c r="AG989" s="311"/>
      <c r="AH989" s="311"/>
      <c r="AI989" s="311"/>
      <c r="AJ989" s="311"/>
      <c r="AK989" s="311"/>
      <c r="AL989" s="311"/>
      <c r="AM989" s="311"/>
      <c r="AN989" s="311"/>
      <c r="AO989" s="311"/>
      <c r="AP989" s="311"/>
      <c r="AQ989" s="311"/>
      <c r="AR989" s="311"/>
      <c r="AS989" s="311"/>
      <c r="AT989" s="311"/>
      <c r="AU989" s="311"/>
      <c r="AV989" s="311"/>
      <c r="AW989" s="311"/>
      <c r="AX989" s="311"/>
      <c r="AY989" s="311"/>
      <c r="AZ989" s="311"/>
      <c r="BA989" s="311"/>
      <c r="BB989" s="311"/>
      <c r="BC989" s="311"/>
      <c r="BD989" s="311"/>
      <c r="BE989" s="311"/>
      <c r="BF989" s="311"/>
      <c r="BG989" s="311"/>
      <c r="BH989" s="311"/>
    </row>
    <row r="990" spans="6:60">
      <c r="F990" s="317"/>
      <c r="G990" s="311"/>
      <c r="H990" s="311"/>
      <c r="K990" s="317"/>
      <c r="L990" s="317"/>
      <c r="O990" s="311"/>
      <c r="P990" s="311"/>
      <c r="Q990" s="311"/>
      <c r="R990" s="311"/>
      <c r="S990" s="311"/>
      <c r="T990" s="311"/>
      <c r="U990" s="311"/>
      <c r="V990" s="311"/>
      <c r="X990" s="311"/>
      <c r="Y990" s="311"/>
      <c r="Z990" s="311"/>
      <c r="AA990" s="311"/>
      <c r="AB990" s="311"/>
      <c r="AD990" s="311"/>
      <c r="AE990" s="311"/>
      <c r="AF990" s="311"/>
      <c r="AG990" s="311"/>
      <c r="AH990" s="311"/>
      <c r="AI990" s="311"/>
      <c r="AJ990" s="311"/>
      <c r="AK990" s="311"/>
      <c r="AL990" s="311"/>
      <c r="AM990" s="311"/>
      <c r="AN990" s="311"/>
      <c r="AO990" s="311"/>
      <c r="AP990" s="311"/>
      <c r="AQ990" s="311"/>
      <c r="AR990" s="311"/>
      <c r="AS990" s="311"/>
      <c r="AT990" s="311"/>
      <c r="AU990" s="311"/>
      <c r="AV990" s="311"/>
      <c r="AW990" s="311"/>
      <c r="AX990" s="311"/>
      <c r="AY990" s="311"/>
      <c r="AZ990" s="311"/>
      <c r="BA990" s="311"/>
      <c r="BB990" s="311"/>
      <c r="BC990" s="311"/>
      <c r="BD990" s="311"/>
      <c r="BE990" s="311"/>
      <c r="BF990" s="311"/>
      <c r="BG990" s="311"/>
      <c r="BH990" s="311"/>
    </row>
    <row r="991" spans="6:60">
      <c r="F991" s="317"/>
      <c r="G991" s="311"/>
      <c r="H991" s="311"/>
      <c r="K991" s="317"/>
      <c r="L991" s="317"/>
      <c r="O991" s="311"/>
      <c r="P991" s="311"/>
      <c r="Q991" s="311"/>
      <c r="R991" s="311"/>
      <c r="S991" s="311"/>
      <c r="T991" s="311"/>
      <c r="U991" s="311"/>
      <c r="V991" s="311"/>
      <c r="X991" s="311"/>
      <c r="Y991" s="311"/>
      <c r="Z991" s="311"/>
      <c r="AA991" s="311"/>
      <c r="AB991" s="311"/>
      <c r="AD991" s="311"/>
      <c r="AE991" s="311"/>
      <c r="AF991" s="311"/>
      <c r="AG991" s="311"/>
      <c r="AH991" s="311"/>
      <c r="AI991" s="311"/>
      <c r="AJ991" s="311"/>
      <c r="AK991" s="311"/>
      <c r="AL991" s="311"/>
      <c r="AM991" s="311"/>
      <c r="AN991" s="311"/>
      <c r="AO991" s="311"/>
      <c r="AP991" s="311"/>
      <c r="AQ991" s="311"/>
      <c r="AR991" s="311"/>
      <c r="AS991" s="311"/>
      <c r="AT991" s="311"/>
      <c r="AU991" s="311"/>
      <c r="AV991" s="311"/>
      <c r="AW991" s="311"/>
      <c r="AX991" s="311"/>
      <c r="AY991" s="311"/>
      <c r="AZ991" s="311"/>
      <c r="BA991" s="311"/>
      <c r="BB991" s="311"/>
      <c r="BC991" s="311"/>
      <c r="BD991" s="311"/>
      <c r="BE991" s="311"/>
      <c r="BF991" s="311"/>
      <c r="BG991" s="311"/>
      <c r="BH991" s="311"/>
    </row>
    <row r="992" spans="6:60">
      <c r="F992" s="317"/>
      <c r="G992" s="311"/>
      <c r="H992" s="311"/>
      <c r="K992" s="317"/>
      <c r="L992" s="317"/>
      <c r="O992" s="311"/>
      <c r="P992" s="311"/>
      <c r="Q992" s="311"/>
      <c r="R992" s="311"/>
      <c r="S992" s="311"/>
      <c r="T992" s="311"/>
      <c r="U992" s="311"/>
      <c r="V992" s="311"/>
      <c r="X992" s="311"/>
      <c r="Y992" s="311"/>
      <c r="Z992" s="311"/>
      <c r="AA992" s="311"/>
      <c r="AB992" s="311"/>
      <c r="AD992" s="311"/>
      <c r="AE992" s="311"/>
      <c r="AF992" s="311"/>
      <c r="AG992" s="311"/>
      <c r="AH992" s="311"/>
      <c r="AI992" s="311"/>
      <c r="AJ992" s="311"/>
      <c r="AK992" s="311"/>
      <c r="AL992" s="311"/>
      <c r="AM992" s="311"/>
      <c r="AN992" s="311"/>
      <c r="AO992" s="311"/>
      <c r="AP992" s="311"/>
      <c r="AQ992" s="311"/>
      <c r="AR992" s="311"/>
      <c r="AS992" s="311"/>
      <c r="AT992" s="311"/>
      <c r="AU992" s="311"/>
      <c r="AV992" s="311"/>
      <c r="AW992" s="311"/>
      <c r="AX992" s="311"/>
      <c r="AY992" s="311"/>
      <c r="AZ992" s="311"/>
      <c r="BA992" s="311"/>
      <c r="BB992" s="311"/>
      <c r="BC992" s="311"/>
      <c r="BD992" s="311"/>
      <c r="BE992" s="311"/>
      <c r="BF992" s="311"/>
      <c r="BG992" s="311"/>
      <c r="BH992" s="311"/>
    </row>
    <row r="993" spans="6:60">
      <c r="F993" s="317"/>
      <c r="G993" s="311"/>
      <c r="H993" s="311"/>
      <c r="K993" s="317"/>
      <c r="L993" s="317"/>
      <c r="O993" s="311"/>
      <c r="P993" s="311"/>
      <c r="Q993" s="311"/>
      <c r="R993" s="311"/>
      <c r="S993" s="311"/>
      <c r="T993" s="311"/>
      <c r="U993" s="311"/>
      <c r="V993" s="311"/>
      <c r="X993" s="311"/>
      <c r="Y993" s="311"/>
      <c r="Z993" s="311"/>
      <c r="AA993" s="311"/>
      <c r="AB993" s="311"/>
      <c r="AD993" s="311"/>
      <c r="AE993" s="311"/>
      <c r="AF993" s="311"/>
      <c r="AG993" s="311"/>
      <c r="AH993" s="311"/>
      <c r="AI993" s="311"/>
      <c r="AJ993" s="311"/>
      <c r="AK993" s="311"/>
      <c r="AL993" s="311"/>
      <c r="AM993" s="311"/>
      <c r="AN993" s="311"/>
      <c r="AO993" s="311"/>
      <c r="AP993" s="311"/>
      <c r="AQ993" s="311"/>
      <c r="AR993" s="311"/>
      <c r="AS993" s="311"/>
      <c r="AT993" s="311"/>
      <c r="AU993" s="311"/>
      <c r="AV993" s="311"/>
      <c r="AW993" s="311"/>
      <c r="AX993" s="311"/>
      <c r="AY993" s="311"/>
      <c r="AZ993" s="311"/>
      <c r="BA993" s="311"/>
      <c r="BB993" s="311"/>
      <c r="BC993" s="311"/>
      <c r="BD993" s="311"/>
      <c r="BE993" s="311"/>
      <c r="BF993" s="311"/>
      <c r="BG993" s="311"/>
      <c r="BH993" s="311"/>
    </row>
    <row r="994" spans="6:60">
      <c r="F994" s="317"/>
      <c r="G994" s="311"/>
      <c r="H994" s="311"/>
      <c r="K994" s="317"/>
      <c r="L994" s="317"/>
      <c r="O994" s="311"/>
      <c r="P994" s="311"/>
      <c r="Q994" s="311"/>
      <c r="R994" s="311"/>
      <c r="S994" s="311"/>
      <c r="T994" s="311"/>
      <c r="U994" s="311"/>
      <c r="V994" s="311"/>
      <c r="X994" s="311"/>
      <c r="Y994" s="311"/>
      <c r="Z994" s="311"/>
      <c r="AA994" s="311"/>
      <c r="AB994" s="311"/>
      <c r="AD994" s="311"/>
      <c r="AE994" s="311"/>
      <c r="AF994" s="311"/>
      <c r="AG994" s="311"/>
      <c r="AH994" s="311"/>
      <c r="AI994" s="311"/>
      <c r="AJ994" s="311"/>
      <c r="AK994" s="311"/>
      <c r="AL994" s="311"/>
      <c r="AM994" s="311"/>
      <c r="AN994" s="311"/>
      <c r="AO994" s="311"/>
      <c r="AP994" s="311"/>
      <c r="AQ994" s="311"/>
      <c r="AR994" s="311"/>
      <c r="AS994" s="311"/>
      <c r="AT994" s="311"/>
      <c r="AU994" s="311"/>
      <c r="AV994" s="311"/>
      <c r="AW994" s="311"/>
      <c r="AX994" s="311"/>
      <c r="AY994" s="311"/>
      <c r="AZ994" s="311"/>
      <c r="BA994" s="311"/>
      <c r="BB994" s="311"/>
      <c r="BC994" s="311"/>
      <c r="BD994" s="311"/>
      <c r="BE994" s="311"/>
      <c r="BF994" s="311"/>
      <c r="BG994" s="311"/>
      <c r="BH994" s="311"/>
    </row>
    <row r="995" spans="6:60">
      <c r="F995" s="317"/>
      <c r="G995" s="311"/>
      <c r="H995" s="311"/>
      <c r="K995" s="317"/>
      <c r="L995" s="317"/>
      <c r="O995" s="311"/>
      <c r="P995" s="311"/>
      <c r="Q995" s="311"/>
      <c r="R995" s="311"/>
      <c r="S995" s="311"/>
      <c r="T995" s="311"/>
      <c r="U995" s="311"/>
      <c r="V995" s="311"/>
      <c r="X995" s="311"/>
      <c r="Y995" s="311"/>
      <c r="Z995" s="311"/>
      <c r="AA995" s="311"/>
      <c r="AB995" s="311"/>
      <c r="AD995" s="311"/>
      <c r="AE995" s="311"/>
      <c r="AF995" s="311"/>
      <c r="AG995" s="311"/>
      <c r="AH995" s="311"/>
      <c r="AI995" s="311"/>
      <c r="AJ995" s="311"/>
      <c r="AK995" s="311"/>
      <c r="AL995" s="311"/>
      <c r="AM995" s="311"/>
      <c r="AN995" s="311"/>
      <c r="AO995" s="311"/>
      <c r="AP995" s="311"/>
      <c r="AQ995" s="311"/>
      <c r="AR995" s="311"/>
      <c r="AS995" s="311"/>
      <c r="AT995" s="311"/>
      <c r="AU995" s="311"/>
      <c r="AV995" s="311"/>
      <c r="AW995" s="311"/>
      <c r="AX995" s="311"/>
      <c r="AY995" s="311"/>
      <c r="AZ995" s="311"/>
      <c r="BA995" s="311"/>
      <c r="BB995" s="311"/>
      <c r="BC995" s="311"/>
      <c r="BD995" s="311"/>
      <c r="BE995" s="311"/>
      <c r="BF995" s="311"/>
      <c r="BG995" s="311"/>
      <c r="BH995" s="311"/>
    </row>
    <row r="996" spans="6:60">
      <c r="F996" s="317"/>
      <c r="G996" s="311"/>
      <c r="H996" s="311"/>
      <c r="K996" s="317"/>
      <c r="L996" s="317"/>
      <c r="O996" s="311"/>
      <c r="P996" s="311"/>
      <c r="Q996" s="311"/>
      <c r="R996" s="311"/>
      <c r="S996" s="311"/>
      <c r="T996" s="311"/>
      <c r="U996" s="311"/>
      <c r="V996" s="311"/>
      <c r="X996" s="311"/>
      <c r="Y996" s="311"/>
      <c r="Z996" s="311"/>
      <c r="AA996" s="311"/>
      <c r="AB996" s="311"/>
      <c r="AD996" s="311"/>
      <c r="AE996" s="311"/>
      <c r="AF996" s="311"/>
      <c r="AG996" s="311"/>
      <c r="AH996" s="311"/>
      <c r="AI996" s="311"/>
      <c r="AJ996" s="311"/>
      <c r="AK996" s="311"/>
      <c r="AL996" s="311"/>
      <c r="AM996" s="311"/>
      <c r="AN996" s="311"/>
      <c r="AO996" s="311"/>
      <c r="AP996" s="311"/>
      <c r="AQ996" s="311"/>
      <c r="AR996" s="311"/>
      <c r="AS996" s="311"/>
      <c r="AT996" s="311"/>
      <c r="AU996" s="311"/>
      <c r="AV996" s="311"/>
      <c r="AW996" s="311"/>
      <c r="AX996" s="311"/>
      <c r="AY996" s="311"/>
      <c r="AZ996" s="311"/>
      <c r="BA996" s="311"/>
      <c r="BB996" s="311"/>
      <c r="BC996" s="311"/>
      <c r="BD996" s="311"/>
      <c r="BE996" s="311"/>
      <c r="BF996" s="311"/>
      <c r="BG996" s="311"/>
      <c r="BH996" s="311"/>
    </row>
    <row r="997" spans="6:60">
      <c r="F997" s="317"/>
      <c r="G997" s="311"/>
      <c r="H997" s="311"/>
      <c r="K997" s="317"/>
      <c r="L997" s="317"/>
      <c r="O997" s="311"/>
      <c r="P997" s="311"/>
      <c r="Q997" s="311"/>
      <c r="R997" s="311"/>
      <c r="S997" s="311"/>
      <c r="T997" s="311"/>
      <c r="U997" s="311"/>
      <c r="V997" s="311"/>
      <c r="X997" s="311"/>
      <c r="Y997" s="311"/>
      <c r="Z997" s="311"/>
      <c r="AA997" s="311"/>
      <c r="AB997" s="311"/>
      <c r="AD997" s="311"/>
      <c r="AE997" s="311"/>
      <c r="AF997" s="311"/>
      <c r="AG997" s="311"/>
      <c r="AH997" s="311"/>
      <c r="AI997" s="311"/>
      <c r="AJ997" s="311"/>
      <c r="AK997" s="311"/>
      <c r="AL997" s="311"/>
      <c r="AM997" s="311"/>
      <c r="AN997" s="311"/>
      <c r="AO997" s="311"/>
      <c r="AP997" s="311"/>
      <c r="AQ997" s="311"/>
      <c r="AR997" s="311"/>
      <c r="AS997" s="311"/>
      <c r="AT997" s="311"/>
      <c r="AU997" s="311"/>
      <c r="AV997" s="311"/>
      <c r="AW997" s="311"/>
      <c r="AX997" s="311"/>
      <c r="AY997" s="311"/>
      <c r="AZ997" s="311"/>
      <c r="BA997" s="311"/>
      <c r="BB997" s="311"/>
      <c r="BC997" s="311"/>
      <c r="BD997" s="311"/>
      <c r="BE997" s="311"/>
      <c r="BF997" s="311"/>
      <c r="BG997" s="311"/>
      <c r="BH997" s="311"/>
    </row>
    <row r="998" spans="6:60">
      <c r="F998" s="317"/>
      <c r="G998" s="311"/>
      <c r="H998" s="311"/>
      <c r="K998" s="317"/>
      <c r="L998" s="317"/>
      <c r="O998" s="311"/>
      <c r="P998" s="311"/>
      <c r="Q998" s="311"/>
      <c r="R998" s="311"/>
      <c r="S998" s="311"/>
      <c r="T998" s="311"/>
      <c r="U998" s="311"/>
      <c r="V998" s="311"/>
      <c r="X998" s="311"/>
      <c r="Y998" s="311"/>
      <c r="Z998" s="311"/>
      <c r="AA998" s="311"/>
      <c r="AB998" s="311"/>
      <c r="AD998" s="311"/>
      <c r="AE998" s="311"/>
      <c r="AF998" s="311"/>
      <c r="AG998" s="311"/>
      <c r="AH998" s="311"/>
      <c r="AI998" s="311"/>
      <c r="AJ998" s="311"/>
      <c r="AK998" s="311"/>
      <c r="AL998" s="311"/>
      <c r="AM998" s="311"/>
      <c r="AN998" s="311"/>
      <c r="AO998" s="311"/>
      <c r="AP998" s="311"/>
      <c r="AQ998" s="311"/>
      <c r="AR998" s="311"/>
      <c r="AS998" s="311"/>
      <c r="AT998" s="311"/>
      <c r="AU998" s="311"/>
      <c r="AV998" s="311"/>
      <c r="AW998" s="311"/>
      <c r="AX998" s="311"/>
      <c r="AY998" s="311"/>
      <c r="AZ998" s="311"/>
      <c r="BA998" s="311"/>
      <c r="BB998" s="311"/>
      <c r="BC998" s="311"/>
      <c r="BD998" s="311"/>
      <c r="BE998" s="311"/>
      <c r="BF998" s="311"/>
      <c r="BG998" s="311"/>
      <c r="BH998" s="311"/>
    </row>
    <row r="999" spans="6:60">
      <c r="F999" s="317"/>
      <c r="G999" s="311"/>
      <c r="H999" s="311"/>
      <c r="K999" s="317"/>
      <c r="L999" s="317"/>
      <c r="O999" s="311"/>
      <c r="P999" s="311"/>
      <c r="Q999" s="311"/>
      <c r="R999" s="311"/>
      <c r="S999" s="311"/>
      <c r="T999" s="311"/>
      <c r="U999" s="311"/>
      <c r="V999" s="311"/>
      <c r="X999" s="311"/>
      <c r="Y999" s="311"/>
      <c r="Z999" s="311"/>
      <c r="AA999" s="311"/>
      <c r="AB999" s="311"/>
      <c r="AD999" s="311"/>
      <c r="AE999" s="311"/>
      <c r="AF999" s="311"/>
      <c r="AG999" s="311"/>
      <c r="AH999" s="311"/>
      <c r="AI999" s="311"/>
      <c r="AJ999" s="311"/>
      <c r="AK999" s="311"/>
      <c r="AL999" s="311"/>
      <c r="AM999" s="311"/>
      <c r="AN999" s="311"/>
      <c r="AO999" s="311"/>
      <c r="AP999" s="311"/>
      <c r="AQ999" s="311"/>
      <c r="AR999" s="311"/>
      <c r="AS999" s="311"/>
      <c r="AT999" s="311"/>
      <c r="AU999" s="311"/>
      <c r="AV999" s="311"/>
      <c r="AW999" s="311"/>
      <c r="AX999" s="311"/>
      <c r="AY999" s="311"/>
      <c r="AZ999" s="311"/>
      <c r="BA999" s="311"/>
      <c r="BB999" s="311"/>
      <c r="BC999" s="311"/>
      <c r="BD999" s="311"/>
      <c r="BE999" s="311"/>
      <c r="BF999" s="311"/>
      <c r="BG999" s="311"/>
      <c r="BH999" s="311"/>
    </row>
    <row r="1000" spans="6:60">
      <c r="F1000" s="317"/>
      <c r="G1000" s="311"/>
      <c r="H1000" s="311"/>
      <c r="K1000" s="317"/>
      <c r="L1000" s="317"/>
      <c r="O1000" s="311"/>
      <c r="P1000" s="311"/>
      <c r="Q1000" s="311"/>
      <c r="R1000" s="311"/>
      <c r="S1000" s="311"/>
      <c r="T1000" s="311"/>
      <c r="U1000" s="311"/>
      <c r="V1000" s="311"/>
      <c r="X1000" s="311"/>
      <c r="Y1000" s="311"/>
      <c r="Z1000" s="311"/>
      <c r="AA1000" s="311"/>
      <c r="AB1000" s="311"/>
      <c r="AD1000" s="311"/>
      <c r="AE1000" s="311"/>
      <c r="AF1000" s="311"/>
      <c r="AG1000" s="311"/>
      <c r="AH1000" s="311"/>
      <c r="AI1000" s="311"/>
      <c r="AJ1000" s="311"/>
      <c r="AK1000" s="311"/>
      <c r="AL1000" s="311"/>
      <c r="AM1000" s="311"/>
      <c r="AN1000" s="311"/>
      <c r="AO1000" s="311"/>
      <c r="AP1000" s="311"/>
      <c r="AQ1000" s="311"/>
      <c r="AR1000" s="311"/>
      <c r="AS1000" s="311"/>
      <c r="AT1000" s="311"/>
      <c r="AU1000" s="311"/>
      <c r="AV1000" s="311"/>
      <c r="AW1000" s="311"/>
      <c r="AX1000" s="311"/>
      <c r="AY1000" s="311"/>
      <c r="AZ1000" s="311"/>
      <c r="BA1000" s="311"/>
      <c r="BB1000" s="311"/>
      <c r="BC1000" s="311"/>
      <c r="BD1000" s="311"/>
      <c r="BE1000" s="311"/>
      <c r="BF1000" s="311"/>
      <c r="BG1000" s="311"/>
      <c r="BH1000" s="311"/>
    </row>
  </sheetData>
  <sheetProtection formatRows="0"/>
  <sortState ref="AK3:AX34">
    <sortCondition ref="AK6"/>
  </sortState>
  <phoneticPr fontId="3" type="noConversion"/>
  <pageMargins left="0.7" right="0.7" top="0.75" bottom="0.75" header="0.3" footer="0.3"/>
  <drawing r:id="rId7"/>
  <legacyDrawing r:id="rId8"/>
  <mc:AlternateContent xmlns:mc="http://schemas.openxmlformats.org/markup-compatibility/2006">
    <mc:Choice Requires="x14">
      <controls>
        <mc:AlternateContent xmlns:mc="http://schemas.openxmlformats.org/markup-compatibility/2006">
          <mc:Choice Requires="x14">
            <control shapeId="68609" r:id="rId9" name="Button 1">
              <controlPr defaultSize="0" print="0" autoFill="0" autoPict="0" macro="[0]!Functions_OD_Refresh">
                <anchor moveWithCells="1" sizeWithCells="1">
                  <from>
                    <xdr:col>2</xdr:col>
                    <xdr:colOff>260350</xdr:colOff>
                    <xdr:row>0</xdr:row>
                    <xdr:rowOff>152400</xdr:rowOff>
                  </from>
                  <to>
                    <xdr:col>3</xdr:col>
                    <xdr:colOff>666750</xdr:colOff>
                    <xdr:row>0</xdr:row>
                    <xdr:rowOff>603250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3DF83-1A54-4ADC-BAE9-F175122C1DC3}">
  <sheetPr codeName="Pivot_4_PROC">
    <tabColor theme="4" tint="0.59999389629810485"/>
  </sheetPr>
  <dimension ref="A1:P9971"/>
  <sheetViews>
    <sheetView zoomScale="90" zoomScaleNormal="90" workbookViewId="0"/>
  </sheetViews>
  <sheetFormatPr defaultRowHeight="17"/>
  <cols>
    <col min="1" max="1" width="33.33203125" customWidth="1"/>
    <col min="2" max="4" width="12.58203125" customWidth="1"/>
    <col min="5" max="16" width="9" customWidth="1"/>
  </cols>
  <sheetData>
    <row r="1" spans="1:16">
      <c r="A1" s="9" t="s">
        <v>2417</v>
      </c>
      <c r="B1" s="9"/>
      <c r="C1" s="9"/>
      <c r="D1" s="9"/>
      <c r="E1" s="9"/>
      <c r="F1" s="9"/>
      <c r="G1" s="9"/>
      <c r="H1" s="9"/>
      <c r="I1" s="9"/>
      <c r="J1" s="9"/>
      <c r="K1" s="9"/>
      <c r="L1" s="9"/>
      <c r="M1" s="9"/>
      <c r="N1" s="9"/>
      <c r="O1" s="9"/>
      <c r="P1" s="9"/>
    </row>
    <row r="2" spans="1:16">
      <c r="A2" s="367" t="s">
        <v>716</v>
      </c>
      <c r="B2" s="343" t="str">
        <f>사업시행구조!$E$8</f>
        <v>몽골 공공의사결정에서의 양성평등 달성을 위한 여성 권한 강화 2차 사업(UNDP)</v>
      </c>
      <c r="C2" s="166"/>
      <c r="D2" s="166"/>
      <c r="E2" s="166"/>
      <c r="F2" s="166"/>
      <c r="G2" s="166"/>
      <c r="H2" s="166"/>
      <c r="I2" s="166"/>
      <c r="J2" s="166"/>
      <c r="K2" s="166"/>
      <c r="L2" s="166"/>
      <c r="M2" s="166"/>
      <c r="N2" s="166"/>
      <c r="O2" s="166"/>
      <c r="P2" s="166"/>
    </row>
    <row r="3" spans="1:16">
      <c r="A3" s="367" t="s">
        <v>2395</v>
      </c>
      <c r="B3" s="340" t="s">
        <v>2540</v>
      </c>
      <c r="C3" s="166"/>
      <c r="D3" s="166"/>
      <c r="E3" s="166"/>
      <c r="F3" s="166"/>
      <c r="G3" s="166"/>
      <c r="H3" s="166"/>
      <c r="I3" s="166"/>
      <c r="J3" s="166"/>
      <c r="K3" s="166"/>
      <c r="L3" s="166"/>
      <c r="M3" s="166"/>
      <c r="N3" s="166"/>
      <c r="O3" s="166"/>
      <c r="P3" s="166"/>
    </row>
    <row r="4" spans="1:16">
      <c r="A4" s="367"/>
      <c r="B4" s="377" t="s">
        <v>2407</v>
      </c>
      <c r="C4" s="377" t="s">
        <v>2408</v>
      </c>
      <c r="D4" s="377" t="s">
        <v>1339</v>
      </c>
      <c r="E4" s="377" t="s">
        <v>2416</v>
      </c>
      <c r="F4" s="377">
        <f>예산DB!$AA$6</f>
        <v>0</v>
      </c>
      <c r="G4" s="377">
        <f>F4+1</f>
        <v>1</v>
      </c>
      <c r="H4" s="377">
        <f>F4+2</f>
        <v>2</v>
      </c>
      <c r="I4" s="377">
        <f>F4+3</f>
        <v>3</v>
      </c>
      <c r="J4" s="377">
        <f>F4+4</f>
        <v>4</v>
      </c>
      <c r="K4" s="377">
        <f>F4+5</f>
        <v>5</v>
      </c>
      <c r="L4" s="377">
        <f>F4+6</f>
        <v>6</v>
      </c>
      <c r="M4" s="377">
        <f>F4+7</f>
        <v>7</v>
      </c>
      <c r="N4" s="377">
        <f>F4+8</f>
        <v>8</v>
      </c>
      <c r="O4" s="377">
        <f>F4+9</f>
        <v>9</v>
      </c>
      <c r="P4" s="378"/>
    </row>
    <row r="5" spans="1:16">
      <c r="A5" s="368" t="str">
        <f>'기준(양식)'!Q26&amp;IF('기준(양식)'!R26="", "", "("&amp;'기준(양식)'!R26&amp;")")</f>
        <v>계약1</v>
      </c>
      <c r="B5" s="380">
        <f>SUMIFS(예산DB!$U:$U, 예산DB!$I:$I, 조달검토!P5)</f>
        <v>0</v>
      </c>
      <c r="C5" s="381">
        <f>SUMIFS(예산DB!$V:$V, 예산DB!$I:$I, 조달검토!P5)</f>
        <v>0</v>
      </c>
      <c r="D5" s="382" t="str">
        <f>IF(AND(예산DB!$A$6="", 예산DB!$A$7=""), "", "["&amp;예산DB!$A$6&amp;"]"&amp;TEXT(예산DB!$A$7, "#,##0")&amp;"("&amp;IF(예산DB!$A$6="KRW",TEXT(예산DB!$A$7/예산DB!$A$4,"#,##0.00%"),IF(예산DB!$A$6="USD",TEXT(예산DB!$A$7/예산DB!$A$5,"#,##0.00%"),""))&amp;")")</f>
        <v/>
      </c>
      <c r="E5" s="383" t="str">
        <f>IF(C5=0, "", C5/예산DB!$V$7)</f>
        <v/>
      </c>
      <c r="F5" s="382" t="str">
        <f>IF(SUMIFS(예산DB!$V:$V,예산DB!$I:$I,조달검토!$P$5,예산DB!$S:$S,조달검토!$F$4)=0,"",CONCATENATE(TEXT(SUMIFS(예산DB!$V:$V,예산DB!$I:$I,조달검토!$P$5,예산DB!$S:$S,조달검토!$F$4),"#,##0"),"(",TEXT(SUMIFS(예산DB!$V:$V,예산DB!$I:$I,조달검토!$P$5,예산DB!$S:$S,조달검토!$F$4)/$C$5,"#,##0%"),")"))</f>
        <v/>
      </c>
      <c r="G5" s="382" t="str">
        <f>IF(SUMIFS(예산DB!$V:$V,예산DB!$I:$I,조달검토!$P$5,예산DB!$S:$S,조달검토!$G$4)=0,"",CONCATENATE(TEXT(SUMIFS(예산DB!$V:$V,예산DB!$I:$I,조달검토!$P$5,예산DB!$S:$S,조달검토!$G$4),"#,##0"),"(",TEXT(SUMIFS(예산DB!$V:$V,예산DB!$I:$I,조달검토!$P$5,예산DB!$S:$S,조달검토!$G$4)/$C$5,"#,##0%"),")"))</f>
        <v/>
      </c>
      <c r="H5" s="382" t="str">
        <f>IF(SUMIFS(예산DB!$V:$V,예산DB!$I:$I,조달검토!$P$5,예산DB!$S:$S,조달검토!$H$4)=0,"",CONCATENATE(TEXT(SUMIFS(예산DB!$V:$V,예산DB!$I:$I,조달검토!$P$5,예산DB!$S:$S,조달검토!$H$4),"#,##0"),"(",TEXT(SUMIFS(예산DB!$V:$V,예산DB!$I:$I,조달검토!$P$5,예산DB!$S:$S,조달검토!$H$4)/$C$5,"#,##0%"),")"))</f>
        <v/>
      </c>
      <c r="I5" s="382" t="str">
        <f>IF(SUMIFS(예산DB!$V:$V,예산DB!$I:$I,조달검토!$P$5,예산DB!$S:$S,조달검토!$I$4)=0,"",CONCATENATE(TEXT(SUMIFS(예산DB!$V:$V,예산DB!$I:$I,조달검토!$P$5,예산DB!$S:$S,조달검토!$I$4),"#,##0"),"(",TEXT(SUMIFS(예산DB!$V:$V,예산DB!$I:$I,조달검토!$P$5,예산DB!$S:$S,조달검토!$I$4)/$C$5,"#,##0%"),")"))</f>
        <v/>
      </c>
      <c r="J5" s="382" t="str">
        <f>IF(SUMIFS(예산DB!$V:$V,예산DB!$I:$I,조달검토!$P$5,예산DB!$S:$S,조달검토!$J$4)=0,"",CONCATENATE(TEXT(SUMIFS(예산DB!$V:$V,예산DB!$I:$I,조달검토!$P$5,예산DB!$S:$S,조달검토!$J$4),"#,##0"),"(",TEXT(SUMIFS(예산DB!$V:$V,예산DB!$I:$I,조달검토!$P$5,예산DB!$S:$S,조달검토!$J$4)/$C$5,"#,##0%"),")"))</f>
        <v/>
      </c>
      <c r="K5" s="382" t="str">
        <f>IF(SUMIFS(예산DB!$V:$V,예산DB!$I:$I,조달검토!$P$5,예산DB!$S:$S,조달검토!$K$4)=0,"",CONCATENATE(TEXT(SUMIFS(예산DB!$V:$V,예산DB!$I:$I,조달검토!$P$5,예산DB!$S:$S,조달검토!$K$4),"#,##0"),"(",TEXT(SUMIFS(예산DB!$V:$V,예산DB!$I:$I,조달검토!$P$5,예산DB!$S:$S,조달검토!$K$4)/$C$5,"#,##0%"),")"))</f>
        <v/>
      </c>
      <c r="L5" s="382" t="str">
        <f>IF(SUMIFS(예산DB!$V:$V,예산DB!$I:$I,조달검토!$P$5,예산DB!$S:$S,조달검토!$L$4)=0,"",CONCATENATE(TEXT(SUMIFS(예산DB!$V:$V,예산DB!$I:$I,조달검토!$P$5,예산DB!$S:$S,조달검토!$L$4),"#,##0"),"(",TEXT(SUMIFS(예산DB!$V:$V,예산DB!$I:$I,조달검토!$P$5,예산DB!$S:$S,조달검토!$L$4)/$C$5,"#,##0%"),")"))</f>
        <v/>
      </c>
      <c r="M5" s="382" t="str">
        <f>IF(SUMIFS(예산DB!$V:$V,예산DB!$I:$I,조달검토!$P$5,예산DB!$S:$S,조달검토!$M$4)=0,"",CONCATENATE(TEXT(SUMIFS(예산DB!$V:$V,예산DB!$I:$I,조달검토!$P$5,예산DB!$S:$S,조달검토!$M$4),"#,##0"),"(",TEXT(SUMIFS(예산DB!$V:$V,예산DB!$I:$I,조달검토!$P$5,예산DB!$S:$S,조달검토!$M$4)/$C$5,"#,##0%"),")"))</f>
        <v/>
      </c>
      <c r="N5" s="382" t="str">
        <f>IF(SUMIFS(예산DB!$V:$V,예산DB!$I:$I,조달검토!$P$5,예산DB!$S:$S,조달검토!$N$4)=0,"",CONCATENATE(TEXT(SUMIFS(예산DB!$V:$V,예산DB!$I:$I,조달검토!$P$5,예산DB!$S:$S,조달검토!$N$4),"#,##0"),"(",TEXT(SUMIFS(예산DB!$V:$V,예산DB!$I:$I,조달검토!$P$5,예산DB!$S:$S,조달검토!$N$4)/$C$5,"#,##0%"),")"))</f>
        <v/>
      </c>
      <c r="O5" s="382" t="str">
        <f>IF(SUMIFS(예산DB!$V:$V,예산DB!$I:$I,조달검토!$P$5,예산DB!$S:$S,조달검토!$O$4)=0,"",CONCATENATE(TEXT(SUMIFS(예산DB!$V:$V,예산DB!$I:$I,조달검토!$P$5,예산DB!$S:$S,조달검토!$O$4),"#,##0"),"(",TEXT(SUMIFS(예산DB!$V:$V,예산DB!$I:$I,조달검토!$P$5,예산DB!$S:$S,조달검토!$O$4)/$C$5,"#,##0%"),")"))</f>
        <v/>
      </c>
      <c r="P5" s="379" t="s">
        <v>165</v>
      </c>
    </row>
    <row r="6" spans="1:16">
      <c r="A6" s="368" t="str">
        <f>'기준(양식)'!Q27&amp;IF('기준(양식)'!R27="", "", "("&amp;'기준(양식)'!R27&amp;")")</f>
        <v>계약2(PMC)</v>
      </c>
      <c r="B6" s="380">
        <f>SUMIFS(예산DB!$U:$U, 예산DB!$I:$I, 조달검토!P6)</f>
        <v>0</v>
      </c>
      <c r="C6" s="381">
        <f>SUMIFS(예산DB!$V:$V, 예산DB!$I:$I, 조달검토!P6)</f>
        <v>0</v>
      </c>
      <c r="D6" s="382" t="str">
        <f>IF(AND(예산DB!$B$6="", 예산DB!$B$7=""), "", "["&amp;예산DB!$B$6&amp;"]"&amp;TEXT(예산DB!$B$7, "#,##0")&amp;"("&amp;IF(예산DB!$B$6="KRW",TEXT(예산DB!$B$7/예산DB!$B$4,"#,##0.00%"),IF(예산DB!$B$6="USD",TEXT(예산DB!$B$7/예산DB!$B$5,"#,##0.00%"),""))&amp;")")</f>
        <v/>
      </c>
      <c r="E6" s="383" t="str">
        <f>IF(C6=0, "", C6/예산DB!$V$7)</f>
        <v/>
      </c>
      <c r="F6" s="382" t="str">
        <f>IF(SUMIFS(예산DB!$V:$V,예산DB!$I:$I,조달검토!$P$6,예산DB!$S:$S,조달검토!$F$4)=0,"",CONCATENATE(TEXT(SUMIFS(예산DB!$V:$V,예산DB!$I:$I,조달검토!$P$6,예산DB!$S:$S,조달검토!$F$4),"#,##0"),"(",TEXT(SUMIFS(예산DB!$V:$V,예산DB!$I:$I,조달검토!$P$6,예산DB!$S:$S,조달검토!$F$4)/$C$6,"#,##0%"),")"))</f>
        <v/>
      </c>
      <c r="G6" s="382" t="str">
        <f>IF(SUMIFS(예산DB!$V:$V,예산DB!$I:$I,조달검토!$P$6,예산DB!$S:$S,조달검토!$G$4)=0,"",CONCATENATE(TEXT(SUMIFS(예산DB!$V:$V,예산DB!$I:$I,조달검토!$P$6,예산DB!$S:$S,조달검토!$G$4),"#,##0"),"(",TEXT(SUMIFS(예산DB!$V:$V,예산DB!$I:$I,조달검토!$P$6,예산DB!$S:$S,조달검토!$G$4)/$C$6,"#,##0%"),")"))</f>
        <v/>
      </c>
      <c r="H6" s="382" t="str">
        <f>IF(SUMIFS(예산DB!$V:$V,예산DB!$I:$I,조달검토!$P$6,예산DB!$S:$S,조달검토!$H$4)=0,"",CONCATENATE(TEXT(SUMIFS(예산DB!$V:$V,예산DB!$I:$I,조달검토!$P$6,예산DB!$S:$S,조달검토!$H$4),"#,##0"),"(",TEXT(SUMIFS(예산DB!$V:$V,예산DB!$I:$I,조달검토!$P$6,예산DB!$S:$S,조달검토!$H$4)/$C$6,"#,##0%"),")"))</f>
        <v/>
      </c>
      <c r="I6" s="382" t="str">
        <f>IF(SUMIFS(예산DB!$V:$V,예산DB!$I:$I,조달검토!$P$6,예산DB!$S:$S,조달검토!$I$4)=0,"",CONCATENATE(TEXT(SUMIFS(예산DB!$V:$V,예산DB!$I:$I,조달검토!$P$6,예산DB!$S:$S,조달검토!$I$4),"#,##0"),"(",TEXT(SUMIFS(예산DB!$V:$V,예산DB!$I:$I,조달검토!$P$6,예산DB!$S:$S,조달검토!$I$4)/$C$6,"#,##0%"),")"))</f>
        <v/>
      </c>
      <c r="J6" s="382" t="str">
        <f>IF(SUMIFS(예산DB!$V:$V,예산DB!$I:$I,조달검토!$P$6,예산DB!$S:$S,조달검토!$J$4)=0,"",CONCATENATE(TEXT(SUMIFS(예산DB!$V:$V,예산DB!$I:$I,조달검토!$P$6,예산DB!$S:$S,조달검토!$J$4),"#,##0"),"(",TEXT(SUMIFS(예산DB!$V:$V,예산DB!$I:$I,조달검토!$P$6,예산DB!$S:$S,조달검토!$J$4)/$C$6,"#,##0%"),")"))</f>
        <v/>
      </c>
      <c r="K6" s="382" t="str">
        <f>IF(SUMIFS(예산DB!$V:$V,예산DB!$I:$I,조달검토!$P$6,예산DB!$S:$S,조달검토!$K$4)=0,"",CONCATENATE(TEXT(SUMIFS(예산DB!$V:$V,예산DB!$I:$I,조달검토!$P$6,예산DB!$S:$S,조달검토!$K$4),"#,##0"),"(",TEXT(SUMIFS(예산DB!$V:$V,예산DB!$I:$I,조달검토!$P$6,예산DB!$S:$S,조달검토!$K$4)/$C$6,"#,##0%"),")"))</f>
        <v/>
      </c>
      <c r="L6" s="382" t="str">
        <f>IF(SUMIFS(예산DB!$V:$V,예산DB!$I:$I,조달검토!$P$6,예산DB!$S:$S,조달검토!$L$4)=0,"",CONCATENATE(TEXT(SUMIFS(예산DB!$V:$V,예산DB!$I:$I,조달검토!$P$6,예산DB!$S:$S,조달검토!$L$4),"#,##0"),"(",TEXT(SUMIFS(예산DB!$V:$V,예산DB!$I:$I,조달검토!$P$6,예산DB!$S:$S,조달검토!$L$4)/$C$6,"#,##0%"),")"))</f>
        <v/>
      </c>
      <c r="M6" s="382" t="str">
        <f>IF(SUMIFS(예산DB!$V:$V,예산DB!$I:$I,조달검토!$P$6,예산DB!$S:$S,조달검토!$M$4)=0,"",CONCATENATE(TEXT(SUMIFS(예산DB!$V:$V,예산DB!$I:$I,조달검토!$P$6,예산DB!$S:$S,조달검토!$M$4),"#,##0"),"(",TEXT(SUMIFS(예산DB!$V:$V,예산DB!$I:$I,조달검토!$P$6,예산DB!$S:$S,조달검토!$M$4)/$C$6,"#,##0%"),")"))</f>
        <v/>
      </c>
      <c r="N6" s="382" t="str">
        <f>IF(SUMIFS(예산DB!$V:$V,예산DB!$I:$I,조달검토!$P$6,예산DB!$S:$S,조달검토!$N$4)=0,"",CONCATENATE(TEXT(SUMIFS(예산DB!$V:$V,예산DB!$I:$I,조달검토!$P$6,예산DB!$S:$S,조달검토!$N$4),"#,##0"),"(",TEXT(SUMIFS(예산DB!$V:$V,예산DB!$I:$I,조달검토!$P$6,예산DB!$S:$S,조달검토!$N$4)/$C$6,"#,##0%"),")"))</f>
        <v/>
      </c>
      <c r="O6" s="382" t="str">
        <f>IF(SUMIFS(예산DB!$V:$V,예산DB!$I:$I,조달검토!$P$6,예산DB!$S:$S,조달검토!$O$4)=0,"",CONCATENATE(TEXT(SUMIFS(예산DB!$V:$V,예산DB!$I:$I,조달검토!$P$6,예산DB!$S:$S,조달검토!$O$4),"#,##0"),"(",TEXT(SUMIFS(예산DB!$V:$V,예산DB!$I:$I,조달검토!$P$6,예산DB!$S:$S,조달검토!$O$4)/$C$6,"#,##0%"),")"))</f>
        <v/>
      </c>
      <c r="P6" s="379" t="s">
        <v>166</v>
      </c>
    </row>
    <row r="7" spans="1:16">
      <c r="A7" s="368" t="str">
        <f>'기준(양식)'!Q28&amp;IF('기준(양식)'!R28="", "", "("&amp;'기준(양식)'!R28&amp;")")</f>
        <v>계약3</v>
      </c>
      <c r="B7" s="380">
        <f>SUMIFS(예산DB!$U:$U, 예산DB!$I:$I, 조달검토!P7)</f>
        <v>0</v>
      </c>
      <c r="C7" s="381">
        <f>SUMIFS(예산DB!$V:$V, 예산DB!$I:$I, 조달검토!P7)</f>
        <v>0</v>
      </c>
      <c r="D7" s="382" t="str">
        <f>IF(AND(예산DB!$C$6="", 예산DB!$C$7=""), "", "["&amp;예산DB!$C$6&amp;"]"&amp;TEXT(예산DB!$C$7,"#,##0")&amp;"("&amp;IF(예산DB!$C$6="KRW",TEXT(예산DB!$C$7/예산DB!$C$4,"#,##0.00%"),IF(예산DB!$C$6="USD",TEXT(예산DB!$C$7/예산DB!$C$5,"#,##0.00%"),""))&amp;")")</f>
        <v/>
      </c>
      <c r="E7" s="383" t="str">
        <f>IF(C7=0, "", C7/예산DB!$V$7)</f>
        <v/>
      </c>
      <c r="F7" s="382" t="str">
        <f>IF(SUMIFS(예산DB!$V:$V,예산DB!$I:$I,조달검토!$P$7,예산DB!$S:$S,조달검토!$F$4)=0,"",CONCATENATE(TEXT(SUMIFS(예산DB!$V:$V,예산DB!$I:$I,조달검토!$P$7,예산DB!$S:$S,조달검토!$F$4),"#,##0"),"(",TEXT(SUMIFS(예산DB!$V:$V,예산DB!$I:$I,조달검토!$P$7,예산DB!$S:$S,조달검토!$F$4)/$C$7,"#,##0%"),")"))</f>
        <v/>
      </c>
      <c r="G7" s="382" t="str">
        <f>IF(SUMIFS(예산DB!$V:$V,예산DB!$I:$I,조달검토!$P$7,예산DB!$S:$S,조달검토!$G$4)=0,"",CONCATENATE(TEXT(SUMIFS(예산DB!$V:$V,예산DB!$I:$I,조달검토!$P$7,예산DB!$S:$S,조달검토!$G$4),"#,##0"),"(",TEXT(SUMIFS(예산DB!$V:$V,예산DB!$I:$I,조달검토!$P$7,예산DB!$S:$S,조달검토!$G$4)/$C$7,"#,##0%"),")"))</f>
        <v/>
      </c>
      <c r="H7" s="382" t="str">
        <f>IF(SUMIFS(예산DB!$V:$V,예산DB!$I:$I,조달검토!$P$7,예산DB!$S:$S,조달검토!$H$4)=0,"",CONCATENATE(TEXT(SUMIFS(예산DB!$V:$V,예산DB!$I:$I,조달검토!$P$7,예산DB!$S:$S,조달검토!$H$4),"#,##0"),"(",TEXT(SUMIFS(예산DB!$V:$V,예산DB!$I:$I,조달검토!$P$7,예산DB!$S:$S,조달검토!$H$4)/$C$7,"#,##0%"),")"))</f>
        <v/>
      </c>
      <c r="I7" s="382" t="str">
        <f>IF(SUMIFS(예산DB!$V:$V,예산DB!$I:$I,조달검토!$P$7,예산DB!$S:$S,조달검토!$I$4)=0,"",CONCATENATE(TEXT(SUMIFS(예산DB!$V:$V,예산DB!$I:$I,조달검토!$P$7,예산DB!$S:$S,조달검토!$I$4),"#,##0"),"(",TEXT(SUMIFS(예산DB!$V:$V,예산DB!$I:$I,조달검토!$P$7,예산DB!$S:$S,조달검토!$I$4)/$C$7,"#,##0%"),")"))</f>
        <v/>
      </c>
      <c r="J7" s="382" t="str">
        <f>IF(SUMIFS(예산DB!$V:$V,예산DB!$I:$I,조달검토!$P$7,예산DB!$S:$S,조달검토!$J$4)=0,"",CONCATENATE(TEXT(SUMIFS(예산DB!$V:$V,예산DB!$I:$I,조달검토!$P$7,예산DB!$S:$S,조달검토!$J$4),"#,##0"),"(",TEXT(SUMIFS(예산DB!$V:$V,예산DB!$I:$I,조달검토!$P$7,예산DB!$S:$S,조달검토!$J$4)/$C$7,"#,##0%"),")"))</f>
        <v/>
      </c>
      <c r="K7" s="382" t="str">
        <f>IF(SUMIFS(예산DB!$V:$V,예산DB!$I:$I,조달검토!$P$7,예산DB!$S:$S,조달검토!$K$4)=0,"",CONCATENATE(TEXT(SUMIFS(예산DB!$V:$V,예산DB!$I:$I,조달검토!$P$7,예산DB!$S:$S,조달검토!$K$4),"#,##0"),"(",TEXT(SUMIFS(예산DB!$V:$V,예산DB!$I:$I,조달검토!$P$7,예산DB!$S:$S,조달검토!$K$4)/$C$7,"#,##0%"),")"))</f>
        <v/>
      </c>
      <c r="L7" s="382" t="str">
        <f>IF(SUMIFS(예산DB!$V:$V,예산DB!$I:$I,조달검토!$P$7,예산DB!$S:$S,조달검토!$L$4)=0,"",CONCATENATE(TEXT(SUMIFS(예산DB!$V:$V,예산DB!$I:$I,조달검토!$P$7,예산DB!$S:$S,조달검토!$L$4),"#,##0"),"(",TEXT(SUMIFS(예산DB!$V:$V,예산DB!$I:$I,조달검토!$P$7,예산DB!$S:$S,조달검토!$L$4)/$C$7,"#,##0%"),")"))</f>
        <v/>
      </c>
      <c r="M7" s="382" t="str">
        <f>IF(SUMIFS(예산DB!$V:$V,예산DB!$I:$I,조달검토!$P$7,예산DB!$S:$S,조달검토!$M$4)=0,"",CONCATENATE(TEXT(SUMIFS(예산DB!$V:$V,예산DB!$I:$I,조달검토!$P$7,예산DB!$S:$S,조달검토!$M$4),"#,##0"),"(",TEXT(SUMIFS(예산DB!$V:$V,예산DB!$I:$I,조달검토!$P$7,예산DB!$S:$S,조달검토!$M$4)/$C$7,"#,##0%"),")"))</f>
        <v/>
      </c>
      <c r="N7" s="382" t="str">
        <f>IF(SUMIFS(예산DB!$V:$V,예산DB!$I:$I,조달검토!$P$7,예산DB!$S:$S,조달검토!$N$4)=0,"",CONCATENATE(TEXT(SUMIFS(예산DB!$V:$V,예산DB!$I:$I,조달검토!$P$7,예산DB!$S:$S,조달검토!$N$4),"#,##0"),"(",TEXT(SUMIFS(예산DB!$V:$V,예산DB!$I:$I,조달검토!$P$7,예산DB!$S:$S,조달검토!$N$4)/$C$7,"#,##0%"),")"))</f>
        <v/>
      </c>
      <c r="O7" s="382" t="str">
        <f>IF(SUMIFS(예산DB!$V:$V,예산DB!$I:$I,조달검토!$P$7,예산DB!$S:$S,조달검토!$O$4)=0,"",CONCATENATE(TEXT(SUMIFS(예산DB!$V:$V,예산DB!$I:$I,조달검토!$P$7,예산DB!$S:$S,조달검토!$O$4),"#,##0"),"(",TEXT(SUMIFS(예산DB!$V:$V,예산DB!$I:$I,조달검토!$P$7,예산DB!$S:$S,조달검토!$O$4)/$C$7,"#,##0%"),")"))</f>
        <v/>
      </c>
      <c r="P7" s="379" t="s">
        <v>2396</v>
      </c>
    </row>
    <row r="8" spans="1:16">
      <c r="A8" s="368" t="str">
        <f>'기준(양식)'!Q29&amp;IF('기준(양식)'!R29="", "", "("&amp;'기준(양식)'!R29&amp;")")</f>
        <v>계약4</v>
      </c>
      <c r="B8" s="380">
        <f>SUMIFS(예산DB!$U:$U, 예산DB!$I:$I, 조달검토!P8)</f>
        <v>0</v>
      </c>
      <c r="C8" s="381">
        <f>SUMIFS(예산DB!$V:$V, 예산DB!$I:$I, 조달검토!P8)</f>
        <v>0</v>
      </c>
      <c r="D8" s="382" t="str">
        <f>IF(AND(예산DB!$D$6="", 예산DB!$D$7=""), "", "["&amp;예산DB!$D$6&amp;"]"&amp;TEXT(예산DB!$D$7,"#,##0")&amp;"("&amp;IF(예산DB!$D$6="KRW",TEXT(예산DB!$D$7/예산DB!$D$4,"#,##0.00%"),IF(예산DB!$D$6="USD",TEXT(예산DB!$D$7/예산DB!$D$5,"#,##0.00%"),""))&amp;")")</f>
        <v/>
      </c>
      <c r="E8" s="383" t="str">
        <f>IF(C8=0, "", C8/예산DB!$V$7)</f>
        <v/>
      </c>
      <c r="F8" s="382" t="str">
        <f>IF(SUMIFS(예산DB!$V:$V,예산DB!$I:$I,조달검토!$P$8,예산DB!$S:$S,조달검토!$F$4)=0,"",CONCATENATE(TEXT(SUMIFS(예산DB!$V:$V,예산DB!$I:$I,조달검토!$P$8,예산DB!$S:$S,조달검토!$F$4),"#,##0"),"(",TEXT(SUMIFS(예산DB!$V:$V,예산DB!$I:$I,조달검토!$P$8,예산DB!$S:$S,조달검토!$F$4)/$C$8,"#,##0%"),")"))</f>
        <v/>
      </c>
      <c r="G8" s="382" t="str">
        <f>IF(SUMIFS(예산DB!$V:$V,예산DB!$I:$I,조달검토!$P$8,예산DB!$S:$S,조달검토!$G$4)=0,"",CONCATENATE(TEXT(SUMIFS(예산DB!$V:$V,예산DB!$I:$I,조달검토!$P$8,예산DB!$S:$S,조달검토!$G$4),"#,##0"),"(",TEXT(SUMIFS(예산DB!$V:$V,예산DB!$I:$I,조달검토!$P$8,예산DB!$S:$S,조달검토!$G$4)/$C$8,"#,##0%"),")"))</f>
        <v/>
      </c>
      <c r="H8" s="382" t="str">
        <f>IF(SUMIFS(예산DB!$V:$V,예산DB!$I:$I,조달검토!$P$8,예산DB!$S:$S,조달검토!$H$4)=0,"",CONCATENATE(TEXT(SUMIFS(예산DB!$V:$V,예산DB!$I:$I,조달검토!$P$8,예산DB!$S:$S,조달검토!$H$4),"#,##0"),"(",TEXT(SUMIFS(예산DB!$V:$V,예산DB!$I:$I,조달검토!$P$8,예산DB!$S:$S,조달검토!$H$4)/$C$8,"#,##0%"),")"))</f>
        <v/>
      </c>
      <c r="I8" s="382" t="str">
        <f>IF(SUMIFS(예산DB!$V:$V,예산DB!$I:$I,조달검토!$P$8,예산DB!$S:$S,조달검토!$I$4)=0,"",CONCATENATE(TEXT(SUMIFS(예산DB!$V:$V,예산DB!$I:$I,조달검토!$P$8,예산DB!$S:$S,조달검토!$I$4),"#,##0"),"(",TEXT(SUMIFS(예산DB!$V:$V,예산DB!$I:$I,조달검토!$P$8,예산DB!$S:$S,조달검토!$I$4)/$C$8,"#,##0%"),")"))</f>
        <v/>
      </c>
      <c r="J8" s="382" t="str">
        <f>IF(SUMIFS(예산DB!$V:$V,예산DB!$I:$I,조달검토!$P$8,예산DB!$S:$S,조달검토!$J$4)=0,"",CONCATENATE(TEXT(SUMIFS(예산DB!$V:$V,예산DB!$I:$I,조달검토!$P$8,예산DB!$S:$S,조달검토!$J$4),"#,##0"),"(",TEXT(SUMIFS(예산DB!$V:$V,예산DB!$I:$I,조달검토!$P$8,예산DB!$S:$S,조달검토!$J$4)/$C$8,"#,##0%"),")"))</f>
        <v/>
      </c>
      <c r="K8" s="382" t="str">
        <f>IF(SUMIFS(예산DB!$V:$V,예산DB!$I:$I,조달검토!$P$8,예산DB!$S:$S,조달검토!$K$4)=0,"",CONCATENATE(TEXT(SUMIFS(예산DB!$V:$V,예산DB!$I:$I,조달검토!$P$8,예산DB!$S:$S,조달검토!$K$4),"#,##0"),"(",TEXT(SUMIFS(예산DB!$V:$V,예산DB!$I:$I,조달검토!$P$8,예산DB!$S:$S,조달검토!$K$4)/$C$8,"#,##0%"),")"))</f>
        <v/>
      </c>
      <c r="L8" s="382" t="str">
        <f>IF(SUMIFS(예산DB!$V:$V,예산DB!$I:$I,조달검토!$P$8,예산DB!$S:$S,조달검토!$L$4)=0,"",CONCATENATE(TEXT(SUMIFS(예산DB!$V:$V,예산DB!$I:$I,조달검토!$P$8,예산DB!$S:$S,조달검토!$L$4),"#,##0"),"(",TEXT(SUMIFS(예산DB!$V:$V,예산DB!$I:$I,조달검토!$P$8,예산DB!$S:$S,조달검토!$L$4)/$C$8,"#,##0%"),")"))</f>
        <v/>
      </c>
      <c r="M8" s="382" t="str">
        <f>IF(SUMIFS(예산DB!$V:$V,예산DB!$I:$I,조달검토!$P$8,예산DB!$S:$S,조달검토!$M$4)=0,"",CONCATENATE(TEXT(SUMIFS(예산DB!$V:$V,예산DB!$I:$I,조달검토!$P$8,예산DB!$S:$S,조달검토!$M$4),"#,##0"),"(",TEXT(SUMIFS(예산DB!$V:$V,예산DB!$I:$I,조달검토!$P$8,예산DB!$S:$S,조달검토!$M$4)/$C$8,"#,##0%"),")"))</f>
        <v/>
      </c>
      <c r="N8" s="382" t="str">
        <f>IF(SUMIFS(예산DB!$V:$V,예산DB!$I:$I,조달검토!$P$8,예산DB!$S:$S,조달검토!$N$4)=0,"",CONCATENATE(TEXT(SUMIFS(예산DB!$V:$V,예산DB!$I:$I,조달검토!$P$8,예산DB!$S:$S,조달검토!$N$4),"#,##0"),"(",TEXT(SUMIFS(예산DB!$V:$V,예산DB!$I:$I,조달검토!$P$8,예산DB!$S:$S,조달검토!$N$4)/$C$8,"#,##0%"),")"))</f>
        <v/>
      </c>
      <c r="O8" s="382" t="str">
        <f>IF(SUMIFS(예산DB!$V:$V,예산DB!$I:$I,조달검토!$P$8,예산DB!$S:$S,조달검토!$O$4)=0,"",CONCATENATE(TEXT(SUMIFS(예산DB!$V:$V,예산DB!$I:$I,조달검토!$P$8,예산DB!$S:$S,조달검토!$O$4),"#,##0"),"(",TEXT(SUMIFS(예산DB!$V:$V,예산DB!$I:$I,조달검토!$P$8,예산DB!$S:$S,조달검토!$O$4)/$C$8,"#,##0%"),")"))</f>
        <v/>
      </c>
      <c r="P8" s="379" t="s">
        <v>2409</v>
      </c>
    </row>
    <row r="9" spans="1:16">
      <c r="A9" s="368" t="str">
        <f>'기준(양식)'!Q30&amp;IF('기준(양식)'!R30="", "", "("&amp;'기준(양식)'!R30&amp;")")</f>
        <v>계약5</v>
      </c>
      <c r="B9" s="380">
        <f>SUMIFS(예산DB!$U:$U, 예산DB!$I:$I, 조달검토!P9)</f>
        <v>0</v>
      </c>
      <c r="C9" s="381">
        <f>SUMIFS(예산DB!$V:$V, 예산DB!$I:$I, 조달검토!P9)</f>
        <v>0</v>
      </c>
      <c r="D9" s="382" t="str">
        <f>IF(AND(예산DB!$E$6="", 예산DB!$E$7=""), "", "["&amp;예산DB!$E$6&amp;"]"&amp;TEXT(예산DB!$E$7,"#,##0")&amp;"("&amp;IF(예산DB!$E$6="KRW",TEXT(예산DB!$E$7/예산DB!$E$4,"#,##0.00%"),IF(예산DB!$E$6="USD",TEXT(예산DB!$E$7/예산DB!$E$5,"#,##0.00%"),""))&amp;")")</f>
        <v/>
      </c>
      <c r="E9" s="383" t="str">
        <f>IF(C9=0, "", C9/예산DB!$V$7)</f>
        <v/>
      </c>
      <c r="F9" s="382" t="str">
        <f>IF(SUMIFS(예산DB!$V:$V,예산DB!$I:$I,조달검토!$P$9,예산DB!$S:$S,조달검토!$F$4)=0,"",CONCATENATE(TEXT(SUMIFS(예산DB!$V:$V,예산DB!$I:$I,조달검토!$P$9,예산DB!$S:$S,조달검토!$F$4),"#,##0"),"(",TEXT(SUMIFS(예산DB!$V:$V,예산DB!$I:$I,조달검토!$P$9,예산DB!$S:$S,조달검토!$F$4)/$C$9,"#,##0%"),")"))</f>
        <v/>
      </c>
      <c r="G9" s="382" t="str">
        <f>IF(SUMIFS(예산DB!$V:$V,예산DB!$I:$I,조달검토!$P$9,예산DB!$S:$S,조달검토!$G$4)=0,"",CONCATENATE(TEXT(SUMIFS(예산DB!$V:$V,예산DB!$I:$I,조달검토!$P$9,예산DB!$S:$S,조달검토!$G$4),"#,##0"),"(",TEXT(SUMIFS(예산DB!$V:$V,예산DB!$I:$I,조달검토!$P$9,예산DB!$S:$S,조달검토!$G$4)/$C$9,"#,##0%"),")"))</f>
        <v/>
      </c>
      <c r="H9" s="382" t="str">
        <f>IF(SUMIFS(예산DB!$V:$V,예산DB!$I:$I,조달검토!$P$9,예산DB!$S:$S,조달검토!$H$4)=0,"",CONCATENATE(TEXT(SUMIFS(예산DB!$V:$V,예산DB!$I:$I,조달검토!$P$9,예산DB!$S:$S,조달검토!$H$4),"#,##0"),"(",TEXT(SUMIFS(예산DB!$V:$V,예산DB!$I:$I,조달검토!$P$9,예산DB!$S:$S,조달검토!$H$4)/$C$9,"#,##0%"),")"))</f>
        <v/>
      </c>
      <c r="I9" s="382" t="str">
        <f>IF(SUMIFS(예산DB!$V:$V,예산DB!$I:$I,조달검토!$P$9,예산DB!$S:$S,조달검토!$I$4)=0,"",CONCATENATE(TEXT(SUMIFS(예산DB!$V:$V,예산DB!$I:$I,조달검토!$P$9,예산DB!$S:$S,조달검토!$I$4),"#,##0"),"(",TEXT(SUMIFS(예산DB!$V:$V,예산DB!$I:$I,조달검토!$P$9,예산DB!$S:$S,조달검토!$I$4)/$C$9,"#,##0%"),")"))</f>
        <v/>
      </c>
      <c r="J9" s="382" t="str">
        <f>IF(SUMIFS(예산DB!$V:$V,예산DB!$I:$I,조달검토!$P$9,예산DB!$S:$S,조달검토!$J$4)=0,"",CONCATENATE(TEXT(SUMIFS(예산DB!$V:$V,예산DB!$I:$I,조달검토!$P$9,예산DB!$S:$S,조달검토!$J$4),"#,##0"),"(",TEXT(SUMIFS(예산DB!$V:$V,예산DB!$I:$I,조달검토!$P$9,예산DB!$S:$S,조달검토!$J$4)/$C$9,"#,##0%"),")"))</f>
        <v/>
      </c>
      <c r="K9" s="382" t="str">
        <f>IF(SUMIFS(예산DB!$V:$V,예산DB!$I:$I,조달검토!$P$9,예산DB!$S:$S,조달검토!$K$4)=0,"",CONCATENATE(TEXT(SUMIFS(예산DB!$V:$V,예산DB!$I:$I,조달검토!$P$9,예산DB!$S:$S,조달검토!$K$4),"#,##0"),"(",TEXT(SUMIFS(예산DB!$V:$V,예산DB!$I:$I,조달검토!$P$9,예산DB!$S:$S,조달검토!$K$4)/$C$9,"#,##0%"),")"))</f>
        <v/>
      </c>
      <c r="L9" s="382" t="str">
        <f>IF(SUMIFS(예산DB!$V:$V,예산DB!$I:$I,조달검토!$P$9,예산DB!$S:$S,조달검토!$L$4)=0,"",CONCATENATE(TEXT(SUMIFS(예산DB!$V:$V,예산DB!$I:$I,조달검토!$P$9,예산DB!$S:$S,조달검토!$L$4),"#,##0"),"(",TEXT(SUMIFS(예산DB!$V:$V,예산DB!$I:$I,조달검토!$P$9,예산DB!$S:$S,조달검토!$L$4)/$C$9,"#,##0%"),")"))</f>
        <v/>
      </c>
      <c r="M9" s="382" t="str">
        <f>IF(SUMIFS(예산DB!$V:$V,예산DB!$I:$I,조달검토!$P$9,예산DB!$S:$S,조달검토!$M$4)=0,"",CONCATENATE(TEXT(SUMIFS(예산DB!$V:$V,예산DB!$I:$I,조달검토!$P$9,예산DB!$S:$S,조달검토!$M$4),"#,##0"),"(",TEXT(SUMIFS(예산DB!$V:$V,예산DB!$I:$I,조달검토!$P$9,예산DB!$S:$S,조달검토!$M$4)/$C$9,"#,##0%"),")"))</f>
        <v/>
      </c>
      <c r="N9" s="382" t="str">
        <f>IF(SUMIFS(예산DB!$V:$V,예산DB!$I:$I,조달검토!$P$9,예산DB!$S:$S,조달검토!$N$4)=0,"",CONCATENATE(TEXT(SUMIFS(예산DB!$V:$V,예산DB!$I:$I,조달검토!$P$9,예산DB!$S:$S,조달검토!$N$4),"#,##0"),"(",TEXT(SUMIFS(예산DB!$V:$V,예산DB!$I:$I,조달검토!$P$9,예산DB!$S:$S,조달검토!$N$4)/$C$9,"#,##0%"),")"))</f>
        <v/>
      </c>
      <c r="O9" s="382" t="str">
        <f>IF(SUMIFS(예산DB!$V:$V,예산DB!$I:$I,조달검토!$P$9,예산DB!$S:$S,조달검토!$O$4)=0,"",CONCATENATE(TEXT(SUMIFS(예산DB!$V:$V,예산DB!$I:$I,조달검토!$P$9,예산DB!$S:$S,조달검토!$O$4),"#,##0"),"(",TEXT(SUMIFS(예산DB!$V:$V,예산DB!$I:$I,조달검토!$P$9,예산DB!$S:$S,조달검토!$O$4)/$C$9,"#,##0%"),")"))</f>
        <v/>
      </c>
      <c r="P9" s="379" t="s">
        <v>2410</v>
      </c>
    </row>
    <row r="10" spans="1:16">
      <c r="A10" s="368" t="str">
        <f>'기준(양식)'!Q31&amp;IF('기준(양식)'!R31="", "", "("&amp;'기준(양식)'!R31&amp;")")</f>
        <v>계약6</v>
      </c>
      <c r="B10" s="380">
        <f>SUMIFS(예산DB!$U:$U, 예산DB!$I:$I, 조달검토!P10)</f>
        <v>0</v>
      </c>
      <c r="C10" s="381">
        <f>SUMIFS(예산DB!$V:$V, 예산DB!$I:$I, 조달검토!P10)</f>
        <v>0</v>
      </c>
      <c r="D10" s="382" t="str">
        <f>IF(AND(예산DB!$F$6="", 예산DB!$F$7=""), "", "["&amp;예산DB!$F$6&amp;"]"&amp;TEXT(예산DB!$F$7,"#,##0")&amp;"("&amp;IF(예산DB!$F$6="KRW",TEXT(예산DB!$F$7/예산DB!$F$4,"#,##0.00%"),IF(예산DB!$F$6="USD",TEXT(예산DB!$F$7/예산DB!$F$5,"#,##0.00%"),""))&amp;")")</f>
        <v/>
      </c>
      <c r="E10" s="383" t="str">
        <f>IF(C10=0, "", C10/예산DB!$V$7)</f>
        <v/>
      </c>
      <c r="F10" s="382" t="str">
        <f>IF(SUMIFS(예산DB!$V:$V,예산DB!$I:$I,조달검토!$P$10,예산DB!$S:$S,조달검토!$F$4)=0,"",CONCATENATE(TEXT(SUMIFS(예산DB!$V:$V,예산DB!$I:$I,조달검토!$P$10,예산DB!$S:$S,조달검토!$F$4),"#,##0"),"(",TEXT(SUMIFS(예산DB!$V:$V,예산DB!$I:$I,조달검토!$P$10,예산DB!$S:$S,조달검토!$F$4)/$C$10,"#,##0%"),")"))</f>
        <v/>
      </c>
      <c r="G10" s="382" t="str">
        <f>IF(SUMIFS(예산DB!$V:$V,예산DB!$I:$I,조달검토!$P$10,예산DB!$S:$S,조달검토!$G$4)=0,"",CONCATENATE(TEXT(SUMIFS(예산DB!$V:$V,예산DB!$I:$I,조달검토!$P$10,예산DB!$S:$S,조달검토!$G$4),"#,##0"),"(",TEXT(SUMIFS(예산DB!$V:$V,예산DB!$I:$I,조달검토!$P$10,예산DB!$S:$S,조달검토!$G$4)/$C$10,"#,##0%"),")"))</f>
        <v/>
      </c>
      <c r="H10" s="382" t="str">
        <f>IF(SUMIFS(예산DB!$V:$V,예산DB!$I:$I,조달검토!$P$10,예산DB!$S:$S,조달검토!$H$4)=0,"",CONCATENATE(TEXT(SUMIFS(예산DB!$V:$V,예산DB!$I:$I,조달검토!$P$10,예산DB!$S:$S,조달검토!$H$4),"#,##0"),"(",TEXT(SUMIFS(예산DB!$V:$V,예산DB!$I:$I,조달검토!$P$10,예산DB!$S:$S,조달검토!$H$4)/$C$10,"#,##0%"),")"))</f>
        <v/>
      </c>
      <c r="I10" s="382" t="str">
        <f>IF(SUMIFS(예산DB!$V:$V,예산DB!$I:$I,조달검토!$P$10,예산DB!$S:$S,조달검토!$I$4)=0,"",CONCATENATE(TEXT(SUMIFS(예산DB!$V:$V,예산DB!$I:$I,조달검토!$P$10,예산DB!$S:$S,조달검토!$I$4),"#,##0"),"(",TEXT(SUMIFS(예산DB!$V:$V,예산DB!$I:$I,조달검토!$P$10,예산DB!$S:$S,조달검토!$I$4)/$C$10,"#,##0%"),")"))</f>
        <v/>
      </c>
      <c r="J10" s="382" t="str">
        <f>IF(SUMIFS(예산DB!$V:$V,예산DB!$I:$I,조달검토!$P$10,예산DB!$S:$S,조달검토!$J$4)=0,"",CONCATENATE(TEXT(SUMIFS(예산DB!$V:$V,예산DB!$I:$I,조달검토!$P$10,예산DB!$S:$S,조달검토!$J$4),"#,##0"),"(",TEXT(SUMIFS(예산DB!$V:$V,예산DB!$I:$I,조달검토!$P$10,예산DB!$S:$S,조달검토!$J$4)/$C$10,"#,##0%"),")"))</f>
        <v/>
      </c>
      <c r="K10" s="382" t="str">
        <f>IF(SUMIFS(예산DB!$V:$V,예산DB!$I:$I,조달검토!$P$10,예산DB!$S:$S,조달검토!$K$4)=0,"",CONCATENATE(TEXT(SUMIFS(예산DB!$V:$V,예산DB!$I:$I,조달검토!$P$10,예산DB!$S:$S,조달검토!$K$4),"#,##0"),"(",TEXT(SUMIFS(예산DB!$V:$V,예산DB!$I:$I,조달검토!$P$10,예산DB!$S:$S,조달검토!$K$4)/$C$10,"#,##0%"),")"))</f>
        <v/>
      </c>
      <c r="L10" s="382" t="str">
        <f>IF(SUMIFS(예산DB!$V:$V,예산DB!$I:$I,조달검토!$P$10,예산DB!$S:$S,조달검토!$L$4)=0,"",CONCATENATE(TEXT(SUMIFS(예산DB!$V:$V,예산DB!$I:$I,조달검토!$P$10,예산DB!$S:$S,조달검토!$L$4),"#,##0"),"(",TEXT(SUMIFS(예산DB!$V:$V,예산DB!$I:$I,조달검토!$P$10,예산DB!$S:$S,조달검토!$L$4)/$C$10,"#,##0%"),")"))</f>
        <v/>
      </c>
      <c r="M10" s="382" t="str">
        <f>IF(SUMIFS(예산DB!$V:$V,예산DB!$I:$I,조달검토!$P$10,예산DB!$S:$S,조달검토!$M$4)=0,"",CONCATENATE(TEXT(SUMIFS(예산DB!$V:$V,예산DB!$I:$I,조달검토!$P$10,예산DB!$S:$S,조달검토!$M$4),"#,##0"),"(",TEXT(SUMIFS(예산DB!$V:$V,예산DB!$I:$I,조달검토!$P$10,예산DB!$S:$S,조달검토!$M$4)/$C$10,"#,##0%"),")"))</f>
        <v/>
      </c>
      <c r="N10" s="382" t="str">
        <f>IF(SUMIFS(예산DB!$V:$V,예산DB!$I:$I,조달검토!$P$10,예산DB!$S:$S,조달검토!$N$4)=0,"",CONCATENATE(TEXT(SUMIFS(예산DB!$V:$V,예산DB!$I:$I,조달검토!$P$10,예산DB!$S:$S,조달검토!$N$4),"#,##0"),"(",TEXT(SUMIFS(예산DB!$V:$V,예산DB!$I:$I,조달검토!$P$10,예산DB!$S:$S,조달검토!$N$4)/$C$10,"#,##0%"),")"))</f>
        <v/>
      </c>
      <c r="O10" s="382" t="str">
        <f>IF(SUMIFS(예산DB!$V:$V,예산DB!$I:$I,조달검토!$P$10,예산DB!$S:$S,조달검토!$O$4)=0,"",CONCATENATE(TEXT(SUMIFS(예산DB!$V:$V,예산DB!$I:$I,조달검토!$P$10,예산DB!$S:$S,조달검토!$O$4),"#,##0"),"(",TEXT(SUMIFS(예산DB!$V:$V,예산DB!$I:$I,조달검토!$P$10,예산DB!$S:$S,조달검토!$O$4)/$C$10,"#,##0%"),")"))</f>
        <v/>
      </c>
      <c r="P10" s="379" t="s">
        <v>2411</v>
      </c>
    </row>
    <row r="11" spans="1:16">
      <c r="A11" s="368" t="str">
        <f>'기준(양식)'!Q32&amp;IF('기준(양식)'!R32="", "", "("&amp;'기준(양식)'!R32&amp;")")</f>
        <v>계약7</v>
      </c>
      <c r="B11" s="380">
        <f>SUMIFS(예산DB!$U:$U, 예산DB!$I:$I, 조달검토!P11)</f>
        <v>0</v>
      </c>
      <c r="C11" s="381">
        <f>SUMIFS(예산DB!$V:$V, 예산DB!$I:$I, 조달검토!P11)</f>
        <v>0</v>
      </c>
      <c r="D11" s="382" t="str">
        <f>IF(AND(예산DB!$G$6="", 예산DB!$G$7=""), "", "["&amp;예산DB!$G$6&amp;"]"&amp;TEXT(예산DB!$G$7,"#,##0")&amp;"("&amp;IF(예산DB!$G$6="KRW",TEXT(예산DB!$G$7/예산DB!$G$4,"#,##0.00%"),IF(예산DB!$G$6="USD",TEXT(예산DB!$G$7/예산DB!$G$5,"#,##0.00%"),""))&amp;")")</f>
        <v/>
      </c>
      <c r="E11" s="383" t="str">
        <f>IF(C11=0, "", C11/예산DB!$V$7)</f>
        <v/>
      </c>
      <c r="F11" s="382" t="str">
        <f>IF(SUMIFS(예산DB!$V:$V,예산DB!$I:$I,조달검토!$P$11,예산DB!$S:$S,조달검토!$F$4)=0,"",CONCATENATE(TEXT(SUMIFS(예산DB!$V:$V,예산DB!$I:$I,조달검토!$P$11,예산DB!$S:$S,조달검토!$F$4),"#,##0"),"(",TEXT(SUMIFS(예산DB!$V:$V,예산DB!$I:$I,조달검토!$P$11,예산DB!$S:$S,조달검토!$F$4)/$C$11,"#,##0%"),")"))</f>
        <v/>
      </c>
      <c r="G11" s="382" t="str">
        <f>IF(SUMIFS(예산DB!$V:$V,예산DB!$I:$I,조달검토!$P$11,예산DB!$S:$S,조달검토!$G$4)=0,"",CONCATENATE(TEXT(SUMIFS(예산DB!$V:$V,예산DB!$I:$I,조달검토!$P$11,예산DB!$S:$S,조달검토!$G$4),"#,##0"),"(",TEXT(SUMIFS(예산DB!$V:$V,예산DB!$I:$I,조달검토!$P$11,예산DB!$S:$S,조달검토!$G$4)/$C$11,"#,##0%"),")"))</f>
        <v/>
      </c>
      <c r="H11" s="382" t="str">
        <f>IF(SUMIFS(예산DB!$V:$V,예산DB!$I:$I,조달검토!$P$11,예산DB!$S:$S,조달검토!$H$4)=0,"",CONCATENATE(TEXT(SUMIFS(예산DB!$V:$V,예산DB!$I:$I,조달검토!$P$11,예산DB!$S:$S,조달검토!$H$4),"#,##0"),"(",TEXT(SUMIFS(예산DB!$V:$V,예산DB!$I:$I,조달검토!$P$11,예산DB!$S:$S,조달검토!$H$4)/$C$11,"#,##0%"),")"))</f>
        <v/>
      </c>
      <c r="I11" s="382" t="str">
        <f>IF(SUMIFS(예산DB!$V:$V,예산DB!$I:$I,조달검토!$P$11,예산DB!$S:$S,조달검토!$I$4)=0,"",CONCATENATE(TEXT(SUMIFS(예산DB!$V:$V,예산DB!$I:$I,조달검토!$P$11,예산DB!$S:$S,조달검토!$I$4),"#,##0"),"(",TEXT(SUMIFS(예산DB!$V:$V,예산DB!$I:$I,조달검토!$P$11,예산DB!$S:$S,조달검토!$I$4)/$C$11,"#,##0%"),")"))</f>
        <v/>
      </c>
      <c r="J11" s="382" t="str">
        <f>IF(SUMIFS(예산DB!$V:$V,예산DB!$I:$I,조달검토!$P$11,예산DB!$S:$S,조달검토!$J$4)=0,"",CONCATENATE(TEXT(SUMIFS(예산DB!$V:$V,예산DB!$I:$I,조달검토!$P$11,예산DB!$S:$S,조달검토!$J$4),"#,##0"),"(",TEXT(SUMIFS(예산DB!$V:$V,예산DB!$I:$I,조달검토!$P$11,예산DB!$S:$S,조달검토!$J$4)/$C$11,"#,##0%"),")"))</f>
        <v/>
      </c>
      <c r="K11" s="382" t="str">
        <f>IF(SUMIFS(예산DB!$V:$V,예산DB!$I:$I,조달검토!$P$11,예산DB!$S:$S,조달검토!$K$4)=0,"",CONCATENATE(TEXT(SUMIFS(예산DB!$V:$V,예산DB!$I:$I,조달검토!$P$11,예산DB!$S:$S,조달검토!$K$4),"#,##0"),"(",TEXT(SUMIFS(예산DB!$V:$V,예산DB!$I:$I,조달검토!$P$11,예산DB!$S:$S,조달검토!$K$4)/$C$11,"#,##0%"),")"))</f>
        <v/>
      </c>
      <c r="L11" s="382" t="str">
        <f>IF(SUMIFS(예산DB!$V:$V,예산DB!$I:$I,조달검토!$P$11,예산DB!$S:$S,조달검토!$L$4)=0,"",CONCATENATE(TEXT(SUMIFS(예산DB!$V:$V,예산DB!$I:$I,조달검토!$P$11,예산DB!$S:$S,조달검토!$L$4),"#,##0"),"(",TEXT(SUMIFS(예산DB!$V:$V,예산DB!$I:$I,조달검토!$P$11,예산DB!$S:$S,조달검토!$L$4)/$C$11,"#,##0%"),")"))</f>
        <v/>
      </c>
      <c r="M11" s="382" t="str">
        <f>IF(SUMIFS(예산DB!$V:$V,예산DB!$I:$I,조달검토!$P$11,예산DB!$S:$S,조달검토!$M$4)=0,"",CONCATENATE(TEXT(SUMIFS(예산DB!$V:$V,예산DB!$I:$I,조달검토!$P$11,예산DB!$S:$S,조달검토!$M$4),"#,##0"),"(",TEXT(SUMIFS(예산DB!$V:$V,예산DB!$I:$I,조달검토!$P$11,예산DB!$S:$S,조달검토!$M$4)/$C$11,"#,##0%"),")"))</f>
        <v/>
      </c>
      <c r="N11" s="382" t="str">
        <f>IF(SUMIFS(예산DB!$V:$V,예산DB!$I:$I,조달검토!$P$11,예산DB!$S:$S,조달검토!$N$4)=0,"",CONCATENATE(TEXT(SUMIFS(예산DB!$V:$V,예산DB!$I:$I,조달검토!$P$11,예산DB!$S:$S,조달검토!$N$4),"#,##0"),"(",TEXT(SUMIFS(예산DB!$V:$V,예산DB!$I:$I,조달검토!$P$11,예산DB!$S:$S,조달검토!$N$4)/$C$11,"#,##0%"),")"))</f>
        <v/>
      </c>
      <c r="O11" s="382" t="str">
        <f>IF(SUMIFS(예산DB!$V:$V,예산DB!$I:$I,조달검토!$P$11,예산DB!$S:$S,조달검토!$O$4)=0,"",CONCATENATE(TEXT(SUMIFS(예산DB!$V:$V,예산DB!$I:$I,조달검토!$P$11,예산DB!$S:$S,조달검토!$O$4),"#,##0"),"(",TEXT(SUMIFS(예산DB!$V:$V,예산DB!$I:$I,조달검토!$P$11,예산DB!$S:$S,조달검토!$O$4)/$C$11,"#,##0%"),")"))</f>
        <v/>
      </c>
      <c r="P11" s="379" t="s">
        <v>2412</v>
      </c>
    </row>
    <row r="12" spans="1:16">
      <c r="A12" s="368" t="str">
        <f>'기준(양식)'!Q33&amp;IF('기준(양식)'!R33="", "", "("&amp;'기준(양식)'!R33&amp;")")</f>
        <v>계약8</v>
      </c>
      <c r="B12" s="380">
        <f>SUMIFS(예산DB!$U:$U, 예산DB!$I:$I, 조달검토!P12)</f>
        <v>0</v>
      </c>
      <c r="C12" s="381">
        <f>SUMIFS(예산DB!$V:$V, 예산DB!$I:$I, 조달검토!P12)</f>
        <v>0</v>
      </c>
      <c r="D12" s="382" t="str">
        <f>IF(AND(예산DB!$H$6="", 예산DB!$H$7=""), "", "["&amp;예산DB!$H$6&amp;"]"&amp;TEXT(예산DB!$H$7,"#,##0")&amp;"("&amp;IF(예산DB!$H$6="KRW",TEXT(예산DB!$H$7/예산DB!$H$4,"#,##0.00%"),IF(예산DB!$H$6="USD",TEXT(예산DB!$H$7/예산DB!$H$5,"#,##0.00%"),""))&amp;")")</f>
        <v/>
      </c>
      <c r="E12" s="383" t="str">
        <f>IF(C12=0, "", C12/예산DB!$V$7)</f>
        <v/>
      </c>
      <c r="F12" s="382" t="str">
        <f>IF(SUMIFS(예산DB!$V:$V,예산DB!$I:$I,조달검토!$P$12,예산DB!$S:$S,조달검토!$F$4)=0,"",CONCATENATE(TEXT(SUMIFS(예산DB!$V:$V,예산DB!$I:$I,조달검토!$P$12,예산DB!$S:$S,조달검토!$F$4),"#,##0"),"(",TEXT(SUMIFS(예산DB!$V:$V,예산DB!$I:$I,조달검토!$P$12,예산DB!$S:$S,조달검토!$F$4)/$C$12,"#,##0%"),")"))</f>
        <v/>
      </c>
      <c r="G12" s="382" t="str">
        <f>IF(SUMIFS(예산DB!$V:$V,예산DB!$I:$I,조달검토!$P$12,예산DB!$S:$S,조달검토!$G$4)=0,"",CONCATENATE(TEXT(SUMIFS(예산DB!$V:$V,예산DB!$I:$I,조달검토!$P$12,예산DB!$S:$S,조달검토!$G$4),"#,##0"),"(",TEXT(SUMIFS(예산DB!$V:$V,예산DB!$I:$I,조달검토!$P$12,예산DB!$S:$S,조달검토!$G$4)/$C$12,"#,##0%"),")"))</f>
        <v/>
      </c>
      <c r="H12" s="382" t="str">
        <f>IF(SUMIFS(예산DB!$V:$V,예산DB!$I:$I,조달검토!$P$12,예산DB!$S:$S,조달검토!$H$4)=0,"",CONCATENATE(TEXT(SUMIFS(예산DB!$V:$V,예산DB!$I:$I,조달검토!$P$12,예산DB!$S:$S,조달검토!$H$4),"#,##0"),"(",TEXT(SUMIFS(예산DB!$V:$V,예산DB!$I:$I,조달검토!$P$12,예산DB!$S:$S,조달검토!$H$4)/$C$12,"#,##0%"),")"))</f>
        <v/>
      </c>
      <c r="I12" s="382" t="str">
        <f>IF(SUMIFS(예산DB!$V:$V,예산DB!$I:$I,조달검토!$P$12,예산DB!$S:$S,조달검토!$I$4)=0,"",CONCATENATE(TEXT(SUMIFS(예산DB!$V:$V,예산DB!$I:$I,조달검토!$P$12,예산DB!$S:$S,조달검토!$I$4),"#,##0"),"(",TEXT(SUMIFS(예산DB!$V:$V,예산DB!$I:$I,조달검토!$P$12,예산DB!$S:$S,조달검토!$I$4)/$C$12,"#,##0%"),")"))</f>
        <v/>
      </c>
      <c r="J12" s="382" t="str">
        <f>IF(SUMIFS(예산DB!$V:$V,예산DB!$I:$I,조달검토!$P$12,예산DB!$S:$S,조달검토!$J$4)=0,"",CONCATENATE(TEXT(SUMIFS(예산DB!$V:$V,예산DB!$I:$I,조달검토!$P$12,예산DB!$S:$S,조달검토!$J$4),"#,##0"),"(",TEXT(SUMIFS(예산DB!$V:$V,예산DB!$I:$I,조달검토!$P$12,예산DB!$S:$S,조달검토!$J$4)/$C$12,"#,##0%"),")"))</f>
        <v/>
      </c>
      <c r="K12" s="382" t="str">
        <f>IF(SUMIFS(예산DB!$V:$V,예산DB!$I:$I,조달검토!$P$12,예산DB!$S:$S,조달검토!$K$4)=0,"",CONCATENATE(TEXT(SUMIFS(예산DB!$V:$V,예산DB!$I:$I,조달검토!$P$12,예산DB!$S:$S,조달검토!$K$4),"#,##0"),"(",TEXT(SUMIFS(예산DB!$V:$V,예산DB!$I:$I,조달검토!$P$12,예산DB!$S:$S,조달검토!$K$4)/$C$12,"#,##0%"),")"))</f>
        <v/>
      </c>
      <c r="L12" s="382" t="str">
        <f>IF(SUMIFS(예산DB!$V:$V,예산DB!$I:$I,조달검토!$P$12,예산DB!$S:$S,조달검토!$L$4)=0,"",CONCATENATE(TEXT(SUMIFS(예산DB!$V:$V,예산DB!$I:$I,조달검토!$P$12,예산DB!$S:$S,조달검토!$L$4),"#,##0"),"(",TEXT(SUMIFS(예산DB!$V:$V,예산DB!$I:$I,조달검토!$P$12,예산DB!$S:$S,조달검토!$L$4)/$C$12,"#,##0%"),")"))</f>
        <v/>
      </c>
      <c r="M12" s="382" t="str">
        <f>IF(SUMIFS(예산DB!$V:$V,예산DB!$I:$I,조달검토!$P$12,예산DB!$S:$S,조달검토!$M$4)=0,"",CONCATENATE(TEXT(SUMIFS(예산DB!$V:$V,예산DB!$I:$I,조달검토!$P$12,예산DB!$S:$S,조달검토!$M$4),"#,##0"),"(",TEXT(SUMIFS(예산DB!$V:$V,예산DB!$I:$I,조달검토!$P$12,예산DB!$S:$S,조달검토!$M$4)/$C$12,"#,##0%"),")"))</f>
        <v/>
      </c>
      <c r="N12" s="382" t="str">
        <f>IF(SUMIFS(예산DB!$V:$V,예산DB!$I:$I,조달검토!$P$12,예산DB!$S:$S,조달검토!$N$4)=0,"",CONCATENATE(TEXT(SUMIFS(예산DB!$V:$V,예산DB!$I:$I,조달검토!$P$12,예산DB!$S:$S,조달검토!$N$4),"#,##0"),"(",TEXT(SUMIFS(예산DB!$V:$V,예산DB!$I:$I,조달검토!$P$12,예산DB!$S:$S,조달검토!$N$4)/$C$12,"#,##0%"),")"))</f>
        <v/>
      </c>
      <c r="O12" s="382" t="str">
        <f>IF(SUMIFS(예산DB!$V:$V,예산DB!$I:$I,조달검토!$P$12,예산DB!$S:$S,조달검토!$O$4)=0,"",CONCATENATE(TEXT(SUMIFS(예산DB!$V:$V,예산DB!$I:$I,조달검토!$P$12,예산DB!$S:$S,조달검토!$O$4),"#,##0"),"(",TEXT(SUMIFS(예산DB!$V:$V,예산DB!$I:$I,조달검토!$P$12,예산DB!$S:$S,조달검토!$O$4)/$C$12,"#,##0%"),")"))</f>
        <v/>
      </c>
      <c r="P12" s="379" t="s">
        <v>2413</v>
      </c>
    </row>
    <row r="13" spans="1:16">
      <c r="A13" s="368" t="str">
        <f>'기준(양식)'!Q34&amp;IF('기준(양식)'!R34="", "", "("&amp;'기준(양식)'!R34&amp;")")</f>
        <v>계약9</v>
      </c>
      <c r="B13" s="380">
        <f>SUMIFS(예산DB!$U:$U, 예산DB!$I:$I, 조달검토!P13)</f>
        <v>0</v>
      </c>
      <c r="C13" s="381">
        <f>SUMIFS(예산DB!$V:$V, 예산DB!$I:$I, 조달검토!P13)</f>
        <v>0</v>
      </c>
      <c r="D13" s="382" t="str">
        <f>IF(AND(예산DB!$I$6="", 예산DB!$I$7=""), "", "["&amp;예산DB!$I$6&amp;"]"&amp;TEXT(예산DB!$I$7,"#,##0")&amp;"("&amp;IF(예산DB!$I$6="KRW",TEXT(예산DB!$I$7/예산DB!$I$4,"#,##0.00%"),IF(예산DB!$I$6="USD",TEXT(예산DB!$I$7/예산DB!$I$5,"#,##0.00%"),""))&amp;")")</f>
        <v/>
      </c>
      <c r="E13" s="383" t="str">
        <f>IF(C13=0, "", C13/예산DB!$V$7)</f>
        <v/>
      </c>
      <c r="F13" s="382" t="str">
        <f>IF(SUMIFS(예산DB!$V:$V,예산DB!$I:$I,조달검토!$P$13,예산DB!$S:$S,조달검토!$F$4)=0,"",CONCATENATE(TEXT(SUMIFS(예산DB!$V:$V,예산DB!$I:$I,조달검토!$P$13,예산DB!$S:$S,조달검토!$F$4),"#,##0"),"(",TEXT(SUMIFS(예산DB!$V:$V,예산DB!$I:$I,조달검토!$P$13,예산DB!$S:$S,조달검토!$F$4)/$C$13,"#,##0%"),")"))</f>
        <v/>
      </c>
      <c r="G13" s="382" t="str">
        <f>IF(SUMIFS(예산DB!$V:$V,예산DB!$I:$I,조달검토!$P$13,예산DB!$S:$S,조달검토!$G$4)=0,"",CONCATENATE(TEXT(SUMIFS(예산DB!$V:$V,예산DB!$I:$I,조달검토!$P$13,예산DB!$S:$S,조달검토!$G$4),"#,##0"),"(",TEXT(SUMIFS(예산DB!$V:$V,예산DB!$I:$I,조달검토!$P$13,예산DB!$S:$S,조달검토!$G$4)/$C$13,"#,##0%"),")"))</f>
        <v/>
      </c>
      <c r="H13" s="382" t="str">
        <f>IF(SUMIFS(예산DB!$V:$V,예산DB!$I:$I,조달검토!$P$13,예산DB!$S:$S,조달검토!$H$4)=0,"",CONCATENATE(TEXT(SUMIFS(예산DB!$V:$V,예산DB!$I:$I,조달검토!$P$13,예산DB!$S:$S,조달검토!$H$4),"#,##0"),"(",TEXT(SUMIFS(예산DB!$V:$V,예산DB!$I:$I,조달검토!$P$13,예산DB!$S:$S,조달검토!$H$4)/$C$13,"#,##0%"),")"))</f>
        <v/>
      </c>
      <c r="I13" s="382" t="str">
        <f>IF(SUMIFS(예산DB!$V:$V,예산DB!$I:$I,조달검토!$P$13,예산DB!$S:$S,조달검토!$I$4)=0,"",CONCATENATE(TEXT(SUMIFS(예산DB!$V:$V,예산DB!$I:$I,조달검토!$P$13,예산DB!$S:$S,조달검토!$I$4),"#,##0"),"(",TEXT(SUMIFS(예산DB!$V:$V,예산DB!$I:$I,조달검토!$P$13,예산DB!$S:$S,조달검토!$I$4)/$C$13,"#,##0%"),")"))</f>
        <v/>
      </c>
      <c r="J13" s="382" t="str">
        <f>IF(SUMIFS(예산DB!$V:$V,예산DB!$I:$I,조달검토!$P$13,예산DB!$S:$S,조달검토!$J$4)=0,"",CONCATENATE(TEXT(SUMIFS(예산DB!$V:$V,예산DB!$I:$I,조달검토!$P$13,예산DB!$S:$S,조달검토!$J$4),"#,##0"),"(",TEXT(SUMIFS(예산DB!$V:$V,예산DB!$I:$I,조달검토!$P$13,예산DB!$S:$S,조달검토!$J$4)/$C$13,"#,##0%"),")"))</f>
        <v/>
      </c>
      <c r="K13" s="382" t="str">
        <f>IF(SUMIFS(예산DB!$V:$V,예산DB!$I:$I,조달검토!$P$13,예산DB!$S:$S,조달검토!$K$4)=0,"",CONCATENATE(TEXT(SUMIFS(예산DB!$V:$V,예산DB!$I:$I,조달검토!$P$13,예산DB!$S:$S,조달검토!$K$4),"#,##0"),"(",TEXT(SUMIFS(예산DB!$V:$V,예산DB!$I:$I,조달검토!$P$13,예산DB!$S:$S,조달검토!$K$4)/$C$13,"#,##0%"),")"))</f>
        <v/>
      </c>
      <c r="L13" s="382" t="str">
        <f>IF(SUMIFS(예산DB!$V:$V,예산DB!$I:$I,조달검토!$P$13,예산DB!$S:$S,조달검토!$L$4)=0,"",CONCATENATE(TEXT(SUMIFS(예산DB!$V:$V,예산DB!$I:$I,조달검토!$P$13,예산DB!$S:$S,조달검토!$L$4),"#,##0"),"(",TEXT(SUMIFS(예산DB!$V:$V,예산DB!$I:$I,조달검토!$P$13,예산DB!$S:$S,조달검토!$L$4)/$C$13,"#,##0%"),")"))</f>
        <v/>
      </c>
      <c r="M13" s="382" t="str">
        <f>IF(SUMIFS(예산DB!$V:$V,예산DB!$I:$I,조달검토!$P$13,예산DB!$S:$S,조달검토!$M$4)=0,"",CONCATENATE(TEXT(SUMIFS(예산DB!$V:$V,예산DB!$I:$I,조달검토!$P$13,예산DB!$S:$S,조달검토!$M$4),"#,##0"),"(",TEXT(SUMIFS(예산DB!$V:$V,예산DB!$I:$I,조달검토!$P$13,예산DB!$S:$S,조달검토!$M$4)/$C$13,"#,##0%"),")"))</f>
        <v/>
      </c>
      <c r="N13" s="382" t="str">
        <f>IF(SUMIFS(예산DB!$V:$V,예산DB!$I:$I,조달검토!$P$13,예산DB!$S:$S,조달검토!$N$4)=0,"",CONCATENATE(TEXT(SUMIFS(예산DB!$V:$V,예산DB!$I:$I,조달검토!$P$13,예산DB!$S:$S,조달검토!$N$4),"#,##0"),"(",TEXT(SUMIFS(예산DB!$V:$V,예산DB!$I:$I,조달검토!$P$13,예산DB!$S:$S,조달검토!$N$4)/$C$13,"#,##0%"),")"))</f>
        <v/>
      </c>
      <c r="O13" s="382" t="str">
        <f>IF(SUMIFS(예산DB!$V:$V,예산DB!$I:$I,조달검토!$P$13,예산DB!$S:$S,조달검토!$O$4)=0,"",CONCATENATE(TEXT(SUMIFS(예산DB!$V:$V,예산DB!$I:$I,조달검토!$P$13,예산DB!$S:$S,조달검토!$O$4),"#,##0"),"(",TEXT(SUMIFS(예산DB!$V:$V,예산DB!$I:$I,조달검토!$P$13,예산DB!$S:$S,조달검토!$O$4)/$C$13,"#,##0%"),")"))</f>
        <v/>
      </c>
      <c r="P13" s="379" t="s">
        <v>2414</v>
      </c>
    </row>
    <row r="14" spans="1:16">
      <c r="A14" s="368" t="str">
        <f>'기준(양식)'!Q35&amp;IF('기준(양식)'!R35="", "", "("&amp;'기준(양식)'!R35&amp;")")</f>
        <v>계약10</v>
      </c>
      <c r="B14" s="380">
        <f>SUMIFS(예산DB!$U:$U, 예산DB!$I:$I, 조달검토!P14)</f>
        <v>0</v>
      </c>
      <c r="C14" s="381">
        <f>SUMIFS(예산DB!$V:$V, 예산DB!$I:$I, 조달검토!P14)</f>
        <v>0</v>
      </c>
      <c r="D14" s="382" t="str">
        <f>IF(AND(예산DB!$J$6="", 예산DB!$J$7=""), "", "["&amp;예산DB!$J$6&amp;"]"&amp;TEXT(예산DB!$J$7,"#,##0")&amp;"("&amp;IF(예산DB!$J$6="KRW",TEXT(예산DB!$J$7/예산DB!$J$4,"#,##0.00%"),IF(예산DB!$J$6="USD",TEXT(예산DB!$J$7/예산DB!$J$5,"#,##0.00%"),""))&amp;")")</f>
        <v/>
      </c>
      <c r="E14" s="383" t="str">
        <f>IF(C14=0, "", C14/예산DB!$V$7)</f>
        <v/>
      </c>
      <c r="F14" s="382" t="str">
        <f>IF(SUMIFS(예산DB!$V:$V,예산DB!$I:$I,조달검토!$P$14,예산DB!$S:$S,조달검토!$F$4)=0,"",CONCATENATE(TEXT(SUMIFS(예산DB!$V:$V,예산DB!$I:$I,조달검토!$P$14,예산DB!$S:$S,조달검토!$F$4),"#,##0"),"(",TEXT(SUMIFS(예산DB!$V:$V,예산DB!$I:$I,조달검토!$P$14,예산DB!$S:$S,조달검토!$F$4)/$C$14,"#,##0%"),")"))</f>
        <v/>
      </c>
      <c r="G14" s="382" t="str">
        <f>IF(SUMIFS(예산DB!$V:$V,예산DB!$I:$I,조달검토!$P$14,예산DB!$S:$S,조달검토!$G$4)=0,"",CONCATENATE(TEXT(SUMIFS(예산DB!$V:$V,예산DB!$I:$I,조달검토!$P$14,예산DB!$S:$S,조달검토!$G$4),"#,##0"),"(",TEXT(SUMIFS(예산DB!$V:$V,예산DB!$I:$I,조달검토!$P$14,예산DB!$S:$S,조달검토!$G$4)/$C$14,"#,##0%"),")"))</f>
        <v/>
      </c>
      <c r="H14" s="382" t="str">
        <f>IF(SUMIFS(예산DB!$V:$V,예산DB!$I:$I,조달검토!$P$14,예산DB!$S:$S,조달검토!$H$4)=0,"",CONCATENATE(TEXT(SUMIFS(예산DB!$V:$V,예산DB!$I:$I,조달검토!$P$14,예산DB!$S:$S,조달검토!$H$4),"#,##0"),"(",TEXT(SUMIFS(예산DB!$V:$V,예산DB!$I:$I,조달검토!$P$14,예산DB!$S:$S,조달검토!$H$4)/$C$14,"#,##0%"),")"))</f>
        <v/>
      </c>
      <c r="I14" s="382" t="str">
        <f>IF(SUMIFS(예산DB!$V:$V,예산DB!$I:$I,조달검토!$P$14,예산DB!$S:$S,조달검토!$I$4)=0,"",CONCATENATE(TEXT(SUMIFS(예산DB!$V:$V,예산DB!$I:$I,조달검토!$P$14,예산DB!$S:$S,조달검토!$I$4),"#,##0"),"(",TEXT(SUMIFS(예산DB!$V:$V,예산DB!$I:$I,조달검토!$P$14,예산DB!$S:$S,조달검토!$I$4)/$C$14,"#,##0%"),")"))</f>
        <v/>
      </c>
      <c r="J14" s="382" t="str">
        <f>IF(SUMIFS(예산DB!$V:$V,예산DB!$I:$I,조달검토!$P$14,예산DB!$S:$S,조달검토!$J$4)=0,"",CONCATENATE(TEXT(SUMIFS(예산DB!$V:$V,예산DB!$I:$I,조달검토!$P$14,예산DB!$S:$S,조달검토!$J$4),"#,##0"),"(",TEXT(SUMIFS(예산DB!$V:$V,예산DB!$I:$I,조달검토!$P$14,예산DB!$S:$S,조달검토!$J$4)/$C$14,"#,##0%"),")"))</f>
        <v/>
      </c>
      <c r="K14" s="382" t="str">
        <f>IF(SUMIFS(예산DB!$V:$V,예산DB!$I:$I,조달검토!$P$14,예산DB!$S:$S,조달검토!$K$4)=0,"",CONCATENATE(TEXT(SUMIFS(예산DB!$V:$V,예산DB!$I:$I,조달검토!$P$14,예산DB!$S:$S,조달검토!$K$4),"#,##0"),"(",TEXT(SUMIFS(예산DB!$V:$V,예산DB!$I:$I,조달검토!$P$14,예산DB!$S:$S,조달검토!$K$4)/$C$14,"#,##0%"),")"))</f>
        <v/>
      </c>
      <c r="L14" s="382" t="str">
        <f>IF(SUMIFS(예산DB!$V:$V,예산DB!$I:$I,조달검토!$P$14,예산DB!$S:$S,조달검토!$L$4)=0,"",CONCATENATE(TEXT(SUMIFS(예산DB!$V:$V,예산DB!$I:$I,조달검토!$P$14,예산DB!$S:$S,조달검토!$L$4),"#,##0"),"(",TEXT(SUMIFS(예산DB!$V:$V,예산DB!$I:$I,조달검토!$P$14,예산DB!$S:$S,조달검토!$L$4)/$C$14,"#,##0%"),")"))</f>
        <v/>
      </c>
      <c r="M14" s="382" t="str">
        <f>IF(SUMIFS(예산DB!$V:$V,예산DB!$I:$I,조달검토!$P$14,예산DB!$S:$S,조달검토!$M$4)=0,"",CONCATENATE(TEXT(SUMIFS(예산DB!$V:$V,예산DB!$I:$I,조달검토!$P$14,예산DB!$S:$S,조달검토!$M$4),"#,##0"),"(",TEXT(SUMIFS(예산DB!$V:$V,예산DB!$I:$I,조달검토!$P$14,예산DB!$S:$S,조달검토!$M$4)/$C$14,"#,##0%"),")"))</f>
        <v/>
      </c>
      <c r="N14" s="382" t="str">
        <f>IF(SUMIFS(예산DB!$V:$V,예산DB!$I:$I,조달검토!$P$14,예산DB!$S:$S,조달검토!$N$4)=0,"",CONCATENATE(TEXT(SUMIFS(예산DB!$V:$V,예산DB!$I:$I,조달검토!$P$14,예산DB!$S:$S,조달검토!$N$4),"#,##0"),"(",TEXT(SUMIFS(예산DB!$V:$V,예산DB!$I:$I,조달검토!$P$14,예산DB!$S:$S,조달검토!$N$4)/$C$14,"#,##0%"),")"))</f>
        <v/>
      </c>
      <c r="O14" s="382" t="str">
        <f>IF(SUMIFS(예산DB!$V:$V,예산DB!$I:$I,조달검토!$P$14,예산DB!$S:$S,조달검토!$O$4)=0,"",CONCATENATE(TEXT(SUMIFS(예산DB!$V:$V,예산DB!$I:$I,조달검토!$P$14,예산DB!$S:$S,조달검토!$O$4),"#,##0"),"(",TEXT(SUMIFS(예산DB!$V:$V,예산DB!$I:$I,조달검토!$P$14,예산DB!$S:$S,조달검토!$O$4)/$C$14,"#,##0%"),")"))</f>
        <v/>
      </c>
      <c r="P14" s="379" t="s">
        <v>2415</v>
      </c>
    </row>
    <row r="15" spans="1:16">
      <c r="A15" s="368" t="s">
        <v>2398</v>
      </c>
      <c r="B15" s="380">
        <f>SUMIFS(예산DB!$U:$U, 예산DB!$I:$I, 조달검토!P15)</f>
        <v>0</v>
      </c>
      <c r="C15" s="381">
        <f>SUMIFS(예산DB!$V:$V, 예산DB!$I:$I, 조달검토!P15)</f>
        <v>0</v>
      </c>
      <c r="D15" s="384"/>
      <c r="E15" s="383" t="str">
        <f>IF(C15=0, "", C15/예산DB!$V$7)</f>
        <v/>
      </c>
      <c r="F15" s="382" t="str">
        <f>IF(SUMIFS(예산DB!$V:$V,예산DB!$I:$I,조달검토!$P$15,예산DB!$S:$S,조달검토!$F$4)=0,"",CONCATENATE(TEXT(SUMIFS(예산DB!$V:$V,예산DB!$I:$I,조달검토!$P$15,예산DB!$S:$S,조달검토!$F$4),"#,##0"),"(",TEXT(SUMIFS(예산DB!$V:$V,예산DB!$I:$I,조달검토!$P$15,예산DB!$S:$S,조달검토!$F$4)/$C$15,"#,##0%"),")"))</f>
        <v/>
      </c>
      <c r="G15" s="382" t="str">
        <f>IF(SUMIFS(예산DB!$V:$V,예산DB!$I:$I,조달검토!$P$15,예산DB!$S:$S,조달검토!$G$4)=0,"",CONCATENATE(TEXT(SUMIFS(예산DB!$V:$V,예산DB!$I:$I,조달검토!$P$15,예산DB!$S:$S,조달검토!$G$4),"#,##0"),"(",TEXT(SUMIFS(예산DB!$V:$V,예산DB!$I:$I,조달검토!$P$15,예산DB!$S:$S,조달검토!$G$4)/$C$15,"#,##0%"),")"))</f>
        <v/>
      </c>
      <c r="H15" s="382" t="str">
        <f>IF(SUMIFS(예산DB!$V:$V,예산DB!$I:$I,조달검토!$P$15,예산DB!$S:$S,조달검토!$H$4)=0,"",CONCATENATE(TEXT(SUMIFS(예산DB!$V:$V,예산DB!$I:$I,조달검토!$P$15,예산DB!$S:$S,조달검토!$H$4),"#,##0"),"(",TEXT(SUMIFS(예산DB!$V:$V,예산DB!$I:$I,조달검토!$P$15,예산DB!$S:$S,조달검토!$H$4)/$C$15,"#,##0%"),")"))</f>
        <v/>
      </c>
      <c r="I15" s="382" t="str">
        <f>IF(SUMIFS(예산DB!$V:$V,예산DB!$I:$I,조달검토!$P$15,예산DB!$S:$S,조달검토!$I$4)=0,"",CONCATENATE(TEXT(SUMIFS(예산DB!$V:$V,예산DB!$I:$I,조달검토!$P$15,예산DB!$S:$S,조달검토!$I$4),"#,##0"),"(",TEXT(SUMIFS(예산DB!$V:$V,예산DB!$I:$I,조달검토!$P$15,예산DB!$S:$S,조달검토!$I$4)/$C$15,"#,##0%"),")"))</f>
        <v/>
      </c>
      <c r="J15" s="382" t="str">
        <f>IF(SUMIFS(예산DB!$V:$V,예산DB!$I:$I,조달검토!$P$15,예산DB!$S:$S,조달검토!$J$4)=0,"",CONCATENATE(TEXT(SUMIFS(예산DB!$V:$V,예산DB!$I:$I,조달검토!$P$15,예산DB!$S:$S,조달검토!$J$4),"#,##0"),"(",TEXT(SUMIFS(예산DB!$V:$V,예산DB!$I:$I,조달검토!$P$15,예산DB!$S:$S,조달검토!$J$4)/$C$15,"#,##0%"),")"))</f>
        <v/>
      </c>
      <c r="K15" s="382" t="str">
        <f>IF(SUMIFS(예산DB!$V:$V,예산DB!$I:$I,조달검토!$P$15,예산DB!$S:$S,조달검토!$K$4)=0,"",CONCATENATE(TEXT(SUMIFS(예산DB!$V:$V,예산DB!$I:$I,조달검토!$P$15,예산DB!$S:$S,조달검토!$K$4),"#,##0"),"(",TEXT(SUMIFS(예산DB!$V:$V,예산DB!$I:$I,조달검토!$P$15,예산DB!$S:$S,조달검토!$K$4)/$C$15,"#,##0%"),")"))</f>
        <v/>
      </c>
      <c r="L15" s="382" t="str">
        <f>IF(SUMIFS(예산DB!$V:$V,예산DB!$I:$I,조달검토!$P$15,예산DB!$S:$S,조달검토!$L$4)=0,"",CONCATENATE(TEXT(SUMIFS(예산DB!$V:$V,예산DB!$I:$I,조달검토!$P$15,예산DB!$S:$S,조달검토!$L$4),"#,##0"),"(",TEXT(SUMIFS(예산DB!$V:$V,예산DB!$I:$I,조달검토!$P$15,예산DB!$S:$S,조달검토!$L$4)/$C$15,"#,##0%"),")"))</f>
        <v/>
      </c>
      <c r="M15" s="382" t="str">
        <f>IF(SUMIFS(예산DB!$V:$V,예산DB!$I:$I,조달검토!$P$15,예산DB!$S:$S,조달검토!$M$4)=0,"",CONCATENATE(TEXT(SUMIFS(예산DB!$V:$V,예산DB!$I:$I,조달검토!$P$15,예산DB!$S:$S,조달검토!$M$4),"#,##0"),"(",TEXT(SUMIFS(예산DB!$V:$V,예산DB!$I:$I,조달검토!$P$15,예산DB!$S:$S,조달검토!$M$4)/$C$15,"#,##0%"),")"))</f>
        <v/>
      </c>
      <c r="N15" s="382" t="str">
        <f>IF(SUMIFS(예산DB!$V:$V,예산DB!$I:$I,조달검토!$P$15,예산DB!$S:$S,조달검토!$N$4)=0,"",CONCATENATE(TEXT(SUMIFS(예산DB!$V:$V,예산DB!$I:$I,조달검토!$P$15,예산DB!$S:$S,조달검토!$N$4),"#,##0"),"(",TEXT(SUMIFS(예산DB!$V:$V,예산DB!$I:$I,조달검토!$P$15,예산DB!$S:$S,조달검토!$N$4)/$C$15,"#,##0%"),")"))</f>
        <v/>
      </c>
      <c r="O15" s="382" t="str">
        <f>IF(SUMIFS(예산DB!$V:$V,예산DB!$I:$I,조달검토!$P$15,예산DB!$S:$S,조달검토!$O$4)=0,"",CONCATENATE(TEXT(SUMIFS(예산DB!$V:$V,예산DB!$I:$I,조달검토!$P$15,예산DB!$S:$S,조달검토!$O$4),"#,##0"),"(",TEXT(SUMIFS(예산DB!$V:$V,예산DB!$I:$I,조달검토!$P$15,예산DB!$S:$S,조달검토!$O$4)/$C$15,"#,##0%"),")"))</f>
        <v/>
      </c>
      <c r="P15" s="379" t="s">
        <v>192</v>
      </c>
    </row>
    <row r="16" spans="1:16">
      <c r="A16" s="9" t="s">
        <v>2406</v>
      </c>
      <c r="B16" s="375" t="s">
        <v>115</v>
      </c>
      <c r="C16" s="376">
        <f>'기준(전문가파견)'!$L$449</f>
        <v>460000</v>
      </c>
      <c r="D16" s="375" t="s">
        <v>116</v>
      </c>
      <c r="E16" s="376">
        <f>'기준(전문가파견)'!$L$454</f>
        <v>360000</v>
      </c>
      <c r="F16" s="375" t="s">
        <v>135</v>
      </c>
      <c r="G16" s="376">
        <f>'기준(전문가파견)'!$L$459</f>
        <v>310000</v>
      </c>
      <c r="H16" s="375" t="s">
        <v>136</v>
      </c>
      <c r="I16" s="376">
        <f>'기준(전문가파견)'!$L$464</f>
        <v>280000</v>
      </c>
      <c r="J16" s="375" t="s">
        <v>137</v>
      </c>
      <c r="K16" s="376">
        <f>'기준(전문가파견)'!$L$469</f>
        <v>240000</v>
      </c>
      <c r="L16" s="375" t="s">
        <v>138</v>
      </c>
      <c r="M16" s="376">
        <f>'기준(전문가파견)'!$L$474</f>
        <v>190000</v>
      </c>
      <c r="N16" s="9"/>
      <c r="O16" s="9"/>
      <c r="P16" s="9"/>
    </row>
    <row r="17" spans="1:16" s="374" customFormat="1">
      <c r="A17" s="9" t="s">
        <v>2397</v>
      </c>
      <c r="B17" s="9"/>
      <c r="C17" s="9"/>
      <c r="D17" s="9"/>
      <c r="E17" s="9"/>
      <c r="F17" s="9"/>
      <c r="G17" s="9"/>
      <c r="H17" s="9"/>
      <c r="I17" s="9"/>
      <c r="J17" s="9"/>
      <c r="K17" s="9"/>
      <c r="L17" s="9"/>
      <c r="M17" s="9"/>
      <c r="N17" s="9"/>
      <c r="O17" s="9"/>
      <c r="P17" s="9"/>
    </row>
    <row r="18" spans="1:16">
      <c r="A18" s="9" t="s">
        <v>2418</v>
      </c>
      <c r="B18" s="9"/>
      <c r="C18" s="9"/>
      <c r="D18" s="9"/>
      <c r="E18" s="9"/>
      <c r="F18" s="9"/>
      <c r="G18" s="9"/>
      <c r="H18" s="9"/>
      <c r="I18" s="9"/>
      <c r="J18" s="9"/>
      <c r="K18" s="9"/>
      <c r="L18" s="9"/>
      <c r="M18" s="9"/>
      <c r="N18" s="9"/>
      <c r="O18" s="9"/>
      <c r="P18" s="9"/>
    </row>
    <row r="19" spans="1:16" ht="17.5" thickBot="1">
      <c r="A19" s="369" t="s">
        <v>2402</v>
      </c>
      <c r="B19" s="370" t="s">
        <v>2399</v>
      </c>
      <c r="C19" s="371" t="s">
        <v>2400</v>
      </c>
      <c r="D19" s="372" t="s">
        <v>2401</v>
      </c>
      <c r="E19" s="372"/>
      <c r="F19" s="372"/>
      <c r="G19" s="372"/>
      <c r="H19" s="372"/>
      <c r="I19" s="372"/>
      <c r="J19" s="372"/>
      <c r="K19" s="372"/>
      <c r="L19" s="372"/>
      <c r="M19" s="372"/>
      <c r="N19" s="372"/>
      <c r="O19" s="372"/>
      <c r="P19" s="372"/>
    </row>
    <row r="20" spans="1:16">
      <c r="A20" s="429" t="s">
        <v>2511</v>
      </c>
      <c r="B20" s="430" t="s">
        <v>2518</v>
      </c>
      <c r="C20" s="431" t="s">
        <v>2520</v>
      </c>
      <c r="D20" s="439">
        <v>1.1000000000000001</v>
      </c>
      <c r="E20" s="432"/>
      <c r="F20" s="432"/>
      <c r="G20" s="385"/>
      <c r="H20" s="385"/>
      <c r="O20" s="236"/>
      <c r="P20" s="311"/>
    </row>
    <row r="21" spans="1:16">
      <c r="A21" s="429" t="s">
        <v>2511</v>
      </c>
      <c r="B21" s="430" t="s">
        <v>2518</v>
      </c>
      <c r="C21" s="431" t="s">
        <v>2521</v>
      </c>
      <c r="D21" s="439">
        <v>0.4</v>
      </c>
      <c r="E21" s="432"/>
      <c r="F21" s="432"/>
      <c r="G21" s="385"/>
      <c r="H21" s="385"/>
      <c r="O21" s="236"/>
      <c r="P21" s="311"/>
    </row>
    <row r="22" spans="1:16">
      <c r="A22" s="429"/>
      <c r="B22" s="430"/>
      <c r="C22" s="431"/>
      <c r="D22" s="432"/>
      <c r="E22" s="432"/>
      <c r="F22" s="432"/>
      <c r="G22" s="385"/>
      <c r="H22" s="385"/>
      <c r="O22" s="236"/>
      <c r="P22" s="311"/>
    </row>
    <row r="23" spans="1:16">
      <c r="A23" s="429"/>
      <c r="B23" s="430"/>
      <c r="C23" s="431"/>
      <c r="D23" s="432"/>
      <c r="E23" s="432"/>
      <c r="F23" s="432"/>
      <c r="G23" s="385"/>
      <c r="H23" s="385"/>
      <c r="O23" s="236"/>
      <c r="P23" s="311"/>
    </row>
    <row r="24" spans="1:16">
      <c r="A24" s="429"/>
      <c r="B24" s="430"/>
      <c r="C24" s="431"/>
      <c r="D24" s="432"/>
      <c r="E24" s="432"/>
      <c r="F24" s="432"/>
      <c r="G24" s="385"/>
      <c r="H24" s="385"/>
      <c r="O24" s="236"/>
      <c r="P24" s="311"/>
    </row>
    <row r="25" spans="1:16">
      <c r="A25" s="429"/>
      <c r="B25" s="430"/>
      <c r="C25" s="431"/>
      <c r="D25" s="432"/>
      <c r="E25" s="432"/>
      <c r="F25" s="432"/>
      <c r="G25" s="385"/>
      <c r="H25" s="385"/>
      <c r="O25" s="236"/>
      <c r="P25" s="311"/>
    </row>
    <row r="26" spans="1:16">
      <c r="A26" s="429"/>
      <c r="B26" s="430"/>
      <c r="C26" s="431"/>
      <c r="D26" s="432"/>
      <c r="E26" s="432"/>
      <c r="F26" s="432"/>
      <c r="G26" s="385"/>
      <c r="H26" s="385"/>
      <c r="O26" s="236"/>
      <c r="P26" s="311"/>
    </row>
    <row r="27" spans="1:16">
      <c r="A27" s="433"/>
      <c r="B27" s="434"/>
      <c r="C27" s="435"/>
      <c r="D27" s="436"/>
      <c r="E27" s="436"/>
      <c r="F27" s="436"/>
      <c r="G27" s="166"/>
      <c r="H27" s="166"/>
      <c r="O27" s="236"/>
      <c r="P27" s="311"/>
    </row>
    <row r="28" spans="1:16">
      <c r="A28" s="433"/>
      <c r="B28" s="434"/>
      <c r="C28" s="435"/>
      <c r="D28" s="436"/>
      <c r="E28" s="436"/>
      <c r="F28" s="436"/>
      <c r="G28" s="166"/>
      <c r="H28" s="166"/>
      <c r="O28" s="236"/>
      <c r="P28" s="311"/>
    </row>
    <row r="29" spans="1:16">
      <c r="A29" s="433"/>
      <c r="B29" s="434"/>
      <c r="C29" s="435"/>
      <c r="D29" s="436"/>
      <c r="E29" s="436"/>
      <c r="F29" s="436"/>
      <c r="G29" s="166"/>
      <c r="H29" s="166"/>
      <c r="O29" s="236"/>
      <c r="P29" s="311"/>
    </row>
    <row r="30" spans="1:16">
      <c r="A30" s="433"/>
      <c r="B30" s="434"/>
      <c r="C30" s="435"/>
      <c r="D30" s="436"/>
      <c r="E30" s="436"/>
      <c r="F30" s="436"/>
      <c r="G30" s="166"/>
      <c r="H30" s="166"/>
      <c r="O30" s="236"/>
      <c r="P30" s="311"/>
    </row>
    <row r="31" spans="1:16">
      <c r="A31" s="433"/>
      <c r="B31" s="434"/>
      <c r="C31" s="435"/>
      <c r="D31" s="436"/>
      <c r="E31" s="436"/>
      <c r="F31" s="436"/>
      <c r="G31" s="166"/>
      <c r="H31" s="166"/>
      <c r="O31" s="236"/>
      <c r="P31" s="311"/>
    </row>
    <row r="32" spans="1:16">
      <c r="A32" s="433"/>
      <c r="B32" s="434"/>
      <c r="C32" s="435"/>
      <c r="D32" s="436"/>
      <c r="E32" s="436"/>
      <c r="F32" s="436"/>
      <c r="G32" s="166"/>
      <c r="H32" s="166"/>
      <c r="O32" s="236"/>
      <c r="P32" s="311"/>
    </row>
    <row r="33" spans="1:16">
      <c r="A33" s="433"/>
      <c r="B33" s="434"/>
      <c r="C33" s="435"/>
      <c r="D33" s="436"/>
      <c r="E33" s="436"/>
      <c r="F33" s="436"/>
      <c r="G33" s="166"/>
      <c r="H33" s="166"/>
      <c r="O33" s="236"/>
      <c r="P33" s="311"/>
    </row>
    <row r="34" spans="1:16">
      <c r="A34" s="433"/>
      <c r="B34" s="434"/>
      <c r="C34" s="435"/>
      <c r="D34" s="436"/>
      <c r="E34" s="436"/>
      <c r="F34" s="436"/>
      <c r="G34" s="166"/>
      <c r="H34" s="166"/>
      <c r="O34" s="236"/>
      <c r="P34" s="311"/>
    </row>
    <row r="35" spans="1:16">
      <c r="A35" s="433"/>
      <c r="B35" s="434"/>
      <c r="C35" s="435"/>
      <c r="D35" s="436"/>
      <c r="E35" s="436"/>
      <c r="F35" s="436"/>
      <c r="G35" s="166"/>
      <c r="H35" s="166"/>
      <c r="O35" s="236"/>
      <c r="P35" s="311"/>
    </row>
    <row r="36" spans="1:16">
      <c r="A36" s="433"/>
      <c r="B36" s="434"/>
      <c r="C36" s="435"/>
      <c r="D36" s="436"/>
      <c r="E36" s="436"/>
      <c r="F36" s="436"/>
      <c r="G36" s="166"/>
      <c r="H36" s="166"/>
      <c r="O36" s="236"/>
      <c r="P36" s="311"/>
    </row>
    <row r="37" spans="1:16">
      <c r="A37" s="433"/>
      <c r="B37" s="434"/>
      <c r="C37" s="435"/>
      <c r="D37" s="436"/>
      <c r="E37" s="436"/>
      <c r="F37" s="436"/>
      <c r="G37" s="166"/>
      <c r="H37" s="166"/>
      <c r="O37" s="236"/>
      <c r="P37" s="311"/>
    </row>
    <row r="38" spans="1:16">
      <c r="A38" s="433"/>
      <c r="B38" s="434"/>
      <c r="C38" s="435"/>
      <c r="D38" s="436"/>
      <c r="E38" s="436"/>
      <c r="F38" s="436"/>
      <c r="G38" s="166"/>
      <c r="H38" s="166"/>
      <c r="O38" s="236"/>
      <c r="P38" s="311"/>
    </row>
    <row r="39" spans="1:16">
      <c r="A39" s="433"/>
      <c r="B39" s="434"/>
      <c r="C39" s="435"/>
      <c r="D39" s="436"/>
      <c r="E39" s="436"/>
      <c r="F39" s="436"/>
      <c r="G39" s="166"/>
      <c r="H39" s="166"/>
      <c r="O39" s="236"/>
      <c r="P39" s="311"/>
    </row>
    <row r="40" spans="1:16">
      <c r="A40" s="433"/>
      <c r="B40" s="434"/>
      <c r="C40" s="435"/>
      <c r="D40" s="436"/>
      <c r="E40" s="436"/>
      <c r="F40" s="436"/>
      <c r="G40" s="166"/>
      <c r="H40" s="166"/>
      <c r="O40" s="236"/>
      <c r="P40" s="311"/>
    </row>
    <row r="41" spans="1:16">
      <c r="A41" s="433"/>
      <c r="B41" s="434"/>
      <c r="C41" s="435"/>
      <c r="D41" s="436"/>
      <c r="E41" s="436"/>
      <c r="F41" s="436"/>
      <c r="G41" s="166"/>
      <c r="H41" s="166"/>
      <c r="O41" s="236"/>
      <c r="P41" s="311"/>
    </row>
    <row r="42" spans="1:16">
      <c r="A42" s="433"/>
      <c r="B42" s="434"/>
      <c r="C42" s="435"/>
      <c r="D42" s="436"/>
      <c r="E42" s="436"/>
      <c r="F42" s="436"/>
      <c r="G42" s="166"/>
      <c r="H42" s="166"/>
      <c r="O42" s="236"/>
      <c r="P42" s="311"/>
    </row>
    <row r="43" spans="1:16">
      <c r="A43" s="433"/>
      <c r="B43" s="434"/>
      <c r="C43" s="435"/>
      <c r="D43" s="436"/>
      <c r="E43" s="436"/>
      <c r="F43" s="436"/>
      <c r="G43" s="166"/>
      <c r="H43" s="166"/>
      <c r="O43" s="236"/>
      <c r="P43" s="311"/>
    </row>
    <row r="44" spans="1:16">
      <c r="A44" s="433"/>
      <c r="B44" s="434"/>
      <c r="C44" s="435"/>
      <c r="D44" s="436"/>
      <c r="E44" s="436"/>
      <c r="F44" s="436"/>
      <c r="G44" s="166"/>
      <c r="H44" s="166"/>
      <c r="O44" s="236"/>
      <c r="P44" s="311"/>
    </row>
    <row r="45" spans="1:16">
      <c r="A45" s="433"/>
      <c r="B45" s="434"/>
      <c r="C45" s="435"/>
      <c r="D45" s="436"/>
      <c r="E45" s="436"/>
      <c r="F45" s="436"/>
      <c r="G45" s="166"/>
      <c r="H45" s="166"/>
      <c r="O45" s="236"/>
      <c r="P45" s="311"/>
    </row>
    <row r="46" spans="1:16">
      <c r="A46" s="433"/>
      <c r="B46" s="434"/>
      <c r="C46" s="435"/>
      <c r="D46" s="436"/>
      <c r="E46" s="436"/>
      <c r="F46" s="436"/>
      <c r="G46" s="166"/>
      <c r="H46" s="166"/>
      <c r="O46" s="236"/>
      <c r="P46" s="311"/>
    </row>
    <row r="47" spans="1:16">
      <c r="A47" s="433"/>
      <c r="B47" s="434"/>
      <c r="C47" s="435"/>
      <c r="D47" s="436"/>
      <c r="E47" s="436"/>
      <c r="F47" s="436"/>
      <c r="G47" s="166"/>
      <c r="H47" s="166"/>
      <c r="O47" s="236"/>
      <c r="P47" s="311"/>
    </row>
    <row r="48" spans="1:16">
      <c r="A48" s="433"/>
      <c r="B48" s="434"/>
      <c r="C48" s="435"/>
      <c r="D48" s="436"/>
      <c r="E48" s="436"/>
      <c r="F48" s="436"/>
      <c r="G48" s="166"/>
      <c r="H48" s="166"/>
      <c r="O48" s="236"/>
      <c r="P48" s="311"/>
    </row>
    <row r="49" spans="1:16">
      <c r="A49" s="433"/>
      <c r="B49" s="434"/>
      <c r="C49" s="435"/>
      <c r="D49" s="436"/>
      <c r="E49" s="436"/>
      <c r="F49" s="436"/>
      <c r="G49" s="166"/>
      <c r="H49" s="166"/>
      <c r="O49" s="236"/>
      <c r="P49" s="311"/>
    </row>
    <row r="50" spans="1:16">
      <c r="A50" s="433"/>
      <c r="B50" s="434"/>
      <c r="C50" s="435"/>
      <c r="D50" s="436"/>
      <c r="E50" s="436"/>
      <c r="F50" s="436"/>
      <c r="G50" s="166"/>
      <c r="H50" s="166"/>
      <c r="O50" s="236"/>
      <c r="P50" s="311"/>
    </row>
    <row r="51" spans="1:16">
      <c r="A51" s="433"/>
      <c r="B51" s="434"/>
      <c r="C51" s="435"/>
      <c r="D51" s="436"/>
      <c r="E51" s="436"/>
      <c r="F51" s="436"/>
      <c r="G51" s="166"/>
      <c r="H51" s="166"/>
      <c r="O51" s="236"/>
      <c r="P51" s="311"/>
    </row>
    <row r="52" spans="1:16">
      <c r="A52" s="433"/>
      <c r="B52" s="434"/>
      <c r="C52" s="435"/>
      <c r="D52" s="436"/>
      <c r="E52" s="436"/>
      <c r="F52" s="436"/>
      <c r="G52" s="166"/>
      <c r="H52" s="166"/>
      <c r="O52" s="236"/>
      <c r="P52" s="311"/>
    </row>
    <row r="53" spans="1:16">
      <c r="A53" s="433"/>
      <c r="B53" s="434"/>
      <c r="C53" s="435"/>
      <c r="D53" s="436"/>
      <c r="E53" s="436"/>
      <c r="F53" s="436"/>
      <c r="G53" s="166"/>
      <c r="H53" s="166"/>
      <c r="O53" s="236"/>
      <c r="P53" s="311"/>
    </row>
    <row r="54" spans="1:16">
      <c r="A54" s="433"/>
      <c r="B54" s="434"/>
      <c r="C54" s="435"/>
      <c r="D54" s="436"/>
      <c r="E54" s="436"/>
      <c r="F54" s="436"/>
      <c r="G54" s="166"/>
      <c r="H54" s="166"/>
      <c r="O54" s="236"/>
      <c r="P54" s="311"/>
    </row>
    <row r="55" spans="1:16">
      <c r="A55" s="433"/>
      <c r="B55" s="434"/>
      <c r="C55" s="435"/>
      <c r="D55" s="436"/>
      <c r="E55" s="436"/>
      <c r="F55" s="436"/>
      <c r="G55" s="166"/>
      <c r="H55" s="166"/>
      <c r="O55" s="236"/>
      <c r="P55" s="311"/>
    </row>
    <row r="56" spans="1:16">
      <c r="A56" s="433"/>
      <c r="B56" s="434"/>
      <c r="C56" s="435"/>
      <c r="D56" s="436"/>
      <c r="E56" s="436"/>
      <c r="F56" s="436"/>
      <c r="G56" s="166"/>
      <c r="H56" s="166"/>
      <c r="O56" s="236"/>
      <c r="P56" s="311"/>
    </row>
    <row r="57" spans="1:16">
      <c r="A57" s="433"/>
      <c r="B57" s="434"/>
      <c r="C57" s="435"/>
      <c r="D57" s="436"/>
      <c r="E57" s="436"/>
      <c r="F57" s="436"/>
      <c r="G57" s="166"/>
      <c r="H57" s="166"/>
      <c r="O57" s="236"/>
      <c r="P57" s="311"/>
    </row>
    <row r="58" spans="1:16">
      <c r="A58" s="433"/>
      <c r="B58" s="434"/>
      <c r="C58" s="435"/>
      <c r="D58" s="436"/>
      <c r="E58" s="436"/>
      <c r="F58" s="436"/>
      <c r="G58" s="166"/>
      <c r="H58" s="166"/>
      <c r="O58" s="236"/>
      <c r="P58" s="311"/>
    </row>
    <row r="59" spans="1:16">
      <c r="A59" s="433"/>
      <c r="B59" s="434"/>
      <c r="C59" s="435"/>
      <c r="D59" s="436"/>
      <c r="E59" s="436"/>
      <c r="F59" s="436"/>
      <c r="G59" s="166"/>
      <c r="H59" s="166"/>
      <c r="O59" s="236"/>
      <c r="P59" s="311"/>
    </row>
    <row r="60" spans="1:16">
      <c r="A60" s="433"/>
      <c r="B60" s="434"/>
      <c r="C60" s="435"/>
      <c r="D60" s="436"/>
      <c r="E60" s="436"/>
      <c r="F60" s="436"/>
      <c r="G60" s="166"/>
      <c r="H60" s="166"/>
      <c r="O60" s="236"/>
      <c r="P60" s="311"/>
    </row>
    <row r="61" spans="1:16">
      <c r="A61" s="433"/>
      <c r="B61" s="434"/>
      <c r="C61" s="435"/>
      <c r="D61" s="436"/>
      <c r="E61" s="436"/>
      <c r="F61" s="436"/>
      <c r="G61" s="166"/>
      <c r="H61" s="166"/>
      <c r="O61" s="236"/>
      <c r="P61" s="311"/>
    </row>
    <row r="62" spans="1:16">
      <c r="A62" s="433"/>
      <c r="B62" s="434"/>
      <c r="C62" s="435"/>
      <c r="D62" s="436"/>
      <c r="E62" s="436"/>
      <c r="F62" s="436"/>
      <c r="G62" s="166"/>
      <c r="H62" s="166"/>
      <c r="O62" s="236"/>
      <c r="P62" s="311"/>
    </row>
    <row r="63" spans="1:16">
      <c r="A63" s="433"/>
      <c r="B63" s="434"/>
      <c r="C63" s="435"/>
      <c r="D63" s="436"/>
      <c r="E63" s="436"/>
      <c r="F63" s="436"/>
      <c r="G63" s="166"/>
      <c r="H63" s="166"/>
      <c r="O63" s="236"/>
      <c r="P63" s="311"/>
    </row>
    <row r="64" spans="1:16">
      <c r="A64" s="433"/>
      <c r="B64" s="434"/>
      <c r="C64" s="435"/>
      <c r="D64" s="436"/>
      <c r="E64" s="436"/>
      <c r="F64" s="436"/>
      <c r="G64" s="166"/>
      <c r="H64" s="166"/>
      <c r="O64" s="236"/>
      <c r="P64" s="311"/>
    </row>
    <row r="65" spans="1:16">
      <c r="A65" s="433"/>
      <c r="B65" s="434"/>
      <c r="C65" s="435"/>
      <c r="D65" s="436"/>
      <c r="E65" s="436"/>
      <c r="F65" s="436"/>
      <c r="G65" s="166"/>
      <c r="H65" s="166"/>
      <c r="O65" s="236"/>
      <c r="P65" s="311"/>
    </row>
    <row r="66" spans="1:16">
      <c r="A66" s="433"/>
      <c r="B66" s="434"/>
      <c r="C66" s="435"/>
      <c r="D66" s="436"/>
      <c r="E66" s="436"/>
      <c r="F66" s="436"/>
      <c r="G66" s="166"/>
      <c r="H66" s="166"/>
      <c r="O66" s="236"/>
      <c r="P66" s="311"/>
    </row>
    <row r="67" spans="1:16">
      <c r="A67" s="433"/>
      <c r="B67" s="434"/>
      <c r="C67" s="435"/>
      <c r="D67" s="436"/>
      <c r="E67" s="436"/>
      <c r="F67" s="436"/>
      <c r="G67" s="166"/>
      <c r="H67" s="166"/>
      <c r="O67" s="236"/>
      <c r="P67" s="311"/>
    </row>
    <row r="68" spans="1:16">
      <c r="A68" s="433"/>
      <c r="B68" s="434"/>
      <c r="C68" s="435"/>
      <c r="D68" s="436"/>
      <c r="E68" s="436"/>
      <c r="F68" s="436"/>
      <c r="G68" s="166"/>
      <c r="H68" s="166"/>
      <c r="O68" s="236"/>
      <c r="P68" s="311"/>
    </row>
    <row r="69" spans="1:16">
      <c r="A69" s="433"/>
      <c r="B69" s="434"/>
      <c r="C69" s="435"/>
      <c r="D69" s="436"/>
      <c r="E69" s="436"/>
      <c r="F69" s="436"/>
      <c r="G69" s="166"/>
      <c r="H69" s="166"/>
      <c r="O69" s="236"/>
      <c r="P69" s="311"/>
    </row>
    <row r="70" spans="1:16">
      <c r="A70" s="433"/>
      <c r="B70" s="434"/>
      <c r="C70" s="435"/>
      <c r="D70" s="436"/>
      <c r="E70" s="436"/>
      <c r="F70" s="436"/>
      <c r="G70" s="166"/>
      <c r="H70" s="166"/>
      <c r="O70" s="236"/>
      <c r="P70" s="311"/>
    </row>
    <row r="71" spans="1:16">
      <c r="A71" s="433"/>
      <c r="B71" s="434"/>
      <c r="C71" s="435"/>
      <c r="D71" s="436"/>
      <c r="E71" s="436"/>
      <c r="F71" s="436"/>
      <c r="G71" s="166"/>
      <c r="H71" s="166"/>
      <c r="O71" s="236"/>
      <c r="P71" s="311"/>
    </row>
    <row r="72" spans="1:16">
      <c r="A72" s="433"/>
      <c r="B72" s="434"/>
      <c r="C72" s="435"/>
      <c r="D72" s="436"/>
      <c r="E72" s="436"/>
      <c r="F72" s="436"/>
      <c r="G72" s="166"/>
      <c r="H72" s="166"/>
      <c r="O72" s="236"/>
      <c r="P72" s="311"/>
    </row>
    <row r="73" spans="1:16">
      <c r="A73" s="433"/>
      <c r="B73" s="434"/>
      <c r="C73" s="435"/>
      <c r="D73" s="436"/>
      <c r="E73" s="436"/>
      <c r="F73" s="436"/>
      <c r="G73" s="166"/>
      <c r="H73" s="166"/>
      <c r="O73" s="236"/>
      <c r="P73" s="311"/>
    </row>
    <row r="74" spans="1:16">
      <c r="A74" s="433"/>
      <c r="B74" s="434"/>
      <c r="C74" s="435"/>
      <c r="D74" s="436"/>
      <c r="E74" s="436"/>
      <c r="F74" s="436"/>
      <c r="G74" s="166"/>
      <c r="H74" s="166"/>
      <c r="O74" s="236"/>
      <c r="P74" s="311"/>
    </row>
    <row r="75" spans="1:16">
      <c r="A75" s="433"/>
      <c r="B75" s="434"/>
      <c r="C75" s="435"/>
      <c r="D75" s="436"/>
      <c r="E75" s="436"/>
      <c r="F75" s="436"/>
      <c r="G75" s="166"/>
      <c r="H75" s="166"/>
      <c r="O75" s="236"/>
      <c r="P75" s="311"/>
    </row>
    <row r="76" spans="1:16">
      <c r="A76" s="433"/>
      <c r="B76" s="434"/>
      <c r="C76" s="435"/>
      <c r="D76" s="436"/>
      <c r="E76" s="436"/>
      <c r="F76" s="436"/>
      <c r="G76" s="166"/>
      <c r="H76" s="166"/>
      <c r="O76" s="236"/>
      <c r="P76" s="311"/>
    </row>
    <row r="77" spans="1:16">
      <c r="A77" s="433"/>
      <c r="B77" s="434"/>
      <c r="C77" s="435"/>
      <c r="D77" s="436"/>
      <c r="E77" s="436"/>
      <c r="F77" s="436"/>
      <c r="G77" s="166"/>
      <c r="H77" s="166"/>
      <c r="O77" s="236"/>
      <c r="P77" s="311"/>
    </row>
    <row r="78" spans="1:16">
      <c r="A78" s="433"/>
      <c r="B78" s="434"/>
      <c r="C78" s="435"/>
      <c r="D78" s="436"/>
      <c r="E78" s="436"/>
      <c r="F78" s="436"/>
      <c r="G78" s="166"/>
      <c r="H78" s="166"/>
      <c r="O78" s="236"/>
      <c r="P78" s="311"/>
    </row>
    <row r="79" spans="1:16">
      <c r="A79" s="433"/>
      <c r="B79" s="434"/>
      <c r="C79" s="435"/>
      <c r="D79" s="436"/>
      <c r="E79" s="436"/>
      <c r="F79" s="436"/>
      <c r="G79" s="166"/>
      <c r="H79" s="166"/>
      <c r="O79" s="236"/>
      <c r="P79" s="311"/>
    </row>
    <row r="80" spans="1:16">
      <c r="A80" s="433"/>
      <c r="B80" s="434"/>
      <c r="C80" s="435"/>
      <c r="D80" s="436"/>
      <c r="E80" s="436"/>
      <c r="F80" s="436"/>
      <c r="G80" s="166"/>
      <c r="H80" s="166"/>
      <c r="O80" s="236"/>
      <c r="P80" s="311"/>
    </row>
    <row r="81" spans="1:16">
      <c r="A81" s="433"/>
      <c r="B81" s="434"/>
      <c r="C81" s="435"/>
      <c r="D81" s="436"/>
      <c r="E81" s="436"/>
      <c r="F81" s="436"/>
      <c r="G81" s="166"/>
      <c r="H81" s="166"/>
      <c r="O81" s="236"/>
      <c r="P81" s="311"/>
    </row>
    <row r="82" spans="1:16">
      <c r="A82" s="433"/>
      <c r="B82" s="434"/>
      <c r="C82" s="435"/>
      <c r="D82" s="436"/>
      <c r="E82" s="436"/>
      <c r="F82" s="436"/>
      <c r="G82" s="166"/>
      <c r="H82" s="166"/>
      <c r="O82" s="236"/>
      <c r="P82" s="311"/>
    </row>
    <row r="83" spans="1:16">
      <c r="A83" s="433"/>
      <c r="B83" s="434"/>
      <c r="C83" s="435"/>
      <c r="D83" s="436"/>
      <c r="E83" s="436"/>
      <c r="F83" s="436"/>
      <c r="G83" s="166"/>
      <c r="H83" s="166"/>
      <c r="O83" s="236"/>
      <c r="P83" s="311"/>
    </row>
    <row r="84" spans="1:16">
      <c r="A84" s="433"/>
      <c r="B84" s="434"/>
      <c r="C84" s="435"/>
      <c r="D84" s="436"/>
      <c r="E84" s="436"/>
      <c r="F84" s="436"/>
      <c r="G84" s="166"/>
      <c r="H84" s="166"/>
      <c r="O84" s="236"/>
      <c r="P84" s="311"/>
    </row>
    <row r="85" spans="1:16">
      <c r="A85" s="433"/>
      <c r="B85" s="434"/>
      <c r="C85" s="435"/>
      <c r="D85" s="436"/>
      <c r="E85" s="436"/>
      <c r="F85" s="436"/>
      <c r="G85" s="166"/>
      <c r="H85" s="166"/>
      <c r="O85" s="236"/>
      <c r="P85" s="311"/>
    </row>
    <row r="86" spans="1:16">
      <c r="A86" s="433"/>
      <c r="B86" s="434"/>
      <c r="C86" s="435"/>
      <c r="D86" s="436"/>
      <c r="E86" s="436"/>
      <c r="F86" s="436"/>
      <c r="G86" s="166"/>
      <c r="H86" s="166"/>
      <c r="O86" s="236"/>
      <c r="P86" s="311"/>
    </row>
    <row r="87" spans="1:16">
      <c r="A87" s="433"/>
      <c r="B87" s="434"/>
      <c r="C87" s="435"/>
      <c r="D87" s="436"/>
      <c r="E87" s="436"/>
      <c r="F87" s="436"/>
      <c r="G87" s="166"/>
      <c r="H87" s="166"/>
      <c r="O87" s="236"/>
      <c r="P87" s="311"/>
    </row>
    <row r="88" spans="1:16">
      <c r="A88" s="433"/>
      <c r="B88" s="434"/>
      <c r="C88" s="435"/>
      <c r="D88" s="436"/>
      <c r="E88" s="436"/>
      <c r="F88" s="436"/>
      <c r="G88" s="166"/>
      <c r="H88" s="166"/>
      <c r="O88" s="236"/>
      <c r="P88" s="311"/>
    </row>
    <row r="89" spans="1:16">
      <c r="A89" s="433"/>
      <c r="B89" s="434"/>
      <c r="C89" s="435"/>
      <c r="D89" s="436"/>
      <c r="E89" s="436"/>
      <c r="F89" s="436"/>
      <c r="G89" s="166"/>
      <c r="H89" s="166"/>
      <c r="O89" s="236"/>
      <c r="P89" s="311"/>
    </row>
    <row r="90" spans="1:16">
      <c r="A90" s="433"/>
      <c r="B90" s="434"/>
      <c r="C90" s="435"/>
      <c r="D90" s="436"/>
      <c r="E90" s="436"/>
      <c r="F90" s="436"/>
      <c r="G90" s="166"/>
      <c r="H90" s="166"/>
      <c r="O90" s="236"/>
      <c r="P90" s="311"/>
    </row>
    <row r="91" spans="1:16">
      <c r="A91" s="433"/>
      <c r="B91" s="434"/>
      <c r="C91" s="435"/>
      <c r="D91" s="436"/>
      <c r="E91" s="436"/>
      <c r="F91" s="436"/>
      <c r="G91" s="166"/>
      <c r="H91" s="166"/>
      <c r="O91" s="236"/>
      <c r="P91" s="311"/>
    </row>
    <row r="92" spans="1:16">
      <c r="A92" s="433"/>
      <c r="B92" s="434"/>
      <c r="C92" s="435"/>
      <c r="D92" s="436"/>
      <c r="E92" s="436"/>
      <c r="F92" s="436"/>
      <c r="G92" s="166"/>
      <c r="H92" s="166"/>
      <c r="O92" s="236"/>
      <c r="P92" s="311"/>
    </row>
    <row r="93" spans="1:16">
      <c r="A93" s="433"/>
      <c r="B93" s="434"/>
      <c r="C93" s="435"/>
      <c r="D93" s="436"/>
      <c r="E93" s="436"/>
      <c r="F93" s="436"/>
      <c r="G93" s="166"/>
      <c r="H93" s="166"/>
      <c r="O93" s="236"/>
      <c r="P93" s="311"/>
    </row>
    <row r="94" spans="1:16">
      <c r="A94" s="433"/>
      <c r="B94" s="434"/>
      <c r="C94" s="435"/>
      <c r="D94" s="436"/>
      <c r="E94" s="436"/>
      <c r="F94" s="436"/>
      <c r="G94" s="166"/>
      <c r="H94" s="166"/>
      <c r="O94" s="236"/>
      <c r="P94" s="311"/>
    </row>
    <row r="95" spans="1:16">
      <c r="A95" s="433"/>
      <c r="B95" s="434"/>
      <c r="C95" s="435"/>
      <c r="D95" s="436"/>
      <c r="E95" s="436"/>
      <c r="F95" s="436"/>
      <c r="G95" s="166"/>
      <c r="H95" s="166"/>
      <c r="O95" s="236"/>
      <c r="P95" s="311"/>
    </row>
    <row r="96" spans="1:16">
      <c r="A96" s="433"/>
      <c r="B96" s="434"/>
      <c r="C96" s="435"/>
      <c r="D96" s="436"/>
      <c r="E96" s="436"/>
      <c r="F96" s="436"/>
      <c r="G96" s="166"/>
      <c r="H96" s="166"/>
      <c r="O96" s="236"/>
      <c r="P96" s="311"/>
    </row>
    <row r="97" spans="1:16">
      <c r="A97" s="433"/>
      <c r="B97" s="434"/>
      <c r="C97" s="435"/>
      <c r="D97" s="436"/>
      <c r="E97" s="436"/>
      <c r="F97" s="436"/>
      <c r="G97" s="166"/>
      <c r="H97" s="166"/>
      <c r="O97" s="236"/>
      <c r="P97" s="311"/>
    </row>
    <row r="98" spans="1:16">
      <c r="A98" s="433"/>
      <c r="B98" s="434"/>
      <c r="C98" s="435"/>
      <c r="D98" s="436"/>
      <c r="E98" s="436"/>
      <c r="F98" s="436"/>
      <c r="G98" s="166"/>
      <c r="H98" s="166"/>
      <c r="O98" s="236"/>
      <c r="P98" s="311"/>
    </row>
    <row r="99" spans="1:16">
      <c r="A99" s="433"/>
      <c r="B99" s="434"/>
      <c r="C99" s="435"/>
      <c r="D99" s="436"/>
      <c r="E99" s="436"/>
      <c r="F99" s="436"/>
      <c r="G99" s="166"/>
      <c r="H99" s="166"/>
      <c r="O99" s="236"/>
      <c r="P99" s="311"/>
    </row>
    <row r="100" spans="1:16">
      <c r="A100" s="433"/>
      <c r="B100" s="434"/>
      <c r="C100" s="435"/>
      <c r="D100" s="436"/>
      <c r="E100" s="436"/>
      <c r="F100" s="436"/>
      <c r="G100" s="166"/>
      <c r="H100" s="166"/>
      <c r="O100" s="236"/>
      <c r="P100" s="311"/>
    </row>
    <row r="101" spans="1:16">
      <c r="A101" s="433"/>
      <c r="B101" s="434"/>
      <c r="C101" s="435"/>
      <c r="D101" s="436"/>
      <c r="E101" s="436"/>
      <c r="F101" s="436"/>
      <c r="G101" s="166"/>
      <c r="H101" s="166"/>
      <c r="O101" s="236"/>
      <c r="P101" s="311"/>
    </row>
    <row r="102" spans="1:16">
      <c r="A102" s="433"/>
      <c r="B102" s="434"/>
      <c r="C102" s="435"/>
      <c r="D102" s="436"/>
      <c r="E102" s="436"/>
      <c r="F102" s="436"/>
      <c r="G102" s="166"/>
      <c r="H102" s="166"/>
      <c r="O102" s="236"/>
      <c r="P102" s="311"/>
    </row>
    <row r="103" spans="1:16">
      <c r="A103" s="433"/>
      <c r="B103" s="434"/>
      <c r="C103" s="435"/>
      <c r="D103" s="436"/>
      <c r="E103" s="436"/>
      <c r="F103" s="436"/>
      <c r="G103" s="166"/>
      <c r="H103" s="166"/>
      <c r="O103" s="236"/>
      <c r="P103" s="311"/>
    </row>
    <row r="104" spans="1:16">
      <c r="A104" s="433"/>
      <c r="B104" s="434"/>
      <c r="C104" s="435"/>
      <c r="D104" s="436"/>
      <c r="E104" s="436"/>
      <c r="F104" s="436"/>
      <c r="G104" s="166"/>
      <c r="H104" s="166"/>
      <c r="O104" s="236"/>
      <c r="P104" s="311"/>
    </row>
    <row r="105" spans="1:16">
      <c r="A105" s="433"/>
      <c r="B105" s="434"/>
      <c r="C105" s="435"/>
      <c r="D105" s="436"/>
      <c r="E105" s="436"/>
      <c r="F105" s="436"/>
      <c r="G105" s="166"/>
      <c r="H105" s="166"/>
      <c r="O105" s="236"/>
      <c r="P105" s="311"/>
    </row>
    <row r="106" spans="1:16">
      <c r="A106" s="433"/>
      <c r="B106" s="434"/>
      <c r="C106" s="435"/>
      <c r="D106" s="436"/>
      <c r="E106" s="436"/>
      <c r="F106" s="436"/>
      <c r="G106" s="166"/>
      <c r="H106" s="166"/>
      <c r="O106" s="236"/>
      <c r="P106" s="311"/>
    </row>
    <row r="107" spans="1:16">
      <c r="A107" s="433"/>
      <c r="B107" s="434"/>
      <c r="C107" s="435"/>
      <c r="D107" s="436"/>
      <c r="E107" s="436"/>
      <c r="F107" s="436"/>
      <c r="G107" s="166"/>
      <c r="H107" s="166"/>
      <c r="O107" s="236"/>
      <c r="P107" s="311"/>
    </row>
    <row r="108" spans="1:16">
      <c r="A108" s="433"/>
      <c r="B108" s="434"/>
      <c r="C108" s="435"/>
      <c r="D108" s="436"/>
      <c r="E108" s="436"/>
      <c r="F108" s="436"/>
      <c r="G108" s="166"/>
      <c r="H108" s="166"/>
      <c r="O108" s="236"/>
      <c r="P108" s="311"/>
    </row>
    <row r="109" spans="1:16">
      <c r="A109" s="433"/>
      <c r="B109" s="434"/>
      <c r="C109" s="435"/>
      <c r="D109" s="436"/>
      <c r="E109" s="436"/>
      <c r="F109" s="436"/>
      <c r="G109" s="166"/>
      <c r="H109" s="166"/>
      <c r="O109" s="236"/>
      <c r="P109" s="311"/>
    </row>
    <row r="110" spans="1:16">
      <c r="A110" s="433"/>
      <c r="B110" s="434"/>
      <c r="C110" s="435"/>
      <c r="D110" s="436"/>
      <c r="E110" s="436"/>
      <c r="F110" s="436"/>
      <c r="G110" s="166"/>
      <c r="H110" s="166"/>
      <c r="O110" s="236"/>
      <c r="P110" s="311"/>
    </row>
    <row r="111" spans="1:16">
      <c r="A111" s="433"/>
      <c r="B111" s="434"/>
      <c r="C111" s="435"/>
      <c r="D111" s="436"/>
      <c r="E111" s="436"/>
      <c r="F111" s="436"/>
      <c r="G111" s="166"/>
      <c r="H111" s="166"/>
      <c r="O111" s="236"/>
      <c r="P111" s="311"/>
    </row>
    <row r="112" spans="1:16">
      <c r="A112" s="433"/>
      <c r="B112" s="434"/>
      <c r="C112" s="435"/>
      <c r="D112" s="436"/>
      <c r="E112" s="436"/>
      <c r="F112" s="436"/>
      <c r="G112" s="166"/>
      <c r="H112" s="166"/>
      <c r="O112" s="236"/>
      <c r="P112" s="311"/>
    </row>
    <row r="113" spans="1:16">
      <c r="A113" s="433"/>
      <c r="B113" s="434"/>
      <c r="C113" s="435"/>
      <c r="D113" s="436"/>
      <c r="E113" s="436"/>
      <c r="F113" s="436"/>
      <c r="G113" s="166"/>
      <c r="H113" s="166"/>
      <c r="O113" s="236"/>
      <c r="P113" s="311"/>
    </row>
    <row r="114" spans="1:16">
      <c r="A114" s="433"/>
      <c r="B114" s="434"/>
      <c r="C114" s="435"/>
      <c r="D114" s="436"/>
      <c r="E114" s="436"/>
      <c r="F114" s="436"/>
      <c r="G114" s="166"/>
      <c r="H114" s="166"/>
      <c r="O114" s="236"/>
      <c r="P114" s="311"/>
    </row>
    <row r="115" spans="1:16">
      <c r="A115" s="433"/>
      <c r="B115" s="434"/>
      <c r="C115" s="435"/>
      <c r="D115" s="436"/>
      <c r="E115" s="436"/>
      <c r="F115" s="436"/>
      <c r="G115" s="166"/>
      <c r="H115" s="166"/>
      <c r="O115" s="236"/>
      <c r="P115" s="311"/>
    </row>
    <row r="116" spans="1:16">
      <c r="A116" s="433"/>
      <c r="B116" s="434"/>
      <c r="C116" s="435"/>
      <c r="D116" s="436"/>
      <c r="E116" s="436"/>
      <c r="F116" s="436"/>
      <c r="G116" s="166"/>
      <c r="H116" s="166"/>
      <c r="O116" s="236"/>
      <c r="P116" s="311"/>
    </row>
    <row r="117" spans="1:16">
      <c r="A117" s="433"/>
      <c r="B117" s="434"/>
      <c r="C117" s="435"/>
      <c r="D117" s="436"/>
      <c r="E117" s="436"/>
      <c r="F117" s="436"/>
      <c r="G117" s="166"/>
      <c r="H117" s="166"/>
      <c r="O117" s="236"/>
      <c r="P117" s="311"/>
    </row>
    <row r="118" spans="1:16">
      <c r="A118" s="433"/>
      <c r="B118" s="434"/>
      <c r="C118" s="435"/>
      <c r="D118" s="436"/>
      <c r="E118" s="436"/>
      <c r="F118" s="436"/>
      <c r="G118" s="166"/>
      <c r="H118" s="166"/>
      <c r="O118" s="236"/>
      <c r="P118" s="311"/>
    </row>
    <row r="119" spans="1:16">
      <c r="A119" s="433"/>
      <c r="B119" s="434"/>
      <c r="C119" s="435"/>
      <c r="D119" s="436"/>
      <c r="E119" s="436"/>
      <c r="F119" s="436"/>
      <c r="G119" s="166"/>
      <c r="H119" s="166"/>
      <c r="O119" s="236"/>
      <c r="P119" s="311"/>
    </row>
    <row r="120" spans="1:16">
      <c r="A120" s="433"/>
      <c r="B120" s="434"/>
      <c r="C120" s="435"/>
      <c r="D120" s="436"/>
      <c r="E120" s="436"/>
      <c r="F120" s="436"/>
      <c r="G120" s="166"/>
      <c r="H120" s="166"/>
      <c r="O120" s="236"/>
      <c r="P120" s="311"/>
    </row>
    <row r="121" spans="1:16">
      <c r="A121" s="433"/>
      <c r="B121" s="434"/>
      <c r="C121" s="435"/>
      <c r="D121" s="436"/>
      <c r="E121" s="436"/>
      <c r="F121" s="436"/>
      <c r="G121" s="166"/>
      <c r="H121" s="166"/>
      <c r="O121" s="236"/>
      <c r="P121" s="311"/>
    </row>
    <row r="122" spans="1:16">
      <c r="A122" s="433"/>
      <c r="B122" s="434"/>
      <c r="C122" s="435"/>
      <c r="D122" s="436"/>
      <c r="E122" s="436"/>
      <c r="F122" s="436"/>
      <c r="G122" s="166"/>
      <c r="H122" s="166"/>
      <c r="O122" s="236"/>
      <c r="P122" s="311"/>
    </row>
    <row r="123" spans="1:16">
      <c r="A123" s="433"/>
      <c r="B123" s="434"/>
      <c r="C123" s="435"/>
      <c r="D123" s="436"/>
      <c r="E123" s="436"/>
      <c r="F123" s="436"/>
      <c r="G123" s="166"/>
      <c r="H123" s="166"/>
      <c r="O123" s="236"/>
      <c r="P123" s="311"/>
    </row>
    <row r="124" spans="1:16">
      <c r="A124" s="433"/>
      <c r="B124" s="434"/>
      <c r="C124" s="435"/>
      <c r="D124" s="436"/>
      <c r="E124" s="436"/>
      <c r="F124" s="436"/>
      <c r="G124" s="166"/>
      <c r="H124" s="166"/>
      <c r="O124" s="236"/>
      <c r="P124" s="311"/>
    </row>
    <row r="125" spans="1:16">
      <c r="A125" s="433"/>
      <c r="B125" s="434"/>
      <c r="C125" s="435"/>
      <c r="D125" s="436"/>
      <c r="E125" s="436"/>
      <c r="F125" s="436"/>
      <c r="G125" s="166"/>
      <c r="H125" s="166"/>
      <c r="O125" s="236"/>
      <c r="P125" s="311"/>
    </row>
    <row r="126" spans="1:16">
      <c r="A126" s="433"/>
      <c r="B126" s="434"/>
      <c r="C126" s="435"/>
      <c r="D126" s="436"/>
      <c r="E126" s="436"/>
      <c r="F126" s="436"/>
      <c r="G126" s="166"/>
      <c r="H126" s="166"/>
      <c r="O126" s="236"/>
      <c r="P126" s="311"/>
    </row>
    <row r="127" spans="1:16">
      <c r="A127" s="433"/>
      <c r="B127" s="434"/>
      <c r="C127" s="435"/>
      <c r="D127" s="436"/>
      <c r="E127" s="436"/>
      <c r="F127" s="436"/>
      <c r="G127" s="166"/>
      <c r="H127" s="166"/>
      <c r="O127" s="236"/>
      <c r="P127" s="311"/>
    </row>
    <row r="128" spans="1:16">
      <c r="A128" s="433"/>
      <c r="B128" s="434"/>
      <c r="C128" s="435"/>
      <c r="D128" s="436"/>
      <c r="E128" s="436"/>
      <c r="F128" s="436"/>
      <c r="G128" s="166"/>
      <c r="H128" s="166"/>
      <c r="O128" s="236"/>
      <c r="P128" s="311"/>
    </row>
    <row r="129" spans="1:16">
      <c r="A129" s="433"/>
      <c r="B129" s="434"/>
      <c r="C129" s="435"/>
      <c r="D129" s="436"/>
      <c r="E129" s="436"/>
      <c r="F129" s="436"/>
      <c r="G129" s="166"/>
      <c r="H129" s="166"/>
      <c r="O129" s="236"/>
      <c r="P129" s="311"/>
    </row>
    <row r="130" spans="1:16">
      <c r="A130" s="433"/>
      <c r="B130" s="434"/>
      <c r="C130" s="435"/>
      <c r="D130" s="436"/>
      <c r="E130" s="436"/>
      <c r="F130" s="436"/>
      <c r="G130" s="166"/>
      <c r="H130" s="166"/>
      <c r="O130" s="236"/>
      <c r="P130" s="311"/>
    </row>
    <row r="131" spans="1:16">
      <c r="A131" s="433"/>
      <c r="B131" s="434"/>
      <c r="C131" s="435"/>
      <c r="D131" s="436"/>
      <c r="E131" s="436"/>
      <c r="F131" s="436"/>
      <c r="G131" s="166"/>
      <c r="H131" s="166"/>
      <c r="O131" s="236"/>
      <c r="P131" s="311"/>
    </row>
    <row r="132" spans="1:16">
      <c r="A132" s="433"/>
      <c r="B132" s="434"/>
      <c r="C132" s="435"/>
      <c r="D132" s="436"/>
      <c r="E132" s="436"/>
      <c r="F132" s="436"/>
      <c r="G132" s="166"/>
      <c r="H132" s="166"/>
      <c r="O132" s="236"/>
      <c r="P132" s="311"/>
    </row>
    <row r="133" spans="1:16">
      <c r="A133" s="433"/>
      <c r="B133" s="434"/>
      <c r="C133" s="435"/>
      <c r="D133" s="436"/>
      <c r="E133" s="436"/>
      <c r="F133" s="436"/>
      <c r="G133" s="166"/>
      <c r="H133" s="166"/>
      <c r="O133" s="236"/>
      <c r="P133" s="311"/>
    </row>
    <row r="134" spans="1:16">
      <c r="A134" s="433"/>
      <c r="B134" s="434"/>
      <c r="C134" s="435"/>
      <c r="D134" s="436"/>
      <c r="E134" s="436"/>
      <c r="F134" s="436"/>
      <c r="G134" s="166"/>
      <c r="H134" s="166"/>
      <c r="O134" s="236"/>
      <c r="P134" s="311"/>
    </row>
    <row r="135" spans="1:16">
      <c r="A135" s="433"/>
      <c r="B135" s="434"/>
      <c r="C135" s="435"/>
      <c r="D135" s="436"/>
      <c r="E135" s="436"/>
      <c r="F135" s="436"/>
      <c r="G135" s="166"/>
      <c r="H135" s="166"/>
      <c r="O135" s="236"/>
      <c r="P135" s="311"/>
    </row>
    <row r="136" spans="1:16">
      <c r="A136" s="433"/>
      <c r="B136" s="434"/>
      <c r="C136" s="435"/>
      <c r="D136" s="436"/>
      <c r="E136" s="436"/>
      <c r="F136" s="436"/>
      <c r="G136" s="166"/>
      <c r="H136" s="166"/>
      <c r="O136" s="236"/>
      <c r="P136" s="311"/>
    </row>
    <row r="137" spans="1:16">
      <c r="A137" s="433"/>
      <c r="B137" s="434"/>
      <c r="C137" s="435"/>
      <c r="D137" s="436"/>
      <c r="E137" s="436"/>
      <c r="F137" s="436"/>
      <c r="G137" s="166"/>
      <c r="H137" s="166"/>
      <c r="O137" s="236"/>
      <c r="P137" s="311"/>
    </row>
    <row r="138" spans="1:16">
      <c r="A138" s="433"/>
      <c r="B138" s="434"/>
      <c r="C138" s="435"/>
      <c r="D138" s="436"/>
      <c r="E138" s="436"/>
      <c r="F138" s="436"/>
      <c r="G138" s="166"/>
      <c r="H138" s="166"/>
      <c r="O138" s="236"/>
      <c r="P138" s="311"/>
    </row>
    <row r="139" spans="1:16">
      <c r="A139" s="433"/>
      <c r="B139" s="434"/>
      <c r="C139" s="435"/>
      <c r="D139" s="436"/>
      <c r="E139" s="436"/>
      <c r="F139" s="436"/>
      <c r="G139" s="166"/>
      <c r="H139" s="166"/>
      <c r="O139" s="236"/>
      <c r="P139" s="311"/>
    </row>
    <row r="140" spans="1:16">
      <c r="A140" s="433"/>
      <c r="B140" s="434"/>
      <c r="C140" s="435"/>
      <c r="D140" s="436"/>
      <c r="E140" s="436"/>
      <c r="F140" s="436"/>
      <c r="G140" s="166"/>
      <c r="H140" s="166"/>
      <c r="O140" s="236"/>
      <c r="P140" s="311"/>
    </row>
    <row r="141" spans="1:16">
      <c r="A141" s="433"/>
      <c r="B141" s="434"/>
      <c r="C141" s="435"/>
      <c r="D141" s="436"/>
      <c r="E141" s="436"/>
      <c r="F141" s="436"/>
      <c r="G141" s="166"/>
      <c r="H141" s="166"/>
      <c r="O141" s="236"/>
      <c r="P141" s="311"/>
    </row>
    <row r="142" spans="1:16">
      <c r="A142" s="433"/>
      <c r="B142" s="434"/>
      <c r="C142" s="435"/>
      <c r="D142" s="436"/>
      <c r="E142" s="436"/>
      <c r="F142" s="436"/>
      <c r="G142" s="166"/>
      <c r="H142" s="166"/>
      <c r="O142" s="236"/>
      <c r="P142" s="311"/>
    </row>
    <row r="143" spans="1:16">
      <c r="A143" s="433"/>
      <c r="B143" s="434"/>
      <c r="C143" s="435"/>
      <c r="D143" s="436"/>
      <c r="E143" s="436"/>
      <c r="F143" s="436"/>
      <c r="G143" s="166"/>
      <c r="H143" s="166"/>
      <c r="O143" s="236"/>
      <c r="P143" s="311"/>
    </row>
    <row r="144" spans="1:16">
      <c r="A144" s="433"/>
      <c r="B144" s="434"/>
      <c r="C144" s="435"/>
      <c r="D144" s="436"/>
      <c r="E144" s="436"/>
      <c r="F144" s="436"/>
      <c r="G144" s="166"/>
      <c r="H144" s="166"/>
      <c r="O144" s="236"/>
      <c r="P144" s="311"/>
    </row>
    <row r="145" spans="1:16">
      <c r="A145" s="433"/>
      <c r="B145" s="434"/>
      <c r="C145" s="435"/>
      <c r="D145" s="436"/>
      <c r="E145" s="436"/>
      <c r="F145" s="436"/>
      <c r="G145" s="166"/>
      <c r="H145" s="166"/>
      <c r="O145" s="236"/>
      <c r="P145" s="311"/>
    </row>
    <row r="146" spans="1:16">
      <c r="A146" s="433"/>
      <c r="B146" s="434"/>
      <c r="C146" s="435"/>
      <c r="D146" s="436"/>
      <c r="E146" s="436"/>
      <c r="F146" s="436"/>
      <c r="G146" s="166"/>
      <c r="H146" s="166"/>
      <c r="O146" s="236"/>
      <c r="P146" s="311"/>
    </row>
    <row r="147" spans="1:16">
      <c r="A147" s="433"/>
      <c r="B147" s="434"/>
      <c r="C147" s="435"/>
      <c r="D147" s="436"/>
      <c r="E147" s="436"/>
      <c r="F147" s="436"/>
      <c r="G147" s="166"/>
      <c r="H147" s="166"/>
      <c r="O147" s="236"/>
      <c r="P147" s="311"/>
    </row>
    <row r="148" spans="1:16">
      <c r="A148" s="433"/>
      <c r="B148" s="434"/>
      <c r="C148" s="435"/>
      <c r="D148" s="436"/>
      <c r="E148" s="436"/>
      <c r="F148" s="436"/>
      <c r="G148" s="166"/>
      <c r="H148" s="166"/>
      <c r="O148" s="236"/>
      <c r="P148" s="311"/>
    </row>
    <row r="149" spans="1:16">
      <c r="A149" s="433"/>
      <c r="B149" s="434"/>
      <c r="C149" s="435"/>
      <c r="D149" s="436"/>
      <c r="E149" s="436"/>
      <c r="F149" s="436"/>
      <c r="G149" s="166"/>
      <c r="H149" s="166"/>
      <c r="O149" s="236"/>
      <c r="P149" s="311"/>
    </row>
    <row r="150" spans="1:16">
      <c r="A150" s="433"/>
      <c r="B150" s="434"/>
      <c r="C150" s="435"/>
      <c r="D150" s="436"/>
      <c r="E150" s="436"/>
      <c r="F150" s="436"/>
      <c r="G150" s="166"/>
      <c r="H150" s="166"/>
      <c r="O150" s="236"/>
      <c r="P150" s="311"/>
    </row>
    <row r="151" spans="1:16">
      <c r="O151" s="236"/>
      <c r="P151" s="311"/>
    </row>
    <row r="152" spans="1:16">
      <c r="O152" s="236"/>
      <c r="P152" s="311"/>
    </row>
    <row r="153" spans="1:16">
      <c r="O153" s="236"/>
      <c r="P153" s="311"/>
    </row>
    <row r="154" spans="1:16">
      <c r="O154" s="236"/>
      <c r="P154" s="311"/>
    </row>
    <row r="155" spans="1:16">
      <c r="O155" s="236"/>
      <c r="P155" s="311"/>
    </row>
    <row r="156" spans="1:16">
      <c r="O156" s="236"/>
      <c r="P156" s="311"/>
    </row>
    <row r="157" spans="1:16">
      <c r="O157" s="236"/>
      <c r="P157" s="311"/>
    </row>
    <row r="158" spans="1:16">
      <c r="O158" s="236"/>
      <c r="P158" s="311"/>
    </row>
    <row r="159" spans="1:16">
      <c r="O159" s="236"/>
      <c r="P159" s="311"/>
    </row>
    <row r="160" spans="1:16">
      <c r="O160" s="236"/>
      <c r="P160" s="311"/>
    </row>
    <row r="161" spans="15:16">
      <c r="O161" s="236"/>
      <c r="P161" s="311"/>
    </row>
    <row r="162" spans="15:16">
      <c r="O162" s="236"/>
      <c r="P162" s="311"/>
    </row>
    <row r="163" spans="15:16">
      <c r="O163" s="236"/>
      <c r="P163" s="311"/>
    </row>
    <row r="164" spans="15:16">
      <c r="O164" s="236"/>
      <c r="P164" s="311"/>
    </row>
    <row r="165" spans="15:16">
      <c r="O165" s="236"/>
      <c r="P165" s="311"/>
    </row>
    <row r="166" spans="15:16">
      <c r="O166" s="236"/>
      <c r="P166" s="311"/>
    </row>
    <row r="167" spans="15:16">
      <c r="O167" s="236"/>
      <c r="P167" s="311"/>
    </row>
    <row r="168" spans="15:16">
      <c r="O168" s="236"/>
      <c r="P168" s="311"/>
    </row>
    <row r="169" spans="15:16">
      <c r="O169" s="236"/>
      <c r="P169" s="311"/>
    </row>
    <row r="170" spans="15:16">
      <c r="O170" s="236"/>
      <c r="P170" s="311"/>
    </row>
    <row r="171" spans="15:16">
      <c r="O171" s="236"/>
      <c r="P171" s="311"/>
    </row>
    <row r="172" spans="15:16">
      <c r="O172" s="236"/>
      <c r="P172" s="311"/>
    </row>
    <row r="173" spans="15:16">
      <c r="O173" s="236"/>
      <c r="P173" s="311"/>
    </row>
    <row r="174" spans="15:16">
      <c r="O174" s="236"/>
      <c r="P174" s="311"/>
    </row>
    <row r="175" spans="15:16">
      <c r="O175" s="236"/>
      <c r="P175" s="311"/>
    </row>
    <row r="176" spans="15:16">
      <c r="O176" s="236"/>
      <c r="P176" s="311"/>
    </row>
    <row r="177" spans="15:16">
      <c r="O177" s="236"/>
      <c r="P177" s="311"/>
    </row>
    <row r="178" spans="15:16">
      <c r="O178" s="236"/>
      <c r="P178" s="311"/>
    </row>
    <row r="179" spans="15:16">
      <c r="O179" s="236"/>
      <c r="P179" s="311"/>
    </row>
    <row r="180" spans="15:16">
      <c r="O180" s="236"/>
      <c r="P180" s="311"/>
    </row>
    <row r="181" spans="15:16">
      <c r="O181" s="236"/>
      <c r="P181" s="311"/>
    </row>
    <row r="182" spans="15:16">
      <c r="O182" s="236"/>
      <c r="P182" s="311"/>
    </row>
    <row r="183" spans="15:16">
      <c r="O183" s="236"/>
      <c r="P183" s="311"/>
    </row>
    <row r="184" spans="15:16">
      <c r="O184" s="236"/>
      <c r="P184" s="311"/>
    </row>
    <row r="185" spans="15:16">
      <c r="O185" s="236"/>
      <c r="P185" s="311"/>
    </row>
    <row r="186" spans="15:16">
      <c r="O186" s="236"/>
      <c r="P186" s="311"/>
    </row>
    <row r="187" spans="15:16">
      <c r="O187" s="236"/>
      <c r="P187" s="311"/>
    </row>
    <row r="188" spans="15:16">
      <c r="O188" s="236"/>
      <c r="P188" s="311"/>
    </row>
    <row r="189" spans="15:16">
      <c r="O189" s="236"/>
      <c r="P189" s="311"/>
    </row>
    <row r="190" spans="15:16">
      <c r="O190" s="236"/>
      <c r="P190" s="311"/>
    </row>
    <row r="191" spans="15:16">
      <c r="O191" s="236"/>
      <c r="P191" s="311"/>
    </row>
    <row r="192" spans="15:16">
      <c r="O192" s="236"/>
      <c r="P192" s="311"/>
    </row>
    <row r="193" spans="15:16">
      <c r="O193" s="236"/>
      <c r="P193" s="311"/>
    </row>
    <row r="194" spans="15:16">
      <c r="O194" s="236"/>
      <c r="P194" s="311"/>
    </row>
    <row r="195" spans="15:16">
      <c r="O195" s="236"/>
      <c r="P195" s="311"/>
    </row>
    <row r="196" spans="15:16">
      <c r="O196" s="236"/>
      <c r="P196" s="311"/>
    </row>
    <row r="197" spans="15:16">
      <c r="O197" s="236"/>
      <c r="P197" s="311"/>
    </row>
    <row r="198" spans="15:16">
      <c r="O198" s="236"/>
      <c r="P198" s="311"/>
    </row>
    <row r="199" spans="15:16">
      <c r="O199" s="236"/>
      <c r="P199" s="311"/>
    </row>
    <row r="200" spans="15:16">
      <c r="O200" s="236"/>
      <c r="P200" s="311"/>
    </row>
    <row r="201" spans="15:16">
      <c r="O201" s="236"/>
      <c r="P201" s="311"/>
    </row>
    <row r="202" spans="15:16">
      <c r="O202" s="236"/>
      <c r="P202" s="311"/>
    </row>
    <row r="203" spans="15:16">
      <c r="O203" s="236"/>
      <c r="P203" s="311"/>
    </row>
    <row r="204" spans="15:16">
      <c r="O204" s="236"/>
      <c r="P204" s="311"/>
    </row>
    <row r="205" spans="15:16">
      <c r="O205" s="236"/>
      <c r="P205" s="311"/>
    </row>
    <row r="206" spans="15:16">
      <c r="O206" s="236"/>
      <c r="P206" s="311"/>
    </row>
    <row r="207" spans="15:16">
      <c r="O207" s="236"/>
      <c r="P207" s="311"/>
    </row>
    <row r="208" spans="15:16">
      <c r="O208" s="236"/>
      <c r="P208" s="311"/>
    </row>
    <row r="209" spans="15:16">
      <c r="O209" s="236"/>
      <c r="P209" s="311"/>
    </row>
    <row r="210" spans="15:16">
      <c r="O210" s="236"/>
      <c r="P210" s="311"/>
    </row>
    <row r="211" spans="15:16">
      <c r="O211" s="236"/>
      <c r="P211" s="311"/>
    </row>
    <row r="212" spans="15:16">
      <c r="O212" s="236"/>
      <c r="P212" s="311"/>
    </row>
    <row r="213" spans="15:16">
      <c r="O213" s="236"/>
      <c r="P213" s="311"/>
    </row>
    <row r="214" spans="15:16">
      <c r="O214" s="236"/>
      <c r="P214" s="311"/>
    </row>
    <row r="215" spans="15:16">
      <c r="O215" s="236"/>
      <c r="P215" s="311"/>
    </row>
    <row r="216" spans="15:16">
      <c r="O216" s="236"/>
      <c r="P216" s="311"/>
    </row>
    <row r="217" spans="15:16">
      <c r="O217" s="236"/>
      <c r="P217" s="311"/>
    </row>
    <row r="218" spans="15:16">
      <c r="O218" s="236"/>
      <c r="P218" s="311"/>
    </row>
    <row r="219" spans="15:16">
      <c r="O219" s="236"/>
      <c r="P219" s="311"/>
    </row>
    <row r="220" spans="15:16">
      <c r="O220" s="236"/>
      <c r="P220" s="311"/>
    </row>
    <row r="221" spans="15:16">
      <c r="O221" s="236"/>
      <c r="P221" s="311"/>
    </row>
    <row r="222" spans="15:16">
      <c r="O222" s="236"/>
      <c r="P222" s="311"/>
    </row>
    <row r="223" spans="15:16">
      <c r="O223" s="236"/>
      <c r="P223" s="311"/>
    </row>
    <row r="224" spans="15:16">
      <c r="O224" s="236"/>
      <c r="P224" s="311"/>
    </row>
    <row r="225" spans="15:16">
      <c r="O225" s="236"/>
      <c r="P225" s="311"/>
    </row>
    <row r="226" spans="15:16">
      <c r="O226" s="236"/>
      <c r="P226" s="311"/>
    </row>
    <row r="227" spans="15:16">
      <c r="O227" s="236"/>
      <c r="P227" s="311"/>
    </row>
    <row r="228" spans="15:16">
      <c r="O228" s="236"/>
      <c r="P228" s="311"/>
    </row>
    <row r="229" spans="15:16">
      <c r="O229" s="236"/>
      <c r="P229" s="311"/>
    </row>
    <row r="230" spans="15:16">
      <c r="O230" s="236"/>
      <c r="P230" s="311"/>
    </row>
    <row r="231" spans="15:16">
      <c r="O231" s="236"/>
      <c r="P231" s="311"/>
    </row>
    <row r="232" spans="15:16">
      <c r="O232" s="236"/>
      <c r="P232" s="311"/>
    </row>
    <row r="233" spans="15:16">
      <c r="O233" s="236"/>
      <c r="P233" s="311"/>
    </row>
    <row r="234" spans="15:16">
      <c r="O234" s="236"/>
      <c r="P234" s="311"/>
    </row>
    <row r="235" spans="15:16">
      <c r="O235" s="236"/>
      <c r="P235" s="311"/>
    </row>
    <row r="236" spans="15:16">
      <c r="O236" s="236"/>
      <c r="P236" s="311"/>
    </row>
    <row r="237" spans="15:16">
      <c r="O237" s="236"/>
      <c r="P237" s="311"/>
    </row>
    <row r="238" spans="15:16">
      <c r="O238" s="236"/>
      <c r="P238" s="311"/>
    </row>
    <row r="239" spans="15:16">
      <c r="O239" s="236"/>
      <c r="P239" s="311"/>
    </row>
    <row r="240" spans="15:16">
      <c r="O240" s="236"/>
      <c r="P240" s="311"/>
    </row>
    <row r="241" spans="15:16">
      <c r="O241" s="236"/>
      <c r="P241" s="311"/>
    </row>
    <row r="242" spans="15:16">
      <c r="O242" s="236"/>
      <c r="P242" s="311"/>
    </row>
    <row r="243" spans="15:16">
      <c r="O243" s="236"/>
      <c r="P243" s="311"/>
    </row>
    <row r="244" spans="15:16">
      <c r="O244" s="236"/>
      <c r="P244" s="311"/>
    </row>
    <row r="245" spans="15:16">
      <c r="O245" s="236"/>
      <c r="P245" s="311"/>
    </row>
    <row r="246" spans="15:16">
      <c r="O246" s="236"/>
      <c r="P246" s="311"/>
    </row>
    <row r="247" spans="15:16">
      <c r="O247" s="236"/>
      <c r="P247" s="311"/>
    </row>
    <row r="248" spans="15:16">
      <c r="O248" s="236"/>
      <c r="P248" s="311"/>
    </row>
    <row r="249" spans="15:16">
      <c r="O249" s="236"/>
      <c r="P249" s="311"/>
    </row>
    <row r="250" spans="15:16">
      <c r="O250" s="236"/>
      <c r="P250" s="311"/>
    </row>
    <row r="251" spans="15:16">
      <c r="O251" s="236"/>
      <c r="P251" s="311"/>
    </row>
    <row r="252" spans="15:16">
      <c r="O252" s="236"/>
      <c r="P252" s="311"/>
    </row>
    <row r="253" spans="15:16">
      <c r="O253" s="236"/>
      <c r="P253" s="311"/>
    </row>
    <row r="254" spans="15:16">
      <c r="O254" s="236"/>
      <c r="P254" s="311"/>
    </row>
    <row r="255" spans="15:16">
      <c r="O255" s="236"/>
      <c r="P255" s="311"/>
    </row>
    <row r="256" spans="15:16">
      <c r="O256" s="236"/>
      <c r="P256" s="311"/>
    </row>
    <row r="257" spans="15:16">
      <c r="O257" s="236"/>
      <c r="P257" s="311"/>
    </row>
    <row r="258" spans="15:16">
      <c r="O258" s="236"/>
      <c r="P258" s="311"/>
    </row>
    <row r="259" spans="15:16">
      <c r="O259" s="236"/>
      <c r="P259" s="311"/>
    </row>
    <row r="260" spans="15:16">
      <c r="O260" s="236"/>
      <c r="P260" s="311"/>
    </row>
    <row r="261" spans="15:16">
      <c r="O261" s="236"/>
      <c r="P261" s="311"/>
    </row>
    <row r="262" spans="15:16">
      <c r="O262" s="236"/>
      <c r="P262" s="311"/>
    </row>
    <row r="263" spans="15:16">
      <c r="O263" s="236"/>
      <c r="P263" s="311"/>
    </row>
    <row r="264" spans="15:16">
      <c r="O264" s="236"/>
      <c r="P264" s="311"/>
    </row>
    <row r="265" spans="15:16">
      <c r="O265" s="236"/>
      <c r="P265" s="311"/>
    </row>
    <row r="266" spans="15:16">
      <c r="O266" s="236"/>
      <c r="P266" s="311"/>
    </row>
    <row r="267" spans="15:16">
      <c r="O267" s="236"/>
      <c r="P267" s="311"/>
    </row>
    <row r="268" spans="15:16">
      <c r="O268" s="236"/>
      <c r="P268" s="311"/>
    </row>
    <row r="269" spans="15:16">
      <c r="O269" s="236"/>
      <c r="P269" s="311"/>
    </row>
    <row r="270" spans="15:16">
      <c r="O270" s="236"/>
      <c r="P270" s="311"/>
    </row>
    <row r="271" spans="15:16">
      <c r="O271" s="236"/>
      <c r="P271" s="311"/>
    </row>
    <row r="272" spans="15:16">
      <c r="O272" s="236"/>
      <c r="P272" s="311"/>
    </row>
    <row r="273" spans="15:16">
      <c r="O273" s="236"/>
      <c r="P273" s="311"/>
    </row>
    <row r="274" spans="15:16">
      <c r="O274" s="236"/>
      <c r="P274" s="311"/>
    </row>
    <row r="275" spans="15:16">
      <c r="O275" s="236"/>
      <c r="P275" s="311"/>
    </row>
    <row r="276" spans="15:16">
      <c r="O276" s="236"/>
      <c r="P276" s="311"/>
    </row>
    <row r="277" spans="15:16">
      <c r="O277" s="236"/>
      <c r="P277" s="311"/>
    </row>
    <row r="278" spans="15:16">
      <c r="O278" s="236"/>
      <c r="P278" s="311"/>
    </row>
    <row r="279" spans="15:16">
      <c r="O279" s="236"/>
      <c r="P279" s="311"/>
    </row>
    <row r="280" spans="15:16">
      <c r="O280" s="236"/>
      <c r="P280" s="311"/>
    </row>
    <row r="281" spans="15:16">
      <c r="O281" s="236"/>
      <c r="P281" s="311"/>
    </row>
    <row r="282" spans="15:16">
      <c r="O282" s="236"/>
      <c r="P282" s="311"/>
    </row>
    <row r="283" spans="15:16">
      <c r="O283" s="236"/>
      <c r="P283" s="311"/>
    </row>
    <row r="284" spans="15:16">
      <c r="O284" s="236"/>
      <c r="P284" s="311"/>
    </row>
    <row r="285" spans="15:16">
      <c r="O285" s="236"/>
      <c r="P285" s="311"/>
    </row>
    <row r="286" spans="15:16">
      <c r="O286" s="236"/>
      <c r="P286" s="311"/>
    </row>
    <row r="287" spans="15:16">
      <c r="O287" s="236"/>
      <c r="P287" s="311"/>
    </row>
    <row r="288" spans="15:16">
      <c r="O288" s="236"/>
      <c r="P288" s="311"/>
    </row>
    <row r="289" spans="15:16">
      <c r="O289" s="236"/>
      <c r="P289" s="311"/>
    </row>
    <row r="290" spans="15:16">
      <c r="O290" s="236"/>
      <c r="P290" s="311"/>
    </row>
    <row r="291" spans="15:16">
      <c r="O291" s="236"/>
      <c r="P291" s="311"/>
    </row>
    <row r="292" spans="15:16">
      <c r="O292" s="236"/>
      <c r="P292" s="311"/>
    </row>
    <row r="293" spans="15:16">
      <c r="O293" s="236"/>
      <c r="P293" s="311"/>
    </row>
    <row r="294" spans="15:16">
      <c r="O294" s="236"/>
      <c r="P294" s="311"/>
    </row>
    <row r="295" spans="15:16">
      <c r="O295" s="236"/>
      <c r="P295" s="311"/>
    </row>
    <row r="296" spans="15:16">
      <c r="O296" s="236"/>
      <c r="P296" s="311"/>
    </row>
    <row r="297" spans="15:16">
      <c r="O297" s="236"/>
      <c r="P297" s="311"/>
    </row>
    <row r="298" spans="15:16">
      <c r="O298" s="236"/>
      <c r="P298" s="311"/>
    </row>
    <row r="299" spans="15:16">
      <c r="O299" s="236"/>
      <c r="P299" s="311"/>
    </row>
    <row r="300" spans="15:16">
      <c r="O300" s="236"/>
      <c r="P300" s="311"/>
    </row>
    <row r="301" spans="15:16">
      <c r="O301" s="236"/>
      <c r="P301" s="311"/>
    </row>
    <row r="302" spans="15:16">
      <c r="O302" s="236"/>
      <c r="P302" s="311"/>
    </row>
    <row r="303" spans="15:16">
      <c r="O303" s="236"/>
      <c r="P303" s="311"/>
    </row>
    <row r="304" spans="15:16">
      <c r="O304" s="236"/>
      <c r="P304" s="311"/>
    </row>
    <row r="305" spans="15:16">
      <c r="O305" s="236"/>
      <c r="P305" s="311"/>
    </row>
    <row r="306" spans="15:16">
      <c r="O306" s="236"/>
      <c r="P306" s="311"/>
    </row>
    <row r="307" spans="15:16">
      <c r="O307" s="236"/>
      <c r="P307" s="311"/>
    </row>
    <row r="308" spans="15:16">
      <c r="O308" s="236"/>
      <c r="P308" s="311"/>
    </row>
    <row r="309" spans="15:16">
      <c r="O309" s="236"/>
      <c r="P309" s="311"/>
    </row>
    <row r="310" spans="15:16">
      <c r="O310" s="236"/>
      <c r="P310" s="311"/>
    </row>
    <row r="311" spans="15:16">
      <c r="O311" s="236"/>
      <c r="P311" s="311"/>
    </row>
    <row r="312" spans="15:16">
      <c r="O312" s="236"/>
      <c r="P312" s="311"/>
    </row>
    <row r="313" spans="15:16">
      <c r="O313" s="236"/>
      <c r="P313" s="311"/>
    </row>
    <row r="314" spans="15:16">
      <c r="O314" s="236"/>
      <c r="P314" s="311"/>
    </row>
    <row r="315" spans="15:16">
      <c r="O315" s="236"/>
      <c r="P315" s="311"/>
    </row>
    <row r="316" spans="15:16">
      <c r="O316" s="236"/>
      <c r="P316" s="311"/>
    </row>
    <row r="317" spans="15:16">
      <c r="O317" s="236"/>
      <c r="P317" s="311"/>
    </row>
    <row r="318" spans="15:16">
      <c r="O318" s="236"/>
      <c r="P318" s="311"/>
    </row>
    <row r="319" spans="15:16">
      <c r="O319" s="236"/>
      <c r="P319" s="311"/>
    </row>
    <row r="320" spans="15:16">
      <c r="O320" s="236"/>
      <c r="P320" s="311"/>
    </row>
    <row r="321" spans="15:16">
      <c r="O321" s="236"/>
      <c r="P321" s="311"/>
    </row>
    <row r="322" spans="15:16">
      <c r="O322" s="236"/>
      <c r="P322" s="311"/>
    </row>
    <row r="323" spans="15:16">
      <c r="O323" s="236"/>
      <c r="P323" s="311"/>
    </row>
    <row r="324" spans="15:16">
      <c r="O324" s="236"/>
      <c r="P324" s="311"/>
    </row>
    <row r="325" spans="15:16">
      <c r="O325" s="236"/>
      <c r="P325" s="311"/>
    </row>
    <row r="326" spans="15:16">
      <c r="O326" s="236"/>
      <c r="P326" s="311"/>
    </row>
    <row r="327" spans="15:16">
      <c r="O327" s="236"/>
      <c r="P327" s="311"/>
    </row>
    <row r="328" spans="15:16">
      <c r="O328" s="236"/>
      <c r="P328" s="311"/>
    </row>
    <row r="329" spans="15:16">
      <c r="O329" s="236"/>
      <c r="P329" s="311"/>
    </row>
    <row r="330" spans="15:16">
      <c r="O330" s="236"/>
      <c r="P330" s="311"/>
    </row>
    <row r="331" spans="15:16">
      <c r="O331" s="236"/>
      <c r="P331" s="311"/>
    </row>
    <row r="332" spans="15:16">
      <c r="O332" s="236"/>
      <c r="P332" s="311"/>
    </row>
    <row r="333" spans="15:16">
      <c r="O333" s="236"/>
      <c r="P333" s="311"/>
    </row>
    <row r="334" spans="15:16">
      <c r="O334" s="236"/>
      <c r="P334" s="311"/>
    </row>
    <row r="335" spans="15:16">
      <c r="O335" s="236"/>
      <c r="P335" s="311"/>
    </row>
    <row r="336" spans="15:16">
      <c r="O336" s="236"/>
      <c r="P336" s="311"/>
    </row>
    <row r="337" spans="15:16">
      <c r="O337" s="236"/>
      <c r="P337" s="311"/>
    </row>
    <row r="338" spans="15:16">
      <c r="O338" s="236"/>
      <c r="P338" s="311"/>
    </row>
    <row r="339" spans="15:16">
      <c r="O339" s="236"/>
      <c r="P339" s="311"/>
    </row>
    <row r="340" spans="15:16">
      <c r="O340" s="236"/>
      <c r="P340" s="311"/>
    </row>
    <row r="341" spans="15:16">
      <c r="O341" s="236"/>
      <c r="P341" s="311"/>
    </row>
    <row r="342" spans="15:16">
      <c r="O342" s="236"/>
      <c r="P342" s="311"/>
    </row>
    <row r="343" spans="15:16">
      <c r="O343" s="236"/>
      <c r="P343" s="311"/>
    </row>
    <row r="344" spans="15:16">
      <c r="O344" s="236"/>
      <c r="P344" s="311"/>
    </row>
    <row r="345" spans="15:16">
      <c r="O345" s="236"/>
      <c r="P345" s="311"/>
    </row>
    <row r="346" spans="15:16">
      <c r="O346" s="236"/>
      <c r="P346" s="311"/>
    </row>
    <row r="347" spans="15:16">
      <c r="O347" s="236"/>
      <c r="P347" s="311"/>
    </row>
    <row r="348" spans="15:16">
      <c r="O348" s="236"/>
      <c r="P348" s="311"/>
    </row>
    <row r="349" spans="15:16">
      <c r="O349" s="236"/>
      <c r="P349" s="311"/>
    </row>
    <row r="350" spans="15:16">
      <c r="O350" s="236"/>
      <c r="P350" s="311"/>
    </row>
    <row r="351" spans="15:16">
      <c r="O351" s="236"/>
      <c r="P351" s="311"/>
    </row>
    <row r="352" spans="15:16">
      <c r="O352" s="236"/>
      <c r="P352" s="311"/>
    </row>
    <row r="353" spans="15:16">
      <c r="O353" s="236"/>
      <c r="P353" s="311"/>
    </row>
    <row r="354" spans="15:16">
      <c r="O354" s="236"/>
      <c r="P354" s="311"/>
    </row>
    <row r="355" spans="15:16">
      <c r="O355" s="236"/>
      <c r="P355" s="311"/>
    </row>
    <row r="356" spans="15:16">
      <c r="O356" s="236"/>
      <c r="P356" s="311"/>
    </row>
    <row r="357" spans="15:16">
      <c r="O357" s="236"/>
      <c r="P357" s="311"/>
    </row>
    <row r="358" spans="15:16">
      <c r="O358" s="236"/>
      <c r="P358" s="311"/>
    </row>
    <row r="359" spans="15:16">
      <c r="O359" s="236"/>
      <c r="P359" s="311"/>
    </row>
    <row r="360" spans="15:16">
      <c r="O360" s="236"/>
      <c r="P360" s="311"/>
    </row>
    <row r="361" spans="15:16">
      <c r="O361" s="236"/>
      <c r="P361" s="311"/>
    </row>
    <row r="362" spans="15:16">
      <c r="O362" s="236"/>
      <c r="P362" s="311"/>
    </row>
    <row r="363" spans="15:16">
      <c r="O363" s="236"/>
      <c r="P363" s="311"/>
    </row>
    <row r="364" spans="15:16">
      <c r="O364" s="236"/>
      <c r="P364" s="311"/>
    </row>
    <row r="365" spans="15:16">
      <c r="O365" s="236"/>
      <c r="P365" s="311"/>
    </row>
    <row r="366" spans="15:16">
      <c r="O366" s="236"/>
      <c r="P366" s="311"/>
    </row>
    <row r="367" spans="15:16">
      <c r="O367" s="236"/>
      <c r="P367" s="311"/>
    </row>
    <row r="368" spans="15:16">
      <c r="O368" s="236"/>
      <c r="P368" s="311"/>
    </row>
    <row r="369" spans="15:16">
      <c r="O369" s="236"/>
      <c r="P369" s="311"/>
    </row>
    <row r="370" spans="15:16">
      <c r="O370" s="236"/>
      <c r="P370" s="311"/>
    </row>
    <row r="371" spans="15:16">
      <c r="O371" s="236"/>
      <c r="P371" s="311"/>
    </row>
    <row r="372" spans="15:16">
      <c r="O372" s="236"/>
      <c r="P372" s="311"/>
    </row>
    <row r="373" spans="15:16">
      <c r="O373" s="236"/>
      <c r="P373" s="311"/>
    </row>
    <row r="374" spans="15:16">
      <c r="O374" s="236"/>
      <c r="P374" s="311"/>
    </row>
    <row r="375" spans="15:16">
      <c r="O375" s="236"/>
      <c r="P375" s="311"/>
    </row>
    <row r="376" spans="15:16">
      <c r="O376" s="236"/>
      <c r="P376" s="311"/>
    </row>
    <row r="377" spans="15:16">
      <c r="O377" s="236"/>
      <c r="P377" s="311"/>
    </row>
    <row r="378" spans="15:16">
      <c r="O378" s="236"/>
      <c r="P378" s="311"/>
    </row>
    <row r="379" spans="15:16">
      <c r="O379" s="236"/>
      <c r="P379" s="311"/>
    </row>
    <row r="380" spans="15:16">
      <c r="O380" s="236"/>
      <c r="P380" s="311"/>
    </row>
    <row r="381" spans="15:16">
      <c r="O381" s="236"/>
      <c r="P381" s="311"/>
    </row>
    <row r="382" spans="15:16">
      <c r="O382" s="236"/>
      <c r="P382" s="311"/>
    </row>
    <row r="383" spans="15:16">
      <c r="O383" s="236"/>
      <c r="P383" s="311"/>
    </row>
    <row r="384" spans="15:16">
      <c r="O384" s="236"/>
      <c r="P384" s="311"/>
    </row>
    <row r="385" spans="15:16">
      <c r="O385" s="236"/>
      <c r="P385" s="311"/>
    </row>
    <row r="386" spans="15:16">
      <c r="O386" s="236"/>
      <c r="P386" s="311"/>
    </row>
    <row r="387" spans="15:16">
      <c r="O387" s="236"/>
      <c r="P387" s="311"/>
    </row>
    <row r="388" spans="15:16">
      <c r="O388" s="236"/>
      <c r="P388" s="311"/>
    </row>
    <row r="389" spans="15:16">
      <c r="O389" s="236"/>
      <c r="P389" s="311"/>
    </row>
    <row r="390" spans="15:16">
      <c r="O390" s="236"/>
      <c r="P390" s="311"/>
    </row>
    <row r="391" spans="15:16">
      <c r="O391" s="236"/>
      <c r="P391" s="311"/>
    </row>
    <row r="392" spans="15:16">
      <c r="O392" s="236"/>
      <c r="P392" s="311"/>
    </row>
    <row r="393" spans="15:16">
      <c r="O393" s="236"/>
      <c r="P393" s="311"/>
    </row>
    <row r="394" spans="15:16">
      <c r="O394" s="236"/>
      <c r="P394" s="311"/>
    </row>
    <row r="395" spans="15:16">
      <c r="O395" s="236"/>
      <c r="P395" s="311"/>
    </row>
    <row r="396" spans="15:16">
      <c r="O396" s="236"/>
      <c r="P396" s="311"/>
    </row>
    <row r="397" spans="15:16">
      <c r="O397" s="236"/>
      <c r="P397" s="311"/>
    </row>
    <row r="398" spans="15:16">
      <c r="O398" s="236"/>
      <c r="P398" s="311"/>
    </row>
    <row r="399" spans="15:16">
      <c r="O399" s="236"/>
      <c r="P399" s="311"/>
    </row>
    <row r="400" spans="15:16">
      <c r="O400" s="236"/>
      <c r="P400" s="311"/>
    </row>
    <row r="401" spans="15:16">
      <c r="O401" s="236"/>
      <c r="P401" s="311"/>
    </row>
    <row r="402" spans="15:16">
      <c r="O402" s="236"/>
      <c r="P402" s="311"/>
    </row>
    <row r="403" spans="15:16">
      <c r="O403" s="236"/>
      <c r="P403" s="311"/>
    </row>
    <row r="404" spans="15:16">
      <c r="O404" s="236"/>
      <c r="P404" s="311"/>
    </row>
    <row r="405" spans="15:16">
      <c r="O405" s="236"/>
      <c r="P405" s="311"/>
    </row>
    <row r="406" spans="15:16">
      <c r="O406" s="236"/>
      <c r="P406" s="311"/>
    </row>
    <row r="407" spans="15:16">
      <c r="O407" s="236"/>
      <c r="P407" s="311"/>
    </row>
    <row r="408" spans="15:16">
      <c r="O408" s="236"/>
      <c r="P408" s="311"/>
    </row>
    <row r="409" spans="15:16">
      <c r="O409" s="236"/>
      <c r="P409" s="311"/>
    </row>
    <row r="410" spans="15:16">
      <c r="O410" s="236"/>
      <c r="P410" s="311"/>
    </row>
    <row r="411" spans="15:16">
      <c r="O411" s="236"/>
      <c r="P411" s="311"/>
    </row>
    <row r="412" spans="15:16">
      <c r="O412" s="236"/>
      <c r="P412" s="311"/>
    </row>
    <row r="413" spans="15:16">
      <c r="O413" s="236"/>
      <c r="P413" s="311"/>
    </row>
    <row r="414" spans="15:16">
      <c r="O414" s="236"/>
      <c r="P414" s="311"/>
    </row>
    <row r="415" spans="15:16">
      <c r="O415" s="236"/>
      <c r="P415" s="311"/>
    </row>
    <row r="416" spans="15:16">
      <c r="O416" s="236"/>
      <c r="P416" s="311"/>
    </row>
    <row r="417" spans="15:16">
      <c r="O417" s="236"/>
      <c r="P417" s="311"/>
    </row>
    <row r="418" spans="15:16">
      <c r="O418" s="236"/>
      <c r="P418" s="311"/>
    </row>
    <row r="419" spans="15:16">
      <c r="O419" s="236"/>
      <c r="P419" s="311"/>
    </row>
    <row r="420" spans="15:16">
      <c r="O420" s="236"/>
      <c r="P420" s="311"/>
    </row>
    <row r="421" spans="15:16">
      <c r="O421" s="236"/>
      <c r="P421" s="311"/>
    </row>
    <row r="422" spans="15:16">
      <c r="O422" s="236"/>
      <c r="P422" s="311"/>
    </row>
    <row r="423" spans="15:16">
      <c r="O423" s="236"/>
      <c r="P423" s="311"/>
    </row>
    <row r="424" spans="15:16">
      <c r="O424" s="236"/>
      <c r="P424" s="311"/>
    </row>
    <row r="425" spans="15:16">
      <c r="O425" s="236"/>
      <c r="P425" s="311"/>
    </row>
    <row r="426" spans="15:16">
      <c r="O426" s="236"/>
      <c r="P426" s="311"/>
    </row>
    <row r="427" spans="15:16">
      <c r="O427" s="236"/>
      <c r="P427" s="311"/>
    </row>
    <row r="428" spans="15:16">
      <c r="O428" s="236"/>
      <c r="P428" s="311"/>
    </row>
    <row r="429" spans="15:16">
      <c r="O429" s="236"/>
      <c r="P429" s="311"/>
    </row>
    <row r="430" spans="15:16">
      <c r="O430" s="236"/>
      <c r="P430" s="311"/>
    </row>
    <row r="431" spans="15:16">
      <c r="O431" s="236"/>
      <c r="P431" s="311"/>
    </row>
    <row r="432" spans="15:16">
      <c r="O432" s="236"/>
      <c r="P432" s="311"/>
    </row>
    <row r="433" spans="15:16">
      <c r="O433" s="236"/>
      <c r="P433" s="311"/>
    </row>
    <row r="434" spans="15:16">
      <c r="O434" s="236"/>
      <c r="P434" s="311"/>
    </row>
    <row r="435" spans="15:16">
      <c r="O435" s="236"/>
      <c r="P435" s="311"/>
    </row>
    <row r="436" spans="15:16">
      <c r="O436" s="236"/>
      <c r="P436" s="311"/>
    </row>
    <row r="437" spans="15:16">
      <c r="O437" s="236"/>
      <c r="P437" s="311"/>
    </row>
    <row r="438" spans="15:16">
      <c r="O438" s="236"/>
      <c r="P438" s="311"/>
    </row>
    <row r="439" spans="15:16">
      <c r="O439" s="236"/>
      <c r="P439" s="311"/>
    </row>
    <row r="440" spans="15:16">
      <c r="O440" s="236"/>
      <c r="P440" s="311"/>
    </row>
    <row r="441" spans="15:16">
      <c r="O441" s="236"/>
      <c r="P441" s="311"/>
    </row>
    <row r="442" spans="15:16">
      <c r="O442" s="236"/>
      <c r="P442" s="311"/>
    </row>
    <row r="443" spans="15:16">
      <c r="O443" s="236"/>
      <c r="P443" s="311"/>
    </row>
    <row r="444" spans="15:16">
      <c r="O444" s="236"/>
      <c r="P444" s="311"/>
    </row>
    <row r="445" spans="15:16">
      <c r="O445" s="236"/>
      <c r="P445" s="311"/>
    </row>
    <row r="446" spans="15:16">
      <c r="O446" s="236"/>
      <c r="P446" s="311"/>
    </row>
    <row r="447" spans="15:16">
      <c r="O447" s="236"/>
      <c r="P447" s="311"/>
    </row>
    <row r="448" spans="15:16">
      <c r="O448" s="236"/>
      <c r="P448" s="311"/>
    </row>
    <row r="449" spans="15:16">
      <c r="O449" s="236"/>
      <c r="P449" s="311"/>
    </row>
    <row r="450" spans="15:16">
      <c r="O450" s="236"/>
      <c r="P450" s="311"/>
    </row>
    <row r="451" spans="15:16">
      <c r="O451" s="236"/>
      <c r="P451" s="311"/>
    </row>
    <row r="452" spans="15:16">
      <c r="O452" s="236"/>
      <c r="P452" s="311"/>
    </row>
    <row r="453" spans="15:16">
      <c r="O453" s="236"/>
      <c r="P453" s="311"/>
    </row>
    <row r="454" spans="15:16">
      <c r="O454" s="236"/>
      <c r="P454" s="311"/>
    </row>
    <row r="455" spans="15:16">
      <c r="O455" s="236"/>
      <c r="P455" s="311"/>
    </row>
    <row r="456" spans="15:16">
      <c r="O456" s="236"/>
      <c r="P456" s="311"/>
    </row>
    <row r="457" spans="15:16">
      <c r="O457" s="236"/>
      <c r="P457" s="311"/>
    </row>
    <row r="458" spans="15:16">
      <c r="O458" s="236"/>
      <c r="P458" s="311"/>
    </row>
    <row r="459" spans="15:16">
      <c r="O459" s="236"/>
      <c r="P459" s="311"/>
    </row>
    <row r="460" spans="15:16">
      <c r="O460" s="236"/>
      <c r="P460" s="311"/>
    </row>
    <row r="461" spans="15:16">
      <c r="O461" s="236"/>
      <c r="P461" s="311"/>
    </row>
    <row r="462" spans="15:16">
      <c r="O462" s="236"/>
      <c r="P462" s="311"/>
    </row>
    <row r="463" spans="15:16">
      <c r="O463" s="236"/>
      <c r="P463" s="311"/>
    </row>
    <row r="464" spans="15:16">
      <c r="O464" s="236"/>
      <c r="P464" s="311"/>
    </row>
    <row r="465" spans="15:16">
      <c r="O465" s="236"/>
      <c r="P465" s="311"/>
    </row>
    <row r="466" spans="15:16">
      <c r="O466" s="236"/>
      <c r="P466" s="311"/>
    </row>
    <row r="467" spans="15:16">
      <c r="O467" s="236"/>
      <c r="P467" s="311"/>
    </row>
    <row r="468" spans="15:16">
      <c r="O468" s="236"/>
      <c r="P468" s="311"/>
    </row>
    <row r="469" spans="15:16">
      <c r="O469" s="236"/>
      <c r="P469" s="311"/>
    </row>
    <row r="470" spans="15:16">
      <c r="O470" s="236"/>
      <c r="P470" s="311"/>
    </row>
    <row r="471" spans="15:16">
      <c r="O471" s="236"/>
      <c r="P471" s="311"/>
    </row>
    <row r="472" spans="15:16">
      <c r="O472" s="236"/>
      <c r="P472" s="311"/>
    </row>
    <row r="473" spans="15:16">
      <c r="O473" s="236"/>
      <c r="P473" s="311"/>
    </row>
    <row r="474" spans="15:16">
      <c r="O474" s="236"/>
      <c r="P474" s="311"/>
    </row>
    <row r="475" spans="15:16">
      <c r="O475" s="236"/>
      <c r="P475" s="311"/>
    </row>
    <row r="476" spans="15:16">
      <c r="O476" s="236"/>
      <c r="P476" s="311"/>
    </row>
    <row r="477" spans="15:16">
      <c r="O477" s="236"/>
      <c r="P477" s="311"/>
    </row>
    <row r="478" spans="15:16">
      <c r="O478" s="236"/>
      <c r="P478" s="311"/>
    </row>
    <row r="479" spans="15:16">
      <c r="O479" s="236"/>
      <c r="P479" s="311"/>
    </row>
    <row r="480" spans="15:16">
      <c r="O480" s="236"/>
      <c r="P480" s="311"/>
    </row>
    <row r="481" spans="15:16">
      <c r="O481" s="236"/>
      <c r="P481" s="311"/>
    </row>
    <row r="482" spans="15:16">
      <c r="O482" s="236"/>
      <c r="P482" s="311"/>
    </row>
    <row r="483" spans="15:16">
      <c r="O483" s="236"/>
      <c r="P483" s="311"/>
    </row>
    <row r="484" spans="15:16">
      <c r="O484" s="236"/>
      <c r="P484" s="311"/>
    </row>
    <row r="485" spans="15:16">
      <c r="O485" s="236"/>
      <c r="P485" s="311"/>
    </row>
    <row r="486" spans="15:16">
      <c r="O486" s="236"/>
      <c r="P486" s="311"/>
    </row>
    <row r="487" spans="15:16">
      <c r="O487" s="236"/>
      <c r="P487" s="311"/>
    </row>
    <row r="488" spans="15:16">
      <c r="O488" s="236"/>
      <c r="P488" s="311"/>
    </row>
    <row r="489" spans="15:16">
      <c r="O489" s="236"/>
      <c r="P489" s="311"/>
    </row>
    <row r="490" spans="15:16">
      <c r="O490" s="236"/>
      <c r="P490" s="311"/>
    </row>
    <row r="491" spans="15:16">
      <c r="O491" s="236"/>
      <c r="P491" s="311"/>
    </row>
    <row r="492" spans="15:16">
      <c r="O492" s="236"/>
      <c r="P492" s="311"/>
    </row>
    <row r="493" spans="15:16">
      <c r="O493" s="236"/>
      <c r="P493" s="311"/>
    </row>
    <row r="494" spans="15:16">
      <c r="O494" s="236"/>
      <c r="P494" s="311"/>
    </row>
    <row r="495" spans="15:16">
      <c r="O495" s="236"/>
      <c r="P495" s="311"/>
    </row>
    <row r="496" spans="15:16">
      <c r="O496" s="236"/>
      <c r="P496" s="311"/>
    </row>
    <row r="497" spans="15:16">
      <c r="O497" s="236"/>
      <c r="P497" s="311"/>
    </row>
    <row r="498" spans="15:16">
      <c r="O498" s="236"/>
      <c r="P498" s="311"/>
    </row>
    <row r="499" spans="15:16">
      <c r="O499" s="236"/>
      <c r="P499" s="311"/>
    </row>
    <row r="500" spans="15:16">
      <c r="O500" s="236"/>
      <c r="P500" s="311"/>
    </row>
    <row r="501" spans="15:16">
      <c r="O501" s="236"/>
      <c r="P501" s="311"/>
    </row>
    <row r="502" spans="15:16">
      <c r="O502" s="236"/>
      <c r="P502" s="311"/>
    </row>
    <row r="503" spans="15:16">
      <c r="O503" s="236"/>
      <c r="P503" s="311"/>
    </row>
    <row r="504" spans="15:16">
      <c r="O504" s="236"/>
      <c r="P504" s="311"/>
    </row>
    <row r="505" spans="15:16">
      <c r="O505" s="236"/>
      <c r="P505" s="311"/>
    </row>
    <row r="506" spans="15:16">
      <c r="O506" s="236"/>
      <c r="P506" s="311"/>
    </row>
    <row r="507" spans="15:16">
      <c r="O507" s="236"/>
      <c r="P507" s="311"/>
    </row>
    <row r="508" spans="15:16">
      <c r="O508" s="236"/>
      <c r="P508" s="311"/>
    </row>
    <row r="509" spans="15:16">
      <c r="O509" s="236"/>
      <c r="P509" s="311"/>
    </row>
    <row r="510" spans="15:16">
      <c r="O510" s="236"/>
      <c r="P510" s="311"/>
    </row>
    <row r="511" spans="15:16">
      <c r="O511" s="236"/>
      <c r="P511" s="311"/>
    </row>
    <row r="512" spans="15:16">
      <c r="O512" s="236"/>
      <c r="P512" s="311"/>
    </row>
    <row r="513" spans="15:16">
      <c r="O513" s="236"/>
      <c r="P513" s="311"/>
    </row>
    <row r="514" spans="15:16">
      <c r="O514" s="236"/>
      <c r="P514" s="311"/>
    </row>
    <row r="515" spans="15:16">
      <c r="O515" s="236"/>
      <c r="P515" s="311"/>
    </row>
    <row r="516" spans="15:16">
      <c r="O516" s="236"/>
      <c r="P516" s="311"/>
    </row>
    <row r="517" spans="15:16">
      <c r="O517" s="236"/>
      <c r="P517" s="311"/>
    </row>
    <row r="518" spans="15:16">
      <c r="O518" s="236"/>
      <c r="P518" s="311"/>
    </row>
    <row r="519" spans="15:16">
      <c r="O519" s="236"/>
      <c r="P519" s="311"/>
    </row>
    <row r="520" spans="15:16">
      <c r="O520" s="236"/>
      <c r="P520" s="311"/>
    </row>
    <row r="521" spans="15:16">
      <c r="O521" s="236"/>
      <c r="P521" s="311"/>
    </row>
    <row r="522" spans="15:16">
      <c r="O522" s="236"/>
      <c r="P522" s="311"/>
    </row>
    <row r="523" spans="15:16">
      <c r="O523" s="236"/>
      <c r="P523" s="311"/>
    </row>
    <row r="524" spans="15:16">
      <c r="O524" s="236"/>
      <c r="P524" s="311"/>
    </row>
    <row r="525" spans="15:16">
      <c r="O525" s="236"/>
      <c r="P525" s="311"/>
    </row>
    <row r="526" spans="15:16">
      <c r="O526" s="236"/>
      <c r="P526" s="311"/>
    </row>
    <row r="527" spans="15:16">
      <c r="O527" s="236"/>
      <c r="P527" s="311"/>
    </row>
    <row r="528" spans="15:16">
      <c r="O528" s="236"/>
      <c r="P528" s="311"/>
    </row>
    <row r="529" spans="15:16">
      <c r="O529" s="236"/>
      <c r="P529" s="311"/>
    </row>
    <row r="530" spans="15:16">
      <c r="O530" s="236"/>
      <c r="P530" s="311"/>
    </row>
    <row r="531" spans="15:16">
      <c r="O531" s="236"/>
      <c r="P531" s="311"/>
    </row>
    <row r="532" spans="15:16">
      <c r="O532" s="236"/>
      <c r="P532" s="311"/>
    </row>
    <row r="533" spans="15:16">
      <c r="O533" s="236"/>
      <c r="P533" s="311"/>
    </row>
    <row r="534" spans="15:16">
      <c r="O534" s="236"/>
      <c r="P534" s="311"/>
    </row>
    <row r="535" spans="15:16">
      <c r="O535" s="236"/>
      <c r="P535" s="311"/>
    </row>
    <row r="536" spans="15:16">
      <c r="O536" s="236"/>
      <c r="P536" s="311"/>
    </row>
    <row r="537" spans="15:16">
      <c r="O537" s="236"/>
      <c r="P537" s="311"/>
    </row>
    <row r="538" spans="15:16">
      <c r="O538" s="236"/>
      <c r="P538" s="311"/>
    </row>
    <row r="539" spans="15:16">
      <c r="O539" s="236"/>
      <c r="P539" s="311"/>
    </row>
    <row r="540" spans="15:16">
      <c r="O540" s="236"/>
      <c r="P540" s="311"/>
    </row>
    <row r="541" spans="15:16">
      <c r="O541" s="236"/>
      <c r="P541" s="311"/>
    </row>
    <row r="542" spans="15:16">
      <c r="O542" s="236"/>
      <c r="P542" s="311"/>
    </row>
    <row r="543" spans="15:16">
      <c r="O543" s="236"/>
      <c r="P543" s="311"/>
    </row>
    <row r="544" spans="15:16">
      <c r="O544" s="236"/>
      <c r="P544" s="311"/>
    </row>
    <row r="545" spans="15:16">
      <c r="O545" s="236"/>
      <c r="P545" s="311"/>
    </row>
    <row r="546" spans="15:16">
      <c r="O546" s="236"/>
      <c r="P546" s="311"/>
    </row>
    <row r="547" spans="15:16">
      <c r="O547" s="236"/>
      <c r="P547" s="311"/>
    </row>
    <row r="548" spans="15:16">
      <c r="O548" s="236"/>
      <c r="P548" s="311"/>
    </row>
    <row r="549" spans="15:16">
      <c r="O549" s="236"/>
      <c r="P549" s="311"/>
    </row>
    <row r="550" spans="15:16">
      <c r="O550" s="236"/>
      <c r="P550" s="311"/>
    </row>
    <row r="551" spans="15:16">
      <c r="O551" s="236"/>
      <c r="P551" s="311"/>
    </row>
    <row r="552" spans="15:16">
      <c r="O552" s="236"/>
      <c r="P552" s="311"/>
    </row>
    <row r="553" spans="15:16">
      <c r="O553" s="236"/>
      <c r="P553" s="311"/>
    </row>
    <row r="554" spans="15:16">
      <c r="O554" s="236"/>
      <c r="P554" s="311"/>
    </row>
    <row r="555" spans="15:16">
      <c r="O555" s="236"/>
      <c r="P555" s="311"/>
    </row>
    <row r="556" spans="15:16">
      <c r="O556" s="236"/>
      <c r="P556" s="311"/>
    </row>
    <row r="557" spans="15:16">
      <c r="O557" s="236"/>
      <c r="P557" s="311"/>
    </row>
    <row r="558" spans="15:16">
      <c r="O558" s="236"/>
      <c r="P558" s="311"/>
    </row>
    <row r="559" spans="15:16">
      <c r="O559" s="236"/>
      <c r="P559" s="311"/>
    </row>
    <row r="560" spans="15:16">
      <c r="O560" s="236"/>
      <c r="P560" s="311"/>
    </row>
    <row r="561" spans="15:16">
      <c r="O561" s="236"/>
      <c r="P561" s="311"/>
    </row>
    <row r="562" spans="15:16">
      <c r="O562" s="236"/>
      <c r="P562" s="311"/>
    </row>
    <row r="563" spans="15:16">
      <c r="O563" s="236"/>
      <c r="P563" s="311"/>
    </row>
    <row r="564" spans="15:16">
      <c r="O564" s="236"/>
      <c r="P564" s="311"/>
    </row>
    <row r="565" spans="15:16">
      <c r="O565" s="236"/>
      <c r="P565" s="311"/>
    </row>
    <row r="566" spans="15:16">
      <c r="O566" s="236"/>
      <c r="P566" s="311"/>
    </row>
    <row r="567" spans="15:16">
      <c r="O567" s="236"/>
      <c r="P567" s="311"/>
    </row>
    <row r="568" spans="15:16">
      <c r="O568" s="236"/>
      <c r="P568" s="311"/>
    </row>
    <row r="569" spans="15:16">
      <c r="O569" s="236"/>
      <c r="P569" s="311"/>
    </row>
    <row r="570" spans="15:16">
      <c r="O570" s="236"/>
      <c r="P570" s="311"/>
    </row>
    <row r="571" spans="15:16">
      <c r="O571" s="236"/>
      <c r="P571" s="311"/>
    </row>
    <row r="572" spans="15:16">
      <c r="O572" s="236"/>
      <c r="P572" s="311"/>
    </row>
    <row r="573" spans="15:16">
      <c r="O573" s="236"/>
      <c r="P573" s="311"/>
    </row>
    <row r="574" spans="15:16">
      <c r="O574" s="236"/>
      <c r="P574" s="311"/>
    </row>
    <row r="575" spans="15:16">
      <c r="O575" s="236"/>
      <c r="P575" s="311"/>
    </row>
    <row r="576" spans="15:16">
      <c r="O576" s="236"/>
      <c r="P576" s="311"/>
    </row>
    <row r="577" spans="15:16">
      <c r="O577" s="236"/>
      <c r="P577" s="311"/>
    </row>
    <row r="578" spans="15:16">
      <c r="O578" s="236"/>
      <c r="P578" s="311"/>
    </row>
    <row r="579" spans="15:16">
      <c r="O579" s="236"/>
      <c r="P579" s="311"/>
    </row>
    <row r="580" spans="15:16">
      <c r="O580" s="236"/>
      <c r="P580" s="311"/>
    </row>
    <row r="581" spans="15:16">
      <c r="O581" s="236"/>
      <c r="P581" s="311"/>
    </row>
    <row r="582" spans="15:16">
      <c r="O582" s="236"/>
      <c r="P582" s="311"/>
    </row>
    <row r="583" spans="15:16">
      <c r="O583" s="236"/>
      <c r="P583" s="311"/>
    </row>
    <row r="584" spans="15:16">
      <c r="O584" s="236"/>
      <c r="P584" s="311"/>
    </row>
    <row r="585" spans="15:16">
      <c r="O585" s="236"/>
      <c r="P585" s="311"/>
    </row>
    <row r="586" spans="15:16">
      <c r="O586" s="236"/>
      <c r="P586" s="311"/>
    </row>
    <row r="587" spans="15:16">
      <c r="O587" s="236"/>
      <c r="P587" s="311"/>
    </row>
    <row r="588" spans="15:16">
      <c r="O588" s="236"/>
      <c r="P588" s="311"/>
    </row>
    <row r="589" spans="15:16">
      <c r="O589" s="236"/>
      <c r="P589" s="311"/>
    </row>
    <row r="590" spans="15:16">
      <c r="O590" s="236"/>
      <c r="P590" s="311"/>
    </row>
    <row r="591" spans="15:16">
      <c r="O591" s="236"/>
      <c r="P591" s="311"/>
    </row>
    <row r="592" spans="15:16">
      <c r="O592" s="236"/>
      <c r="P592" s="311"/>
    </row>
    <row r="593" spans="15:16">
      <c r="O593" s="236"/>
      <c r="P593" s="311"/>
    </row>
    <row r="594" spans="15:16">
      <c r="O594" s="236"/>
      <c r="P594" s="311"/>
    </row>
    <row r="595" spans="15:16">
      <c r="O595" s="236"/>
      <c r="P595" s="311"/>
    </row>
    <row r="596" spans="15:16">
      <c r="O596" s="236"/>
      <c r="P596" s="311"/>
    </row>
    <row r="597" spans="15:16">
      <c r="O597" s="236"/>
      <c r="P597" s="311"/>
    </row>
    <row r="598" spans="15:16">
      <c r="O598" s="236"/>
      <c r="P598" s="311"/>
    </row>
    <row r="599" spans="15:16">
      <c r="O599" s="236"/>
      <c r="P599" s="311"/>
    </row>
    <row r="600" spans="15:16">
      <c r="O600" s="236"/>
      <c r="P600" s="311"/>
    </row>
    <row r="601" spans="15:16">
      <c r="O601" s="236"/>
      <c r="P601" s="311"/>
    </row>
    <row r="602" spans="15:16">
      <c r="O602" s="236"/>
      <c r="P602" s="311"/>
    </row>
    <row r="603" spans="15:16">
      <c r="O603" s="236"/>
      <c r="P603" s="311"/>
    </row>
    <row r="604" spans="15:16">
      <c r="O604" s="236"/>
      <c r="P604" s="311"/>
    </row>
    <row r="605" spans="15:16">
      <c r="O605" s="236"/>
      <c r="P605" s="311"/>
    </row>
    <row r="606" spans="15:16">
      <c r="O606" s="236"/>
      <c r="P606" s="311"/>
    </row>
    <row r="607" spans="15:16">
      <c r="O607" s="236"/>
      <c r="P607" s="311"/>
    </row>
    <row r="608" spans="15:16">
      <c r="O608" s="236"/>
      <c r="P608" s="311"/>
    </row>
    <row r="609" spans="15:16">
      <c r="O609" s="236"/>
      <c r="P609" s="311"/>
    </row>
    <row r="610" spans="15:16">
      <c r="O610" s="236"/>
      <c r="P610" s="311"/>
    </row>
    <row r="611" spans="15:16">
      <c r="O611" s="236"/>
      <c r="P611" s="311"/>
    </row>
    <row r="612" spans="15:16">
      <c r="O612" s="236"/>
      <c r="P612" s="311"/>
    </row>
    <row r="613" spans="15:16">
      <c r="O613" s="236"/>
      <c r="P613" s="311"/>
    </row>
    <row r="614" spans="15:16">
      <c r="O614" s="236"/>
      <c r="P614" s="311"/>
    </row>
    <row r="615" spans="15:16">
      <c r="O615" s="236"/>
      <c r="P615" s="311"/>
    </row>
    <row r="616" spans="15:16">
      <c r="O616" s="236"/>
      <c r="P616" s="311"/>
    </row>
    <row r="617" spans="15:16">
      <c r="O617" s="236"/>
      <c r="P617" s="311"/>
    </row>
    <row r="618" spans="15:16">
      <c r="O618" s="236"/>
      <c r="P618" s="311"/>
    </row>
    <row r="619" spans="15:16">
      <c r="O619" s="236"/>
      <c r="P619" s="311"/>
    </row>
    <row r="620" spans="15:16">
      <c r="O620" s="236"/>
      <c r="P620" s="311"/>
    </row>
    <row r="621" spans="15:16">
      <c r="O621" s="236"/>
      <c r="P621" s="311"/>
    </row>
    <row r="622" spans="15:16">
      <c r="O622" s="236"/>
      <c r="P622" s="311"/>
    </row>
    <row r="623" spans="15:16">
      <c r="O623" s="236"/>
      <c r="P623" s="311"/>
    </row>
    <row r="624" spans="15:16">
      <c r="O624" s="236"/>
      <c r="P624" s="311"/>
    </row>
    <row r="625" spans="15:16">
      <c r="O625" s="236"/>
      <c r="P625" s="311"/>
    </row>
    <row r="626" spans="15:16">
      <c r="O626" s="236"/>
      <c r="P626" s="311"/>
    </row>
    <row r="627" spans="15:16">
      <c r="O627" s="236"/>
      <c r="P627" s="311"/>
    </row>
    <row r="628" spans="15:16">
      <c r="O628" s="236"/>
      <c r="P628" s="311"/>
    </row>
    <row r="629" spans="15:16">
      <c r="O629" s="236"/>
      <c r="P629" s="311"/>
    </row>
    <row r="630" spans="15:16">
      <c r="O630" s="236"/>
      <c r="P630" s="311"/>
    </row>
    <row r="631" spans="15:16">
      <c r="O631" s="236"/>
      <c r="P631" s="311"/>
    </row>
    <row r="632" spans="15:16">
      <c r="O632" s="236"/>
      <c r="P632" s="311"/>
    </row>
    <row r="633" spans="15:16">
      <c r="O633" s="236"/>
      <c r="P633" s="311"/>
    </row>
    <row r="634" spans="15:16">
      <c r="O634" s="236"/>
      <c r="P634" s="311"/>
    </row>
    <row r="635" spans="15:16">
      <c r="O635" s="236"/>
      <c r="P635" s="311"/>
    </row>
    <row r="636" spans="15:16">
      <c r="O636" s="236"/>
      <c r="P636" s="311"/>
    </row>
    <row r="637" spans="15:16">
      <c r="O637" s="236"/>
      <c r="P637" s="311"/>
    </row>
    <row r="638" spans="15:16">
      <c r="O638" s="236"/>
      <c r="P638" s="311"/>
    </row>
    <row r="639" spans="15:16">
      <c r="O639" s="236"/>
      <c r="P639" s="311"/>
    </row>
    <row r="640" spans="15:16">
      <c r="O640" s="236"/>
      <c r="P640" s="311"/>
    </row>
    <row r="641" spans="15:16">
      <c r="O641" s="236"/>
      <c r="P641" s="311"/>
    </row>
    <row r="642" spans="15:16">
      <c r="O642" s="236"/>
      <c r="P642" s="311"/>
    </row>
    <row r="643" spans="15:16">
      <c r="O643" s="236"/>
      <c r="P643" s="311"/>
    </row>
    <row r="644" spans="15:16">
      <c r="O644" s="236"/>
      <c r="P644" s="311"/>
    </row>
    <row r="645" spans="15:16">
      <c r="O645" s="236"/>
      <c r="P645" s="311"/>
    </row>
    <row r="646" spans="15:16">
      <c r="O646" s="236"/>
      <c r="P646" s="311"/>
    </row>
    <row r="647" spans="15:16">
      <c r="O647" s="236"/>
      <c r="P647" s="311"/>
    </row>
    <row r="648" spans="15:16">
      <c r="O648" s="236"/>
      <c r="P648" s="311"/>
    </row>
    <row r="649" spans="15:16">
      <c r="O649" s="236"/>
      <c r="P649" s="311"/>
    </row>
    <row r="650" spans="15:16">
      <c r="O650" s="236"/>
      <c r="P650" s="311"/>
    </row>
    <row r="651" spans="15:16">
      <c r="O651" s="236"/>
      <c r="P651" s="311"/>
    </row>
    <row r="652" spans="15:16">
      <c r="O652" s="236"/>
      <c r="P652" s="311"/>
    </row>
    <row r="653" spans="15:16">
      <c r="O653" s="236"/>
      <c r="P653" s="311"/>
    </row>
    <row r="654" spans="15:16">
      <c r="O654" s="236"/>
      <c r="P654" s="311"/>
    </row>
    <row r="655" spans="15:16">
      <c r="O655" s="236"/>
      <c r="P655" s="311"/>
    </row>
    <row r="656" spans="15:16">
      <c r="O656" s="236"/>
      <c r="P656" s="311"/>
    </row>
    <row r="657" spans="15:16">
      <c r="O657" s="236"/>
      <c r="P657" s="311"/>
    </row>
    <row r="658" spans="15:16">
      <c r="O658" s="236"/>
      <c r="P658" s="311"/>
    </row>
    <row r="659" spans="15:16">
      <c r="O659" s="236"/>
      <c r="P659" s="311"/>
    </row>
    <row r="660" spans="15:16">
      <c r="O660" s="236"/>
      <c r="P660" s="311"/>
    </row>
    <row r="661" spans="15:16">
      <c r="O661" s="236"/>
      <c r="P661" s="311"/>
    </row>
    <row r="662" spans="15:16">
      <c r="O662" s="236"/>
      <c r="P662" s="311"/>
    </row>
    <row r="663" spans="15:16">
      <c r="O663" s="236"/>
      <c r="P663" s="311"/>
    </row>
    <row r="664" spans="15:16">
      <c r="O664" s="236"/>
      <c r="P664" s="311"/>
    </row>
    <row r="665" spans="15:16">
      <c r="O665" s="236"/>
      <c r="P665" s="311"/>
    </row>
    <row r="666" spans="15:16">
      <c r="O666" s="236"/>
      <c r="P666" s="311"/>
    </row>
    <row r="667" spans="15:16">
      <c r="O667" s="236"/>
      <c r="P667" s="311"/>
    </row>
    <row r="668" spans="15:16">
      <c r="O668" s="236"/>
      <c r="P668" s="311"/>
    </row>
    <row r="669" spans="15:16">
      <c r="O669" s="236"/>
      <c r="P669" s="311"/>
    </row>
    <row r="670" spans="15:16">
      <c r="O670" s="236"/>
      <c r="P670" s="311"/>
    </row>
    <row r="671" spans="15:16">
      <c r="O671" s="236"/>
      <c r="P671" s="311"/>
    </row>
    <row r="672" spans="15:16">
      <c r="O672" s="236"/>
      <c r="P672" s="311"/>
    </row>
    <row r="673" spans="15:16">
      <c r="O673" s="236"/>
      <c r="P673" s="311"/>
    </row>
    <row r="674" spans="15:16">
      <c r="O674" s="236"/>
      <c r="P674" s="311"/>
    </row>
    <row r="675" spans="15:16">
      <c r="O675" s="236"/>
      <c r="P675" s="311"/>
    </row>
    <row r="676" spans="15:16">
      <c r="O676" s="236"/>
      <c r="P676" s="311"/>
    </row>
    <row r="677" spans="15:16">
      <c r="O677" s="236"/>
      <c r="P677" s="311"/>
    </row>
    <row r="678" spans="15:16">
      <c r="O678" s="236"/>
      <c r="P678" s="311"/>
    </row>
    <row r="679" spans="15:16">
      <c r="O679" s="236"/>
      <c r="P679" s="311"/>
    </row>
    <row r="680" spans="15:16">
      <c r="O680" s="236"/>
      <c r="P680" s="311"/>
    </row>
    <row r="681" spans="15:16">
      <c r="O681" s="236"/>
      <c r="P681" s="311"/>
    </row>
    <row r="682" spans="15:16">
      <c r="O682" s="236"/>
      <c r="P682" s="311"/>
    </row>
    <row r="683" spans="15:16">
      <c r="O683" s="236"/>
      <c r="P683" s="311"/>
    </row>
    <row r="684" spans="15:16">
      <c r="O684" s="236"/>
      <c r="P684" s="311"/>
    </row>
    <row r="685" spans="15:16">
      <c r="O685" s="236"/>
      <c r="P685" s="311"/>
    </row>
    <row r="686" spans="15:16">
      <c r="O686" s="236"/>
      <c r="P686" s="311"/>
    </row>
    <row r="687" spans="15:16">
      <c r="O687" s="236"/>
      <c r="P687" s="311"/>
    </row>
    <row r="688" spans="15:16">
      <c r="O688" s="236"/>
      <c r="P688" s="311"/>
    </row>
    <row r="689" spans="15:16">
      <c r="O689" s="236"/>
      <c r="P689" s="311"/>
    </row>
    <row r="690" spans="15:16">
      <c r="O690" s="236"/>
      <c r="P690" s="311"/>
    </row>
    <row r="691" spans="15:16">
      <c r="O691" s="236"/>
      <c r="P691" s="311"/>
    </row>
    <row r="692" spans="15:16">
      <c r="O692" s="236"/>
      <c r="P692" s="311"/>
    </row>
    <row r="693" spans="15:16">
      <c r="O693" s="236"/>
      <c r="P693" s="311"/>
    </row>
    <row r="694" spans="15:16">
      <c r="O694" s="236"/>
      <c r="P694" s="311"/>
    </row>
    <row r="695" spans="15:16">
      <c r="O695" s="236"/>
      <c r="P695" s="311"/>
    </row>
    <row r="696" spans="15:16">
      <c r="O696" s="236"/>
      <c r="P696" s="311"/>
    </row>
    <row r="697" spans="15:16">
      <c r="O697" s="236"/>
      <c r="P697" s="311"/>
    </row>
    <row r="698" spans="15:16">
      <c r="O698" s="236"/>
      <c r="P698" s="311"/>
    </row>
    <row r="699" spans="15:16">
      <c r="O699" s="236"/>
      <c r="P699" s="311"/>
    </row>
    <row r="700" spans="15:16">
      <c r="O700" s="236"/>
      <c r="P700" s="311"/>
    </row>
    <row r="701" spans="15:16">
      <c r="O701" s="236"/>
      <c r="P701" s="311"/>
    </row>
    <row r="702" spans="15:16">
      <c r="O702" s="236"/>
      <c r="P702" s="311"/>
    </row>
    <row r="703" spans="15:16">
      <c r="O703" s="236"/>
      <c r="P703" s="311"/>
    </row>
    <row r="704" spans="15:16">
      <c r="O704" s="236"/>
      <c r="P704" s="311"/>
    </row>
    <row r="705" spans="15:16">
      <c r="O705" s="236"/>
      <c r="P705" s="311"/>
    </row>
    <row r="706" spans="15:16">
      <c r="O706" s="236"/>
      <c r="P706" s="311"/>
    </row>
    <row r="707" spans="15:16">
      <c r="O707" s="236"/>
      <c r="P707" s="311"/>
    </row>
    <row r="708" spans="15:16">
      <c r="O708" s="236"/>
      <c r="P708" s="311"/>
    </row>
    <row r="709" spans="15:16">
      <c r="O709" s="236"/>
      <c r="P709" s="311"/>
    </row>
    <row r="710" spans="15:16">
      <c r="O710" s="236"/>
      <c r="P710" s="311"/>
    </row>
    <row r="711" spans="15:16">
      <c r="O711" s="236"/>
      <c r="P711" s="311"/>
    </row>
    <row r="712" spans="15:16">
      <c r="O712" s="236"/>
      <c r="P712" s="311"/>
    </row>
    <row r="713" spans="15:16">
      <c r="O713" s="236"/>
      <c r="P713" s="311"/>
    </row>
    <row r="714" spans="15:16">
      <c r="O714" s="236"/>
      <c r="P714" s="311"/>
    </row>
    <row r="715" spans="15:16">
      <c r="O715" s="236"/>
      <c r="P715" s="311"/>
    </row>
    <row r="716" spans="15:16">
      <c r="O716" s="236"/>
      <c r="P716" s="311"/>
    </row>
    <row r="717" spans="15:16">
      <c r="O717" s="236"/>
      <c r="P717" s="311"/>
    </row>
    <row r="718" spans="15:16">
      <c r="O718" s="236"/>
      <c r="P718" s="311"/>
    </row>
    <row r="719" spans="15:16">
      <c r="O719" s="236"/>
      <c r="P719" s="311"/>
    </row>
    <row r="720" spans="15:16">
      <c r="O720" s="236"/>
      <c r="P720" s="311"/>
    </row>
    <row r="721" spans="15:16">
      <c r="O721" s="236"/>
      <c r="P721" s="311"/>
    </row>
    <row r="722" spans="15:16">
      <c r="O722" s="236"/>
      <c r="P722" s="311"/>
    </row>
    <row r="723" spans="15:16">
      <c r="O723" s="236"/>
      <c r="P723" s="311"/>
    </row>
    <row r="724" spans="15:16">
      <c r="O724" s="236"/>
      <c r="P724" s="311"/>
    </row>
    <row r="725" spans="15:16">
      <c r="O725" s="236"/>
      <c r="P725" s="311"/>
    </row>
    <row r="726" spans="15:16">
      <c r="O726" s="236"/>
      <c r="P726" s="311"/>
    </row>
    <row r="727" spans="15:16">
      <c r="O727" s="236"/>
      <c r="P727" s="311"/>
    </row>
    <row r="728" spans="15:16">
      <c r="O728" s="236"/>
      <c r="P728" s="311"/>
    </row>
    <row r="729" spans="15:16">
      <c r="O729" s="236"/>
      <c r="P729" s="311"/>
    </row>
    <row r="730" spans="15:16">
      <c r="O730" s="236"/>
      <c r="P730" s="311"/>
    </row>
    <row r="731" spans="15:16">
      <c r="O731" s="236"/>
      <c r="P731" s="311"/>
    </row>
    <row r="732" spans="15:16">
      <c r="O732" s="236"/>
      <c r="P732" s="311"/>
    </row>
    <row r="733" spans="15:16">
      <c r="O733" s="236"/>
      <c r="P733" s="311"/>
    </row>
    <row r="734" spans="15:16">
      <c r="O734" s="236"/>
      <c r="P734" s="311"/>
    </row>
    <row r="735" spans="15:16">
      <c r="O735" s="236"/>
      <c r="P735" s="311"/>
    </row>
    <row r="736" spans="15:16">
      <c r="O736" s="236"/>
      <c r="P736" s="311"/>
    </row>
    <row r="737" spans="15:16">
      <c r="O737" s="236"/>
      <c r="P737" s="311"/>
    </row>
    <row r="738" spans="15:16">
      <c r="O738" s="236"/>
      <c r="P738" s="311"/>
    </row>
    <row r="739" spans="15:16">
      <c r="O739" s="236"/>
      <c r="P739" s="311"/>
    </row>
    <row r="740" spans="15:16">
      <c r="O740" s="236"/>
      <c r="P740" s="311"/>
    </row>
    <row r="741" spans="15:16">
      <c r="O741" s="236"/>
      <c r="P741" s="311"/>
    </row>
    <row r="742" spans="15:16">
      <c r="O742" s="236"/>
      <c r="P742" s="311"/>
    </row>
    <row r="743" spans="15:16">
      <c r="O743" s="236"/>
      <c r="P743" s="311"/>
    </row>
    <row r="744" spans="15:16">
      <c r="O744" s="236"/>
      <c r="P744" s="311"/>
    </row>
    <row r="745" spans="15:16">
      <c r="O745" s="236"/>
      <c r="P745" s="311"/>
    </row>
    <row r="746" spans="15:16">
      <c r="O746" s="236"/>
      <c r="P746" s="311"/>
    </row>
    <row r="747" spans="15:16">
      <c r="O747" s="236"/>
      <c r="P747" s="311"/>
    </row>
    <row r="748" spans="15:16">
      <c r="O748" s="236"/>
      <c r="P748" s="311"/>
    </row>
    <row r="749" spans="15:16">
      <c r="O749" s="236"/>
      <c r="P749" s="311"/>
    </row>
    <row r="750" spans="15:16">
      <c r="O750" s="236"/>
      <c r="P750" s="311"/>
    </row>
    <row r="751" spans="15:16">
      <c r="O751" s="236"/>
      <c r="P751" s="311"/>
    </row>
    <row r="752" spans="15:16">
      <c r="O752" s="236"/>
      <c r="P752" s="311"/>
    </row>
    <row r="753" spans="15:16">
      <c r="O753" s="236"/>
      <c r="P753" s="311"/>
    </row>
    <row r="754" spans="15:16">
      <c r="O754" s="236"/>
      <c r="P754" s="311"/>
    </row>
    <row r="755" spans="15:16">
      <c r="O755" s="236"/>
      <c r="P755" s="311"/>
    </row>
    <row r="756" spans="15:16">
      <c r="O756" s="236"/>
      <c r="P756" s="311"/>
    </row>
    <row r="757" spans="15:16">
      <c r="O757" s="236"/>
      <c r="P757" s="311"/>
    </row>
    <row r="758" spans="15:16">
      <c r="O758" s="236"/>
      <c r="P758" s="311"/>
    </row>
    <row r="759" spans="15:16">
      <c r="O759" s="236"/>
      <c r="P759" s="311"/>
    </row>
    <row r="760" spans="15:16">
      <c r="O760" s="236"/>
      <c r="P760" s="311"/>
    </row>
    <row r="761" spans="15:16">
      <c r="O761" s="236"/>
      <c r="P761" s="311"/>
    </row>
    <row r="762" spans="15:16">
      <c r="O762" s="236"/>
      <c r="P762" s="311"/>
    </row>
    <row r="763" spans="15:16">
      <c r="O763" s="236"/>
      <c r="P763" s="311"/>
    </row>
    <row r="764" spans="15:16">
      <c r="O764" s="236"/>
      <c r="P764" s="311"/>
    </row>
    <row r="765" spans="15:16">
      <c r="O765" s="236"/>
      <c r="P765" s="311"/>
    </row>
    <row r="766" spans="15:16">
      <c r="O766" s="236"/>
      <c r="P766" s="311"/>
    </row>
    <row r="767" spans="15:16">
      <c r="O767" s="236"/>
      <c r="P767" s="311"/>
    </row>
    <row r="768" spans="15:16">
      <c r="O768" s="236"/>
      <c r="P768" s="311"/>
    </row>
    <row r="769" spans="15:16">
      <c r="O769" s="236"/>
      <c r="P769" s="311"/>
    </row>
    <row r="770" spans="15:16">
      <c r="O770" s="236"/>
      <c r="P770" s="311"/>
    </row>
    <row r="771" spans="15:16">
      <c r="O771" s="236"/>
      <c r="P771" s="311"/>
    </row>
    <row r="772" spans="15:16">
      <c r="O772" s="236"/>
      <c r="P772" s="311"/>
    </row>
    <row r="773" spans="15:16">
      <c r="O773" s="236"/>
      <c r="P773" s="311"/>
    </row>
    <row r="774" spans="15:16">
      <c r="O774" s="236"/>
      <c r="P774" s="311"/>
    </row>
    <row r="775" spans="15:16">
      <c r="O775" s="236"/>
      <c r="P775" s="311"/>
    </row>
    <row r="776" spans="15:16">
      <c r="O776" s="236"/>
      <c r="P776" s="311"/>
    </row>
    <row r="777" spans="15:16">
      <c r="O777" s="236"/>
      <c r="P777" s="311"/>
    </row>
    <row r="778" spans="15:16">
      <c r="O778" s="236"/>
      <c r="P778" s="311"/>
    </row>
    <row r="779" spans="15:16">
      <c r="O779" s="236"/>
      <c r="P779" s="311"/>
    </row>
    <row r="780" spans="15:16">
      <c r="O780" s="236"/>
      <c r="P780" s="311"/>
    </row>
    <row r="781" spans="15:16">
      <c r="O781" s="236"/>
      <c r="P781" s="311"/>
    </row>
    <row r="782" spans="15:16">
      <c r="O782" s="236"/>
      <c r="P782" s="311"/>
    </row>
    <row r="783" spans="15:16">
      <c r="O783" s="236"/>
      <c r="P783" s="311"/>
    </row>
    <row r="784" spans="15:16">
      <c r="O784" s="236"/>
      <c r="P784" s="311"/>
    </row>
    <row r="785" spans="15:16">
      <c r="O785" s="236"/>
      <c r="P785" s="311"/>
    </row>
    <row r="786" spans="15:16">
      <c r="O786" s="236"/>
      <c r="P786" s="311"/>
    </row>
    <row r="787" spans="15:16">
      <c r="O787" s="236"/>
      <c r="P787" s="311"/>
    </row>
    <row r="788" spans="15:16">
      <c r="O788" s="236"/>
      <c r="P788" s="311"/>
    </row>
    <row r="789" spans="15:16">
      <c r="O789" s="236"/>
      <c r="P789" s="311"/>
    </row>
    <row r="790" spans="15:16">
      <c r="O790" s="236"/>
      <c r="P790" s="311"/>
    </row>
    <row r="791" spans="15:16">
      <c r="O791" s="236"/>
      <c r="P791" s="311"/>
    </row>
    <row r="792" spans="15:16">
      <c r="O792" s="236"/>
      <c r="P792" s="311"/>
    </row>
    <row r="793" spans="15:16">
      <c r="O793" s="236"/>
      <c r="P793" s="311"/>
    </row>
    <row r="794" spans="15:16">
      <c r="O794" s="236"/>
      <c r="P794" s="311"/>
    </row>
    <row r="795" spans="15:16">
      <c r="O795" s="236"/>
      <c r="P795" s="311"/>
    </row>
    <row r="796" spans="15:16">
      <c r="O796" s="236"/>
      <c r="P796" s="311"/>
    </row>
    <row r="797" spans="15:16">
      <c r="O797" s="236"/>
      <c r="P797" s="311"/>
    </row>
    <row r="798" spans="15:16">
      <c r="O798" s="236"/>
      <c r="P798" s="311"/>
    </row>
    <row r="799" spans="15:16">
      <c r="O799" s="236"/>
      <c r="P799" s="311"/>
    </row>
    <row r="800" spans="15:16">
      <c r="O800" s="236"/>
      <c r="P800" s="311"/>
    </row>
    <row r="801" spans="15:16">
      <c r="O801" s="236"/>
      <c r="P801" s="311"/>
    </row>
    <row r="802" spans="15:16">
      <c r="O802" s="236"/>
      <c r="P802" s="311"/>
    </row>
    <row r="803" spans="15:16">
      <c r="O803" s="236"/>
      <c r="P803" s="311"/>
    </row>
    <row r="804" spans="15:16">
      <c r="O804" s="236"/>
      <c r="P804" s="311"/>
    </row>
    <row r="805" spans="15:16">
      <c r="O805" s="236"/>
      <c r="P805" s="311"/>
    </row>
    <row r="806" spans="15:16">
      <c r="O806" s="236"/>
      <c r="P806" s="311"/>
    </row>
    <row r="807" spans="15:16">
      <c r="O807" s="236"/>
      <c r="P807" s="311"/>
    </row>
    <row r="808" spans="15:16">
      <c r="O808" s="236"/>
      <c r="P808" s="311"/>
    </row>
    <row r="809" spans="15:16">
      <c r="O809" s="236"/>
      <c r="P809" s="311"/>
    </row>
    <row r="810" spans="15:16">
      <c r="O810" s="236"/>
      <c r="P810" s="311"/>
    </row>
    <row r="811" spans="15:16">
      <c r="O811" s="236"/>
      <c r="P811" s="311"/>
    </row>
    <row r="812" spans="15:16">
      <c r="O812" s="236"/>
      <c r="P812" s="311"/>
    </row>
    <row r="813" spans="15:16">
      <c r="O813" s="236"/>
      <c r="P813" s="311"/>
    </row>
    <row r="814" spans="15:16">
      <c r="O814" s="236"/>
      <c r="P814" s="311"/>
    </row>
    <row r="815" spans="15:16">
      <c r="O815" s="236"/>
      <c r="P815" s="311"/>
    </row>
    <row r="816" spans="15:16">
      <c r="O816" s="236"/>
      <c r="P816" s="311"/>
    </row>
    <row r="817" spans="15:16">
      <c r="O817" s="236"/>
      <c r="P817" s="311"/>
    </row>
    <row r="818" spans="15:16">
      <c r="O818" s="236"/>
      <c r="P818" s="311"/>
    </row>
    <row r="819" spans="15:16">
      <c r="O819" s="236"/>
      <c r="P819" s="311"/>
    </row>
    <row r="820" spans="15:16">
      <c r="O820" s="236"/>
      <c r="P820" s="311"/>
    </row>
    <row r="821" spans="15:16">
      <c r="O821" s="236"/>
      <c r="P821" s="311"/>
    </row>
    <row r="822" spans="15:16">
      <c r="O822" s="236"/>
      <c r="P822" s="311"/>
    </row>
    <row r="823" spans="15:16">
      <c r="O823" s="236"/>
      <c r="P823" s="311"/>
    </row>
    <row r="824" spans="15:16">
      <c r="O824" s="236"/>
      <c r="P824" s="311"/>
    </row>
    <row r="825" spans="15:16">
      <c r="O825" s="236"/>
      <c r="P825" s="311"/>
    </row>
    <row r="826" spans="15:16">
      <c r="O826" s="236"/>
      <c r="P826" s="311"/>
    </row>
    <row r="827" spans="15:16">
      <c r="O827" s="236"/>
      <c r="P827" s="311"/>
    </row>
    <row r="828" spans="15:16">
      <c r="O828" s="236"/>
      <c r="P828" s="311"/>
    </row>
    <row r="829" spans="15:16">
      <c r="O829" s="236"/>
      <c r="P829" s="311"/>
    </row>
    <row r="830" spans="15:16">
      <c r="O830" s="236"/>
      <c r="P830" s="311"/>
    </row>
    <row r="831" spans="15:16">
      <c r="O831" s="236"/>
      <c r="P831" s="311"/>
    </row>
    <row r="832" spans="15:16">
      <c r="O832" s="236"/>
      <c r="P832" s="311"/>
    </row>
    <row r="833" spans="15:16">
      <c r="O833" s="236"/>
      <c r="P833" s="311"/>
    </row>
    <row r="834" spans="15:16">
      <c r="O834" s="236"/>
      <c r="P834" s="311"/>
    </row>
    <row r="835" spans="15:16">
      <c r="O835" s="236"/>
      <c r="P835" s="311"/>
    </row>
    <row r="836" spans="15:16">
      <c r="O836" s="236"/>
      <c r="P836" s="311"/>
    </row>
    <row r="837" spans="15:16">
      <c r="O837" s="236"/>
      <c r="P837" s="311"/>
    </row>
    <row r="838" spans="15:16">
      <c r="O838" s="236"/>
      <c r="P838" s="311"/>
    </row>
    <row r="839" spans="15:16">
      <c r="O839" s="236"/>
      <c r="P839" s="311"/>
    </row>
    <row r="840" spans="15:16">
      <c r="O840" s="236"/>
      <c r="P840" s="311"/>
    </row>
    <row r="841" spans="15:16">
      <c r="O841" s="236"/>
      <c r="P841" s="311"/>
    </row>
    <row r="842" spans="15:16">
      <c r="O842" s="236"/>
      <c r="P842" s="311"/>
    </row>
    <row r="843" spans="15:16">
      <c r="O843" s="236"/>
      <c r="P843" s="311"/>
    </row>
    <row r="844" spans="15:16">
      <c r="O844" s="236"/>
      <c r="P844" s="311"/>
    </row>
    <row r="845" spans="15:16">
      <c r="O845" s="236"/>
      <c r="P845" s="311"/>
    </row>
    <row r="846" spans="15:16">
      <c r="O846" s="236"/>
      <c r="P846" s="311"/>
    </row>
    <row r="847" spans="15:16">
      <c r="O847" s="236"/>
      <c r="P847" s="311"/>
    </row>
    <row r="848" spans="15:16">
      <c r="O848" s="236"/>
      <c r="P848" s="311"/>
    </row>
    <row r="849" spans="15:16">
      <c r="O849" s="236"/>
      <c r="P849" s="311"/>
    </row>
    <row r="850" spans="15:16">
      <c r="O850" s="236"/>
      <c r="P850" s="311"/>
    </row>
    <row r="851" spans="15:16">
      <c r="O851" s="236"/>
      <c r="P851" s="311"/>
    </row>
    <row r="852" spans="15:16">
      <c r="O852" s="236"/>
      <c r="P852" s="311"/>
    </row>
    <row r="853" spans="15:16">
      <c r="O853" s="236"/>
      <c r="P853" s="311"/>
    </row>
    <row r="854" spans="15:16">
      <c r="O854" s="236"/>
      <c r="P854" s="311"/>
    </row>
    <row r="855" spans="15:16">
      <c r="O855" s="236"/>
      <c r="P855" s="311"/>
    </row>
    <row r="856" spans="15:16">
      <c r="O856" s="236"/>
      <c r="P856" s="311"/>
    </row>
    <row r="857" spans="15:16">
      <c r="O857" s="236"/>
      <c r="P857" s="311"/>
    </row>
    <row r="858" spans="15:16">
      <c r="O858" s="236"/>
      <c r="P858" s="311"/>
    </row>
    <row r="859" spans="15:16">
      <c r="O859" s="236"/>
      <c r="P859" s="311"/>
    </row>
    <row r="860" spans="15:16">
      <c r="O860" s="236"/>
      <c r="P860" s="311"/>
    </row>
    <row r="861" spans="15:16">
      <c r="O861" s="236"/>
      <c r="P861" s="311"/>
    </row>
    <row r="862" spans="15:16">
      <c r="O862" s="236"/>
      <c r="P862" s="311"/>
    </row>
    <row r="863" spans="15:16">
      <c r="O863" s="236"/>
      <c r="P863" s="311"/>
    </row>
    <row r="864" spans="15:16">
      <c r="O864" s="236"/>
      <c r="P864" s="311"/>
    </row>
    <row r="865" spans="15:16">
      <c r="O865" s="236"/>
      <c r="P865" s="311"/>
    </row>
    <row r="866" spans="15:16">
      <c r="O866" s="236"/>
      <c r="P866" s="311"/>
    </row>
    <row r="867" spans="15:16">
      <c r="O867" s="236"/>
      <c r="P867" s="311"/>
    </row>
    <row r="868" spans="15:16">
      <c r="O868" s="236"/>
      <c r="P868" s="311"/>
    </row>
    <row r="869" spans="15:16">
      <c r="O869" s="236"/>
      <c r="P869" s="311"/>
    </row>
    <row r="870" spans="15:16">
      <c r="O870" s="236"/>
      <c r="P870" s="311"/>
    </row>
    <row r="871" spans="15:16">
      <c r="O871" s="236"/>
      <c r="P871" s="311"/>
    </row>
    <row r="872" spans="15:16">
      <c r="O872" s="236"/>
      <c r="P872" s="311"/>
    </row>
    <row r="873" spans="15:16">
      <c r="O873" s="236"/>
      <c r="P873" s="311"/>
    </row>
    <row r="874" spans="15:16">
      <c r="O874" s="236"/>
      <c r="P874" s="311"/>
    </row>
    <row r="875" spans="15:16">
      <c r="O875" s="236"/>
      <c r="P875" s="311"/>
    </row>
    <row r="876" spans="15:16">
      <c r="O876" s="236"/>
      <c r="P876" s="311"/>
    </row>
    <row r="877" spans="15:16">
      <c r="O877" s="236"/>
      <c r="P877" s="311"/>
    </row>
    <row r="878" spans="15:16">
      <c r="O878" s="236"/>
      <c r="P878" s="311"/>
    </row>
    <row r="879" spans="15:16">
      <c r="O879" s="236"/>
      <c r="P879" s="311"/>
    </row>
    <row r="880" spans="15:16">
      <c r="O880" s="236"/>
      <c r="P880" s="311"/>
    </row>
    <row r="881" spans="15:16">
      <c r="O881" s="236"/>
      <c r="P881" s="311"/>
    </row>
    <row r="882" spans="15:16">
      <c r="O882" s="236"/>
      <c r="P882" s="311"/>
    </row>
    <row r="883" spans="15:16">
      <c r="O883" s="236"/>
      <c r="P883" s="311"/>
    </row>
    <row r="884" spans="15:16">
      <c r="O884" s="236"/>
      <c r="P884" s="311"/>
    </row>
    <row r="885" spans="15:16">
      <c r="O885" s="236"/>
      <c r="P885" s="311"/>
    </row>
    <row r="886" spans="15:16">
      <c r="O886" s="236"/>
      <c r="P886" s="311"/>
    </row>
    <row r="887" spans="15:16">
      <c r="O887" s="236"/>
      <c r="P887" s="311"/>
    </row>
    <row r="888" spans="15:16">
      <c r="O888" s="236"/>
      <c r="P888" s="311"/>
    </row>
    <row r="889" spans="15:16">
      <c r="O889" s="236"/>
      <c r="P889" s="311"/>
    </row>
    <row r="890" spans="15:16">
      <c r="O890" s="236"/>
      <c r="P890" s="311"/>
    </row>
    <row r="891" spans="15:16">
      <c r="O891" s="236"/>
      <c r="P891" s="311"/>
    </row>
    <row r="892" spans="15:16">
      <c r="O892" s="236"/>
      <c r="P892" s="311"/>
    </row>
    <row r="893" spans="15:16">
      <c r="O893" s="236"/>
      <c r="P893" s="311"/>
    </row>
    <row r="894" spans="15:16">
      <c r="O894" s="236"/>
      <c r="P894" s="311"/>
    </row>
    <row r="895" spans="15:16">
      <c r="O895" s="236"/>
      <c r="P895" s="311"/>
    </row>
    <row r="896" spans="15:16">
      <c r="O896" s="236"/>
      <c r="P896" s="311"/>
    </row>
    <row r="897" spans="15:16">
      <c r="O897" s="236"/>
      <c r="P897" s="311"/>
    </row>
    <row r="898" spans="15:16">
      <c r="O898" s="236"/>
      <c r="P898" s="311"/>
    </row>
    <row r="899" spans="15:16">
      <c r="O899" s="236"/>
      <c r="P899" s="311"/>
    </row>
    <row r="900" spans="15:16">
      <c r="O900" s="236"/>
      <c r="P900" s="311"/>
    </row>
    <row r="901" spans="15:16">
      <c r="O901" s="236"/>
      <c r="P901" s="311"/>
    </row>
    <row r="902" spans="15:16">
      <c r="O902" s="236"/>
      <c r="P902" s="311"/>
    </row>
    <row r="903" spans="15:16">
      <c r="O903" s="236"/>
      <c r="P903" s="311"/>
    </row>
    <row r="904" spans="15:16">
      <c r="O904" s="236"/>
      <c r="P904" s="311"/>
    </row>
    <row r="905" spans="15:16">
      <c r="O905" s="236"/>
      <c r="P905" s="311"/>
    </row>
    <row r="906" spans="15:16">
      <c r="O906" s="236"/>
      <c r="P906" s="311"/>
    </row>
    <row r="907" spans="15:16">
      <c r="O907" s="236"/>
      <c r="P907" s="311"/>
    </row>
    <row r="908" spans="15:16">
      <c r="O908" s="236"/>
      <c r="P908" s="311"/>
    </row>
    <row r="909" spans="15:16">
      <c r="O909" s="236"/>
      <c r="P909" s="311"/>
    </row>
    <row r="910" spans="15:16">
      <c r="O910" s="236"/>
      <c r="P910" s="311"/>
    </row>
    <row r="911" spans="15:16">
      <c r="O911" s="236"/>
      <c r="P911" s="311"/>
    </row>
    <row r="912" spans="15:16">
      <c r="O912" s="236"/>
      <c r="P912" s="311"/>
    </row>
    <row r="913" spans="15:16">
      <c r="O913" s="236"/>
      <c r="P913" s="311"/>
    </row>
    <row r="914" spans="15:16">
      <c r="O914" s="236"/>
      <c r="P914" s="311"/>
    </row>
    <row r="915" spans="15:16">
      <c r="O915" s="236"/>
      <c r="P915" s="311"/>
    </row>
    <row r="916" spans="15:16">
      <c r="O916" s="236"/>
      <c r="P916" s="311"/>
    </row>
    <row r="917" spans="15:16">
      <c r="O917" s="236"/>
      <c r="P917" s="311"/>
    </row>
    <row r="918" spans="15:16">
      <c r="O918" s="236"/>
      <c r="P918" s="311"/>
    </row>
    <row r="919" spans="15:16">
      <c r="O919" s="236"/>
      <c r="P919" s="311"/>
    </row>
    <row r="920" spans="15:16">
      <c r="O920" s="236"/>
      <c r="P920" s="311"/>
    </row>
    <row r="921" spans="15:16">
      <c r="O921" s="236"/>
      <c r="P921" s="311"/>
    </row>
    <row r="922" spans="15:16">
      <c r="O922" s="236"/>
      <c r="P922" s="311"/>
    </row>
    <row r="923" spans="15:16">
      <c r="O923" s="236"/>
      <c r="P923" s="311"/>
    </row>
    <row r="924" spans="15:16">
      <c r="O924" s="236"/>
      <c r="P924" s="311"/>
    </row>
    <row r="925" spans="15:16">
      <c r="O925" s="236"/>
      <c r="P925" s="311"/>
    </row>
    <row r="926" spans="15:16">
      <c r="O926" s="236"/>
      <c r="P926" s="311"/>
    </row>
    <row r="927" spans="15:16">
      <c r="O927" s="236"/>
      <c r="P927" s="311"/>
    </row>
    <row r="928" spans="15:16">
      <c r="O928" s="236"/>
      <c r="P928" s="311"/>
    </row>
    <row r="929" spans="15:16">
      <c r="O929" s="236"/>
      <c r="P929" s="311"/>
    </row>
    <row r="930" spans="15:16">
      <c r="O930" s="236"/>
      <c r="P930" s="311"/>
    </row>
    <row r="931" spans="15:16">
      <c r="O931" s="236"/>
      <c r="P931" s="311"/>
    </row>
    <row r="932" spans="15:16">
      <c r="O932" s="236"/>
      <c r="P932" s="311"/>
    </row>
    <row r="933" spans="15:16">
      <c r="O933" s="236"/>
      <c r="P933" s="311"/>
    </row>
    <row r="934" spans="15:16">
      <c r="O934" s="236"/>
      <c r="P934" s="311"/>
    </row>
    <row r="935" spans="15:16">
      <c r="O935" s="236"/>
      <c r="P935" s="311"/>
    </row>
    <row r="936" spans="15:16">
      <c r="O936" s="236"/>
      <c r="P936" s="311"/>
    </row>
    <row r="937" spans="15:16">
      <c r="O937" s="236"/>
      <c r="P937" s="311"/>
    </row>
    <row r="938" spans="15:16">
      <c r="O938" s="236"/>
      <c r="P938" s="311"/>
    </row>
    <row r="939" spans="15:16">
      <c r="O939" s="236"/>
      <c r="P939" s="311"/>
    </row>
    <row r="940" spans="15:16">
      <c r="O940" s="236"/>
      <c r="P940" s="311"/>
    </row>
    <row r="941" spans="15:16">
      <c r="O941" s="236"/>
      <c r="P941" s="311"/>
    </row>
    <row r="942" spans="15:16">
      <c r="O942" s="236"/>
      <c r="P942" s="311"/>
    </row>
    <row r="943" spans="15:16">
      <c r="O943" s="236"/>
      <c r="P943" s="311"/>
    </row>
    <row r="944" spans="15:16">
      <c r="O944" s="236"/>
      <c r="P944" s="311"/>
    </row>
    <row r="945" spans="15:16">
      <c r="O945" s="236"/>
      <c r="P945" s="311"/>
    </row>
    <row r="946" spans="15:16">
      <c r="O946" s="236"/>
      <c r="P946" s="311"/>
    </row>
    <row r="947" spans="15:16">
      <c r="O947" s="236"/>
      <c r="P947" s="311"/>
    </row>
    <row r="948" spans="15:16">
      <c r="O948" s="236"/>
      <c r="P948" s="311"/>
    </row>
    <row r="949" spans="15:16">
      <c r="O949" s="236"/>
      <c r="P949" s="311"/>
    </row>
    <row r="950" spans="15:16">
      <c r="O950" s="236"/>
      <c r="P950" s="311"/>
    </row>
    <row r="951" spans="15:16">
      <c r="O951" s="236"/>
      <c r="P951" s="311"/>
    </row>
    <row r="952" spans="15:16">
      <c r="O952" s="236"/>
      <c r="P952" s="311"/>
    </row>
    <row r="953" spans="15:16">
      <c r="O953" s="236"/>
      <c r="P953" s="311"/>
    </row>
    <row r="954" spans="15:16">
      <c r="O954" s="236"/>
      <c r="P954" s="311"/>
    </row>
    <row r="955" spans="15:16">
      <c r="O955" s="236"/>
      <c r="P955" s="311"/>
    </row>
    <row r="956" spans="15:16">
      <c r="O956" s="236"/>
      <c r="P956" s="311"/>
    </row>
    <row r="957" spans="15:16">
      <c r="O957" s="236"/>
      <c r="P957" s="311"/>
    </row>
    <row r="958" spans="15:16">
      <c r="O958" s="236"/>
      <c r="P958" s="311"/>
    </row>
    <row r="959" spans="15:16">
      <c r="O959" s="236"/>
      <c r="P959" s="311"/>
    </row>
    <row r="960" spans="15:16">
      <c r="O960" s="236"/>
      <c r="P960" s="311"/>
    </row>
    <row r="961" spans="15:16">
      <c r="O961" s="236"/>
      <c r="P961" s="311"/>
    </row>
    <row r="962" spans="15:16">
      <c r="O962" s="236"/>
      <c r="P962" s="311"/>
    </row>
    <row r="963" spans="15:16">
      <c r="O963" s="236"/>
      <c r="P963" s="311"/>
    </row>
    <row r="964" spans="15:16">
      <c r="O964" s="236"/>
      <c r="P964" s="311"/>
    </row>
    <row r="965" spans="15:16">
      <c r="O965" s="236"/>
      <c r="P965" s="311"/>
    </row>
    <row r="966" spans="15:16">
      <c r="O966" s="236"/>
      <c r="P966" s="311"/>
    </row>
    <row r="967" spans="15:16">
      <c r="O967" s="236"/>
      <c r="P967" s="311"/>
    </row>
    <row r="968" spans="15:16">
      <c r="O968" s="236"/>
      <c r="P968" s="311"/>
    </row>
    <row r="969" spans="15:16">
      <c r="O969" s="236"/>
      <c r="P969" s="311"/>
    </row>
    <row r="970" spans="15:16">
      <c r="O970" s="236"/>
      <c r="P970" s="311"/>
    </row>
    <row r="971" spans="15:16">
      <c r="O971" s="236"/>
      <c r="P971" s="311"/>
    </row>
    <row r="972" spans="15:16">
      <c r="O972" s="236"/>
      <c r="P972" s="311"/>
    </row>
    <row r="973" spans="15:16">
      <c r="O973" s="236"/>
      <c r="P973" s="311"/>
    </row>
    <row r="974" spans="15:16">
      <c r="O974" s="236"/>
      <c r="P974" s="311"/>
    </row>
    <row r="975" spans="15:16">
      <c r="O975" s="236"/>
      <c r="P975" s="311"/>
    </row>
    <row r="976" spans="15:16">
      <c r="O976" s="236"/>
      <c r="P976" s="311"/>
    </row>
    <row r="977" spans="15:16">
      <c r="O977" s="236"/>
      <c r="P977" s="311"/>
    </row>
    <row r="978" spans="15:16">
      <c r="O978" s="236"/>
      <c r="P978" s="311"/>
    </row>
    <row r="979" spans="15:16">
      <c r="O979" s="236"/>
      <c r="P979" s="311"/>
    </row>
    <row r="980" spans="15:16">
      <c r="O980" s="236"/>
      <c r="P980" s="311"/>
    </row>
    <row r="981" spans="15:16">
      <c r="O981" s="236"/>
      <c r="P981" s="311"/>
    </row>
    <row r="982" spans="15:16">
      <c r="O982" s="236"/>
      <c r="P982" s="311"/>
    </row>
    <row r="983" spans="15:16">
      <c r="O983" s="236"/>
      <c r="P983" s="311"/>
    </row>
    <row r="984" spans="15:16">
      <c r="O984" s="236"/>
      <c r="P984" s="311"/>
    </row>
    <row r="985" spans="15:16">
      <c r="O985" s="236"/>
      <c r="P985" s="311"/>
    </row>
    <row r="986" spans="15:16">
      <c r="O986" s="236"/>
      <c r="P986" s="311"/>
    </row>
    <row r="987" spans="15:16">
      <c r="O987" s="236"/>
      <c r="P987" s="311"/>
    </row>
    <row r="988" spans="15:16">
      <c r="O988" s="236"/>
      <c r="P988" s="311"/>
    </row>
    <row r="989" spans="15:16">
      <c r="O989" s="236"/>
      <c r="P989" s="311"/>
    </row>
    <row r="990" spans="15:16">
      <c r="O990" s="236"/>
      <c r="P990" s="311"/>
    </row>
    <row r="991" spans="15:16">
      <c r="O991" s="236"/>
      <c r="P991" s="311"/>
    </row>
    <row r="992" spans="15:16">
      <c r="O992" s="236"/>
      <c r="P992" s="311"/>
    </row>
    <row r="993" spans="15:16">
      <c r="O993" s="236"/>
      <c r="P993" s="311"/>
    </row>
    <row r="994" spans="15:16">
      <c r="O994" s="236"/>
      <c r="P994" s="311"/>
    </row>
    <row r="995" spans="15:16">
      <c r="O995" s="236"/>
      <c r="P995" s="311"/>
    </row>
    <row r="996" spans="15:16">
      <c r="O996" s="236"/>
      <c r="P996" s="311"/>
    </row>
    <row r="997" spans="15:16">
      <c r="O997" s="236"/>
      <c r="P997" s="311"/>
    </row>
    <row r="998" spans="15:16">
      <c r="O998" s="236"/>
      <c r="P998" s="311"/>
    </row>
    <row r="999" spans="15:16">
      <c r="O999" s="236"/>
      <c r="P999" s="311"/>
    </row>
    <row r="1000" spans="15:16">
      <c r="O1000" s="236"/>
      <c r="P1000" s="311"/>
    </row>
    <row r="1001" spans="15:16">
      <c r="O1001" s="236"/>
      <c r="P1001" s="311"/>
    </row>
    <row r="1002" spans="15:16">
      <c r="O1002" s="236"/>
      <c r="P1002" s="311"/>
    </row>
    <row r="1003" spans="15:16">
      <c r="O1003" s="236"/>
      <c r="P1003" s="311"/>
    </row>
    <row r="1004" spans="15:16">
      <c r="O1004" s="236"/>
      <c r="P1004" s="311"/>
    </row>
    <row r="1005" spans="15:16">
      <c r="O1005" s="236"/>
      <c r="P1005" s="311"/>
    </row>
    <row r="1006" spans="15:16">
      <c r="O1006" s="236"/>
      <c r="P1006" s="311"/>
    </row>
    <row r="1007" spans="15:16">
      <c r="O1007" s="236"/>
      <c r="P1007" s="311"/>
    </row>
    <row r="1008" spans="15:16">
      <c r="O1008" s="236"/>
      <c r="P1008" s="311"/>
    </row>
    <row r="1009" spans="15:16">
      <c r="O1009" s="236"/>
      <c r="P1009" s="311"/>
    </row>
    <row r="1010" spans="15:16">
      <c r="O1010" s="236"/>
      <c r="P1010" s="311"/>
    </row>
    <row r="1011" spans="15:16">
      <c r="O1011" s="236"/>
      <c r="P1011" s="311"/>
    </row>
    <row r="1012" spans="15:16">
      <c r="O1012" s="236"/>
      <c r="P1012" s="311"/>
    </row>
    <row r="1013" spans="15:16">
      <c r="O1013" s="236"/>
      <c r="P1013" s="311"/>
    </row>
    <row r="1014" spans="15:16">
      <c r="O1014" s="236"/>
      <c r="P1014" s="311"/>
    </row>
    <row r="1015" spans="15:16">
      <c r="O1015" s="236"/>
      <c r="P1015" s="311"/>
    </row>
    <row r="1016" spans="15:16">
      <c r="O1016" s="236"/>
      <c r="P1016" s="311"/>
    </row>
    <row r="1017" spans="15:16">
      <c r="O1017" s="236"/>
      <c r="P1017" s="311"/>
    </row>
    <row r="1018" spans="15:16">
      <c r="O1018" s="236"/>
      <c r="P1018" s="311"/>
    </row>
    <row r="1019" spans="15:16">
      <c r="O1019" s="236"/>
      <c r="P1019" s="311"/>
    </row>
    <row r="1020" spans="15:16">
      <c r="O1020" s="236"/>
      <c r="P1020" s="311"/>
    </row>
    <row r="1021" spans="15:16">
      <c r="O1021" s="236"/>
      <c r="P1021" s="311"/>
    </row>
    <row r="1022" spans="15:16">
      <c r="O1022" s="236"/>
      <c r="P1022" s="311"/>
    </row>
    <row r="1023" spans="15:16">
      <c r="O1023" s="236"/>
      <c r="P1023" s="311"/>
    </row>
    <row r="1024" spans="15:16">
      <c r="O1024" s="236"/>
      <c r="P1024" s="311"/>
    </row>
    <row r="1025" spans="15:16">
      <c r="O1025" s="236"/>
      <c r="P1025" s="311"/>
    </row>
    <row r="1026" spans="15:16">
      <c r="O1026" s="236"/>
      <c r="P1026" s="311"/>
    </row>
    <row r="1027" spans="15:16">
      <c r="O1027" s="236"/>
      <c r="P1027" s="311"/>
    </row>
    <row r="1028" spans="15:16">
      <c r="O1028" s="236"/>
      <c r="P1028" s="311"/>
    </row>
    <row r="1029" spans="15:16">
      <c r="O1029" s="236"/>
      <c r="P1029" s="311"/>
    </row>
    <row r="1030" spans="15:16">
      <c r="O1030" s="236"/>
      <c r="P1030" s="311"/>
    </row>
    <row r="1031" spans="15:16">
      <c r="O1031" s="236"/>
      <c r="P1031" s="311"/>
    </row>
    <row r="1032" spans="15:16">
      <c r="O1032" s="236"/>
      <c r="P1032" s="311"/>
    </row>
    <row r="1033" spans="15:16">
      <c r="O1033" s="236"/>
      <c r="P1033" s="311"/>
    </row>
    <row r="1034" spans="15:16">
      <c r="O1034" s="236"/>
      <c r="P1034" s="311"/>
    </row>
    <row r="1035" spans="15:16">
      <c r="O1035" s="236"/>
      <c r="P1035" s="311"/>
    </row>
    <row r="1036" spans="15:16">
      <c r="O1036" s="236"/>
      <c r="P1036" s="311"/>
    </row>
    <row r="1037" spans="15:16">
      <c r="O1037" s="236"/>
      <c r="P1037" s="311"/>
    </row>
    <row r="1038" spans="15:16">
      <c r="O1038" s="236"/>
      <c r="P1038" s="311"/>
    </row>
    <row r="1039" spans="15:16">
      <c r="O1039" s="236"/>
      <c r="P1039" s="311"/>
    </row>
    <row r="1040" spans="15:16">
      <c r="O1040" s="236"/>
      <c r="P1040" s="311"/>
    </row>
    <row r="1041" spans="15:16">
      <c r="O1041" s="236"/>
      <c r="P1041" s="311"/>
    </row>
    <row r="1042" spans="15:16">
      <c r="O1042" s="236"/>
      <c r="P1042" s="311"/>
    </row>
    <row r="1043" spans="15:16">
      <c r="O1043" s="236"/>
      <c r="P1043" s="311"/>
    </row>
    <row r="1044" spans="15:16">
      <c r="O1044" s="236"/>
      <c r="P1044" s="311"/>
    </row>
    <row r="1045" spans="15:16">
      <c r="O1045" s="236"/>
      <c r="P1045" s="311"/>
    </row>
    <row r="1046" spans="15:16">
      <c r="O1046" s="236"/>
      <c r="P1046" s="311"/>
    </row>
    <row r="1047" spans="15:16">
      <c r="O1047" s="236"/>
      <c r="P1047" s="311"/>
    </row>
    <row r="1048" spans="15:16">
      <c r="O1048" s="236"/>
      <c r="P1048" s="311"/>
    </row>
    <row r="1049" spans="15:16">
      <c r="O1049" s="236"/>
      <c r="P1049" s="311"/>
    </row>
    <row r="1050" spans="15:16">
      <c r="O1050" s="236"/>
      <c r="P1050" s="311"/>
    </row>
    <row r="1051" spans="15:16">
      <c r="O1051" s="236"/>
      <c r="P1051" s="311"/>
    </row>
    <row r="1052" spans="15:16">
      <c r="O1052" s="236"/>
      <c r="P1052" s="311"/>
    </row>
    <row r="1053" spans="15:16">
      <c r="O1053" s="236"/>
      <c r="P1053" s="311"/>
    </row>
    <row r="1054" spans="15:16">
      <c r="O1054" s="236"/>
      <c r="P1054" s="311"/>
    </row>
    <row r="1055" spans="15:16">
      <c r="O1055" s="236"/>
      <c r="P1055" s="311"/>
    </row>
    <row r="1056" spans="15:16">
      <c r="O1056" s="236"/>
      <c r="P1056" s="311"/>
    </row>
    <row r="1057" spans="15:16">
      <c r="O1057" s="236"/>
      <c r="P1057" s="311"/>
    </row>
    <row r="1058" spans="15:16">
      <c r="O1058" s="236"/>
      <c r="P1058" s="311"/>
    </row>
    <row r="1059" spans="15:16">
      <c r="O1059" s="236"/>
      <c r="P1059" s="311"/>
    </row>
    <row r="1060" spans="15:16">
      <c r="O1060" s="236"/>
      <c r="P1060" s="311"/>
    </row>
    <row r="1061" spans="15:16">
      <c r="O1061" s="236"/>
      <c r="P1061" s="311"/>
    </row>
    <row r="1062" spans="15:16">
      <c r="O1062" s="236"/>
      <c r="P1062" s="311"/>
    </row>
    <row r="1063" spans="15:16">
      <c r="O1063" s="236"/>
      <c r="P1063" s="311"/>
    </row>
    <row r="1064" spans="15:16">
      <c r="O1064" s="236"/>
      <c r="P1064" s="311"/>
    </row>
    <row r="1065" spans="15:16">
      <c r="O1065" s="236"/>
      <c r="P1065" s="311"/>
    </row>
    <row r="1066" spans="15:16">
      <c r="O1066" s="236"/>
      <c r="P1066" s="311"/>
    </row>
    <row r="1067" spans="15:16">
      <c r="O1067" s="236"/>
      <c r="P1067" s="311"/>
    </row>
    <row r="1068" spans="15:16">
      <c r="O1068" s="236"/>
      <c r="P1068" s="311"/>
    </row>
    <row r="1069" spans="15:16">
      <c r="O1069" s="236"/>
      <c r="P1069" s="311"/>
    </row>
    <row r="1070" spans="15:16">
      <c r="O1070" s="236"/>
      <c r="P1070" s="311"/>
    </row>
    <row r="1071" spans="15:16">
      <c r="O1071" s="236"/>
      <c r="P1071" s="311"/>
    </row>
    <row r="1072" spans="15:16">
      <c r="O1072" s="236"/>
      <c r="P1072" s="311"/>
    </row>
    <row r="1073" spans="15:16">
      <c r="O1073" s="236"/>
      <c r="P1073" s="311"/>
    </row>
    <row r="1074" spans="15:16">
      <c r="O1074" s="236"/>
      <c r="P1074" s="311"/>
    </row>
    <row r="1075" spans="15:16">
      <c r="O1075" s="236"/>
      <c r="P1075" s="311"/>
    </row>
    <row r="1076" spans="15:16">
      <c r="O1076" s="236"/>
      <c r="P1076" s="311"/>
    </row>
    <row r="1077" spans="15:16">
      <c r="O1077" s="236"/>
      <c r="P1077" s="311"/>
    </row>
    <row r="1078" spans="15:16">
      <c r="O1078" s="236"/>
      <c r="P1078" s="311"/>
    </row>
    <row r="1079" spans="15:16">
      <c r="O1079" s="236"/>
      <c r="P1079" s="311"/>
    </row>
    <row r="1080" spans="15:16">
      <c r="O1080" s="236"/>
      <c r="P1080" s="311"/>
    </row>
    <row r="1081" spans="15:16">
      <c r="O1081" s="236"/>
      <c r="P1081" s="311"/>
    </row>
    <row r="1082" spans="15:16">
      <c r="O1082" s="236"/>
      <c r="P1082" s="311"/>
    </row>
    <row r="1083" spans="15:16">
      <c r="O1083" s="236"/>
      <c r="P1083" s="311"/>
    </row>
    <row r="1084" spans="15:16">
      <c r="O1084" s="236"/>
      <c r="P1084" s="311"/>
    </row>
    <row r="1085" spans="15:16">
      <c r="O1085" s="236"/>
      <c r="P1085" s="311"/>
    </row>
    <row r="1086" spans="15:16">
      <c r="O1086" s="236"/>
      <c r="P1086" s="311"/>
    </row>
    <row r="1087" spans="15:16">
      <c r="O1087" s="236"/>
      <c r="P1087" s="311"/>
    </row>
    <row r="1088" spans="15:16">
      <c r="O1088" s="236"/>
      <c r="P1088" s="311"/>
    </row>
    <row r="1089" spans="15:16">
      <c r="O1089" s="236"/>
      <c r="P1089" s="311"/>
    </row>
    <row r="1090" spans="15:16">
      <c r="O1090" s="236"/>
      <c r="P1090" s="311"/>
    </row>
    <row r="1091" spans="15:16">
      <c r="O1091" s="236"/>
      <c r="P1091" s="311"/>
    </row>
    <row r="1092" spans="15:16">
      <c r="O1092" s="236"/>
      <c r="P1092" s="311"/>
    </row>
    <row r="1093" spans="15:16">
      <c r="O1093" s="236"/>
      <c r="P1093" s="311"/>
    </row>
    <row r="1094" spans="15:16">
      <c r="O1094" s="236"/>
      <c r="P1094" s="311"/>
    </row>
    <row r="1095" spans="15:16">
      <c r="O1095" s="236"/>
      <c r="P1095" s="311"/>
    </row>
    <row r="1096" spans="15:16">
      <c r="O1096" s="236"/>
      <c r="P1096" s="311"/>
    </row>
    <row r="1097" spans="15:16">
      <c r="O1097" s="236"/>
      <c r="P1097" s="311"/>
    </row>
    <row r="1098" spans="15:16">
      <c r="O1098" s="236"/>
      <c r="P1098" s="311"/>
    </row>
    <row r="1099" spans="15:16">
      <c r="O1099" s="236"/>
      <c r="P1099" s="311"/>
    </row>
    <row r="1100" spans="15:16">
      <c r="O1100" s="236"/>
      <c r="P1100" s="311"/>
    </row>
    <row r="1101" spans="15:16">
      <c r="O1101" s="236"/>
      <c r="P1101" s="311"/>
    </row>
    <row r="1102" spans="15:16">
      <c r="O1102" s="236"/>
      <c r="P1102" s="311"/>
    </row>
    <row r="1103" spans="15:16">
      <c r="O1103" s="236"/>
      <c r="P1103" s="311"/>
    </row>
    <row r="1104" spans="15:16">
      <c r="O1104" s="236"/>
      <c r="P1104" s="311"/>
    </row>
    <row r="1105" spans="15:16">
      <c r="O1105" s="236"/>
      <c r="P1105" s="311"/>
    </row>
    <row r="1106" spans="15:16">
      <c r="O1106" s="236"/>
      <c r="P1106" s="311"/>
    </row>
    <row r="1107" spans="15:16">
      <c r="O1107" s="236"/>
      <c r="P1107" s="311"/>
    </row>
    <row r="1108" spans="15:16">
      <c r="O1108" s="236"/>
      <c r="P1108" s="311"/>
    </row>
    <row r="1109" spans="15:16">
      <c r="O1109" s="236"/>
      <c r="P1109" s="311"/>
    </row>
    <row r="1110" spans="15:16">
      <c r="O1110" s="236"/>
      <c r="P1110" s="311"/>
    </row>
    <row r="1111" spans="15:16">
      <c r="O1111" s="236"/>
      <c r="P1111" s="311"/>
    </row>
    <row r="1112" spans="15:16">
      <c r="O1112" s="236"/>
      <c r="P1112" s="311"/>
    </row>
    <row r="1113" spans="15:16">
      <c r="O1113" s="236"/>
      <c r="P1113" s="311"/>
    </row>
    <row r="1114" spans="15:16">
      <c r="O1114" s="236"/>
      <c r="P1114" s="311"/>
    </row>
    <row r="1115" spans="15:16">
      <c r="O1115" s="236"/>
      <c r="P1115" s="311"/>
    </row>
    <row r="1116" spans="15:16">
      <c r="O1116" s="236"/>
      <c r="P1116" s="311"/>
    </row>
    <row r="1117" spans="15:16">
      <c r="O1117" s="236"/>
      <c r="P1117" s="311"/>
    </row>
    <row r="1118" spans="15:16">
      <c r="O1118" s="236"/>
      <c r="P1118" s="311"/>
    </row>
    <row r="1119" spans="15:16">
      <c r="O1119" s="236"/>
      <c r="P1119" s="311"/>
    </row>
    <row r="1120" spans="15:16">
      <c r="O1120" s="236"/>
      <c r="P1120" s="311"/>
    </row>
    <row r="1121" spans="15:16">
      <c r="O1121" s="236"/>
      <c r="P1121" s="311"/>
    </row>
    <row r="1122" spans="15:16">
      <c r="O1122" s="236"/>
      <c r="P1122" s="311"/>
    </row>
    <row r="1123" spans="15:16">
      <c r="O1123" s="236"/>
      <c r="P1123" s="311"/>
    </row>
    <row r="1124" spans="15:16">
      <c r="O1124" s="236"/>
      <c r="P1124" s="311"/>
    </row>
    <row r="1125" spans="15:16">
      <c r="O1125" s="236"/>
      <c r="P1125" s="311"/>
    </row>
    <row r="1126" spans="15:16">
      <c r="O1126" s="236"/>
      <c r="P1126" s="311"/>
    </row>
    <row r="1127" spans="15:16">
      <c r="O1127" s="236"/>
      <c r="P1127" s="311"/>
    </row>
    <row r="1128" spans="15:16">
      <c r="O1128" s="236"/>
      <c r="P1128" s="311"/>
    </row>
    <row r="1129" spans="15:16">
      <c r="O1129" s="236"/>
      <c r="P1129" s="311"/>
    </row>
    <row r="1130" spans="15:16">
      <c r="O1130" s="236"/>
      <c r="P1130" s="311"/>
    </row>
    <row r="1131" spans="15:16">
      <c r="O1131" s="236"/>
      <c r="P1131" s="311"/>
    </row>
    <row r="1132" spans="15:16">
      <c r="O1132" s="236"/>
      <c r="P1132" s="311"/>
    </row>
    <row r="1133" spans="15:16">
      <c r="O1133" s="236"/>
      <c r="P1133" s="311"/>
    </row>
    <row r="1134" spans="15:16">
      <c r="O1134" s="236"/>
      <c r="P1134" s="311"/>
    </row>
    <row r="1135" spans="15:16">
      <c r="O1135" s="236"/>
      <c r="P1135" s="311"/>
    </row>
    <row r="1136" spans="15:16">
      <c r="O1136" s="236"/>
      <c r="P1136" s="311"/>
    </row>
    <row r="1137" spans="15:16">
      <c r="O1137" s="236"/>
      <c r="P1137" s="311"/>
    </row>
    <row r="1138" spans="15:16">
      <c r="O1138" s="236"/>
      <c r="P1138" s="311"/>
    </row>
    <row r="1139" spans="15:16">
      <c r="O1139" s="236"/>
      <c r="P1139" s="311"/>
    </row>
    <row r="1140" spans="15:16">
      <c r="O1140" s="236"/>
      <c r="P1140" s="311"/>
    </row>
    <row r="1141" spans="15:16">
      <c r="O1141" s="236"/>
      <c r="P1141" s="311"/>
    </row>
    <row r="1142" spans="15:16">
      <c r="O1142" s="236"/>
      <c r="P1142" s="311"/>
    </row>
    <row r="1143" spans="15:16">
      <c r="O1143" s="236"/>
      <c r="P1143" s="311"/>
    </row>
    <row r="1144" spans="15:16">
      <c r="O1144" s="236"/>
      <c r="P1144" s="311"/>
    </row>
    <row r="1145" spans="15:16">
      <c r="O1145" s="236"/>
      <c r="P1145" s="311"/>
    </row>
    <row r="1146" spans="15:16">
      <c r="O1146" s="236"/>
      <c r="P1146" s="311"/>
    </row>
    <row r="1147" spans="15:16">
      <c r="O1147" s="236"/>
      <c r="P1147" s="311"/>
    </row>
    <row r="1148" spans="15:16">
      <c r="O1148" s="236"/>
      <c r="P1148" s="311"/>
    </row>
    <row r="1149" spans="15:16">
      <c r="O1149" s="236"/>
      <c r="P1149" s="311"/>
    </row>
    <row r="1150" spans="15:16">
      <c r="O1150" s="236"/>
      <c r="P1150" s="311"/>
    </row>
    <row r="1151" spans="15:16">
      <c r="O1151" s="236"/>
      <c r="P1151" s="311"/>
    </row>
    <row r="1152" spans="15:16">
      <c r="O1152" s="236"/>
      <c r="P1152" s="311"/>
    </row>
    <row r="1153" spans="15:16">
      <c r="O1153" s="236"/>
      <c r="P1153" s="311"/>
    </row>
    <row r="1154" spans="15:16">
      <c r="O1154" s="236"/>
      <c r="P1154" s="311"/>
    </row>
    <row r="1155" spans="15:16">
      <c r="O1155" s="236"/>
      <c r="P1155" s="311"/>
    </row>
    <row r="1156" spans="15:16">
      <c r="O1156" s="236"/>
      <c r="P1156" s="311"/>
    </row>
    <row r="1157" spans="15:16">
      <c r="O1157" s="236"/>
      <c r="P1157" s="311"/>
    </row>
    <row r="1158" spans="15:16">
      <c r="O1158" s="236"/>
      <c r="P1158" s="311"/>
    </row>
    <row r="1159" spans="15:16">
      <c r="O1159" s="236"/>
      <c r="P1159" s="311"/>
    </row>
    <row r="1160" spans="15:16">
      <c r="O1160" s="236"/>
      <c r="P1160" s="311"/>
    </row>
    <row r="1161" spans="15:16">
      <c r="O1161" s="236"/>
      <c r="P1161" s="311"/>
    </row>
    <row r="1162" spans="15:16">
      <c r="O1162" s="236"/>
      <c r="P1162" s="311"/>
    </row>
    <row r="1163" spans="15:16">
      <c r="O1163" s="236"/>
      <c r="P1163" s="311"/>
    </row>
    <row r="1164" spans="15:16">
      <c r="O1164" s="236"/>
      <c r="P1164" s="311"/>
    </row>
    <row r="1165" spans="15:16">
      <c r="O1165" s="236"/>
      <c r="P1165" s="311"/>
    </row>
    <row r="1166" spans="15:16">
      <c r="O1166" s="236"/>
      <c r="P1166" s="311"/>
    </row>
    <row r="1167" spans="15:16">
      <c r="O1167" s="236"/>
      <c r="P1167" s="311"/>
    </row>
    <row r="1168" spans="15:16">
      <c r="O1168" s="236"/>
      <c r="P1168" s="311"/>
    </row>
    <row r="1169" spans="15:16">
      <c r="O1169" s="236"/>
      <c r="P1169" s="311"/>
    </row>
    <row r="1170" spans="15:16">
      <c r="O1170" s="236"/>
      <c r="P1170" s="311"/>
    </row>
    <row r="1171" spans="15:16">
      <c r="O1171" s="236"/>
      <c r="P1171" s="311"/>
    </row>
    <row r="1172" spans="15:16">
      <c r="O1172" s="236"/>
      <c r="P1172" s="311"/>
    </row>
    <row r="1173" spans="15:16">
      <c r="O1173" s="236"/>
      <c r="P1173" s="311"/>
    </row>
    <row r="1174" spans="15:16">
      <c r="O1174" s="236"/>
      <c r="P1174" s="311"/>
    </row>
    <row r="1175" spans="15:16">
      <c r="O1175" s="236"/>
      <c r="P1175" s="311"/>
    </row>
    <row r="1176" spans="15:16">
      <c r="O1176" s="236"/>
      <c r="P1176" s="311"/>
    </row>
    <row r="1177" spans="15:16">
      <c r="O1177" s="236"/>
      <c r="P1177" s="311"/>
    </row>
    <row r="1178" spans="15:16">
      <c r="O1178" s="236"/>
      <c r="P1178" s="311"/>
    </row>
    <row r="1179" spans="15:16">
      <c r="O1179" s="236"/>
      <c r="P1179" s="311"/>
    </row>
    <row r="1180" spans="15:16">
      <c r="O1180" s="236"/>
      <c r="P1180" s="311"/>
    </row>
    <row r="1181" spans="15:16">
      <c r="O1181" s="236"/>
      <c r="P1181" s="311"/>
    </row>
    <row r="1182" spans="15:16">
      <c r="O1182" s="236"/>
      <c r="P1182" s="311"/>
    </row>
    <row r="1183" spans="15:16">
      <c r="O1183" s="236"/>
      <c r="P1183" s="311"/>
    </row>
    <row r="1184" spans="15:16">
      <c r="O1184" s="236"/>
      <c r="P1184" s="311"/>
    </row>
    <row r="1185" spans="15:16">
      <c r="O1185" s="236"/>
      <c r="P1185" s="311"/>
    </row>
    <row r="1186" spans="15:16">
      <c r="O1186" s="236"/>
      <c r="P1186" s="311"/>
    </row>
    <row r="1187" spans="15:16">
      <c r="O1187" s="236"/>
      <c r="P1187" s="311"/>
    </row>
    <row r="1188" spans="15:16">
      <c r="O1188" s="236"/>
      <c r="P1188" s="311"/>
    </row>
    <row r="1189" spans="15:16">
      <c r="O1189" s="236"/>
      <c r="P1189" s="311"/>
    </row>
    <row r="1190" spans="15:16">
      <c r="O1190" s="236"/>
      <c r="P1190" s="311"/>
    </row>
    <row r="1191" spans="15:16">
      <c r="O1191" s="236"/>
      <c r="P1191" s="311"/>
    </row>
    <row r="1192" spans="15:16">
      <c r="O1192" s="236"/>
      <c r="P1192" s="311"/>
    </row>
    <row r="1193" spans="15:16">
      <c r="O1193" s="236"/>
      <c r="P1193" s="311"/>
    </row>
    <row r="1194" spans="15:16">
      <c r="O1194" s="236"/>
      <c r="P1194" s="311"/>
    </row>
    <row r="1195" spans="15:16">
      <c r="O1195" s="236"/>
      <c r="P1195" s="311"/>
    </row>
    <row r="1196" spans="15:16">
      <c r="O1196" s="236"/>
      <c r="P1196" s="311"/>
    </row>
    <row r="1197" spans="15:16">
      <c r="O1197" s="236"/>
      <c r="P1197" s="311"/>
    </row>
    <row r="1198" spans="15:16">
      <c r="O1198" s="236"/>
      <c r="P1198" s="311"/>
    </row>
    <row r="1199" spans="15:16">
      <c r="O1199" s="236"/>
      <c r="P1199" s="311"/>
    </row>
    <row r="1200" spans="15:16">
      <c r="O1200" s="236"/>
      <c r="P1200" s="311"/>
    </row>
    <row r="1201" spans="15:16">
      <c r="O1201" s="236"/>
      <c r="P1201" s="311"/>
    </row>
    <row r="1202" spans="15:16">
      <c r="O1202" s="236"/>
      <c r="P1202" s="311"/>
    </row>
    <row r="1203" spans="15:16">
      <c r="O1203" s="236"/>
      <c r="P1203" s="311"/>
    </row>
    <row r="1204" spans="15:16">
      <c r="O1204" s="236"/>
      <c r="P1204" s="311"/>
    </row>
    <row r="1205" spans="15:16">
      <c r="O1205" s="236"/>
      <c r="P1205" s="311"/>
    </row>
    <row r="1206" spans="15:16">
      <c r="O1206" s="236"/>
      <c r="P1206" s="311"/>
    </row>
    <row r="1207" spans="15:16">
      <c r="O1207" s="236"/>
      <c r="P1207" s="311"/>
    </row>
    <row r="1208" spans="15:16">
      <c r="O1208" s="236"/>
      <c r="P1208" s="311"/>
    </row>
    <row r="1209" spans="15:16">
      <c r="O1209" s="236"/>
      <c r="P1209" s="311"/>
    </row>
    <row r="1210" spans="15:16">
      <c r="O1210" s="236"/>
      <c r="P1210" s="311"/>
    </row>
    <row r="1211" spans="15:16">
      <c r="O1211" s="236"/>
      <c r="P1211" s="311"/>
    </row>
    <row r="1212" spans="15:16">
      <c r="O1212" s="236"/>
      <c r="P1212" s="311"/>
    </row>
    <row r="1213" spans="15:16">
      <c r="O1213" s="236"/>
      <c r="P1213" s="311"/>
    </row>
    <row r="1214" spans="15:16">
      <c r="O1214" s="236"/>
      <c r="P1214" s="311"/>
    </row>
    <row r="1215" spans="15:16">
      <c r="O1215" s="236"/>
      <c r="P1215" s="311"/>
    </row>
    <row r="1216" spans="15:16">
      <c r="O1216" s="236"/>
      <c r="P1216" s="311"/>
    </row>
    <row r="1217" spans="15:16">
      <c r="O1217" s="236"/>
      <c r="P1217" s="311"/>
    </row>
    <row r="1218" spans="15:16">
      <c r="O1218" s="236"/>
      <c r="P1218" s="311"/>
    </row>
    <row r="1219" spans="15:16">
      <c r="O1219" s="236"/>
      <c r="P1219" s="311"/>
    </row>
    <row r="1220" spans="15:16">
      <c r="O1220" s="236"/>
      <c r="P1220" s="311"/>
    </row>
    <row r="1221" spans="15:16">
      <c r="O1221" s="236"/>
      <c r="P1221" s="311"/>
    </row>
    <row r="1222" spans="15:16">
      <c r="O1222" s="236"/>
      <c r="P1222" s="311"/>
    </row>
    <row r="1223" spans="15:16">
      <c r="O1223" s="236"/>
      <c r="P1223" s="311"/>
    </row>
    <row r="1224" spans="15:16">
      <c r="O1224" s="236"/>
      <c r="P1224" s="311"/>
    </row>
    <row r="1225" spans="15:16">
      <c r="O1225" s="236"/>
      <c r="P1225" s="311"/>
    </row>
    <row r="1226" spans="15:16">
      <c r="O1226" s="236"/>
      <c r="P1226" s="311"/>
    </row>
    <row r="1227" spans="15:16">
      <c r="O1227" s="236"/>
      <c r="P1227" s="311"/>
    </row>
    <row r="1228" spans="15:16">
      <c r="O1228" s="236"/>
      <c r="P1228" s="311"/>
    </row>
    <row r="1229" spans="15:16">
      <c r="O1229" s="236"/>
      <c r="P1229" s="311"/>
    </row>
    <row r="1230" spans="15:16">
      <c r="O1230" s="236"/>
      <c r="P1230" s="311"/>
    </row>
    <row r="1231" spans="15:16">
      <c r="O1231" s="236"/>
      <c r="P1231" s="311"/>
    </row>
    <row r="1232" spans="15:16">
      <c r="O1232" s="236"/>
      <c r="P1232" s="311"/>
    </row>
    <row r="1233" spans="15:16">
      <c r="O1233" s="236"/>
      <c r="P1233" s="311"/>
    </row>
    <row r="1234" spans="15:16">
      <c r="O1234" s="236"/>
      <c r="P1234" s="311"/>
    </row>
    <row r="1235" spans="15:16">
      <c r="O1235" s="236"/>
      <c r="P1235" s="311"/>
    </row>
    <row r="1236" spans="15:16">
      <c r="O1236" s="236"/>
      <c r="P1236" s="311"/>
    </row>
    <row r="1237" spans="15:16">
      <c r="O1237" s="236"/>
      <c r="P1237" s="311"/>
    </row>
    <row r="1238" spans="15:16">
      <c r="O1238" s="236"/>
      <c r="P1238" s="311"/>
    </row>
    <row r="1239" spans="15:16">
      <c r="O1239" s="236"/>
      <c r="P1239" s="311"/>
    </row>
    <row r="1240" spans="15:16">
      <c r="O1240" s="236"/>
      <c r="P1240" s="311"/>
    </row>
    <row r="1241" spans="15:16">
      <c r="O1241" s="236"/>
      <c r="P1241" s="311"/>
    </row>
    <row r="1242" spans="15:16">
      <c r="O1242" s="236"/>
      <c r="P1242" s="311"/>
    </row>
    <row r="1243" spans="15:16">
      <c r="O1243" s="236"/>
      <c r="P1243" s="311"/>
    </row>
    <row r="1244" spans="15:16">
      <c r="O1244" s="236"/>
      <c r="P1244" s="311"/>
    </row>
    <row r="1245" spans="15:16">
      <c r="O1245" s="236"/>
      <c r="P1245" s="311"/>
    </row>
    <row r="1246" spans="15:16">
      <c r="O1246" s="236"/>
      <c r="P1246" s="311"/>
    </row>
    <row r="1247" spans="15:16">
      <c r="O1247" s="236"/>
      <c r="P1247" s="311"/>
    </row>
    <row r="1248" spans="15:16">
      <c r="O1248" s="236"/>
      <c r="P1248" s="311"/>
    </row>
    <row r="1249" spans="15:16">
      <c r="O1249" s="236"/>
      <c r="P1249" s="311"/>
    </row>
    <row r="1250" spans="15:16">
      <c r="O1250" s="236"/>
      <c r="P1250" s="311"/>
    </row>
    <row r="1251" spans="15:16">
      <c r="O1251" s="236"/>
      <c r="P1251" s="311"/>
    </row>
    <row r="1252" spans="15:16">
      <c r="O1252" s="236"/>
      <c r="P1252" s="311"/>
    </row>
    <row r="1253" spans="15:16">
      <c r="O1253" s="236"/>
      <c r="P1253" s="311"/>
    </row>
    <row r="1254" spans="15:16">
      <c r="O1254" s="236"/>
      <c r="P1254" s="311"/>
    </row>
    <row r="1255" spans="15:16">
      <c r="O1255" s="236"/>
      <c r="P1255" s="311"/>
    </row>
    <row r="1256" spans="15:16">
      <c r="O1256" s="236"/>
      <c r="P1256" s="311"/>
    </row>
    <row r="1257" spans="15:16">
      <c r="O1257" s="236"/>
      <c r="P1257" s="311"/>
    </row>
    <row r="1258" spans="15:16">
      <c r="O1258" s="236"/>
      <c r="P1258" s="311"/>
    </row>
    <row r="1259" spans="15:16">
      <c r="O1259" s="236"/>
      <c r="P1259" s="311"/>
    </row>
    <row r="1260" spans="15:16">
      <c r="O1260" s="236"/>
      <c r="P1260" s="311"/>
    </row>
    <row r="1261" spans="15:16">
      <c r="O1261" s="236"/>
      <c r="P1261" s="311"/>
    </row>
    <row r="1262" spans="15:16">
      <c r="O1262" s="236"/>
      <c r="P1262" s="311"/>
    </row>
    <row r="1263" spans="15:16">
      <c r="O1263" s="236"/>
      <c r="P1263" s="311"/>
    </row>
    <row r="1264" spans="15:16">
      <c r="O1264" s="236"/>
      <c r="P1264" s="311"/>
    </row>
    <row r="1265" spans="15:16">
      <c r="O1265" s="236"/>
      <c r="P1265" s="311"/>
    </row>
    <row r="1266" spans="15:16">
      <c r="O1266" s="236"/>
      <c r="P1266" s="311"/>
    </row>
    <row r="1267" spans="15:16">
      <c r="O1267" s="236"/>
      <c r="P1267" s="311"/>
    </row>
    <row r="1268" spans="15:16">
      <c r="O1268" s="236"/>
      <c r="P1268" s="311"/>
    </row>
    <row r="1269" spans="15:16">
      <c r="O1269" s="236"/>
      <c r="P1269" s="311"/>
    </row>
    <row r="1270" spans="15:16">
      <c r="O1270" s="236"/>
      <c r="P1270" s="311"/>
    </row>
    <row r="1271" spans="15:16">
      <c r="O1271" s="236"/>
      <c r="P1271" s="311"/>
    </row>
    <row r="1272" spans="15:16">
      <c r="O1272" s="236"/>
      <c r="P1272" s="311"/>
    </row>
    <row r="1273" spans="15:16">
      <c r="O1273" s="236"/>
      <c r="P1273" s="311"/>
    </row>
    <row r="1274" spans="15:16">
      <c r="O1274" s="236"/>
      <c r="P1274" s="311"/>
    </row>
    <row r="1275" spans="15:16">
      <c r="O1275" s="236"/>
      <c r="P1275" s="311"/>
    </row>
    <row r="1276" spans="15:16">
      <c r="O1276" s="236"/>
      <c r="P1276" s="311"/>
    </row>
    <row r="1277" spans="15:16">
      <c r="O1277" s="236"/>
      <c r="P1277" s="311"/>
    </row>
    <row r="1278" spans="15:16">
      <c r="O1278" s="236"/>
      <c r="P1278" s="311"/>
    </row>
    <row r="1279" spans="15:16">
      <c r="O1279" s="236"/>
      <c r="P1279" s="311"/>
    </row>
    <row r="1280" spans="15:16">
      <c r="O1280" s="236"/>
      <c r="P1280" s="311"/>
    </row>
    <row r="1281" spans="15:16">
      <c r="O1281" s="236"/>
      <c r="P1281" s="311"/>
    </row>
    <row r="1282" spans="15:16">
      <c r="O1282" s="236"/>
      <c r="P1282" s="311"/>
    </row>
    <row r="1283" spans="15:16">
      <c r="O1283" s="236"/>
      <c r="P1283" s="311"/>
    </row>
    <row r="1284" spans="15:16">
      <c r="O1284" s="236"/>
      <c r="P1284" s="311"/>
    </row>
    <row r="1285" spans="15:16">
      <c r="O1285" s="236"/>
      <c r="P1285" s="311"/>
    </row>
    <row r="1286" spans="15:16">
      <c r="O1286" s="236"/>
      <c r="P1286" s="311"/>
    </row>
    <row r="1287" spans="15:16">
      <c r="O1287" s="236"/>
      <c r="P1287" s="311"/>
    </row>
    <row r="1288" spans="15:16">
      <c r="O1288" s="236"/>
      <c r="P1288" s="311"/>
    </row>
    <row r="1289" spans="15:16">
      <c r="O1289" s="236"/>
      <c r="P1289" s="311"/>
    </row>
    <row r="1290" spans="15:16">
      <c r="O1290" s="236"/>
      <c r="P1290" s="311"/>
    </row>
    <row r="1291" spans="15:16">
      <c r="O1291" s="236"/>
      <c r="P1291" s="311"/>
    </row>
    <row r="1292" spans="15:16">
      <c r="O1292" s="236"/>
      <c r="P1292" s="311"/>
    </row>
    <row r="1293" spans="15:16">
      <c r="O1293" s="236"/>
      <c r="P1293" s="311"/>
    </row>
    <row r="1294" spans="15:16">
      <c r="O1294" s="236"/>
      <c r="P1294" s="311"/>
    </row>
    <row r="1295" spans="15:16">
      <c r="O1295" s="236"/>
      <c r="P1295" s="311"/>
    </row>
    <row r="1296" spans="15:16">
      <c r="O1296" s="236"/>
      <c r="P1296" s="311"/>
    </row>
    <row r="1297" spans="15:16">
      <c r="O1297" s="236"/>
      <c r="P1297" s="311"/>
    </row>
    <row r="1298" spans="15:16">
      <c r="O1298" s="236"/>
      <c r="P1298" s="311"/>
    </row>
    <row r="1299" spans="15:16">
      <c r="O1299" s="236"/>
      <c r="P1299" s="311"/>
    </row>
    <row r="1300" spans="15:16">
      <c r="O1300" s="236"/>
      <c r="P1300" s="311"/>
    </row>
    <row r="1301" spans="15:16">
      <c r="O1301" s="236"/>
      <c r="P1301" s="311"/>
    </row>
    <row r="1302" spans="15:16">
      <c r="O1302" s="236"/>
      <c r="P1302" s="311"/>
    </row>
    <row r="1303" spans="15:16">
      <c r="O1303" s="236"/>
      <c r="P1303" s="311"/>
    </row>
    <row r="1304" spans="15:16">
      <c r="O1304" s="236"/>
      <c r="P1304" s="311"/>
    </row>
    <row r="1305" spans="15:16">
      <c r="O1305" s="236"/>
      <c r="P1305" s="311"/>
    </row>
    <row r="1306" spans="15:16">
      <c r="O1306" s="236"/>
      <c r="P1306" s="311"/>
    </row>
    <row r="1307" spans="15:16">
      <c r="O1307" s="236"/>
      <c r="P1307" s="311"/>
    </row>
    <row r="1308" spans="15:16">
      <c r="O1308" s="236"/>
      <c r="P1308" s="311"/>
    </row>
    <row r="1309" spans="15:16">
      <c r="O1309" s="236"/>
      <c r="P1309" s="311"/>
    </row>
    <row r="1310" spans="15:16">
      <c r="O1310" s="236"/>
      <c r="P1310" s="311"/>
    </row>
    <row r="1311" spans="15:16">
      <c r="O1311" s="236"/>
      <c r="P1311" s="311"/>
    </row>
    <row r="1312" spans="15:16">
      <c r="O1312" s="236"/>
      <c r="P1312" s="311"/>
    </row>
    <row r="1313" spans="15:16">
      <c r="O1313" s="236"/>
      <c r="P1313" s="311"/>
    </row>
    <row r="1314" spans="15:16">
      <c r="O1314" s="236"/>
      <c r="P1314" s="311"/>
    </row>
    <row r="1315" spans="15:16">
      <c r="O1315" s="236"/>
      <c r="P1315" s="311"/>
    </row>
    <row r="1316" spans="15:16">
      <c r="O1316" s="236"/>
      <c r="P1316" s="311"/>
    </row>
    <row r="1317" spans="15:16">
      <c r="O1317" s="236"/>
      <c r="P1317" s="311"/>
    </row>
    <row r="1318" spans="15:16">
      <c r="O1318" s="236"/>
      <c r="P1318" s="311"/>
    </row>
    <row r="1319" spans="15:16">
      <c r="O1319" s="236"/>
      <c r="P1319" s="311"/>
    </row>
    <row r="1320" spans="15:16">
      <c r="O1320" s="236"/>
      <c r="P1320" s="311"/>
    </row>
    <row r="1321" spans="15:16">
      <c r="O1321" s="236"/>
      <c r="P1321" s="311"/>
    </row>
    <row r="1322" spans="15:16">
      <c r="O1322" s="236"/>
      <c r="P1322" s="311"/>
    </row>
    <row r="1323" spans="15:16">
      <c r="O1323" s="236"/>
      <c r="P1323" s="311"/>
    </row>
    <row r="1324" spans="15:16">
      <c r="O1324" s="236"/>
      <c r="P1324" s="311"/>
    </row>
    <row r="1325" spans="15:16">
      <c r="O1325" s="236"/>
      <c r="P1325" s="311"/>
    </row>
    <row r="1326" spans="15:16">
      <c r="O1326" s="236"/>
      <c r="P1326" s="311"/>
    </row>
    <row r="1327" spans="15:16">
      <c r="O1327" s="236"/>
      <c r="P1327" s="311"/>
    </row>
    <row r="1328" spans="15:16">
      <c r="O1328" s="236"/>
      <c r="P1328" s="311"/>
    </row>
    <row r="1329" spans="15:16">
      <c r="O1329" s="236"/>
      <c r="P1329" s="311"/>
    </row>
    <row r="1330" spans="15:16">
      <c r="O1330" s="236"/>
      <c r="P1330" s="311"/>
    </row>
    <row r="1331" spans="15:16">
      <c r="O1331" s="236"/>
      <c r="P1331" s="311"/>
    </row>
    <row r="1332" spans="15:16">
      <c r="O1332" s="236"/>
      <c r="P1332" s="311"/>
    </row>
    <row r="1333" spans="15:16">
      <c r="O1333" s="236"/>
      <c r="P1333" s="311"/>
    </row>
    <row r="1334" spans="15:16">
      <c r="O1334" s="236"/>
      <c r="P1334" s="311"/>
    </row>
    <row r="1335" spans="15:16">
      <c r="O1335" s="236"/>
      <c r="P1335" s="311"/>
    </row>
    <row r="1336" spans="15:16">
      <c r="O1336" s="236"/>
      <c r="P1336" s="311"/>
    </row>
    <row r="1337" spans="15:16">
      <c r="O1337" s="236"/>
      <c r="P1337" s="311"/>
    </row>
    <row r="1338" spans="15:16">
      <c r="O1338" s="236"/>
      <c r="P1338" s="311"/>
    </row>
    <row r="1339" spans="15:16">
      <c r="O1339" s="236"/>
      <c r="P1339" s="311"/>
    </row>
    <row r="1340" spans="15:16">
      <c r="O1340" s="236"/>
      <c r="P1340" s="311"/>
    </row>
    <row r="1341" spans="15:16">
      <c r="O1341" s="236"/>
      <c r="P1341" s="311"/>
    </row>
    <row r="1342" spans="15:16">
      <c r="O1342" s="236"/>
      <c r="P1342" s="311"/>
    </row>
    <row r="1343" spans="15:16">
      <c r="O1343" s="236"/>
      <c r="P1343" s="311"/>
    </row>
    <row r="1344" spans="15:16">
      <c r="O1344" s="236"/>
      <c r="P1344" s="311"/>
    </row>
    <row r="1345" spans="15:16">
      <c r="O1345" s="236"/>
      <c r="P1345" s="311"/>
    </row>
    <row r="1346" spans="15:16">
      <c r="O1346" s="236"/>
      <c r="P1346" s="311"/>
    </row>
    <row r="1347" spans="15:16">
      <c r="O1347" s="236"/>
      <c r="P1347" s="311"/>
    </row>
    <row r="1348" spans="15:16">
      <c r="O1348" s="236"/>
      <c r="P1348" s="311"/>
    </row>
    <row r="1349" spans="15:16">
      <c r="O1349" s="236"/>
      <c r="P1349" s="311"/>
    </row>
    <row r="1350" spans="15:16">
      <c r="O1350" s="236"/>
      <c r="P1350" s="311"/>
    </row>
    <row r="1351" spans="15:16">
      <c r="O1351" s="236"/>
      <c r="P1351" s="311"/>
    </row>
    <row r="1352" spans="15:16">
      <c r="O1352" s="236"/>
      <c r="P1352" s="311"/>
    </row>
    <row r="1353" spans="15:16">
      <c r="O1353" s="236"/>
      <c r="P1353" s="311"/>
    </row>
    <row r="1354" spans="15:16">
      <c r="O1354" s="236"/>
      <c r="P1354" s="311"/>
    </row>
    <row r="1355" spans="15:16">
      <c r="O1355" s="236"/>
      <c r="P1355" s="311"/>
    </row>
    <row r="1356" spans="15:16">
      <c r="O1356" s="236"/>
      <c r="P1356" s="311"/>
    </row>
    <row r="1357" spans="15:16">
      <c r="O1357" s="236"/>
      <c r="P1357" s="311"/>
    </row>
    <row r="1358" spans="15:16">
      <c r="O1358" s="236"/>
      <c r="P1358" s="311"/>
    </row>
    <row r="1359" spans="15:16">
      <c r="O1359" s="236"/>
      <c r="P1359" s="311"/>
    </row>
    <row r="1360" spans="15:16">
      <c r="O1360" s="236"/>
      <c r="P1360" s="311"/>
    </row>
    <row r="1361" spans="15:16">
      <c r="O1361" s="236"/>
      <c r="P1361" s="311"/>
    </row>
    <row r="1362" spans="15:16">
      <c r="O1362" s="236"/>
      <c r="P1362" s="311"/>
    </row>
    <row r="1363" spans="15:16">
      <c r="O1363" s="236"/>
      <c r="P1363" s="311"/>
    </row>
    <row r="1364" spans="15:16">
      <c r="O1364" s="236"/>
      <c r="P1364" s="311"/>
    </row>
    <row r="1365" spans="15:16">
      <c r="O1365" s="236"/>
      <c r="P1365" s="311"/>
    </row>
    <row r="1366" spans="15:16">
      <c r="O1366" s="236"/>
      <c r="P1366" s="311"/>
    </row>
    <row r="1367" spans="15:16">
      <c r="O1367" s="236"/>
      <c r="P1367" s="311"/>
    </row>
    <row r="1368" spans="15:16">
      <c r="O1368" s="236"/>
      <c r="P1368" s="311"/>
    </row>
    <row r="1369" spans="15:16">
      <c r="O1369" s="236"/>
      <c r="P1369" s="311"/>
    </row>
    <row r="1370" spans="15:16">
      <c r="O1370" s="236"/>
      <c r="P1370" s="311"/>
    </row>
    <row r="1371" spans="15:16">
      <c r="O1371" s="236"/>
      <c r="P1371" s="311"/>
    </row>
    <row r="1372" spans="15:16">
      <c r="O1372" s="236"/>
      <c r="P1372" s="311"/>
    </row>
    <row r="1373" spans="15:16">
      <c r="O1373" s="236"/>
      <c r="P1373" s="311"/>
    </row>
    <row r="1374" spans="15:16">
      <c r="O1374" s="236"/>
      <c r="P1374" s="311"/>
    </row>
    <row r="1375" spans="15:16">
      <c r="O1375" s="236"/>
      <c r="P1375" s="311"/>
    </row>
    <row r="1376" spans="15:16">
      <c r="O1376" s="236"/>
      <c r="P1376" s="311"/>
    </row>
    <row r="1377" spans="15:16">
      <c r="O1377" s="236"/>
      <c r="P1377" s="311"/>
    </row>
    <row r="1378" spans="15:16">
      <c r="O1378" s="236"/>
      <c r="P1378" s="311"/>
    </row>
    <row r="1379" spans="15:16">
      <c r="O1379" s="236"/>
      <c r="P1379" s="311"/>
    </row>
    <row r="1380" spans="15:16">
      <c r="O1380" s="236"/>
      <c r="P1380" s="311"/>
    </row>
    <row r="1381" spans="15:16">
      <c r="O1381" s="236"/>
      <c r="P1381" s="311"/>
    </row>
    <row r="1382" spans="15:16">
      <c r="O1382" s="236"/>
      <c r="P1382" s="311"/>
    </row>
    <row r="1383" spans="15:16">
      <c r="O1383" s="236"/>
      <c r="P1383" s="311"/>
    </row>
    <row r="1384" spans="15:16">
      <c r="O1384" s="236"/>
      <c r="P1384" s="311"/>
    </row>
    <row r="1385" spans="15:16">
      <c r="O1385" s="236"/>
      <c r="P1385" s="311"/>
    </row>
    <row r="1386" spans="15:16">
      <c r="O1386" s="236"/>
      <c r="P1386" s="311"/>
    </row>
    <row r="1387" spans="15:16">
      <c r="O1387" s="236"/>
      <c r="P1387" s="311"/>
    </row>
    <row r="1388" spans="15:16">
      <c r="O1388" s="236"/>
      <c r="P1388" s="311"/>
    </row>
    <row r="1389" spans="15:16">
      <c r="O1389" s="236"/>
      <c r="P1389" s="311"/>
    </row>
    <row r="1390" spans="15:16">
      <c r="O1390" s="236"/>
      <c r="P1390" s="311"/>
    </row>
    <row r="1391" spans="15:16">
      <c r="O1391" s="236"/>
      <c r="P1391" s="311"/>
    </row>
    <row r="1392" spans="15:16">
      <c r="O1392" s="236"/>
      <c r="P1392" s="311"/>
    </row>
    <row r="1393" spans="15:16">
      <c r="O1393" s="236"/>
      <c r="P1393" s="311"/>
    </row>
    <row r="1394" spans="15:16">
      <c r="O1394" s="236"/>
      <c r="P1394" s="311"/>
    </row>
    <row r="1395" spans="15:16">
      <c r="O1395" s="236"/>
      <c r="P1395" s="311"/>
    </row>
    <row r="1396" spans="15:16">
      <c r="O1396" s="236"/>
      <c r="P1396" s="311"/>
    </row>
    <row r="1397" spans="15:16">
      <c r="O1397" s="236"/>
      <c r="P1397" s="311"/>
    </row>
    <row r="1398" spans="15:16">
      <c r="O1398" s="236"/>
      <c r="P1398" s="311"/>
    </row>
    <row r="1399" spans="15:16">
      <c r="O1399" s="236"/>
      <c r="P1399" s="311"/>
    </row>
    <row r="1400" spans="15:16">
      <c r="O1400" s="236"/>
      <c r="P1400" s="311"/>
    </row>
    <row r="1401" spans="15:16">
      <c r="O1401" s="236"/>
      <c r="P1401" s="311"/>
    </row>
    <row r="1402" spans="15:16">
      <c r="O1402" s="236"/>
      <c r="P1402" s="311"/>
    </row>
    <row r="1403" spans="15:16">
      <c r="O1403" s="236"/>
      <c r="P1403" s="311"/>
    </row>
    <row r="1404" spans="15:16">
      <c r="O1404" s="236"/>
      <c r="P1404" s="311"/>
    </row>
    <row r="1405" spans="15:16">
      <c r="O1405" s="236"/>
      <c r="P1405" s="311"/>
    </row>
    <row r="1406" spans="15:16">
      <c r="O1406" s="236"/>
      <c r="P1406" s="311"/>
    </row>
    <row r="1407" spans="15:16">
      <c r="O1407" s="236"/>
      <c r="P1407" s="311"/>
    </row>
    <row r="1408" spans="15:16">
      <c r="O1408" s="236"/>
      <c r="P1408" s="311"/>
    </row>
    <row r="1409" spans="15:16">
      <c r="O1409" s="236"/>
      <c r="P1409" s="311"/>
    </row>
    <row r="1410" spans="15:16">
      <c r="O1410" s="236"/>
      <c r="P1410" s="311"/>
    </row>
    <row r="1411" spans="15:16">
      <c r="O1411" s="236"/>
      <c r="P1411" s="311"/>
    </row>
    <row r="1412" spans="15:16">
      <c r="O1412" s="236"/>
      <c r="P1412" s="311"/>
    </row>
    <row r="1413" spans="15:16">
      <c r="O1413" s="236"/>
      <c r="P1413" s="311"/>
    </row>
    <row r="1414" spans="15:16">
      <c r="O1414" s="236"/>
      <c r="P1414" s="311"/>
    </row>
    <row r="1415" spans="15:16">
      <c r="O1415" s="236"/>
      <c r="P1415" s="311"/>
    </row>
    <row r="1416" spans="15:16">
      <c r="O1416" s="236"/>
      <c r="P1416" s="311"/>
    </row>
    <row r="1417" spans="15:16">
      <c r="O1417" s="236"/>
      <c r="P1417" s="311"/>
    </row>
    <row r="1418" spans="15:16">
      <c r="O1418" s="236"/>
      <c r="P1418" s="311"/>
    </row>
    <row r="1419" spans="15:16">
      <c r="O1419" s="236"/>
      <c r="P1419" s="311"/>
    </row>
    <row r="1420" spans="15:16">
      <c r="O1420" s="236"/>
      <c r="P1420" s="311"/>
    </row>
    <row r="1421" spans="15:16">
      <c r="O1421" s="236"/>
      <c r="P1421" s="311"/>
    </row>
    <row r="1422" spans="15:16">
      <c r="O1422" s="236"/>
      <c r="P1422" s="311"/>
    </row>
    <row r="1423" spans="15:16">
      <c r="O1423" s="236"/>
      <c r="P1423" s="311"/>
    </row>
    <row r="1424" spans="15:16">
      <c r="O1424" s="236"/>
      <c r="P1424" s="311"/>
    </row>
    <row r="1425" spans="15:16">
      <c r="O1425" s="236"/>
      <c r="P1425" s="311"/>
    </row>
    <row r="1426" spans="15:16">
      <c r="O1426" s="236"/>
      <c r="P1426" s="311"/>
    </row>
    <row r="1427" spans="15:16">
      <c r="O1427" s="236"/>
      <c r="P1427" s="311"/>
    </row>
    <row r="1428" spans="15:16">
      <c r="O1428" s="236"/>
      <c r="P1428" s="311"/>
    </row>
    <row r="1429" spans="15:16">
      <c r="O1429" s="236"/>
      <c r="P1429" s="311"/>
    </row>
    <row r="1430" spans="15:16">
      <c r="O1430" s="236"/>
      <c r="P1430" s="311"/>
    </row>
    <row r="1431" spans="15:16">
      <c r="O1431" s="236"/>
      <c r="P1431" s="311"/>
    </row>
    <row r="1432" spans="15:16">
      <c r="O1432" s="236"/>
      <c r="P1432" s="311"/>
    </row>
    <row r="1433" spans="15:16">
      <c r="O1433" s="236"/>
      <c r="P1433" s="311"/>
    </row>
    <row r="1434" spans="15:16">
      <c r="O1434" s="236"/>
      <c r="P1434" s="311"/>
    </row>
    <row r="1435" spans="15:16">
      <c r="O1435" s="236"/>
      <c r="P1435" s="311"/>
    </row>
    <row r="1436" spans="15:16">
      <c r="O1436" s="236"/>
      <c r="P1436" s="311"/>
    </row>
    <row r="1437" spans="15:16">
      <c r="O1437" s="236"/>
      <c r="P1437" s="311"/>
    </row>
    <row r="1438" spans="15:16">
      <c r="O1438" s="236"/>
      <c r="P1438" s="311"/>
    </row>
    <row r="1439" spans="15:16">
      <c r="O1439" s="236"/>
      <c r="P1439" s="311"/>
    </row>
    <row r="1440" spans="15:16">
      <c r="O1440" s="236"/>
      <c r="P1440" s="311"/>
    </row>
    <row r="1441" spans="15:16">
      <c r="O1441" s="236"/>
      <c r="P1441" s="311"/>
    </row>
    <row r="1442" spans="15:16">
      <c r="O1442" s="236"/>
      <c r="P1442" s="311"/>
    </row>
    <row r="1443" spans="15:16">
      <c r="O1443" s="236"/>
      <c r="P1443" s="311"/>
    </row>
    <row r="1444" spans="15:16">
      <c r="O1444" s="236"/>
      <c r="P1444" s="311"/>
    </row>
    <row r="1445" spans="15:16">
      <c r="O1445" s="236"/>
      <c r="P1445" s="311"/>
    </row>
    <row r="1446" spans="15:16">
      <c r="O1446" s="236"/>
      <c r="P1446" s="311"/>
    </row>
    <row r="1447" spans="15:16">
      <c r="O1447" s="236"/>
      <c r="P1447" s="311"/>
    </row>
    <row r="1448" spans="15:16">
      <c r="O1448" s="236"/>
      <c r="P1448" s="311"/>
    </row>
    <row r="1449" spans="15:16">
      <c r="O1449" s="236"/>
      <c r="P1449" s="311"/>
    </row>
    <row r="1450" spans="15:16">
      <c r="O1450" s="236"/>
      <c r="P1450" s="311"/>
    </row>
    <row r="1451" spans="15:16">
      <c r="O1451" s="236"/>
      <c r="P1451" s="311"/>
    </row>
    <row r="1452" spans="15:16">
      <c r="O1452" s="236"/>
      <c r="P1452" s="311"/>
    </row>
    <row r="1453" spans="15:16">
      <c r="O1453" s="236"/>
      <c r="P1453" s="311"/>
    </row>
    <row r="1454" spans="15:16">
      <c r="O1454" s="236"/>
      <c r="P1454" s="311"/>
    </row>
    <row r="1455" spans="15:16">
      <c r="O1455" s="236"/>
      <c r="P1455" s="311"/>
    </row>
    <row r="1456" spans="15:16">
      <c r="O1456" s="236"/>
      <c r="P1456" s="311"/>
    </row>
    <row r="1457" spans="15:16">
      <c r="O1457" s="236"/>
      <c r="P1457" s="311"/>
    </row>
    <row r="1458" spans="15:16">
      <c r="O1458" s="236"/>
      <c r="P1458" s="311"/>
    </row>
    <row r="1459" spans="15:16">
      <c r="O1459" s="236"/>
      <c r="P1459" s="311"/>
    </row>
    <row r="1460" spans="15:16">
      <c r="O1460" s="236"/>
      <c r="P1460" s="311"/>
    </row>
    <row r="1461" spans="15:16">
      <c r="O1461" s="236"/>
      <c r="P1461" s="311"/>
    </row>
    <row r="1462" spans="15:16">
      <c r="O1462" s="236"/>
      <c r="P1462" s="311"/>
    </row>
    <row r="1463" spans="15:16">
      <c r="O1463" s="236"/>
      <c r="P1463" s="311"/>
    </row>
    <row r="1464" spans="15:16">
      <c r="O1464" s="236"/>
      <c r="P1464" s="311"/>
    </row>
    <row r="1465" spans="15:16">
      <c r="O1465" s="236"/>
      <c r="P1465" s="311"/>
    </row>
    <row r="1466" spans="15:16">
      <c r="O1466" s="236"/>
      <c r="P1466" s="311"/>
    </row>
    <row r="1467" spans="15:16">
      <c r="O1467" s="236"/>
      <c r="P1467" s="311"/>
    </row>
    <row r="1468" spans="15:16">
      <c r="O1468" s="236"/>
      <c r="P1468" s="311"/>
    </row>
    <row r="1469" spans="15:16">
      <c r="O1469" s="236"/>
      <c r="P1469" s="311"/>
    </row>
    <row r="1470" spans="15:16">
      <c r="O1470" s="236"/>
      <c r="P1470" s="311"/>
    </row>
    <row r="1471" spans="15:16">
      <c r="O1471" s="236"/>
      <c r="P1471" s="311"/>
    </row>
    <row r="1472" spans="15:16">
      <c r="O1472" s="236"/>
      <c r="P1472" s="311"/>
    </row>
    <row r="1473" spans="15:16">
      <c r="O1473" s="236"/>
      <c r="P1473" s="311"/>
    </row>
    <row r="1474" spans="15:16">
      <c r="O1474" s="236"/>
      <c r="P1474" s="311"/>
    </row>
    <row r="1475" spans="15:16">
      <c r="O1475" s="236"/>
      <c r="P1475" s="311"/>
    </row>
    <row r="1476" spans="15:16">
      <c r="O1476" s="236"/>
      <c r="P1476" s="311"/>
    </row>
    <row r="1477" spans="15:16">
      <c r="O1477" s="236"/>
      <c r="P1477" s="311"/>
    </row>
    <row r="1478" spans="15:16">
      <c r="O1478" s="236"/>
      <c r="P1478" s="311"/>
    </row>
    <row r="1479" spans="15:16">
      <c r="O1479" s="236"/>
      <c r="P1479" s="311"/>
    </row>
    <row r="1480" spans="15:16">
      <c r="O1480" s="236"/>
      <c r="P1480" s="311"/>
    </row>
    <row r="1481" spans="15:16">
      <c r="O1481" s="236"/>
      <c r="P1481" s="311"/>
    </row>
    <row r="1482" spans="15:16">
      <c r="O1482" s="236"/>
      <c r="P1482" s="311"/>
    </row>
    <row r="1483" spans="15:16">
      <c r="O1483" s="236"/>
      <c r="P1483" s="311"/>
    </row>
    <row r="1484" spans="15:16">
      <c r="O1484" s="236"/>
      <c r="P1484" s="311"/>
    </row>
    <row r="1485" spans="15:16">
      <c r="O1485" s="236"/>
      <c r="P1485" s="311"/>
    </row>
    <row r="1486" spans="15:16">
      <c r="O1486" s="236"/>
      <c r="P1486" s="311"/>
    </row>
    <row r="1487" spans="15:16">
      <c r="O1487" s="236"/>
      <c r="P1487" s="311"/>
    </row>
    <row r="1488" spans="15:16">
      <c r="O1488" s="236"/>
      <c r="P1488" s="311"/>
    </row>
    <row r="1489" spans="15:16">
      <c r="O1489" s="236"/>
      <c r="P1489" s="311"/>
    </row>
    <row r="1490" spans="15:16">
      <c r="O1490" s="236"/>
      <c r="P1490" s="311"/>
    </row>
    <row r="1491" spans="15:16">
      <c r="O1491" s="236"/>
      <c r="P1491" s="311"/>
    </row>
    <row r="1492" spans="15:16">
      <c r="O1492" s="236"/>
      <c r="P1492" s="311"/>
    </row>
    <row r="1493" spans="15:16">
      <c r="O1493" s="236"/>
      <c r="P1493" s="311"/>
    </row>
    <row r="1494" spans="15:16">
      <c r="O1494" s="236"/>
      <c r="P1494" s="311"/>
    </row>
    <row r="1495" spans="15:16">
      <c r="O1495" s="236"/>
      <c r="P1495" s="311"/>
    </row>
    <row r="1496" spans="15:16">
      <c r="O1496" s="236"/>
      <c r="P1496" s="311"/>
    </row>
    <row r="1497" spans="15:16">
      <c r="O1497" s="236"/>
      <c r="P1497" s="311"/>
    </row>
    <row r="1498" spans="15:16">
      <c r="O1498" s="236"/>
      <c r="P1498" s="311"/>
    </row>
    <row r="1499" spans="15:16">
      <c r="O1499" s="236"/>
      <c r="P1499" s="311"/>
    </row>
    <row r="1500" spans="15:16">
      <c r="O1500" s="236"/>
      <c r="P1500" s="311"/>
    </row>
    <row r="1501" spans="15:16">
      <c r="O1501" s="236"/>
      <c r="P1501" s="311"/>
    </row>
    <row r="1502" spans="15:16">
      <c r="O1502" s="236"/>
      <c r="P1502" s="311"/>
    </row>
    <row r="1503" spans="15:16">
      <c r="O1503" s="236"/>
      <c r="P1503" s="311"/>
    </row>
    <row r="1504" spans="15:16">
      <c r="O1504" s="236"/>
      <c r="P1504" s="311"/>
    </row>
    <row r="1505" spans="15:16">
      <c r="O1505" s="236"/>
      <c r="P1505" s="311"/>
    </row>
    <row r="1506" spans="15:16">
      <c r="O1506" s="236"/>
      <c r="P1506" s="311"/>
    </row>
    <row r="1507" spans="15:16">
      <c r="O1507" s="236"/>
      <c r="P1507" s="311"/>
    </row>
    <row r="1508" spans="15:16">
      <c r="O1508" s="236"/>
      <c r="P1508" s="311"/>
    </row>
    <row r="1509" spans="15:16">
      <c r="O1509" s="236"/>
      <c r="P1509" s="311"/>
    </row>
    <row r="1510" spans="15:16">
      <c r="O1510" s="236"/>
      <c r="P1510" s="311"/>
    </row>
    <row r="1511" spans="15:16">
      <c r="O1511" s="236"/>
      <c r="P1511" s="311"/>
    </row>
    <row r="1512" spans="15:16">
      <c r="O1512" s="236"/>
      <c r="P1512" s="311"/>
    </row>
    <row r="1513" spans="15:16">
      <c r="O1513" s="236"/>
      <c r="P1513" s="311"/>
    </row>
    <row r="1514" spans="15:16">
      <c r="O1514" s="236"/>
      <c r="P1514" s="311"/>
    </row>
    <row r="1515" spans="15:16">
      <c r="O1515" s="236"/>
      <c r="P1515" s="311"/>
    </row>
    <row r="1516" spans="15:16">
      <c r="O1516" s="236"/>
      <c r="P1516" s="311"/>
    </row>
    <row r="1517" spans="15:16">
      <c r="O1517" s="236"/>
      <c r="P1517" s="311"/>
    </row>
    <row r="1518" spans="15:16">
      <c r="O1518" s="236"/>
      <c r="P1518" s="311"/>
    </row>
    <row r="1519" spans="15:16">
      <c r="O1519" s="236"/>
      <c r="P1519" s="311"/>
    </row>
    <row r="1520" spans="15:16">
      <c r="O1520" s="236"/>
      <c r="P1520" s="311"/>
    </row>
    <row r="1521" spans="15:16">
      <c r="O1521" s="236"/>
      <c r="P1521" s="311"/>
    </row>
    <row r="1522" spans="15:16">
      <c r="O1522" s="236"/>
      <c r="P1522" s="311"/>
    </row>
    <row r="1523" spans="15:16">
      <c r="O1523" s="236"/>
      <c r="P1523" s="311"/>
    </row>
    <row r="1524" spans="15:16">
      <c r="O1524" s="236"/>
      <c r="P1524" s="311"/>
    </row>
    <row r="1525" spans="15:16">
      <c r="O1525" s="236"/>
      <c r="P1525" s="311"/>
    </row>
    <row r="1526" spans="15:16">
      <c r="O1526" s="236"/>
      <c r="P1526" s="311"/>
    </row>
    <row r="1527" spans="15:16">
      <c r="O1527" s="236"/>
      <c r="P1527" s="311"/>
    </row>
    <row r="1528" spans="15:16">
      <c r="O1528" s="236"/>
      <c r="P1528" s="311"/>
    </row>
    <row r="1529" spans="15:16">
      <c r="O1529" s="236"/>
      <c r="P1529" s="311"/>
    </row>
    <row r="1530" spans="15:16">
      <c r="O1530" s="236"/>
      <c r="P1530" s="311"/>
    </row>
    <row r="1531" spans="15:16">
      <c r="O1531" s="236"/>
      <c r="P1531" s="311"/>
    </row>
    <row r="1532" spans="15:16">
      <c r="O1532" s="236"/>
      <c r="P1532" s="311"/>
    </row>
    <row r="1533" spans="15:16">
      <c r="O1533" s="236"/>
      <c r="P1533" s="311"/>
    </row>
    <row r="1534" spans="15:16">
      <c r="O1534" s="236"/>
      <c r="P1534" s="311"/>
    </row>
    <row r="1535" spans="15:16">
      <c r="O1535" s="236"/>
      <c r="P1535" s="311"/>
    </row>
    <row r="1536" spans="15:16">
      <c r="O1536" s="236"/>
      <c r="P1536" s="311"/>
    </row>
    <row r="1537" spans="15:16">
      <c r="O1537" s="236"/>
      <c r="P1537" s="311"/>
    </row>
    <row r="1538" spans="15:16">
      <c r="O1538" s="236"/>
      <c r="P1538" s="311"/>
    </row>
    <row r="1539" spans="15:16">
      <c r="O1539" s="236"/>
      <c r="P1539" s="311"/>
    </row>
    <row r="1540" spans="15:16">
      <c r="O1540" s="236"/>
      <c r="P1540" s="311"/>
    </row>
    <row r="1541" spans="15:16">
      <c r="O1541" s="236"/>
      <c r="P1541" s="311"/>
    </row>
    <row r="1542" spans="15:16">
      <c r="O1542" s="236"/>
      <c r="P1542" s="311"/>
    </row>
    <row r="1543" spans="15:16">
      <c r="O1543" s="236"/>
      <c r="P1543" s="311"/>
    </row>
    <row r="1544" spans="15:16">
      <c r="O1544" s="236"/>
      <c r="P1544" s="311"/>
    </row>
    <row r="1545" spans="15:16">
      <c r="O1545" s="236"/>
      <c r="P1545" s="311"/>
    </row>
    <row r="1546" spans="15:16">
      <c r="O1546" s="236"/>
      <c r="P1546" s="311"/>
    </row>
    <row r="1547" spans="15:16">
      <c r="O1547" s="236"/>
      <c r="P1547" s="311"/>
    </row>
    <row r="1548" spans="15:16">
      <c r="O1548" s="236"/>
      <c r="P1548" s="311"/>
    </row>
    <row r="1549" spans="15:16">
      <c r="O1549" s="236"/>
      <c r="P1549" s="311"/>
    </row>
    <row r="1550" spans="15:16">
      <c r="O1550" s="236"/>
      <c r="P1550" s="311"/>
    </row>
    <row r="1551" spans="15:16">
      <c r="O1551" s="236"/>
      <c r="P1551" s="311"/>
    </row>
    <row r="1552" spans="15:16">
      <c r="O1552" s="236"/>
      <c r="P1552" s="311"/>
    </row>
    <row r="1553" spans="15:16">
      <c r="O1553" s="236"/>
      <c r="P1553" s="311"/>
    </row>
    <row r="1554" spans="15:16">
      <c r="O1554" s="236"/>
      <c r="P1554" s="311"/>
    </row>
    <row r="1555" spans="15:16">
      <c r="O1555" s="236"/>
      <c r="P1555" s="311"/>
    </row>
    <row r="1556" spans="15:16">
      <c r="O1556" s="236"/>
      <c r="P1556" s="311"/>
    </row>
    <row r="1557" spans="15:16">
      <c r="O1557" s="236"/>
      <c r="P1557" s="311"/>
    </row>
    <row r="1558" spans="15:16">
      <c r="O1558" s="236"/>
      <c r="P1558" s="311"/>
    </row>
    <row r="1559" spans="15:16">
      <c r="O1559" s="236"/>
      <c r="P1559" s="311"/>
    </row>
    <row r="1560" spans="15:16">
      <c r="O1560" s="236"/>
      <c r="P1560" s="311"/>
    </row>
    <row r="1561" spans="15:16">
      <c r="O1561" s="236"/>
      <c r="P1561" s="311"/>
    </row>
    <row r="1562" spans="15:16">
      <c r="O1562" s="236"/>
      <c r="P1562" s="311"/>
    </row>
    <row r="1563" spans="15:16">
      <c r="O1563" s="236"/>
      <c r="P1563" s="311"/>
    </row>
    <row r="1564" spans="15:16">
      <c r="O1564" s="236"/>
      <c r="P1564" s="311"/>
    </row>
    <row r="1565" spans="15:16">
      <c r="O1565" s="236"/>
      <c r="P1565" s="311"/>
    </row>
    <row r="1566" spans="15:16">
      <c r="O1566" s="236"/>
      <c r="P1566" s="311"/>
    </row>
    <row r="1567" spans="15:16">
      <c r="O1567" s="236"/>
      <c r="P1567" s="311"/>
    </row>
    <row r="1568" spans="15:16">
      <c r="O1568" s="236"/>
      <c r="P1568" s="311"/>
    </row>
    <row r="1569" spans="15:16">
      <c r="O1569" s="236"/>
      <c r="P1569" s="311"/>
    </row>
    <row r="1570" spans="15:16">
      <c r="O1570" s="236"/>
      <c r="P1570" s="311"/>
    </row>
    <row r="1571" spans="15:16">
      <c r="O1571" s="236"/>
      <c r="P1571" s="311"/>
    </row>
    <row r="1572" spans="15:16">
      <c r="O1572" s="236"/>
      <c r="P1572" s="311"/>
    </row>
    <row r="1573" spans="15:16">
      <c r="O1573" s="236"/>
      <c r="P1573" s="311"/>
    </row>
    <row r="1574" spans="15:16">
      <c r="O1574" s="236"/>
      <c r="P1574" s="311"/>
    </row>
    <row r="1575" spans="15:16">
      <c r="O1575" s="236"/>
      <c r="P1575" s="311"/>
    </row>
    <row r="1576" spans="15:16">
      <c r="O1576" s="236"/>
      <c r="P1576" s="311"/>
    </row>
    <row r="1577" spans="15:16">
      <c r="O1577" s="236"/>
      <c r="P1577" s="311"/>
    </row>
    <row r="1578" spans="15:16">
      <c r="O1578" s="236"/>
      <c r="P1578" s="311"/>
    </row>
    <row r="1579" spans="15:16">
      <c r="O1579" s="236"/>
      <c r="P1579" s="311"/>
    </row>
    <row r="1580" spans="15:16">
      <c r="O1580" s="236"/>
      <c r="P1580" s="311"/>
    </row>
    <row r="1581" spans="15:16">
      <c r="O1581" s="236"/>
      <c r="P1581" s="311"/>
    </row>
    <row r="1582" spans="15:16">
      <c r="O1582" s="236"/>
      <c r="P1582" s="311"/>
    </row>
    <row r="1583" spans="15:16">
      <c r="O1583" s="236"/>
      <c r="P1583" s="311"/>
    </row>
    <row r="1584" spans="15:16">
      <c r="O1584" s="236"/>
      <c r="P1584" s="311"/>
    </row>
    <row r="1585" spans="15:16">
      <c r="O1585" s="236"/>
      <c r="P1585" s="311"/>
    </row>
    <row r="1586" spans="15:16">
      <c r="O1586" s="236"/>
      <c r="P1586" s="311"/>
    </row>
    <row r="1587" spans="15:16">
      <c r="O1587" s="236"/>
      <c r="P1587" s="311"/>
    </row>
    <row r="1588" spans="15:16">
      <c r="O1588" s="236"/>
      <c r="P1588" s="311"/>
    </row>
    <row r="1589" spans="15:16">
      <c r="O1589" s="236"/>
      <c r="P1589" s="311"/>
    </row>
    <row r="1590" spans="15:16">
      <c r="O1590" s="236"/>
      <c r="P1590" s="311"/>
    </row>
    <row r="1591" spans="15:16">
      <c r="O1591" s="236"/>
      <c r="P1591" s="311"/>
    </row>
    <row r="1592" spans="15:16">
      <c r="O1592" s="236"/>
      <c r="P1592" s="311"/>
    </row>
    <row r="1593" spans="15:16">
      <c r="O1593" s="236"/>
      <c r="P1593" s="311"/>
    </row>
    <row r="1594" spans="15:16">
      <c r="O1594" s="236"/>
      <c r="P1594" s="311"/>
    </row>
    <row r="1595" spans="15:16">
      <c r="O1595" s="236"/>
      <c r="P1595" s="311"/>
    </row>
    <row r="1596" spans="15:16">
      <c r="O1596" s="236"/>
      <c r="P1596" s="311"/>
    </row>
    <row r="1597" spans="15:16">
      <c r="O1597" s="236"/>
      <c r="P1597" s="311"/>
    </row>
    <row r="1598" spans="15:16">
      <c r="O1598" s="236"/>
      <c r="P1598" s="311"/>
    </row>
    <row r="1599" spans="15:16">
      <c r="O1599" s="236"/>
      <c r="P1599" s="311"/>
    </row>
    <row r="1600" spans="15:16">
      <c r="O1600" s="236"/>
      <c r="P1600" s="311"/>
    </row>
    <row r="1601" spans="15:16">
      <c r="O1601" s="236"/>
      <c r="P1601" s="311"/>
    </row>
    <row r="1602" spans="15:16">
      <c r="O1602" s="236"/>
      <c r="P1602" s="311"/>
    </row>
    <row r="1603" spans="15:16">
      <c r="O1603" s="236"/>
      <c r="P1603" s="311"/>
    </row>
    <row r="1604" spans="15:16">
      <c r="O1604" s="236"/>
      <c r="P1604" s="311"/>
    </row>
    <row r="1605" spans="15:16">
      <c r="O1605" s="236"/>
      <c r="P1605" s="311"/>
    </row>
    <row r="1606" spans="15:16">
      <c r="O1606" s="236"/>
      <c r="P1606" s="311"/>
    </row>
    <row r="1607" spans="15:16">
      <c r="O1607" s="236"/>
      <c r="P1607" s="311"/>
    </row>
    <row r="1608" spans="15:16">
      <c r="O1608" s="236"/>
      <c r="P1608" s="311"/>
    </row>
    <row r="1609" spans="15:16">
      <c r="O1609" s="236"/>
      <c r="P1609" s="311"/>
    </row>
    <row r="1610" spans="15:16">
      <c r="O1610" s="236"/>
      <c r="P1610" s="311"/>
    </row>
    <row r="1611" spans="15:16">
      <c r="O1611" s="236"/>
      <c r="P1611" s="311"/>
    </row>
    <row r="1612" spans="15:16">
      <c r="O1612" s="236"/>
      <c r="P1612" s="311"/>
    </row>
    <row r="1613" spans="15:16">
      <c r="O1613" s="236"/>
      <c r="P1613" s="311"/>
    </row>
    <row r="1614" spans="15:16">
      <c r="O1614" s="236"/>
      <c r="P1614" s="311"/>
    </row>
    <row r="1615" spans="15:16">
      <c r="O1615" s="236"/>
      <c r="P1615" s="311"/>
    </row>
    <row r="1616" spans="15:16">
      <c r="O1616" s="236"/>
      <c r="P1616" s="311"/>
    </row>
    <row r="1617" spans="15:16">
      <c r="O1617" s="236"/>
      <c r="P1617" s="311"/>
    </row>
    <row r="1618" spans="15:16">
      <c r="O1618" s="236"/>
      <c r="P1618" s="311"/>
    </row>
    <row r="1619" spans="15:16">
      <c r="O1619" s="236"/>
      <c r="P1619" s="311"/>
    </row>
    <row r="1620" spans="15:16">
      <c r="O1620" s="236"/>
      <c r="P1620" s="311"/>
    </row>
    <row r="1621" spans="15:16">
      <c r="O1621" s="236"/>
      <c r="P1621" s="311"/>
    </row>
    <row r="1622" spans="15:16">
      <c r="O1622" s="236"/>
      <c r="P1622" s="311"/>
    </row>
    <row r="1623" spans="15:16">
      <c r="O1623" s="236"/>
      <c r="P1623" s="311"/>
    </row>
    <row r="1624" spans="15:16">
      <c r="O1624" s="236"/>
      <c r="P1624" s="311"/>
    </row>
    <row r="1625" spans="15:16">
      <c r="O1625" s="236"/>
      <c r="P1625" s="311"/>
    </row>
    <row r="1626" spans="15:16">
      <c r="O1626" s="236"/>
      <c r="P1626" s="311"/>
    </row>
    <row r="1627" spans="15:16">
      <c r="O1627" s="236"/>
      <c r="P1627" s="311"/>
    </row>
    <row r="1628" spans="15:16">
      <c r="O1628" s="236"/>
      <c r="P1628" s="311"/>
    </row>
    <row r="1629" spans="15:16">
      <c r="O1629" s="236"/>
      <c r="P1629" s="311"/>
    </row>
    <row r="1630" spans="15:16">
      <c r="O1630" s="236"/>
      <c r="P1630" s="311"/>
    </row>
    <row r="1631" spans="15:16">
      <c r="O1631" s="236"/>
      <c r="P1631" s="311"/>
    </row>
    <row r="1632" spans="15:16">
      <c r="O1632" s="236"/>
      <c r="P1632" s="311"/>
    </row>
    <row r="1633" spans="15:16">
      <c r="O1633" s="236"/>
      <c r="P1633" s="311"/>
    </row>
    <row r="1634" spans="15:16">
      <c r="O1634" s="236"/>
      <c r="P1634" s="311"/>
    </row>
    <row r="1635" spans="15:16">
      <c r="O1635" s="236"/>
      <c r="P1635" s="311"/>
    </row>
    <row r="1636" spans="15:16">
      <c r="O1636" s="236"/>
      <c r="P1636" s="311"/>
    </row>
    <row r="1637" spans="15:16">
      <c r="O1637" s="236"/>
      <c r="P1637" s="311"/>
    </row>
    <row r="1638" spans="15:16">
      <c r="O1638" s="236"/>
      <c r="P1638" s="311"/>
    </row>
    <row r="1639" spans="15:16">
      <c r="O1639" s="236"/>
      <c r="P1639" s="311"/>
    </row>
    <row r="1640" spans="15:16">
      <c r="O1640" s="236"/>
      <c r="P1640" s="311"/>
    </row>
    <row r="1641" spans="15:16">
      <c r="O1641" s="236"/>
      <c r="P1641" s="311"/>
    </row>
    <row r="1642" spans="15:16">
      <c r="O1642" s="236"/>
      <c r="P1642" s="311"/>
    </row>
    <row r="1643" spans="15:16">
      <c r="O1643" s="236"/>
      <c r="P1643" s="311"/>
    </row>
    <row r="1644" spans="15:16">
      <c r="O1644" s="236"/>
      <c r="P1644" s="311"/>
    </row>
    <row r="1645" spans="15:16">
      <c r="O1645" s="236"/>
      <c r="P1645" s="311"/>
    </row>
    <row r="1646" spans="15:16">
      <c r="O1646" s="236"/>
      <c r="P1646" s="311"/>
    </row>
    <row r="1647" spans="15:16">
      <c r="O1647" s="236"/>
      <c r="P1647" s="311"/>
    </row>
    <row r="1648" spans="15:16">
      <c r="O1648" s="236"/>
      <c r="P1648" s="311"/>
    </row>
    <row r="1649" spans="15:16">
      <c r="O1649" s="236"/>
      <c r="P1649" s="311"/>
    </row>
    <row r="1650" spans="15:16">
      <c r="O1650" s="236"/>
      <c r="P1650" s="311"/>
    </row>
    <row r="1651" spans="15:16">
      <c r="O1651" s="236"/>
      <c r="P1651" s="311"/>
    </row>
    <row r="1652" spans="15:16">
      <c r="O1652" s="236"/>
      <c r="P1652" s="311"/>
    </row>
    <row r="1653" spans="15:16">
      <c r="O1653" s="236"/>
      <c r="P1653" s="311"/>
    </row>
    <row r="1654" spans="15:16">
      <c r="O1654" s="236"/>
      <c r="P1654" s="311"/>
    </row>
    <row r="1655" spans="15:16">
      <c r="O1655" s="236"/>
      <c r="P1655" s="311"/>
    </row>
    <row r="1656" spans="15:16">
      <c r="O1656" s="236"/>
      <c r="P1656" s="311"/>
    </row>
    <row r="1657" spans="15:16">
      <c r="O1657" s="236"/>
      <c r="P1657" s="311"/>
    </row>
    <row r="1658" spans="15:16">
      <c r="O1658" s="236"/>
      <c r="P1658" s="311"/>
    </row>
    <row r="1659" spans="15:16">
      <c r="O1659" s="236"/>
      <c r="P1659" s="311"/>
    </row>
    <row r="1660" spans="15:16">
      <c r="O1660" s="236"/>
      <c r="P1660" s="311"/>
    </row>
    <row r="1661" spans="15:16">
      <c r="O1661" s="236"/>
      <c r="P1661" s="311"/>
    </row>
    <row r="1662" spans="15:16">
      <c r="O1662" s="236"/>
      <c r="P1662" s="311"/>
    </row>
    <row r="1663" spans="15:16">
      <c r="O1663" s="236"/>
      <c r="P1663" s="311"/>
    </row>
    <row r="1664" spans="15:16">
      <c r="O1664" s="236"/>
      <c r="P1664" s="311"/>
    </row>
    <row r="1665" spans="15:16">
      <c r="O1665" s="236"/>
      <c r="P1665" s="311"/>
    </row>
    <row r="1666" spans="15:16">
      <c r="O1666" s="236"/>
      <c r="P1666" s="311"/>
    </row>
    <row r="1667" spans="15:16">
      <c r="O1667" s="236"/>
      <c r="P1667" s="311"/>
    </row>
    <row r="1668" spans="15:16">
      <c r="O1668" s="236"/>
      <c r="P1668" s="311"/>
    </row>
    <row r="1669" spans="15:16">
      <c r="O1669" s="236"/>
      <c r="P1669" s="311"/>
    </row>
    <row r="1670" spans="15:16">
      <c r="O1670" s="236"/>
      <c r="P1670" s="311"/>
    </row>
    <row r="1671" spans="15:16">
      <c r="O1671" s="236"/>
      <c r="P1671" s="311"/>
    </row>
    <row r="1672" spans="15:16">
      <c r="O1672" s="236"/>
      <c r="P1672" s="311"/>
    </row>
    <row r="1673" spans="15:16">
      <c r="O1673" s="236"/>
      <c r="P1673" s="311"/>
    </row>
    <row r="1674" spans="15:16">
      <c r="O1674" s="236"/>
      <c r="P1674" s="311"/>
    </row>
    <row r="1675" spans="15:16">
      <c r="O1675" s="236"/>
      <c r="P1675" s="311"/>
    </row>
    <row r="1676" spans="15:16">
      <c r="O1676" s="236"/>
      <c r="P1676" s="311"/>
    </row>
    <row r="1677" spans="15:16">
      <c r="O1677" s="236"/>
      <c r="P1677" s="311"/>
    </row>
    <row r="1678" spans="15:16">
      <c r="O1678" s="236"/>
      <c r="P1678" s="311"/>
    </row>
    <row r="1679" spans="15:16">
      <c r="O1679" s="236"/>
      <c r="P1679" s="311"/>
    </row>
    <row r="1680" spans="15:16">
      <c r="O1680" s="236"/>
      <c r="P1680" s="311"/>
    </row>
    <row r="1681" spans="15:16">
      <c r="O1681" s="236"/>
      <c r="P1681" s="311"/>
    </row>
    <row r="1682" spans="15:16">
      <c r="O1682" s="236"/>
      <c r="P1682" s="311"/>
    </row>
    <row r="1683" spans="15:16">
      <c r="O1683" s="236"/>
      <c r="P1683" s="311"/>
    </row>
    <row r="1684" spans="15:16">
      <c r="O1684" s="236"/>
      <c r="P1684" s="311"/>
    </row>
    <row r="1685" spans="15:16">
      <c r="O1685" s="236"/>
      <c r="P1685" s="311"/>
    </row>
    <row r="1686" spans="15:16">
      <c r="O1686" s="236"/>
      <c r="P1686" s="311"/>
    </row>
    <row r="1687" spans="15:16">
      <c r="O1687" s="236"/>
      <c r="P1687" s="311"/>
    </row>
    <row r="1688" spans="15:16">
      <c r="O1688" s="236"/>
      <c r="P1688" s="311"/>
    </row>
    <row r="1689" spans="15:16">
      <c r="O1689" s="236"/>
      <c r="P1689" s="311"/>
    </row>
    <row r="1690" spans="15:16">
      <c r="O1690" s="236"/>
      <c r="P1690" s="311"/>
    </row>
    <row r="1691" spans="15:16">
      <c r="O1691" s="236"/>
      <c r="P1691" s="311"/>
    </row>
    <row r="1692" spans="15:16">
      <c r="O1692" s="236"/>
      <c r="P1692" s="311"/>
    </row>
    <row r="1693" spans="15:16">
      <c r="O1693" s="236"/>
      <c r="P1693" s="311"/>
    </row>
    <row r="1694" spans="15:16">
      <c r="O1694" s="236"/>
      <c r="P1694" s="311"/>
    </row>
    <row r="1695" spans="15:16">
      <c r="O1695" s="236"/>
      <c r="P1695" s="311"/>
    </row>
    <row r="1696" spans="15:16">
      <c r="O1696" s="236"/>
      <c r="P1696" s="311"/>
    </row>
    <row r="1697" spans="15:16">
      <c r="O1697" s="236"/>
      <c r="P1697" s="311"/>
    </row>
    <row r="1698" spans="15:16">
      <c r="O1698" s="236"/>
      <c r="P1698" s="311"/>
    </row>
    <row r="1699" spans="15:16">
      <c r="O1699" s="236"/>
      <c r="P1699" s="311"/>
    </row>
    <row r="1700" spans="15:16">
      <c r="O1700" s="236"/>
      <c r="P1700" s="311"/>
    </row>
    <row r="1701" spans="15:16">
      <c r="O1701" s="236"/>
      <c r="P1701" s="311"/>
    </row>
    <row r="1702" spans="15:16">
      <c r="O1702" s="236"/>
      <c r="P1702" s="311"/>
    </row>
    <row r="1703" spans="15:16">
      <c r="O1703" s="236"/>
      <c r="P1703" s="311"/>
    </row>
    <row r="1704" spans="15:16">
      <c r="O1704" s="236"/>
      <c r="P1704" s="311"/>
    </row>
    <row r="1705" spans="15:16">
      <c r="O1705" s="236"/>
      <c r="P1705" s="311"/>
    </row>
    <row r="1706" spans="15:16">
      <c r="O1706" s="236"/>
      <c r="P1706" s="311"/>
    </row>
    <row r="1707" spans="15:16">
      <c r="O1707" s="236"/>
      <c r="P1707" s="311"/>
    </row>
    <row r="1708" spans="15:16">
      <c r="O1708" s="236"/>
      <c r="P1708" s="311"/>
    </row>
    <row r="1709" spans="15:16">
      <c r="O1709" s="236"/>
      <c r="P1709" s="311"/>
    </row>
    <row r="1710" spans="15:16">
      <c r="O1710" s="236"/>
      <c r="P1710" s="311"/>
    </row>
    <row r="1711" spans="15:16">
      <c r="O1711" s="236"/>
      <c r="P1711" s="311"/>
    </row>
    <row r="1712" spans="15:16">
      <c r="O1712" s="236"/>
      <c r="P1712" s="311"/>
    </row>
    <row r="1713" spans="15:16">
      <c r="O1713" s="236"/>
      <c r="P1713" s="311"/>
    </row>
    <row r="1714" spans="15:16">
      <c r="O1714" s="236"/>
      <c r="P1714" s="311"/>
    </row>
    <row r="1715" spans="15:16">
      <c r="O1715" s="236"/>
      <c r="P1715" s="311"/>
    </row>
    <row r="1716" spans="15:16">
      <c r="O1716" s="236"/>
      <c r="P1716" s="311"/>
    </row>
    <row r="1717" spans="15:16">
      <c r="O1717" s="236"/>
      <c r="P1717" s="311"/>
    </row>
    <row r="1718" spans="15:16">
      <c r="O1718" s="236"/>
      <c r="P1718" s="311"/>
    </row>
    <row r="1719" spans="15:16">
      <c r="O1719" s="236"/>
      <c r="P1719" s="311"/>
    </row>
    <row r="1720" spans="15:16">
      <c r="O1720" s="236"/>
      <c r="P1720" s="311"/>
    </row>
    <row r="1721" spans="15:16">
      <c r="O1721" s="236"/>
      <c r="P1721" s="311"/>
    </row>
    <row r="1722" spans="15:16">
      <c r="O1722" s="236"/>
      <c r="P1722" s="311"/>
    </row>
    <row r="1723" spans="15:16">
      <c r="O1723" s="236"/>
      <c r="P1723" s="311"/>
    </row>
    <row r="1724" spans="15:16">
      <c r="O1724" s="236"/>
      <c r="P1724" s="311"/>
    </row>
    <row r="1725" spans="15:16">
      <c r="O1725" s="236"/>
      <c r="P1725" s="311"/>
    </row>
    <row r="1726" spans="15:16">
      <c r="O1726" s="236"/>
      <c r="P1726" s="311"/>
    </row>
    <row r="1727" spans="15:16">
      <c r="O1727" s="236"/>
      <c r="P1727" s="311"/>
    </row>
    <row r="1728" spans="15:16">
      <c r="O1728" s="236"/>
      <c r="P1728" s="311"/>
    </row>
    <row r="1729" spans="15:16">
      <c r="O1729" s="236"/>
      <c r="P1729" s="311"/>
    </row>
    <row r="1730" spans="15:16">
      <c r="O1730" s="236"/>
      <c r="P1730" s="311"/>
    </row>
    <row r="1731" spans="15:16">
      <c r="O1731" s="236"/>
      <c r="P1731" s="311"/>
    </row>
    <row r="1732" spans="15:16">
      <c r="O1732" s="236"/>
      <c r="P1732" s="311"/>
    </row>
    <row r="1733" spans="15:16">
      <c r="O1733" s="236"/>
      <c r="P1733" s="311"/>
    </row>
    <row r="1734" spans="15:16">
      <c r="O1734" s="236"/>
      <c r="P1734" s="311"/>
    </row>
    <row r="1735" spans="15:16">
      <c r="O1735" s="236"/>
      <c r="P1735" s="311"/>
    </row>
    <row r="1736" spans="15:16">
      <c r="O1736" s="236"/>
      <c r="P1736" s="311"/>
    </row>
    <row r="1737" spans="15:16">
      <c r="O1737" s="236"/>
      <c r="P1737" s="311"/>
    </row>
    <row r="1738" spans="15:16">
      <c r="O1738" s="236"/>
      <c r="P1738" s="311"/>
    </row>
    <row r="1739" spans="15:16">
      <c r="O1739" s="236"/>
      <c r="P1739" s="311"/>
    </row>
    <row r="1740" spans="15:16">
      <c r="O1740" s="236"/>
      <c r="P1740" s="311"/>
    </row>
    <row r="1741" spans="15:16">
      <c r="O1741" s="236"/>
      <c r="P1741" s="311"/>
    </row>
    <row r="1742" spans="15:16">
      <c r="O1742" s="236"/>
      <c r="P1742" s="311"/>
    </row>
    <row r="1743" spans="15:16">
      <c r="O1743" s="236"/>
      <c r="P1743" s="311"/>
    </row>
    <row r="1744" spans="15:16">
      <c r="O1744" s="236"/>
      <c r="P1744" s="311"/>
    </row>
    <row r="1745" spans="15:16">
      <c r="O1745" s="236"/>
      <c r="P1745" s="311"/>
    </row>
    <row r="1746" spans="15:16">
      <c r="O1746" s="236"/>
      <c r="P1746" s="311"/>
    </row>
    <row r="1747" spans="15:16">
      <c r="O1747" s="236"/>
      <c r="P1747" s="311"/>
    </row>
    <row r="1748" spans="15:16">
      <c r="O1748" s="236"/>
      <c r="P1748" s="311"/>
    </row>
    <row r="1749" spans="15:16">
      <c r="O1749" s="236"/>
      <c r="P1749" s="311"/>
    </row>
    <row r="1750" spans="15:16">
      <c r="O1750" s="236"/>
      <c r="P1750" s="311"/>
    </row>
    <row r="1751" spans="15:16">
      <c r="O1751" s="236"/>
      <c r="P1751" s="311"/>
    </row>
    <row r="1752" spans="15:16">
      <c r="O1752" s="236"/>
      <c r="P1752" s="311"/>
    </row>
    <row r="1753" spans="15:16">
      <c r="O1753" s="236"/>
      <c r="P1753" s="311"/>
    </row>
    <row r="1754" spans="15:16">
      <c r="O1754" s="236"/>
      <c r="P1754" s="311"/>
    </row>
    <row r="1755" spans="15:16">
      <c r="O1755" s="236"/>
      <c r="P1755" s="311"/>
    </row>
    <row r="1756" spans="15:16">
      <c r="O1756" s="236"/>
      <c r="P1756" s="311"/>
    </row>
    <row r="1757" spans="15:16">
      <c r="O1757" s="236"/>
      <c r="P1757" s="311"/>
    </row>
    <row r="1758" spans="15:16">
      <c r="O1758" s="236"/>
      <c r="P1758" s="311"/>
    </row>
    <row r="1759" spans="15:16">
      <c r="O1759" s="236"/>
      <c r="P1759" s="311"/>
    </row>
    <row r="1760" spans="15:16">
      <c r="O1760" s="236"/>
      <c r="P1760" s="311"/>
    </row>
    <row r="1761" spans="15:16">
      <c r="O1761" s="236"/>
      <c r="P1761" s="311"/>
    </row>
    <row r="1762" spans="15:16">
      <c r="O1762" s="236"/>
      <c r="P1762" s="311"/>
    </row>
    <row r="1763" spans="15:16">
      <c r="O1763" s="236"/>
      <c r="P1763" s="311"/>
    </row>
    <row r="1764" spans="15:16">
      <c r="O1764" s="236"/>
      <c r="P1764" s="311"/>
    </row>
    <row r="1765" spans="15:16">
      <c r="O1765" s="236"/>
      <c r="P1765" s="311"/>
    </row>
    <row r="1766" spans="15:16">
      <c r="O1766" s="236"/>
      <c r="P1766" s="311"/>
    </row>
    <row r="1767" spans="15:16">
      <c r="O1767" s="236"/>
      <c r="P1767" s="311"/>
    </row>
    <row r="1768" spans="15:16">
      <c r="O1768" s="236"/>
      <c r="P1768" s="311"/>
    </row>
    <row r="1769" spans="15:16">
      <c r="O1769" s="236"/>
      <c r="P1769" s="311"/>
    </row>
    <row r="1770" spans="15:16">
      <c r="O1770" s="236"/>
      <c r="P1770" s="311"/>
    </row>
    <row r="1771" spans="15:16">
      <c r="O1771" s="236"/>
      <c r="P1771" s="311"/>
    </row>
    <row r="1772" spans="15:16">
      <c r="O1772" s="236"/>
      <c r="P1772" s="311"/>
    </row>
    <row r="1773" spans="15:16">
      <c r="O1773" s="236"/>
      <c r="P1773" s="311"/>
    </row>
    <row r="1774" spans="15:16">
      <c r="O1774" s="236"/>
      <c r="P1774" s="311"/>
    </row>
    <row r="1775" spans="15:16">
      <c r="O1775" s="236"/>
      <c r="P1775" s="311"/>
    </row>
    <row r="1776" spans="15:16">
      <c r="O1776" s="236"/>
      <c r="P1776" s="311"/>
    </row>
    <row r="1777" spans="15:16">
      <c r="O1777" s="236"/>
      <c r="P1777" s="311"/>
    </row>
    <row r="1778" spans="15:16">
      <c r="O1778" s="236"/>
      <c r="P1778" s="311"/>
    </row>
    <row r="1779" spans="15:16">
      <c r="O1779" s="236"/>
      <c r="P1779" s="311"/>
    </row>
    <row r="1780" spans="15:16">
      <c r="O1780" s="236"/>
      <c r="P1780" s="311"/>
    </row>
    <row r="1781" spans="15:16">
      <c r="O1781" s="236"/>
      <c r="P1781" s="311"/>
    </row>
    <row r="1782" spans="15:16">
      <c r="O1782" s="236"/>
      <c r="P1782" s="311"/>
    </row>
    <row r="1783" spans="15:16">
      <c r="O1783" s="236"/>
      <c r="P1783" s="311"/>
    </row>
    <row r="1784" spans="15:16">
      <c r="O1784" s="236"/>
      <c r="P1784" s="311"/>
    </row>
    <row r="1785" spans="15:16">
      <c r="O1785" s="236"/>
      <c r="P1785" s="311"/>
    </row>
    <row r="1786" spans="15:16">
      <c r="O1786" s="236"/>
      <c r="P1786" s="311"/>
    </row>
    <row r="1787" spans="15:16">
      <c r="O1787" s="236"/>
      <c r="P1787" s="311"/>
    </row>
    <row r="1788" spans="15:16">
      <c r="O1788" s="236"/>
      <c r="P1788" s="311"/>
    </row>
    <row r="1789" spans="15:16">
      <c r="O1789" s="236"/>
      <c r="P1789" s="311"/>
    </row>
    <row r="1790" spans="15:16">
      <c r="O1790" s="236"/>
      <c r="P1790" s="311"/>
    </row>
    <row r="1791" spans="15:16">
      <c r="O1791" s="236"/>
      <c r="P1791" s="311"/>
    </row>
    <row r="1792" spans="15:16">
      <c r="O1792" s="236"/>
      <c r="P1792" s="311"/>
    </row>
    <row r="1793" spans="15:16">
      <c r="O1793" s="236"/>
      <c r="P1793" s="311"/>
    </row>
    <row r="1794" spans="15:16">
      <c r="O1794" s="236"/>
      <c r="P1794" s="311"/>
    </row>
    <row r="1795" spans="15:16">
      <c r="O1795" s="236"/>
      <c r="P1795" s="311"/>
    </row>
    <row r="1796" spans="15:16">
      <c r="O1796" s="236"/>
      <c r="P1796" s="311"/>
    </row>
    <row r="1797" spans="15:16">
      <c r="O1797" s="236"/>
      <c r="P1797" s="311"/>
    </row>
    <row r="1798" spans="15:16">
      <c r="O1798" s="236"/>
      <c r="P1798" s="311"/>
    </row>
    <row r="1799" spans="15:16">
      <c r="O1799" s="236"/>
      <c r="P1799" s="311"/>
    </row>
    <row r="1800" spans="15:16">
      <c r="O1800" s="236"/>
      <c r="P1800" s="311"/>
    </row>
    <row r="1801" spans="15:16">
      <c r="O1801" s="236"/>
      <c r="P1801" s="311"/>
    </row>
    <row r="1802" spans="15:16">
      <c r="O1802" s="236"/>
      <c r="P1802" s="311"/>
    </row>
    <row r="1803" spans="15:16">
      <c r="O1803" s="236"/>
      <c r="P1803" s="311"/>
    </row>
    <row r="1804" spans="15:16">
      <c r="O1804" s="236"/>
      <c r="P1804" s="311"/>
    </row>
    <row r="1805" spans="15:16">
      <c r="O1805" s="236"/>
      <c r="P1805" s="311"/>
    </row>
    <row r="1806" spans="15:16">
      <c r="O1806" s="236"/>
      <c r="P1806" s="311"/>
    </row>
    <row r="1807" spans="15:16">
      <c r="O1807" s="236"/>
      <c r="P1807" s="311"/>
    </row>
    <row r="1808" spans="15:16">
      <c r="O1808" s="236"/>
      <c r="P1808" s="311"/>
    </row>
    <row r="1809" spans="15:16">
      <c r="O1809" s="236"/>
      <c r="P1809" s="311"/>
    </row>
    <row r="1810" spans="15:16">
      <c r="O1810" s="236"/>
      <c r="P1810" s="311"/>
    </row>
    <row r="1811" spans="15:16">
      <c r="O1811" s="236"/>
      <c r="P1811" s="311"/>
    </row>
    <row r="1812" spans="15:16">
      <c r="O1812" s="236"/>
      <c r="P1812" s="311"/>
    </row>
    <row r="1813" spans="15:16">
      <c r="O1813" s="236"/>
      <c r="P1813" s="311"/>
    </row>
    <row r="1814" spans="15:16">
      <c r="O1814" s="236"/>
      <c r="P1814" s="311"/>
    </row>
    <row r="1815" spans="15:16">
      <c r="O1815" s="236"/>
      <c r="P1815" s="311"/>
    </row>
    <row r="1816" spans="15:16">
      <c r="O1816" s="236"/>
      <c r="P1816" s="311"/>
    </row>
    <row r="1817" spans="15:16">
      <c r="O1817" s="236"/>
      <c r="P1817" s="311"/>
    </row>
    <row r="1818" spans="15:16">
      <c r="O1818" s="236"/>
      <c r="P1818" s="311"/>
    </row>
    <row r="1819" spans="15:16">
      <c r="O1819" s="236"/>
      <c r="P1819" s="311"/>
    </row>
    <row r="1820" spans="15:16">
      <c r="O1820" s="236"/>
      <c r="P1820" s="311"/>
    </row>
    <row r="1821" spans="15:16">
      <c r="O1821" s="236"/>
      <c r="P1821" s="311"/>
    </row>
    <row r="1822" spans="15:16">
      <c r="O1822" s="236"/>
      <c r="P1822" s="311"/>
    </row>
    <row r="1823" spans="15:16">
      <c r="O1823" s="236"/>
      <c r="P1823" s="311"/>
    </row>
    <row r="1824" spans="15:16">
      <c r="O1824" s="236"/>
      <c r="P1824" s="311"/>
    </row>
    <row r="1825" spans="15:16">
      <c r="O1825" s="236"/>
      <c r="P1825" s="311"/>
    </row>
    <row r="1826" spans="15:16">
      <c r="O1826" s="236"/>
      <c r="P1826" s="311"/>
    </row>
    <row r="1827" spans="15:16">
      <c r="O1827" s="236"/>
      <c r="P1827" s="311"/>
    </row>
    <row r="1828" spans="15:16">
      <c r="O1828" s="236"/>
      <c r="P1828" s="311"/>
    </row>
    <row r="1829" spans="15:16">
      <c r="O1829" s="236"/>
      <c r="P1829" s="311"/>
    </row>
    <row r="1830" spans="15:16">
      <c r="O1830" s="236"/>
      <c r="P1830" s="311"/>
    </row>
    <row r="1831" spans="15:16">
      <c r="O1831" s="236"/>
      <c r="P1831" s="311"/>
    </row>
    <row r="1832" spans="15:16">
      <c r="O1832" s="236"/>
      <c r="P1832" s="311"/>
    </row>
    <row r="1833" spans="15:16">
      <c r="O1833" s="236"/>
      <c r="P1833" s="311"/>
    </row>
    <row r="1834" spans="15:16">
      <c r="O1834" s="236"/>
      <c r="P1834" s="311"/>
    </row>
    <row r="1835" spans="15:16">
      <c r="O1835" s="236"/>
      <c r="P1835" s="311"/>
    </row>
    <row r="1836" spans="15:16">
      <c r="O1836" s="236"/>
      <c r="P1836" s="311"/>
    </row>
    <row r="1837" spans="15:16">
      <c r="O1837" s="236"/>
      <c r="P1837" s="311"/>
    </row>
    <row r="1838" spans="15:16">
      <c r="O1838" s="236"/>
      <c r="P1838" s="311"/>
    </row>
    <row r="1839" spans="15:16">
      <c r="O1839" s="236"/>
      <c r="P1839" s="311"/>
    </row>
    <row r="1840" spans="15:16">
      <c r="O1840" s="236"/>
      <c r="P1840" s="311"/>
    </row>
    <row r="1841" spans="15:16">
      <c r="O1841" s="236"/>
      <c r="P1841" s="311"/>
    </row>
    <row r="1842" spans="15:16">
      <c r="O1842" s="236"/>
      <c r="P1842" s="311"/>
    </row>
    <row r="1843" spans="15:16">
      <c r="O1843" s="236"/>
      <c r="P1843" s="311"/>
    </row>
    <row r="1844" spans="15:16">
      <c r="O1844" s="236"/>
      <c r="P1844" s="311"/>
    </row>
    <row r="1845" spans="15:16">
      <c r="O1845" s="236"/>
      <c r="P1845" s="311"/>
    </row>
    <row r="1846" spans="15:16">
      <c r="O1846" s="236"/>
      <c r="P1846" s="311"/>
    </row>
    <row r="1847" spans="15:16">
      <c r="O1847" s="236"/>
      <c r="P1847" s="311"/>
    </row>
    <row r="1848" spans="15:16">
      <c r="O1848" s="236"/>
      <c r="P1848" s="311"/>
    </row>
    <row r="1849" spans="15:16">
      <c r="O1849" s="236"/>
      <c r="P1849" s="311"/>
    </row>
    <row r="1850" spans="15:16">
      <c r="O1850" s="236"/>
      <c r="P1850" s="311"/>
    </row>
    <row r="1851" spans="15:16">
      <c r="O1851" s="236"/>
      <c r="P1851" s="311"/>
    </row>
    <row r="1852" spans="15:16">
      <c r="O1852" s="236"/>
      <c r="P1852" s="311"/>
    </row>
    <row r="1853" spans="15:16">
      <c r="O1853" s="236"/>
      <c r="P1853" s="311"/>
    </row>
    <row r="1854" spans="15:16">
      <c r="O1854" s="236"/>
      <c r="P1854" s="311"/>
    </row>
    <row r="1855" spans="15:16">
      <c r="O1855" s="236"/>
      <c r="P1855" s="311"/>
    </row>
    <row r="1856" spans="15:16">
      <c r="O1856" s="236"/>
      <c r="P1856" s="311"/>
    </row>
    <row r="1857" spans="15:16">
      <c r="O1857" s="236"/>
      <c r="P1857" s="311"/>
    </row>
    <row r="1858" spans="15:16">
      <c r="O1858" s="236"/>
      <c r="P1858" s="311"/>
    </row>
    <row r="1859" spans="15:16">
      <c r="O1859" s="236"/>
      <c r="P1859" s="311"/>
    </row>
    <row r="1860" spans="15:16">
      <c r="O1860" s="236"/>
      <c r="P1860" s="311"/>
    </row>
    <row r="1861" spans="15:16">
      <c r="O1861" s="236"/>
      <c r="P1861" s="311"/>
    </row>
    <row r="1862" spans="15:16">
      <c r="O1862" s="236"/>
      <c r="P1862" s="311"/>
    </row>
    <row r="1863" spans="15:16">
      <c r="O1863" s="236"/>
      <c r="P1863" s="311"/>
    </row>
    <row r="1864" spans="15:16">
      <c r="O1864" s="236"/>
      <c r="P1864" s="311"/>
    </row>
    <row r="1865" spans="15:16">
      <c r="O1865" s="236"/>
      <c r="P1865" s="311"/>
    </row>
    <row r="1866" spans="15:16">
      <c r="O1866" s="236"/>
      <c r="P1866" s="311"/>
    </row>
    <row r="1867" spans="15:16">
      <c r="O1867" s="236"/>
      <c r="P1867" s="311"/>
    </row>
    <row r="1868" spans="15:16">
      <c r="O1868" s="236"/>
      <c r="P1868" s="311"/>
    </row>
    <row r="1869" spans="15:16">
      <c r="O1869" s="236"/>
      <c r="P1869" s="311"/>
    </row>
    <row r="1870" spans="15:16">
      <c r="O1870" s="236"/>
      <c r="P1870" s="311"/>
    </row>
    <row r="1871" spans="15:16">
      <c r="O1871" s="236"/>
      <c r="P1871" s="311"/>
    </row>
    <row r="1872" spans="15:16">
      <c r="O1872" s="236"/>
      <c r="P1872" s="311"/>
    </row>
    <row r="1873" spans="15:16">
      <c r="O1873" s="236"/>
      <c r="P1873" s="311"/>
    </row>
    <row r="1874" spans="15:16">
      <c r="O1874" s="236"/>
      <c r="P1874" s="311"/>
    </row>
    <row r="1875" spans="15:16">
      <c r="O1875" s="236"/>
      <c r="P1875" s="311"/>
    </row>
    <row r="1876" spans="15:16">
      <c r="O1876" s="236"/>
      <c r="P1876" s="311"/>
    </row>
    <row r="1877" spans="15:16">
      <c r="O1877" s="236"/>
      <c r="P1877" s="311"/>
    </row>
    <row r="1878" spans="15:16">
      <c r="O1878" s="236"/>
      <c r="P1878" s="311"/>
    </row>
    <row r="1879" spans="15:16">
      <c r="O1879" s="236"/>
      <c r="P1879" s="311"/>
    </row>
    <row r="1880" spans="15:16">
      <c r="O1880" s="236"/>
      <c r="P1880" s="311"/>
    </row>
    <row r="1881" spans="15:16">
      <c r="O1881" s="236"/>
      <c r="P1881" s="311"/>
    </row>
    <row r="1882" spans="15:16">
      <c r="O1882" s="236"/>
      <c r="P1882" s="311"/>
    </row>
    <row r="1883" spans="15:16">
      <c r="O1883" s="236"/>
      <c r="P1883" s="311"/>
    </row>
    <row r="1884" spans="15:16">
      <c r="O1884" s="236"/>
      <c r="P1884" s="311"/>
    </row>
    <row r="1885" spans="15:16">
      <c r="O1885" s="236"/>
      <c r="P1885" s="311"/>
    </row>
    <row r="1886" spans="15:16">
      <c r="O1886" s="236"/>
      <c r="P1886" s="311"/>
    </row>
    <row r="1887" spans="15:16">
      <c r="O1887" s="236"/>
      <c r="P1887" s="311"/>
    </row>
    <row r="1888" spans="15:16">
      <c r="O1888" s="236"/>
      <c r="P1888" s="311"/>
    </row>
    <row r="1889" spans="15:16">
      <c r="O1889" s="236"/>
      <c r="P1889" s="311"/>
    </row>
    <row r="1890" spans="15:16">
      <c r="O1890" s="236"/>
      <c r="P1890" s="311"/>
    </row>
    <row r="1891" spans="15:16">
      <c r="O1891" s="236"/>
      <c r="P1891" s="311"/>
    </row>
    <row r="1892" spans="15:16">
      <c r="O1892" s="236"/>
      <c r="P1892" s="311"/>
    </row>
    <row r="1893" spans="15:16">
      <c r="O1893" s="236"/>
      <c r="P1893" s="311"/>
    </row>
    <row r="1894" spans="15:16">
      <c r="O1894" s="236"/>
      <c r="P1894" s="311"/>
    </row>
    <row r="1895" spans="15:16">
      <c r="O1895" s="236"/>
      <c r="P1895" s="311"/>
    </row>
    <row r="1896" spans="15:16">
      <c r="O1896" s="236"/>
      <c r="P1896" s="311"/>
    </row>
    <row r="1897" spans="15:16">
      <c r="O1897" s="236"/>
      <c r="P1897" s="311"/>
    </row>
    <row r="1898" spans="15:16">
      <c r="O1898" s="236"/>
      <c r="P1898" s="311"/>
    </row>
    <row r="1899" spans="15:16">
      <c r="O1899" s="236"/>
      <c r="P1899" s="311"/>
    </row>
    <row r="1900" spans="15:16">
      <c r="O1900" s="236"/>
      <c r="P1900" s="311"/>
    </row>
    <row r="1901" spans="15:16">
      <c r="O1901" s="236"/>
      <c r="P1901" s="311"/>
    </row>
    <row r="1902" spans="15:16">
      <c r="O1902" s="236"/>
      <c r="P1902" s="311"/>
    </row>
    <row r="1903" spans="15:16">
      <c r="O1903" s="236"/>
      <c r="P1903" s="311"/>
    </row>
    <row r="1904" spans="15:16">
      <c r="O1904" s="236"/>
      <c r="P1904" s="311"/>
    </row>
    <row r="1905" spans="15:16">
      <c r="O1905" s="236"/>
      <c r="P1905" s="311"/>
    </row>
    <row r="1906" spans="15:16">
      <c r="O1906" s="236"/>
      <c r="P1906" s="311"/>
    </row>
    <row r="1907" spans="15:16">
      <c r="O1907" s="236"/>
      <c r="P1907" s="311"/>
    </row>
    <row r="1908" spans="15:16">
      <c r="O1908" s="236"/>
      <c r="P1908" s="311"/>
    </row>
    <row r="1909" spans="15:16">
      <c r="O1909" s="236"/>
      <c r="P1909" s="311"/>
    </row>
    <row r="1910" spans="15:16">
      <c r="O1910" s="236"/>
      <c r="P1910" s="311"/>
    </row>
    <row r="1911" spans="15:16">
      <c r="O1911" s="236"/>
      <c r="P1911" s="311"/>
    </row>
    <row r="1912" spans="15:16">
      <c r="O1912" s="236"/>
      <c r="P1912" s="311"/>
    </row>
    <row r="1913" spans="15:16">
      <c r="O1913" s="236"/>
      <c r="P1913" s="311"/>
    </row>
    <row r="1914" spans="15:16">
      <c r="O1914" s="236"/>
      <c r="P1914" s="311"/>
    </row>
    <row r="1915" spans="15:16">
      <c r="O1915" s="236"/>
      <c r="P1915" s="311"/>
    </row>
    <row r="1916" spans="15:16">
      <c r="O1916" s="236"/>
      <c r="P1916" s="311"/>
    </row>
    <row r="1917" spans="15:16">
      <c r="O1917" s="236"/>
      <c r="P1917" s="311"/>
    </row>
    <row r="1918" spans="15:16">
      <c r="O1918" s="236"/>
      <c r="P1918" s="311"/>
    </row>
    <row r="1919" spans="15:16">
      <c r="O1919" s="236"/>
      <c r="P1919" s="311"/>
    </row>
    <row r="1920" spans="15:16">
      <c r="O1920" s="236"/>
      <c r="P1920" s="311"/>
    </row>
    <row r="1921" spans="15:16">
      <c r="O1921" s="236"/>
      <c r="P1921" s="311"/>
    </row>
    <row r="1922" spans="15:16">
      <c r="O1922" s="236"/>
      <c r="P1922" s="311"/>
    </row>
    <row r="1923" spans="15:16">
      <c r="O1923" s="236"/>
      <c r="P1923" s="311"/>
    </row>
    <row r="1924" spans="15:16">
      <c r="O1924" s="236"/>
      <c r="P1924" s="311"/>
    </row>
    <row r="1925" spans="15:16">
      <c r="O1925" s="236"/>
      <c r="P1925" s="311"/>
    </row>
    <row r="1926" spans="15:16">
      <c r="O1926" s="236"/>
      <c r="P1926" s="311"/>
    </row>
    <row r="1927" spans="15:16">
      <c r="O1927" s="236"/>
      <c r="P1927" s="311"/>
    </row>
    <row r="1928" spans="15:16">
      <c r="O1928" s="236"/>
      <c r="P1928" s="311"/>
    </row>
    <row r="1929" spans="15:16">
      <c r="O1929" s="236"/>
      <c r="P1929" s="311"/>
    </row>
    <row r="1930" spans="15:16">
      <c r="O1930" s="236"/>
      <c r="P1930" s="311"/>
    </row>
    <row r="1931" spans="15:16">
      <c r="O1931" s="236"/>
      <c r="P1931" s="311"/>
    </row>
    <row r="1932" spans="15:16">
      <c r="O1932" s="236"/>
      <c r="P1932" s="311"/>
    </row>
    <row r="1933" spans="15:16">
      <c r="O1933" s="236"/>
      <c r="P1933" s="311"/>
    </row>
    <row r="1934" spans="15:16">
      <c r="O1934" s="236"/>
      <c r="P1934" s="311"/>
    </row>
    <row r="1935" spans="15:16">
      <c r="O1935" s="236"/>
      <c r="P1935" s="311"/>
    </row>
    <row r="1936" spans="15:16">
      <c r="O1936" s="236"/>
      <c r="P1936" s="311"/>
    </row>
    <row r="1937" spans="15:16">
      <c r="O1937" s="236"/>
      <c r="P1937" s="311"/>
    </row>
    <row r="1938" spans="15:16">
      <c r="O1938" s="236"/>
      <c r="P1938" s="311"/>
    </row>
    <row r="1939" spans="15:16">
      <c r="O1939" s="236"/>
      <c r="P1939" s="311"/>
    </row>
    <row r="1940" spans="15:16">
      <c r="O1940" s="236"/>
      <c r="P1940" s="311"/>
    </row>
    <row r="1941" spans="15:16">
      <c r="O1941" s="236"/>
      <c r="P1941" s="311"/>
    </row>
    <row r="1942" spans="15:16">
      <c r="O1942" s="236"/>
      <c r="P1942" s="311"/>
    </row>
    <row r="1943" spans="15:16">
      <c r="O1943" s="236"/>
      <c r="P1943" s="311"/>
    </row>
    <row r="1944" spans="15:16">
      <c r="O1944" s="236"/>
      <c r="P1944" s="311"/>
    </row>
    <row r="1945" spans="15:16">
      <c r="O1945" s="236"/>
      <c r="P1945" s="311"/>
    </row>
    <row r="1946" spans="15:16">
      <c r="O1946" s="236"/>
      <c r="P1946" s="311"/>
    </row>
    <row r="1947" spans="15:16">
      <c r="O1947" s="236"/>
      <c r="P1947" s="311"/>
    </row>
    <row r="1948" spans="15:16">
      <c r="O1948" s="236"/>
      <c r="P1948" s="311"/>
    </row>
    <row r="1949" spans="15:16">
      <c r="O1949" s="236"/>
      <c r="P1949" s="311"/>
    </row>
    <row r="1950" spans="15:16">
      <c r="O1950" s="236"/>
      <c r="P1950" s="311"/>
    </row>
    <row r="1951" spans="15:16">
      <c r="O1951" s="236"/>
      <c r="P1951" s="311"/>
    </row>
    <row r="1952" spans="15:16">
      <c r="O1952" s="236"/>
      <c r="P1952" s="311"/>
    </row>
    <row r="1953" spans="15:16">
      <c r="O1953" s="236"/>
      <c r="P1953" s="311"/>
    </row>
    <row r="1954" spans="15:16">
      <c r="O1954" s="236"/>
      <c r="P1954" s="311"/>
    </row>
    <row r="1955" spans="15:16">
      <c r="O1955" s="236"/>
      <c r="P1955" s="311"/>
    </row>
    <row r="1956" spans="15:16">
      <c r="O1956" s="236"/>
      <c r="P1956" s="311"/>
    </row>
    <row r="1957" spans="15:16">
      <c r="O1957" s="236"/>
      <c r="P1957" s="311"/>
    </row>
    <row r="1958" spans="15:16">
      <c r="O1958" s="236"/>
      <c r="P1958" s="311"/>
    </row>
    <row r="1959" spans="15:16">
      <c r="O1959" s="236"/>
      <c r="P1959" s="311"/>
    </row>
    <row r="1960" spans="15:16">
      <c r="O1960" s="236"/>
      <c r="P1960" s="311"/>
    </row>
    <row r="1961" spans="15:16">
      <c r="O1961" s="236"/>
      <c r="P1961" s="311"/>
    </row>
    <row r="1962" spans="15:16">
      <c r="O1962" s="236"/>
      <c r="P1962" s="311"/>
    </row>
    <row r="1963" spans="15:16">
      <c r="O1963" s="236"/>
      <c r="P1963" s="311"/>
    </row>
    <row r="1964" spans="15:16">
      <c r="O1964" s="236"/>
      <c r="P1964" s="311"/>
    </row>
    <row r="1965" spans="15:16">
      <c r="O1965" s="236"/>
      <c r="P1965" s="311"/>
    </row>
    <row r="1966" spans="15:16">
      <c r="O1966" s="236"/>
      <c r="P1966" s="311"/>
    </row>
    <row r="1967" spans="15:16">
      <c r="O1967" s="236"/>
      <c r="P1967" s="311"/>
    </row>
    <row r="1968" spans="15:16">
      <c r="O1968" s="236"/>
      <c r="P1968" s="311"/>
    </row>
    <row r="1969" spans="15:16">
      <c r="O1969" s="236"/>
      <c r="P1969" s="311"/>
    </row>
    <row r="1970" spans="15:16">
      <c r="O1970" s="236"/>
      <c r="P1970" s="311"/>
    </row>
    <row r="1971" spans="15:16">
      <c r="O1971" s="236"/>
      <c r="P1971" s="311"/>
    </row>
    <row r="1972" spans="15:16">
      <c r="O1972" s="236"/>
      <c r="P1972" s="311"/>
    </row>
    <row r="1973" spans="15:16">
      <c r="O1973" s="236"/>
      <c r="P1973" s="311"/>
    </row>
    <row r="1974" spans="15:16">
      <c r="O1974" s="236"/>
      <c r="P1974" s="311"/>
    </row>
    <row r="1975" spans="15:16">
      <c r="O1975" s="236"/>
      <c r="P1975" s="311"/>
    </row>
    <row r="1976" spans="15:16">
      <c r="O1976" s="236"/>
      <c r="P1976" s="311"/>
    </row>
    <row r="1977" spans="15:16">
      <c r="O1977" s="236"/>
      <c r="P1977" s="311"/>
    </row>
    <row r="1978" spans="15:16">
      <c r="O1978" s="236"/>
      <c r="P1978" s="311"/>
    </row>
    <row r="1979" spans="15:16">
      <c r="O1979" s="236"/>
      <c r="P1979" s="311"/>
    </row>
    <row r="1980" spans="15:16">
      <c r="O1980" s="236"/>
      <c r="P1980" s="311"/>
    </row>
    <row r="1981" spans="15:16">
      <c r="O1981" s="236"/>
      <c r="P1981" s="311"/>
    </row>
    <row r="1982" spans="15:16">
      <c r="O1982" s="236"/>
      <c r="P1982" s="311"/>
    </row>
    <row r="1983" spans="15:16">
      <c r="O1983" s="236"/>
      <c r="P1983" s="311"/>
    </row>
    <row r="1984" spans="15:16">
      <c r="O1984" s="236"/>
      <c r="P1984" s="311"/>
    </row>
    <row r="1985" spans="15:16">
      <c r="O1985" s="236"/>
      <c r="P1985" s="311"/>
    </row>
    <row r="1986" spans="15:16">
      <c r="O1986" s="236"/>
      <c r="P1986" s="311"/>
    </row>
    <row r="1987" spans="15:16">
      <c r="O1987" s="236"/>
      <c r="P1987" s="311"/>
    </row>
    <row r="1988" spans="15:16">
      <c r="O1988" s="236"/>
      <c r="P1988" s="311"/>
    </row>
    <row r="1989" spans="15:16">
      <c r="O1989" s="236"/>
      <c r="P1989" s="311"/>
    </row>
    <row r="1990" spans="15:16">
      <c r="O1990" s="236"/>
      <c r="P1990" s="311"/>
    </row>
    <row r="1991" spans="15:16">
      <c r="O1991" s="236"/>
      <c r="P1991" s="311"/>
    </row>
    <row r="1992" spans="15:16">
      <c r="O1992" s="236"/>
      <c r="P1992" s="311"/>
    </row>
    <row r="1993" spans="15:16">
      <c r="O1993" s="236"/>
      <c r="P1993" s="311"/>
    </row>
    <row r="1994" spans="15:16">
      <c r="O1994" s="236"/>
      <c r="P1994" s="311"/>
    </row>
    <row r="1995" spans="15:16">
      <c r="O1995" s="236"/>
      <c r="P1995" s="311"/>
    </row>
    <row r="1996" spans="15:16">
      <c r="O1996" s="236"/>
      <c r="P1996" s="311"/>
    </row>
    <row r="1997" spans="15:16">
      <c r="O1997" s="236"/>
      <c r="P1997" s="311"/>
    </row>
    <row r="1998" spans="15:16">
      <c r="O1998" s="236"/>
      <c r="P1998" s="311"/>
    </row>
    <row r="1999" spans="15:16">
      <c r="O1999" s="236"/>
      <c r="P1999" s="311"/>
    </row>
    <row r="2000" spans="15:16">
      <c r="O2000" s="236"/>
      <c r="P2000" s="311"/>
    </row>
    <row r="2001" spans="15:16">
      <c r="O2001" s="236"/>
      <c r="P2001" s="311"/>
    </row>
    <row r="2002" spans="15:16">
      <c r="O2002" s="236"/>
      <c r="P2002" s="311"/>
    </row>
    <row r="2003" spans="15:16">
      <c r="O2003" s="236"/>
      <c r="P2003" s="311"/>
    </row>
    <row r="2004" spans="15:16">
      <c r="O2004" s="236"/>
      <c r="P2004" s="311"/>
    </row>
    <row r="2005" spans="15:16">
      <c r="O2005" s="236"/>
      <c r="P2005" s="311"/>
    </row>
    <row r="2006" spans="15:16">
      <c r="O2006" s="236"/>
      <c r="P2006" s="311"/>
    </row>
    <row r="2007" spans="15:16">
      <c r="O2007" s="236"/>
      <c r="P2007" s="311"/>
    </row>
    <row r="2008" spans="15:16">
      <c r="O2008" s="236"/>
      <c r="P2008" s="311"/>
    </row>
    <row r="2009" spans="15:16">
      <c r="O2009" s="236"/>
      <c r="P2009" s="311"/>
    </row>
    <row r="2010" spans="15:16">
      <c r="O2010" s="236"/>
      <c r="P2010" s="311"/>
    </row>
    <row r="2011" spans="15:16">
      <c r="O2011" s="236"/>
      <c r="P2011" s="311"/>
    </row>
    <row r="2012" spans="15:16">
      <c r="O2012" s="236"/>
      <c r="P2012" s="311"/>
    </row>
    <row r="2013" spans="15:16">
      <c r="O2013" s="236"/>
      <c r="P2013" s="311"/>
    </row>
    <row r="2014" spans="15:16">
      <c r="O2014" s="236"/>
      <c r="P2014" s="311"/>
    </row>
    <row r="2015" spans="15:16">
      <c r="O2015" s="236"/>
      <c r="P2015" s="311"/>
    </row>
    <row r="2016" spans="15:16">
      <c r="O2016" s="236"/>
      <c r="P2016" s="311"/>
    </row>
    <row r="2017" spans="15:16">
      <c r="O2017" s="236"/>
      <c r="P2017" s="311"/>
    </row>
    <row r="2018" spans="15:16">
      <c r="O2018" s="236"/>
      <c r="P2018" s="311"/>
    </row>
    <row r="2019" spans="15:16">
      <c r="O2019" s="236"/>
      <c r="P2019" s="311"/>
    </row>
    <row r="2020" spans="15:16">
      <c r="O2020" s="236"/>
      <c r="P2020" s="311"/>
    </row>
    <row r="2021" spans="15:16">
      <c r="O2021" s="236"/>
      <c r="P2021" s="311"/>
    </row>
    <row r="2022" spans="15:16">
      <c r="O2022" s="236"/>
      <c r="P2022" s="311"/>
    </row>
    <row r="2023" spans="15:16">
      <c r="O2023" s="236"/>
      <c r="P2023" s="311"/>
    </row>
    <row r="2024" spans="15:16">
      <c r="O2024" s="236"/>
      <c r="P2024" s="311"/>
    </row>
    <row r="2025" spans="15:16">
      <c r="O2025" s="236"/>
      <c r="P2025" s="311"/>
    </row>
    <row r="2026" spans="15:16">
      <c r="O2026" s="236"/>
      <c r="P2026" s="311"/>
    </row>
    <row r="2027" spans="15:16">
      <c r="O2027" s="236"/>
      <c r="P2027" s="311"/>
    </row>
    <row r="2028" spans="15:16">
      <c r="O2028" s="236"/>
      <c r="P2028" s="311"/>
    </row>
    <row r="2029" spans="15:16">
      <c r="O2029" s="236"/>
      <c r="P2029" s="311"/>
    </row>
    <row r="2030" spans="15:16">
      <c r="O2030" s="236"/>
      <c r="P2030" s="311"/>
    </row>
    <row r="2031" spans="15:16">
      <c r="O2031" s="236"/>
      <c r="P2031" s="311"/>
    </row>
    <row r="2032" spans="15:16">
      <c r="O2032" s="236"/>
      <c r="P2032" s="311"/>
    </row>
    <row r="2033" spans="15:16">
      <c r="O2033" s="236"/>
      <c r="P2033" s="311"/>
    </row>
    <row r="2034" spans="15:16">
      <c r="O2034" s="236"/>
      <c r="P2034" s="311"/>
    </row>
    <row r="2035" spans="15:16">
      <c r="O2035" s="236"/>
      <c r="P2035" s="311"/>
    </row>
    <row r="2036" spans="15:16">
      <c r="O2036" s="236"/>
      <c r="P2036" s="311"/>
    </row>
    <row r="2037" spans="15:16">
      <c r="O2037" s="236"/>
      <c r="P2037" s="311"/>
    </row>
    <row r="2038" spans="15:16">
      <c r="O2038" s="236"/>
      <c r="P2038" s="311"/>
    </row>
    <row r="2039" spans="15:16">
      <c r="O2039" s="236"/>
      <c r="P2039" s="311"/>
    </row>
    <row r="2040" spans="15:16">
      <c r="O2040" s="236"/>
      <c r="P2040" s="311"/>
    </row>
    <row r="2041" spans="15:16">
      <c r="O2041" s="236"/>
      <c r="P2041" s="311"/>
    </row>
    <row r="2042" spans="15:16">
      <c r="O2042" s="236"/>
      <c r="P2042" s="311"/>
    </row>
    <row r="2043" spans="15:16">
      <c r="O2043" s="236"/>
      <c r="P2043" s="311"/>
    </row>
    <row r="2044" spans="15:16">
      <c r="O2044" s="236"/>
      <c r="P2044" s="311"/>
    </row>
    <row r="2045" spans="15:16">
      <c r="O2045" s="236"/>
      <c r="P2045" s="311"/>
    </row>
    <row r="2046" spans="15:16">
      <c r="O2046" s="236"/>
      <c r="P2046" s="311"/>
    </row>
    <row r="2047" spans="15:16">
      <c r="O2047" s="236"/>
      <c r="P2047" s="311"/>
    </row>
    <row r="2048" spans="15:16">
      <c r="O2048" s="236"/>
      <c r="P2048" s="311"/>
    </row>
    <row r="2049" spans="15:16">
      <c r="O2049" s="236"/>
      <c r="P2049" s="311"/>
    </row>
    <row r="2050" spans="15:16">
      <c r="O2050" s="236"/>
      <c r="P2050" s="311"/>
    </row>
    <row r="2051" spans="15:16">
      <c r="O2051" s="236"/>
      <c r="P2051" s="311"/>
    </row>
    <row r="2052" spans="15:16">
      <c r="O2052" s="236"/>
      <c r="P2052" s="311"/>
    </row>
    <row r="2053" spans="15:16">
      <c r="O2053" s="236"/>
      <c r="P2053" s="311"/>
    </row>
    <row r="2054" spans="15:16">
      <c r="O2054" s="236"/>
      <c r="P2054" s="311"/>
    </row>
    <row r="2055" spans="15:16">
      <c r="O2055" s="236"/>
      <c r="P2055" s="311"/>
    </row>
    <row r="2056" spans="15:16">
      <c r="O2056" s="236"/>
      <c r="P2056" s="311"/>
    </row>
    <row r="2057" spans="15:16">
      <c r="O2057" s="236"/>
      <c r="P2057" s="311"/>
    </row>
    <row r="2058" spans="15:16">
      <c r="O2058" s="236"/>
      <c r="P2058" s="311"/>
    </row>
    <row r="2059" spans="15:16">
      <c r="O2059" s="236"/>
      <c r="P2059" s="311"/>
    </row>
    <row r="2060" spans="15:16">
      <c r="O2060" s="236"/>
      <c r="P2060" s="311"/>
    </row>
    <row r="2061" spans="15:16">
      <c r="O2061" s="236"/>
      <c r="P2061" s="311"/>
    </row>
    <row r="2062" spans="15:16">
      <c r="O2062" s="236"/>
      <c r="P2062" s="311"/>
    </row>
    <row r="2063" spans="15:16">
      <c r="O2063" s="236"/>
      <c r="P2063" s="311"/>
    </row>
    <row r="2064" spans="15:16">
      <c r="O2064" s="236"/>
      <c r="P2064" s="311"/>
    </row>
    <row r="2065" spans="15:16">
      <c r="O2065" s="236"/>
      <c r="P2065" s="311"/>
    </row>
    <row r="2066" spans="15:16">
      <c r="O2066" s="236"/>
      <c r="P2066" s="311"/>
    </row>
    <row r="2067" spans="15:16">
      <c r="O2067" s="236"/>
      <c r="P2067" s="311"/>
    </row>
    <row r="2068" spans="15:16">
      <c r="O2068" s="236"/>
      <c r="P2068" s="311"/>
    </row>
    <row r="2069" spans="15:16">
      <c r="O2069" s="236"/>
      <c r="P2069" s="311"/>
    </row>
    <row r="2070" spans="15:16">
      <c r="O2070" s="236"/>
      <c r="P2070" s="311"/>
    </row>
    <row r="2071" spans="15:16">
      <c r="O2071" s="236"/>
      <c r="P2071" s="311"/>
    </row>
    <row r="2072" spans="15:16">
      <c r="O2072" s="236"/>
      <c r="P2072" s="311"/>
    </row>
    <row r="2073" spans="15:16">
      <c r="O2073" s="236"/>
      <c r="P2073" s="311"/>
    </row>
    <row r="2074" spans="15:16">
      <c r="O2074" s="236"/>
      <c r="P2074" s="311"/>
    </row>
    <row r="2075" spans="15:16">
      <c r="O2075" s="236"/>
      <c r="P2075" s="311"/>
    </row>
    <row r="2076" spans="15:16">
      <c r="O2076" s="236"/>
      <c r="P2076" s="311"/>
    </row>
    <row r="2077" spans="15:16">
      <c r="O2077" s="236"/>
      <c r="P2077" s="311"/>
    </row>
    <row r="2078" spans="15:16">
      <c r="O2078" s="236"/>
      <c r="P2078" s="311"/>
    </row>
    <row r="2079" spans="15:16">
      <c r="O2079" s="236"/>
      <c r="P2079" s="311"/>
    </row>
    <row r="2080" spans="15:16">
      <c r="O2080" s="236"/>
      <c r="P2080" s="311"/>
    </row>
    <row r="2081" spans="15:16">
      <c r="O2081" s="236"/>
      <c r="P2081" s="311"/>
    </row>
    <row r="2082" spans="15:16">
      <c r="O2082" s="236"/>
      <c r="P2082" s="311"/>
    </row>
    <row r="2083" spans="15:16">
      <c r="O2083" s="236"/>
      <c r="P2083" s="311"/>
    </row>
    <row r="2084" spans="15:16">
      <c r="O2084" s="236"/>
      <c r="P2084" s="311"/>
    </row>
    <row r="2085" spans="15:16">
      <c r="O2085" s="236"/>
      <c r="P2085" s="311"/>
    </row>
    <row r="2086" spans="15:16">
      <c r="O2086" s="236"/>
      <c r="P2086" s="311"/>
    </row>
    <row r="2087" spans="15:16">
      <c r="O2087" s="236"/>
      <c r="P2087" s="311"/>
    </row>
    <row r="2088" spans="15:16">
      <c r="O2088" s="236"/>
      <c r="P2088" s="311"/>
    </row>
    <row r="2089" spans="15:16">
      <c r="O2089" s="236"/>
      <c r="P2089" s="311"/>
    </row>
    <row r="2090" spans="15:16">
      <c r="O2090" s="236"/>
      <c r="P2090" s="311"/>
    </row>
    <row r="2091" spans="15:16">
      <c r="O2091" s="236"/>
      <c r="P2091" s="311"/>
    </row>
    <row r="2092" spans="15:16">
      <c r="O2092" s="236"/>
      <c r="P2092" s="311"/>
    </row>
    <row r="2093" spans="15:16">
      <c r="O2093" s="236"/>
      <c r="P2093" s="311"/>
    </row>
    <row r="2094" spans="15:16">
      <c r="O2094" s="236"/>
      <c r="P2094" s="311"/>
    </row>
    <row r="2095" spans="15:16">
      <c r="O2095" s="236"/>
      <c r="P2095" s="311"/>
    </row>
    <row r="2096" spans="15:16">
      <c r="O2096" s="236"/>
      <c r="P2096" s="311"/>
    </row>
    <row r="2097" spans="15:16">
      <c r="O2097" s="236"/>
      <c r="P2097" s="311"/>
    </row>
    <row r="2098" spans="15:16">
      <c r="O2098" s="236"/>
      <c r="P2098" s="311"/>
    </row>
    <row r="2099" spans="15:16">
      <c r="O2099" s="236"/>
      <c r="P2099" s="311"/>
    </row>
    <row r="2100" spans="15:16">
      <c r="O2100" s="236"/>
      <c r="P2100" s="311"/>
    </row>
    <row r="2101" spans="15:16">
      <c r="O2101" s="236"/>
      <c r="P2101" s="311"/>
    </row>
    <row r="2102" spans="15:16">
      <c r="O2102" s="236"/>
      <c r="P2102" s="311"/>
    </row>
    <row r="2103" spans="15:16">
      <c r="O2103" s="236"/>
      <c r="P2103" s="311"/>
    </row>
    <row r="2104" spans="15:16">
      <c r="O2104" s="236"/>
      <c r="P2104" s="311"/>
    </row>
    <row r="2105" spans="15:16">
      <c r="O2105" s="236"/>
      <c r="P2105" s="311"/>
    </row>
    <row r="2106" spans="15:16">
      <c r="O2106" s="236"/>
      <c r="P2106" s="311"/>
    </row>
    <row r="2107" spans="15:16">
      <c r="O2107" s="236"/>
      <c r="P2107" s="311"/>
    </row>
    <row r="2108" spans="15:16">
      <c r="O2108" s="236"/>
      <c r="P2108" s="311"/>
    </row>
    <row r="2109" spans="15:16">
      <c r="O2109" s="236"/>
      <c r="P2109" s="311"/>
    </row>
    <row r="2110" spans="15:16">
      <c r="O2110" s="236"/>
      <c r="P2110" s="311"/>
    </row>
    <row r="2111" spans="15:16">
      <c r="O2111" s="236"/>
      <c r="P2111" s="311"/>
    </row>
    <row r="2112" spans="15:16">
      <c r="O2112" s="236"/>
      <c r="P2112" s="311"/>
    </row>
    <row r="2113" spans="15:16">
      <c r="O2113" s="236"/>
      <c r="P2113" s="311"/>
    </row>
    <row r="2114" spans="15:16">
      <c r="O2114" s="236"/>
      <c r="P2114" s="311"/>
    </row>
    <row r="2115" spans="15:16">
      <c r="O2115" s="236"/>
      <c r="P2115" s="311"/>
    </row>
    <row r="2116" spans="15:16">
      <c r="O2116" s="236"/>
      <c r="P2116" s="311"/>
    </row>
    <row r="2117" spans="15:16">
      <c r="O2117" s="236"/>
      <c r="P2117" s="311"/>
    </row>
    <row r="2118" spans="15:16">
      <c r="O2118" s="236"/>
      <c r="P2118" s="311"/>
    </row>
    <row r="2119" spans="15:16">
      <c r="O2119" s="236"/>
      <c r="P2119" s="311"/>
    </row>
    <row r="2120" spans="15:16">
      <c r="O2120" s="236"/>
      <c r="P2120" s="311"/>
    </row>
    <row r="2121" spans="15:16">
      <c r="O2121" s="236"/>
      <c r="P2121" s="311"/>
    </row>
    <row r="2122" spans="15:16">
      <c r="O2122" s="236"/>
      <c r="P2122" s="311"/>
    </row>
    <row r="2123" spans="15:16">
      <c r="O2123" s="236"/>
      <c r="P2123" s="311"/>
    </row>
    <row r="2124" spans="15:16">
      <c r="O2124" s="236"/>
      <c r="P2124" s="311"/>
    </row>
    <row r="2125" spans="15:16">
      <c r="O2125" s="236"/>
      <c r="P2125" s="311"/>
    </row>
    <row r="2126" spans="15:16">
      <c r="O2126" s="236"/>
      <c r="P2126" s="311"/>
    </row>
    <row r="2127" spans="15:16">
      <c r="O2127" s="236"/>
      <c r="P2127" s="311"/>
    </row>
    <row r="2128" spans="15:16">
      <c r="O2128" s="236"/>
      <c r="P2128" s="311"/>
    </row>
    <row r="2129" spans="15:16">
      <c r="O2129" s="236"/>
      <c r="P2129" s="311"/>
    </row>
    <row r="2130" spans="15:16">
      <c r="O2130" s="236"/>
      <c r="P2130" s="311"/>
    </row>
    <row r="2131" spans="15:16">
      <c r="O2131" s="236"/>
      <c r="P2131" s="311"/>
    </row>
    <row r="2132" spans="15:16">
      <c r="O2132" s="236"/>
      <c r="P2132" s="311"/>
    </row>
    <row r="2133" spans="15:16">
      <c r="O2133" s="236"/>
      <c r="P2133" s="311"/>
    </row>
    <row r="2134" spans="15:16">
      <c r="O2134" s="236"/>
      <c r="P2134" s="311"/>
    </row>
    <row r="2135" spans="15:16">
      <c r="O2135" s="236"/>
      <c r="P2135" s="311"/>
    </row>
    <row r="2136" spans="15:16">
      <c r="O2136" s="236"/>
      <c r="P2136" s="311"/>
    </row>
    <row r="2137" spans="15:16">
      <c r="O2137" s="236"/>
      <c r="P2137" s="311"/>
    </row>
    <row r="2138" spans="15:16">
      <c r="O2138" s="236"/>
      <c r="P2138" s="311"/>
    </row>
    <row r="2139" spans="15:16">
      <c r="O2139" s="236"/>
      <c r="P2139" s="311"/>
    </row>
    <row r="2140" spans="15:16">
      <c r="O2140" s="236"/>
      <c r="P2140" s="311"/>
    </row>
    <row r="2141" spans="15:16">
      <c r="O2141" s="236"/>
      <c r="P2141" s="311"/>
    </row>
    <row r="2142" spans="15:16">
      <c r="O2142" s="236"/>
      <c r="P2142" s="311"/>
    </row>
    <row r="2143" spans="15:16">
      <c r="O2143" s="236"/>
      <c r="P2143" s="311"/>
    </row>
    <row r="2144" spans="15:16">
      <c r="O2144" s="236"/>
      <c r="P2144" s="311"/>
    </row>
    <row r="2145" spans="15:16">
      <c r="O2145" s="236"/>
      <c r="P2145" s="311"/>
    </row>
    <row r="2146" spans="15:16">
      <c r="O2146" s="236"/>
      <c r="P2146" s="311"/>
    </row>
    <row r="2147" spans="15:16">
      <c r="O2147" s="236"/>
      <c r="P2147" s="311"/>
    </row>
    <row r="2148" spans="15:16">
      <c r="O2148" s="236"/>
      <c r="P2148" s="311"/>
    </row>
    <row r="2149" spans="15:16">
      <c r="O2149" s="236"/>
      <c r="P2149" s="311"/>
    </row>
    <row r="2150" spans="15:16">
      <c r="O2150" s="236"/>
      <c r="P2150" s="311"/>
    </row>
    <row r="2151" spans="15:16">
      <c r="O2151" s="236"/>
      <c r="P2151" s="311"/>
    </row>
    <row r="2152" spans="15:16">
      <c r="O2152" s="236"/>
      <c r="P2152" s="311"/>
    </row>
    <row r="2153" spans="15:16">
      <c r="O2153" s="236"/>
      <c r="P2153" s="311"/>
    </row>
    <row r="2154" spans="15:16">
      <c r="O2154" s="236"/>
      <c r="P2154" s="311"/>
    </row>
    <row r="2155" spans="15:16">
      <c r="O2155" s="236"/>
      <c r="P2155" s="311"/>
    </row>
    <row r="2156" spans="15:16">
      <c r="O2156" s="236"/>
      <c r="P2156" s="311"/>
    </row>
    <row r="2157" spans="15:16">
      <c r="O2157" s="236"/>
      <c r="P2157" s="311"/>
    </row>
    <row r="2158" spans="15:16">
      <c r="O2158" s="236"/>
      <c r="P2158" s="311"/>
    </row>
    <row r="2159" spans="15:16">
      <c r="O2159" s="236"/>
      <c r="P2159" s="311"/>
    </row>
    <row r="2160" spans="15:16">
      <c r="O2160" s="236"/>
      <c r="P2160" s="311"/>
    </row>
    <row r="2161" spans="15:16">
      <c r="O2161" s="236"/>
      <c r="P2161" s="311"/>
    </row>
    <row r="2162" spans="15:16">
      <c r="O2162" s="236"/>
      <c r="P2162" s="311"/>
    </row>
    <row r="2163" spans="15:16">
      <c r="O2163" s="236"/>
      <c r="P2163" s="311"/>
    </row>
    <row r="2164" spans="15:16">
      <c r="O2164" s="236"/>
      <c r="P2164" s="311"/>
    </row>
    <row r="2165" spans="15:16">
      <c r="O2165" s="236"/>
      <c r="P2165" s="311"/>
    </row>
    <row r="2166" spans="15:16">
      <c r="O2166" s="236"/>
      <c r="P2166" s="311"/>
    </row>
    <row r="2167" spans="15:16">
      <c r="O2167" s="236"/>
      <c r="P2167" s="311"/>
    </row>
    <row r="2168" spans="15:16">
      <c r="O2168" s="236"/>
      <c r="P2168" s="311"/>
    </row>
    <row r="2169" spans="15:16">
      <c r="O2169" s="236"/>
      <c r="P2169" s="311"/>
    </row>
    <row r="2170" spans="15:16">
      <c r="O2170" s="236"/>
      <c r="P2170" s="311"/>
    </row>
    <row r="2171" spans="15:16">
      <c r="O2171" s="236"/>
      <c r="P2171" s="311"/>
    </row>
    <row r="2172" spans="15:16">
      <c r="O2172" s="236"/>
      <c r="P2172" s="311"/>
    </row>
    <row r="2173" spans="15:16">
      <c r="O2173" s="236"/>
      <c r="P2173" s="311"/>
    </row>
    <row r="2174" spans="15:16">
      <c r="O2174" s="236"/>
      <c r="P2174" s="311"/>
    </row>
    <row r="2175" spans="15:16">
      <c r="O2175" s="236"/>
      <c r="P2175" s="311"/>
    </row>
    <row r="2176" spans="15:16">
      <c r="O2176" s="236"/>
      <c r="P2176" s="311"/>
    </row>
    <row r="2177" spans="15:16">
      <c r="O2177" s="236"/>
      <c r="P2177" s="311"/>
    </row>
    <row r="2178" spans="15:16">
      <c r="O2178" s="236"/>
      <c r="P2178" s="311"/>
    </row>
    <row r="2179" spans="15:16">
      <c r="O2179" s="236"/>
      <c r="P2179" s="311"/>
    </row>
    <row r="2180" spans="15:16">
      <c r="O2180" s="236"/>
      <c r="P2180" s="311"/>
    </row>
    <row r="2181" spans="15:16">
      <c r="O2181" s="236"/>
      <c r="P2181" s="311"/>
    </row>
    <row r="2182" spans="15:16">
      <c r="O2182" s="236"/>
      <c r="P2182" s="311"/>
    </row>
    <row r="2183" spans="15:16">
      <c r="O2183" s="236"/>
      <c r="P2183" s="311"/>
    </row>
    <row r="2184" spans="15:16">
      <c r="O2184" s="236"/>
      <c r="P2184" s="311"/>
    </row>
    <row r="2185" spans="15:16">
      <c r="O2185" s="236"/>
      <c r="P2185" s="311"/>
    </row>
    <row r="2186" spans="15:16">
      <c r="O2186" s="236"/>
      <c r="P2186" s="311"/>
    </row>
    <row r="2187" spans="15:16">
      <c r="O2187" s="236"/>
      <c r="P2187" s="311"/>
    </row>
    <row r="2188" spans="15:16">
      <c r="O2188" s="236"/>
      <c r="P2188" s="311"/>
    </row>
    <row r="2189" spans="15:16">
      <c r="O2189" s="236"/>
      <c r="P2189" s="311"/>
    </row>
    <row r="2190" spans="15:16">
      <c r="O2190" s="236"/>
      <c r="P2190" s="311"/>
    </row>
    <row r="2191" spans="15:16">
      <c r="O2191" s="236"/>
      <c r="P2191" s="311"/>
    </row>
    <row r="2192" spans="15:16">
      <c r="O2192" s="236"/>
      <c r="P2192" s="311"/>
    </row>
    <row r="2193" spans="15:16">
      <c r="O2193" s="236"/>
      <c r="P2193" s="311"/>
    </row>
    <row r="2194" spans="15:16">
      <c r="O2194" s="236"/>
      <c r="P2194" s="311"/>
    </row>
    <row r="2195" spans="15:16">
      <c r="O2195" s="236"/>
      <c r="P2195" s="311"/>
    </row>
    <row r="2196" spans="15:16">
      <c r="O2196" s="236"/>
      <c r="P2196" s="311"/>
    </row>
    <row r="2197" spans="15:16">
      <c r="O2197" s="236"/>
      <c r="P2197" s="311"/>
    </row>
    <row r="2198" spans="15:16">
      <c r="O2198" s="236"/>
      <c r="P2198" s="311"/>
    </row>
    <row r="2199" spans="15:16">
      <c r="O2199" s="236"/>
      <c r="P2199" s="311"/>
    </row>
    <row r="2200" spans="15:16">
      <c r="O2200" s="236"/>
      <c r="P2200" s="311"/>
    </row>
    <row r="2201" spans="15:16">
      <c r="O2201" s="236"/>
      <c r="P2201" s="311"/>
    </row>
    <row r="2202" spans="15:16">
      <c r="O2202" s="236"/>
      <c r="P2202" s="311"/>
    </row>
    <row r="2203" spans="15:16">
      <c r="O2203" s="236"/>
      <c r="P2203" s="311"/>
    </row>
    <row r="2204" spans="15:16">
      <c r="O2204" s="236"/>
      <c r="P2204" s="311"/>
    </row>
    <row r="2205" spans="15:16">
      <c r="O2205" s="236"/>
      <c r="P2205" s="311"/>
    </row>
    <row r="2206" spans="15:16">
      <c r="O2206" s="236"/>
      <c r="P2206" s="311"/>
    </row>
    <row r="2207" spans="15:16">
      <c r="O2207" s="236"/>
      <c r="P2207" s="311"/>
    </row>
    <row r="2208" spans="15:16">
      <c r="O2208" s="236"/>
      <c r="P2208" s="311"/>
    </row>
    <row r="2209" spans="15:16">
      <c r="O2209" s="236"/>
      <c r="P2209" s="311"/>
    </row>
    <row r="2210" spans="15:16">
      <c r="O2210" s="236"/>
      <c r="P2210" s="311"/>
    </row>
    <row r="2211" spans="15:16">
      <c r="O2211" s="236"/>
      <c r="P2211" s="311"/>
    </row>
    <row r="2212" spans="15:16">
      <c r="O2212" s="236"/>
      <c r="P2212" s="311"/>
    </row>
    <row r="2213" spans="15:16">
      <c r="O2213" s="236"/>
      <c r="P2213" s="311"/>
    </row>
    <row r="2214" spans="15:16">
      <c r="O2214" s="236"/>
      <c r="P2214" s="311"/>
    </row>
    <row r="2215" spans="15:16">
      <c r="O2215" s="236"/>
      <c r="P2215" s="311"/>
    </row>
    <row r="2216" spans="15:16">
      <c r="O2216" s="236"/>
      <c r="P2216" s="311"/>
    </row>
    <row r="2217" spans="15:16">
      <c r="O2217" s="236"/>
      <c r="P2217" s="311"/>
    </row>
    <row r="2218" spans="15:16">
      <c r="O2218" s="236"/>
      <c r="P2218" s="311"/>
    </row>
    <row r="2219" spans="15:16">
      <c r="O2219" s="236"/>
      <c r="P2219" s="311"/>
    </row>
    <row r="2220" spans="15:16">
      <c r="O2220" s="236"/>
      <c r="P2220" s="311"/>
    </row>
    <row r="2221" spans="15:16">
      <c r="O2221" s="236"/>
      <c r="P2221" s="311"/>
    </row>
    <row r="2222" spans="15:16">
      <c r="O2222" s="236"/>
      <c r="P2222" s="311"/>
    </row>
    <row r="2223" spans="15:16">
      <c r="O2223" s="236"/>
      <c r="P2223" s="311"/>
    </row>
    <row r="2224" spans="15:16">
      <c r="O2224" s="236"/>
      <c r="P2224" s="311"/>
    </row>
    <row r="2225" spans="15:16">
      <c r="O2225" s="236"/>
      <c r="P2225" s="311"/>
    </row>
    <row r="2226" spans="15:16">
      <c r="O2226" s="236"/>
      <c r="P2226" s="311"/>
    </row>
    <row r="2227" spans="15:16">
      <c r="O2227" s="236"/>
      <c r="P2227" s="311"/>
    </row>
    <row r="2228" spans="15:16">
      <c r="O2228" s="236"/>
      <c r="P2228" s="311"/>
    </row>
    <row r="2229" spans="15:16">
      <c r="O2229" s="236"/>
      <c r="P2229" s="311"/>
    </row>
    <row r="2230" spans="15:16">
      <c r="O2230" s="236"/>
      <c r="P2230" s="311"/>
    </row>
    <row r="2231" spans="15:16">
      <c r="O2231" s="236"/>
      <c r="P2231" s="311"/>
    </row>
    <row r="2232" spans="15:16">
      <c r="O2232" s="236"/>
      <c r="P2232" s="311"/>
    </row>
    <row r="2233" spans="15:16">
      <c r="O2233" s="236"/>
      <c r="P2233" s="311"/>
    </row>
    <row r="2234" spans="15:16">
      <c r="O2234" s="236"/>
      <c r="P2234" s="311"/>
    </row>
    <row r="2235" spans="15:16">
      <c r="O2235" s="236"/>
      <c r="P2235" s="311"/>
    </row>
    <row r="2236" spans="15:16">
      <c r="O2236" s="236"/>
      <c r="P2236" s="311"/>
    </row>
    <row r="2237" spans="15:16">
      <c r="O2237" s="236"/>
      <c r="P2237" s="311"/>
    </row>
    <row r="2238" spans="15:16">
      <c r="O2238" s="236"/>
      <c r="P2238" s="311"/>
    </row>
    <row r="2239" spans="15:16">
      <c r="O2239" s="236"/>
      <c r="P2239" s="311"/>
    </row>
    <row r="2240" spans="15:16">
      <c r="O2240" s="236"/>
      <c r="P2240" s="311"/>
    </row>
    <row r="2241" spans="15:16">
      <c r="O2241" s="236"/>
      <c r="P2241" s="311"/>
    </row>
    <row r="2242" spans="15:16">
      <c r="O2242" s="236"/>
      <c r="P2242" s="311"/>
    </row>
    <row r="2243" spans="15:16">
      <c r="O2243" s="236"/>
      <c r="P2243" s="311"/>
    </row>
    <row r="2244" spans="15:16">
      <c r="O2244" s="236"/>
      <c r="P2244" s="311"/>
    </row>
    <row r="2245" spans="15:16">
      <c r="O2245" s="236"/>
      <c r="P2245" s="311"/>
    </row>
    <row r="2246" spans="15:16">
      <c r="O2246" s="236"/>
      <c r="P2246" s="311"/>
    </row>
    <row r="2247" spans="15:16">
      <c r="O2247" s="236"/>
      <c r="P2247" s="311"/>
    </row>
    <row r="2248" spans="15:16">
      <c r="O2248" s="236"/>
      <c r="P2248" s="311"/>
    </row>
    <row r="2249" spans="15:16">
      <c r="O2249" s="236"/>
      <c r="P2249" s="311"/>
    </row>
    <row r="2250" spans="15:16">
      <c r="O2250" s="236"/>
      <c r="P2250" s="311"/>
    </row>
    <row r="2251" spans="15:16">
      <c r="O2251" s="236"/>
      <c r="P2251" s="311"/>
    </row>
    <row r="2252" spans="15:16">
      <c r="O2252" s="236"/>
      <c r="P2252" s="311"/>
    </row>
    <row r="2253" spans="15:16">
      <c r="O2253" s="236"/>
      <c r="P2253" s="311"/>
    </row>
    <row r="2254" spans="15:16">
      <c r="O2254" s="236"/>
      <c r="P2254" s="311"/>
    </row>
    <row r="2255" spans="15:16">
      <c r="O2255" s="236"/>
      <c r="P2255" s="311"/>
    </row>
    <row r="2256" spans="15:16">
      <c r="O2256" s="236"/>
      <c r="P2256" s="311"/>
    </row>
    <row r="2257" spans="15:16">
      <c r="O2257" s="236"/>
      <c r="P2257" s="311"/>
    </row>
    <row r="2258" spans="15:16">
      <c r="O2258" s="236"/>
      <c r="P2258" s="311"/>
    </row>
    <row r="2259" spans="15:16">
      <c r="O2259" s="236"/>
      <c r="P2259" s="311"/>
    </row>
    <row r="2260" spans="15:16">
      <c r="O2260" s="236"/>
      <c r="P2260" s="311"/>
    </row>
    <row r="2261" spans="15:16">
      <c r="O2261" s="236"/>
      <c r="P2261" s="311"/>
    </row>
    <row r="2262" spans="15:16">
      <c r="O2262" s="236"/>
      <c r="P2262" s="311"/>
    </row>
    <row r="2263" spans="15:16">
      <c r="O2263" s="236"/>
      <c r="P2263" s="311"/>
    </row>
    <row r="2264" spans="15:16">
      <c r="O2264" s="236"/>
      <c r="P2264" s="311"/>
    </row>
    <row r="2265" spans="15:16">
      <c r="O2265" s="236"/>
      <c r="P2265" s="311"/>
    </row>
    <row r="2266" spans="15:16">
      <c r="O2266" s="236"/>
      <c r="P2266" s="311"/>
    </row>
    <row r="2267" spans="15:16">
      <c r="O2267" s="236"/>
      <c r="P2267" s="311"/>
    </row>
    <row r="2268" spans="15:16">
      <c r="O2268" s="236"/>
      <c r="P2268" s="311"/>
    </row>
    <row r="2269" spans="15:16">
      <c r="O2269" s="236"/>
      <c r="P2269" s="311"/>
    </row>
    <row r="2270" spans="15:16">
      <c r="O2270" s="236"/>
      <c r="P2270" s="311"/>
    </row>
    <row r="2271" spans="15:16">
      <c r="O2271" s="236"/>
      <c r="P2271" s="311"/>
    </row>
    <row r="2272" spans="15:16">
      <c r="O2272" s="236"/>
      <c r="P2272" s="311"/>
    </row>
    <row r="2273" spans="15:16">
      <c r="O2273" s="236"/>
      <c r="P2273" s="311"/>
    </row>
    <row r="2274" spans="15:16">
      <c r="O2274" s="236"/>
      <c r="P2274" s="311"/>
    </row>
    <row r="2275" spans="15:16">
      <c r="O2275" s="236"/>
      <c r="P2275" s="311"/>
    </row>
    <row r="2276" spans="15:16">
      <c r="O2276" s="236"/>
      <c r="P2276" s="311"/>
    </row>
    <row r="2277" spans="15:16">
      <c r="O2277" s="236"/>
      <c r="P2277" s="311"/>
    </row>
    <row r="2278" spans="15:16">
      <c r="O2278" s="236"/>
      <c r="P2278" s="311"/>
    </row>
    <row r="2279" spans="15:16">
      <c r="O2279" s="236"/>
      <c r="P2279" s="311"/>
    </row>
    <row r="2280" spans="15:16">
      <c r="O2280" s="236"/>
      <c r="P2280" s="311"/>
    </row>
    <row r="2281" spans="15:16">
      <c r="O2281" s="236"/>
      <c r="P2281" s="311"/>
    </row>
    <row r="2282" spans="15:16">
      <c r="O2282" s="236"/>
      <c r="P2282" s="311"/>
    </row>
    <row r="2283" spans="15:16">
      <c r="O2283" s="236"/>
      <c r="P2283" s="311"/>
    </row>
    <row r="2284" spans="15:16">
      <c r="O2284" s="236"/>
      <c r="P2284" s="311"/>
    </row>
    <row r="2285" spans="15:16">
      <c r="O2285" s="236"/>
      <c r="P2285" s="311"/>
    </row>
    <row r="2286" spans="15:16">
      <c r="O2286" s="236"/>
      <c r="P2286" s="311"/>
    </row>
    <row r="2287" spans="15:16">
      <c r="O2287" s="236"/>
      <c r="P2287" s="311"/>
    </row>
    <row r="2288" spans="15:16">
      <c r="O2288" s="236"/>
      <c r="P2288" s="311"/>
    </row>
    <row r="2289" spans="15:16">
      <c r="O2289" s="236"/>
      <c r="P2289" s="311"/>
    </row>
    <row r="2290" spans="15:16">
      <c r="O2290" s="236"/>
      <c r="P2290" s="311"/>
    </row>
    <row r="2291" spans="15:16">
      <c r="O2291" s="236"/>
      <c r="P2291" s="311"/>
    </row>
    <row r="2292" spans="15:16">
      <c r="O2292" s="236"/>
      <c r="P2292" s="311"/>
    </row>
    <row r="2293" spans="15:16">
      <c r="O2293" s="236"/>
      <c r="P2293" s="311"/>
    </row>
    <row r="2294" spans="15:16">
      <c r="O2294" s="236"/>
      <c r="P2294" s="311"/>
    </row>
    <row r="2295" spans="15:16">
      <c r="O2295" s="236"/>
      <c r="P2295" s="311"/>
    </row>
    <row r="2296" spans="15:16">
      <c r="O2296" s="236"/>
      <c r="P2296" s="311"/>
    </row>
    <row r="2297" spans="15:16">
      <c r="O2297" s="236"/>
      <c r="P2297" s="311"/>
    </row>
    <row r="2298" spans="15:16">
      <c r="O2298" s="236"/>
      <c r="P2298" s="311"/>
    </row>
    <row r="2299" spans="15:16">
      <c r="O2299" s="236"/>
      <c r="P2299" s="311"/>
    </row>
    <row r="2300" spans="15:16">
      <c r="O2300" s="236"/>
      <c r="P2300" s="311"/>
    </row>
    <row r="2301" spans="15:16">
      <c r="O2301" s="236"/>
      <c r="P2301" s="311"/>
    </row>
    <row r="2302" spans="15:16">
      <c r="O2302" s="236"/>
      <c r="P2302" s="311"/>
    </row>
    <row r="2303" spans="15:16">
      <c r="O2303" s="236"/>
      <c r="P2303" s="311"/>
    </row>
    <row r="2304" spans="15:16">
      <c r="O2304" s="236"/>
      <c r="P2304" s="311"/>
    </row>
    <row r="2305" spans="15:16">
      <c r="O2305" s="236"/>
      <c r="P2305" s="311"/>
    </row>
    <row r="2306" spans="15:16">
      <c r="O2306" s="236"/>
      <c r="P2306" s="311"/>
    </row>
    <row r="2307" spans="15:16">
      <c r="O2307" s="236"/>
      <c r="P2307" s="311"/>
    </row>
    <row r="2308" spans="15:16">
      <c r="O2308" s="236"/>
      <c r="P2308" s="311"/>
    </row>
    <row r="2309" spans="15:16">
      <c r="O2309" s="236"/>
      <c r="P2309" s="311"/>
    </row>
    <row r="2310" spans="15:16">
      <c r="O2310" s="236"/>
      <c r="P2310" s="311"/>
    </row>
    <row r="2311" spans="15:16">
      <c r="O2311" s="236"/>
      <c r="P2311" s="311"/>
    </row>
    <row r="2312" spans="15:16">
      <c r="O2312" s="236"/>
      <c r="P2312" s="311"/>
    </row>
    <row r="2313" spans="15:16">
      <c r="O2313" s="236"/>
      <c r="P2313" s="311"/>
    </row>
    <row r="2314" spans="15:16">
      <c r="O2314" s="236"/>
      <c r="P2314" s="311"/>
    </row>
    <row r="2315" spans="15:16">
      <c r="O2315" s="236"/>
      <c r="P2315" s="311"/>
    </row>
    <row r="2316" spans="15:16">
      <c r="O2316" s="236"/>
      <c r="P2316" s="311"/>
    </row>
    <row r="2317" spans="15:16">
      <c r="O2317" s="236"/>
      <c r="P2317" s="311"/>
    </row>
    <row r="2318" spans="15:16">
      <c r="O2318" s="236"/>
      <c r="P2318" s="311"/>
    </row>
    <row r="2319" spans="15:16">
      <c r="O2319" s="236"/>
      <c r="P2319" s="311"/>
    </row>
    <row r="2320" spans="15:16">
      <c r="O2320" s="236"/>
      <c r="P2320" s="311"/>
    </row>
    <row r="2321" spans="15:16">
      <c r="O2321" s="236"/>
      <c r="P2321" s="311"/>
    </row>
    <row r="2322" spans="15:16">
      <c r="O2322" s="236"/>
      <c r="P2322" s="311"/>
    </row>
    <row r="2323" spans="15:16">
      <c r="O2323" s="236"/>
      <c r="P2323" s="311"/>
    </row>
    <row r="2324" spans="15:16">
      <c r="O2324" s="236"/>
      <c r="P2324" s="311"/>
    </row>
    <row r="2325" spans="15:16">
      <c r="O2325" s="236"/>
      <c r="P2325" s="311"/>
    </row>
    <row r="2326" spans="15:16">
      <c r="O2326" s="236"/>
      <c r="P2326" s="311"/>
    </row>
    <row r="2327" spans="15:16">
      <c r="O2327" s="236"/>
      <c r="P2327" s="311"/>
    </row>
    <row r="2328" spans="15:16">
      <c r="O2328" s="236"/>
      <c r="P2328" s="311"/>
    </row>
    <row r="2329" spans="15:16">
      <c r="O2329" s="236"/>
      <c r="P2329" s="311"/>
    </row>
    <row r="2330" spans="15:16">
      <c r="O2330" s="236"/>
      <c r="P2330" s="311"/>
    </row>
    <row r="2331" spans="15:16">
      <c r="O2331" s="236"/>
      <c r="P2331" s="311"/>
    </row>
    <row r="2332" spans="15:16">
      <c r="O2332" s="236"/>
      <c r="P2332" s="311"/>
    </row>
    <row r="2333" spans="15:16">
      <c r="O2333" s="236"/>
      <c r="P2333" s="311"/>
    </row>
    <row r="2334" spans="15:16">
      <c r="O2334" s="236"/>
      <c r="P2334" s="311"/>
    </row>
    <row r="2335" spans="15:16">
      <c r="O2335" s="236"/>
      <c r="P2335" s="311"/>
    </row>
    <row r="2336" spans="15:16">
      <c r="O2336" s="236"/>
      <c r="P2336" s="311"/>
    </row>
    <row r="2337" spans="15:16">
      <c r="O2337" s="236"/>
      <c r="P2337" s="311"/>
    </row>
    <row r="2338" spans="15:16">
      <c r="O2338" s="236"/>
      <c r="P2338" s="311"/>
    </row>
    <row r="2339" spans="15:16">
      <c r="O2339" s="236"/>
      <c r="P2339" s="311"/>
    </row>
    <row r="2340" spans="15:16">
      <c r="O2340" s="236"/>
      <c r="P2340" s="311"/>
    </row>
    <row r="2341" spans="15:16">
      <c r="O2341" s="236"/>
      <c r="P2341" s="311"/>
    </row>
    <row r="2342" spans="15:16">
      <c r="O2342" s="236"/>
      <c r="P2342" s="311"/>
    </row>
    <row r="2343" spans="15:16">
      <c r="O2343" s="236"/>
      <c r="P2343" s="311"/>
    </row>
    <row r="2344" spans="15:16">
      <c r="O2344" s="236"/>
      <c r="P2344" s="311"/>
    </row>
    <row r="2345" spans="15:16">
      <c r="O2345" s="236"/>
      <c r="P2345" s="311"/>
    </row>
    <row r="2346" spans="15:16">
      <c r="O2346" s="236"/>
      <c r="P2346" s="311"/>
    </row>
    <row r="2347" spans="15:16">
      <c r="O2347" s="236"/>
      <c r="P2347" s="311"/>
    </row>
    <row r="2348" spans="15:16">
      <c r="O2348" s="236"/>
      <c r="P2348" s="311"/>
    </row>
    <row r="2349" spans="15:16">
      <c r="O2349" s="236"/>
      <c r="P2349" s="311"/>
    </row>
    <row r="2350" spans="15:16">
      <c r="O2350" s="236"/>
      <c r="P2350" s="311"/>
    </row>
    <row r="2351" spans="15:16">
      <c r="O2351" s="236"/>
      <c r="P2351" s="311"/>
    </row>
    <row r="2352" spans="15:16">
      <c r="O2352" s="236"/>
      <c r="P2352" s="311"/>
    </row>
    <row r="2353" spans="15:16">
      <c r="O2353" s="236"/>
      <c r="P2353" s="311"/>
    </row>
    <row r="2354" spans="15:16">
      <c r="O2354" s="236"/>
      <c r="P2354" s="311"/>
    </row>
    <row r="2355" spans="15:16">
      <c r="O2355" s="236"/>
      <c r="P2355" s="311"/>
    </row>
    <row r="2356" spans="15:16">
      <c r="O2356" s="236"/>
      <c r="P2356" s="311"/>
    </row>
    <row r="2357" spans="15:16">
      <c r="O2357" s="236"/>
      <c r="P2357" s="311"/>
    </row>
    <row r="2358" spans="15:16">
      <c r="O2358" s="236"/>
      <c r="P2358" s="311"/>
    </row>
    <row r="2359" spans="15:16">
      <c r="O2359" s="236"/>
      <c r="P2359" s="311"/>
    </row>
    <row r="2360" spans="15:16">
      <c r="O2360" s="236"/>
      <c r="P2360" s="311"/>
    </row>
    <row r="2361" spans="15:16">
      <c r="O2361" s="236"/>
      <c r="P2361" s="311"/>
    </row>
    <row r="2362" spans="15:16">
      <c r="O2362" s="236"/>
      <c r="P2362" s="311"/>
    </row>
    <row r="2363" spans="15:16">
      <c r="O2363" s="236"/>
      <c r="P2363" s="311"/>
    </row>
    <row r="2364" spans="15:16">
      <c r="O2364" s="236"/>
      <c r="P2364" s="311"/>
    </row>
    <row r="2365" spans="15:16">
      <c r="O2365" s="236"/>
      <c r="P2365" s="311"/>
    </row>
    <row r="2366" spans="15:16">
      <c r="O2366" s="236"/>
      <c r="P2366" s="311"/>
    </row>
    <row r="2367" spans="15:16">
      <c r="O2367" s="236"/>
      <c r="P2367" s="311"/>
    </row>
    <row r="2368" spans="15:16">
      <c r="O2368" s="236"/>
      <c r="P2368" s="311"/>
    </row>
    <row r="2369" spans="15:16">
      <c r="O2369" s="236"/>
      <c r="P2369" s="311"/>
    </row>
    <row r="2370" spans="15:16">
      <c r="O2370" s="236"/>
      <c r="P2370" s="311"/>
    </row>
    <row r="2371" spans="15:16">
      <c r="O2371" s="236"/>
      <c r="P2371" s="311"/>
    </row>
    <row r="2372" spans="15:16">
      <c r="O2372" s="236"/>
      <c r="P2372" s="311"/>
    </row>
    <row r="2373" spans="15:16">
      <c r="O2373" s="236"/>
      <c r="P2373" s="311"/>
    </row>
    <row r="2374" spans="15:16">
      <c r="O2374" s="236"/>
      <c r="P2374" s="311"/>
    </row>
    <row r="2375" spans="15:16">
      <c r="O2375" s="236"/>
      <c r="P2375" s="311"/>
    </row>
    <row r="2376" spans="15:16">
      <c r="O2376" s="236"/>
      <c r="P2376" s="311"/>
    </row>
    <row r="2377" spans="15:16">
      <c r="O2377" s="236"/>
      <c r="P2377" s="311"/>
    </row>
    <row r="2378" spans="15:16">
      <c r="O2378" s="236"/>
      <c r="P2378" s="311"/>
    </row>
    <row r="2379" spans="15:16">
      <c r="O2379" s="236"/>
      <c r="P2379" s="311"/>
    </row>
    <row r="2380" spans="15:16">
      <c r="O2380" s="236"/>
      <c r="P2380" s="311"/>
    </row>
    <row r="2381" spans="15:16">
      <c r="O2381" s="236"/>
      <c r="P2381" s="311"/>
    </row>
    <row r="2382" spans="15:16">
      <c r="O2382" s="236"/>
      <c r="P2382" s="311"/>
    </row>
    <row r="2383" spans="15:16">
      <c r="O2383" s="236"/>
      <c r="P2383" s="311"/>
    </row>
    <row r="2384" spans="15:16">
      <c r="O2384" s="236"/>
      <c r="P2384" s="311"/>
    </row>
    <row r="2385" spans="15:16">
      <c r="O2385" s="236"/>
      <c r="P2385" s="311"/>
    </row>
    <row r="2386" spans="15:16">
      <c r="O2386" s="236"/>
      <c r="P2386" s="311"/>
    </row>
    <row r="2387" spans="15:16">
      <c r="O2387" s="236"/>
      <c r="P2387" s="311"/>
    </row>
    <row r="2388" spans="15:16">
      <c r="O2388" s="236"/>
      <c r="P2388" s="311"/>
    </row>
    <row r="2389" spans="15:16">
      <c r="O2389" s="236"/>
      <c r="P2389" s="311"/>
    </row>
    <row r="2390" spans="15:16">
      <c r="O2390" s="236"/>
      <c r="P2390" s="311"/>
    </row>
    <row r="2391" spans="15:16">
      <c r="O2391" s="236"/>
      <c r="P2391" s="311"/>
    </row>
    <row r="2392" spans="15:16">
      <c r="O2392" s="236"/>
      <c r="P2392" s="311"/>
    </row>
    <row r="2393" spans="15:16">
      <c r="O2393" s="236"/>
      <c r="P2393" s="311"/>
    </row>
    <row r="2394" spans="15:16">
      <c r="O2394" s="236"/>
      <c r="P2394" s="311"/>
    </row>
    <row r="2395" spans="15:16">
      <c r="O2395" s="236"/>
      <c r="P2395" s="311"/>
    </row>
    <row r="2396" spans="15:16">
      <c r="O2396" s="236"/>
      <c r="P2396" s="311"/>
    </row>
    <row r="2397" spans="15:16">
      <c r="O2397" s="236"/>
      <c r="P2397" s="311"/>
    </row>
    <row r="2398" spans="15:16">
      <c r="O2398" s="236"/>
      <c r="P2398" s="311"/>
    </row>
    <row r="2399" spans="15:16">
      <c r="O2399" s="236"/>
      <c r="P2399" s="311"/>
    </row>
    <row r="2400" spans="15:16">
      <c r="O2400" s="236"/>
      <c r="P2400" s="311"/>
    </row>
    <row r="2401" spans="15:16">
      <c r="O2401" s="236"/>
      <c r="P2401" s="311"/>
    </row>
    <row r="2402" spans="15:16">
      <c r="O2402" s="236"/>
      <c r="P2402" s="311"/>
    </row>
    <row r="2403" spans="15:16">
      <c r="O2403" s="236"/>
      <c r="P2403" s="311"/>
    </row>
    <row r="2404" spans="15:16">
      <c r="O2404" s="236"/>
      <c r="P2404" s="311"/>
    </row>
    <row r="2405" spans="15:16">
      <c r="O2405" s="236"/>
      <c r="P2405" s="311"/>
    </row>
    <row r="2406" spans="15:16">
      <c r="O2406" s="236"/>
      <c r="P2406" s="311"/>
    </row>
    <row r="2407" spans="15:16">
      <c r="O2407" s="236"/>
      <c r="P2407" s="311"/>
    </row>
    <row r="2408" spans="15:16">
      <c r="O2408" s="236"/>
      <c r="P2408" s="311"/>
    </row>
    <row r="2409" spans="15:16">
      <c r="O2409" s="236"/>
      <c r="P2409" s="311"/>
    </row>
    <row r="2410" spans="15:16">
      <c r="O2410" s="236"/>
      <c r="P2410" s="311"/>
    </row>
    <row r="2411" spans="15:16">
      <c r="O2411" s="236"/>
      <c r="P2411" s="311"/>
    </row>
    <row r="2412" spans="15:16">
      <c r="O2412" s="236"/>
      <c r="P2412" s="311"/>
    </row>
    <row r="2413" spans="15:16">
      <c r="O2413" s="236"/>
      <c r="P2413" s="311"/>
    </row>
    <row r="2414" spans="15:16">
      <c r="O2414" s="236"/>
      <c r="P2414" s="311"/>
    </row>
    <row r="2415" spans="15:16">
      <c r="O2415" s="236"/>
      <c r="P2415" s="311"/>
    </row>
    <row r="2416" spans="15:16">
      <c r="O2416" s="236"/>
      <c r="P2416" s="311"/>
    </row>
    <row r="2417" spans="15:16">
      <c r="O2417" s="236"/>
      <c r="P2417" s="311"/>
    </row>
    <row r="2418" spans="15:16">
      <c r="O2418" s="236"/>
      <c r="P2418" s="311"/>
    </row>
    <row r="2419" spans="15:16">
      <c r="O2419" s="236"/>
      <c r="P2419" s="311"/>
    </row>
    <row r="2420" spans="15:16">
      <c r="O2420" s="236"/>
      <c r="P2420" s="311"/>
    </row>
    <row r="2421" spans="15:16">
      <c r="O2421" s="236"/>
      <c r="P2421" s="311"/>
    </row>
    <row r="2422" spans="15:16">
      <c r="O2422" s="236"/>
      <c r="P2422" s="311"/>
    </row>
    <row r="2423" spans="15:16">
      <c r="O2423" s="236"/>
      <c r="P2423" s="311"/>
    </row>
    <row r="2424" spans="15:16">
      <c r="O2424" s="236"/>
      <c r="P2424" s="311"/>
    </row>
    <row r="2425" spans="15:16">
      <c r="O2425" s="236"/>
      <c r="P2425" s="311"/>
    </row>
    <row r="2426" spans="15:16">
      <c r="O2426" s="236"/>
      <c r="P2426" s="311"/>
    </row>
    <row r="2427" spans="15:16">
      <c r="O2427" s="236"/>
      <c r="P2427" s="311"/>
    </row>
    <row r="2428" spans="15:16">
      <c r="O2428" s="236"/>
      <c r="P2428" s="311"/>
    </row>
    <row r="2429" spans="15:16">
      <c r="O2429" s="236"/>
      <c r="P2429" s="311"/>
    </row>
    <row r="2430" spans="15:16">
      <c r="O2430" s="236"/>
      <c r="P2430" s="311"/>
    </row>
    <row r="2431" spans="15:16">
      <c r="O2431" s="236"/>
      <c r="P2431" s="311"/>
    </row>
    <row r="2432" spans="15:16">
      <c r="O2432" s="236"/>
      <c r="P2432" s="311"/>
    </row>
    <row r="2433" spans="15:16">
      <c r="O2433" s="236"/>
      <c r="P2433" s="311"/>
    </row>
    <row r="2434" spans="15:16">
      <c r="O2434" s="236"/>
      <c r="P2434" s="311"/>
    </row>
    <row r="2435" spans="15:16">
      <c r="O2435" s="236"/>
      <c r="P2435" s="311"/>
    </row>
    <row r="2436" spans="15:16">
      <c r="O2436" s="236"/>
      <c r="P2436" s="311"/>
    </row>
    <row r="2437" spans="15:16">
      <c r="O2437" s="236"/>
      <c r="P2437" s="311"/>
    </row>
    <row r="2438" spans="15:16">
      <c r="O2438" s="236"/>
      <c r="P2438" s="311"/>
    </row>
    <row r="2439" spans="15:16">
      <c r="O2439" s="236"/>
      <c r="P2439" s="311"/>
    </row>
    <row r="2440" spans="15:16">
      <c r="O2440" s="236"/>
      <c r="P2440" s="311"/>
    </row>
    <row r="2441" spans="15:16">
      <c r="O2441" s="236"/>
      <c r="P2441" s="311"/>
    </row>
    <row r="2442" spans="15:16">
      <c r="O2442" s="236"/>
      <c r="P2442" s="311"/>
    </row>
    <row r="2443" spans="15:16">
      <c r="O2443" s="236"/>
      <c r="P2443" s="311"/>
    </row>
    <row r="2444" spans="15:16">
      <c r="O2444" s="236"/>
      <c r="P2444" s="311"/>
    </row>
    <row r="2445" spans="15:16">
      <c r="O2445" s="236"/>
      <c r="P2445" s="311"/>
    </row>
    <row r="2446" spans="15:16">
      <c r="O2446" s="236"/>
      <c r="P2446" s="311"/>
    </row>
    <row r="2447" spans="15:16">
      <c r="O2447" s="236"/>
      <c r="P2447" s="311"/>
    </row>
    <row r="2448" spans="15:16">
      <c r="O2448" s="236"/>
      <c r="P2448" s="311"/>
    </row>
    <row r="2449" spans="15:16">
      <c r="O2449" s="236"/>
      <c r="P2449" s="311"/>
    </row>
    <row r="2450" spans="15:16">
      <c r="O2450" s="236"/>
      <c r="P2450" s="311"/>
    </row>
    <row r="2451" spans="15:16">
      <c r="O2451" s="236"/>
      <c r="P2451" s="311"/>
    </row>
    <row r="2452" spans="15:16">
      <c r="O2452" s="236"/>
      <c r="P2452" s="311"/>
    </row>
    <row r="2453" spans="15:16">
      <c r="O2453" s="236"/>
      <c r="P2453" s="311"/>
    </row>
    <row r="2454" spans="15:16">
      <c r="O2454" s="236"/>
      <c r="P2454" s="311"/>
    </row>
    <row r="2455" spans="15:16">
      <c r="O2455" s="236"/>
      <c r="P2455" s="311"/>
    </row>
    <row r="2456" spans="15:16">
      <c r="O2456" s="236"/>
      <c r="P2456" s="311"/>
    </row>
    <row r="2457" spans="15:16">
      <c r="O2457" s="236"/>
      <c r="P2457" s="311"/>
    </row>
    <row r="2458" spans="15:16">
      <c r="O2458" s="236"/>
      <c r="P2458" s="311"/>
    </row>
    <row r="2459" spans="15:16">
      <c r="O2459" s="236"/>
      <c r="P2459" s="311"/>
    </row>
    <row r="2460" spans="15:16">
      <c r="O2460" s="236"/>
      <c r="P2460" s="311"/>
    </row>
    <row r="2461" spans="15:16">
      <c r="O2461" s="236"/>
      <c r="P2461" s="311"/>
    </row>
    <row r="2462" spans="15:16">
      <c r="O2462" s="236"/>
      <c r="P2462" s="311"/>
    </row>
    <row r="2463" spans="15:16">
      <c r="O2463" s="236"/>
      <c r="P2463" s="311"/>
    </row>
    <row r="2464" spans="15:16">
      <c r="O2464" s="236"/>
      <c r="P2464" s="311"/>
    </row>
    <row r="2465" spans="15:16">
      <c r="O2465" s="236"/>
      <c r="P2465" s="311"/>
    </row>
    <row r="2466" spans="15:16">
      <c r="O2466" s="236"/>
      <c r="P2466" s="311"/>
    </row>
    <row r="2467" spans="15:16">
      <c r="O2467" s="236"/>
      <c r="P2467" s="311"/>
    </row>
    <row r="2468" spans="15:16">
      <c r="O2468" s="236"/>
      <c r="P2468" s="311"/>
    </row>
    <row r="2469" spans="15:16">
      <c r="O2469" s="236"/>
      <c r="P2469" s="311"/>
    </row>
    <row r="2470" spans="15:16">
      <c r="O2470" s="236"/>
      <c r="P2470" s="311"/>
    </row>
    <row r="2471" spans="15:16">
      <c r="O2471" s="236"/>
      <c r="P2471" s="311"/>
    </row>
    <row r="2472" spans="15:16">
      <c r="O2472" s="236"/>
      <c r="P2472" s="311"/>
    </row>
    <row r="2473" spans="15:16">
      <c r="O2473" s="236"/>
      <c r="P2473" s="311"/>
    </row>
    <row r="2474" spans="15:16">
      <c r="O2474" s="236"/>
      <c r="P2474" s="311"/>
    </row>
    <row r="2475" spans="15:16">
      <c r="O2475" s="236"/>
      <c r="P2475" s="311"/>
    </row>
    <row r="2476" spans="15:16">
      <c r="O2476" s="236"/>
      <c r="P2476" s="311"/>
    </row>
    <row r="2477" spans="15:16">
      <c r="O2477" s="236"/>
      <c r="P2477" s="311"/>
    </row>
    <row r="2478" spans="15:16">
      <c r="O2478" s="236"/>
      <c r="P2478" s="311"/>
    </row>
    <row r="2479" spans="15:16">
      <c r="O2479" s="236"/>
      <c r="P2479" s="311"/>
    </row>
    <row r="2480" spans="15:16">
      <c r="O2480" s="236"/>
      <c r="P2480" s="311"/>
    </row>
    <row r="2481" spans="15:16">
      <c r="O2481" s="236"/>
      <c r="P2481" s="311"/>
    </row>
    <row r="2482" spans="15:16">
      <c r="O2482" s="236"/>
      <c r="P2482" s="311"/>
    </row>
    <row r="2483" spans="15:16">
      <c r="O2483" s="236"/>
      <c r="P2483" s="311"/>
    </row>
    <row r="2484" spans="15:16">
      <c r="O2484" s="236"/>
      <c r="P2484" s="311"/>
    </row>
    <row r="2485" spans="15:16">
      <c r="O2485" s="236"/>
      <c r="P2485" s="311"/>
    </row>
    <row r="2486" spans="15:16">
      <c r="O2486" s="236"/>
      <c r="P2486" s="311"/>
    </row>
    <row r="2487" spans="15:16">
      <c r="O2487" s="236"/>
      <c r="P2487" s="311"/>
    </row>
    <row r="2488" spans="15:16">
      <c r="O2488" s="236"/>
      <c r="P2488" s="311"/>
    </row>
    <row r="2489" spans="15:16">
      <c r="O2489" s="236"/>
      <c r="P2489" s="311"/>
    </row>
    <row r="2490" spans="15:16">
      <c r="O2490" s="236"/>
      <c r="P2490" s="311"/>
    </row>
    <row r="2491" spans="15:16">
      <c r="O2491" s="236"/>
      <c r="P2491" s="311"/>
    </row>
    <row r="2492" spans="15:16">
      <c r="O2492" s="236"/>
      <c r="P2492" s="311"/>
    </row>
    <row r="2493" spans="15:16">
      <c r="O2493" s="236"/>
      <c r="P2493" s="311"/>
    </row>
    <row r="2494" spans="15:16">
      <c r="O2494" s="236"/>
      <c r="P2494" s="311"/>
    </row>
    <row r="2495" spans="15:16">
      <c r="O2495" s="236"/>
      <c r="P2495" s="311"/>
    </row>
    <row r="2496" spans="15:16">
      <c r="O2496" s="236"/>
      <c r="P2496" s="311"/>
    </row>
    <row r="2497" spans="15:16">
      <c r="O2497" s="236"/>
      <c r="P2497" s="311"/>
    </row>
    <row r="2498" spans="15:16">
      <c r="O2498" s="236"/>
      <c r="P2498" s="311"/>
    </row>
    <row r="2499" spans="15:16">
      <c r="O2499" s="236"/>
      <c r="P2499" s="311"/>
    </row>
    <row r="2500" spans="15:16">
      <c r="O2500" s="236"/>
      <c r="P2500" s="311"/>
    </row>
    <row r="2501" spans="15:16">
      <c r="O2501" s="236"/>
      <c r="P2501" s="311"/>
    </row>
    <row r="2502" spans="15:16">
      <c r="O2502" s="236"/>
      <c r="P2502" s="311"/>
    </row>
    <row r="2503" spans="15:16">
      <c r="O2503" s="236"/>
      <c r="P2503" s="311"/>
    </row>
    <row r="2504" spans="15:16">
      <c r="O2504" s="236"/>
      <c r="P2504" s="311"/>
    </row>
    <row r="2505" spans="15:16">
      <c r="O2505" s="236"/>
      <c r="P2505" s="311"/>
    </row>
    <row r="2506" spans="15:16">
      <c r="O2506" s="236"/>
      <c r="P2506" s="311"/>
    </row>
    <row r="2507" spans="15:16">
      <c r="O2507" s="236"/>
      <c r="P2507" s="311"/>
    </row>
    <row r="2508" spans="15:16">
      <c r="O2508" s="236"/>
      <c r="P2508" s="311"/>
    </row>
    <row r="2509" spans="15:16">
      <c r="O2509" s="236"/>
      <c r="P2509" s="311"/>
    </row>
    <row r="2510" spans="15:16">
      <c r="O2510" s="236"/>
      <c r="P2510" s="311"/>
    </row>
    <row r="2511" spans="15:16">
      <c r="O2511" s="236"/>
      <c r="P2511" s="311"/>
    </row>
    <row r="2512" spans="15:16">
      <c r="O2512" s="236"/>
      <c r="P2512" s="311"/>
    </row>
    <row r="2513" spans="15:16">
      <c r="O2513" s="236"/>
      <c r="P2513" s="311"/>
    </row>
    <row r="2514" spans="15:16">
      <c r="O2514" s="236"/>
      <c r="P2514" s="311"/>
    </row>
    <row r="2515" spans="15:16">
      <c r="O2515" s="236"/>
      <c r="P2515" s="311"/>
    </row>
    <row r="2516" spans="15:16">
      <c r="O2516" s="236"/>
      <c r="P2516" s="311"/>
    </row>
    <row r="2517" spans="15:16">
      <c r="O2517" s="236"/>
      <c r="P2517" s="311"/>
    </row>
    <row r="2518" spans="15:16">
      <c r="O2518" s="236"/>
      <c r="P2518" s="311"/>
    </row>
    <row r="2519" spans="15:16">
      <c r="O2519" s="236"/>
      <c r="P2519" s="311"/>
    </row>
    <row r="2520" spans="15:16">
      <c r="O2520" s="236"/>
      <c r="P2520" s="311"/>
    </row>
    <row r="2521" spans="15:16">
      <c r="O2521" s="236"/>
      <c r="P2521" s="311"/>
    </row>
    <row r="2522" spans="15:16">
      <c r="O2522" s="236"/>
      <c r="P2522" s="311"/>
    </row>
    <row r="2523" spans="15:16">
      <c r="O2523" s="236"/>
      <c r="P2523" s="311"/>
    </row>
    <row r="2524" spans="15:16">
      <c r="O2524" s="236"/>
      <c r="P2524" s="311"/>
    </row>
    <row r="2525" spans="15:16">
      <c r="O2525" s="236"/>
      <c r="P2525" s="311"/>
    </row>
    <row r="2526" spans="15:16">
      <c r="O2526" s="236"/>
      <c r="P2526" s="311"/>
    </row>
    <row r="2527" spans="15:16">
      <c r="O2527" s="236"/>
      <c r="P2527" s="311"/>
    </row>
    <row r="2528" spans="15:16">
      <c r="O2528" s="236"/>
      <c r="P2528" s="311"/>
    </row>
    <row r="2529" spans="15:16">
      <c r="O2529" s="236"/>
      <c r="P2529" s="311"/>
    </row>
    <row r="2530" spans="15:16">
      <c r="O2530" s="236"/>
      <c r="P2530" s="311"/>
    </row>
    <row r="2531" spans="15:16">
      <c r="O2531" s="236"/>
      <c r="P2531" s="311"/>
    </row>
    <row r="2532" spans="15:16">
      <c r="O2532" s="236"/>
      <c r="P2532" s="311"/>
    </row>
    <row r="2533" spans="15:16">
      <c r="O2533" s="236"/>
      <c r="P2533" s="311"/>
    </row>
    <row r="2534" spans="15:16">
      <c r="O2534" s="236"/>
      <c r="P2534" s="311"/>
    </row>
    <row r="2535" spans="15:16">
      <c r="O2535" s="236"/>
      <c r="P2535" s="311"/>
    </row>
    <row r="2536" spans="15:16">
      <c r="O2536" s="236"/>
      <c r="P2536" s="311"/>
    </row>
    <row r="2537" spans="15:16">
      <c r="O2537" s="236"/>
      <c r="P2537" s="311"/>
    </row>
    <row r="2538" spans="15:16">
      <c r="O2538" s="236"/>
      <c r="P2538" s="311"/>
    </row>
    <row r="2539" spans="15:16">
      <c r="O2539" s="236"/>
      <c r="P2539" s="311"/>
    </row>
    <row r="2540" spans="15:16">
      <c r="O2540" s="236"/>
      <c r="P2540" s="311"/>
    </row>
    <row r="2541" spans="15:16">
      <c r="O2541" s="236"/>
      <c r="P2541" s="311"/>
    </row>
    <row r="2542" spans="15:16">
      <c r="O2542" s="236"/>
      <c r="P2542" s="311"/>
    </row>
    <row r="2543" spans="15:16">
      <c r="O2543" s="236"/>
      <c r="P2543" s="311"/>
    </row>
    <row r="2544" spans="15:16">
      <c r="O2544" s="236"/>
      <c r="P2544" s="311"/>
    </row>
    <row r="2545" spans="15:16">
      <c r="O2545" s="236"/>
      <c r="P2545" s="311"/>
    </row>
    <row r="2546" spans="15:16">
      <c r="O2546" s="236"/>
      <c r="P2546" s="311"/>
    </row>
    <row r="2547" spans="15:16">
      <c r="O2547" s="236"/>
      <c r="P2547" s="311"/>
    </row>
    <row r="2548" spans="15:16">
      <c r="O2548" s="236"/>
      <c r="P2548" s="311"/>
    </row>
    <row r="2549" spans="15:16">
      <c r="O2549" s="236"/>
      <c r="P2549" s="311"/>
    </row>
    <row r="2550" spans="15:16">
      <c r="O2550" s="236"/>
      <c r="P2550" s="311"/>
    </row>
    <row r="2551" spans="15:16">
      <c r="O2551" s="236"/>
      <c r="P2551" s="311"/>
    </row>
    <row r="2552" spans="15:16">
      <c r="O2552" s="236"/>
      <c r="P2552" s="311"/>
    </row>
    <row r="2553" spans="15:16">
      <c r="O2553" s="236"/>
      <c r="P2553" s="311"/>
    </row>
    <row r="2554" spans="15:16">
      <c r="O2554" s="236"/>
      <c r="P2554" s="311"/>
    </row>
    <row r="2555" spans="15:16">
      <c r="O2555" s="236"/>
      <c r="P2555" s="311"/>
    </row>
    <row r="2556" spans="15:16">
      <c r="O2556" s="236"/>
      <c r="P2556" s="311"/>
    </row>
    <row r="2557" spans="15:16">
      <c r="O2557" s="236"/>
      <c r="P2557" s="311"/>
    </row>
    <row r="2558" spans="15:16">
      <c r="O2558" s="236"/>
      <c r="P2558" s="311"/>
    </row>
    <row r="2559" spans="15:16">
      <c r="O2559" s="236"/>
      <c r="P2559" s="311"/>
    </row>
    <row r="2560" spans="15:16">
      <c r="O2560" s="236"/>
      <c r="P2560" s="311"/>
    </row>
    <row r="2561" spans="15:16">
      <c r="O2561" s="236"/>
      <c r="P2561" s="311"/>
    </row>
    <row r="2562" spans="15:16">
      <c r="O2562" s="236"/>
      <c r="P2562" s="311"/>
    </row>
    <row r="2563" spans="15:16">
      <c r="O2563" s="236"/>
      <c r="P2563" s="311"/>
    </row>
    <row r="2564" spans="15:16">
      <c r="O2564" s="236"/>
      <c r="P2564" s="311"/>
    </row>
    <row r="2565" spans="15:16">
      <c r="O2565" s="236"/>
      <c r="P2565" s="311"/>
    </row>
    <row r="2566" spans="15:16">
      <c r="O2566" s="236"/>
      <c r="P2566" s="311"/>
    </row>
    <row r="2567" spans="15:16">
      <c r="O2567" s="236"/>
      <c r="P2567" s="311"/>
    </row>
    <row r="2568" spans="15:16">
      <c r="O2568" s="236"/>
      <c r="P2568" s="311"/>
    </row>
    <row r="2569" spans="15:16">
      <c r="O2569" s="236"/>
      <c r="P2569" s="311"/>
    </row>
    <row r="2570" spans="15:16">
      <c r="O2570" s="236"/>
      <c r="P2570" s="311"/>
    </row>
    <row r="2571" spans="15:16">
      <c r="O2571" s="236"/>
      <c r="P2571" s="311"/>
    </row>
    <row r="2572" spans="15:16">
      <c r="O2572" s="236"/>
      <c r="P2572" s="311"/>
    </row>
    <row r="2573" spans="15:16">
      <c r="O2573" s="236"/>
      <c r="P2573" s="311"/>
    </row>
    <row r="2574" spans="15:16">
      <c r="O2574" s="236"/>
      <c r="P2574" s="311"/>
    </row>
    <row r="2575" spans="15:16">
      <c r="O2575" s="236"/>
      <c r="P2575" s="311"/>
    </row>
    <row r="2576" spans="15:16">
      <c r="O2576" s="236"/>
      <c r="P2576" s="311"/>
    </row>
    <row r="2577" spans="15:16">
      <c r="O2577" s="236"/>
      <c r="P2577" s="311"/>
    </row>
    <row r="2578" spans="15:16">
      <c r="O2578" s="236"/>
      <c r="P2578" s="311"/>
    </row>
    <row r="2579" spans="15:16">
      <c r="O2579" s="236"/>
      <c r="P2579" s="311"/>
    </row>
    <row r="2580" spans="15:16">
      <c r="O2580" s="236"/>
      <c r="P2580" s="311"/>
    </row>
    <row r="2581" spans="15:16">
      <c r="O2581" s="236"/>
      <c r="P2581" s="311"/>
    </row>
    <row r="2582" spans="15:16">
      <c r="O2582" s="236"/>
      <c r="P2582" s="311"/>
    </row>
    <row r="2583" spans="15:16">
      <c r="O2583" s="236"/>
      <c r="P2583" s="311"/>
    </row>
    <row r="2584" spans="15:16">
      <c r="O2584" s="236"/>
      <c r="P2584" s="311"/>
    </row>
    <row r="2585" spans="15:16">
      <c r="O2585" s="236"/>
      <c r="P2585" s="311"/>
    </row>
    <row r="2586" spans="15:16">
      <c r="O2586" s="236"/>
      <c r="P2586" s="311"/>
    </row>
    <row r="2587" spans="15:16">
      <c r="O2587" s="236"/>
      <c r="P2587" s="311"/>
    </row>
    <row r="2588" spans="15:16">
      <c r="O2588" s="236"/>
      <c r="P2588" s="311"/>
    </row>
    <row r="2589" spans="15:16">
      <c r="O2589" s="236"/>
      <c r="P2589" s="311"/>
    </row>
    <row r="2590" spans="15:16">
      <c r="O2590" s="236"/>
      <c r="P2590" s="311"/>
    </row>
    <row r="2591" spans="15:16">
      <c r="O2591" s="236"/>
      <c r="P2591" s="311"/>
    </row>
    <row r="2592" spans="15:16">
      <c r="O2592" s="236"/>
      <c r="P2592" s="311"/>
    </row>
    <row r="2593" spans="15:16">
      <c r="O2593" s="236"/>
      <c r="P2593" s="311"/>
    </row>
    <row r="2594" spans="15:16">
      <c r="O2594" s="236"/>
      <c r="P2594" s="311"/>
    </row>
    <row r="2595" spans="15:16">
      <c r="O2595" s="236"/>
      <c r="P2595" s="311"/>
    </row>
    <row r="2596" spans="15:16">
      <c r="O2596" s="236"/>
      <c r="P2596" s="311"/>
    </row>
    <row r="2597" spans="15:16">
      <c r="O2597" s="236"/>
      <c r="P2597" s="311"/>
    </row>
    <row r="2598" spans="15:16">
      <c r="O2598" s="236"/>
      <c r="P2598" s="311"/>
    </row>
    <row r="2599" spans="15:16">
      <c r="O2599" s="236"/>
      <c r="P2599" s="311"/>
    </row>
    <row r="2600" spans="15:16">
      <c r="O2600" s="236"/>
      <c r="P2600" s="311"/>
    </row>
    <row r="2601" spans="15:16">
      <c r="O2601" s="236"/>
      <c r="P2601" s="311"/>
    </row>
    <row r="2602" spans="15:16">
      <c r="O2602" s="236"/>
      <c r="P2602" s="311"/>
    </row>
    <row r="2603" spans="15:16">
      <c r="O2603" s="236"/>
      <c r="P2603" s="311"/>
    </row>
    <row r="2604" spans="15:16">
      <c r="O2604" s="236"/>
      <c r="P2604" s="311"/>
    </row>
    <row r="2605" spans="15:16">
      <c r="O2605" s="236"/>
      <c r="P2605" s="311"/>
    </row>
    <row r="2606" spans="15:16">
      <c r="O2606" s="236"/>
      <c r="P2606" s="311"/>
    </row>
    <row r="2607" spans="15:16">
      <c r="O2607" s="236"/>
      <c r="P2607" s="311"/>
    </row>
    <row r="2608" spans="15:16">
      <c r="O2608" s="236"/>
      <c r="P2608" s="311"/>
    </row>
    <row r="2609" spans="15:16">
      <c r="O2609" s="236"/>
      <c r="P2609" s="311"/>
    </row>
    <row r="2610" spans="15:16">
      <c r="O2610" s="236"/>
      <c r="P2610" s="311"/>
    </row>
    <row r="2611" spans="15:16">
      <c r="O2611" s="236"/>
      <c r="P2611" s="311"/>
    </row>
    <row r="2612" spans="15:16">
      <c r="O2612" s="236"/>
      <c r="P2612" s="311"/>
    </row>
    <row r="2613" spans="15:16">
      <c r="O2613" s="236"/>
      <c r="P2613" s="311"/>
    </row>
    <row r="2614" spans="15:16">
      <c r="O2614" s="236"/>
      <c r="P2614" s="311"/>
    </row>
    <row r="2615" spans="15:16">
      <c r="O2615" s="236"/>
      <c r="P2615" s="311"/>
    </row>
    <row r="2616" spans="15:16">
      <c r="O2616" s="236"/>
      <c r="P2616" s="311"/>
    </row>
    <row r="2617" spans="15:16">
      <c r="O2617" s="236"/>
      <c r="P2617" s="311"/>
    </row>
    <row r="2618" spans="15:16">
      <c r="O2618" s="236"/>
      <c r="P2618" s="311"/>
    </row>
    <row r="2619" spans="15:16">
      <c r="O2619" s="236"/>
      <c r="P2619" s="311"/>
    </row>
    <row r="2620" spans="15:16">
      <c r="O2620" s="236"/>
      <c r="P2620" s="311"/>
    </row>
    <row r="2621" spans="15:16">
      <c r="O2621" s="236"/>
      <c r="P2621" s="311"/>
    </row>
    <row r="2622" spans="15:16">
      <c r="O2622" s="236"/>
      <c r="P2622" s="311"/>
    </row>
    <row r="2623" spans="15:16">
      <c r="O2623" s="236"/>
      <c r="P2623" s="311"/>
    </row>
    <row r="2624" spans="15:16">
      <c r="O2624" s="236"/>
      <c r="P2624" s="311"/>
    </row>
    <row r="2625" spans="15:16">
      <c r="O2625" s="236"/>
      <c r="P2625" s="311"/>
    </row>
    <row r="2626" spans="15:16">
      <c r="O2626" s="236"/>
      <c r="P2626" s="311"/>
    </row>
    <row r="2627" spans="15:16">
      <c r="O2627" s="236"/>
      <c r="P2627" s="311"/>
    </row>
    <row r="2628" spans="15:16">
      <c r="O2628" s="236"/>
      <c r="P2628" s="311"/>
    </row>
    <row r="2629" spans="15:16">
      <c r="O2629" s="236"/>
      <c r="P2629" s="311"/>
    </row>
    <row r="2630" spans="15:16">
      <c r="O2630" s="236"/>
      <c r="P2630" s="311"/>
    </row>
    <row r="2631" spans="15:16">
      <c r="O2631" s="236"/>
      <c r="P2631" s="311"/>
    </row>
    <row r="2632" spans="15:16">
      <c r="O2632" s="236"/>
      <c r="P2632" s="311"/>
    </row>
    <row r="2633" spans="15:16">
      <c r="O2633" s="236"/>
      <c r="P2633" s="311"/>
    </row>
    <row r="2634" spans="15:16">
      <c r="O2634" s="236"/>
      <c r="P2634" s="311"/>
    </row>
    <row r="2635" spans="15:16">
      <c r="O2635" s="236"/>
      <c r="P2635" s="311"/>
    </row>
    <row r="2636" spans="15:16">
      <c r="O2636" s="236"/>
      <c r="P2636" s="311"/>
    </row>
    <row r="2637" spans="15:16">
      <c r="O2637" s="236"/>
      <c r="P2637" s="311"/>
    </row>
    <row r="2638" spans="15:16">
      <c r="O2638" s="236"/>
      <c r="P2638" s="311"/>
    </row>
    <row r="2639" spans="15:16">
      <c r="O2639" s="236"/>
      <c r="P2639" s="311"/>
    </row>
    <row r="2640" spans="15:16">
      <c r="O2640" s="236"/>
      <c r="P2640" s="311"/>
    </row>
    <row r="2641" spans="15:16">
      <c r="O2641" s="236"/>
      <c r="P2641" s="311"/>
    </row>
    <row r="2642" spans="15:16">
      <c r="O2642" s="236"/>
      <c r="P2642" s="311"/>
    </row>
    <row r="2643" spans="15:16">
      <c r="O2643" s="236"/>
      <c r="P2643" s="311"/>
    </row>
    <row r="2644" spans="15:16">
      <c r="O2644" s="236"/>
      <c r="P2644" s="311"/>
    </row>
    <row r="2645" spans="15:16">
      <c r="O2645" s="236"/>
      <c r="P2645" s="311"/>
    </row>
    <row r="2646" spans="15:16">
      <c r="O2646" s="236"/>
      <c r="P2646" s="311"/>
    </row>
    <row r="2647" spans="15:16">
      <c r="O2647" s="236"/>
      <c r="P2647" s="311"/>
    </row>
    <row r="2648" spans="15:16">
      <c r="O2648" s="236"/>
      <c r="P2648" s="311"/>
    </row>
    <row r="2649" spans="15:16">
      <c r="O2649" s="236"/>
      <c r="P2649" s="311"/>
    </row>
    <row r="2650" spans="15:16">
      <c r="O2650" s="236"/>
      <c r="P2650" s="311"/>
    </row>
    <row r="2651" spans="15:16">
      <c r="O2651" s="236"/>
      <c r="P2651" s="311"/>
    </row>
    <row r="2652" spans="15:16">
      <c r="O2652" s="236"/>
      <c r="P2652" s="311"/>
    </row>
    <row r="2653" spans="15:16">
      <c r="O2653" s="236"/>
      <c r="P2653" s="311"/>
    </row>
    <row r="2654" spans="15:16">
      <c r="O2654" s="236"/>
      <c r="P2654" s="311"/>
    </row>
    <row r="2655" spans="15:16">
      <c r="O2655" s="236"/>
      <c r="P2655" s="311"/>
    </row>
    <row r="2656" spans="15:16">
      <c r="O2656" s="236"/>
      <c r="P2656" s="311"/>
    </row>
    <row r="2657" spans="15:16">
      <c r="O2657" s="236"/>
      <c r="P2657" s="311"/>
    </row>
    <row r="2658" spans="15:16">
      <c r="O2658" s="236"/>
      <c r="P2658" s="311"/>
    </row>
    <row r="2659" spans="15:16">
      <c r="O2659" s="236"/>
      <c r="P2659" s="311"/>
    </row>
    <row r="2660" spans="15:16">
      <c r="O2660" s="236"/>
      <c r="P2660" s="311"/>
    </row>
    <row r="2661" spans="15:16">
      <c r="O2661" s="236"/>
      <c r="P2661" s="311"/>
    </row>
    <row r="2662" spans="15:16">
      <c r="O2662" s="236"/>
      <c r="P2662" s="311"/>
    </row>
    <row r="2663" spans="15:16">
      <c r="O2663" s="236"/>
      <c r="P2663" s="311"/>
    </row>
    <row r="2664" spans="15:16">
      <c r="O2664" s="236"/>
      <c r="P2664" s="311"/>
    </row>
    <row r="2665" spans="15:16">
      <c r="O2665" s="236"/>
      <c r="P2665" s="311"/>
    </row>
    <row r="2666" spans="15:16">
      <c r="O2666" s="236"/>
      <c r="P2666" s="311"/>
    </row>
    <row r="2667" spans="15:16">
      <c r="O2667" s="236"/>
      <c r="P2667" s="311"/>
    </row>
    <row r="2668" spans="15:16">
      <c r="O2668" s="236"/>
      <c r="P2668" s="311"/>
    </row>
    <row r="2669" spans="15:16">
      <c r="O2669" s="236"/>
      <c r="P2669" s="311"/>
    </row>
    <row r="2670" spans="15:16">
      <c r="O2670" s="236"/>
      <c r="P2670" s="311"/>
    </row>
    <row r="2671" spans="15:16">
      <c r="O2671" s="236"/>
      <c r="P2671" s="311"/>
    </row>
    <row r="2672" spans="15:16">
      <c r="O2672" s="236"/>
      <c r="P2672" s="311"/>
    </row>
    <row r="2673" spans="15:16">
      <c r="O2673" s="236"/>
      <c r="P2673" s="311"/>
    </row>
    <row r="2674" spans="15:16">
      <c r="O2674" s="236"/>
      <c r="P2674" s="311"/>
    </row>
    <row r="2675" spans="15:16">
      <c r="O2675" s="236"/>
      <c r="P2675" s="311"/>
    </row>
    <row r="2676" spans="15:16">
      <c r="O2676" s="236"/>
      <c r="P2676" s="311"/>
    </row>
    <row r="2677" spans="15:16">
      <c r="O2677" s="236"/>
      <c r="P2677" s="311"/>
    </row>
    <row r="2678" spans="15:16">
      <c r="O2678" s="236"/>
      <c r="P2678" s="311"/>
    </row>
    <row r="2679" spans="15:16">
      <c r="O2679" s="236"/>
      <c r="P2679" s="311"/>
    </row>
    <row r="2680" spans="15:16">
      <c r="O2680" s="236"/>
      <c r="P2680" s="311"/>
    </row>
    <row r="2681" spans="15:16">
      <c r="O2681" s="236"/>
      <c r="P2681" s="311"/>
    </row>
    <row r="2682" spans="15:16">
      <c r="O2682" s="236"/>
      <c r="P2682" s="311"/>
    </row>
    <row r="2683" spans="15:16">
      <c r="O2683" s="236"/>
      <c r="P2683" s="311"/>
    </row>
    <row r="2684" spans="15:16">
      <c r="O2684" s="236"/>
      <c r="P2684" s="311"/>
    </row>
    <row r="2685" spans="15:16">
      <c r="O2685" s="236"/>
      <c r="P2685" s="311"/>
    </row>
    <row r="2686" spans="15:16">
      <c r="O2686" s="236"/>
      <c r="P2686" s="311"/>
    </row>
    <row r="2687" spans="15:16">
      <c r="O2687" s="236"/>
      <c r="P2687" s="311"/>
    </row>
    <row r="2688" spans="15:16">
      <c r="O2688" s="236"/>
      <c r="P2688" s="311"/>
    </row>
    <row r="2689" spans="15:16">
      <c r="O2689" s="236"/>
      <c r="P2689" s="311"/>
    </row>
    <row r="2690" spans="15:16">
      <c r="O2690" s="236"/>
      <c r="P2690" s="311"/>
    </row>
    <row r="2691" spans="15:16">
      <c r="O2691" s="236"/>
      <c r="P2691" s="311"/>
    </row>
    <row r="2692" spans="15:16">
      <c r="O2692" s="236"/>
      <c r="P2692" s="311"/>
    </row>
    <row r="2693" spans="15:16">
      <c r="O2693" s="236"/>
      <c r="P2693" s="311"/>
    </row>
    <row r="2694" spans="15:16">
      <c r="O2694" s="236"/>
      <c r="P2694" s="311"/>
    </row>
    <row r="2695" spans="15:16">
      <c r="O2695" s="236"/>
      <c r="P2695" s="311"/>
    </row>
    <row r="2696" spans="15:16">
      <c r="O2696" s="236"/>
      <c r="P2696" s="311"/>
    </row>
    <row r="2697" spans="15:16">
      <c r="O2697" s="236"/>
      <c r="P2697" s="311"/>
    </row>
    <row r="2698" spans="15:16">
      <c r="O2698" s="236"/>
      <c r="P2698" s="311"/>
    </row>
    <row r="2699" spans="15:16">
      <c r="O2699" s="236"/>
      <c r="P2699" s="311"/>
    </row>
    <row r="2700" spans="15:16">
      <c r="O2700" s="236"/>
      <c r="P2700" s="311"/>
    </row>
    <row r="2701" spans="15:16">
      <c r="O2701" s="236"/>
      <c r="P2701" s="311"/>
    </row>
    <row r="2702" spans="15:16">
      <c r="O2702" s="236"/>
      <c r="P2702" s="311"/>
    </row>
    <row r="2703" spans="15:16">
      <c r="O2703" s="236"/>
      <c r="P2703" s="311"/>
    </row>
    <row r="2704" spans="15:16">
      <c r="O2704" s="236"/>
      <c r="P2704" s="311"/>
    </row>
    <row r="2705" spans="15:16">
      <c r="O2705" s="236"/>
      <c r="P2705" s="311"/>
    </row>
    <row r="2706" spans="15:16">
      <c r="O2706" s="236"/>
      <c r="P2706" s="311"/>
    </row>
    <row r="2707" spans="15:16">
      <c r="O2707" s="236"/>
      <c r="P2707" s="311"/>
    </row>
    <row r="2708" spans="15:16">
      <c r="O2708" s="236"/>
      <c r="P2708" s="311"/>
    </row>
    <row r="2709" spans="15:16">
      <c r="O2709" s="236"/>
      <c r="P2709" s="311"/>
    </row>
    <row r="2710" spans="15:16">
      <c r="O2710" s="236"/>
      <c r="P2710" s="311"/>
    </row>
    <row r="2711" spans="15:16">
      <c r="O2711" s="236"/>
      <c r="P2711" s="311"/>
    </row>
    <row r="2712" spans="15:16">
      <c r="O2712" s="236"/>
      <c r="P2712" s="311"/>
    </row>
    <row r="2713" spans="15:16">
      <c r="O2713" s="236"/>
      <c r="P2713" s="311"/>
    </row>
    <row r="2714" spans="15:16">
      <c r="O2714" s="236"/>
      <c r="P2714" s="311"/>
    </row>
    <row r="2715" spans="15:16">
      <c r="O2715" s="236"/>
      <c r="P2715" s="311"/>
    </row>
    <row r="2716" spans="15:16">
      <c r="O2716" s="236"/>
      <c r="P2716" s="311"/>
    </row>
    <row r="2717" spans="15:16">
      <c r="O2717" s="236"/>
      <c r="P2717" s="311"/>
    </row>
    <row r="2718" spans="15:16">
      <c r="O2718" s="236"/>
      <c r="P2718" s="311"/>
    </row>
    <row r="2719" spans="15:16">
      <c r="O2719" s="236"/>
      <c r="P2719" s="311"/>
    </row>
    <row r="2720" spans="15:16">
      <c r="O2720" s="236"/>
      <c r="P2720" s="311"/>
    </row>
    <row r="2721" spans="15:16">
      <c r="O2721" s="236"/>
      <c r="P2721" s="311"/>
    </row>
    <row r="2722" spans="15:16">
      <c r="O2722" s="236"/>
      <c r="P2722" s="311"/>
    </row>
    <row r="2723" spans="15:16">
      <c r="O2723" s="236"/>
      <c r="P2723" s="311"/>
    </row>
    <row r="2724" spans="15:16">
      <c r="O2724" s="236"/>
      <c r="P2724" s="311"/>
    </row>
    <row r="2725" spans="15:16">
      <c r="O2725" s="236"/>
      <c r="P2725" s="311"/>
    </row>
    <row r="2726" spans="15:16">
      <c r="O2726" s="236"/>
      <c r="P2726" s="311"/>
    </row>
    <row r="2727" spans="15:16">
      <c r="O2727" s="236"/>
      <c r="P2727" s="311"/>
    </row>
    <row r="2728" spans="15:16">
      <c r="O2728" s="236"/>
      <c r="P2728" s="311"/>
    </row>
    <row r="2729" spans="15:16">
      <c r="O2729" s="236"/>
      <c r="P2729" s="311"/>
    </row>
    <row r="2730" spans="15:16">
      <c r="O2730" s="236"/>
      <c r="P2730" s="311"/>
    </row>
    <row r="2731" spans="15:16">
      <c r="O2731" s="236"/>
      <c r="P2731" s="311"/>
    </row>
    <row r="2732" spans="15:16">
      <c r="O2732" s="236"/>
      <c r="P2732" s="311"/>
    </row>
    <row r="2733" spans="15:16">
      <c r="O2733" s="236"/>
      <c r="P2733" s="311"/>
    </row>
    <row r="2734" spans="15:16">
      <c r="O2734" s="236"/>
      <c r="P2734" s="311"/>
    </row>
    <row r="2735" spans="15:16">
      <c r="O2735" s="236"/>
      <c r="P2735" s="311"/>
    </row>
    <row r="2736" spans="15:16">
      <c r="O2736" s="236"/>
      <c r="P2736" s="311"/>
    </row>
    <row r="2737" spans="15:16">
      <c r="O2737" s="236"/>
      <c r="P2737" s="311"/>
    </row>
    <row r="2738" spans="15:16">
      <c r="O2738" s="236"/>
      <c r="P2738" s="311"/>
    </row>
    <row r="2739" spans="15:16">
      <c r="O2739" s="236"/>
      <c r="P2739" s="311"/>
    </row>
    <row r="2740" spans="15:16">
      <c r="O2740" s="236"/>
      <c r="P2740" s="311"/>
    </row>
    <row r="2741" spans="15:16">
      <c r="O2741" s="236"/>
      <c r="P2741" s="311"/>
    </row>
    <row r="2742" spans="15:16">
      <c r="O2742" s="236"/>
      <c r="P2742" s="311"/>
    </row>
    <row r="2743" spans="15:16">
      <c r="O2743" s="236"/>
      <c r="P2743" s="311"/>
    </row>
    <row r="2744" spans="15:16">
      <c r="O2744" s="236"/>
      <c r="P2744" s="311"/>
    </row>
    <row r="2745" spans="15:16">
      <c r="O2745" s="236"/>
      <c r="P2745" s="311"/>
    </row>
    <row r="2746" spans="15:16">
      <c r="O2746" s="236"/>
      <c r="P2746" s="311"/>
    </row>
    <row r="2747" spans="15:16">
      <c r="O2747" s="236"/>
      <c r="P2747" s="311"/>
    </row>
    <row r="2748" spans="15:16">
      <c r="O2748" s="236"/>
      <c r="P2748" s="311"/>
    </row>
    <row r="2749" spans="15:16">
      <c r="O2749" s="236"/>
      <c r="P2749" s="311"/>
    </row>
    <row r="2750" spans="15:16">
      <c r="O2750" s="236"/>
      <c r="P2750" s="311"/>
    </row>
    <row r="2751" spans="15:16">
      <c r="O2751" s="236"/>
      <c r="P2751" s="311"/>
    </row>
    <row r="2752" spans="15:16">
      <c r="O2752" s="236"/>
      <c r="P2752" s="311"/>
    </row>
    <row r="2753" spans="15:16">
      <c r="O2753" s="236"/>
      <c r="P2753" s="311"/>
    </row>
    <row r="2754" spans="15:16">
      <c r="O2754" s="236"/>
      <c r="P2754" s="311"/>
    </row>
    <row r="2755" spans="15:16">
      <c r="O2755" s="236"/>
      <c r="P2755" s="311"/>
    </row>
    <row r="2756" spans="15:16">
      <c r="O2756" s="236"/>
      <c r="P2756" s="311"/>
    </row>
    <row r="2757" spans="15:16">
      <c r="O2757" s="236"/>
      <c r="P2757" s="311"/>
    </row>
    <row r="2758" spans="15:16">
      <c r="O2758" s="236"/>
      <c r="P2758" s="311"/>
    </row>
    <row r="2759" spans="15:16">
      <c r="O2759" s="236"/>
      <c r="P2759" s="311"/>
    </row>
    <row r="2760" spans="15:16">
      <c r="O2760" s="236"/>
      <c r="P2760" s="311"/>
    </row>
    <row r="2761" spans="15:16">
      <c r="O2761" s="236"/>
      <c r="P2761" s="311"/>
    </row>
    <row r="2762" spans="15:16">
      <c r="O2762" s="236"/>
      <c r="P2762" s="311"/>
    </row>
    <row r="2763" spans="15:16">
      <c r="O2763" s="236"/>
      <c r="P2763" s="311"/>
    </row>
    <row r="2764" spans="15:16">
      <c r="O2764" s="236"/>
      <c r="P2764" s="311"/>
    </row>
    <row r="2765" spans="15:16">
      <c r="O2765" s="236"/>
      <c r="P2765" s="311"/>
    </row>
    <row r="2766" spans="15:16">
      <c r="O2766" s="236"/>
      <c r="P2766" s="311"/>
    </row>
    <row r="2767" spans="15:16">
      <c r="O2767" s="236"/>
      <c r="P2767" s="311"/>
    </row>
    <row r="2768" spans="15:16">
      <c r="O2768" s="236"/>
      <c r="P2768" s="311"/>
    </row>
    <row r="2769" spans="15:16">
      <c r="O2769" s="236"/>
      <c r="P2769" s="311"/>
    </row>
    <row r="2770" spans="15:16">
      <c r="O2770" s="236"/>
      <c r="P2770" s="311"/>
    </row>
    <row r="2771" spans="15:16">
      <c r="O2771" s="236"/>
      <c r="P2771" s="311"/>
    </row>
    <row r="2772" spans="15:16">
      <c r="O2772" s="236"/>
      <c r="P2772" s="311"/>
    </row>
    <row r="2773" spans="15:16">
      <c r="O2773" s="236"/>
      <c r="P2773" s="311"/>
    </row>
    <row r="2774" spans="15:16">
      <c r="O2774" s="236"/>
      <c r="P2774" s="311"/>
    </row>
    <row r="2775" spans="15:16">
      <c r="O2775" s="236"/>
      <c r="P2775" s="311"/>
    </row>
    <row r="2776" spans="15:16">
      <c r="O2776" s="236"/>
      <c r="P2776" s="311"/>
    </row>
    <row r="2777" spans="15:16">
      <c r="O2777" s="236"/>
      <c r="P2777" s="311"/>
    </row>
    <row r="2778" spans="15:16">
      <c r="O2778" s="236"/>
      <c r="P2778" s="311"/>
    </row>
    <row r="2779" spans="15:16">
      <c r="O2779" s="236"/>
      <c r="P2779" s="311"/>
    </row>
    <row r="2780" spans="15:16">
      <c r="O2780" s="236"/>
      <c r="P2780" s="311"/>
    </row>
    <row r="2781" spans="15:16">
      <c r="O2781" s="236"/>
      <c r="P2781" s="311"/>
    </row>
    <row r="2782" spans="15:16">
      <c r="O2782" s="236"/>
      <c r="P2782" s="311"/>
    </row>
    <row r="2783" spans="15:16">
      <c r="O2783" s="236"/>
      <c r="P2783" s="311"/>
    </row>
    <row r="2784" spans="15:16">
      <c r="O2784" s="236"/>
      <c r="P2784" s="311"/>
    </row>
    <row r="2785" spans="15:16">
      <c r="O2785" s="236"/>
      <c r="P2785" s="311"/>
    </row>
    <row r="2786" spans="15:16">
      <c r="O2786" s="236"/>
      <c r="P2786" s="311"/>
    </row>
    <row r="2787" spans="15:16">
      <c r="O2787" s="236"/>
      <c r="P2787" s="311"/>
    </row>
    <row r="2788" spans="15:16">
      <c r="O2788" s="236"/>
      <c r="P2788" s="311"/>
    </row>
    <row r="2789" spans="15:16">
      <c r="O2789" s="236"/>
      <c r="P2789" s="311"/>
    </row>
    <row r="2790" spans="15:16">
      <c r="O2790" s="236"/>
      <c r="P2790" s="311"/>
    </row>
    <row r="2791" spans="15:16">
      <c r="O2791" s="236"/>
      <c r="P2791" s="311"/>
    </row>
    <row r="2792" spans="15:16">
      <c r="O2792" s="236"/>
      <c r="P2792" s="311"/>
    </row>
    <row r="2793" spans="15:16">
      <c r="O2793" s="236"/>
      <c r="P2793" s="311"/>
    </row>
    <row r="2794" spans="15:16">
      <c r="O2794" s="236"/>
      <c r="P2794" s="311"/>
    </row>
    <row r="2795" spans="15:16">
      <c r="O2795" s="236"/>
      <c r="P2795" s="311"/>
    </row>
    <row r="2796" spans="15:16">
      <c r="O2796" s="236"/>
      <c r="P2796" s="311"/>
    </row>
    <row r="2797" spans="15:16">
      <c r="O2797" s="236"/>
      <c r="P2797" s="311"/>
    </row>
    <row r="2798" spans="15:16">
      <c r="O2798" s="236"/>
      <c r="P2798" s="311"/>
    </row>
    <row r="2799" spans="15:16">
      <c r="O2799" s="236"/>
      <c r="P2799" s="311"/>
    </row>
    <row r="2800" spans="15:16">
      <c r="O2800" s="236"/>
      <c r="P2800" s="311"/>
    </row>
    <row r="2801" spans="15:16">
      <c r="O2801" s="236"/>
      <c r="P2801" s="311"/>
    </row>
    <row r="2802" spans="15:16">
      <c r="O2802" s="236"/>
      <c r="P2802" s="311"/>
    </row>
    <row r="2803" spans="15:16">
      <c r="O2803" s="236"/>
      <c r="P2803" s="311"/>
    </row>
    <row r="2804" spans="15:16">
      <c r="O2804" s="236"/>
      <c r="P2804" s="311"/>
    </row>
    <row r="2805" spans="15:16">
      <c r="O2805" s="236"/>
      <c r="P2805" s="311"/>
    </row>
    <row r="2806" spans="15:16">
      <c r="O2806" s="236"/>
      <c r="P2806" s="311"/>
    </row>
    <row r="2807" spans="15:16">
      <c r="O2807" s="236"/>
      <c r="P2807" s="311"/>
    </row>
    <row r="2808" spans="15:16">
      <c r="O2808" s="236"/>
      <c r="P2808" s="311"/>
    </row>
    <row r="2809" spans="15:16">
      <c r="O2809" s="236"/>
      <c r="P2809" s="311"/>
    </row>
    <row r="2810" spans="15:16">
      <c r="O2810" s="236"/>
      <c r="P2810" s="311"/>
    </row>
    <row r="2811" spans="15:16">
      <c r="O2811" s="236"/>
      <c r="P2811" s="311"/>
    </row>
    <row r="2812" spans="15:16">
      <c r="O2812" s="236"/>
      <c r="P2812" s="311"/>
    </row>
    <row r="2813" spans="15:16">
      <c r="O2813" s="236"/>
      <c r="P2813" s="311"/>
    </row>
    <row r="2814" spans="15:16">
      <c r="O2814" s="236"/>
      <c r="P2814" s="311"/>
    </row>
    <row r="2815" spans="15:16">
      <c r="O2815" s="236"/>
      <c r="P2815" s="311"/>
    </row>
    <row r="2816" spans="15:16">
      <c r="O2816" s="236"/>
      <c r="P2816" s="311"/>
    </row>
    <row r="2817" spans="15:16">
      <c r="O2817" s="236"/>
      <c r="P2817" s="311"/>
    </row>
    <row r="2818" spans="15:16">
      <c r="O2818" s="236"/>
      <c r="P2818" s="311"/>
    </row>
    <row r="2819" spans="15:16">
      <c r="O2819" s="236"/>
      <c r="P2819" s="311"/>
    </row>
    <row r="2820" spans="15:16">
      <c r="O2820" s="236"/>
      <c r="P2820" s="311"/>
    </row>
    <row r="2821" spans="15:16">
      <c r="O2821" s="236"/>
      <c r="P2821" s="311"/>
    </row>
    <row r="2822" spans="15:16">
      <c r="O2822" s="236"/>
      <c r="P2822" s="311"/>
    </row>
    <row r="2823" spans="15:16">
      <c r="O2823" s="236"/>
      <c r="P2823" s="311"/>
    </row>
    <row r="2824" spans="15:16">
      <c r="O2824" s="236"/>
      <c r="P2824" s="311"/>
    </row>
    <row r="2825" spans="15:16">
      <c r="O2825" s="236"/>
      <c r="P2825" s="311"/>
    </row>
    <row r="2826" spans="15:16">
      <c r="O2826" s="236"/>
      <c r="P2826" s="311"/>
    </row>
    <row r="2827" spans="15:16">
      <c r="O2827" s="236"/>
      <c r="P2827" s="311"/>
    </row>
    <row r="2828" spans="15:16">
      <c r="O2828" s="236"/>
      <c r="P2828" s="311"/>
    </row>
    <row r="2829" spans="15:16">
      <c r="O2829" s="236"/>
      <c r="P2829" s="311"/>
    </row>
    <row r="2830" spans="15:16">
      <c r="O2830" s="236"/>
      <c r="P2830" s="311"/>
    </row>
    <row r="2831" spans="15:16">
      <c r="O2831" s="236"/>
      <c r="P2831" s="311"/>
    </row>
    <row r="2832" spans="15:16">
      <c r="O2832" s="236"/>
      <c r="P2832" s="311"/>
    </row>
    <row r="2833" spans="15:16">
      <c r="O2833" s="236"/>
      <c r="P2833" s="311"/>
    </row>
    <row r="2834" spans="15:16">
      <c r="O2834" s="236"/>
      <c r="P2834" s="311"/>
    </row>
    <row r="2835" spans="15:16">
      <c r="O2835" s="236"/>
      <c r="P2835" s="311"/>
    </row>
    <row r="2836" spans="15:16">
      <c r="O2836" s="236"/>
      <c r="P2836" s="311"/>
    </row>
    <row r="2837" spans="15:16">
      <c r="O2837" s="236"/>
      <c r="P2837" s="311"/>
    </row>
    <row r="2838" spans="15:16">
      <c r="O2838" s="236"/>
      <c r="P2838" s="311"/>
    </row>
    <row r="2839" spans="15:16">
      <c r="O2839" s="236"/>
      <c r="P2839" s="311"/>
    </row>
    <row r="2840" spans="15:16">
      <c r="O2840" s="236"/>
      <c r="P2840" s="311"/>
    </row>
    <row r="2841" spans="15:16">
      <c r="O2841" s="236"/>
      <c r="P2841" s="311"/>
    </row>
    <row r="2842" spans="15:16">
      <c r="O2842" s="236"/>
      <c r="P2842" s="311"/>
    </row>
    <row r="2843" spans="15:16">
      <c r="O2843" s="236"/>
      <c r="P2843" s="311"/>
    </row>
    <row r="2844" spans="15:16">
      <c r="O2844" s="236"/>
      <c r="P2844" s="311"/>
    </row>
    <row r="2845" spans="15:16">
      <c r="O2845" s="236"/>
      <c r="P2845" s="311"/>
    </row>
    <row r="2846" spans="15:16">
      <c r="O2846" s="236"/>
      <c r="P2846" s="311"/>
    </row>
    <row r="2847" spans="15:16">
      <c r="O2847" s="236"/>
      <c r="P2847" s="311"/>
    </row>
    <row r="2848" spans="15:16">
      <c r="O2848" s="236"/>
      <c r="P2848" s="311"/>
    </row>
    <row r="2849" spans="15:16">
      <c r="O2849" s="236"/>
      <c r="P2849" s="311"/>
    </row>
    <row r="2850" spans="15:16">
      <c r="O2850" s="236"/>
      <c r="P2850" s="311"/>
    </row>
    <row r="2851" spans="15:16">
      <c r="O2851" s="236"/>
      <c r="P2851" s="311"/>
    </row>
    <row r="2852" spans="15:16">
      <c r="O2852" s="236"/>
      <c r="P2852" s="311"/>
    </row>
    <row r="2853" spans="15:16">
      <c r="O2853" s="236"/>
      <c r="P2853" s="311"/>
    </row>
    <row r="2854" spans="15:16">
      <c r="O2854" s="236"/>
      <c r="P2854" s="311"/>
    </row>
    <row r="2855" spans="15:16">
      <c r="O2855" s="236"/>
      <c r="P2855" s="311"/>
    </row>
    <row r="2856" spans="15:16">
      <c r="O2856" s="236"/>
      <c r="P2856" s="311"/>
    </row>
    <row r="2857" spans="15:16">
      <c r="O2857" s="236"/>
      <c r="P2857" s="311"/>
    </row>
    <row r="2858" spans="15:16">
      <c r="O2858" s="236"/>
      <c r="P2858" s="311"/>
    </row>
    <row r="2859" spans="15:16">
      <c r="O2859" s="236"/>
      <c r="P2859" s="311"/>
    </row>
    <row r="2860" spans="15:16">
      <c r="O2860" s="236"/>
      <c r="P2860" s="311"/>
    </row>
    <row r="2861" spans="15:16">
      <c r="O2861" s="236"/>
      <c r="P2861" s="311"/>
    </row>
    <row r="2862" spans="15:16">
      <c r="O2862" s="236"/>
      <c r="P2862" s="311"/>
    </row>
    <row r="2863" spans="15:16">
      <c r="O2863" s="236"/>
      <c r="P2863" s="311"/>
    </row>
    <row r="2864" spans="15:16">
      <c r="O2864" s="236"/>
      <c r="P2864" s="311"/>
    </row>
    <row r="2865" spans="15:16">
      <c r="O2865" s="236"/>
      <c r="P2865" s="311"/>
    </row>
    <row r="2866" spans="15:16">
      <c r="O2866" s="236"/>
      <c r="P2866" s="311"/>
    </row>
    <row r="2867" spans="15:16">
      <c r="O2867" s="236"/>
      <c r="P2867" s="311"/>
    </row>
    <row r="2868" spans="15:16">
      <c r="O2868" s="236"/>
      <c r="P2868" s="311"/>
    </row>
    <row r="2869" spans="15:16">
      <c r="O2869" s="236"/>
      <c r="P2869" s="311"/>
    </row>
    <row r="2870" spans="15:16">
      <c r="O2870" s="236"/>
      <c r="P2870" s="311"/>
    </row>
    <row r="2871" spans="15:16">
      <c r="O2871" s="236"/>
      <c r="P2871" s="311"/>
    </row>
    <row r="2872" spans="15:16">
      <c r="O2872" s="236"/>
      <c r="P2872" s="311"/>
    </row>
    <row r="2873" spans="15:16">
      <c r="O2873" s="236"/>
      <c r="P2873" s="311"/>
    </row>
    <row r="2874" spans="15:16">
      <c r="O2874" s="236"/>
      <c r="P2874" s="311"/>
    </row>
    <row r="2875" spans="15:16">
      <c r="O2875" s="236"/>
      <c r="P2875" s="311"/>
    </row>
    <row r="2876" spans="15:16">
      <c r="O2876" s="236"/>
      <c r="P2876" s="311"/>
    </row>
    <row r="2877" spans="15:16">
      <c r="O2877" s="236"/>
      <c r="P2877" s="311"/>
    </row>
    <row r="2878" spans="15:16">
      <c r="O2878" s="236"/>
      <c r="P2878" s="311"/>
    </row>
    <row r="2879" spans="15:16">
      <c r="O2879" s="236"/>
      <c r="P2879" s="311"/>
    </row>
    <row r="2880" spans="15:16">
      <c r="O2880" s="236"/>
      <c r="P2880" s="311"/>
    </row>
    <row r="2881" spans="15:16">
      <c r="O2881" s="236"/>
      <c r="P2881" s="311"/>
    </row>
    <row r="2882" spans="15:16">
      <c r="O2882" s="236"/>
      <c r="P2882" s="311"/>
    </row>
    <row r="2883" spans="15:16">
      <c r="O2883" s="236"/>
      <c r="P2883" s="311"/>
    </row>
    <row r="2884" spans="15:16">
      <c r="O2884" s="236"/>
      <c r="P2884" s="311"/>
    </row>
    <row r="2885" spans="15:16">
      <c r="O2885" s="236"/>
      <c r="P2885" s="311"/>
    </row>
    <row r="2886" spans="15:16">
      <c r="O2886" s="236"/>
      <c r="P2886" s="311"/>
    </row>
    <row r="2887" spans="15:16">
      <c r="O2887" s="236"/>
      <c r="P2887" s="311"/>
    </row>
    <row r="2888" spans="15:16">
      <c r="O2888" s="236"/>
      <c r="P2888" s="311"/>
    </row>
    <row r="2889" spans="15:16">
      <c r="O2889" s="236"/>
      <c r="P2889" s="311"/>
    </row>
    <row r="2890" spans="15:16">
      <c r="O2890" s="236"/>
      <c r="P2890" s="311"/>
    </row>
    <row r="2891" spans="15:16">
      <c r="O2891" s="236"/>
      <c r="P2891" s="311"/>
    </row>
    <row r="2892" spans="15:16">
      <c r="O2892" s="236"/>
      <c r="P2892" s="311"/>
    </row>
    <row r="2893" spans="15:16">
      <c r="O2893" s="236"/>
      <c r="P2893" s="311"/>
    </row>
    <row r="2894" spans="15:16">
      <c r="O2894" s="236"/>
      <c r="P2894" s="311"/>
    </row>
    <row r="2895" spans="15:16">
      <c r="O2895" s="236"/>
      <c r="P2895" s="311"/>
    </row>
    <row r="2896" spans="15:16">
      <c r="O2896" s="236"/>
      <c r="P2896" s="311"/>
    </row>
    <row r="2897" spans="15:16">
      <c r="O2897" s="236"/>
      <c r="P2897" s="311"/>
    </row>
    <row r="2898" spans="15:16">
      <c r="O2898" s="236"/>
      <c r="P2898" s="311"/>
    </row>
    <row r="2899" spans="15:16">
      <c r="O2899" s="236"/>
      <c r="P2899" s="311"/>
    </row>
    <row r="2900" spans="15:16">
      <c r="O2900" s="236"/>
      <c r="P2900" s="311"/>
    </row>
    <row r="2901" spans="15:16">
      <c r="O2901" s="236"/>
      <c r="P2901" s="311"/>
    </row>
    <row r="2902" spans="15:16">
      <c r="O2902" s="236"/>
      <c r="P2902" s="311"/>
    </row>
    <row r="2903" spans="15:16">
      <c r="O2903" s="236"/>
      <c r="P2903" s="311"/>
    </row>
    <row r="2904" spans="15:16">
      <c r="O2904" s="236"/>
      <c r="P2904" s="311"/>
    </row>
    <row r="2905" spans="15:16">
      <c r="O2905" s="236"/>
      <c r="P2905" s="311"/>
    </row>
    <row r="2906" spans="15:16">
      <c r="O2906" s="236"/>
      <c r="P2906" s="311"/>
    </row>
    <row r="2907" spans="15:16">
      <c r="O2907" s="236"/>
      <c r="P2907" s="311"/>
    </row>
    <row r="2908" spans="15:16">
      <c r="O2908" s="236"/>
      <c r="P2908" s="311"/>
    </row>
    <row r="2909" spans="15:16">
      <c r="O2909" s="236"/>
      <c r="P2909" s="311"/>
    </row>
    <row r="2910" spans="15:16">
      <c r="O2910" s="236"/>
      <c r="P2910" s="311"/>
    </row>
    <row r="2911" spans="15:16">
      <c r="O2911" s="236"/>
      <c r="P2911" s="311"/>
    </row>
    <row r="2912" spans="15:16">
      <c r="O2912" s="236"/>
      <c r="P2912" s="311"/>
    </row>
    <row r="2913" spans="15:16">
      <c r="O2913" s="236"/>
      <c r="P2913" s="311"/>
    </row>
    <row r="2914" spans="15:16">
      <c r="O2914" s="236"/>
      <c r="P2914" s="311"/>
    </row>
    <row r="2915" spans="15:16">
      <c r="O2915" s="236"/>
      <c r="P2915" s="311"/>
    </row>
    <row r="2916" spans="15:16">
      <c r="O2916" s="236"/>
      <c r="P2916" s="311"/>
    </row>
    <row r="2917" spans="15:16">
      <c r="O2917" s="236"/>
      <c r="P2917" s="311"/>
    </row>
    <row r="2918" spans="15:16">
      <c r="O2918" s="236"/>
      <c r="P2918" s="311"/>
    </row>
    <row r="2919" spans="15:16">
      <c r="O2919" s="236"/>
      <c r="P2919" s="311"/>
    </row>
    <row r="2920" spans="15:16">
      <c r="O2920" s="236"/>
      <c r="P2920" s="311"/>
    </row>
    <row r="2921" spans="15:16">
      <c r="O2921" s="236"/>
      <c r="P2921" s="311"/>
    </row>
    <row r="2922" spans="15:16">
      <c r="O2922" s="236"/>
      <c r="P2922" s="311"/>
    </row>
    <row r="2923" spans="15:16">
      <c r="O2923" s="236"/>
      <c r="P2923" s="311"/>
    </row>
    <row r="2924" spans="15:16">
      <c r="O2924" s="236"/>
      <c r="P2924" s="311"/>
    </row>
    <row r="2925" spans="15:16">
      <c r="O2925" s="236"/>
      <c r="P2925" s="311"/>
    </row>
    <row r="2926" spans="15:16">
      <c r="O2926" s="236"/>
      <c r="P2926" s="311"/>
    </row>
    <row r="2927" spans="15:16">
      <c r="O2927" s="236"/>
      <c r="P2927" s="311"/>
    </row>
    <row r="2928" spans="15:16">
      <c r="O2928" s="236"/>
      <c r="P2928" s="311"/>
    </row>
    <row r="2929" spans="15:16">
      <c r="O2929" s="236"/>
      <c r="P2929" s="311"/>
    </row>
    <row r="2930" spans="15:16">
      <c r="O2930" s="236"/>
      <c r="P2930" s="311"/>
    </row>
    <row r="2931" spans="15:16">
      <c r="O2931" s="236"/>
      <c r="P2931" s="311"/>
    </row>
    <row r="2932" spans="15:16">
      <c r="O2932" s="236"/>
      <c r="P2932" s="311"/>
    </row>
    <row r="2933" spans="15:16">
      <c r="O2933" s="236"/>
      <c r="P2933" s="311"/>
    </row>
    <row r="2934" spans="15:16">
      <c r="O2934" s="236"/>
      <c r="P2934" s="311"/>
    </row>
    <row r="2935" spans="15:16">
      <c r="O2935" s="236"/>
      <c r="P2935" s="311"/>
    </row>
    <row r="2936" spans="15:16">
      <c r="O2936" s="236"/>
      <c r="P2936" s="311"/>
    </row>
    <row r="2937" spans="15:16">
      <c r="O2937" s="236"/>
      <c r="P2937" s="311"/>
    </row>
    <row r="2938" spans="15:16">
      <c r="O2938" s="236"/>
      <c r="P2938" s="311"/>
    </row>
    <row r="2939" spans="15:16">
      <c r="O2939" s="236"/>
      <c r="P2939" s="311"/>
    </row>
    <row r="2940" spans="15:16">
      <c r="O2940" s="236"/>
      <c r="P2940" s="311"/>
    </row>
    <row r="2941" spans="15:16">
      <c r="O2941" s="236"/>
      <c r="P2941" s="311"/>
    </row>
    <row r="2942" spans="15:16">
      <c r="O2942" s="236"/>
      <c r="P2942" s="311"/>
    </row>
    <row r="2943" spans="15:16">
      <c r="O2943" s="236"/>
      <c r="P2943" s="311"/>
    </row>
    <row r="2944" spans="15:16">
      <c r="O2944" s="236"/>
      <c r="P2944" s="311"/>
    </row>
    <row r="2945" spans="15:16">
      <c r="O2945" s="236"/>
      <c r="P2945" s="311"/>
    </row>
    <row r="2946" spans="15:16">
      <c r="O2946" s="236"/>
      <c r="P2946" s="311"/>
    </row>
    <row r="2947" spans="15:16">
      <c r="O2947" s="236"/>
      <c r="P2947" s="311"/>
    </row>
    <row r="2948" spans="15:16">
      <c r="O2948" s="236"/>
      <c r="P2948" s="311"/>
    </row>
    <row r="2949" spans="15:16">
      <c r="O2949" s="236"/>
      <c r="P2949" s="311"/>
    </row>
    <row r="2950" spans="15:16">
      <c r="O2950" s="236"/>
      <c r="P2950" s="311"/>
    </row>
    <row r="2951" spans="15:16">
      <c r="O2951" s="236"/>
      <c r="P2951" s="311"/>
    </row>
    <row r="2952" spans="15:16">
      <c r="O2952" s="236"/>
      <c r="P2952" s="311"/>
    </row>
    <row r="2953" spans="15:16">
      <c r="O2953" s="236"/>
      <c r="P2953" s="311"/>
    </row>
    <row r="2954" spans="15:16">
      <c r="O2954" s="236"/>
      <c r="P2954" s="311"/>
    </row>
    <row r="2955" spans="15:16">
      <c r="O2955" s="236"/>
      <c r="P2955" s="311"/>
    </row>
    <row r="2956" spans="15:16">
      <c r="O2956" s="236"/>
      <c r="P2956" s="311"/>
    </row>
    <row r="2957" spans="15:16">
      <c r="O2957" s="236"/>
      <c r="P2957" s="311"/>
    </row>
    <row r="2958" spans="15:16">
      <c r="O2958" s="236"/>
      <c r="P2958" s="311"/>
    </row>
    <row r="2959" spans="15:16">
      <c r="O2959" s="236"/>
      <c r="P2959" s="311"/>
    </row>
    <row r="2960" spans="15:16">
      <c r="O2960" s="236"/>
      <c r="P2960" s="311"/>
    </row>
    <row r="2961" spans="15:16">
      <c r="O2961" s="236"/>
      <c r="P2961" s="311"/>
    </row>
    <row r="2962" spans="15:16">
      <c r="O2962" s="236"/>
      <c r="P2962" s="311"/>
    </row>
    <row r="2963" spans="15:16">
      <c r="O2963" s="236"/>
      <c r="P2963" s="311"/>
    </row>
    <row r="2964" spans="15:16">
      <c r="O2964" s="236"/>
      <c r="P2964" s="311"/>
    </row>
    <row r="2965" spans="15:16">
      <c r="O2965" s="236"/>
      <c r="P2965" s="311"/>
    </row>
    <row r="2966" spans="15:16">
      <c r="O2966" s="236"/>
      <c r="P2966" s="311"/>
    </row>
    <row r="2967" spans="15:16">
      <c r="O2967" s="236"/>
      <c r="P2967" s="311"/>
    </row>
    <row r="2968" spans="15:16">
      <c r="O2968" s="236"/>
      <c r="P2968" s="311"/>
    </row>
    <row r="2969" spans="15:16">
      <c r="O2969" s="236"/>
      <c r="P2969" s="311"/>
    </row>
    <row r="2970" spans="15:16">
      <c r="O2970" s="236"/>
      <c r="P2970" s="311"/>
    </row>
    <row r="2971" spans="15:16">
      <c r="O2971" s="236"/>
      <c r="P2971" s="311"/>
    </row>
    <row r="2972" spans="15:16">
      <c r="O2972" s="236"/>
      <c r="P2972" s="311"/>
    </row>
    <row r="2973" spans="15:16">
      <c r="O2973" s="236"/>
      <c r="P2973" s="311"/>
    </row>
    <row r="2974" spans="15:16">
      <c r="O2974" s="236"/>
      <c r="P2974" s="311"/>
    </row>
    <row r="2975" spans="15:16">
      <c r="O2975" s="236"/>
      <c r="P2975" s="311"/>
    </row>
    <row r="2976" spans="15:16">
      <c r="O2976" s="236"/>
      <c r="P2976" s="311"/>
    </row>
    <row r="2977" spans="15:16">
      <c r="O2977" s="236"/>
      <c r="P2977" s="311"/>
    </row>
    <row r="2978" spans="15:16">
      <c r="O2978" s="236"/>
      <c r="P2978" s="311"/>
    </row>
    <row r="2979" spans="15:16">
      <c r="O2979" s="236"/>
      <c r="P2979" s="311"/>
    </row>
    <row r="2980" spans="15:16">
      <c r="O2980" s="236"/>
      <c r="P2980" s="311"/>
    </row>
    <row r="2981" spans="15:16">
      <c r="O2981" s="236"/>
      <c r="P2981" s="311"/>
    </row>
    <row r="2982" spans="15:16">
      <c r="O2982" s="236"/>
      <c r="P2982" s="311"/>
    </row>
    <row r="2983" spans="15:16">
      <c r="O2983" s="236"/>
      <c r="P2983" s="311"/>
    </row>
    <row r="2984" spans="15:16">
      <c r="O2984" s="236"/>
      <c r="P2984" s="311"/>
    </row>
    <row r="2985" spans="15:16">
      <c r="O2985" s="236"/>
      <c r="P2985" s="311"/>
    </row>
    <row r="2986" spans="15:16">
      <c r="O2986" s="236"/>
      <c r="P2986" s="311"/>
    </row>
    <row r="2987" spans="15:16">
      <c r="O2987" s="236"/>
      <c r="P2987" s="311"/>
    </row>
    <row r="2988" spans="15:16">
      <c r="O2988" s="236"/>
      <c r="P2988" s="311"/>
    </row>
    <row r="2989" spans="15:16">
      <c r="O2989" s="236"/>
      <c r="P2989" s="311"/>
    </row>
    <row r="2990" spans="15:16">
      <c r="O2990" s="236"/>
      <c r="P2990" s="311"/>
    </row>
    <row r="2991" spans="15:16">
      <c r="O2991" s="236"/>
      <c r="P2991" s="311"/>
    </row>
    <row r="2992" spans="15:16">
      <c r="O2992" s="236"/>
      <c r="P2992" s="311"/>
    </row>
    <row r="2993" spans="15:16">
      <c r="O2993" s="236"/>
      <c r="P2993" s="311"/>
    </row>
    <row r="2994" spans="15:16">
      <c r="O2994" s="236"/>
      <c r="P2994" s="311"/>
    </row>
    <row r="2995" spans="15:16">
      <c r="O2995" s="236"/>
      <c r="P2995" s="311"/>
    </row>
    <row r="2996" spans="15:16">
      <c r="O2996" s="236"/>
      <c r="P2996" s="311"/>
    </row>
    <row r="2997" spans="15:16">
      <c r="O2997" s="236"/>
      <c r="P2997" s="311"/>
    </row>
    <row r="2998" spans="15:16">
      <c r="O2998" s="236"/>
      <c r="P2998" s="311"/>
    </row>
    <row r="2999" spans="15:16">
      <c r="O2999" s="236"/>
      <c r="P2999" s="311"/>
    </row>
    <row r="3000" spans="15:16">
      <c r="O3000" s="236"/>
      <c r="P3000" s="311"/>
    </row>
    <row r="3001" spans="15:16">
      <c r="O3001" s="236"/>
      <c r="P3001" s="311"/>
    </row>
    <row r="3002" spans="15:16">
      <c r="O3002" s="236"/>
      <c r="P3002" s="311"/>
    </row>
    <row r="3003" spans="15:16">
      <c r="O3003" s="236"/>
      <c r="P3003" s="311"/>
    </row>
    <row r="3004" spans="15:16">
      <c r="O3004" s="236"/>
      <c r="P3004" s="311"/>
    </row>
    <row r="3005" spans="15:16">
      <c r="O3005" s="236"/>
      <c r="P3005" s="311"/>
    </row>
    <row r="3006" spans="15:16">
      <c r="O3006" s="236"/>
      <c r="P3006" s="311"/>
    </row>
    <row r="3007" spans="15:16">
      <c r="O3007" s="236"/>
      <c r="P3007" s="311"/>
    </row>
    <row r="3008" spans="15:16">
      <c r="O3008" s="236"/>
      <c r="P3008" s="311"/>
    </row>
    <row r="3009" spans="15:16">
      <c r="O3009" s="236"/>
      <c r="P3009" s="311"/>
    </row>
    <row r="3010" spans="15:16">
      <c r="O3010" s="236"/>
      <c r="P3010" s="311"/>
    </row>
    <row r="3011" spans="15:16">
      <c r="O3011" s="236"/>
      <c r="P3011" s="311"/>
    </row>
    <row r="3012" spans="15:16">
      <c r="O3012" s="236"/>
      <c r="P3012" s="311"/>
    </row>
    <row r="3013" spans="15:16">
      <c r="O3013" s="236"/>
      <c r="P3013" s="311"/>
    </row>
    <row r="3014" spans="15:16">
      <c r="O3014" s="236"/>
      <c r="P3014" s="311"/>
    </row>
    <row r="3015" spans="15:16">
      <c r="O3015" s="236"/>
      <c r="P3015" s="311"/>
    </row>
    <row r="3016" spans="15:16">
      <c r="O3016" s="236"/>
      <c r="P3016" s="311"/>
    </row>
    <row r="3017" spans="15:16">
      <c r="O3017" s="236"/>
      <c r="P3017" s="311"/>
    </row>
    <row r="3018" spans="15:16">
      <c r="O3018" s="236"/>
      <c r="P3018" s="311"/>
    </row>
    <row r="3019" spans="15:16">
      <c r="O3019" s="236"/>
      <c r="P3019" s="311"/>
    </row>
    <row r="3020" spans="15:16">
      <c r="O3020" s="236"/>
      <c r="P3020" s="311"/>
    </row>
    <row r="3021" spans="15:16">
      <c r="O3021" s="236"/>
      <c r="P3021" s="311"/>
    </row>
    <row r="3022" spans="15:16">
      <c r="O3022" s="236"/>
      <c r="P3022" s="311"/>
    </row>
    <row r="3023" spans="15:16">
      <c r="O3023" s="236"/>
      <c r="P3023" s="311"/>
    </row>
    <row r="3024" spans="15:16">
      <c r="O3024" s="236"/>
      <c r="P3024" s="311"/>
    </row>
    <row r="3025" spans="15:16">
      <c r="O3025" s="236"/>
      <c r="P3025" s="311"/>
    </row>
    <row r="3026" spans="15:16">
      <c r="O3026" s="236"/>
      <c r="P3026" s="311"/>
    </row>
    <row r="3027" spans="15:16">
      <c r="O3027" s="236"/>
      <c r="P3027" s="311"/>
    </row>
    <row r="3028" spans="15:16">
      <c r="O3028" s="236"/>
      <c r="P3028" s="311"/>
    </row>
    <row r="3029" spans="15:16">
      <c r="O3029" s="236"/>
      <c r="P3029" s="311"/>
    </row>
    <row r="3030" spans="15:16">
      <c r="O3030" s="236"/>
      <c r="P3030" s="311"/>
    </row>
    <row r="3031" spans="15:16">
      <c r="O3031" s="236"/>
      <c r="P3031" s="311"/>
    </row>
    <row r="3032" spans="15:16">
      <c r="O3032" s="236"/>
      <c r="P3032" s="311"/>
    </row>
    <row r="3033" spans="15:16">
      <c r="O3033" s="236"/>
      <c r="P3033" s="311"/>
    </row>
    <row r="3034" spans="15:16">
      <c r="O3034" s="236"/>
      <c r="P3034" s="311"/>
    </row>
    <row r="3035" spans="15:16">
      <c r="O3035" s="236"/>
      <c r="P3035" s="311"/>
    </row>
    <row r="3036" spans="15:16">
      <c r="O3036" s="236"/>
      <c r="P3036" s="311"/>
    </row>
    <row r="3037" spans="15:16">
      <c r="O3037" s="236"/>
      <c r="P3037" s="311"/>
    </row>
    <row r="3038" spans="15:16">
      <c r="O3038" s="236"/>
      <c r="P3038" s="311"/>
    </row>
    <row r="3039" spans="15:16">
      <c r="O3039" s="236"/>
      <c r="P3039" s="311"/>
    </row>
    <row r="3040" spans="15:16">
      <c r="O3040" s="236"/>
      <c r="P3040" s="311"/>
    </row>
    <row r="3041" spans="15:16">
      <c r="O3041" s="236"/>
      <c r="P3041" s="311"/>
    </row>
    <row r="3042" spans="15:16">
      <c r="O3042" s="236"/>
      <c r="P3042" s="311"/>
    </row>
    <row r="3043" spans="15:16">
      <c r="O3043" s="236"/>
      <c r="P3043" s="311"/>
    </row>
    <row r="3044" spans="15:16">
      <c r="O3044" s="236"/>
      <c r="P3044" s="311"/>
    </row>
    <row r="3045" spans="15:16">
      <c r="O3045" s="236"/>
      <c r="P3045" s="311"/>
    </row>
    <row r="3046" spans="15:16">
      <c r="O3046" s="236"/>
      <c r="P3046" s="311"/>
    </row>
    <row r="3047" spans="15:16">
      <c r="O3047" s="236"/>
      <c r="P3047" s="311"/>
    </row>
    <row r="3048" spans="15:16">
      <c r="O3048" s="236"/>
      <c r="P3048" s="311"/>
    </row>
    <row r="3049" spans="15:16">
      <c r="O3049" s="236"/>
      <c r="P3049" s="311"/>
    </row>
    <row r="3050" spans="15:16">
      <c r="O3050" s="236"/>
      <c r="P3050" s="311"/>
    </row>
    <row r="3051" spans="15:16">
      <c r="O3051" s="236"/>
      <c r="P3051" s="311"/>
    </row>
    <row r="3052" spans="15:16">
      <c r="O3052" s="236"/>
      <c r="P3052" s="311"/>
    </row>
    <row r="3053" spans="15:16">
      <c r="O3053" s="236"/>
      <c r="P3053" s="311"/>
    </row>
    <row r="3054" spans="15:16">
      <c r="O3054" s="236"/>
      <c r="P3054" s="311"/>
    </row>
    <row r="3055" spans="15:16">
      <c r="O3055" s="236"/>
      <c r="P3055" s="311"/>
    </row>
    <row r="3056" spans="15:16">
      <c r="O3056" s="236"/>
      <c r="P3056" s="311"/>
    </row>
    <row r="3057" spans="15:16">
      <c r="O3057" s="236"/>
      <c r="P3057" s="311"/>
    </row>
    <row r="3058" spans="15:16">
      <c r="O3058" s="236"/>
      <c r="P3058" s="311"/>
    </row>
    <row r="3059" spans="15:16">
      <c r="O3059" s="236"/>
      <c r="P3059" s="311"/>
    </row>
    <row r="3060" spans="15:16">
      <c r="O3060" s="236"/>
      <c r="P3060" s="311"/>
    </row>
    <row r="3061" spans="15:16">
      <c r="O3061" s="236"/>
      <c r="P3061" s="311"/>
    </row>
    <row r="3062" spans="15:16">
      <c r="O3062" s="236"/>
      <c r="P3062" s="311"/>
    </row>
    <row r="3063" spans="15:16">
      <c r="O3063" s="236"/>
      <c r="P3063" s="311"/>
    </row>
    <row r="3064" spans="15:16">
      <c r="O3064" s="236"/>
      <c r="P3064" s="311"/>
    </row>
    <row r="3065" spans="15:16">
      <c r="O3065" s="236"/>
      <c r="P3065" s="311"/>
    </row>
    <row r="3066" spans="15:16">
      <c r="O3066" s="236"/>
      <c r="P3066" s="311"/>
    </row>
    <row r="3067" spans="15:16">
      <c r="O3067" s="236"/>
      <c r="P3067" s="311"/>
    </row>
    <row r="3068" spans="15:16">
      <c r="O3068" s="236"/>
      <c r="P3068" s="311"/>
    </row>
    <row r="3069" spans="15:16">
      <c r="O3069" s="236"/>
      <c r="P3069" s="311"/>
    </row>
    <row r="3070" spans="15:16">
      <c r="O3070" s="236"/>
      <c r="P3070" s="311"/>
    </row>
    <row r="3071" spans="15:16">
      <c r="O3071" s="236"/>
      <c r="P3071" s="311"/>
    </row>
    <row r="3072" spans="15:16">
      <c r="O3072" s="236"/>
      <c r="P3072" s="311"/>
    </row>
    <row r="3073" spans="15:16">
      <c r="O3073" s="236"/>
      <c r="P3073" s="311"/>
    </row>
    <row r="3074" spans="15:16">
      <c r="O3074" s="236"/>
      <c r="P3074" s="311"/>
    </row>
    <row r="3075" spans="15:16">
      <c r="O3075" s="236"/>
      <c r="P3075" s="311"/>
    </row>
    <row r="3076" spans="15:16">
      <c r="O3076" s="236"/>
      <c r="P3076" s="311"/>
    </row>
    <row r="3077" spans="15:16">
      <c r="O3077" s="236"/>
      <c r="P3077" s="311"/>
    </row>
    <row r="3078" spans="15:16">
      <c r="O3078" s="236"/>
      <c r="P3078" s="311"/>
    </row>
    <row r="3079" spans="15:16">
      <c r="O3079" s="236"/>
      <c r="P3079" s="311"/>
    </row>
    <row r="3080" spans="15:16">
      <c r="O3080" s="236"/>
      <c r="P3080" s="311"/>
    </row>
    <row r="3081" spans="15:16">
      <c r="O3081" s="236"/>
      <c r="P3081" s="311"/>
    </row>
    <row r="3082" spans="15:16">
      <c r="O3082" s="236"/>
      <c r="P3082" s="311"/>
    </row>
    <row r="3083" spans="15:16">
      <c r="O3083" s="236"/>
      <c r="P3083" s="311"/>
    </row>
    <row r="3084" spans="15:16">
      <c r="O3084" s="236"/>
      <c r="P3084" s="311"/>
    </row>
    <row r="3085" spans="15:16">
      <c r="O3085" s="236"/>
      <c r="P3085" s="311"/>
    </row>
    <row r="3086" spans="15:16">
      <c r="O3086" s="236"/>
      <c r="P3086" s="311"/>
    </row>
    <row r="3087" spans="15:16">
      <c r="O3087" s="236"/>
      <c r="P3087" s="311"/>
    </row>
    <row r="3088" spans="15:16">
      <c r="O3088" s="236"/>
      <c r="P3088" s="311"/>
    </row>
    <row r="3089" spans="15:16">
      <c r="O3089" s="236"/>
      <c r="P3089" s="311"/>
    </row>
    <row r="3090" spans="15:16">
      <c r="O3090" s="236"/>
      <c r="P3090" s="311"/>
    </row>
    <row r="3091" spans="15:16">
      <c r="O3091" s="236"/>
      <c r="P3091" s="311"/>
    </row>
    <row r="3092" spans="15:16">
      <c r="O3092" s="236"/>
      <c r="P3092" s="311"/>
    </row>
    <row r="3093" spans="15:16">
      <c r="O3093" s="236"/>
      <c r="P3093" s="311"/>
    </row>
    <row r="3094" spans="15:16">
      <c r="O3094" s="236"/>
      <c r="P3094" s="311"/>
    </row>
    <row r="3095" spans="15:16">
      <c r="O3095" s="236"/>
      <c r="P3095" s="311"/>
    </row>
    <row r="3096" spans="15:16">
      <c r="O3096" s="236"/>
      <c r="P3096" s="311"/>
    </row>
    <row r="3097" spans="15:16">
      <c r="O3097" s="236"/>
      <c r="P3097" s="311"/>
    </row>
    <row r="3098" spans="15:16">
      <c r="O3098" s="236"/>
      <c r="P3098" s="311"/>
    </row>
    <row r="3099" spans="15:16">
      <c r="O3099" s="236"/>
      <c r="P3099" s="311"/>
    </row>
    <row r="3100" spans="15:16">
      <c r="O3100" s="236"/>
      <c r="P3100" s="311"/>
    </row>
    <row r="3101" spans="15:16">
      <c r="O3101" s="236"/>
      <c r="P3101" s="311"/>
    </row>
    <row r="3102" spans="15:16">
      <c r="O3102" s="236"/>
      <c r="P3102" s="311"/>
    </row>
    <row r="3103" spans="15:16">
      <c r="O3103" s="236"/>
      <c r="P3103" s="311"/>
    </row>
    <row r="3104" spans="15:16">
      <c r="O3104" s="236"/>
      <c r="P3104" s="311"/>
    </row>
    <row r="3105" spans="15:16">
      <c r="O3105" s="236"/>
      <c r="P3105" s="311"/>
    </row>
    <row r="3106" spans="15:16">
      <c r="O3106" s="236"/>
      <c r="P3106" s="311"/>
    </row>
    <row r="3107" spans="15:16">
      <c r="O3107" s="236"/>
      <c r="P3107" s="311"/>
    </row>
    <row r="3108" spans="15:16">
      <c r="O3108" s="236"/>
      <c r="P3108" s="311"/>
    </row>
    <row r="3109" spans="15:16">
      <c r="O3109" s="236"/>
      <c r="P3109" s="311"/>
    </row>
    <row r="3110" spans="15:16">
      <c r="O3110" s="236"/>
      <c r="P3110" s="311"/>
    </row>
    <row r="3111" spans="15:16">
      <c r="O3111" s="236"/>
      <c r="P3111" s="311"/>
    </row>
    <row r="3112" spans="15:16">
      <c r="O3112" s="236"/>
      <c r="P3112" s="311"/>
    </row>
    <row r="3113" spans="15:16">
      <c r="O3113" s="236"/>
      <c r="P3113" s="311"/>
    </row>
    <row r="3114" spans="15:16">
      <c r="O3114" s="236"/>
      <c r="P3114" s="311"/>
    </row>
    <row r="3115" spans="15:16">
      <c r="O3115" s="236"/>
      <c r="P3115" s="311"/>
    </row>
    <row r="3116" spans="15:16">
      <c r="O3116" s="236"/>
      <c r="P3116" s="311"/>
    </row>
    <row r="3117" spans="15:16">
      <c r="O3117" s="236"/>
      <c r="P3117" s="311"/>
    </row>
    <row r="3118" spans="15:16">
      <c r="O3118" s="236"/>
      <c r="P3118" s="311"/>
    </row>
    <row r="3119" spans="15:16">
      <c r="O3119" s="236"/>
      <c r="P3119" s="311"/>
    </row>
    <row r="3120" spans="15:16">
      <c r="O3120" s="236"/>
      <c r="P3120" s="311"/>
    </row>
    <row r="3121" spans="15:16">
      <c r="O3121" s="236"/>
      <c r="P3121" s="311"/>
    </row>
    <row r="3122" spans="15:16">
      <c r="O3122" s="236"/>
      <c r="P3122" s="311"/>
    </row>
    <row r="3123" spans="15:16">
      <c r="O3123" s="236"/>
      <c r="P3123" s="311"/>
    </row>
    <row r="3124" spans="15:16">
      <c r="O3124" s="236"/>
      <c r="P3124" s="311"/>
    </row>
    <row r="3125" spans="15:16">
      <c r="O3125" s="236"/>
      <c r="P3125" s="311"/>
    </row>
    <row r="3126" spans="15:16">
      <c r="O3126" s="236"/>
      <c r="P3126" s="311"/>
    </row>
    <row r="3127" spans="15:16">
      <c r="O3127" s="236"/>
      <c r="P3127" s="311"/>
    </row>
    <row r="3128" spans="15:16">
      <c r="O3128" s="236"/>
      <c r="P3128" s="311"/>
    </row>
    <row r="3129" spans="15:16">
      <c r="O3129" s="236"/>
      <c r="P3129" s="311"/>
    </row>
    <row r="3130" spans="15:16">
      <c r="O3130" s="236"/>
      <c r="P3130" s="311"/>
    </row>
    <row r="3131" spans="15:16">
      <c r="O3131" s="236"/>
      <c r="P3131" s="311"/>
    </row>
    <row r="3132" spans="15:16">
      <c r="O3132" s="236"/>
      <c r="P3132" s="311"/>
    </row>
    <row r="3133" spans="15:16">
      <c r="O3133" s="236"/>
      <c r="P3133" s="311"/>
    </row>
    <row r="3134" spans="15:16">
      <c r="O3134" s="236"/>
      <c r="P3134" s="311"/>
    </row>
    <row r="3135" spans="15:16">
      <c r="O3135" s="236"/>
      <c r="P3135" s="311"/>
    </row>
    <row r="3136" spans="15:16">
      <c r="O3136" s="236"/>
      <c r="P3136" s="311"/>
    </row>
    <row r="3137" spans="15:16">
      <c r="O3137" s="236"/>
      <c r="P3137" s="311"/>
    </row>
    <row r="3138" spans="15:16">
      <c r="O3138" s="236"/>
      <c r="P3138" s="311"/>
    </row>
    <row r="3139" spans="15:16">
      <c r="O3139" s="236"/>
      <c r="P3139" s="311"/>
    </row>
    <row r="3140" spans="15:16">
      <c r="O3140" s="236"/>
      <c r="P3140" s="311"/>
    </row>
    <row r="3141" spans="15:16">
      <c r="O3141" s="236"/>
      <c r="P3141" s="311"/>
    </row>
    <row r="3142" spans="15:16">
      <c r="O3142" s="236"/>
      <c r="P3142" s="311"/>
    </row>
    <row r="3143" spans="15:16">
      <c r="O3143" s="236"/>
      <c r="P3143" s="311"/>
    </row>
    <row r="3144" spans="15:16">
      <c r="O3144" s="236"/>
      <c r="P3144" s="311"/>
    </row>
    <row r="3145" spans="15:16">
      <c r="O3145" s="236"/>
      <c r="P3145" s="311"/>
    </row>
    <row r="3146" spans="15:16">
      <c r="O3146" s="236"/>
      <c r="P3146" s="311"/>
    </row>
    <row r="3147" spans="15:16">
      <c r="O3147" s="236"/>
      <c r="P3147" s="311"/>
    </row>
    <row r="3148" spans="15:16">
      <c r="O3148" s="236"/>
      <c r="P3148" s="311"/>
    </row>
    <row r="3149" spans="15:16">
      <c r="O3149" s="236"/>
      <c r="P3149" s="311"/>
    </row>
    <row r="3150" spans="15:16">
      <c r="O3150" s="236"/>
      <c r="P3150" s="311"/>
    </row>
    <row r="3151" spans="15:16">
      <c r="O3151" s="236"/>
      <c r="P3151" s="311"/>
    </row>
    <row r="3152" spans="15:16">
      <c r="O3152" s="236"/>
      <c r="P3152" s="311"/>
    </row>
    <row r="3153" spans="15:16">
      <c r="O3153" s="236"/>
      <c r="P3153" s="311"/>
    </row>
    <row r="3154" spans="15:16">
      <c r="O3154" s="236"/>
      <c r="P3154" s="311"/>
    </row>
    <row r="3155" spans="15:16">
      <c r="O3155" s="236"/>
      <c r="P3155" s="311"/>
    </row>
    <row r="3156" spans="15:16">
      <c r="O3156" s="236"/>
      <c r="P3156" s="311"/>
    </row>
    <row r="3157" spans="15:16">
      <c r="O3157" s="236"/>
      <c r="P3157" s="311"/>
    </row>
    <row r="3158" spans="15:16">
      <c r="O3158" s="236"/>
      <c r="P3158" s="311"/>
    </row>
    <row r="3159" spans="15:16">
      <c r="O3159" s="236"/>
      <c r="P3159" s="311"/>
    </row>
    <row r="3160" spans="15:16">
      <c r="O3160" s="236"/>
      <c r="P3160" s="311"/>
    </row>
    <row r="3161" spans="15:16">
      <c r="O3161" s="236"/>
      <c r="P3161" s="311"/>
    </row>
    <row r="3162" spans="15:16">
      <c r="O3162" s="236"/>
      <c r="P3162" s="311"/>
    </row>
    <row r="3163" spans="15:16">
      <c r="O3163" s="236"/>
      <c r="P3163" s="311"/>
    </row>
    <row r="3164" spans="15:16">
      <c r="O3164" s="236"/>
      <c r="P3164" s="311"/>
    </row>
    <row r="3165" spans="15:16">
      <c r="O3165" s="236"/>
      <c r="P3165" s="311"/>
    </row>
    <row r="3166" spans="15:16">
      <c r="O3166" s="236"/>
      <c r="P3166" s="311"/>
    </row>
    <row r="3167" spans="15:16">
      <c r="O3167" s="236"/>
      <c r="P3167" s="311"/>
    </row>
    <row r="3168" spans="15:16">
      <c r="O3168" s="236"/>
      <c r="P3168" s="311"/>
    </row>
    <row r="3169" spans="15:16">
      <c r="O3169" s="236"/>
      <c r="P3169" s="311"/>
    </row>
    <row r="3170" spans="15:16">
      <c r="O3170" s="236"/>
      <c r="P3170" s="311"/>
    </row>
    <row r="3171" spans="15:16">
      <c r="O3171" s="236"/>
      <c r="P3171" s="311"/>
    </row>
    <row r="3172" spans="15:16">
      <c r="O3172" s="236"/>
      <c r="P3172" s="311"/>
    </row>
    <row r="3173" spans="15:16">
      <c r="O3173" s="236"/>
      <c r="P3173" s="311"/>
    </row>
    <row r="3174" spans="15:16">
      <c r="O3174" s="236"/>
      <c r="P3174" s="311"/>
    </row>
    <row r="3175" spans="15:16">
      <c r="O3175" s="236"/>
      <c r="P3175" s="311"/>
    </row>
    <row r="3176" spans="15:16">
      <c r="O3176" s="236"/>
      <c r="P3176" s="311"/>
    </row>
    <row r="3177" spans="15:16">
      <c r="O3177" s="236"/>
      <c r="P3177" s="311"/>
    </row>
    <row r="3178" spans="15:16">
      <c r="O3178" s="236"/>
      <c r="P3178" s="311"/>
    </row>
    <row r="3179" spans="15:16">
      <c r="O3179" s="236"/>
      <c r="P3179" s="311"/>
    </row>
    <row r="3180" spans="15:16">
      <c r="O3180" s="236"/>
      <c r="P3180" s="311"/>
    </row>
    <row r="3181" spans="15:16">
      <c r="O3181" s="236"/>
      <c r="P3181" s="311"/>
    </row>
    <row r="3182" spans="15:16">
      <c r="O3182" s="236"/>
      <c r="P3182" s="311"/>
    </row>
    <row r="3183" spans="15:16">
      <c r="O3183" s="236"/>
      <c r="P3183" s="311"/>
    </row>
    <row r="3184" spans="15:16">
      <c r="O3184" s="236"/>
      <c r="P3184" s="311"/>
    </row>
    <row r="3185" spans="15:16">
      <c r="O3185" s="236"/>
      <c r="P3185" s="311"/>
    </row>
    <row r="3186" spans="15:16">
      <c r="O3186" s="236"/>
      <c r="P3186" s="311"/>
    </row>
    <row r="3187" spans="15:16">
      <c r="O3187" s="236"/>
      <c r="P3187" s="311"/>
    </row>
    <row r="3188" spans="15:16">
      <c r="O3188" s="236"/>
      <c r="P3188" s="311"/>
    </row>
    <row r="3189" spans="15:16">
      <c r="O3189" s="236"/>
      <c r="P3189" s="311"/>
    </row>
    <row r="3190" spans="15:16">
      <c r="O3190" s="236"/>
      <c r="P3190" s="311"/>
    </row>
    <row r="3191" spans="15:16">
      <c r="O3191" s="236"/>
      <c r="P3191" s="311"/>
    </row>
    <row r="3192" spans="15:16">
      <c r="O3192" s="236"/>
      <c r="P3192" s="311"/>
    </row>
    <row r="3193" spans="15:16">
      <c r="O3193" s="236"/>
      <c r="P3193" s="311"/>
    </row>
    <row r="3194" spans="15:16">
      <c r="O3194" s="236"/>
      <c r="P3194" s="311"/>
    </row>
    <row r="3195" spans="15:16">
      <c r="O3195" s="236"/>
      <c r="P3195" s="311"/>
    </row>
    <row r="3196" spans="15:16">
      <c r="O3196" s="236"/>
      <c r="P3196" s="311"/>
    </row>
    <row r="3197" spans="15:16">
      <c r="O3197" s="236"/>
      <c r="P3197" s="311"/>
    </row>
    <row r="3198" spans="15:16">
      <c r="O3198" s="236"/>
      <c r="P3198" s="311"/>
    </row>
    <row r="3199" spans="15:16">
      <c r="O3199" s="236"/>
      <c r="P3199" s="311"/>
    </row>
    <row r="3200" spans="15:16">
      <c r="O3200" s="236"/>
      <c r="P3200" s="311"/>
    </row>
    <row r="3201" spans="15:16">
      <c r="O3201" s="236"/>
      <c r="P3201" s="311"/>
    </row>
    <row r="3202" spans="15:16">
      <c r="O3202" s="236"/>
      <c r="P3202" s="311"/>
    </row>
    <row r="3203" spans="15:16">
      <c r="O3203" s="236"/>
      <c r="P3203" s="311"/>
    </row>
    <row r="3204" spans="15:16">
      <c r="O3204" s="236"/>
      <c r="P3204" s="311"/>
    </row>
    <row r="3205" spans="15:16">
      <c r="O3205" s="236"/>
      <c r="P3205" s="311"/>
    </row>
    <row r="3206" spans="15:16">
      <c r="O3206" s="236"/>
      <c r="P3206" s="311"/>
    </row>
    <row r="3207" spans="15:16">
      <c r="O3207" s="236"/>
      <c r="P3207" s="311"/>
    </row>
    <row r="3208" spans="15:16">
      <c r="O3208" s="236"/>
      <c r="P3208" s="311"/>
    </row>
    <row r="3209" spans="15:16">
      <c r="O3209" s="236"/>
      <c r="P3209" s="311"/>
    </row>
    <row r="3210" spans="15:16">
      <c r="O3210" s="236"/>
      <c r="P3210" s="311"/>
    </row>
    <row r="3211" spans="15:16">
      <c r="O3211" s="236"/>
      <c r="P3211" s="311"/>
    </row>
    <row r="3212" spans="15:16">
      <c r="O3212" s="236"/>
      <c r="P3212" s="311"/>
    </row>
    <row r="3213" spans="15:16">
      <c r="O3213" s="236"/>
      <c r="P3213" s="311"/>
    </row>
    <row r="3214" spans="15:16">
      <c r="O3214" s="236"/>
      <c r="P3214" s="311"/>
    </row>
    <row r="3215" spans="15:16">
      <c r="O3215" s="236"/>
      <c r="P3215" s="311"/>
    </row>
    <row r="3216" spans="15:16">
      <c r="O3216" s="236"/>
      <c r="P3216" s="311"/>
    </row>
    <row r="3217" spans="15:16">
      <c r="O3217" s="236"/>
      <c r="P3217" s="311"/>
    </row>
    <row r="3218" spans="15:16">
      <c r="O3218" s="236"/>
      <c r="P3218" s="311"/>
    </row>
    <row r="3219" spans="15:16">
      <c r="O3219" s="236"/>
      <c r="P3219" s="311"/>
    </row>
    <row r="3220" spans="15:16">
      <c r="O3220" s="236"/>
      <c r="P3220" s="311"/>
    </row>
    <row r="3221" spans="15:16">
      <c r="O3221" s="236"/>
      <c r="P3221" s="311"/>
    </row>
    <row r="3222" spans="15:16">
      <c r="O3222" s="236"/>
      <c r="P3222" s="311"/>
    </row>
    <row r="3223" spans="15:16">
      <c r="O3223" s="236"/>
      <c r="P3223" s="311"/>
    </row>
    <row r="3224" spans="15:16">
      <c r="O3224" s="236"/>
      <c r="P3224" s="311"/>
    </row>
    <row r="3225" spans="15:16">
      <c r="O3225" s="236"/>
      <c r="P3225" s="311"/>
    </row>
    <row r="3226" spans="15:16">
      <c r="O3226" s="236"/>
      <c r="P3226" s="311"/>
    </row>
    <row r="3227" spans="15:16">
      <c r="O3227" s="236"/>
      <c r="P3227" s="311"/>
    </row>
    <row r="3228" spans="15:16">
      <c r="O3228" s="236"/>
      <c r="P3228" s="311"/>
    </row>
    <row r="3229" spans="15:16">
      <c r="O3229" s="236"/>
      <c r="P3229" s="311"/>
    </row>
    <row r="3230" spans="15:16">
      <c r="O3230" s="236"/>
      <c r="P3230" s="311"/>
    </row>
    <row r="3231" spans="15:16">
      <c r="O3231" s="236"/>
      <c r="P3231" s="311"/>
    </row>
    <row r="3232" spans="15:16">
      <c r="O3232" s="236"/>
      <c r="P3232" s="311"/>
    </row>
    <row r="3233" spans="15:16">
      <c r="O3233" s="236"/>
      <c r="P3233" s="311"/>
    </row>
    <row r="3234" spans="15:16">
      <c r="O3234" s="236"/>
      <c r="P3234" s="311"/>
    </row>
    <row r="3235" spans="15:16">
      <c r="O3235" s="236"/>
      <c r="P3235" s="311"/>
    </row>
    <row r="3236" spans="15:16">
      <c r="O3236" s="236"/>
      <c r="P3236" s="311"/>
    </row>
    <row r="3237" spans="15:16">
      <c r="O3237" s="236"/>
      <c r="P3237" s="311"/>
    </row>
    <row r="3238" spans="15:16">
      <c r="O3238" s="236"/>
      <c r="P3238" s="311"/>
    </row>
    <row r="3239" spans="15:16">
      <c r="O3239" s="236"/>
      <c r="P3239" s="311"/>
    </row>
    <row r="3240" spans="15:16">
      <c r="O3240" s="236"/>
      <c r="P3240" s="311"/>
    </row>
    <row r="3241" spans="15:16">
      <c r="O3241" s="236"/>
      <c r="P3241" s="311"/>
    </row>
    <row r="3242" spans="15:16">
      <c r="O3242" s="236"/>
      <c r="P3242" s="311"/>
    </row>
    <row r="3243" spans="15:16">
      <c r="O3243" s="236"/>
      <c r="P3243" s="311"/>
    </row>
    <row r="3244" spans="15:16">
      <c r="O3244" s="236"/>
      <c r="P3244" s="311"/>
    </row>
    <row r="3245" spans="15:16">
      <c r="O3245" s="236"/>
      <c r="P3245" s="311"/>
    </row>
    <row r="3246" spans="15:16">
      <c r="O3246" s="236"/>
      <c r="P3246" s="311"/>
    </row>
    <row r="3247" spans="15:16">
      <c r="O3247" s="236"/>
      <c r="P3247" s="311"/>
    </row>
    <row r="3248" spans="15:16">
      <c r="O3248" s="236"/>
      <c r="P3248" s="311"/>
    </row>
    <row r="3249" spans="15:16">
      <c r="O3249" s="236"/>
      <c r="P3249" s="311"/>
    </row>
    <row r="3250" spans="15:16">
      <c r="O3250" s="236"/>
      <c r="P3250" s="311"/>
    </row>
    <row r="3251" spans="15:16">
      <c r="O3251" s="236"/>
      <c r="P3251" s="311"/>
    </row>
    <row r="3252" spans="15:16">
      <c r="O3252" s="236"/>
      <c r="P3252" s="311"/>
    </row>
    <row r="3253" spans="15:16">
      <c r="O3253" s="236"/>
      <c r="P3253" s="311"/>
    </row>
    <row r="3254" spans="15:16">
      <c r="O3254" s="236"/>
      <c r="P3254" s="311"/>
    </row>
    <row r="3255" spans="15:16">
      <c r="O3255" s="236"/>
      <c r="P3255" s="311"/>
    </row>
    <row r="3256" spans="15:16">
      <c r="O3256" s="236"/>
      <c r="P3256" s="311"/>
    </row>
    <row r="3257" spans="15:16">
      <c r="O3257" s="236"/>
      <c r="P3257" s="311"/>
    </row>
    <row r="3258" spans="15:16">
      <c r="O3258" s="236"/>
      <c r="P3258" s="311"/>
    </row>
    <row r="3259" spans="15:16">
      <c r="O3259" s="236"/>
      <c r="P3259" s="311"/>
    </row>
    <row r="3260" spans="15:16">
      <c r="O3260" s="236"/>
      <c r="P3260" s="311"/>
    </row>
    <row r="3261" spans="15:16">
      <c r="O3261" s="236"/>
      <c r="P3261" s="311"/>
    </row>
    <row r="3262" spans="15:16">
      <c r="O3262" s="236"/>
      <c r="P3262" s="311"/>
    </row>
    <row r="3263" spans="15:16">
      <c r="O3263" s="236"/>
      <c r="P3263" s="311"/>
    </row>
    <row r="3264" spans="15:16">
      <c r="O3264" s="236"/>
      <c r="P3264" s="311"/>
    </row>
    <row r="3265" spans="15:16">
      <c r="O3265" s="236"/>
      <c r="P3265" s="311"/>
    </row>
    <row r="3266" spans="15:16">
      <c r="O3266" s="236"/>
      <c r="P3266" s="311"/>
    </row>
    <row r="3267" spans="15:16">
      <c r="O3267" s="236"/>
      <c r="P3267" s="311"/>
    </row>
    <row r="3268" spans="15:16">
      <c r="O3268" s="236"/>
      <c r="P3268" s="311"/>
    </row>
    <row r="3269" spans="15:16">
      <c r="O3269" s="236"/>
      <c r="P3269" s="311"/>
    </row>
    <row r="3270" spans="15:16">
      <c r="O3270" s="236"/>
      <c r="P3270" s="311"/>
    </row>
    <row r="3271" spans="15:16">
      <c r="O3271" s="236"/>
      <c r="P3271" s="311"/>
    </row>
    <row r="3272" spans="15:16">
      <c r="O3272" s="236"/>
      <c r="P3272" s="311"/>
    </row>
    <row r="3273" spans="15:16">
      <c r="O3273" s="236"/>
      <c r="P3273" s="311"/>
    </row>
    <row r="3274" spans="15:16">
      <c r="O3274" s="236"/>
      <c r="P3274" s="311"/>
    </row>
    <row r="3275" spans="15:16">
      <c r="O3275" s="236"/>
      <c r="P3275" s="311"/>
    </row>
    <row r="3276" spans="15:16">
      <c r="O3276" s="236"/>
      <c r="P3276" s="311"/>
    </row>
    <row r="3277" spans="15:16">
      <c r="O3277" s="236"/>
      <c r="P3277" s="311"/>
    </row>
    <row r="3278" spans="15:16">
      <c r="O3278" s="236"/>
      <c r="P3278" s="311"/>
    </row>
    <row r="3279" spans="15:16">
      <c r="O3279" s="236"/>
      <c r="P3279" s="311"/>
    </row>
    <row r="3280" spans="15:16">
      <c r="O3280" s="236"/>
      <c r="P3280" s="311"/>
    </row>
    <row r="3281" spans="15:16">
      <c r="O3281" s="236"/>
      <c r="P3281" s="311"/>
    </row>
    <row r="3282" spans="15:16">
      <c r="O3282" s="236"/>
      <c r="P3282" s="311"/>
    </row>
    <row r="3283" spans="15:16">
      <c r="O3283" s="236"/>
      <c r="P3283" s="311"/>
    </row>
    <row r="3284" spans="15:16">
      <c r="O3284" s="236"/>
      <c r="P3284" s="311"/>
    </row>
    <row r="3285" spans="15:16">
      <c r="O3285" s="236"/>
      <c r="P3285" s="311"/>
    </row>
    <row r="3286" spans="15:16">
      <c r="O3286" s="236"/>
      <c r="P3286" s="311"/>
    </row>
    <row r="3287" spans="15:16">
      <c r="O3287" s="236"/>
      <c r="P3287" s="311"/>
    </row>
    <row r="3288" spans="15:16">
      <c r="O3288" s="236"/>
      <c r="P3288" s="311"/>
    </row>
    <row r="3289" spans="15:16">
      <c r="O3289" s="236"/>
      <c r="P3289" s="311"/>
    </row>
    <row r="3290" spans="15:16">
      <c r="O3290" s="236"/>
      <c r="P3290" s="311"/>
    </row>
    <row r="3291" spans="15:16">
      <c r="O3291" s="236"/>
      <c r="P3291" s="311"/>
    </row>
    <row r="3292" spans="15:16">
      <c r="O3292" s="236"/>
      <c r="P3292" s="311"/>
    </row>
    <row r="3293" spans="15:16">
      <c r="O3293" s="236"/>
      <c r="P3293" s="311"/>
    </row>
    <row r="3294" spans="15:16">
      <c r="O3294" s="236"/>
      <c r="P3294" s="311"/>
    </row>
    <row r="3295" spans="15:16">
      <c r="O3295" s="236"/>
      <c r="P3295" s="311"/>
    </row>
    <row r="3296" spans="15:16">
      <c r="O3296" s="236"/>
      <c r="P3296" s="311"/>
    </row>
    <row r="3297" spans="15:16">
      <c r="O3297" s="236"/>
      <c r="P3297" s="311"/>
    </row>
    <row r="3298" spans="15:16">
      <c r="O3298" s="236"/>
      <c r="P3298" s="311"/>
    </row>
    <row r="3299" spans="15:16">
      <c r="O3299" s="236"/>
      <c r="P3299" s="311"/>
    </row>
    <row r="3300" spans="15:16">
      <c r="O3300" s="236"/>
      <c r="P3300" s="311"/>
    </row>
    <row r="3301" spans="15:16">
      <c r="O3301" s="236"/>
      <c r="P3301" s="311"/>
    </row>
    <row r="3302" spans="15:16">
      <c r="O3302" s="236"/>
      <c r="P3302" s="311"/>
    </row>
    <row r="3303" spans="15:16">
      <c r="O3303" s="236"/>
      <c r="P3303" s="311"/>
    </row>
    <row r="3304" spans="15:16">
      <c r="O3304" s="236"/>
      <c r="P3304" s="311"/>
    </row>
    <row r="3305" spans="15:16">
      <c r="O3305" s="236"/>
      <c r="P3305" s="311"/>
    </row>
    <row r="3306" spans="15:16">
      <c r="O3306" s="236"/>
      <c r="P3306" s="311"/>
    </row>
    <row r="3307" spans="15:16">
      <c r="O3307" s="236"/>
      <c r="P3307" s="311"/>
    </row>
    <row r="3308" spans="15:16">
      <c r="O3308" s="236"/>
      <c r="P3308" s="311"/>
    </row>
    <row r="3309" spans="15:16">
      <c r="O3309" s="236"/>
      <c r="P3309" s="311"/>
    </row>
    <row r="3310" spans="15:16">
      <c r="O3310" s="236"/>
      <c r="P3310" s="311"/>
    </row>
    <row r="3311" spans="15:16">
      <c r="O3311" s="236"/>
      <c r="P3311" s="311"/>
    </row>
    <row r="3312" spans="15:16">
      <c r="O3312" s="236"/>
      <c r="P3312" s="311"/>
    </row>
    <row r="3313" spans="15:16">
      <c r="O3313" s="236"/>
      <c r="P3313" s="311"/>
    </row>
    <row r="3314" spans="15:16">
      <c r="O3314" s="236"/>
      <c r="P3314" s="311"/>
    </row>
    <row r="3315" spans="15:16">
      <c r="O3315" s="236"/>
      <c r="P3315" s="311"/>
    </row>
    <row r="3316" spans="15:16">
      <c r="O3316" s="236"/>
      <c r="P3316" s="311"/>
    </row>
    <row r="3317" spans="15:16">
      <c r="O3317" s="236"/>
      <c r="P3317" s="311"/>
    </row>
    <row r="3318" spans="15:16">
      <c r="O3318" s="236"/>
      <c r="P3318" s="311"/>
    </row>
    <row r="3319" spans="15:16">
      <c r="O3319" s="236"/>
      <c r="P3319" s="311"/>
    </row>
    <row r="3320" spans="15:16">
      <c r="O3320" s="236"/>
      <c r="P3320" s="311"/>
    </row>
    <row r="3321" spans="15:16">
      <c r="O3321" s="236"/>
      <c r="P3321" s="311"/>
    </row>
    <row r="3322" spans="15:16">
      <c r="O3322" s="236"/>
      <c r="P3322" s="311"/>
    </row>
    <row r="3323" spans="15:16">
      <c r="O3323" s="236"/>
      <c r="P3323" s="311"/>
    </row>
    <row r="3324" spans="15:16">
      <c r="O3324" s="236"/>
      <c r="P3324" s="311"/>
    </row>
    <row r="3325" spans="15:16">
      <c r="O3325" s="236"/>
      <c r="P3325" s="311"/>
    </row>
    <row r="3326" spans="15:16">
      <c r="O3326" s="236"/>
      <c r="P3326" s="311"/>
    </row>
    <row r="3327" spans="15:16">
      <c r="O3327" s="236"/>
      <c r="P3327" s="311"/>
    </row>
    <row r="3328" spans="15:16">
      <c r="O3328" s="236"/>
      <c r="P3328" s="311"/>
    </row>
    <row r="3329" spans="15:16">
      <c r="O3329" s="236"/>
      <c r="P3329" s="311"/>
    </row>
    <row r="3330" spans="15:16">
      <c r="O3330" s="236"/>
      <c r="P3330" s="311"/>
    </row>
    <row r="3331" spans="15:16">
      <c r="O3331" s="236"/>
      <c r="P3331" s="311"/>
    </row>
    <row r="3332" spans="15:16">
      <c r="O3332" s="236"/>
      <c r="P3332" s="311"/>
    </row>
    <row r="3333" spans="15:16">
      <c r="O3333" s="236"/>
      <c r="P3333" s="311"/>
    </row>
    <row r="3334" spans="15:16">
      <c r="O3334" s="236"/>
      <c r="P3334" s="311"/>
    </row>
    <row r="3335" spans="15:16">
      <c r="O3335" s="236"/>
      <c r="P3335" s="311"/>
    </row>
    <row r="3336" spans="15:16">
      <c r="O3336" s="236"/>
      <c r="P3336" s="311"/>
    </row>
    <row r="3337" spans="15:16">
      <c r="O3337" s="236"/>
      <c r="P3337" s="311"/>
    </row>
    <row r="3338" spans="15:16">
      <c r="O3338" s="236"/>
      <c r="P3338" s="311"/>
    </row>
    <row r="3339" spans="15:16">
      <c r="O3339" s="236"/>
      <c r="P3339" s="311"/>
    </row>
    <row r="3340" spans="15:16">
      <c r="O3340" s="236"/>
      <c r="P3340" s="311"/>
    </row>
    <row r="3341" spans="15:16">
      <c r="O3341" s="236"/>
      <c r="P3341" s="311"/>
    </row>
    <row r="3342" spans="15:16">
      <c r="O3342" s="236"/>
      <c r="P3342" s="311"/>
    </row>
    <row r="3343" spans="15:16">
      <c r="O3343" s="236"/>
      <c r="P3343" s="311"/>
    </row>
    <row r="3344" spans="15:16">
      <c r="O3344" s="236"/>
      <c r="P3344" s="311"/>
    </row>
    <row r="3345" spans="15:16">
      <c r="O3345" s="236"/>
      <c r="P3345" s="311"/>
    </row>
    <row r="3346" spans="15:16">
      <c r="O3346" s="236"/>
      <c r="P3346" s="311"/>
    </row>
    <row r="3347" spans="15:16">
      <c r="O3347" s="236"/>
      <c r="P3347" s="311"/>
    </row>
    <row r="3348" spans="15:16">
      <c r="O3348" s="236"/>
      <c r="P3348" s="311"/>
    </row>
    <row r="3349" spans="15:16">
      <c r="O3349" s="236"/>
      <c r="P3349" s="311"/>
    </row>
    <row r="3350" spans="15:16">
      <c r="O3350" s="236"/>
      <c r="P3350" s="311"/>
    </row>
    <row r="3351" spans="15:16">
      <c r="O3351" s="236"/>
      <c r="P3351" s="311"/>
    </row>
    <row r="3352" spans="15:16">
      <c r="O3352" s="236"/>
      <c r="P3352" s="311"/>
    </row>
    <row r="3353" spans="15:16">
      <c r="O3353" s="236"/>
      <c r="P3353" s="311"/>
    </row>
    <row r="3354" spans="15:16">
      <c r="O3354" s="236"/>
      <c r="P3354" s="311"/>
    </row>
    <row r="3355" spans="15:16">
      <c r="O3355" s="236"/>
      <c r="P3355" s="311"/>
    </row>
    <row r="3356" spans="15:16">
      <c r="O3356" s="236"/>
      <c r="P3356" s="311"/>
    </row>
    <row r="3357" spans="15:16">
      <c r="O3357" s="236"/>
      <c r="P3357" s="311"/>
    </row>
    <row r="3358" spans="15:16">
      <c r="O3358" s="236"/>
      <c r="P3358" s="311"/>
    </row>
    <row r="3359" spans="15:16">
      <c r="O3359" s="236"/>
      <c r="P3359" s="311"/>
    </row>
    <row r="3360" spans="15:16">
      <c r="O3360" s="236"/>
      <c r="P3360" s="311"/>
    </row>
    <row r="3361" spans="15:16">
      <c r="O3361" s="236"/>
      <c r="P3361" s="311"/>
    </row>
    <row r="3362" spans="15:16">
      <c r="O3362" s="236"/>
      <c r="P3362" s="311"/>
    </row>
    <row r="3363" spans="15:16">
      <c r="O3363" s="236"/>
      <c r="P3363" s="311"/>
    </row>
    <row r="3364" spans="15:16">
      <c r="O3364" s="236"/>
      <c r="P3364" s="311"/>
    </row>
    <row r="3365" spans="15:16">
      <c r="O3365" s="236"/>
      <c r="P3365" s="311"/>
    </row>
    <row r="3366" spans="15:16">
      <c r="O3366" s="236"/>
      <c r="P3366" s="311"/>
    </row>
    <row r="3367" spans="15:16">
      <c r="O3367" s="236"/>
      <c r="P3367" s="311"/>
    </row>
    <row r="3368" spans="15:16">
      <c r="O3368" s="236"/>
      <c r="P3368" s="311"/>
    </row>
    <row r="3369" spans="15:16">
      <c r="O3369" s="236"/>
      <c r="P3369" s="311"/>
    </row>
    <row r="3370" spans="15:16">
      <c r="O3370" s="236"/>
      <c r="P3370" s="311"/>
    </row>
    <row r="3371" spans="15:16">
      <c r="O3371" s="236"/>
      <c r="P3371" s="311"/>
    </row>
    <row r="3372" spans="15:16">
      <c r="O3372" s="236"/>
      <c r="P3372" s="311"/>
    </row>
    <row r="3373" spans="15:16">
      <c r="O3373" s="236"/>
      <c r="P3373" s="311"/>
    </row>
    <row r="3374" spans="15:16">
      <c r="O3374" s="236"/>
      <c r="P3374" s="311"/>
    </row>
    <row r="3375" spans="15:16">
      <c r="O3375" s="236"/>
      <c r="P3375" s="311"/>
    </row>
    <row r="3376" spans="15:16">
      <c r="O3376" s="236"/>
      <c r="P3376" s="311"/>
    </row>
    <row r="3377" spans="15:16">
      <c r="O3377" s="236"/>
      <c r="P3377" s="311"/>
    </row>
    <row r="3378" spans="15:16">
      <c r="O3378" s="236"/>
      <c r="P3378" s="311"/>
    </row>
    <row r="3379" spans="15:16">
      <c r="O3379" s="236"/>
      <c r="P3379" s="311"/>
    </row>
    <row r="3380" spans="15:16">
      <c r="O3380" s="236"/>
      <c r="P3380" s="311"/>
    </row>
    <row r="3381" spans="15:16">
      <c r="O3381" s="236"/>
      <c r="P3381" s="311"/>
    </row>
    <row r="3382" spans="15:16">
      <c r="O3382" s="236"/>
      <c r="P3382" s="311"/>
    </row>
    <row r="3383" spans="15:16">
      <c r="O3383" s="236"/>
      <c r="P3383" s="311"/>
    </row>
    <row r="3384" spans="15:16">
      <c r="O3384" s="236"/>
      <c r="P3384" s="311"/>
    </row>
    <row r="3385" spans="15:16">
      <c r="O3385" s="236"/>
      <c r="P3385" s="311"/>
    </row>
    <row r="3386" spans="15:16">
      <c r="O3386" s="236"/>
      <c r="P3386" s="311"/>
    </row>
    <row r="3387" spans="15:16">
      <c r="O3387" s="236"/>
      <c r="P3387" s="311"/>
    </row>
    <row r="3388" spans="15:16">
      <c r="O3388" s="236"/>
      <c r="P3388" s="311"/>
    </row>
    <row r="3389" spans="15:16">
      <c r="O3389" s="236"/>
      <c r="P3389" s="311"/>
    </row>
    <row r="3390" spans="15:16">
      <c r="O3390" s="236"/>
      <c r="P3390" s="311"/>
    </row>
    <row r="3391" spans="15:16">
      <c r="O3391" s="236"/>
      <c r="P3391" s="311"/>
    </row>
    <row r="3392" spans="15:16">
      <c r="O3392" s="236"/>
      <c r="P3392" s="311"/>
    </row>
    <row r="3393" spans="15:16">
      <c r="O3393" s="236"/>
      <c r="P3393" s="311"/>
    </row>
    <row r="3394" spans="15:16">
      <c r="O3394" s="236"/>
      <c r="P3394" s="311"/>
    </row>
    <row r="3395" spans="15:16">
      <c r="O3395" s="236"/>
      <c r="P3395" s="311"/>
    </row>
    <row r="3396" spans="15:16">
      <c r="O3396" s="236"/>
      <c r="P3396" s="311"/>
    </row>
    <row r="3397" spans="15:16">
      <c r="O3397" s="236"/>
      <c r="P3397" s="311"/>
    </row>
    <row r="3398" spans="15:16">
      <c r="O3398" s="236"/>
      <c r="P3398" s="311"/>
    </row>
    <row r="3399" spans="15:16">
      <c r="O3399" s="236"/>
      <c r="P3399" s="311"/>
    </row>
    <row r="3400" spans="15:16">
      <c r="O3400" s="236"/>
      <c r="P3400" s="311"/>
    </row>
    <row r="3401" spans="15:16">
      <c r="O3401" s="236"/>
      <c r="P3401" s="311"/>
    </row>
    <row r="3402" spans="15:16">
      <c r="O3402" s="236"/>
      <c r="P3402" s="311"/>
    </row>
    <row r="3403" spans="15:16">
      <c r="O3403" s="236"/>
      <c r="P3403" s="311"/>
    </row>
    <row r="3404" spans="15:16">
      <c r="O3404" s="236"/>
      <c r="P3404" s="311"/>
    </row>
    <row r="3405" spans="15:16">
      <c r="O3405" s="236"/>
      <c r="P3405" s="311"/>
    </row>
    <row r="3406" spans="15:16">
      <c r="O3406" s="236"/>
      <c r="P3406" s="311"/>
    </row>
    <row r="3407" spans="15:16">
      <c r="O3407" s="236"/>
      <c r="P3407" s="311"/>
    </row>
    <row r="3408" spans="15:16">
      <c r="O3408" s="236"/>
      <c r="P3408" s="311"/>
    </row>
    <row r="3409" spans="15:16">
      <c r="O3409" s="236"/>
      <c r="P3409" s="311"/>
    </row>
    <row r="3410" spans="15:16">
      <c r="O3410" s="236"/>
      <c r="P3410" s="311"/>
    </row>
    <row r="3411" spans="15:16">
      <c r="O3411" s="236"/>
      <c r="P3411" s="311"/>
    </row>
    <row r="3412" spans="15:16">
      <c r="O3412" s="236"/>
      <c r="P3412" s="311"/>
    </row>
    <row r="3413" spans="15:16">
      <c r="O3413" s="236"/>
      <c r="P3413" s="311"/>
    </row>
    <row r="3414" spans="15:16">
      <c r="O3414" s="236"/>
      <c r="P3414" s="311"/>
    </row>
    <row r="3415" spans="15:16">
      <c r="O3415" s="236"/>
      <c r="P3415" s="311"/>
    </row>
    <row r="3416" spans="15:16">
      <c r="O3416" s="236"/>
      <c r="P3416" s="311"/>
    </row>
    <row r="3417" spans="15:16">
      <c r="O3417" s="236"/>
      <c r="P3417" s="311"/>
    </row>
    <row r="3418" spans="15:16">
      <c r="O3418" s="236"/>
      <c r="P3418" s="311"/>
    </row>
    <row r="3419" spans="15:16">
      <c r="O3419" s="236"/>
      <c r="P3419" s="311"/>
    </row>
    <row r="3420" spans="15:16">
      <c r="O3420" s="236"/>
      <c r="P3420" s="311"/>
    </row>
    <row r="3421" spans="15:16">
      <c r="O3421" s="236"/>
      <c r="P3421" s="311"/>
    </row>
    <row r="3422" spans="15:16">
      <c r="O3422" s="236"/>
      <c r="P3422" s="311"/>
    </row>
    <row r="3423" spans="15:16">
      <c r="O3423" s="236"/>
      <c r="P3423" s="311"/>
    </row>
    <row r="3424" spans="15:16">
      <c r="O3424" s="236"/>
      <c r="P3424" s="311"/>
    </row>
    <row r="3425" spans="15:16">
      <c r="O3425" s="236"/>
      <c r="P3425" s="311"/>
    </row>
    <row r="3426" spans="15:16">
      <c r="O3426" s="236"/>
      <c r="P3426" s="311"/>
    </row>
    <row r="3427" spans="15:16">
      <c r="O3427" s="236"/>
      <c r="P3427" s="311"/>
    </row>
    <row r="3428" spans="15:16">
      <c r="O3428" s="236"/>
      <c r="P3428" s="311"/>
    </row>
    <row r="3429" spans="15:16">
      <c r="O3429" s="236"/>
      <c r="P3429" s="311"/>
    </row>
    <row r="3430" spans="15:16">
      <c r="O3430" s="236"/>
      <c r="P3430" s="311"/>
    </row>
    <row r="3431" spans="15:16">
      <c r="O3431" s="236"/>
      <c r="P3431" s="311"/>
    </row>
    <row r="3432" spans="15:16">
      <c r="O3432" s="236"/>
      <c r="P3432" s="311"/>
    </row>
    <row r="3433" spans="15:16">
      <c r="O3433" s="236"/>
      <c r="P3433" s="311"/>
    </row>
    <row r="3434" spans="15:16">
      <c r="O3434" s="236"/>
      <c r="P3434" s="311"/>
    </row>
    <row r="3435" spans="15:16">
      <c r="O3435" s="236"/>
      <c r="P3435" s="311"/>
    </row>
    <row r="3436" spans="15:16">
      <c r="O3436" s="236"/>
      <c r="P3436" s="311"/>
    </row>
    <row r="3437" spans="15:16">
      <c r="O3437" s="236"/>
      <c r="P3437" s="311"/>
    </row>
    <row r="3438" spans="15:16">
      <c r="O3438" s="236"/>
      <c r="P3438" s="311"/>
    </row>
    <row r="3439" spans="15:16">
      <c r="O3439" s="236"/>
      <c r="P3439" s="311"/>
    </row>
    <row r="3440" spans="15:16">
      <c r="O3440" s="236"/>
      <c r="P3440" s="311"/>
    </row>
    <row r="3441" spans="15:16">
      <c r="O3441" s="236"/>
      <c r="P3441" s="311"/>
    </row>
    <row r="3442" spans="15:16">
      <c r="O3442" s="236"/>
      <c r="P3442" s="311"/>
    </row>
    <row r="3443" spans="15:16">
      <c r="O3443" s="236"/>
      <c r="P3443" s="311"/>
    </row>
    <row r="3444" spans="15:16">
      <c r="O3444" s="236"/>
      <c r="P3444" s="311"/>
    </row>
    <row r="3445" spans="15:16">
      <c r="O3445" s="236"/>
      <c r="P3445" s="311"/>
    </row>
    <row r="3446" spans="15:16">
      <c r="O3446" s="236"/>
      <c r="P3446" s="311"/>
    </row>
    <row r="3447" spans="15:16">
      <c r="O3447" s="236"/>
      <c r="P3447" s="311"/>
    </row>
    <row r="3448" spans="15:16">
      <c r="O3448" s="236"/>
      <c r="P3448" s="311"/>
    </row>
    <row r="3449" spans="15:16">
      <c r="O3449" s="236"/>
      <c r="P3449" s="311"/>
    </row>
    <row r="3450" spans="15:16">
      <c r="O3450" s="236"/>
      <c r="P3450" s="311"/>
    </row>
    <row r="3451" spans="15:16">
      <c r="O3451" s="236"/>
      <c r="P3451" s="311"/>
    </row>
    <row r="3452" spans="15:16">
      <c r="O3452" s="236"/>
      <c r="P3452" s="311"/>
    </row>
    <row r="3453" spans="15:16">
      <c r="O3453" s="236"/>
      <c r="P3453" s="311"/>
    </row>
    <row r="3454" spans="15:16">
      <c r="O3454" s="236"/>
      <c r="P3454" s="311"/>
    </row>
    <row r="3455" spans="15:16">
      <c r="O3455" s="236"/>
      <c r="P3455" s="311"/>
    </row>
    <row r="3456" spans="15:16">
      <c r="O3456" s="236"/>
      <c r="P3456" s="311"/>
    </row>
    <row r="3457" spans="15:16">
      <c r="O3457" s="236"/>
      <c r="P3457" s="311"/>
    </row>
    <row r="3458" spans="15:16">
      <c r="O3458" s="236"/>
      <c r="P3458" s="311"/>
    </row>
    <row r="3459" spans="15:16">
      <c r="O3459" s="236"/>
      <c r="P3459" s="311"/>
    </row>
    <row r="3460" spans="15:16">
      <c r="O3460" s="236"/>
      <c r="P3460" s="311"/>
    </row>
    <row r="3461" spans="15:16">
      <c r="O3461" s="236"/>
      <c r="P3461" s="311"/>
    </row>
    <row r="3462" spans="15:16">
      <c r="O3462" s="236"/>
      <c r="P3462" s="311"/>
    </row>
    <row r="3463" spans="15:16">
      <c r="O3463" s="236"/>
      <c r="P3463" s="311"/>
    </row>
    <row r="3464" spans="15:16">
      <c r="O3464" s="236"/>
      <c r="P3464" s="311"/>
    </row>
    <row r="3465" spans="15:16">
      <c r="O3465" s="236"/>
      <c r="P3465" s="311"/>
    </row>
    <row r="3466" spans="15:16">
      <c r="O3466" s="236"/>
      <c r="P3466" s="311"/>
    </row>
    <row r="3467" spans="15:16">
      <c r="O3467" s="236"/>
      <c r="P3467" s="311"/>
    </row>
    <row r="3468" spans="15:16">
      <c r="O3468" s="236"/>
      <c r="P3468" s="311"/>
    </row>
    <row r="3469" spans="15:16">
      <c r="O3469" s="236"/>
      <c r="P3469" s="311"/>
    </row>
    <row r="3470" spans="15:16">
      <c r="O3470" s="236"/>
      <c r="P3470" s="311"/>
    </row>
    <row r="3471" spans="15:16">
      <c r="O3471" s="236"/>
      <c r="P3471" s="311"/>
    </row>
    <row r="3472" spans="15:16">
      <c r="O3472" s="236"/>
      <c r="P3472" s="311"/>
    </row>
    <row r="3473" spans="15:16">
      <c r="O3473" s="236"/>
      <c r="P3473" s="311"/>
    </row>
    <row r="3474" spans="15:16">
      <c r="O3474" s="236"/>
      <c r="P3474" s="311"/>
    </row>
    <row r="3475" spans="15:16">
      <c r="O3475" s="236"/>
      <c r="P3475" s="311"/>
    </row>
    <row r="3476" spans="15:16">
      <c r="O3476" s="236"/>
      <c r="P3476" s="311"/>
    </row>
    <row r="3477" spans="15:16">
      <c r="O3477" s="236"/>
      <c r="P3477" s="311"/>
    </row>
    <row r="3478" spans="15:16">
      <c r="O3478" s="236"/>
      <c r="P3478" s="311"/>
    </row>
    <row r="3479" spans="15:16">
      <c r="O3479" s="236"/>
      <c r="P3479" s="311"/>
    </row>
    <row r="3480" spans="15:16">
      <c r="O3480" s="236"/>
      <c r="P3480" s="311"/>
    </row>
    <row r="3481" spans="15:16">
      <c r="O3481" s="236"/>
      <c r="P3481" s="311"/>
    </row>
    <row r="3482" spans="15:16">
      <c r="O3482" s="236"/>
      <c r="P3482" s="311"/>
    </row>
    <row r="3483" spans="15:16">
      <c r="O3483" s="236"/>
      <c r="P3483" s="311"/>
    </row>
    <row r="3484" spans="15:16">
      <c r="O3484" s="236"/>
      <c r="P3484" s="311"/>
    </row>
    <row r="3485" spans="15:16">
      <c r="O3485" s="236"/>
      <c r="P3485" s="311"/>
    </row>
    <row r="3486" spans="15:16">
      <c r="O3486" s="236"/>
      <c r="P3486" s="311"/>
    </row>
    <row r="3487" spans="15:16">
      <c r="O3487" s="236"/>
      <c r="P3487" s="311"/>
    </row>
    <row r="3488" spans="15:16">
      <c r="O3488" s="236"/>
      <c r="P3488" s="311"/>
    </row>
    <row r="3489" spans="15:16">
      <c r="O3489" s="236"/>
      <c r="P3489" s="311"/>
    </row>
    <row r="3490" spans="15:16">
      <c r="O3490" s="236"/>
      <c r="P3490" s="311"/>
    </row>
    <row r="3491" spans="15:16">
      <c r="O3491" s="236"/>
      <c r="P3491" s="311"/>
    </row>
    <row r="3492" spans="15:16">
      <c r="O3492" s="236"/>
      <c r="P3492" s="311"/>
    </row>
    <row r="3493" spans="15:16">
      <c r="O3493" s="236"/>
      <c r="P3493" s="311"/>
    </row>
    <row r="3494" spans="15:16">
      <c r="O3494" s="236"/>
      <c r="P3494" s="311"/>
    </row>
    <row r="3495" spans="15:16">
      <c r="O3495" s="236"/>
      <c r="P3495" s="311"/>
    </row>
    <row r="3496" spans="15:16">
      <c r="O3496" s="236"/>
      <c r="P3496" s="311"/>
    </row>
    <row r="3497" spans="15:16">
      <c r="O3497" s="236"/>
      <c r="P3497" s="311"/>
    </row>
    <row r="3498" spans="15:16">
      <c r="O3498" s="236"/>
      <c r="P3498" s="311"/>
    </row>
    <row r="3499" spans="15:16">
      <c r="O3499" s="236"/>
      <c r="P3499" s="311"/>
    </row>
    <row r="3500" spans="15:16">
      <c r="O3500" s="236"/>
      <c r="P3500" s="311"/>
    </row>
    <row r="3501" spans="15:16">
      <c r="O3501" s="236"/>
      <c r="P3501" s="311"/>
    </row>
    <row r="3502" spans="15:16">
      <c r="O3502" s="236"/>
      <c r="P3502" s="311"/>
    </row>
    <row r="3503" spans="15:16">
      <c r="O3503" s="236"/>
      <c r="P3503" s="311"/>
    </row>
    <row r="3504" spans="15:16">
      <c r="O3504" s="236"/>
      <c r="P3504" s="311"/>
    </row>
    <row r="3505" spans="15:16">
      <c r="O3505" s="236"/>
      <c r="P3505" s="311"/>
    </row>
    <row r="3506" spans="15:16">
      <c r="O3506" s="236"/>
      <c r="P3506" s="311"/>
    </row>
    <row r="3507" spans="15:16">
      <c r="O3507" s="236"/>
      <c r="P3507" s="311"/>
    </row>
    <row r="3508" spans="15:16">
      <c r="O3508" s="236"/>
      <c r="P3508" s="311"/>
    </row>
    <row r="3509" spans="15:16">
      <c r="O3509" s="236"/>
      <c r="P3509" s="311"/>
    </row>
    <row r="3510" spans="15:16">
      <c r="O3510" s="236"/>
      <c r="P3510" s="311"/>
    </row>
    <row r="3511" spans="15:16">
      <c r="O3511" s="236"/>
      <c r="P3511" s="311"/>
    </row>
    <row r="3512" spans="15:16">
      <c r="O3512" s="236"/>
      <c r="P3512" s="311"/>
    </row>
    <row r="3513" spans="15:16">
      <c r="O3513" s="236"/>
      <c r="P3513" s="311"/>
    </row>
    <row r="3514" spans="15:16">
      <c r="O3514" s="236"/>
      <c r="P3514" s="311"/>
    </row>
    <row r="3515" spans="15:16">
      <c r="O3515" s="236"/>
      <c r="P3515" s="311"/>
    </row>
    <row r="3516" spans="15:16">
      <c r="O3516" s="236"/>
      <c r="P3516" s="311"/>
    </row>
    <row r="3517" spans="15:16">
      <c r="O3517" s="236"/>
      <c r="P3517" s="311"/>
    </row>
    <row r="3518" spans="15:16">
      <c r="O3518" s="236"/>
      <c r="P3518" s="311"/>
    </row>
    <row r="3519" spans="15:16">
      <c r="O3519" s="236"/>
      <c r="P3519" s="311"/>
    </row>
    <row r="3520" spans="15:16">
      <c r="O3520" s="236"/>
      <c r="P3520" s="311"/>
    </row>
    <row r="3521" spans="15:16">
      <c r="O3521" s="236"/>
      <c r="P3521" s="311"/>
    </row>
    <row r="3522" spans="15:16">
      <c r="O3522" s="236"/>
      <c r="P3522" s="311"/>
    </row>
    <row r="3523" spans="15:16">
      <c r="O3523" s="236"/>
      <c r="P3523" s="311"/>
    </row>
    <row r="3524" spans="15:16">
      <c r="O3524" s="236"/>
      <c r="P3524" s="311"/>
    </row>
    <row r="3525" spans="15:16">
      <c r="O3525" s="236"/>
      <c r="P3525" s="311"/>
    </row>
    <row r="3526" spans="15:16">
      <c r="O3526" s="236"/>
      <c r="P3526" s="311"/>
    </row>
    <row r="3527" spans="15:16">
      <c r="O3527" s="236"/>
      <c r="P3527" s="311"/>
    </row>
    <row r="3528" spans="15:16">
      <c r="O3528" s="236"/>
      <c r="P3528" s="311"/>
    </row>
    <row r="3529" spans="15:16">
      <c r="O3529" s="236"/>
      <c r="P3529" s="311"/>
    </row>
    <row r="3530" spans="15:16">
      <c r="O3530" s="236"/>
      <c r="P3530" s="311"/>
    </row>
    <row r="3531" spans="15:16">
      <c r="O3531" s="236"/>
      <c r="P3531" s="311"/>
    </row>
    <row r="3532" spans="15:16">
      <c r="O3532" s="236"/>
      <c r="P3532" s="311"/>
    </row>
    <row r="3533" spans="15:16">
      <c r="O3533" s="236"/>
      <c r="P3533" s="311"/>
    </row>
    <row r="3534" spans="15:16">
      <c r="O3534" s="236"/>
      <c r="P3534" s="311"/>
    </row>
    <row r="3535" spans="15:16">
      <c r="O3535" s="236"/>
      <c r="P3535" s="311"/>
    </row>
    <row r="3536" spans="15:16">
      <c r="O3536" s="236"/>
      <c r="P3536" s="311"/>
    </row>
    <row r="3537" spans="15:16">
      <c r="O3537" s="236"/>
      <c r="P3537" s="311"/>
    </row>
    <row r="3538" spans="15:16">
      <c r="O3538" s="236"/>
      <c r="P3538" s="311"/>
    </row>
    <row r="3539" spans="15:16">
      <c r="O3539" s="236"/>
      <c r="P3539" s="311"/>
    </row>
    <row r="3540" spans="15:16">
      <c r="O3540" s="236"/>
      <c r="P3540" s="311"/>
    </row>
    <row r="3541" spans="15:16">
      <c r="O3541" s="236"/>
      <c r="P3541" s="311"/>
    </row>
    <row r="3542" spans="15:16">
      <c r="O3542" s="236"/>
      <c r="P3542" s="311"/>
    </row>
    <row r="3543" spans="15:16">
      <c r="O3543" s="236"/>
      <c r="P3543" s="311"/>
    </row>
    <row r="3544" spans="15:16">
      <c r="O3544" s="236"/>
      <c r="P3544" s="311"/>
    </row>
    <row r="3545" spans="15:16">
      <c r="O3545" s="236"/>
      <c r="P3545" s="311"/>
    </row>
    <row r="3546" spans="15:16">
      <c r="O3546" s="236"/>
      <c r="P3546" s="311"/>
    </row>
    <row r="3547" spans="15:16">
      <c r="O3547" s="236"/>
      <c r="P3547" s="311"/>
    </row>
    <row r="3548" spans="15:16">
      <c r="O3548" s="236"/>
      <c r="P3548" s="311"/>
    </row>
    <row r="3549" spans="15:16">
      <c r="O3549" s="236"/>
      <c r="P3549" s="311"/>
    </row>
    <row r="3550" spans="15:16">
      <c r="O3550" s="236"/>
      <c r="P3550" s="311"/>
    </row>
    <row r="3551" spans="15:16">
      <c r="O3551" s="236"/>
      <c r="P3551" s="311"/>
    </row>
    <row r="3552" spans="15:16">
      <c r="O3552" s="236"/>
      <c r="P3552" s="311"/>
    </row>
    <row r="3553" spans="15:16">
      <c r="O3553" s="236"/>
      <c r="P3553" s="311"/>
    </row>
    <row r="3554" spans="15:16">
      <c r="O3554" s="236"/>
      <c r="P3554" s="311"/>
    </row>
    <row r="3555" spans="15:16">
      <c r="O3555" s="236"/>
      <c r="P3555" s="311"/>
    </row>
    <row r="3556" spans="15:16">
      <c r="O3556" s="236"/>
      <c r="P3556" s="311"/>
    </row>
    <row r="3557" spans="15:16">
      <c r="O3557" s="236"/>
      <c r="P3557" s="311"/>
    </row>
    <row r="3558" spans="15:16">
      <c r="O3558" s="236"/>
      <c r="P3558" s="311"/>
    </row>
    <row r="3559" spans="15:16">
      <c r="O3559" s="236"/>
      <c r="P3559" s="311"/>
    </row>
    <row r="3560" spans="15:16">
      <c r="O3560" s="236"/>
      <c r="P3560" s="311"/>
    </row>
    <row r="3561" spans="15:16">
      <c r="O3561" s="236"/>
      <c r="P3561" s="311"/>
    </row>
    <row r="3562" spans="15:16">
      <c r="O3562" s="236"/>
      <c r="P3562" s="311"/>
    </row>
    <row r="3563" spans="15:16">
      <c r="O3563" s="236"/>
      <c r="P3563" s="311"/>
    </row>
    <row r="3564" spans="15:16">
      <c r="O3564" s="236"/>
      <c r="P3564" s="311"/>
    </row>
    <row r="3565" spans="15:16">
      <c r="O3565" s="236"/>
      <c r="P3565" s="311"/>
    </row>
    <row r="3566" spans="15:16">
      <c r="O3566" s="236"/>
      <c r="P3566" s="311"/>
    </row>
    <row r="3567" spans="15:16">
      <c r="O3567" s="236"/>
      <c r="P3567" s="311"/>
    </row>
    <row r="3568" spans="15:16">
      <c r="O3568" s="236"/>
      <c r="P3568" s="311"/>
    </row>
    <row r="3569" spans="15:16">
      <c r="O3569" s="236"/>
      <c r="P3569" s="311"/>
    </row>
    <row r="3570" spans="15:16">
      <c r="O3570" s="236"/>
      <c r="P3570" s="311"/>
    </row>
    <row r="3571" spans="15:16">
      <c r="O3571" s="236"/>
      <c r="P3571" s="311"/>
    </row>
    <row r="3572" spans="15:16">
      <c r="O3572" s="236"/>
      <c r="P3572" s="311"/>
    </row>
    <row r="3573" spans="15:16">
      <c r="O3573" s="236"/>
      <c r="P3573" s="311"/>
    </row>
    <row r="3574" spans="15:16">
      <c r="O3574" s="236"/>
      <c r="P3574" s="311"/>
    </row>
    <row r="3575" spans="15:16">
      <c r="O3575" s="236"/>
      <c r="P3575" s="311"/>
    </row>
    <row r="3576" spans="15:16">
      <c r="O3576" s="236"/>
      <c r="P3576" s="311"/>
    </row>
    <row r="3577" spans="15:16">
      <c r="O3577" s="236"/>
      <c r="P3577" s="311"/>
    </row>
    <row r="3578" spans="15:16">
      <c r="O3578" s="236"/>
      <c r="P3578" s="311"/>
    </row>
    <row r="3579" spans="15:16">
      <c r="O3579" s="236"/>
      <c r="P3579" s="311"/>
    </row>
    <row r="3580" spans="15:16">
      <c r="O3580" s="236"/>
      <c r="P3580" s="311"/>
    </row>
    <row r="3581" spans="15:16">
      <c r="O3581" s="236"/>
      <c r="P3581" s="311"/>
    </row>
    <row r="3582" spans="15:16">
      <c r="O3582" s="236"/>
      <c r="P3582" s="311"/>
    </row>
    <row r="3583" spans="15:16">
      <c r="O3583" s="236"/>
      <c r="P3583" s="311"/>
    </row>
    <row r="3584" spans="15:16">
      <c r="O3584" s="236"/>
      <c r="P3584" s="311"/>
    </row>
    <row r="3585" spans="15:16">
      <c r="O3585" s="236"/>
      <c r="P3585" s="311"/>
    </row>
    <row r="3586" spans="15:16">
      <c r="O3586" s="236"/>
      <c r="P3586" s="311"/>
    </row>
    <row r="3587" spans="15:16">
      <c r="O3587" s="236"/>
      <c r="P3587" s="311"/>
    </row>
    <row r="3588" spans="15:16">
      <c r="O3588" s="236"/>
      <c r="P3588" s="311"/>
    </row>
    <row r="3589" spans="15:16">
      <c r="O3589" s="236"/>
      <c r="P3589" s="311"/>
    </row>
    <row r="3590" spans="15:16">
      <c r="O3590" s="236"/>
      <c r="P3590" s="311"/>
    </row>
    <row r="3591" spans="15:16">
      <c r="O3591" s="236"/>
      <c r="P3591" s="311"/>
    </row>
    <row r="3592" spans="15:16">
      <c r="O3592" s="236"/>
      <c r="P3592" s="311"/>
    </row>
    <row r="3593" spans="15:16">
      <c r="O3593" s="236"/>
      <c r="P3593" s="311"/>
    </row>
    <row r="3594" spans="15:16">
      <c r="O3594" s="236"/>
      <c r="P3594" s="311"/>
    </row>
    <row r="3595" spans="15:16">
      <c r="O3595" s="236"/>
      <c r="P3595" s="311"/>
    </row>
    <row r="3596" spans="15:16">
      <c r="O3596" s="236"/>
      <c r="P3596" s="311"/>
    </row>
    <row r="3597" spans="15:16">
      <c r="O3597" s="236"/>
      <c r="P3597" s="311"/>
    </row>
    <row r="3598" spans="15:16">
      <c r="O3598" s="236"/>
      <c r="P3598" s="311"/>
    </row>
    <row r="3599" spans="15:16">
      <c r="O3599" s="236"/>
      <c r="P3599" s="311"/>
    </row>
    <row r="3600" spans="15:16">
      <c r="O3600" s="236"/>
      <c r="P3600" s="311"/>
    </row>
    <row r="3601" spans="15:16">
      <c r="O3601" s="236"/>
      <c r="P3601" s="311"/>
    </row>
    <row r="3602" spans="15:16">
      <c r="O3602" s="236"/>
      <c r="P3602" s="311"/>
    </row>
    <row r="3603" spans="15:16">
      <c r="O3603" s="236"/>
      <c r="P3603" s="311"/>
    </row>
    <row r="3604" spans="15:16">
      <c r="O3604" s="236"/>
      <c r="P3604" s="311"/>
    </row>
    <row r="3605" spans="15:16">
      <c r="O3605" s="236"/>
      <c r="P3605" s="311"/>
    </row>
    <row r="3606" spans="15:16">
      <c r="O3606" s="236"/>
      <c r="P3606" s="311"/>
    </row>
    <row r="3607" spans="15:16">
      <c r="O3607" s="236"/>
      <c r="P3607" s="311"/>
    </row>
    <row r="3608" spans="15:16">
      <c r="O3608" s="236"/>
      <c r="P3608" s="311"/>
    </row>
    <row r="3609" spans="15:16">
      <c r="O3609" s="236"/>
      <c r="P3609" s="311"/>
    </row>
    <row r="3610" spans="15:16">
      <c r="O3610" s="236"/>
      <c r="P3610" s="311"/>
    </row>
    <row r="3611" spans="15:16">
      <c r="O3611" s="236"/>
      <c r="P3611" s="311"/>
    </row>
    <row r="3612" spans="15:16">
      <c r="O3612" s="236"/>
      <c r="P3612" s="311"/>
    </row>
    <row r="3613" spans="15:16">
      <c r="O3613" s="236"/>
      <c r="P3613" s="311"/>
    </row>
    <row r="3614" spans="15:16">
      <c r="O3614" s="236"/>
      <c r="P3614" s="311"/>
    </row>
    <row r="3615" spans="15:16">
      <c r="O3615" s="236"/>
      <c r="P3615" s="311"/>
    </row>
    <row r="3616" spans="15:16">
      <c r="O3616" s="236"/>
      <c r="P3616" s="311"/>
    </row>
    <row r="3617" spans="15:16">
      <c r="O3617" s="236"/>
      <c r="P3617" s="311"/>
    </row>
    <row r="3618" spans="15:16">
      <c r="O3618" s="236"/>
      <c r="P3618" s="311"/>
    </row>
    <row r="3619" spans="15:16">
      <c r="O3619" s="236"/>
      <c r="P3619" s="311"/>
    </row>
    <row r="3620" spans="15:16">
      <c r="O3620" s="236"/>
      <c r="P3620" s="311"/>
    </row>
    <row r="3621" spans="15:16">
      <c r="O3621" s="236"/>
      <c r="P3621" s="311"/>
    </row>
    <row r="3622" spans="15:16">
      <c r="O3622" s="236"/>
      <c r="P3622" s="311"/>
    </row>
    <row r="3623" spans="15:16">
      <c r="O3623" s="236"/>
      <c r="P3623" s="311"/>
    </row>
    <row r="3624" spans="15:16">
      <c r="O3624" s="236"/>
      <c r="P3624" s="311"/>
    </row>
    <row r="3625" spans="15:16">
      <c r="O3625" s="236"/>
      <c r="P3625" s="311"/>
    </row>
    <row r="3626" spans="15:16">
      <c r="O3626" s="236"/>
      <c r="P3626" s="311"/>
    </row>
    <row r="3627" spans="15:16">
      <c r="O3627" s="236"/>
      <c r="P3627" s="311"/>
    </row>
    <row r="3628" spans="15:16">
      <c r="O3628" s="236"/>
      <c r="P3628" s="311"/>
    </row>
    <row r="3629" spans="15:16">
      <c r="O3629" s="236"/>
      <c r="P3629" s="311"/>
    </row>
    <row r="3630" spans="15:16">
      <c r="O3630" s="236"/>
      <c r="P3630" s="311"/>
    </row>
    <row r="3631" spans="15:16">
      <c r="O3631" s="236"/>
      <c r="P3631" s="311"/>
    </row>
    <row r="3632" spans="15:16">
      <c r="O3632" s="236"/>
      <c r="P3632" s="311"/>
    </row>
    <row r="3633" spans="15:16">
      <c r="O3633" s="236"/>
      <c r="P3633" s="311"/>
    </row>
    <row r="3634" spans="15:16">
      <c r="O3634" s="236"/>
      <c r="P3634" s="311"/>
    </row>
    <row r="3635" spans="15:16">
      <c r="O3635" s="236"/>
      <c r="P3635" s="311"/>
    </row>
    <row r="3636" spans="15:16">
      <c r="O3636" s="236"/>
      <c r="P3636" s="311"/>
    </row>
    <row r="3637" spans="15:16">
      <c r="O3637" s="236"/>
      <c r="P3637" s="311"/>
    </row>
    <row r="3638" spans="15:16">
      <c r="O3638" s="236"/>
      <c r="P3638" s="311"/>
    </row>
    <row r="3639" spans="15:16">
      <c r="O3639" s="236"/>
      <c r="P3639" s="311"/>
    </row>
    <row r="3640" spans="15:16">
      <c r="O3640" s="236"/>
      <c r="P3640" s="311"/>
    </row>
    <row r="3641" spans="15:16">
      <c r="O3641" s="236"/>
      <c r="P3641" s="311"/>
    </row>
    <row r="3642" spans="15:16">
      <c r="O3642" s="236"/>
      <c r="P3642" s="311"/>
    </row>
    <row r="3643" spans="15:16">
      <c r="O3643" s="236"/>
      <c r="P3643" s="311"/>
    </row>
    <row r="3644" spans="15:16">
      <c r="O3644" s="236"/>
      <c r="P3644" s="311"/>
    </row>
    <row r="3645" spans="15:16">
      <c r="O3645" s="236"/>
      <c r="P3645" s="311"/>
    </row>
    <row r="3646" spans="15:16">
      <c r="O3646" s="236"/>
      <c r="P3646" s="311"/>
    </row>
    <row r="3647" spans="15:16">
      <c r="O3647" s="236"/>
      <c r="P3647" s="311"/>
    </row>
    <row r="3648" spans="15:16">
      <c r="O3648" s="236"/>
      <c r="P3648" s="311"/>
    </row>
    <row r="3649" spans="15:16">
      <c r="O3649" s="236"/>
      <c r="P3649" s="311"/>
    </row>
    <row r="3650" spans="15:16">
      <c r="O3650" s="236"/>
      <c r="P3650" s="311"/>
    </row>
    <row r="3651" spans="15:16">
      <c r="O3651" s="236"/>
      <c r="P3651" s="311"/>
    </row>
    <row r="3652" spans="15:16">
      <c r="O3652" s="236"/>
      <c r="P3652" s="311"/>
    </row>
    <row r="3653" spans="15:16">
      <c r="O3653" s="236"/>
      <c r="P3653" s="311"/>
    </row>
    <row r="3654" spans="15:16">
      <c r="O3654" s="236"/>
      <c r="P3654" s="311"/>
    </row>
    <row r="3655" spans="15:16">
      <c r="O3655" s="236"/>
      <c r="P3655" s="311"/>
    </row>
    <row r="3656" spans="15:16">
      <c r="O3656" s="236"/>
      <c r="P3656" s="311"/>
    </row>
    <row r="3657" spans="15:16">
      <c r="O3657" s="236"/>
      <c r="P3657" s="311"/>
    </row>
    <row r="3658" spans="15:16">
      <c r="O3658" s="236"/>
      <c r="P3658" s="311"/>
    </row>
    <row r="3659" spans="15:16">
      <c r="O3659" s="236"/>
      <c r="P3659" s="311"/>
    </row>
    <row r="3660" spans="15:16">
      <c r="O3660" s="236"/>
      <c r="P3660" s="311"/>
    </row>
    <row r="3661" spans="15:16">
      <c r="O3661" s="236"/>
      <c r="P3661" s="311"/>
    </row>
    <row r="3662" spans="15:16">
      <c r="O3662" s="236"/>
      <c r="P3662" s="311"/>
    </row>
    <row r="3663" spans="15:16">
      <c r="O3663" s="236"/>
      <c r="P3663" s="311"/>
    </row>
    <row r="3664" spans="15:16">
      <c r="O3664" s="236"/>
      <c r="P3664" s="311"/>
    </row>
    <row r="3665" spans="15:16">
      <c r="O3665" s="236"/>
      <c r="P3665" s="311"/>
    </row>
    <row r="3666" spans="15:16">
      <c r="O3666" s="236"/>
      <c r="P3666" s="311"/>
    </row>
    <row r="3667" spans="15:16">
      <c r="O3667" s="236"/>
      <c r="P3667" s="311"/>
    </row>
    <row r="3668" spans="15:16">
      <c r="O3668" s="236"/>
      <c r="P3668" s="311"/>
    </row>
    <row r="3669" spans="15:16">
      <c r="O3669" s="236"/>
      <c r="P3669" s="311"/>
    </row>
    <row r="3670" spans="15:16">
      <c r="O3670" s="236"/>
      <c r="P3670" s="311"/>
    </row>
    <row r="3671" spans="15:16">
      <c r="O3671" s="236"/>
      <c r="P3671" s="311"/>
    </row>
    <row r="3672" spans="15:16">
      <c r="O3672" s="236"/>
      <c r="P3672" s="311"/>
    </row>
    <row r="3673" spans="15:16">
      <c r="O3673" s="236"/>
      <c r="P3673" s="311"/>
    </row>
    <row r="3674" spans="15:16">
      <c r="O3674" s="236"/>
      <c r="P3674" s="311"/>
    </row>
    <row r="3675" spans="15:16">
      <c r="O3675" s="236"/>
      <c r="P3675" s="311"/>
    </row>
    <row r="3676" spans="15:16">
      <c r="O3676" s="236"/>
      <c r="P3676" s="311"/>
    </row>
    <row r="3677" spans="15:16">
      <c r="O3677" s="236"/>
      <c r="P3677" s="311"/>
    </row>
    <row r="3678" spans="15:16">
      <c r="O3678" s="236"/>
      <c r="P3678" s="311"/>
    </row>
    <row r="3679" spans="15:16">
      <c r="O3679" s="236"/>
      <c r="P3679" s="311"/>
    </row>
    <row r="3680" spans="15:16">
      <c r="O3680" s="236"/>
      <c r="P3680" s="311"/>
    </row>
    <row r="3681" spans="15:16">
      <c r="O3681" s="236"/>
      <c r="P3681" s="311"/>
    </row>
    <row r="3682" spans="15:16">
      <c r="O3682" s="236"/>
      <c r="P3682" s="311"/>
    </row>
    <row r="3683" spans="15:16">
      <c r="O3683" s="236"/>
      <c r="P3683" s="311"/>
    </row>
    <row r="3684" spans="15:16">
      <c r="O3684" s="236"/>
      <c r="P3684" s="311"/>
    </row>
    <row r="3685" spans="15:16">
      <c r="O3685" s="236"/>
      <c r="P3685" s="311"/>
    </row>
    <row r="3686" spans="15:16">
      <c r="O3686" s="236"/>
      <c r="P3686" s="311"/>
    </row>
    <row r="3687" spans="15:16">
      <c r="O3687" s="236"/>
      <c r="P3687" s="311"/>
    </row>
    <row r="3688" spans="15:16">
      <c r="O3688" s="236"/>
      <c r="P3688" s="311"/>
    </row>
    <row r="3689" spans="15:16">
      <c r="O3689" s="236"/>
      <c r="P3689" s="311"/>
    </row>
    <row r="3690" spans="15:16">
      <c r="O3690" s="236"/>
      <c r="P3690" s="311"/>
    </row>
    <row r="3691" spans="15:16">
      <c r="O3691" s="236"/>
      <c r="P3691" s="311"/>
    </row>
    <row r="3692" spans="15:16">
      <c r="O3692" s="236"/>
      <c r="P3692" s="311"/>
    </row>
    <row r="3693" spans="15:16">
      <c r="O3693" s="236"/>
      <c r="P3693" s="311"/>
    </row>
    <row r="3694" spans="15:16">
      <c r="O3694" s="236"/>
      <c r="P3694" s="311"/>
    </row>
    <row r="3695" spans="15:16">
      <c r="O3695" s="236"/>
      <c r="P3695" s="311"/>
    </row>
    <row r="3696" spans="15:16">
      <c r="O3696" s="236"/>
      <c r="P3696" s="311"/>
    </row>
    <row r="3697" spans="15:16">
      <c r="O3697" s="236"/>
      <c r="P3697" s="311"/>
    </row>
    <row r="3698" spans="15:16">
      <c r="O3698" s="236"/>
      <c r="P3698" s="311"/>
    </row>
    <row r="3699" spans="15:16">
      <c r="O3699" s="236"/>
      <c r="P3699" s="311"/>
    </row>
    <row r="3700" spans="15:16">
      <c r="O3700" s="236"/>
      <c r="P3700" s="311"/>
    </row>
    <row r="3701" spans="15:16">
      <c r="O3701" s="236"/>
      <c r="P3701" s="311"/>
    </row>
    <row r="3702" spans="15:16">
      <c r="O3702" s="236"/>
      <c r="P3702" s="311"/>
    </row>
    <row r="3703" spans="15:16">
      <c r="O3703" s="236"/>
      <c r="P3703" s="311"/>
    </row>
    <row r="3704" spans="15:16">
      <c r="O3704" s="236"/>
      <c r="P3704" s="311"/>
    </row>
    <row r="3705" spans="15:16">
      <c r="O3705" s="236"/>
      <c r="P3705" s="311"/>
    </row>
    <row r="3706" spans="15:16">
      <c r="O3706" s="236"/>
      <c r="P3706" s="311"/>
    </row>
    <row r="3707" spans="15:16">
      <c r="O3707" s="236"/>
      <c r="P3707" s="311"/>
    </row>
    <row r="3708" spans="15:16">
      <c r="O3708" s="236"/>
      <c r="P3708" s="311"/>
    </row>
    <row r="3709" spans="15:16">
      <c r="O3709" s="236"/>
      <c r="P3709" s="311"/>
    </row>
    <row r="3710" spans="15:16">
      <c r="O3710" s="236"/>
      <c r="P3710" s="311"/>
    </row>
    <row r="3711" spans="15:16">
      <c r="O3711" s="236"/>
      <c r="P3711" s="311"/>
    </row>
    <row r="3712" spans="15:16">
      <c r="O3712" s="236"/>
      <c r="P3712" s="311"/>
    </row>
    <row r="3713" spans="15:16">
      <c r="O3713" s="236"/>
      <c r="P3713" s="311"/>
    </row>
    <row r="3714" spans="15:16">
      <c r="O3714" s="236"/>
      <c r="P3714" s="311"/>
    </row>
    <row r="3715" spans="15:16">
      <c r="O3715" s="236"/>
      <c r="P3715" s="311"/>
    </row>
    <row r="3716" spans="15:16">
      <c r="O3716" s="236"/>
      <c r="P3716" s="311"/>
    </row>
    <row r="3717" spans="15:16">
      <c r="O3717" s="236"/>
      <c r="P3717" s="311"/>
    </row>
    <row r="3718" spans="15:16">
      <c r="O3718" s="236"/>
      <c r="P3718" s="311"/>
    </row>
    <row r="3719" spans="15:16">
      <c r="O3719" s="236"/>
      <c r="P3719" s="311"/>
    </row>
    <row r="3720" spans="15:16">
      <c r="O3720" s="236"/>
      <c r="P3720" s="311"/>
    </row>
    <row r="3721" spans="15:16">
      <c r="O3721" s="236"/>
      <c r="P3721" s="311"/>
    </row>
    <row r="3722" spans="15:16">
      <c r="O3722" s="236"/>
      <c r="P3722" s="311"/>
    </row>
    <row r="3723" spans="15:16">
      <c r="O3723" s="236"/>
      <c r="P3723" s="311"/>
    </row>
    <row r="3724" spans="15:16">
      <c r="O3724" s="236"/>
      <c r="P3724" s="311"/>
    </row>
    <row r="3725" spans="15:16">
      <c r="O3725" s="236"/>
      <c r="P3725" s="311"/>
    </row>
    <row r="3726" spans="15:16">
      <c r="O3726" s="236"/>
      <c r="P3726" s="311"/>
    </row>
    <row r="3727" spans="15:16">
      <c r="O3727" s="236"/>
      <c r="P3727" s="311"/>
    </row>
    <row r="3728" spans="15:16">
      <c r="O3728" s="236"/>
      <c r="P3728" s="311"/>
    </row>
    <row r="3729" spans="15:16">
      <c r="O3729" s="236"/>
      <c r="P3729" s="311"/>
    </row>
    <row r="3730" spans="15:16">
      <c r="O3730" s="236"/>
      <c r="P3730" s="311"/>
    </row>
    <row r="3731" spans="15:16">
      <c r="O3731" s="236"/>
      <c r="P3731" s="311"/>
    </row>
    <row r="3732" spans="15:16">
      <c r="O3732" s="236"/>
      <c r="P3732" s="311"/>
    </row>
    <row r="3733" spans="15:16">
      <c r="O3733" s="236"/>
      <c r="P3733" s="311"/>
    </row>
    <row r="3734" spans="15:16">
      <c r="O3734" s="236"/>
      <c r="P3734" s="311"/>
    </row>
    <row r="3735" spans="15:16">
      <c r="O3735" s="236"/>
      <c r="P3735" s="311"/>
    </row>
    <row r="3736" spans="15:16">
      <c r="O3736" s="236"/>
      <c r="P3736" s="311"/>
    </row>
    <row r="3737" spans="15:16">
      <c r="O3737" s="236"/>
      <c r="P3737" s="311"/>
    </row>
    <row r="3738" spans="15:16">
      <c r="O3738" s="236"/>
      <c r="P3738" s="311"/>
    </row>
    <row r="3739" spans="15:16">
      <c r="O3739" s="236"/>
      <c r="P3739" s="311"/>
    </row>
    <row r="3740" spans="15:16">
      <c r="O3740" s="236"/>
      <c r="P3740" s="311"/>
    </row>
    <row r="3741" spans="15:16">
      <c r="O3741" s="236"/>
      <c r="P3741" s="311"/>
    </row>
    <row r="3742" spans="15:16">
      <c r="O3742" s="236"/>
      <c r="P3742" s="311"/>
    </row>
    <row r="3743" spans="15:16">
      <c r="O3743" s="236"/>
      <c r="P3743" s="311"/>
    </row>
    <row r="3744" spans="15:16">
      <c r="O3744" s="236"/>
      <c r="P3744" s="311"/>
    </row>
    <row r="3745" spans="15:16">
      <c r="O3745" s="236"/>
      <c r="P3745" s="311"/>
    </row>
    <row r="3746" spans="15:16">
      <c r="O3746" s="236"/>
      <c r="P3746" s="311"/>
    </row>
    <row r="3747" spans="15:16">
      <c r="O3747" s="236"/>
      <c r="P3747" s="311"/>
    </row>
    <row r="3748" spans="15:16">
      <c r="O3748" s="236"/>
      <c r="P3748" s="311"/>
    </row>
    <row r="3749" spans="15:16">
      <c r="O3749" s="236"/>
      <c r="P3749" s="311"/>
    </row>
    <row r="3750" spans="15:16">
      <c r="O3750" s="236"/>
      <c r="P3750" s="311"/>
    </row>
    <row r="3751" spans="15:16">
      <c r="O3751" s="236"/>
      <c r="P3751" s="311"/>
    </row>
    <row r="3752" spans="15:16">
      <c r="O3752" s="236"/>
      <c r="P3752" s="311"/>
    </row>
    <row r="3753" spans="15:16">
      <c r="O3753" s="236"/>
      <c r="P3753" s="311"/>
    </row>
    <row r="3754" spans="15:16">
      <c r="O3754" s="236"/>
      <c r="P3754" s="311"/>
    </row>
    <row r="3755" spans="15:16">
      <c r="O3755" s="236"/>
      <c r="P3755" s="311"/>
    </row>
    <row r="3756" spans="15:16">
      <c r="O3756" s="236"/>
      <c r="P3756" s="311"/>
    </row>
    <row r="3757" spans="15:16">
      <c r="O3757" s="236"/>
      <c r="P3757" s="311"/>
    </row>
    <row r="3758" spans="15:16">
      <c r="O3758" s="236"/>
      <c r="P3758" s="311"/>
    </row>
    <row r="3759" spans="15:16">
      <c r="O3759" s="236"/>
      <c r="P3759" s="311"/>
    </row>
    <row r="3760" spans="15:16">
      <c r="O3760" s="236"/>
      <c r="P3760" s="311"/>
    </row>
    <row r="3761" spans="15:16">
      <c r="O3761" s="236"/>
      <c r="P3761" s="311"/>
    </row>
    <row r="3762" spans="15:16">
      <c r="O3762" s="236"/>
      <c r="P3762" s="311"/>
    </row>
    <row r="3763" spans="15:16">
      <c r="O3763" s="236"/>
      <c r="P3763" s="311"/>
    </row>
    <row r="3764" spans="15:16">
      <c r="O3764" s="236"/>
      <c r="P3764" s="311"/>
    </row>
    <row r="3765" spans="15:16">
      <c r="O3765" s="236"/>
      <c r="P3765" s="311"/>
    </row>
    <row r="3766" spans="15:16">
      <c r="O3766" s="236"/>
      <c r="P3766" s="311"/>
    </row>
    <row r="3767" spans="15:16">
      <c r="O3767" s="236"/>
      <c r="P3767" s="311"/>
    </row>
    <row r="3768" spans="15:16">
      <c r="O3768" s="236"/>
      <c r="P3768" s="311"/>
    </row>
    <row r="3769" spans="15:16">
      <c r="O3769" s="236"/>
      <c r="P3769" s="311"/>
    </row>
    <row r="3770" spans="15:16">
      <c r="O3770" s="236"/>
      <c r="P3770" s="311"/>
    </row>
    <row r="3771" spans="15:16">
      <c r="O3771" s="236"/>
      <c r="P3771" s="311"/>
    </row>
    <row r="3772" spans="15:16">
      <c r="O3772" s="236"/>
      <c r="P3772" s="311"/>
    </row>
    <row r="3773" spans="15:16">
      <c r="O3773" s="236"/>
      <c r="P3773" s="311"/>
    </row>
    <row r="3774" spans="15:16">
      <c r="O3774" s="236"/>
      <c r="P3774" s="311"/>
    </row>
    <row r="3775" spans="15:16">
      <c r="O3775" s="236"/>
      <c r="P3775" s="311"/>
    </row>
    <row r="3776" spans="15:16">
      <c r="O3776" s="236"/>
      <c r="P3776" s="311"/>
    </row>
    <row r="3777" spans="15:16">
      <c r="O3777" s="236"/>
      <c r="P3777" s="311"/>
    </row>
    <row r="3778" spans="15:16">
      <c r="O3778" s="236"/>
      <c r="P3778" s="311"/>
    </row>
    <row r="3779" spans="15:16">
      <c r="O3779" s="236"/>
      <c r="P3779" s="311"/>
    </row>
    <row r="3780" spans="15:16">
      <c r="O3780" s="236"/>
      <c r="P3780" s="311"/>
    </row>
    <row r="3781" spans="15:16">
      <c r="O3781" s="236"/>
      <c r="P3781" s="311"/>
    </row>
    <row r="3782" spans="15:16">
      <c r="O3782" s="236"/>
      <c r="P3782" s="311"/>
    </row>
    <row r="3783" spans="15:16">
      <c r="O3783" s="236"/>
      <c r="P3783" s="311"/>
    </row>
    <row r="3784" spans="15:16">
      <c r="O3784" s="236"/>
      <c r="P3784" s="311"/>
    </row>
    <row r="3785" spans="15:16">
      <c r="O3785" s="236"/>
      <c r="P3785" s="311"/>
    </row>
    <row r="3786" spans="15:16">
      <c r="O3786" s="236"/>
      <c r="P3786" s="311"/>
    </row>
    <row r="3787" spans="15:16">
      <c r="O3787" s="236"/>
      <c r="P3787" s="311"/>
    </row>
    <row r="3788" spans="15:16">
      <c r="O3788" s="236"/>
      <c r="P3788" s="311"/>
    </row>
    <row r="3789" spans="15:16">
      <c r="O3789" s="236"/>
      <c r="P3789" s="311"/>
    </row>
    <row r="3790" spans="15:16">
      <c r="O3790" s="236"/>
      <c r="P3790" s="311"/>
    </row>
    <row r="3791" spans="15:16">
      <c r="O3791" s="236"/>
      <c r="P3791" s="311"/>
    </row>
    <row r="3792" spans="15:16">
      <c r="O3792" s="236"/>
      <c r="P3792" s="311"/>
    </row>
    <row r="3793" spans="15:16">
      <c r="O3793" s="236"/>
      <c r="P3793" s="311"/>
    </row>
    <row r="3794" spans="15:16">
      <c r="O3794" s="236"/>
      <c r="P3794" s="311"/>
    </row>
    <row r="3795" spans="15:16">
      <c r="O3795" s="236"/>
      <c r="P3795" s="311"/>
    </row>
    <row r="3796" spans="15:16">
      <c r="O3796" s="236"/>
      <c r="P3796" s="311"/>
    </row>
    <row r="3797" spans="15:16">
      <c r="O3797" s="236"/>
      <c r="P3797" s="311"/>
    </row>
    <row r="3798" spans="15:16">
      <c r="O3798" s="236"/>
      <c r="P3798" s="311"/>
    </row>
    <row r="3799" spans="15:16">
      <c r="O3799" s="236"/>
      <c r="P3799" s="311"/>
    </row>
    <row r="3800" spans="15:16">
      <c r="O3800" s="236"/>
      <c r="P3800" s="311"/>
    </row>
    <row r="3801" spans="15:16">
      <c r="O3801" s="236"/>
      <c r="P3801" s="311"/>
    </row>
    <row r="3802" spans="15:16">
      <c r="O3802" s="236"/>
      <c r="P3802" s="311"/>
    </row>
    <row r="3803" spans="15:16">
      <c r="O3803" s="236"/>
      <c r="P3803" s="311"/>
    </row>
    <row r="3804" spans="15:16">
      <c r="O3804" s="236"/>
      <c r="P3804" s="311"/>
    </row>
    <row r="3805" spans="15:16">
      <c r="O3805" s="236"/>
      <c r="P3805" s="311"/>
    </row>
    <row r="3806" spans="15:16">
      <c r="O3806" s="236"/>
      <c r="P3806" s="311"/>
    </row>
    <row r="3807" spans="15:16">
      <c r="O3807" s="236"/>
      <c r="P3807" s="311"/>
    </row>
    <row r="3808" spans="15:16">
      <c r="O3808" s="236"/>
      <c r="P3808" s="311"/>
    </row>
    <row r="3809" spans="15:16">
      <c r="O3809" s="236"/>
      <c r="P3809" s="311"/>
    </row>
    <row r="3810" spans="15:16">
      <c r="O3810" s="236"/>
      <c r="P3810" s="311"/>
    </row>
    <row r="3811" spans="15:16">
      <c r="O3811" s="236"/>
      <c r="P3811" s="311"/>
    </row>
    <row r="3812" spans="15:16">
      <c r="O3812" s="236"/>
      <c r="P3812" s="311"/>
    </row>
    <row r="3813" spans="15:16">
      <c r="O3813" s="236"/>
      <c r="P3813" s="311"/>
    </row>
    <row r="3814" spans="15:16">
      <c r="O3814" s="236"/>
      <c r="P3814" s="311"/>
    </row>
    <row r="3815" spans="15:16">
      <c r="O3815" s="236"/>
      <c r="P3815" s="311"/>
    </row>
    <row r="3816" spans="15:16">
      <c r="O3816" s="236"/>
      <c r="P3816" s="311"/>
    </row>
    <row r="3817" spans="15:16">
      <c r="O3817" s="236"/>
      <c r="P3817" s="311"/>
    </row>
    <row r="3818" spans="15:16">
      <c r="O3818" s="236"/>
      <c r="P3818" s="311"/>
    </row>
    <row r="3819" spans="15:16">
      <c r="O3819" s="236"/>
      <c r="P3819" s="311"/>
    </row>
    <row r="3820" spans="15:16">
      <c r="O3820" s="236"/>
      <c r="P3820" s="311"/>
    </row>
    <row r="3821" spans="15:16">
      <c r="O3821" s="236"/>
      <c r="P3821" s="311"/>
    </row>
    <row r="3822" spans="15:16">
      <c r="O3822" s="236"/>
      <c r="P3822" s="311"/>
    </row>
    <row r="3823" spans="15:16">
      <c r="O3823" s="236"/>
      <c r="P3823" s="311"/>
    </row>
    <row r="3824" spans="15:16">
      <c r="O3824" s="236"/>
      <c r="P3824" s="311"/>
    </row>
    <row r="3825" spans="15:16">
      <c r="O3825" s="236"/>
      <c r="P3825" s="311"/>
    </row>
    <row r="3826" spans="15:16">
      <c r="O3826" s="236"/>
      <c r="P3826" s="311"/>
    </row>
    <row r="3827" spans="15:16">
      <c r="O3827" s="236"/>
      <c r="P3827" s="311"/>
    </row>
    <row r="3828" spans="15:16">
      <c r="O3828" s="236"/>
      <c r="P3828" s="311"/>
    </row>
    <row r="3829" spans="15:16">
      <c r="O3829" s="236"/>
      <c r="P3829" s="311"/>
    </row>
    <row r="3830" spans="15:16">
      <c r="O3830" s="236"/>
      <c r="P3830" s="311"/>
    </row>
    <row r="3831" spans="15:16">
      <c r="O3831" s="236"/>
      <c r="P3831" s="311"/>
    </row>
    <row r="3832" spans="15:16">
      <c r="O3832" s="236"/>
      <c r="P3832" s="311"/>
    </row>
    <row r="3833" spans="15:16">
      <c r="O3833" s="236"/>
      <c r="P3833" s="311"/>
    </row>
    <row r="3834" spans="15:16">
      <c r="O3834" s="236"/>
      <c r="P3834" s="311"/>
    </row>
    <row r="3835" spans="15:16">
      <c r="O3835" s="236"/>
      <c r="P3835" s="311"/>
    </row>
    <row r="3836" spans="15:16">
      <c r="O3836" s="236"/>
      <c r="P3836" s="311"/>
    </row>
    <row r="3837" spans="15:16">
      <c r="O3837" s="236"/>
      <c r="P3837" s="311"/>
    </row>
    <row r="3838" spans="15:16">
      <c r="O3838" s="236"/>
      <c r="P3838" s="311"/>
    </row>
    <row r="3839" spans="15:16">
      <c r="O3839" s="236"/>
      <c r="P3839" s="311"/>
    </row>
    <row r="3840" spans="15:16">
      <c r="O3840" s="236"/>
      <c r="P3840" s="311"/>
    </row>
    <row r="3841" spans="15:16">
      <c r="O3841" s="236"/>
      <c r="P3841" s="311"/>
    </row>
    <row r="3842" spans="15:16">
      <c r="O3842" s="236"/>
      <c r="P3842" s="311"/>
    </row>
    <row r="3843" spans="15:16">
      <c r="O3843" s="236"/>
      <c r="P3843" s="311"/>
    </row>
    <row r="3844" spans="15:16">
      <c r="O3844" s="236"/>
      <c r="P3844" s="311"/>
    </row>
    <row r="3845" spans="15:16">
      <c r="O3845" s="236"/>
      <c r="P3845" s="311"/>
    </row>
    <row r="3846" spans="15:16">
      <c r="O3846" s="236"/>
      <c r="P3846" s="311"/>
    </row>
    <row r="3847" spans="15:16">
      <c r="O3847" s="236"/>
      <c r="P3847" s="311"/>
    </row>
    <row r="3848" spans="15:16">
      <c r="O3848" s="236"/>
      <c r="P3848" s="311"/>
    </row>
    <row r="3849" spans="15:16">
      <c r="O3849" s="236"/>
      <c r="P3849" s="311"/>
    </row>
    <row r="3850" spans="15:16">
      <c r="O3850" s="236"/>
      <c r="P3850" s="311"/>
    </row>
    <row r="3851" spans="15:16">
      <c r="O3851" s="236"/>
      <c r="P3851" s="311"/>
    </row>
    <row r="3852" spans="15:16">
      <c r="O3852" s="236"/>
      <c r="P3852" s="311"/>
    </row>
    <row r="3853" spans="15:16">
      <c r="O3853" s="236"/>
      <c r="P3853" s="311"/>
    </row>
    <row r="3854" spans="15:16">
      <c r="O3854" s="236"/>
      <c r="P3854" s="311"/>
    </row>
    <row r="3855" spans="15:16">
      <c r="O3855" s="236"/>
      <c r="P3855" s="311"/>
    </row>
    <row r="3856" spans="15:16">
      <c r="O3856" s="236"/>
      <c r="P3856" s="311"/>
    </row>
    <row r="3857" spans="15:16">
      <c r="O3857" s="236"/>
      <c r="P3857" s="311"/>
    </row>
    <row r="3858" spans="15:16">
      <c r="O3858" s="236"/>
      <c r="P3858" s="311"/>
    </row>
    <row r="3859" spans="15:16">
      <c r="O3859" s="236"/>
      <c r="P3859" s="311"/>
    </row>
    <row r="3860" spans="15:16">
      <c r="O3860" s="236"/>
      <c r="P3860" s="311"/>
    </row>
    <row r="3861" spans="15:16">
      <c r="O3861" s="236"/>
      <c r="P3861" s="311"/>
    </row>
    <row r="3862" spans="15:16">
      <c r="O3862" s="236"/>
      <c r="P3862" s="311"/>
    </row>
    <row r="3863" spans="15:16">
      <c r="O3863" s="236"/>
      <c r="P3863" s="311"/>
    </row>
    <row r="3864" spans="15:16">
      <c r="O3864" s="236"/>
      <c r="P3864" s="311"/>
    </row>
    <row r="3865" spans="15:16">
      <c r="O3865" s="236"/>
      <c r="P3865" s="311"/>
    </row>
    <row r="3866" spans="15:16">
      <c r="O3866" s="236"/>
      <c r="P3866" s="311"/>
    </row>
    <row r="3867" spans="15:16">
      <c r="O3867" s="236"/>
      <c r="P3867" s="311"/>
    </row>
    <row r="3868" spans="15:16">
      <c r="O3868" s="236"/>
      <c r="P3868" s="311"/>
    </row>
    <row r="3869" spans="15:16">
      <c r="O3869" s="236"/>
      <c r="P3869" s="311"/>
    </row>
    <row r="3870" spans="15:16">
      <c r="O3870" s="236"/>
      <c r="P3870" s="311"/>
    </row>
    <row r="3871" spans="15:16">
      <c r="O3871" s="236"/>
      <c r="P3871" s="311"/>
    </row>
    <row r="3872" spans="15:16">
      <c r="O3872" s="236"/>
      <c r="P3872" s="311"/>
    </row>
    <row r="3873" spans="15:16">
      <c r="O3873" s="236"/>
      <c r="P3873" s="311"/>
    </row>
    <row r="3874" spans="15:16">
      <c r="O3874" s="236"/>
      <c r="P3874" s="311"/>
    </row>
    <row r="3875" spans="15:16">
      <c r="O3875" s="236"/>
      <c r="P3875" s="311"/>
    </row>
    <row r="3876" spans="15:16">
      <c r="O3876" s="236"/>
      <c r="P3876" s="311"/>
    </row>
    <row r="3877" spans="15:16">
      <c r="O3877" s="236"/>
      <c r="P3877" s="311"/>
    </row>
    <row r="3878" spans="15:16">
      <c r="O3878" s="236"/>
      <c r="P3878" s="311"/>
    </row>
    <row r="3879" spans="15:16">
      <c r="O3879" s="236"/>
      <c r="P3879" s="311"/>
    </row>
    <row r="3880" spans="15:16">
      <c r="O3880" s="236"/>
      <c r="P3880" s="311"/>
    </row>
    <row r="3881" spans="15:16">
      <c r="O3881" s="236"/>
      <c r="P3881" s="311"/>
    </row>
    <row r="3882" spans="15:16">
      <c r="O3882" s="236"/>
      <c r="P3882" s="311"/>
    </row>
    <row r="3883" spans="15:16">
      <c r="O3883" s="236"/>
      <c r="P3883" s="311"/>
    </row>
    <row r="3884" spans="15:16">
      <c r="O3884" s="236"/>
      <c r="P3884" s="311"/>
    </row>
    <row r="3885" spans="15:16">
      <c r="O3885" s="236"/>
      <c r="P3885" s="311"/>
    </row>
    <row r="3886" spans="15:16">
      <c r="O3886" s="236"/>
      <c r="P3886" s="311"/>
    </row>
    <row r="3887" spans="15:16">
      <c r="O3887" s="236"/>
      <c r="P3887" s="311"/>
    </row>
    <row r="3888" spans="15:16">
      <c r="O3888" s="236"/>
      <c r="P3888" s="311"/>
    </row>
    <row r="3889" spans="15:16">
      <c r="O3889" s="236"/>
      <c r="P3889" s="311"/>
    </row>
    <row r="3890" spans="15:16">
      <c r="O3890" s="236"/>
      <c r="P3890" s="311"/>
    </row>
    <row r="3891" spans="15:16">
      <c r="O3891" s="236"/>
      <c r="P3891" s="311"/>
    </row>
    <row r="3892" spans="15:16">
      <c r="O3892" s="236"/>
      <c r="P3892" s="311"/>
    </row>
    <row r="3893" spans="15:16">
      <c r="O3893" s="236"/>
      <c r="P3893" s="311"/>
    </row>
    <row r="3894" spans="15:16">
      <c r="O3894" s="236"/>
      <c r="P3894" s="311"/>
    </row>
    <row r="3895" spans="15:16">
      <c r="O3895" s="236"/>
      <c r="P3895" s="311"/>
    </row>
    <row r="3896" spans="15:16">
      <c r="O3896" s="236"/>
      <c r="P3896" s="311"/>
    </row>
    <row r="3897" spans="15:16">
      <c r="O3897" s="236"/>
      <c r="P3897" s="311"/>
    </row>
    <row r="3898" spans="15:16">
      <c r="O3898" s="236"/>
      <c r="P3898" s="311"/>
    </row>
    <row r="3899" spans="15:16">
      <c r="O3899" s="236"/>
      <c r="P3899" s="311"/>
    </row>
    <row r="3900" spans="15:16">
      <c r="O3900" s="236"/>
      <c r="P3900" s="311"/>
    </row>
    <row r="3901" spans="15:16">
      <c r="O3901" s="236"/>
      <c r="P3901" s="311"/>
    </row>
    <row r="3902" spans="15:16">
      <c r="O3902" s="236"/>
      <c r="P3902" s="311"/>
    </row>
    <row r="3903" spans="15:16">
      <c r="O3903" s="236"/>
      <c r="P3903" s="311"/>
    </row>
    <row r="3904" spans="15:16">
      <c r="O3904" s="236"/>
      <c r="P3904" s="311"/>
    </row>
    <row r="3905" spans="15:16">
      <c r="O3905" s="236"/>
      <c r="P3905" s="311"/>
    </row>
    <row r="3906" spans="15:16">
      <c r="O3906" s="236"/>
      <c r="P3906" s="311"/>
    </row>
    <row r="3907" spans="15:16">
      <c r="O3907" s="236"/>
      <c r="P3907" s="311"/>
    </row>
    <row r="3908" spans="15:16">
      <c r="O3908" s="236"/>
      <c r="P3908" s="311"/>
    </row>
    <row r="3909" spans="15:16">
      <c r="O3909" s="236"/>
      <c r="P3909" s="311"/>
    </row>
    <row r="3910" spans="15:16">
      <c r="O3910" s="236"/>
      <c r="P3910" s="311"/>
    </row>
    <row r="3911" spans="15:16">
      <c r="O3911" s="236"/>
      <c r="P3911" s="311"/>
    </row>
    <row r="3912" spans="15:16">
      <c r="O3912" s="236"/>
      <c r="P3912" s="311"/>
    </row>
    <row r="3913" spans="15:16">
      <c r="O3913" s="236"/>
      <c r="P3913" s="311"/>
    </row>
    <row r="3914" spans="15:16">
      <c r="O3914" s="236"/>
      <c r="P3914" s="311"/>
    </row>
    <row r="3915" spans="15:16">
      <c r="O3915" s="236"/>
      <c r="P3915" s="311"/>
    </row>
    <row r="3916" spans="15:16">
      <c r="O3916" s="236"/>
      <c r="P3916" s="311"/>
    </row>
    <row r="3917" spans="15:16">
      <c r="O3917" s="236"/>
      <c r="P3917" s="311"/>
    </row>
    <row r="3918" spans="15:16">
      <c r="O3918" s="236"/>
      <c r="P3918" s="311"/>
    </row>
    <row r="3919" spans="15:16">
      <c r="O3919" s="236"/>
      <c r="P3919" s="311"/>
    </row>
    <row r="3920" spans="15:16">
      <c r="O3920" s="236"/>
      <c r="P3920" s="311"/>
    </row>
    <row r="3921" spans="15:16">
      <c r="O3921" s="236"/>
      <c r="P3921" s="311"/>
    </row>
    <row r="3922" spans="15:16">
      <c r="O3922" s="236"/>
      <c r="P3922" s="311"/>
    </row>
    <row r="3923" spans="15:16">
      <c r="O3923" s="236"/>
      <c r="P3923" s="311"/>
    </row>
    <row r="3924" spans="15:16">
      <c r="O3924" s="236"/>
      <c r="P3924" s="311"/>
    </row>
    <row r="3925" spans="15:16">
      <c r="O3925" s="236"/>
      <c r="P3925" s="311"/>
    </row>
    <row r="3926" spans="15:16">
      <c r="O3926" s="236"/>
      <c r="P3926" s="311"/>
    </row>
    <row r="3927" spans="15:16">
      <c r="O3927" s="236"/>
      <c r="P3927" s="311"/>
    </row>
    <row r="3928" spans="15:16">
      <c r="O3928" s="236"/>
      <c r="P3928" s="311"/>
    </row>
    <row r="3929" spans="15:16">
      <c r="O3929" s="236"/>
      <c r="P3929" s="311"/>
    </row>
    <row r="3930" spans="15:16">
      <c r="O3930" s="236"/>
      <c r="P3930" s="311"/>
    </row>
    <row r="3931" spans="15:16">
      <c r="O3931" s="236"/>
      <c r="P3931" s="311"/>
    </row>
    <row r="3932" spans="15:16">
      <c r="O3932" s="236"/>
      <c r="P3932" s="311"/>
    </row>
    <row r="3933" spans="15:16">
      <c r="O3933" s="236"/>
      <c r="P3933" s="311"/>
    </row>
    <row r="3934" spans="15:16">
      <c r="O3934" s="236"/>
      <c r="P3934" s="311"/>
    </row>
    <row r="3935" spans="15:16">
      <c r="O3935" s="236"/>
      <c r="P3935" s="311"/>
    </row>
    <row r="3936" spans="15:16">
      <c r="O3936" s="236"/>
      <c r="P3936" s="311"/>
    </row>
    <row r="3937" spans="15:16">
      <c r="O3937" s="236"/>
      <c r="P3937" s="311"/>
    </row>
    <row r="3938" spans="15:16">
      <c r="O3938" s="236"/>
      <c r="P3938" s="311"/>
    </row>
    <row r="3939" spans="15:16">
      <c r="O3939" s="236"/>
      <c r="P3939" s="311"/>
    </row>
    <row r="3940" spans="15:16">
      <c r="O3940" s="236"/>
      <c r="P3940" s="311"/>
    </row>
    <row r="3941" spans="15:16">
      <c r="O3941" s="236"/>
      <c r="P3941" s="311"/>
    </row>
    <row r="3942" spans="15:16">
      <c r="O3942" s="236"/>
      <c r="P3942" s="311"/>
    </row>
    <row r="3943" spans="15:16">
      <c r="O3943" s="236"/>
      <c r="P3943" s="311"/>
    </row>
    <row r="3944" spans="15:16">
      <c r="O3944" s="236"/>
      <c r="P3944" s="311"/>
    </row>
    <row r="3945" spans="15:16">
      <c r="O3945" s="236"/>
      <c r="P3945" s="311"/>
    </row>
    <row r="3946" spans="15:16">
      <c r="O3946" s="236"/>
      <c r="P3946" s="311"/>
    </row>
    <row r="3947" spans="15:16">
      <c r="O3947" s="236"/>
      <c r="P3947" s="311"/>
    </row>
    <row r="3948" spans="15:16">
      <c r="O3948" s="236"/>
      <c r="P3948" s="311"/>
    </row>
    <row r="3949" spans="15:16">
      <c r="O3949" s="236"/>
      <c r="P3949" s="311"/>
    </row>
    <row r="3950" spans="15:16">
      <c r="O3950" s="236"/>
      <c r="P3950" s="311"/>
    </row>
    <row r="3951" spans="15:16">
      <c r="O3951" s="236"/>
      <c r="P3951" s="311"/>
    </row>
    <row r="3952" spans="15:16">
      <c r="O3952" s="236"/>
      <c r="P3952" s="311"/>
    </row>
    <row r="3953" spans="15:16">
      <c r="O3953" s="236"/>
      <c r="P3953" s="311"/>
    </row>
    <row r="3954" spans="15:16">
      <c r="O3954" s="236"/>
      <c r="P3954" s="311"/>
    </row>
    <row r="3955" spans="15:16">
      <c r="O3955" s="236"/>
      <c r="P3955" s="311"/>
    </row>
    <row r="3956" spans="15:16">
      <c r="O3956" s="236"/>
      <c r="P3956" s="311"/>
    </row>
    <row r="3957" spans="15:16">
      <c r="O3957" s="236"/>
      <c r="P3957" s="311"/>
    </row>
    <row r="3958" spans="15:16">
      <c r="O3958" s="236"/>
      <c r="P3958" s="311"/>
    </row>
    <row r="3959" spans="15:16">
      <c r="O3959" s="236"/>
      <c r="P3959" s="311"/>
    </row>
    <row r="3960" spans="15:16">
      <c r="O3960" s="236"/>
      <c r="P3960" s="311"/>
    </row>
    <row r="3961" spans="15:16">
      <c r="O3961" s="236"/>
      <c r="P3961" s="311"/>
    </row>
    <row r="3962" spans="15:16">
      <c r="O3962" s="236"/>
      <c r="P3962" s="311"/>
    </row>
    <row r="3963" spans="15:16">
      <c r="O3963" s="236"/>
      <c r="P3963" s="311"/>
    </row>
    <row r="3964" spans="15:16">
      <c r="O3964" s="236"/>
      <c r="P3964" s="311"/>
    </row>
    <row r="3965" spans="15:16">
      <c r="O3965" s="236"/>
      <c r="P3965" s="311"/>
    </row>
    <row r="3966" spans="15:16">
      <c r="O3966" s="236"/>
      <c r="P3966" s="311"/>
    </row>
    <row r="3967" spans="15:16">
      <c r="O3967" s="236"/>
      <c r="P3967" s="311"/>
    </row>
    <row r="3968" spans="15:16">
      <c r="O3968" s="236"/>
      <c r="P3968" s="311"/>
    </row>
    <row r="3969" spans="15:16">
      <c r="O3969" s="236"/>
      <c r="P3969" s="311"/>
    </row>
    <row r="3970" spans="15:16">
      <c r="O3970" s="236"/>
      <c r="P3970" s="311"/>
    </row>
    <row r="3971" spans="15:16">
      <c r="O3971" s="236"/>
      <c r="P3971" s="311"/>
    </row>
    <row r="3972" spans="15:16">
      <c r="O3972" s="236"/>
      <c r="P3972" s="311"/>
    </row>
    <row r="3973" spans="15:16">
      <c r="O3973" s="236"/>
      <c r="P3973" s="311"/>
    </row>
    <row r="3974" spans="15:16">
      <c r="O3974" s="236"/>
      <c r="P3974" s="311"/>
    </row>
    <row r="3975" spans="15:16">
      <c r="O3975" s="236"/>
      <c r="P3975" s="311"/>
    </row>
    <row r="3976" spans="15:16">
      <c r="O3976" s="236"/>
      <c r="P3976" s="311"/>
    </row>
    <row r="3977" spans="15:16">
      <c r="O3977" s="236"/>
      <c r="P3977" s="311"/>
    </row>
    <row r="3978" spans="15:16">
      <c r="O3978" s="236"/>
      <c r="P3978" s="311"/>
    </row>
    <row r="3979" spans="15:16">
      <c r="O3979" s="236"/>
      <c r="P3979" s="311"/>
    </row>
    <row r="3980" spans="15:16">
      <c r="O3980" s="236"/>
      <c r="P3980" s="311"/>
    </row>
    <row r="3981" spans="15:16">
      <c r="O3981" s="236"/>
      <c r="P3981" s="311"/>
    </row>
    <row r="3982" spans="15:16">
      <c r="O3982" s="236"/>
      <c r="P3982" s="311"/>
    </row>
    <row r="3983" spans="15:16">
      <c r="O3983" s="236"/>
      <c r="P3983" s="311"/>
    </row>
    <row r="3984" spans="15:16">
      <c r="O3984" s="236"/>
      <c r="P3984" s="311"/>
    </row>
    <row r="3985" spans="15:16">
      <c r="O3985" s="236"/>
      <c r="P3985" s="311"/>
    </row>
    <row r="3986" spans="15:16">
      <c r="O3986" s="236"/>
      <c r="P3986" s="311"/>
    </row>
    <row r="3987" spans="15:16">
      <c r="O3987" s="236"/>
      <c r="P3987" s="311"/>
    </row>
    <row r="3988" spans="15:16">
      <c r="O3988" s="236"/>
      <c r="P3988" s="311"/>
    </row>
    <row r="3989" spans="15:16">
      <c r="O3989" s="236"/>
      <c r="P3989" s="311"/>
    </row>
    <row r="3990" spans="15:16">
      <c r="O3990" s="236"/>
      <c r="P3990" s="311"/>
    </row>
    <row r="3991" spans="15:16">
      <c r="O3991" s="236"/>
      <c r="P3991" s="311"/>
    </row>
    <row r="3992" spans="15:16">
      <c r="O3992" s="236"/>
      <c r="P3992" s="311"/>
    </row>
    <row r="3993" spans="15:16">
      <c r="O3993" s="236"/>
      <c r="P3993" s="311"/>
    </row>
    <row r="3994" spans="15:16">
      <c r="O3994" s="236"/>
      <c r="P3994" s="311"/>
    </row>
    <row r="3995" spans="15:16">
      <c r="O3995" s="236"/>
      <c r="P3995" s="311"/>
    </row>
    <row r="3996" spans="15:16">
      <c r="O3996" s="236"/>
      <c r="P3996" s="311"/>
    </row>
    <row r="3997" spans="15:16">
      <c r="O3997" s="236"/>
      <c r="P3997" s="311"/>
    </row>
    <row r="3998" spans="15:16">
      <c r="O3998" s="236"/>
      <c r="P3998" s="311"/>
    </row>
    <row r="3999" spans="15:16">
      <c r="O3999" s="236"/>
      <c r="P3999" s="311"/>
    </row>
    <row r="4000" spans="15:16">
      <c r="O4000" s="236"/>
      <c r="P4000" s="311"/>
    </row>
    <row r="4001" spans="15:16">
      <c r="O4001" s="236"/>
      <c r="P4001" s="311"/>
    </row>
    <row r="4002" spans="15:16">
      <c r="O4002" s="236"/>
      <c r="P4002" s="311"/>
    </row>
    <row r="4003" spans="15:16">
      <c r="O4003" s="236"/>
      <c r="P4003" s="311"/>
    </row>
    <row r="4004" spans="15:16">
      <c r="O4004" s="236"/>
      <c r="P4004" s="311"/>
    </row>
    <row r="4005" spans="15:16">
      <c r="O4005" s="236"/>
      <c r="P4005" s="311"/>
    </row>
    <row r="4006" spans="15:16">
      <c r="O4006" s="236"/>
      <c r="P4006" s="311"/>
    </row>
    <row r="4007" spans="15:16">
      <c r="O4007" s="236"/>
      <c r="P4007" s="311"/>
    </row>
    <row r="4008" spans="15:16">
      <c r="O4008" s="236"/>
      <c r="P4008" s="311"/>
    </row>
    <row r="4009" spans="15:16">
      <c r="O4009" s="236"/>
      <c r="P4009" s="311"/>
    </row>
    <row r="4010" spans="15:16">
      <c r="O4010" s="236"/>
      <c r="P4010" s="311"/>
    </row>
    <row r="4011" spans="15:16">
      <c r="O4011" s="236"/>
      <c r="P4011" s="311"/>
    </row>
    <row r="4012" spans="15:16">
      <c r="O4012" s="236"/>
      <c r="P4012" s="311"/>
    </row>
    <row r="4013" spans="15:16">
      <c r="O4013" s="236"/>
      <c r="P4013" s="311"/>
    </row>
    <row r="4014" spans="15:16">
      <c r="O4014" s="236"/>
      <c r="P4014" s="311"/>
    </row>
    <row r="4015" spans="15:16">
      <c r="O4015" s="236"/>
      <c r="P4015" s="311"/>
    </row>
    <row r="4016" spans="15:16">
      <c r="O4016" s="236"/>
      <c r="P4016" s="311"/>
    </row>
    <row r="4017" spans="15:16">
      <c r="O4017" s="236"/>
      <c r="P4017" s="311"/>
    </row>
    <row r="4018" spans="15:16">
      <c r="O4018" s="236"/>
      <c r="P4018" s="311"/>
    </row>
    <row r="4019" spans="15:16">
      <c r="O4019" s="236"/>
      <c r="P4019" s="311"/>
    </row>
    <row r="4020" spans="15:16">
      <c r="O4020" s="236"/>
      <c r="P4020" s="311"/>
    </row>
    <row r="4021" spans="15:16">
      <c r="O4021" s="236"/>
      <c r="P4021" s="311"/>
    </row>
    <row r="4022" spans="15:16">
      <c r="O4022" s="236"/>
      <c r="P4022" s="311"/>
    </row>
    <row r="4023" spans="15:16">
      <c r="O4023" s="236"/>
      <c r="P4023" s="311"/>
    </row>
    <row r="4024" spans="15:16">
      <c r="O4024" s="236"/>
      <c r="P4024" s="311"/>
    </row>
    <row r="4025" spans="15:16">
      <c r="O4025" s="236"/>
      <c r="P4025" s="311"/>
    </row>
    <row r="4026" spans="15:16">
      <c r="O4026" s="236"/>
      <c r="P4026" s="311"/>
    </row>
    <row r="4027" spans="15:16">
      <c r="O4027" s="236"/>
      <c r="P4027" s="311"/>
    </row>
    <row r="4028" spans="15:16">
      <c r="O4028" s="236"/>
      <c r="P4028" s="311"/>
    </row>
    <row r="4029" spans="15:16">
      <c r="O4029" s="236"/>
      <c r="P4029" s="311"/>
    </row>
    <row r="4030" spans="15:16">
      <c r="O4030" s="236"/>
      <c r="P4030" s="311"/>
    </row>
    <row r="4031" spans="15:16">
      <c r="O4031" s="236"/>
      <c r="P4031" s="311"/>
    </row>
    <row r="4032" spans="15:16">
      <c r="O4032" s="236"/>
      <c r="P4032" s="311"/>
    </row>
    <row r="4033" spans="15:16">
      <c r="O4033" s="236"/>
      <c r="P4033" s="311"/>
    </row>
    <row r="4034" spans="15:16">
      <c r="O4034" s="236"/>
      <c r="P4034" s="311"/>
    </row>
    <row r="4035" spans="15:16">
      <c r="O4035" s="236"/>
      <c r="P4035" s="311"/>
    </row>
    <row r="4036" spans="15:16">
      <c r="O4036" s="236"/>
      <c r="P4036" s="311"/>
    </row>
    <row r="4037" spans="15:16">
      <c r="O4037" s="236"/>
      <c r="P4037" s="311"/>
    </row>
    <row r="4038" spans="15:16">
      <c r="O4038" s="236"/>
      <c r="P4038" s="311"/>
    </row>
    <row r="4039" spans="15:16">
      <c r="O4039" s="236"/>
      <c r="P4039" s="311"/>
    </row>
    <row r="4040" spans="15:16">
      <c r="O4040" s="236"/>
      <c r="P4040" s="311"/>
    </row>
    <row r="4041" spans="15:16">
      <c r="O4041" s="236"/>
      <c r="P4041" s="311"/>
    </row>
    <row r="4042" spans="15:16">
      <c r="O4042" s="236"/>
      <c r="P4042" s="311"/>
    </row>
    <row r="4043" spans="15:16">
      <c r="O4043" s="236"/>
      <c r="P4043" s="311"/>
    </row>
    <row r="4044" spans="15:16">
      <c r="O4044" s="236"/>
      <c r="P4044" s="311"/>
    </row>
    <row r="4045" spans="15:16">
      <c r="O4045" s="236"/>
      <c r="P4045" s="311"/>
    </row>
    <row r="4046" spans="15:16">
      <c r="O4046" s="236"/>
      <c r="P4046" s="311"/>
    </row>
    <row r="4047" spans="15:16">
      <c r="O4047" s="236"/>
      <c r="P4047" s="311"/>
    </row>
    <row r="4048" spans="15:16">
      <c r="O4048" s="236"/>
      <c r="P4048" s="311"/>
    </row>
    <row r="4049" spans="15:16">
      <c r="O4049" s="236"/>
      <c r="P4049" s="311"/>
    </row>
    <row r="4050" spans="15:16">
      <c r="O4050" s="236"/>
      <c r="P4050" s="311"/>
    </row>
    <row r="4051" spans="15:16">
      <c r="O4051" s="236"/>
      <c r="P4051" s="311"/>
    </row>
    <row r="4052" spans="15:16">
      <c r="O4052" s="236"/>
      <c r="P4052" s="311"/>
    </row>
    <row r="4053" spans="15:16">
      <c r="O4053" s="236"/>
      <c r="P4053" s="311"/>
    </row>
    <row r="4054" spans="15:16">
      <c r="O4054" s="236"/>
      <c r="P4054" s="311"/>
    </row>
    <row r="4055" spans="15:16">
      <c r="O4055" s="236"/>
      <c r="P4055" s="311"/>
    </row>
    <row r="4056" spans="15:16">
      <c r="O4056" s="236"/>
      <c r="P4056" s="311"/>
    </row>
    <row r="4057" spans="15:16">
      <c r="O4057" s="236"/>
      <c r="P4057" s="311"/>
    </row>
    <row r="4058" spans="15:16">
      <c r="O4058" s="236"/>
      <c r="P4058" s="311"/>
    </row>
    <row r="4059" spans="15:16">
      <c r="O4059" s="236"/>
      <c r="P4059" s="311"/>
    </row>
    <row r="4060" spans="15:16">
      <c r="O4060" s="236"/>
      <c r="P4060" s="311"/>
    </row>
    <row r="4061" spans="15:16">
      <c r="O4061" s="236"/>
      <c r="P4061" s="311"/>
    </row>
    <row r="4062" spans="15:16">
      <c r="O4062" s="236"/>
      <c r="P4062" s="311"/>
    </row>
    <row r="4063" spans="15:16">
      <c r="O4063" s="236"/>
      <c r="P4063" s="311"/>
    </row>
    <row r="4064" spans="15:16">
      <c r="O4064" s="236"/>
      <c r="P4064" s="311"/>
    </row>
    <row r="4065" spans="15:16">
      <c r="O4065" s="236"/>
      <c r="P4065" s="311"/>
    </row>
    <row r="4066" spans="15:16">
      <c r="O4066" s="236"/>
      <c r="P4066" s="311"/>
    </row>
    <row r="4067" spans="15:16">
      <c r="O4067" s="236"/>
      <c r="P4067" s="311"/>
    </row>
    <row r="4068" spans="15:16">
      <c r="O4068" s="236"/>
      <c r="P4068" s="311"/>
    </row>
    <row r="4069" spans="15:16">
      <c r="O4069" s="236"/>
      <c r="P4069" s="311"/>
    </row>
    <row r="4070" spans="15:16">
      <c r="O4070" s="236"/>
      <c r="P4070" s="311"/>
    </row>
    <row r="4071" spans="15:16">
      <c r="O4071" s="236"/>
      <c r="P4071" s="311"/>
    </row>
    <row r="4072" spans="15:16">
      <c r="O4072" s="236"/>
      <c r="P4072" s="311"/>
    </row>
    <row r="4073" spans="15:16">
      <c r="O4073" s="236"/>
      <c r="P4073" s="311"/>
    </row>
    <row r="4074" spans="15:16">
      <c r="O4074" s="236"/>
      <c r="P4074" s="311"/>
    </row>
    <row r="4075" spans="15:16">
      <c r="O4075" s="236"/>
      <c r="P4075" s="311"/>
    </row>
    <row r="4076" spans="15:16">
      <c r="O4076" s="236"/>
      <c r="P4076" s="311"/>
    </row>
    <row r="4077" spans="15:16">
      <c r="O4077" s="236"/>
      <c r="P4077" s="311"/>
    </row>
    <row r="4078" spans="15:16">
      <c r="O4078" s="236"/>
      <c r="P4078" s="311"/>
    </row>
    <row r="4079" spans="15:16">
      <c r="O4079" s="236"/>
      <c r="P4079" s="311"/>
    </row>
    <row r="4080" spans="15:16">
      <c r="O4080" s="236"/>
      <c r="P4080" s="311"/>
    </row>
    <row r="4081" spans="15:16">
      <c r="O4081" s="236"/>
      <c r="P4081" s="311"/>
    </row>
    <row r="4082" spans="15:16">
      <c r="O4082" s="236"/>
      <c r="P4082" s="311"/>
    </row>
    <row r="4083" spans="15:16">
      <c r="O4083" s="236"/>
      <c r="P4083" s="311"/>
    </row>
    <row r="4084" spans="15:16">
      <c r="O4084" s="236"/>
      <c r="P4084" s="311"/>
    </row>
    <row r="4085" spans="15:16">
      <c r="O4085" s="236"/>
      <c r="P4085" s="311"/>
    </row>
    <row r="4086" spans="15:16">
      <c r="O4086" s="236"/>
      <c r="P4086" s="311"/>
    </row>
    <row r="4087" spans="15:16">
      <c r="O4087" s="236"/>
      <c r="P4087" s="311"/>
    </row>
    <row r="4088" spans="15:16">
      <c r="O4088" s="236"/>
      <c r="P4088" s="311"/>
    </row>
    <row r="4089" spans="15:16">
      <c r="O4089" s="236"/>
      <c r="P4089" s="311"/>
    </row>
    <row r="4090" spans="15:16">
      <c r="O4090" s="236"/>
      <c r="P4090" s="311"/>
    </row>
    <row r="4091" spans="15:16">
      <c r="O4091" s="236"/>
      <c r="P4091" s="311"/>
    </row>
    <row r="4092" spans="15:16">
      <c r="O4092" s="236"/>
      <c r="P4092" s="311"/>
    </row>
    <row r="4093" spans="15:16">
      <c r="O4093" s="236"/>
      <c r="P4093" s="311"/>
    </row>
    <row r="4094" spans="15:16">
      <c r="O4094" s="236"/>
      <c r="P4094" s="311"/>
    </row>
    <row r="4095" spans="15:16">
      <c r="O4095" s="236"/>
      <c r="P4095" s="311"/>
    </row>
    <row r="4096" spans="15:16">
      <c r="O4096" s="236"/>
      <c r="P4096" s="311"/>
    </row>
    <row r="4097" spans="15:16">
      <c r="O4097" s="236"/>
      <c r="P4097" s="311"/>
    </row>
    <row r="4098" spans="15:16">
      <c r="O4098" s="236"/>
      <c r="P4098" s="311"/>
    </row>
    <row r="4099" spans="15:16">
      <c r="O4099" s="236"/>
      <c r="P4099" s="311"/>
    </row>
    <row r="4100" spans="15:16">
      <c r="O4100" s="236"/>
      <c r="P4100" s="311"/>
    </row>
    <row r="4101" spans="15:16">
      <c r="O4101" s="236"/>
      <c r="P4101" s="311"/>
    </row>
    <row r="4102" spans="15:16">
      <c r="O4102" s="236"/>
      <c r="P4102" s="311"/>
    </row>
    <row r="4103" spans="15:16">
      <c r="O4103" s="236"/>
      <c r="P4103" s="311"/>
    </row>
    <row r="4104" spans="15:16">
      <c r="O4104" s="236"/>
      <c r="P4104" s="311"/>
    </row>
    <row r="4105" spans="15:16">
      <c r="O4105" s="236"/>
      <c r="P4105" s="311"/>
    </row>
    <row r="4106" spans="15:16">
      <c r="O4106" s="236"/>
      <c r="P4106" s="311"/>
    </row>
    <row r="4107" spans="15:16">
      <c r="O4107" s="236"/>
      <c r="P4107" s="311"/>
    </row>
    <row r="4108" spans="15:16">
      <c r="O4108" s="236"/>
      <c r="P4108" s="311"/>
    </row>
    <row r="4109" spans="15:16">
      <c r="O4109" s="236"/>
      <c r="P4109" s="311"/>
    </row>
    <row r="4110" spans="15:16">
      <c r="O4110" s="236"/>
      <c r="P4110" s="311"/>
    </row>
    <row r="4111" spans="15:16">
      <c r="O4111" s="236"/>
      <c r="P4111" s="311"/>
    </row>
    <row r="4112" spans="15:16">
      <c r="O4112" s="236"/>
      <c r="P4112" s="311"/>
    </row>
    <row r="4113" spans="15:16">
      <c r="O4113" s="236"/>
      <c r="P4113" s="311"/>
    </row>
    <row r="4114" spans="15:16">
      <c r="O4114" s="236"/>
      <c r="P4114" s="311"/>
    </row>
    <row r="4115" spans="15:16">
      <c r="O4115" s="236"/>
      <c r="P4115" s="311"/>
    </row>
    <row r="4116" spans="15:16">
      <c r="O4116" s="236"/>
      <c r="P4116" s="311"/>
    </row>
    <row r="4117" spans="15:16">
      <c r="O4117" s="236"/>
      <c r="P4117" s="311"/>
    </row>
    <row r="4118" spans="15:16">
      <c r="O4118" s="236"/>
      <c r="P4118" s="311"/>
    </row>
    <row r="4119" spans="15:16">
      <c r="O4119" s="236"/>
      <c r="P4119" s="311"/>
    </row>
    <row r="4120" spans="15:16">
      <c r="O4120" s="236"/>
      <c r="P4120" s="311"/>
    </row>
    <row r="4121" spans="15:16">
      <c r="O4121" s="236"/>
      <c r="P4121" s="311"/>
    </row>
    <row r="4122" spans="15:16">
      <c r="O4122" s="236"/>
      <c r="P4122" s="311"/>
    </row>
    <row r="4123" spans="15:16">
      <c r="O4123" s="236"/>
      <c r="P4123" s="311"/>
    </row>
    <row r="4124" spans="15:16">
      <c r="O4124" s="236"/>
      <c r="P4124" s="311"/>
    </row>
    <row r="4125" spans="15:16">
      <c r="O4125" s="236"/>
      <c r="P4125" s="311"/>
    </row>
    <row r="4126" spans="15:16">
      <c r="O4126" s="236"/>
      <c r="P4126" s="311"/>
    </row>
    <row r="4127" spans="15:16">
      <c r="O4127" s="236"/>
      <c r="P4127" s="311"/>
    </row>
    <row r="4128" spans="15:16">
      <c r="O4128" s="236"/>
      <c r="P4128" s="311"/>
    </row>
    <row r="4129" spans="15:16">
      <c r="O4129" s="236"/>
      <c r="P4129" s="311"/>
    </row>
    <row r="4130" spans="15:16">
      <c r="O4130" s="236"/>
      <c r="P4130" s="311"/>
    </row>
    <row r="4131" spans="15:16">
      <c r="O4131" s="236"/>
      <c r="P4131" s="311"/>
    </row>
    <row r="4132" spans="15:16">
      <c r="O4132" s="236"/>
      <c r="P4132" s="311"/>
    </row>
    <row r="4133" spans="15:16">
      <c r="O4133" s="236"/>
      <c r="P4133" s="311"/>
    </row>
    <row r="4134" spans="15:16">
      <c r="O4134" s="236"/>
      <c r="P4134" s="311"/>
    </row>
    <row r="4135" spans="15:16">
      <c r="O4135" s="236"/>
      <c r="P4135" s="311"/>
    </row>
    <row r="4136" spans="15:16">
      <c r="O4136" s="236"/>
      <c r="P4136" s="311"/>
    </row>
    <row r="4137" spans="15:16">
      <c r="O4137" s="236"/>
      <c r="P4137" s="311"/>
    </row>
    <row r="4138" spans="15:16">
      <c r="O4138" s="236"/>
      <c r="P4138" s="311"/>
    </row>
    <row r="4139" spans="15:16">
      <c r="O4139" s="236"/>
      <c r="P4139" s="311"/>
    </row>
    <row r="4140" spans="15:16">
      <c r="O4140" s="236"/>
      <c r="P4140" s="311"/>
    </row>
    <row r="4141" spans="15:16">
      <c r="O4141" s="236"/>
      <c r="P4141" s="311"/>
    </row>
    <row r="4142" spans="15:16">
      <c r="O4142" s="236"/>
      <c r="P4142" s="311"/>
    </row>
    <row r="4143" spans="15:16">
      <c r="O4143" s="236"/>
      <c r="P4143" s="311"/>
    </row>
    <row r="4144" spans="15:16">
      <c r="O4144" s="236"/>
      <c r="P4144" s="311"/>
    </row>
    <row r="4145" spans="15:16">
      <c r="O4145" s="236"/>
      <c r="P4145" s="311"/>
    </row>
    <row r="4146" spans="15:16">
      <c r="O4146" s="236"/>
      <c r="P4146" s="311"/>
    </row>
    <row r="4147" spans="15:16">
      <c r="O4147" s="236"/>
      <c r="P4147" s="311"/>
    </row>
    <row r="4148" spans="15:16">
      <c r="O4148" s="236"/>
      <c r="P4148" s="311"/>
    </row>
    <row r="4149" spans="15:16">
      <c r="O4149" s="236"/>
      <c r="P4149" s="311"/>
    </row>
    <row r="4150" spans="15:16">
      <c r="O4150" s="236"/>
      <c r="P4150" s="311"/>
    </row>
    <row r="4151" spans="15:16">
      <c r="O4151" s="236"/>
      <c r="P4151" s="311"/>
    </row>
    <row r="4152" spans="15:16">
      <c r="O4152" s="236"/>
      <c r="P4152" s="311"/>
    </row>
    <row r="4153" spans="15:16">
      <c r="O4153" s="236"/>
      <c r="P4153" s="311"/>
    </row>
    <row r="4154" spans="15:16">
      <c r="O4154" s="236"/>
      <c r="P4154" s="311"/>
    </row>
    <row r="4155" spans="15:16">
      <c r="O4155" s="236"/>
      <c r="P4155" s="311"/>
    </row>
    <row r="4156" spans="15:16">
      <c r="O4156" s="236"/>
      <c r="P4156" s="311"/>
    </row>
    <row r="4157" spans="15:16">
      <c r="O4157" s="236"/>
      <c r="P4157" s="311"/>
    </row>
    <row r="4158" spans="15:16">
      <c r="O4158" s="236"/>
      <c r="P4158" s="311"/>
    </row>
    <row r="4159" spans="15:16">
      <c r="O4159" s="236"/>
      <c r="P4159" s="311"/>
    </row>
    <row r="4160" spans="15:16">
      <c r="O4160" s="236"/>
      <c r="P4160" s="311"/>
    </row>
    <row r="4161" spans="15:16">
      <c r="O4161" s="236"/>
      <c r="P4161" s="311"/>
    </row>
    <row r="4162" spans="15:16">
      <c r="O4162" s="236"/>
      <c r="P4162" s="311"/>
    </row>
    <row r="4163" spans="15:16">
      <c r="O4163" s="236"/>
      <c r="P4163" s="311"/>
    </row>
    <row r="4164" spans="15:16">
      <c r="O4164" s="236"/>
      <c r="P4164" s="311"/>
    </row>
    <row r="4165" spans="15:16">
      <c r="O4165" s="236"/>
      <c r="P4165" s="311"/>
    </row>
    <row r="4166" spans="15:16">
      <c r="O4166" s="236"/>
      <c r="P4166" s="311"/>
    </row>
    <row r="4167" spans="15:16">
      <c r="O4167" s="236"/>
      <c r="P4167" s="311"/>
    </row>
    <row r="4168" spans="15:16">
      <c r="O4168" s="236"/>
      <c r="P4168" s="311"/>
    </row>
    <row r="4169" spans="15:16">
      <c r="O4169" s="236"/>
      <c r="P4169" s="311"/>
    </row>
    <row r="4170" spans="15:16">
      <c r="O4170" s="236"/>
      <c r="P4170" s="311"/>
    </row>
    <row r="4171" spans="15:16">
      <c r="O4171" s="236"/>
      <c r="P4171" s="311"/>
    </row>
    <row r="4172" spans="15:16">
      <c r="O4172" s="236"/>
      <c r="P4172" s="311"/>
    </row>
    <row r="4173" spans="15:16">
      <c r="O4173" s="236"/>
      <c r="P4173" s="311"/>
    </row>
    <row r="4174" spans="15:16">
      <c r="O4174" s="236"/>
      <c r="P4174" s="311"/>
    </row>
    <row r="4175" spans="15:16">
      <c r="O4175" s="236"/>
      <c r="P4175" s="311"/>
    </row>
    <row r="4176" spans="15:16">
      <c r="O4176" s="236"/>
      <c r="P4176" s="311"/>
    </row>
    <row r="4177" spans="15:16">
      <c r="O4177" s="236"/>
      <c r="P4177" s="311"/>
    </row>
    <row r="4178" spans="15:16">
      <c r="O4178" s="236"/>
      <c r="P4178" s="311"/>
    </row>
    <row r="4179" spans="15:16">
      <c r="O4179" s="236"/>
      <c r="P4179" s="311"/>
    </row>
    <row r="4180" spans="15:16">
      <c r="O4180" s="236"/>
      <c r="P4180" s="311"/>
    </row>
    <row r="4181" spans="15:16">
      <c r="O4181" s="236"/>
      <c r="P4181" s="311"/>
    </row>
    <row r="4182" spans="15:16">
      <c r="O4182" s="236"/>
      <c r="P4182" s="311"/>
    </row>
    <row r="4183" spans="15:16">
      <c r="O4183" s="236"/>
      <c r="P4183" s="311"/>
    </row>
    <row r="4184" spans="15:16">
      <c r="O4184" s="236"/>
      <c r="P4184" s="311"/>
    </row>
    <row r="4185" spans="15:16">
      <c r="O4185" s="236"/>
      <c r="P4185" s="311"/>
    </row>
    <row r="4186" spans="15:16">
      <c r="O4186" s="236"/>
      <c r="P4186" s="311"/>
    </row>
    <row r="4187" spans="15:16">
      <c r="O4187" s="236"/>
      <c r="P4187" s="311"/>
    </row>
    <row r="4188" spans="15:16">
      <c r="O4188" s="236"/>
      <c r="P4188" s="311"/>
    </row>
    <row r="4189" spans="15:16">
      <c r="O4189" s="236"/>
      <c r="P4189" s="311"/>
    </row>
    <row r="4190" spans="15:16">
      <c r="O4190" s="236"/>
      <c r="P4190" s="311"/>
    </row>
    <row r="4191" spans="15:16">
      <c r="O4191" s="236"/>
      <c r="P4191" s="311"/>
    </row>
    <row r="4192" spans="15:16">
      <c r="O4192" s="236"/>
      <c r="P4192" s="311"/>
    </row>
    <row r="4193" spans="15:16">
      <c r="O4193" s="236"/>
      <c r="P4193" s="311"/>
    </row>
    <row r="4194" spans="15:16">
      <c r="O4194" s="236"/>
      <c r="P4194" s="311"/>
    </row>
    <row r="4195" spans="15:16">
      <c r="O4195" s="236"/>
      <c r="P4195" s="311"/>
    </row>
    <row r="4196" spans="15:16">
      <c r="O4196" s="236"/>
      <c r="P4196" s="311"/>
    </row>
    <row r="4197" spans="15:16">
      <c r="O4197" s="236"/>
      <c r="P4197" s="311"/>
    </row>
    <row r="4198" spans="15:16">
      <c r="O4198" s="236"/>
      <c r="P4198" s="311"/>
    </row>
    <row r="4199" spans="15:16">
      <c r="O4199" s="236"/>
      <c r="P4199" s="311"/>
    </row>
    <row r="4200" spans="15:16">
      <c r="O4200" s="236"/>
      <c r="P4200" s="311"/>
    </row>
    <row r="4201" spans="15:16">
      <c r="O4201" s="236"/>
      <c r="P4201" s="311"/>
    </row>
    <row r="4202" spans="15:16">
      <c r="O4202" s="236"/>
      <c r="P4202" s="311"/>
    </row>
    <row r="4203" spans="15:16">
      <c r="O4203" s="236"/>
      <c r="P4203" s="311"/>
    </row>
    <row r="4204" spans="15:16">
      <c r="O4204" s="236"/>
      <c r="P4204" s="311"/>
    </row>
    <row r="4205" spans="15:16">
      <c r="O4205" s="236"/>
      <c r="P4205" s="311"/>
    </row>
    <row r="4206" spans="15:16">
      <c r="O4206" s="236"/>
      <c r="P4206" s="311"/>
    </row>
    <row r="4207" spans="15:16">
      <c r="O4207" s="236"/>
      <c r="P4207" s="311"/>
    </row>
    <row r="4208" spans="15:16">
      <c r="O4208" s="236"/>
      <c r="P4208" s="311"/>
    </row>
    <row r="4209" spans="15:16">
      <c r="O4209" s="236"/>
      <c r="P4209" s="311"/>
    </row>
    <row r="4210" spans="15:16">
      <c r="O4210" s="236"/>
      <c r="P4210" s="311"/>
    </row>
    <row r="4211" spans="15:16">
      <c r="O4211" s="236"/>
      <c r="P4211" s="311"/>
    </row>
    <row r="4212" spans="15:16">
      <c r="O4212" s="236"/>
      <c r="P4212" s="311"/>
    </row>
    <row r="4213" spans="15:16">
      <c r="O4213" s="236"/>
      <c r="P4213" s="311"/>
    </row>
    <row r="4214" spans="15:16">
      <c r="O4214" s="236"/>
      <c r="P4214" s="311"/>
    </row>
    <row r="4215" spans="15:16">
      <c r="O4215" s="236"/>
      <c r="P4215" s="311"/>
    </row>
    <row r="4216" spans="15:16">
      <c r="O4216" s="236"/>
      <c r="P4216" s="311"/>
    </row>
    <row r="4217" spans="15:16">
      <c r="O4217" s="236"/>
      <c r="P4217" s="311"/>
    </row>
    <row r="4218" spans="15:16">
      <c r="O4218" s="236"/>
      <c r="P4218" s="311"/>
    </row>
    <row r="4219" spans="15:16">
      <c r="O4219" s="236"/>
      <c r="P4219" s="311"/>
    </row>
    <row r="4220" spans="15:16">
      <c r="O4220" s="236"/>
      <c r="P4220" s="311"/>
    </row>
    <row r="4221" spans="15:16">
      <c r="O4221" s="236"/>
      <c r="P4221" s="311"/>
    </row>
    <row r="4222" spans="15:16">
      <c r="O4222" s="236"/>
      <c r="P4222" s="311"/>
    </row>
    <row r="4223" spans="15:16">
      <c r="O4223" s="236"/>
      <c r="P4223" s="311"/>
    </row>
    <row r="4224" spans="15:16">
      <c r="O4224" s="236"/>
      <c r="P4224" s="311"/>
    </row>
    <row r="4225" spans="15:16">
      <c r="O4225" s="236"/>
      <c r="P4225" s="311"/>
    </row>
    <row r="4226" spans="15:16">
      <c r="O4226" s="236"/>
      <c r="P4226" s="311"/>
    </row>
    <row r="4227" spans="15:16">
      <c r="O4227" s="236"/>
      <c r="P4227" s="311"/>
    </row>
    <row r="4228" spans="15:16">
      <c r="O4228" s="236"/>
      <c r="P4228" s="311"/>
    </row>
    <row r="4229" spans="15:16">
      <c r="O4229" s="236"/>
      <c r="P4229" s="311"/>
    </row>
    <row r="4230" spans="15:16">
      <c r="O4230" s="236"/>
      <c r="P4230" s="311"/>
    </row>
    <row r="4231" spans="15:16">
      <c r="O4231" s="236"/>
      <c r="P4231" s="311"/>
    </row>
    <row r="4232" spans="15:16">
      <c r="O4232" s="236"/>
      <c r="P4232" s="311"/>
    </row>
    <row r="4233" spans="15:16">
      <c r="O4233" s="236"/>
      <c r="P4233" s="311"/>
    </row>
    <row r="4234" spans="15:16">
      <c r="O4234" s="236"/>
      <c r="P4234" s="311"/>
    </row>
    <row r="4235" spans="15:16">
      <c r="O4235" s="236"/>
      <c r="P4235" s="311"/>
    </row>
    <row r="4236" spans="15:16">
      <c r="O4236" s="236"/>
      <c r="P4236" s="311"/>
    </row>
    <row r="4237" spans="15:16">
      <c r="O4237" s="236"/>
      <c r="P4237" s="311"/>
    </row>
    <row r="4238" spans="15:16">
      <c r="O4238" s="236"/>
      <c r="P4238" s="311"/>
    </row>
    <row r="4239" spans="15:16">
      <c r="O4239" s="236"/>
      <c r="P4239" s="311"/>
    </row>
    <row r="4240" spans="15:16">
      <c r="O4240" s="236"/>
      <c r="P4240" s="311"/>
    </row>
    <row r="4241" spans="15:16">
      <c r="O4241" s="236"/>
      <c r="P4241" s="311"/>
    </row>
    <row r="4242" spans="15:16">
      <c r="O4242" s="236"/>
      <c r="P4242" s="311"/>
    </row>
    <row r="4243" spans="15:16">
      <c r="O4243" s="236"/>
      <c r="P4243" s="311"/>
    </row>
    <row r="4244" spans="15:16">
      <c r="O4244" s="236"/>
      <c r="P4244" s="311"/>
    </row>
    <row r="4245" spans="15:16">
      <c r="O4245" s="236"/>
      <c r="P4245" s="311"/>
    </row>
    <row r="4246" spans="15:16">
      <c r="O4246" s="236"/>
      <c r="P4246" s="311"/>
    </row>
    <row r="4247" spans="15:16">
      <c r="O4247" s="236"/>
      <c r="P4247" s="311"/>
    </row>
    <row r="4248" spans="15:16">
      <c r="O4248" s="236"/>
      <c r="P4248" s="311"/>
    </row>
    <row r="4249" spans="15:16">
      <c r="O4249" s="236"/>
      <c r="P4249" s="311"/>
    </row>
    <row r="4250" spans="15:16">
      <c r="O4250" s="236"/>
      <c r="P4250" s="311"/>
    </row>
    <row r="4251" spans="15:16">
      <c r="O4251" s="236"/>
      <c r="P4251" s="311"/>
    </row>
    <row r="4252" spans="15:16">
      <c r="O4252" s="236"/>
      <c r="P4252" s="311"/>
    </row>
    <row r="4253" spans="15:16">
      <c r="O4253" s="236"/>
      <c r="P4253" s="311"/>
    </row>
    <row r="4254" spans="15:16">
      <c r="O4254" s="236"/>
      <c r="P4254" s="311"/>
    </row>
    <row r="4255" spans="15:16">
      <c r="O4255" s="236"/>
      <c r="P4255" s="311"/>
    </row>
    <row r="4256" spans="15:16">
      <c r="O4256" s="236"/>
      <c r="P4256" s="311"/>
    </row>
    <row r="4257" spans="15:16">
      <c r="O4257" s="236"/>
      <c r="P4257" s="311"/>
    </row>
    <row r="4258" spans="15:16">
      <c r="O4258" s="236"/>
      <c r="P4258" s="311"/>
    </row>
    <row r="4259" spans="15:16">
      <c r="O4259" s="236"/>
      <c r="P4259" s="311"/>
    </row>
    <row r="4260" spans="15:16">
      <c r="O4260" s="236"/>
      <c r="P4260" s="311"/>
    </row>
    <row r="4261" spans="15:16">
      <c r="O4261" s="236"/>
      <c r="P4261" s="311"/>
    </row>
    <row r="4262" spans="15:16">
      <c r="O4262" s="236"/>
      <c r="P4262" s="311"/>
    </row>
    <row r="4263" spans="15:16">
      <c r="O4263" s="236"/>
      <c r="P4263" s="311"/>
    </row>
    <row r="4264" spans="15:16">
      <c r="O4264" s="236"/>
      <c r="P4264" s="311"/>
    </row>
    <row r="4265" spans="15:16">
      <c r="O4265" s="236"/>
      <c r="P4265" s="311"/>
    </row>
    <row r="4266" spans="15:16">
      <c r="O4266" s="236"/>
      <c r="P4266" s="311"/>
    </row>
    <row r="4267" spans="15:16">
      <c r="O4267" s="236"/>
      <c r="P4267" s="311"/>
    </row>
    <row r="4268" spans="15:16">
      <c r="O4268" s="236"/>
      <c r="P4268" s="311"/>
    </row>
    <row r="4269" spans="15:16">
      <c r="O4269" s="236"/>
      <c r="P4269" s="311"/>
    </row>
    <row r="4270" spans="15:16">
      <c r="O4270" s="236"/>
      <c r="P4270" s="311"/>
    </row>
    <row r="4271" spans="15:16">
      <c r="O4271" s="236"/>
      <c r="P4271" s="311"/>
    </row>
    <row r="4272" spans="15:16">
      <c r="O4272" s="236"/>
      <c r="P4272" s="311"/>
    </row>
    <row r="4273" spans="15:16">
      <c r="O4273" s="236"/>
      <c r="P4273" s="311"/>
    </row>
    <row r="4274" spans="15:16">
      <c r="O4274" s="236"/>
      <c r="P4274" s="311"/>
    </row>
    <row r="4275" spans="15:16">
      <c r="O4275" s="236"/>
      <c r="P4275" s="311"/>
    </row>
    <row r="4276" spans="15:16">
      <c r="O4276" s="236"/>
      <c r="P4276" s="311"/>
    </row>
    <row r="4277" spans="15:16">
      <c r="O4277" s="236"/>
      <c r="P4277" s="311"/>
    </row>
    <row r="4278" spans="15:16">
      <c r="O4278" s="236"/>
      <c r="P4278" s="311"/>
    </row>
    <row r="4279" spans="15:16">
      <c r="O4279" s="236"/>
      <c r="P4279" s="311"/>
    </row>
    <row r="4280" spans="15:16">
      <c r="O4280" s="236"/>
      <c r="P4280" s="311"/>
    </row>
    <row r="4281" spans="15:16">
      <c r="O4281" s="236"/>
      <c r="P4281" s="311"/>
    </row>
    <row r="4282" spans="15:16">
      <c r="O4282" s="236"/>
      <c r="P4282" s="311"/>
    </row>
    <row r="4283" spans="15:16">
      <c r="O4283" s="236"/>
      <c r="P4283" s="311"/>
    </row>
    <row r="4284" spans="15:16">
      <c r="O4284" s="236"/>
      <c r="P4284" s="311"/>
    </row>
    <row r="4285" spans="15:16">
      <c r="O4285" s="236"/>
      <c r="P4285" s="311"/>
    </row>
    <row r="4286" spans="15:16">
      <c r="O4286" s="236"/>
      <c r="P4286" s="311"/>
    </row>
    <row r="4287" spans="15:16">
      <c r="O4287" s="236"/>
      <c r="P4287" s="311"/>
    </row>
    <row r="4288" spans="15:16">
      <c r="O4288" s="236"/>
      <c r="P4288" s="311"/>
    </row>
    <row r="4289" spans="15:16">
      <c r="O4289" s="236"/>
      <c r="P4289" s="311"/>
    </row>
    <row r="4290" spans="15:16">
      <c r="O4290" s="236"/>
      <c r="P4290" s="311"/>
    </row>
    <row r="4291" spans="15:16">
      <c r="O4291" s="236"/>
      <c r="P4291" s="311"/>
    </row>
    <row r="4292" spans="15:16">
      <c r="O4292" s="236"/>
      <c r="P4292" s="311"/>
    </row>
    <row r="4293" spans="15:16">
      <c r="O4293" s="236"/>
      <c r="P4293" s="311"/>
    </row>
    <row r="4294" spans="15:16">
      <c r="O4294" s="236"/>
      <c r="P4294" s="311"/>
    </row>
    <row r="4295" spans="15:16">
      <c r="O4295" s="236"/>
      <c r="P4295" s="311"/>
    </row>
    <row r="4296" spans="15:16">
      <c r="O4296" s="236"/>
      <c r="P4296" s="311"/>
    </row>
    <row r="4297" spans="15:16">
      <c r="O4297" s="236"/>
      <c r="P4297" s="311"/>
    </row>
    <row r="4298" spans="15:16">
      <c r="O4298" s="236"/>
      <c r="P4298" s="311"/>
    </row>
    <row r="4299" spans="15:16">
      <c r="O4299" s="236"/>
      <c r="P4299" s="311"/>
    </row>
    <row r="4300" spans="15:16">
      <c r="O4300" s="236"/>
      <c r="P4300" s="311"/>
    </row>
    <row r="4301" spans="15:16">
      <c r="O4301" s="236"/>
      <c r="P4301" s="311"/>
    </row>
    <row r="4302" spans="15:16">
      <c r="O4302" s="236"/>
      <c r="P4302" s="311"/>
    </row>
    <row r="4303" spans="15:16">
      <c r="O4303" s="236"/>
      <c r="P4303" s="311"/>
    </row>
    <row r="4304" spans="15:16">
      <c r="O4304" s="236"/>
      <c r="P4304" s="311"/>
    </row>
    <row r="4305" spans="15:16">
      <c r="O4305" s="236"/>
      <c r="P4305" s="311"/>
    </row>
    <row r="4306" spans="15:16">
      <c r="O4306" s="236"/>
      <c r="P4306" s="311"/>
    </row>
    <row r="4307" spans="15:16">
      <c r="O4307" s="236"/>
      <c r="P4307" s="311"/>
    </row>
    <row r="4308" spans="15:16">
      <c r="O4308" s="236"/>
      <c r="P4308" s="311"/>
    </row>
    <row r="4309" spans="15:16">
      <c r="O4309" s="236"/>
      <c r="P4309" s="311"/>
    </row>
    <row r="4310" spans="15:16">
      <c r="O4310" s="236"/>
      <c r="P4310" s="311"/>
    </row>
    <row r="4311" spans="15:16">
      <c r="O4311" s="236"/>
      <c r="P4311" s="311"/>
    </row>
    <row r="4312" spans="15:16">
      <c r="O4312" s="236"/>
      <c r="P4312" s="311"/>
    </row>
    <row r="4313" spans="15:16">
      <c r="O4313" s="236"/>
      <c r="P4313" s="311"/>
    </row>
    <row r="4314" spans="15:16">
      <c r="O4314" s="236"/>
      <c r="P4314" s="311"/>
    </row>
    <row r="4315" spans="15:16">
      <c r="O4315" s="236"/>
      <c r="P4315" s="311"/>
    </row>
    <row r="4316" spans="15:16">
      <c r="O4316" s="236"/>
      <c r="P4316" s="311"/>
    </row>
    <row r="4317" spans="15:16">
      <c r="O4317" s="236"/>
      <c r="P4317" s="311"/>
    </row>
    <row r="4318" spans="15:16">
      <c r="O4318" s="236"/>
      <c r="P4318" s="311"/>
    </row>
    <row r="4319" spans="15:16">
      <c r="O4319" s="236"/>
      <c r="P4319" s="311"/>
    </row>
    <row r="4320" spans="15:16">
      <c r="O4320" s="236"/>
      <c r="P4320" s="311"/>
    </row>
    <row r="4321" spans="15:16">
      <c r="O4321" s="236"/>
      <c r="P4321" s="311"/>
    </row>
    <row r="4322" spans="15:16">
      <c r="O4322" s="236"/>
      <c r="P4322" s="311"/>
    </row>
    <row r="4323" spans="15:16">
      <c r="O4323" s="236"/>
      <c r="P4323" s="311"/>
    </row>
    <row r="4324" spans="15:16">
      <c r="O4324" s="236"/>
      <c r="P4324" s="311"/>
    </row>
    <row r="4325" spans="15:16">
      <c r="O4325" s="236"/>
      <c r="P4325" s="311"/>
    </row>
    <row r="4326" spans="15:16">
      <c r="O4326" s="236"/>
      <c r="P4326" s="311"/>
    </row>
    <row r="4327" spans="15:16">
      <c r="O4327" s="236"/>
      <c r="P4327" s="311"/>
    </row>
    <row r="4328" spans="15:16">
      <c r="O4328" s="236"/>
      <c r="P4328" s="311"/>
    </row>
    <row r="4329" spans="15:16">
      <c r="O4329" s="236"/>
      <c r="P4329" s="311"/>
    </row>
    <row r="4330" spans="15:16">
      <c r="O4330" s="236"/>
      <c r="P4330" s="311"/>
    </row>
    <row r="4331" spans="15:16">
      <c r="O4331" s="236"/>
      <c r="P4331" s="311"/>
    </row>
    <row r="4332" spans="15:16">
      <c r="O4332" s="236"/>
      <c r="P4332" s="311"/>
    </row>
    <row r="4333" spans="15:16">
      <c r="O4333" s="236"/>
      <c r="P4333" s="311"/>
    </row>
    <row r="4334" spans="15:16">
      <c r="O4334" s="236"/>
      <c r="P4334" s="311"/>
    </row>
    <row r="4335" spans="15:16">
      <c r="O4335" s="236"/>
      <c r="P4335" s="311"/>
    </row>
    <row r="4336" spans="15:16">
      <c r="O4336" s="236"/>
      <c r="P4336" s="311"/>
    </row>
    <row r="4337" spans="15:16">
      <c r="O4337" s="236"/>
      <c r="P4337" s="311"/>
    </row>
    <row r="4338" spans="15:16">
      <c r="O4338" s="236"/>
      <c r="P4338" s="311"/>
    </row>
    <row r="4339" spans="15:16">
      <c r="O4339" s="236"/>
      <c r="P4339" s="311"/>
    </row>
    <row r="4340" spans="15:16">
      <c r="O4340" s="236"/>
      <c r="P4340" s="311"/>
    </row>
    <row r="4341" spans="15:16">
      <c r="O4341" s="236"/>
      <c r="P4341" s="311"/>
    </row>
    <row r="4342" spans="15:16">
      <c r="O4342" s="236"/>
      <c r="P4342" s="311"/>
    </row>
    <row r="4343" spans="15:16">
      <c r="O4343" s="236"/>
      <c r="P4343" s="311"/>
    </row>
    <row r="4344" spans="15:16">
      <c r="O4344" s="236"/>
      <c r="P4344" s="311"/>
    </row>
    <row r="4345" spans="15:16">
      <c r="O4345" s="236"/>
      <c r="P4345" s="311"/>
    </row>
    <row r="4346" spans="15:16">
      <c r="O4346" s="236"/>
      <c r="P4346" s="311"/>
    </row>
    <row r="4347" spans="15:16">
      <c r="O4347" s="236"/>
      <c r="P4347" s="311"/>
    </row>
    <row r="4348" spans="15:16">
      <c r="O4348" s="236"/>
      <c r="P4348" s="311"/>
    </row>
    <row r="4349" spans="15:16">
      <c r="O4349" s="236"/>
      <c r="P4349" s="311"/>
    </row>
    <row r="4350" spans="15:16">
      <c r="O4350" s="236"/>
      <c r="P4350" s="311"/>
    </row>
    <row r="4351" spans="15:16">
      <c r="O4351" s="236"/>
      <c r="P4351" s="311"/>
    </row>
    <row r="4352" spans="15:16">
      <c r="O4352" s="236"/>
      <c r="P4352" s="311"/>
    </row>
    <row r="4353" spans="15:16">
      <c r="O4353" s="236"/>
      <c r="P4353" s="311"/>
    </row>
    <row r="4354" spans="15:16">
      <c r="O4354" s="236"/>
      <c r="P4354" s="311"/>
    </row>
    <row r="4355" spans="15:16">
      <c r="O4355" s="236"/>
      <c r="P4355" s="311"/>
    </row>
    <row r="4356" spans="15:16">
      <c r="O4356" s="236"/>
      <c r="P4356" s="311"/>
    </row>
    <row r="4357" spans="15:16">
      <c r="O4357" s="236"/>
      <c r="P4357" s="311"/>
    </row>
    <row r="4358" spans="15:16">
      <c r="O4358" s="236"/>
      <c r="P4358" s="311"/>
    </row>
    <row r="4359" spans="15:16">
      <c r="O4359" s="236"/>
      <c r="P4359" s="311"/>
    </row>
    <row r="4360" spans="15:16">
      <c r="O4360" s="236"/>
      <c r="P4360" s="311"/>
    </row>
    <row r="4361" spans="15:16">
      <c r="O4361" s="236"/>
      <c r="P4361" s="311"/>
    </row>
    <row r="4362" spans="15:16">
      <c r="O4362" s="236"/>
      <c r="P4362" s="311"/>
    </row>
    <row r="4363" spans="15:16">
      <c r="O4363" s="236"/>
      <c r="P4363" s="311"/>
    </row>
    <row r="4364" spans="15:16">
      <c r="O4364" s="236"/>
      <c r="P4364" s="311"/>
    </row>
    <row r="4365" spans="15:16">
      <c r="O4365" s="236"/>
      <c r="P4365" s="311"/>
    </row>
    <row r="4366" spans="15:16">
      <c r="O4366" s="236"/>
      <c r="P4366" s="311"/>
    </row>
    <row r="4367" spans="15:16">
      <c r="O4367" s="236"/>
      <c r="P4367" s="311"/>
    </row>
    <row r="4368" spans="15:16">
      <c r="O4368" s="236"/>
      <c r="P4368" s="311"/>
    </row>
    <row r="4369" spans="15:16">
      <c r="O4369" s="236"/>
      <c r="P4369" s="311"/>
    </row>
    <row r="4370" spans="15:16">
      <c r="O4370" s="236"/>
      <c r="P4370" s="311"/>
    </row>
    <row r="4371" spans="15:16">
      <c r="O4371" s="236"/>
      <c r="P4371" s="311"/>
    </row>
    <row r="4372" spans="15:16">
      <c r="O4372" s="236"/>
      <c r="P4372" s="311"/>
    </row>
    <row r="4373" spans="15:16">
      <c r="O4373" s="236"/>
      <c r="P4373" s="311"/>
    </row>
    <row r="4374" spans="15:16">
      <c r="O4374" s="236"/>
      <c r="P4374" s="311"/>
    </row>
    <row r="4375" spans="15:16">
      <c r="O4375" s="236"/>
      <c r="P4375" s="311"/>
    </row>
    <row r="4376" spans="15:16">
      <c r="O4376" s="236"/>
      <c r="P4376" s="311"/>
    </row>
    <row r="4377" spans="15:16">
      <c r="O4377" s="236"/>
      <c r="P4377" s="311"/>
    </row>
    <row r="4378" spans="15:16">
      <c r="O4378" s="236"/>
      <c r="P4378" s="311"/>
    </row>
    <row r="4379" spans="15:16">
      <c r="O4379" s="236"/>
      <c r="P4379" s="311"/>
    </row>
    <row r="4380" spans="15:16">
      <c r="O4380" s="236"/>
      <c r="P4380" s="311"/>
    </row>
    <row r="4381" spans="15:16">
      <c r="O4381" s="236"/>
      <c r="P4381" s="311"/>
    </row>
    <row r="4382" spans="15:16">
      <c r="O4382" s="236"/>
      <c r="P4382" s="311"/>
    </row>
    <row r="4383" spans="15:16">
      <c r="O4383" s="236"/>
      <c r="P4383" s="311"/>
    </row>
    <row r="4384" spans="15:16">
      <c r="O4384" s="236"/>
      <c r="P4384" s="311"/>
    </row>
    <row r="4385" spans="15:16">
      <c r="O4385" s="236"/>
      <c r="P4385" s="311"/>
    </row>
    <row r="4386" spans="15:16">
      <c r="O4386" s="236"/>
      <c r="P4386" s="311"/>
    </row>
    <row r="4387" spans="15:16">
      <c r="O4387" s="236"/>
      <c r="P4387" s="311"/>
    </row>
    <row r="4388" spans="15:16">
      <c r="O4388" s="236"/>
      <c r="P4388" s="311"/>
    </row>
    <row r="4389" spans="15:16">
      <c r="O4389" s="236"/>
      <c r="P4389" s="311"/>
    </row>
    <row r="4390" spans="15:16">
      <c r="O4390" s="236"/>
      <c r="P4390" s="311"/>
    </row>
    <row r="4391" spans="15:16">
      <c r="O4391" s="236"/>
      <c r="P4391" s="311"/>
    </row>
    <row r="4392" spans="15:16">
      <c r="O4392" s="236"/>
      <c r="P4392" s="311"/>
    </row>
    <row r="4393" spans="15:16">
      <c r="O4393" s="236"/>
      <c r="P4393" s="311"/>
    </row>
    <row r="4394" spans="15:16">
      <c r="O4394" s="236"/>
      <c r="P4394" s="311"/>
    </row>
    <row r="4395" spans="15:16">
      <c r="O4395" s="236"/>
      <c r="P4395" s="311"/>
    </row>
    <row r="4396" spans="15:16">
      <c r="O4396" s="236"/>
      <c r="P4396" s="311"/>
    </row>
    <row r="4397" spans="15:16">
      <c r="O4397" s="236"/>
      <c r="P4397" s="311"/>
    </row>
    <row r="4398" spans="15:16">
      <c r="O4398" s="236"/>
      <c r="P4398" s="311"/>
    </row>
    <row r="4399" spans="15:16">
      <c r="O4399" s="236"/>
      <c r="P4399" s="311"/>
    </row>
    <row r="4400" spans="15:16">
      <c r="O4400" s="236"/>
      <c r="P4400" s="311"/>
    </row>
    <row r="4401" spans="15:16">
      <c r="O4401" s="236"/>
      <c r="P4401" s="311"/>
    </row>
    <row r="4402" spans="15:16">
      <c r="O4402" s="236"/>
      <c r="P4402" s="311"/>
    </row>
    <row r="4403" spans="15:16">
      <c r="O4403" s="236"/>
      <c r="P4403" s="311"/>
    </row>
    <row r="4404" spans="15:16">
      <c r="O4404" s="236"/>
      <c r="P4404" s="311"/>
    </row>
    <row r="4405" spans="15:16">
      <c r="O4405" s="236"/>
      <c r="P4405" s="311"/>
    </row>
    <row r="4406" spans="15:16">
      <c r="O4406" s="236"/>
      <c r="P4406" s="311"/>
    </row>
    <row r="4407" spans="15:16">
      <c r="O4407" s="236"/>
      <c r="P4407" s="311"/>
    </row>
    <row r="4408" spans="15:16">
      <c r="O4408" s="236"/>
      <c r="P4408" s="311"/>
    </row>
    <row r="4409" spans="15:16">
      <c r="O4409" s="236"/>
      <c r="P4409" s="311"/>
    </row>
    <row r="4410" spans="15:16">
      <c r="O4410" s="236"/>
      <c r="P4410" s="311"/>
    </row>
    <row r="4411" spans="15:16">
      <c r="O4411" s="236"/>
      <c r="P4411" s="311"/>
    </row>
    <row r="4412" spans="15:16">
      <c r="O4412" s="236"/>
      <c r="P4412" s="311"/>
    </row>
    <row r="4413" spans="15:16">
      <c r="O4413" s="236"/>
      <c r="P4413" s="311"/>
    </row>
    <row r="4414" spans="15:16">
      <c r="O4414" s="236"/>
      <c r="P4414" s="311"/>
    </row>
    <row r="4415" spans="15:16">
      <c r="O4415" s="236"/>
      <c r="P4415" s="311"/>
    </row>
    <row r="4416" spans="15:16">
      <c r="O4416" s="236"/>
      <c r="P4416" s="311"/>
    </row>
    <row r="4417" spans="15:16">
      <c r="O4417" s="236"/>
      <c r="P4417" s="311"/>
    </row>
    <row r="4418" spans="15:16">
      <c r="O4418" s="236"/>
      <c r="P4418" s="311"/>
    </row>
    <row r="4419" spans="15:16">
      <c r="O4419" s="236"/>
      <c r="P4419" s="311"/>
    </row>
    <row r="4420" spans="15:16">
      <c r="O4420" s="236"/>
      <c r="P4420" s="311"/>
    </row>
    <row r="4421" spans="15:16">
      <c r="O4421" s="236"/>
      <c r="P4421" s="311"/>
    </row>
    <row r="4422" spans="15:16">
      <c r="O4422" s="236"/>
      <c r="P4422" s="311"/>
    </row>
    <row r="4423" spans="15:16">
      <c r="O4423" s="236"/>
      <c r="P4423" s="311"/>
    </row>
    <row r="4424" spans="15:16">
      <c r="O4424" s="236"/>
      <c r="P4424" s="311"/>
    </row>
    <row r="4425" spans="15:16">
      <c r="O4425" s="236"/>
      <c r="P4425" s="311"/>
    </row>
    <row r="4426" spans="15:16">
      <c r="O4426" s="236"/>
      <c r="P4426" s="311"/>
    </row>
    <row r="4427" spans="15:16">
      <c r="O4427" s="236"/>
      <c r="P4427" s="311"/>
    </row>
    <row r="4428" spans="15:16">
      <c r="O4428" s="236"/>
      <c r="P4428" s="311"/>
    </row>
    <row r="4429" spans="15:16">
      <c r="O4429" s="236"/>
      <c r="P4429" s="311"/>
    </row>
    <row r="4430" spans="15:16">
      <c r="O4430" s="236"/>
      <c r="P4430" s="311"/>
    </row>
    <row r="4431" spans="15:16">
      <c r="O4431" s="236"/>
      <c r="P4431" s="311"/>
    </row>
    <row r="4432" spans="15:16">
      <c r="O4432" s="236"/>
      <c r="P4432" s="311"/>
    </row>
    <row r="4433" spans="15:16">
      <c r="O4433" s="236"/>
      <c r="P4433" s="311"/>
    </row>
    <row r="4434" spans="15:16">
      <c r="O4434" s="236"/>
      <c r="P4434" s="311"/>
    </row>
    <row r="4435" spans="15:16">
      <c r="O4435" s="236"/>
      <c r="P4435" s="311"/>
    </row>
    <row r="4436" spans="15:16">
      <c r="O4436" s="236"/>
      <c r="P4436" s="311"/>
    </row>
    <row r="4437" spans="15:16">
      <c r="O4437" s="236"/>
      <c r="P4437" s="311"/>
    </row>
    <row r="4438" spans="15:16">
      <c r="O4438" s="236"/>
      <c r="P4438" s="311"/>
    </row>
    <row r="4439" spans="15:16">
      <c r="O4439" s="236"/>
      <c r="P4439" s="311"/>
    </row>
    <row r="4440" spans="15:16">
      <c r="O4440" s="236"/>
      <c r="P4440" s="311"/>
    </row>
    <row r="4441" spans="15:16">
      <c r="O4441" s="236"/>
      <c r="P4441" s="311"/>
    </row>
    <row r="4442" spans="15:16">
      <c r="O4442" s="236"/>
      <c r="P4442" s="311"/>
    </row>
    <row r="4443" spans="15:16">
      <c r="O4443" s="236"/>
      <c r="P4443" s="311"/>
    </row>
    <row r="4444" spans="15:16">
      <c r="O4444" s="236"/>
      <c r="P4444" s="311"/>
    </row>
    <row r="4445" spans="15:16">
      <c r="O4445" s="236"/>
      <c r="P4445" s="311"/>
    </row>
    <row r="4446" spans="15:16">
      <c r="O4446" s="236"/>
      <c r="P4446" s="311"/>
    </row>
    <row r="4447" spans="15:16">
      <c r="O4447" s="236"/>
      <c r="P4447" s="311"/>
    </row>
    <row r="4448" spans="15:16">
      <c r="O4448" s="236"/>
      <c r="P4448" s="311"/>
    </row>
    <row r="4449" spans="15:16">
      <c r="O4449" s="236"/>
      <c r="P4449" s="311"/>
    </row>
    <row r="4450" spans="15:16">
      <c r="O4450" s="236"/>
      <c r="P4450" s="311"/>
    </row>
    <row r="4451" spans="15:16">
      <c r="O4451" s="236"/>
      <c r="P4451" s="311"/>
    </row>
    <row r="4452" spans="15:16">
      <c r="O4452" s="236"/>
      <c r="P4452" s="311"/>
    </row>
    <row r="4453" spans="15:16">
      <c r="O4453" s="236"/>
      <c r="P4453" s="311"/>
    </row>
    <row r="4454" spans="15:16">
      <c r="O4454" s="236"/>
      <c r="P4454" s="311"/>
    </row>
    <row r="4455" spans="15:16">
      <c r="O4455" s="236"/>
      <c r="P4455" s="311"/>
    </row>
    <row r="4456" spans="15:16">
      <c r="O4456" s="236"/>
      <c r="P4456" s="311"/>
    </row>
    <row r="4457" spans="15:16">
      <c r="O4457" s="236"/>
      <c r="P4457" s="311"/>
    </row>
    <row r="4458" spans="15:16">
      <c r="O4458" s="236"/>
      <c r="P4458" s="311"/>
    </row>
    <row r="4459" spans="15:16">
      <c r="O4459" s="236"/>
      <c r="P4459" s="311"/>
    </row>
    <row r="4460" spans="15:16">
      <c r="O4460" s="236"/>
      <c r="P4460" s="311"/>
    </row>
    <row r="4461" spans="15:16">
      <c r="O4461" s="236"/>
      <c r="P4461" s="311"/>
    </row>
    <row r="4462" spans="15:16">
      <c r="O4462" s="236"/>
      <c r="P4462" s="311"/>
    </row>
    <row r="4463" spans="15:16">
      <c r="O4463" s="236"/>
      <c r="P4463" s="311"/>
    </row>
    <row r="4464" spans="15:16">
      <c r="O4464" s="236"/>
      <c r="P4464" s="311"/>
    </row>
    <row r="4465" spans="15:16">
      <c r="O4465" s="236"/>
      <c r="P4465" s="311"/>
    </row>
    <row r="4466" spans="15:16">
      <c r="O4466" s="236"/>
      <c r="P4466" s="311"/>
    </row>
    <row r="4467" spans="15:16">
      <c r="O4467" s="236"/>
      <c r="P4467" s="311"/>
    </row>
    <row r="4468" spans="15:16">
      <c r="O4468" s="236"/>
      <c r="P4468" s="311"/>
    </row>
    <row r="4469" spans="15:16">
      <c r="O4469" s="236"/>
      <c r="P4469" s="311"/>
    </row>
    <row r="4470" spans="15:16">
      <c r="O4470" s="236"/>
      <c r="P4470" s="311"/>
    </row>
    <row r="4471" spans="15:16">
      <c r="O4471" s="236"/>
      <c r="P4471" s="311"/>
    </row>
    <row r="4472" spans="15:16">
      <c r="O4472" s="236"/>
      <c r="P4472" s="311"/>
    </row>
    <row r="4473" spans="15:16">
      <c r="O4473" s="236"/>
      <c r="P4473" s="311"/>
    </row>
    <row r="4474" spans="15:16">
      <c r="O4474" s="236"/>
      <c r="P4474" s="311"/>
    </row>
    <row r="4475" spans="15:16">
      <c r="O4475" s="236"/>
      <c r="P4475" s="311"/>
    </row>
    <row r="4476" spans="15:16">
      <c r="O4476" s="236"/>
      <c r="P4476" s="311"/>
    </row>
    <row r="4477" spans="15:16">
      <c r="O4477" s="236"/>
      <c r="P4477" s="311"/>
    </row>
    <row r="4478" spans="15:16">
      <c r="O4478" s="236"/>
      <c r="P4478" s="311"/>
    </row>
    <row r="4479" spans="15:16">
      <c r="O4479" s="236"/>
      <c r="P4479" s="311"/>
    </row>
    <row r="4480" spans="15:16">
      <c r="O4480" s="236"/>
      <c r="P4480" s="311"/>
    </row>
    <row r="4481" spans="15:16">
      <c r="O4481" s="236"/>
      <c r="P4481" s="311"/>
    </row>
    <row r="4482" spans="15:16">
      <c r="O4482" s="236"/>
      <c r="P4482" s="311"/>
    </row>
    <row r="4483" spans="15:16">
      <c r="O4483" s="236"/>
      <c r="P4483" s="311"/>
    </row>
    <row r="4484" spans="15:16">
      <c r="O4484" s="236"/>
      <c r="P4484" s="311"/>
    </row>
    <row r="4485" spans="15:16">
      <c r="O4485" s="236"/>
      <c r="P4485" s="311"/>
    </row>
    <row r="4486" spans="15:16">
      <c r="O4486" s="236"/>
      <c r="P4486" s="311"/>
    </row>
    <row r="4487" spans="15:16">
      <c r="O4487" s="236"/>
      <c r="P4487" s="311"/>
    </row>
    <row r="4488" spans="15:16">
      <c r="O4488" s="236"/>
      <c r="P4488" s="311"/>
    </row>
    <row r="4489" spans="15:16">
      <c r="O4489" s="236"/>
      <c r="P4489" s="311"/>
    </row>
    <row r="4490" spans="15:16">
      <c r="O4490" s="236"/>
      <c r="P4490" s="311"/>
    </row>
    <row r="4491" spans="15:16">
      <c r="O4491" s="236"/>
      <c r="P4491" s="311"/>
    </row>
    <row r="4492" spans="15:16">
      <c r="O4492" s="236"/>
      <c r="P4492" s="311"/>
    </row>
    <row r="4493" spans="15:16">
      <c r="O4493" s="236"/>
      <c r="P4493" s="311"/>
    </row>
    <row r="4494" spans="15:16">
      <c r="O4494" s="236"/>
      <c r="P4494" s="311"/>
    </row>
    <row r="4495" spans="15:16">
      <c r="O4495" s="236"/>
      <c r="P4495" s="311"/>
    </row>
    <row r="4496" spans="15:16">
      <c r="O4496" s="236"/>
      <c r="P4496" s="311"/>
    </row>
    <row r="4497" spans="15:16">
      <c r="O4497" s="236"/>
      <c r="P4497" s="311"/>
    </row>
    <row r="4498" spans="15:16">
      <c r="O4498" s="236"/>
      <c r="P4498" s="311"/>
    </row>
    <row r="4499" spans="15:16">
      <c r="O4499" s="236"/>
      <c r="P4499" s="311"/>
    </row>
    <row r="4500" spans="15:16">
      <c r="O4500" s="236"/>
      <c r="P4500" s="311"/>
    </row>
    <row r="4501" spans="15:16">
      <c r="O4501" s="236"/>
      <c r="P4501" s="311"/>
    </row>
    <row r="4502" spans="15:16">
      <c r="O4502" s="236"/>
      <c r="P4502" s="311"/>
    </row>
    <row r="4503" spans="15:16">
      <c r="O4503" s="236"/>
      <c r="P4503" s="311"/>
    </row>
    <row r="4504" spans="15:16">
      <c r="O4504" s="236"/>
      <c r="P4504" s="311"/>
    </row>
    <row r="4505" spans="15:16">
      <c r="O4505" s="236"/>
      <c r="P4505" s="311"/>
    </row>
    <row r="4506" spans="15:16">
      <c r="O4506" s="236"/>
      <c r="P4506" s="311"/>
    </row>
    <row r="4507" spans="15:16">
      <c r="O4507" s="236"/>
      <c r="P4507" s="311"/>
    </row>
    <row r="4508" spans="15:16">
      <c r="O4508" s="236"/>
      <c r="P4508" s="311"/>
    </row>
    <row r="4509" spans="15:16">
      <c r="O4509" s="236"/>
      <c r="P4509" s="311"/>
    </row>
    <row r="4510" spans="15:16">
      <c r="O4510" s="236"/>
      <c r="P4510" s="311"/>
    </row>
    <row r="4511" spans="15:16">
      <c r="O4511" s="236"/>
      <c r="P4511" s="311"/>
    </row>
    <row r="4512" spans="15:16">
      <c r="O4512" s="236"/>
      <c r="P4512" s="311"/>
    </row>
    <row r="4513" spans="15:16">
      <c r="O4513" s="236"/>
      <c r="P4513" s="311"/>
    </row>
    <row r="4514" spans="15:16">
      <c r="O4514" s="236"/>
      <c r="P4514" s="311"/>
    </row>
    <row r="4515" spans="15:16">
      <c r="O4515" s="236"/>
      <c r="P4515" s="311"/>
    </row>
    <row r="4516" spans="15:16">
      <c r="O4516" s="236"/>
      <c r="P4516" s="311"/>
    </row>
    <row r="4517" spans="15:16">
      <c r="O4517" s="236"/>
      <c r="P4517" s="311"/>
    </row>
    <row r="4518" spans="15:16">
      <c r="O4518" s="236"/>
      <c r="P4518" s="311"/>
    </row>
    <row r="4519" spans="15:16">
      <c r="O4519" s="236"/>
      <c r="P4519" s="311"/>
    </row>
    <row r="4520" spans="15:16">
      <c r="O4520" s="236"/>
      <c r="P4520" s="311"/>
    </row>
    <row r="4521" spans="15:16">
      <c r="O4521" s="236"/>
      <c r="P4521" s="311"/>
    </row>
    <row r="4522" spans="15:16">
      <c r="O4522" s="236"/>
      <c r="P4522" s="311"/>
    </row>
    <row r="4523" spans="15:16">
      <c r="O4523" s="236"/>
      <c r="P4523" s="311"/>
    </row>
    <row r="4524" spans="15:16">
      <c r="O4524" s="236"/>
      <c r="P4524" s="311"/>
    </row>
    <row r="4525" spans="15:16">
      <c r="O4525" s="236"/>
      <c r="P4525" s="311"/>
    </row>
    <row r="4526" spans="15:16">
      <c r="O4526" s="236"/>
      <c r="P4526" s="311"/>
    </row>
    <row r="4527" spans="15:16">
      <c r="O4527" s="236"/>
      <c r="P4527" s="311"/>
    </row>
    <row r="4528" spans="15:16">
      <c r="O4528" s="236"/>
      <c r="P4528" s="311"/>
    </row>
    <row r="4529" spans="15:16">
      <c r="O4529" s="236"/>
      <c r="P4529" s="311"/>
    </row>
    <row r="4530" spans="15:16">
      <c r="O4530" s="236"/>
      <c r="P4530" s="311"/>
    </row>
    <row r="4531" spans="15:16">
      <c r="O4531" s="236"/>
      <c r="P4531" s="311"/>
    </row>
    <row r="4532" spans="15:16">
      <c r="O4532" s="236"/>
      <c r="P4532" s="311"/>
    </row>
    <row r="4533" spans="15:16">
      <c r="O4533" s="236"/>
      <c r="P4533" s="311"/>
    </row>
    <row r="4534" spans="15:16">
      <c r="O4534" s="236"/>
      <c r="P4534" s="311"/>
    </row>
    <row r="4535" spans="15:16">
      <c r="O4535" s="236"/>
      <c r="P4535" s="311"/>
    </row>
    <row r="4536" spans="15:16">
      <c r="O4536" s="236"/>
      <c r="P4536" s="311"/>
    </row>
    <row r="4537" spans="15:16">
      <c r="O4537" s="236"/>
      <c r="P4537" s="311"/>
    </row>
    <row r="4538" spans="15:16">
      <c r="O4538" s="236"/>
      <c r="P4538" s="311"/>
    </row>
    <row r="4539" spans="15:16">
      <c r="O4539" s="236"/>
      <c r="P4539" s="311"/>
    </row>
    <row r="4540" spans="15:16">
      <c r="O4540" s="236"/>
      <c r="P4540" s="311"/>
    </row>
    <row r="4541" spans="15:16">
      <c r="O4541" s="236"/>
      <c r="P4541" s="311"/>
    </row>
    <row r="4542" spans="15:16">
      <c r="O4542" s="236"/>
      <c r="P4542" s="311"/>
    </row>
    <row r="4543" spans="15:16">
      <c r="O4543" s="236"/>
      <c r="P4543" s="311"/>
    </row>
    <row r="4544" spans="15:16">
      <c r="O4544" s="236"/>
      <c r="P4544" s="311"/>
    </row>
    <row r="4545" spans="15:16">
      <c r="O4545" s="236"/>
      <c r="P4545" s="311"/>
    </row>
    <row r="4546" spans="15:16">
      <c r="O4546" s="236"/>
      <c r="P4546" s="311"/>
    </row>
    <row r="4547" spans="15:16">
      <c r="O4547" s="236"/>
      <c r="P4547" s="311"/>
    </row>
    <row r="4548" spans="15:16">
      <c r="O4548" s="236"/>
      <c r="P4548" s="311"/>
    </row>
    <row r="4549" spans="15:16">
      <c r="O4549" s="236"/>
      <c r="P4549" s="311"/>
    </row>
    <row r="4550" spans="15:16">
      <c r="O4550" s="236"/>
      <c r="P4550" s="311"/>
    </row>
    <row r="4551" spans="15:16">
      <c r="O4551" s="236"/>
      <c r="P4551" s="311"/>
    </row>
    <row r="4552" spans="15:16">
      <c r="O4552" s="236"/>
      <c r="P4552" s="311"/>
    </row>
    <row r="4553" spans="15:16">
      <c r="O4553" s="236"/>
      <c r="P4553" s="311"/>
    </row>
    <row r="4554" spans="15:16">
      <c r="O4554" s="236"/>
      <c r="P4554" s="311"/>
    </row>
    <row r="4555" spans="15:16">
      <c r="O4555" s="236"/>
      <c r="P4555" s="311"/>
    </row>
    <row r="4556" spans="15:16">
      <c r="O4556" s="236"/>
      <c r="P4556" s="311"/>
    </row>
    <row r="4557" spans="15:16">
      <c r="O4557" s="236"/>
      <c r="P4557" s="311"/>
    </row>
    <row r="4558" spans="15:16">
      <c r="O4558" s="236"/>
      <c r="P4558" s="311"/>
    </row>
    <row r="4559" spans="15:16">
      <c r="O4559" s="236"/>
      <c r="P4559" s="311"/>
    </row>
    <row r="4560" spans="15:16">
      <c r="O4560" s="236"/>
      <c r="P4560" s="311"/>
    </row>
    <row r="4561" spans="15:16">
      <c r="O4561" s="236"/>
      <c r="P4561" s="311"/>
    </row>
    <row r="4562" spans="15:16">
      <c r="O4562" s="236"/>
      <c r="P4562" s="311"/>
    </row>
    <row r="4563" spans="15:16">
      <c r="O4563" s="236"/>
      <c r="P4563" s="311"/>
    </row>
    <row r="4564" spans="15:16">
      <c r="O4564" s="236"/>
      <c r="P4564" s="311"/>
    </row>
    <row r="4565" spans="15:16">
      <c r="O4565" s="236"/>
      <c r="P4565" s="311"/>
    </row>
    <row r="4566" spans="15:16">
      <c r="O4566" s="236"/>
      <c r="P4566" s="311"/>
    </row>
    <row r="4567" spans="15:16">
      <c r="O4567" s="236"/>
      <c r="P4567" s="311"/>
    </row>
    <row r="4568" spans="15:16">
      <c r="O4568" s="236"/>
      <c r="P4568" s="311"/>
    </row>
    <row r="4569" spans="15:16">
      <c r="O4569" s="236"/>
      <c r="P4569" s="311"/>
    </row>
    <row r="4570" spans="15:16">
      <c r="O4570" s="236"/>
      <c r="P4570" s="311"/>
    </row>
    <row r="4571" spans="15:16">
      <c r="O4571" s="236"/>
      <c r="P4571" s="311"/>
    </row>
    <row r="4572" spans="15:16">
      <c r="O4572" s="236"/>
      <c r="P4572" s="311"/>
    </row>
    <row r="4573" spans="15:16">
      <c r="O4573" s="236"/>
      <c r="P4573" s="311"/>
    </row>
    <row r="4574" spans="15:16">
      <c r="O4574" s="236"/>
      <c r="P4574" s="311"/>
    </row>
    <row r="4575" spans="15:16">
      <c r="O4575" s="236"/>
      <c r="P4575" s="311"/>
    </row>
    <row r="4576" spans="15:16">
      <c r="O4576" s="236"/>
      <c r="P4576" s="311"/>
    </row>
    <row r="4577" spans="15:16">
      <c r="O4577" s="236"/>
      <c r="P4577" s="311"/>
    </row>
    <row r="4578" spans="15:16">
      <c r="O4578" s="236"/>
      <c r="P4578" s="311"/>
    </row>
    <row r="4579" spans="15:16">
      <c r="O4579" s="236"/>
      <c r="P4579" s="311"/>
    </row>
    <row r="4580" spans="15:16">
      <c r="O4580" s="236"/>
      <c r="P4580" s="311"/>
    </row>
    <row r="4581" spans="15:16">
      <c r="O4581" s="236"/>
      <c r="P4581" s="311"/>
    </row>
    <row r="4582" spans="15:16">
      <c r="O4582" s="236"/>
      <c r="P4582" s="311"/>
    </row>
    <row r="4583" spans="15:16">
      <c r="O4583" s="236"/>
      <c r="P4583" s="311"/>
    </row>
    <row r="4584" spans="15:16">
      <c r="O4584" s="236"/>
      <c r="P4584" s="311"/>
    </row>
    <row r="4585" spans="15:16">
      <c r="O4585" s="236"/>
      <c r="P4585" s="311"/>
    </row>
    <row r="4586" spans="15:16">
      <c r="O4586" s="236"/>
      <c r="P4586" s="311"/>
    </row>
    <row r="4587" spans="15:16">
      <c r="O4587" s="236"/>
      <c r="P4587" s="311"/>
    </row>
    <row r="4588" spans="15:16">
      <c r="O4588" s="236"/>
      <c r="P4588" s="311"/>
    </row>
    <row r="4589" spans="15:16">
      <c r="O4589" s="236"/>
      <c r="P4589" s="311"/>
    </row>
    <row r="4590" spans="15:16">
      <c r="O4590" s="236"/>
      <c r="P4590" s="311"/>
    </row>
    <row r="4591" spans="15:16">
      <c r="O4591" s="236"/>
      <c r="P4591" s="311"/>
    </row>
    <row r="4592" spans="15:16">
      <c r="O4592" s="236"/>
      <c r="P4592" s="311"/>
    </row>
    <row r="4593" spans="15:16">
      <c r="O4593" s="236"/>
      <c r="P4593" s="311"/>
    </row>
    <row r="4594" spans="15:16">
      <c r="O4594" s="236"/>
      <c r="P4594" s="311"/>
    </row>
    <row r="4595" spans="15:16">
      <c r="O4595" s="236"/>
      <c r="P4595" s="311"/>
    </row>
    <row r="4596" spans="15:16">
      <c r="O4596" s="236"/>
      <c r="P4596" s="311"/>
    </row>
    <row r="4597" spans="15:16">
      <c r="O4597" s="236"/>
      <c r="P4597" s="311"/>
    </row>
    <row r="4598" spans="15:16">
      <c r="O4598" s="236"/>
      <c r="P4598" s="311"/>
    </row>
    <row r="4599" spans="15:16">
      <c r="O4599" s="236"/>
      <c r="P4599" s="311"/>
    </row>
    <row r="4600" spans="15:16">
      <c r="O4600" s="236"/>
      <c r="P4600" s="311"/>
    </row>
    <row r="4601" spans="15:16">
      <c r="O4601" s="236"/>
      <c r="P4601" s="311"/>
    </row>
    <row r="4602" spans="15:16">
      <c r="O4602" s="236"/>
      <c r="P4602" s="311"/>
    </row>
    <row r="4603" spans="15:16">
      <c r="O4603" s="236"/>
      <c r="P4603" s="311"/>
    </row>
    <row r="4604" spans="15:16">
      <c r="O4604" s="236"/>
      <c r="P4604" s="311"/>
    </row>
    <row r="4605" spans="15:16">
      <c r="O4605" s="236"/>
      <c r="P4605" s="311"/>
    </row>
    <row r="4606" spans="15:16">
      <c r="O4606" s="236"/>
      <c r="P4606" s="311"/>
    </row>
    <row r="4607" spans="15:16">
      <c r="O4607" s="236"/>
      <c r="P4607" s="311"/>
    </row>
    <row r="4608" spans="15:16">
      <c r="O4608" s="236"/>
      <c r="P4608" s="311"/>
    </row>
    <row r="4609" spans="15:16">
      <c r="O4609" s="236"/>
      <c r="P4609" s="311"/>
    </row>
    <row r="4610" spans="15:16">
      <c r="O4610" s="236"/>
      <c r="P4610" s="311"/>
    </row>
    <row r="4611" spans="15:16">
      <c r="O4611" s="236"/>
      <c r="P4611" s="311"/>
    </row>
    <row r="4612" spans="15:16">
      <c r="O4612" s="236"/>
      <c r="P4612" s="311"/>
    </row>
    <row r="4613" spans="15:16">
      <c r="O4613" s="236"/>
      <c r="P4613" s="311"/>
    </row>
    <row r="4614" spans="15:16">
      <c r="O4614" s="236"/>
      <c r="P4614" s="311"/>
    </row>
    <row r="4615" spans="15:16">
      <c r="O4615" s="236"/>
      <c r="P4615" s="311"/>
    </row>
    <row r="4616" spans="15:16">
      <c r="O4616" s="236"/>
      <c r="P4616" s="311"/>
    </row>
    <row r="4617" spans="15:16">
      <c r="O4617" s="236"/>
      <c r="P4617" s="311"/>
    </row>
    <row r="4618" spans="15:16">
      <c r="O4618" s="236"/>
      <c r="P4618" s="311"/>
    </row>
    <row r="4619" spans="15:16">
      <c r="O4619" s="236"/>
      <c r="P4619" s="311"/>
    </row>
    <row r="4620" spans="15:16">
      <c r="O4620" s="236"/>
      <c r="P4620" s="311"/>
    </row>
    <row r="4621" spans="15:16">
      <c r="O4621" s="236"/>
      <c r="P4621" s="311"/>
    </row>
    <row r="4622" spans="15:16">
      <c r="O4622" s="236"/>
      <c r="P4622" s="311"/>
    </row>
    <row r="4623" spans="15:16">
      <c r="O4623" s="236"/>
      <c r="P4623" s="311"/>
    </row>
    <row r="4624" spans="15:16">
      <c r="O4624" s="236"/>
      <c r="P4624" s="311"/>
    </row>
    <row r="4625" spans="15:16">
      <c r="O4625" s="236"/>
      <c r="P4625" s="311"/>
    </row>
    <row r="4626" spans="15:16">
      <c r="O4626" s="236"/>
      <c r="P4626" s="311"/>
    </row>
    <row r="4627" spans="15:16">
      <c r="O4627" s="236"/>
      <c r="P4627" s="311"/>
    </row>
    <row r="4628" spans="15:16">
      <c r="O4628" s="236"/>
      <c r="P4628" s="311"/>
    </row>
    <row r="4629" spans="15:16">
      <c r="O4629" s="236"/>
      <c r="P4629" s="311"/>
    </row>
    <row r="4630" spans="15:16">
      <c r="O4630" s="236"/>
      <c r="P4630" s="311"/>
    </row>
    <row r="4631" spans="15:16">
      <c r="O4631" s="236"/>
      <c r="P4631" s="311"/>
    </row>
    <row r="4632" spans="15:16">
      <c r="O4632" s="236"/>
      <c r="P4632" s="311"/>
    </row>
    <row r="4633" spans="15:16">
      <c r="O4633" s="236"/>
      <c r="P4633" s="311"/>
    </row>
    <row r="4634" spans="15:16">
      <c r="O4634" s="236"/>
      <c r="P4634" s="311"/>
    </row>
    <row r="4635" spans="15:16">
      <c r="O4635" s="236"/>
      <c r="P4635" s="311"/>
    </row>
    <row r="4636" spans="15:16">
      <c r="O4636" s="236"/>
      <c r="P4636" s="311"/>
    </row>
    <row r="4637" spans="15:16">
      <c r="O4637" s="236"/>
      <c r="P4637" s="311"/>
    </row>
    <row r="4638" spans="15:16">
      <c r="O4638" s="236"/>
      <c r="P4638" s="311"/>
    </row>
    <row r="4639" spans="15:16">
      <c r="O4639" s="236"/>
      <c r="P4639" s="311"/>
    </row>
    <row r="4640" spans="15:16">
      <c r="O4640" s="236"/>
      <c r="P4640" s="311"/>
    </row>
    <row r="4641" spans="15:16">
      <c r="O4641" s="236"/>
      <c r="P4641" s="311"/>
    </row>
    <row r="4642" spans="15:16">
      <c r="O4642" s="236"/>
      <c r="P4642" s="311"/>
    </row>
    <row r="4643" spans="15:16">
      <c r="O4643" s="236"/>
      <c r="P4643" s="311"/>
    </row>
    <row r="4644" spans="15:16">
      <c r="O4644" s="236"/>
      <c r="P4644" s="311"/>
    </row>
    <row r="4645" spans="15:16">
      <c r="O4645" s="236"/>
      <c r="P4645" s="311"/>
    </row>
    <row r="4646" spans="15:16">
      <c r="O4646" s="236"/>
      <c r="P4646" s="311"/>
    </row>
    <row r="4647" spans="15:16">
      <c r="O4647" s="236"/>
      <c r="P4647" s="311"/>
    </row>
    <row r="4648" spans="15:16">
      <c r="O4648" s="236"/>
      <c r="P4648" s="311"/>
    </row>
    <row r="4649" spans="15:16">
      <c r="O4649" s="236"/>
      <c r="P4649" s="311"/>
    </row>
    <row r="4650" spans="15:16">
      <c r="O4650" s="236"/>
      <c r="P4650" s="311"/>
    </row>
    <row r="4651" spans="15:16">
      <c r="O4651" s="236"/>
      <c r="P4651" s="311"/>
    </row>
    <row r="4652" spans="15:16">
      <c r="O4652" s="236"/>
      <c r="P4652" s="311"/>
    </row>
    <row r="4653" spans="15:16">
      <c r="O4653" s="236"/>
      <c r="P4653" s="311"/>
    </row>
    <row r="4654" spans="15:16">
      <c r="O4654" s="236"/>
      <c r="P4654" s="311"/>
    </row>
    <row r="4655" spans="15:16">
      <c r="O4655" s="236"/>
      <c r="P4655" s="311"/>
    </row>
    <row r="4656" spans="15:16">
      <c r="O4656" s="236"/>
      <c r="P4656" s="311"/>
    </row>
    <row r="4657" spans="15:16">
      <c r="O4657" s="236"/>
      <c r="P4657" s="311"/>
    </row>
    <row r="4658" spans="15:16">
      <c r="O4658" s="236"/>
      <c r="P4658" s="311"/>
    </row>
    <row r="4659" spans="15:16">
      <c r="O4659" s="236"/>
      <c r="P4659" s="311"/>
    </row>
    <row r="4660" spans="15:16">
      <c r="O4660" s="236"/>
      <c r="P4660" s="311"/>
    </row>
    <row r="4661" spans="15:16">
      <c r="O4661" s="236"/>
      <c r="P4661" s="311"/>
    </row>
    <row r="4662" spans="15:16">
      <c r="O4662" s="236"/>
      <c r="P4662" s="311"/>
    </row>
    <row r="4663" spans="15:16">
      <c r="O4663" s="236"/>
      <c r="P4663" s="311"/>
    </row>
    <row r="4664" spans="15:16">
      <c r="O4664" s="236"/>
      <c r="P4664" s="311"/>
    </row>
    <row r="4665" spans="15:16">
      <c r="O4665" s="236"/>
      <c r="P4665" s="311"/>
    </row>
    <row r="4666" spans="15:16">
      <c r="O4666" s="236"/>
      <c r="P4666" s="311"/>
    </row>
    <row r="4667" spans="15:16">
      <c r="O4667" s="236"/>
      <c r="P4667" s="311"/>
    </row>
    <row r="4668" spans="15:16">
      <c r="O4668" s="236"/>
      <c r="P4668" s="311"/>
    </row>
    <row r="4669" spans="15:16">
      <c r="O4669" s="236"/>
      <c r="P4669" s="311"/>
    </row>
    <row r="4670" spans="15:16">
      <c r="O4670" s="236"/>
      <c r="P4670" s="311"/>
    </row>
    <row r="4671" spans="15:16">
      <c r="O4671" s="236"/>
      <c r="P4671" s="311"/>
    </row>
    <row r="4672" spans="15:16">
      <c r="O4672" s="236"/>
      <c r="P4672" s="311"/>
    </row>
    <row r="4673" spans="15:16">
      <c r="O4673" s="236"/>
      <c r="P4673" s="311"/>
    </row>
    <row r="4674" spans="15:16">
      <c r="O4674" s="236"/>
      <c r="P4674" s="311"/>
    </row>
    <row r="4675" spans="15:16">
      <c r="O4675" s="236"/>
      <c r="P4675" s="311"/>
    </row>
    <row r="4676" spans="15:16">
      <c r="O4676" s="236"/>
      <c r="P4676" s="311"/>
    </row>
    <row r="4677" spans="15:16">
      <c r="O4677" s="236"/>
      <c r="P4677" s="311"/>
    </row>
    <row r="4678" spans="15:16">
      <c r="O4678" s="236"/>
      <c r="P4678" s="311"/>
    </row>
    <row r="4679" spans="15:16">
      <c r="O4679" s="236"/>
      <c r="P4679" s="311"/>
    </row>
    <row r="4680" spans="15:16">
      <c r="O4680" s="236"/>
      <c r="P4680" s="311"/>
    </row>
    <row r="4681" spans="15:16">
      <c r="O4681" s="236"/>
      <c r="P4681" s="311"/>
    </row>
    <row r="4682" spans="15:16">
      <c r="O4682" s="236"/>
      <c r="P4682" s="311"/>
    </row>
    <row r="4683" spans="15:16">
      <c r="O4683" s="236"/>
      <c r="P4683" s="311"/>
    </row>
    <row r="4684" spans="15:16">
      <c r="O4684" s="236"/>
      <c r="P4684" s="311"/>
    </row>
    <row r="4685" spans="15:16">
      <c r="O4685" s="236"/>
      <c r="P4685" s="311"/>
    </row>
    <row r="4686" spans="15:16">
      <c r="O4686" s="236"/>
      <c r="P4686" s="311"/>
    </row>
    <row r="4687" spans="15:16">
      <c r="O4687" s="236"/>
      <c r="P4687" s="311"/>
    </row>
    <row r="4688" spans="15:16">
      <c r="O4688" s="236"/>
      <c r="P4688" s="311"/>
    </row>
    <row r="4689" spans="15:16">
      <c r="O4689" s="236"/>
      <c r="P4689" s="311"/>
    </row>
    <row r="4690" spans="15:16">
      <c r="O4690" s="236"/>
      <c r="P4690" s="311"/>
    </row>
    <row r="4691" spans="15:16">
      <c r="O4691" s="236"/>
      <c r="P4691" s="311"/>
    </row>
    <row r="4692" spans="15:16">
      <c r="O4692" s="236"/>
      <c r="P4692" s="311"/>
    </row>
    <row r="4693" spans="15:16">
      <c r="O4693" s="236"/>
      <c r="P4693" s="311"/>
    </row>
    <row r="4694" spans="15:16">
      <c r="O4694" s="236"/>
      <c r="P4694" s="311"/>
    </row>
    <row r="4695" spans="15:16">
      <c r="O4695" s="236"/>
      <c r="P4695" s="311"/>
    </row>
    <row r="4696" spans="15:16">
      <c r="O4696" s="236"/>
      <c r="P4696" s="311"/>
    </row>
    <row r="4697" spans="15:16">
      <c r="O4697" s="236"/>
      <c r="P4697" s="311"/>
    </row>
    <row r="4698" spans="15:16">
      <c r="O4698" s="236"/>
      <c r="P4698" s="311"/>
    </row>
    <row r="4699" spans="15:16">
      <c r="O4699" s="236"/>
      <c r="P4699" s="311"/>
    </row>
    <row r="4700" spans="15:16">
      <c r="O4700" s="236"/>
      <c r="P4700" s="311"/>
    </row>
    <row r="4701" spans="15:16">
      <c r="O4701" s="236"/>
      <c r="P4701" s="311"/>
    </row>
    <row r="4702" spans="15:16">
      <c r="O4702" s="236"/>
      <c r="P4702" s="311"/>
    </row>
    <row r="4703" spans="15:16">
      <c r="O4703" s="236"/>
      <c r="P4703" s="311"/>
    </row>
    <row r="4704" spans="15:16">
      <c r="O4704" s="236"/>
      <c r="P4704" s="311"/>
    </row>
    <row r="4705" spans="15:16">
      <c r="O4705" s="236"/>
      <c r="P4705" s="311"/>
    </row>
    <row r="4706" spans="15:16">
      <c r="O4706" s="236"/>
      <c r="P4706" s="311"/>
    </row>
    <row r="4707" spans="15:16">
      <c r="O4707" s="236"/>
      <c r="P4707" s="311"/>
    </row>
    <row r="4708" spans="15:16">
      <c r="O4708" s="236"/>
      <c r="P4708" s="311"/>
    </row>
    <row r="4709" spans="15:16">
      <c r="O4709" s="236"/>
      <c r="P4709" s="311"/>
    </row>
    <row r="4710" spans="15:16">
      <c r="O4710" s="236"/>
      <c r="P4710" s="311"/>
    </row>
    <row r="4711" spans="15:16">
      <c r="O4711" s="236"/>
      <c r="P4711" s="311"/>
    </row>
    <row r="4712" spans="15:16">
      <c r="O4712" s="236"/>
      <c r="P4712" s="311"/>
    </row>
    <row r="4713" spans="15:16">
      <c r="O4713" s="236"/>
      <c r="P4713" s="311"/>
    </row>
    <row r="4714" spans="15:16">
      <c r="O4714" s="236"/>
      <c r="P4714" s="311"/>
    </row>
    <row r="4715" spans="15:16">
      <c r="O4715" s="236"/>
      <c r="P4715" s="311"/>
    </row>
    <row r="4716" spans="15:16">
      <c r="O4716" s="236"/>
      <c r="P4716" s="311"/>
    </row>
    <row r="4717" spans="15:16">
      <c r="O4717" s="236"/>
      <c r="P4717" s="311"/>
    </row>
    <row r="4718" spans="15:16">
      <c r="O4718" s="236"/>
      <c r="P4718" s="311"/>
    </row>
    <row r="4719" spans="15:16">
      <c r="O4719" s="236"/>
      <c r="P4719" s="311"/>
    </row>
    <row r="4720" spans="15:16">
      <c r="O4720" s="236"/>
      <c r="P4720" s="311"/>
    </row>
    <row r="4721" spans="15:16">
      <c r="O4721" s="236"/>
      <c r="P4721" s="311"/>
    </row>
    <row r="4722" spans="15:16">
      <c r="O4722" s="236"/>
      <c r="P4722" s="311"/>
    </row>
    <row r="4723" spans="15:16">
      <c r="O4723" s="236"/>
      <c r="P4723" s="311"/>
    </row>
    <row r="4724" spans="15:16">
      <c r="O4724" s="236"/>
      <c r="P4724" s="311"/>
    </row>
    <row r="4725" spans="15:16">
      <c r="O4725" s="236"/>
      <c r="P4725" s="311"/>
    </row>
    <row r="4726" spans="15:16">
      <c r="O4726" s="236"/>
      <c r="P4726" s="311"/>
    </row>
    <row r="4727" spans="15:16">
      <c r="O4727" s="236"/>
      <c r="P4727" s="311"/>
    </row>
    <row r="4728" spans="15:16">
      <c r="O4728" s="236"/>
      <c r="P4728" s="311"/>
    </row>
    <row r="4729" spans="15:16">
      <c r="O4729" s="236"/>
      <c r="P4729" s="311"/>
    </row>
    <row r="4730" spans="15:16">
      <c r="O4730" s="236"/>
      <c r="P4730" s="311"/>
    </row>
    <row r="4731" spans="15:16">
      <c r="O4731" s="236"/>
      <c r="P4731" s="311"/>
    </row>
    <row r="4732" spans="15:16">
      <c r="O4732" s="236"/>
      <c r="P4732" s="311"/>
    </row>
    <row r="4733" spans="15:16">
      <c r="O4733" s="236"/>
      <c r="P4733" s="311"/>
    </row>
    <row r="4734" spans="15:16">
      <c r="O4734" s="236"/>
      <c r="P4734" s="311"/>
    </row>
    <row r="4735" spans="15:16">
      <c r="O4735" s="236"/>
      <c r="P4735" s="311"/>
    </row>
    <row r="4736" spans="15:16">
      <c r="O4736" s="236"/>
      <c r="P4736" s="311"/>
    </row>
    <row r="4737" spans="15:16">
      <c r="O4737" s="236"/>
      <c r="P4737" s="311"/>
    </row>
    <row r="4738" spans="15:16">
      <c r="O4738" s="236"/>
      <c r="P4738" s="311"/>
    </row>
    <row r="4739" spans="15:16">
      <c r="O4739" s="236"/>
      <c r="P4739" s="311"/>
    </row>
    <row r="4740" spans="15:16">
      <c r="O4740" s="236"/>
      <c r="P4740" s="311"/>
    </row>
    <row r="4741" spans="15:16">
      <c r="O4741" s="236"/>
      <c r="P4741" s="311"/>
    </row>
    <row r="4742" spans="15:16">
      <c r="O4742" s="236"/>
      <c r="P4742" s="311"/>
    </row>
    <row r="4743" spans="15:16">
      <c r="O4743" s="236"/>
      <c r="P4743" s="311"/>
    </row>
    <row r="4744" spans="15:16">
      <c r="O4744" s="236"/>
      <c r="P4744" s="311"/>
    </row>
    <row r="4745" spans="15:16">
      <c r="O4745" s="236"/>
      <c r="P4745" s="311"/>
    </row>
    <row r="4746" spans="15:16">
      <c r="O4746" s="236"/>
      <c r="P4746" s="311"/>
    </row>
    <row r="4747" spans="15:16">
      <c r="O4747" s="236"/>
      <c r="P4747" s="311"/>
    </row>
    <row r="4748" spans="15:16">
      <c r="O4748" s="236"/>
      <c r="P4748" s="311"/>
    </row>
    <row r="4749" spans="15:16">
      <c r="O4749" s="236"/>
      <c r="P4749" s="311"/>
    </row>
    <row r="4750" spans="15:16">
      <c r="O4750" s="236"/>
      <c r="P4750" s="311"/>
    </row>
    <row r="4751" spans="15:16">
      <c r="O4751" s="236"/>
      <c r="P4751" s="311"/>
    </row>
    <row r="4752" spans="15:16">
      <c r="O4752" s="236"/>
      <c r="P4752" s="311"/>
    </row>
    <row r="4753" spans="15:16">
      <c r="O4753" s="236"/>
      <c r="P4753" s="311"/>
    </row>
    <row r="4754" spans="15:16">
      <c r="O4754" s="236"/>
      <c r="P4754" s="311"/>
    </row>
    <row r="4755" spans="15:16">
      <c r="O4755" s="236"/>
      <c r="P4755" s="311"/>
    </row>
    <row r="4756" spans="15:16">
      <c r="O4756" s="236"/>
      <c r="P4756" s="311"/>
    </row>
    <row r="4757" spans="15:16">
      <c r="O4757" s="236"/>
      <c r="P4757" s="311"/>
    </row>
    <row r="4758" spans="15:16">
      <c r="O4758" s="236"/>
      <c r="P4758" s="311"/>
    </row>
    <row r="4759" spans="15:16">
      <c r="O4759" s="236"/>
      <c r="P4759" s="311"/>
    </row>
    <row r="4760" spans="15:16">
      <c r="O4760" s="236"/>
      <c r="P4760" s="311"/>
    </row>
    <row r="4761" spans="15:16">
      <c r="O4761" s="236"/>
      <c r="P4761" s="311"/>
    </row>
    <row r="4762" spans="15:16">
      <c r="O4762" s="236"/>
      <c r="P4762" s="311"/>
    </row>
    <row r="4763" spans="15:16">
      <c r="O4763" s="236"/>
      <c r="P4763" s="311"/>
    </row>
    <row r="4764" spans="15:16">
      <c r="O4764" s="236"/>
      <c r="P4764" s="311"/>
    </row>
    <row r="4765" spans="15:16">
      <c r="O4765" s="236"/>
      <c r="P4765" s="311"/>
    </row>
    <row r="4766" spans="15:16">
      <c r="O4766" s="236"/>
      <c r="P4766" s="311"/>
    </row>
    <row r="4767" spans="15:16">
      <c r="O4767" s="236"/>
      <c r="P4767" s="311"/>
    </row>
    <row r="4768" spans="15:16">
      <c r="O4768" s="236"/>
      <c r="P4768" s="311"/>
    </row>
    <row r="4769" spans="15:16">
      <c r="O4769" s="236"/>
      <c r="P4769" s="311"/>
    </row>
    <row r="4770" spans="15:16">
      <c r="O4770" s="236"/>
      <c r="P4770" s="311"/>
    </row>
    <row r="4771" spans="15:16">
      <c r="O4771" s="236"/>
      <c r="P4771" s="311"/>
    </row>
    <row r="4772" spans="15:16">
      <c r="O4772" s="236"/>
      <c r="P4772" s="311"/>
    </row>
    <row r="4773" spans="15:16">
      <c r="O4773" s="236"/>
      <c r="P4773" s="311"/>
    </row>
    <row r="4774" spans="15:16">
      <c r="O4774" s="236"/>
      <c r="P4774" s="311"/>
    </row>
    <row r="4775" spans="15:16">
      <c r="O4775" s="236"/>
      <c r="P4775" s="311"/>
    </row>
    <row r="4776" spans="15:16">
      <c r="O4776" s="236"/>
      <c r="P4776" s="311"/>
    </row>
    <row r="4777" spans="15:16">
      <c r="O4777" s="236"/>
      <c r="P4777" s="311"/>
    </row>
    <row r="4778" spans="15:16">
      <c r="O4778" s="236"/>
      <c r="P4778" s="311"/>
    </row>
    <row r="4779" spans="15:16">
      <c r="O4779" s="236"/>
      <c r="P4779" s="311"/>
    </row>
    <row r="4780" spans="15:16">
      <c r="O4780" s="236"/>
      <c r="P4780" s="311"/>
    </row>
    <row r="4781" spans="15:16">
      <c r="O4781" s="236"/>
      <c r="P4781" s="311"/>
    </row>
    <row r="4782" spans="15:16">
      <c r="O4782" s="236"/>
      <c r="P4782" s="311"/>
    </row>
    <row r="4783" spans="15:16">
      <c r="O4783" s="236"/>
      <c r="P4783" s="311"/>
    </row>
    <row r="4784" spans="15:16">
      <c r="O4784" s="236"/>
      <c r="P4784" s="311"/>
    </row>
    <row r="4785" spans="15:16">
      <c r="O4785" s="236"/>
      <c r="P4785" s="311"/>
    </row>
    <row r="4786" spans="15:16">
      <c r="O4786" s="236"/>
      <c r="P4786" s="311"/>
    </row>
    <row r="4787" spans="15:16">
      <c r="O4787" s="236"/>
      <c r="P4787" s="311"/>
    </row>
    <row r="4788" spans="15:16">
      <c r="O4788" s="236"/>
      <c r="P4788" s="311"/>
    </row>
    <row r="4789" spans="15:16">
      <c r="O4789" s="236"/>
      <c r="P4789" s="311"/>
    </row>
    <row r="4790" spans="15:16">
      <c r="O4790" s="236"/>
      <c r="P4790" s="311"/>
    </row>
    <row r="4791" spans="15:16">
      <c r="O4791" s="236"/>
      <c r="P4791" s="311"/>
    </row>
    <row r="4792" spans="15:16">
      <c r="O4792" s="236"/>
      <c r="P4792" s="311"/>
    </row>
    <row r="4793" spans="15:16">
      <c r="O4793" s="236"/>
      <c r="P4793" s="311"/>
    </row>
    <row r="4794" spans="15:16">
      <c r="O4794" s="236"/>
      <c r="P4794" s="311"/>
    </row>
    <row r="4795" spans="15:16">
      <c r="O4795" s="236"/>
      <c r="P4795" s="311"/>
    </row>
    <row r="4796" spans="15:16">
      <c r="O4796" s="236"/>
      <c r="P4796" s="311"/>
    </row>
    <row r="4797" spans="15:16">
      <c r="O4797" s="236"/>
      <c r="P4797" s="311"/>
    </row>
    <row r="4798" spans="15:16">
      <c r="O4798" s="236"/>
      <c r="P4798" s="311"/>
    </row>
    <row r="4799" spans="15:16">
      <c r="O4799" s="236"/>
      <c r="P4799" s="311"/>
    </row>
    <row r="4800" spans="15:16">
      <c r="O4800" s="236"/>
      <c r="P4800" s="311"/>
    </row>
    <row r="4801" spans="15:16">
      <c r="O4801" s="236"/>
      <c r="P4801" s="311"/>
    </row>
    <row r="4802" spans="15:16">
      <c r="O4802" s="236"/>
      <c r="P4802" s="311"/>
    </row>
    <row r="4803" spans="15:16">
      <c r="O4803" s="236"/>
      <c r="P4803" s="311"/>
    </row>
    <row r="4804" spans="15:16">
      <c r="O4804" s="236"/>
      <c r="P4804" s="311"/>
    </row>
    <row r="4805" spans="15:16">
      <c r="O4805" s="236"/>
      <c r="P4805" s="311"/>
    </row>
    <row r="4806" spans="15:16">
      <c r="O4806" s="236"/>
      <c r="P4806" s="311"/>
    </row>
    <row r="4807" spans="15:16">
      <c r="O4807" s="236"/>
      <c r="P4807" s="311"/>
    </row>
    <row r="4808" spans="15:16">
      <c r="O4808" s="236"/>
      <c r="P4808" s="311"/>
    </row>
    <row r="4809" spans="15:16">
      <c r="O4809" s="236"/>
      <c r="P4809" s="311"/>
    </row>
    <row r="4810" spans="15:16">
      <c r="O4810" s="236"/>
      <c r="P4810" s="311"/>
    </row>
    <row r="4811" spans="15:16">
      <c r="O4811" s="236"/>
      <c r="P4811" s="311"/>
    </row>
    <row r="4812" spans="15:16">
      <c r="O4812" s="236"/>
      <c r="P4812" s="311"/>
    </row>
    <row r="4813" spans="15:16">
      <c r="O4813" s="236"/>
      <c r="P4813" s="311"/>
    </row>
    <row r="4814" spans="15:16">
      <c r="O4814" s="236"/>
      <c r="P4814" s="311"/>
    </row>
    <row r="4815" spans="15:16">
      <c r="O4815" s="236"/>
      <c r="P4815" s="311"/>
    </row>
    <row r="4816" spans="15:16">
      <c r="O4816" s="236"/>
      <c r="P4816" s="311"/>
    </row>
    <row r="4817" spans="15:16">
      <c r="O4817" s="236"/>
      <c r="P4817" s="311"/>
    </row>
    <row r="4818" spans="15:16">
      <c r="O4818" s="236"/>
      <c r="P4818" s="311"/>
    </row>
    <row r="4819" spans="15:16">
      <c r="O4819" s="236"/>
      <c r="P4819" s="311"/>
    </row>
    <row r="4820" spans="15:16">
      <c r="O4820" s="236"/>
      <c r="P4820" s="311"/>
    </row>
    <row r="4821" spans="15:16">
      <c r="O4821" s="236"/>
      <c r="P4821" s="311"/>
    </row>
    <row r="4822" spans="15:16">
      <c r="O4822" s="236"/>
      <c r="P4822" s="311"/>
    </row>
    <row r="4823" spans="15:16">
      <c r="O4823" s="236"/>
      <c r="P4823" s="311"/>
    </row>
    <row r="4824" spans="15:16">
      <c r="O4824" s="236"/>
      <c r="P4824" s="311"/>
    </row>
    <row r="4825" spans="15:16">
      <c r="O4825" s="236"/>
      <c r="P4825" s="311"/>
    </row>
    <row r="4826" spans="15:16">
      <c r="O4826" s="236"/>
      <c r="P4826" s="311"/>
    </row>
    <row r="4827" spans="15:16">
      <c r="O4827" s="236"/>
      <c r="P4827" s="311"/>
    </row>
    <row r="4828" spans="15:16">
      <c r="O4828" s="236"/>
      <c r="P4828" s="311"/>
    </row>
    <row r="4829" spans="15:16">
      <c r="O4829" s="236"/>
      <c r="P4829" s="311"/>
    </row>
    <row r="4830" spans="15:16">
      <c r="O4830" s="236"/>
      <c r="P4830" s="311"/>
    </row>
    <row r="4831" spans="15:16">
      <c r="O4831" s="236"/>
      <c r="P4831" s="311"/>
    </row>
    <row r="4832" spans="15:16">
      <c r="O4832" s="236"/>
      <c r="P4832" s="311"/>
    </row>
    <row r="4833" spans="15:16">
      <c r="O4833" s="236"/>
      <c r="P4833" s="311"/>
    </row>
    <row r="4834" spans="15:16">
      <c r="O4834" s="236"/>
      <c r="P4834" s="311"/>
    </row>
    <row r="4835" spans="15:16">
      <c r="O4835" s="236"/>
      <c r="P4835" s="311"/>
    </row>
    <row r="4836" spans="15:16">
      <c r="O4836" s="236"/>
      <c r="P4836" s="311"/>
    </row>
    <row r="4837" spans="15:16">
      <c r="O4837" s="236"/>
      <c r="P4837" s="311"/>
    </row>
    <row r="4838" spans="15:16">
      <c r="O4838" s="236"/>
      <c r="P4838" s="311"/>
    </row>
    <row r="4839" spans="15:16">
      <c r="O4839" s="236"/>
      <c r="P4839" s="311"/>
    </row>
    <row r="4840" spans="15:16">
      <c r="O4840" s="236"/>
      <c r="P4840" s="311"/>
    </row>
    <row r="4841" spans="15:16">
      <c r="O4841" s="236"/>
      <c r="P4841" s="311"/>
    </row>
    <row r="4842" spans="15:16">
      <c r="O4842" s="236"/>
      <c r="P4842" s="311"/>
    </row>
    <row r="4843" spans="15:16">
      <c r="O4843" s="236"/>
      <c r="P4843" s="311"/>
    </row>
    <row r="4844" spans="15:16">
      <c r="O4844" s="236"/>
      <c r="P4844" s="311"/>
    </row>
    <row r="4845" spans="15:16">
      <c r="O4845" s="236"/>
      <c r="P4845" s="311"/>
    </row>
    <row r="4846" spans="15:16">
      <c r="O4846" s="236"/>
      <c r="P4846" s="311"/>
    </row>
    <row r="4847" spans="15:16">
      <c r="O4847" s="236"/>
      <c r="P4847" s="311"/>
    </row>
    <row r="4848" spans="15:16">
      <c r="O4848" s="236"/>
      <c r="P4848" s="311"/>
    </row>
    <row r="4849" spans="15:16">
      <c r="O4849" s="236"/>
      <c r="P4849" s="311"/>
    </row>
    <row r="4850" spans="15:16">
      <c r="O4850" s="236"/>
      <c r="P4850" s="311"/>
    </row>
    <row r="4851" spans="15:16">
      <c r="O4851" s="236"/>
      <c r="P4851" s="311"/>
    </row>
    <row r="4852" spans="15:16">
      <c r="O4852" s="236"/>
      <c r="P4852" s="311"/>
    </row>
    <row r="4853" spans="15:16">
      <c r="O4853" s="236"/>
      <c r="P4853" s="311"/>
    </row>
    <row r="4854" spans="15:16">
      <c r="O4854" s="236"/>
      <c r="P4854" s="311"/>
    </row>
    <row r="4855" spans="15:16">
      <c r="O4855" s="236"/>
      <c r="P4855" s="311"/>
    </row>
    <row r="4856" spans="15:16">
      <c r="O4856" s="236"/>
      <c r="P4856" s="311"/>
    </row>
    <row r="4857" spans="15:16">
      <c r="O4857" s="236"/>
      <c r="P4857" s="311"/>
    </row>
    <row r="4858" spans="15:16">
      <c r="O4858" s="236"/>
      <c r="P4858" s="311"/>
    </row>
    <row r="4859" spans="15:16">
      <c r="O4859" s="236"/>
      <c r="P4859" s="311"/>
    </row>
    <row r="4860" spans="15:16">
      <c r="O4860" s="236"/>
      <c r="P4860" s="311"/>
    </row>
    <row r="4861" spans="15:16">
      <c r="O4861" s="236"/>
      <c r="P4861" s="311"/>
    </row>
    <row r="4862" spans="15:16">
      <c r="O4862" s="236"/>
      <c r="P4862" s="311"/>
    </row>
    <row r="4863" spans="15:16">
      <c r="O4863" s="236"/>
      <c r="P4863" s="311"/>
    </row>
    <row r="4864" spans="15:16">
      <c r="O4864" s="236"/>
      <c r="P4864" s="311"/>
    </row>
    <row r="4865" spans="15:16">
      <c r="O4865" s="236"/>
      <c r="P4865" s="311"/>
    </row>
    <row r="4866" spans="15:16">
      <c r="O4866" s="236"/>
      <c r="P4866" s="311"/>
    </row>
    <row r="4867" spans="15:16">
      <c r="O4867" s="236"/>
      <c r="P4867" s="311"/>
    </row>
    <row r="4868" spans="15:16">
      <c r="O4868" s="236"/>
      <c r="P4868" s="311"/>
    </row>
    <row r="4869" spans="15:16">
      <c r="O4869" s="236"/>
      <c r="P4869" s="311"/>
    </row>
    <row r="4870" spans="15:16">
      <c r="O4870" s="236"/>
      <c r="P4870" s="311"/>
    </row>
    <row r="4871" spans="15:16">
      <c r="O4871" s="236"/>
      <c r="P4871" s="311"/>
    </row>
    <row r="4872" spans="15:16">
      <c r="O4872" s="236"/>
      <c r="P4872" s="311"/>
    </row>
    <row r="4873" spans="15:16">
      <c r="O4873" s="236"/>
      <c r="P4873" s="311"/>
    </row>
    <row r="4874" spans="15:16">
      <c r="O4874" s="236"/>
      <c r="P4874" s="311"/>
    </row>
    <row r="4875" spans="15:16">
      <c r="O4875" s="236"/>
      <c r="P4875" s="311"/>
    </row>
    <row r="4876" spans="15:16">
      <c r="O4876" s="236"/>
      <c r="P4876" s="311"/>
    </row>
    <row r="4877" spans="15:16">
      <c r="O4877" s="236"/>
      <c r="P4877" s="311"/>
    </row>
    <row r="4878" spans="15:16">
      <c r="O4878" s="236"/>
      <c r="P4878" s="311"/>
    </row>
    <row r="4879" spans="15:16">
      <c r="O4879" s="236"/>
      <c r="P4879" s="311"/>
    </row>
    <row r="4880" spans="15:16">
      <c r="O4880" s="236"/>
      <c r="P4880" s="311"/>
    </row>
    <row r="4881" spans="15:16">
      <c r="O4881" s="236"/>
      <c r="P4881" s="311"/>
    </row>
    <row r="4882" spans="15:16">
      <c r="O4882" s="236"/>
      <c r="P4882" s="311"/>
    </row>
    <row r="4883" spans="15:16">
      <c r="O4883" s="236"/>
      <c r="P4883" s="311"/>
    </row>
    <row r="4884" spans="15:16">
      <c r="O4884" s="236"/>
      <c r="P4884" s="311"/>
    </row>
    <row r="4885" spans="15:16">
      <c r="O4885" s="236"/>
      <c r="P4885" s="311"/>
    </row>
    <row r="4886" spans="15:16">
      <c r="O4886" s="236"/>
      <c r="P4886" s="311"/>
    </row>
    <row r="4887" spans="15:16">
      <c r="O4887" s="236"/>
      <c r="P4887" s="311"/>
    </row>
    <row r="4888" spans="15:16">
      <c r="O4888" s="236"/>
      <c r="P4888" s="311"/>
    </row>
    <row r="4889" spans="15:16">
      <c r="O4889" s="236"/>
      <c r="P4889" s="311"/>
    </row>
    <row r="4890" spans="15:16">
      <c r="O4890" s="236"/>
      <c r="P4890" s="311"/>
    </row>
    <row r="4891" spans="15:16">
      <c r="O4891" s="236"/>
      <c r="P4891" s="311"/>
    </row>
    <row r="4892" spans="15:16">
      <c r="O4892" s="236"/>
      <c r="P4892" s="311"/>
    </row>
    <row r="4893" spans="15:16">
      <c r="O4893" s="236"/>
      <c r="P4893" s="311"/>
    </row>
    <row r="4894" spans="15:16">
      <c r="O4894" s="236"/>
      <c r="P4894" s="311"/>
    </row>
    <row r="4895" spans="15:16">
      <c r="O4895" s="236"/>
      <c r="P4895" s="311"/>
    </row>
    <row r="4896" spans="15:16">
      <c r="O4896" s="236"/>
      <c r="P4896" s="311"/>
    </row>
    <row r="4897" spans="15:16">
      <c r="O4897" s="236"/>
      <c r="P4897" s="311"/>
    </row>
    <row r="4898" spans="15:16">
      <c r="O4898" s="236"/>
      <c r="P4898" s="311"/>
    </row>
    <row r="4899" spans="15:16">
      <c r="O4899" s="236"/>
      <c r="P4899" s="311"/>
    </row>
    <row r="4900" spans="15:16">
      <c r="O4900" s="236"/>
      <c r="P4900" s="311"/>
    </row>
    <row r="4901" spans="15:16">
      <c r="O4901" s="236"/>
      <c r="P4901" s="311"/>
    </row>
    <row r="4902" spans="15:16">
      <c r="O4902" s="236"/>
      <c r="P4902" s="311"/>
    </row>
    <row r="4903" spans="15:16">
      <c r="O4903" s="236"/>
      <c r="P4903" s="311"/>
    </row>
    <row r="4904" spans="15:16">
      <c r="O4904" s="236"/>
      <c r="P4904" s="311"/>
    </row>
    <row r="4905" spans="15:16">
      <c r="O4905" s="236"/>
      <c r="P4905" s="311"/>
    </row>
    <row r="4906" spans="15:16">
      <c r="O4906" s="236"/>
      <c r="P4906" s="311"/>
    </row>
    <row r="4907" spans="15:16">
      <c r="O4907" s="236"/>
      <c r="P4907" s="311"/>
    </row>
    <row r="4908" spans="15:16">
      <c r="O4908" s="236"/>
      <c r="P4908" s="311"/>
    </row>
    <row r="4909" spans="15:16">
      <c r="O4909" s="236"/>
      <c r="P4909" s="311"/>
    </row>
    <row r="4910" spans="15:16">
      <c r="O4910" s="236"/>
      <c r="P4910" s="311"/>
    </row>
    <row r="4911" spans="15:16">
      <c r="O4911" s="236"/>
      <c r="P4911" s="311"/>
    </row>
    <row r="4912" spans="15:16">
      <c r="O4912" s="236"/>
      <c r="P4912" s="311"/>
    </row>
    <row r="4913" spans="15:16">
      <c r="O4913" s="236"/>
      <c r="P4913" s="311"/>
    </row>
    <row r="4914" spans="15:16">
      <c r="O4914" s="236"/>
      <c r="P4914" s="311"/>
    </row>
    <row r="4915" spans="15:16">
      <c r="O4915" s="236"/>
      <c r="P4915" s="311"/>
    </row>
    <row r="4916" spans="15:16">
      <c r="O4916" s="236"/>
      <c r="P4916" s="311"/>
    </row>
    <row r="4917" spans="15:16">
      <c r="O4917" s="236"/>
      <c r="P4917" s="311"/>
    </row>
    <row r="4918" spans="15:16">
      <c r="O4918" s="236"/>
      <c r="P4918" s="311"/>
    </row>
    <row r="4919" spans="15:16">
      <c r="O4919" s="236"/>
      <c r="P4919" s="311"/>
    </row>
    <row r="4920" spans="15:16">
      <c r="O4920" s="236"/>
      <c r="P4920" s="311"/>
    </row>
    <row r="4921" spans="15:16">
      <c r="O4921" s="236"/>
      <c r="P4921" s="311"/>
    </row>
    <row r="4922" spans="15:16">
      <c r="O4922" s="236"/>
      <c r="P4922" s="311"/>
    </row>
    <row r="4923" spans="15:16">
      <c r="O4923" s="236"/>
      <c r="P4923" s="311"/>
    </row>
    <row r="4924" spans="15:16">
      <c r="O4924" s="236"/>
      <c r="P4924" s="311"/>
    </row>
    <row r="4925" spans="15:16">
      <c r="O4925" s="236"/>
      <c r="P4925" s="311"/>
    </row>
    <row r="4926" spans="15:16">
      <c r="O4926" s="236"/>
      <c r="P4926" s="311"/>
    </row>
    <row r="4927" spans="15:16">
      <c r="O4927" s="236"/>
      <c r="P4927" s="311"/>
    </row>
    <row r="4928" spans="15:16">
      <c r="O4928" s="236"/>
      <c r="P4928" s="311"/>
    </row>
    <row r="4929" spans="15:16">
      <c r="O4929" s="236"/>
      <c r="P4929" s="311"/>
    </row>
    <row r="4930" spans="15:16">
      <c r="O4930" s="236"/>
      <c r="P4930" s="311"/>
    </row>
    <row r="4931" spans="15:16">
      <c r="O4931" s="236"/>
      <c r="P4931" s="311"/>
    </row>
    <row r="4932" spans="15:16">
      <c r="O4932" s="236"/>
      <c r="P4932" s="311"/>
    </row>
    <row r="4933" spans="15:16">
      <c r="O4933" s="236"/>
      <c r="P4933" s="311"/>
    </row>
    <row r="4934" spans="15:16">
      <c r="O4934" s="236"/>
      <c r="P4934" s="311"/>
    </row>
    <row r="4935" spans="15:16">
      <c r="O4935" s="236"/>
      <c r="P4935" s="311"/>
    </row>
    <row r="4936" spans="15:16">
      <c r="O4936" s="236"/>
      <c r="P4936" s="311"/>
    </row>
    <row r="4937" spans="15:16">
      <c r="O4937" s="236"/>
      <c r="P4937" s="311"/>
    </row>
    <row r="4938" spans="15:16">
      <c r="O4938" s="236"/>
      <c r="P4938" s="311"/>
    </row>
    <row r="4939" spans="15:16">
      <c r="O4939" s="236"/>
      <c r="P4939" s="311"/>
    </row>
    <row r="4940" spans="15:16">
      <c r="O4940" s="236"/>
      <c r="P4940" s="311"/>
    </row>
    <row r="4941" spans="15:16">
      <c r="O4941" s="236"/>
      <c r="P4941" s="311"/>
    </row>
    <row r="4942" spans="15:16">
      <c r="O4942" s="236"/>
      <c r="P4942" s="311"/>
    </row>
    <row r="4943" spans="15:16">
      <c r="O4943" s="236"/>
      <c r="P4943" s="311"/>
    </row>
    <row r="4944" spans="15:16">
      <c r="O4944" s="236"/>
      <c r="P4944" s="311"/>
    </row>
    <row r="4945" spans="15:16">
      <c r="O4945" s="236"/>
      <c r="P4945" s="311"/>
    </row>
    <row r="4946" spans="15:16">
      <c r="O4946" s="236"/>
      <c r="P4946" s="311"/>
    </row>
    <row r="4947" spans="15:16">
      <c r="O4947" s="236"/>
      <c r="P4947" s="311"/>
    </row>
    <row r="4948" spans="15:16">
      <c r="O4948" s="236"/>
      <c r="P4948" s="311"/>
    </row>
    <row r="4949" spans="15:16">
      <c r="O4949" s="236"/>
      <c r="P4949" s="311"/>
    </row>
    <row r="4950" spans="15:16">
      <c r="O4950" s="236"/>
      <c r="P4950" s="311"/>
    </row>
    <row r="4951" spans="15:16">
      <c r="O4951" s="236"/>
      <c r="P4951" s="311"/>
    </row>
    <row r="4952" spans="15:16">
      <c r="O4952" s="236"/>
      <c r="P4952" s="311"/>
    </row>
    <row r="4953" spans="15:16">
      <c r="O4953" s="236"/>
      <c r="P4953" s="311"/>
    </row>
    <row r="4954" spans="15:16">
      <c r="O4954" s="236"/>
      <c r="P4954" s="311"/>
    </row>
    <row r="4955" spans="15:16">
      <c r="O4955" s="236"/>
      <c r="P4955" s="311"/>
    </row>
    <row r="4956" spans="15:16">
      <c r="O4956" s="236"/>
      <c r="P4956" s="311"/>
    </row>
    <row r="4957" spans="15:16">
      <c r="O4957" s="236"/>
      <c r="P4957" s="311"/>
    </row>
    <row r="4958" spans="15:16">
      <c r="O4958" s="236"/>
      <c r="P4958" s="311"/>
    </row>
    <row r="4959" spans="15:16">
      <c r="O4959" s="236"/>
      <c r="P4959" s="311"/>
    </row>
    <row r="4960" spans="15:16">
      <c r="O4960" s="236"/>
      <c r="P4960" s="311"/>
    </row>
    <row r="4961" spans="15:16">
      <c r="O4961" s="236"/>
      <c r="P4961" s="311"/>
    </row>
    <row r="4962" spans="15:16">
      <c r="O4962" s="236"/>
      <c r="P4962" s="311"/>
    </row>
    <row r="4963" spans="15:16">
      <c r="O4963" s="236"/>
      <c r="P4963" s="311"/>
    </row>
    <row r="4964" spans="15:16">
      <c r="O4964" s="236"/>
      <c r="P4964" s="311"/>
    </row>
    <row r="4965" spans="15:16">
      <c r="O4965" s="236"/>
      <c r="P4965" s="311"/>
    </row>
    <row r="4966" spans="15:16">
      <c r="O4966" s="236"/>
      <c r="P4966" s="311"/>
    </row>
    <row r="4967" spans="15:16">
      <c r="O4967" s="236"/>
      <c r="P4967" s="311"/>
    </row>
    <row r="4968" spans="15:16">
      <c r="O4968" s="236"/>
      <c r="P4968" s="311"/>
    </row>
    <row r="4969" spans="15:16">
      <c r="O4969" s="236"/>
      <c r="P4969" s="311"/>
    </row>
    <row r="4970" spans="15:16">
      <c r="O4970" s="236"/>
      <c r="P4970" s="311"/>
    </row>
    <row r="4971" spans="15:16">
      <c r="O4971" s="236"/>
      <c r="P4971" s="311"/>
    </row>
    <row r="4972" spans="15:16">
      <c r="O4972" s="236"/>
      <c r="P4972" s="311"/>
    </row>
    <row r="4973" spans="15:16">
      <c r="O4973" s="236"/>
      <c r="P4973" s="311"/>
    </row>
    <row r="4974" spans="15:16">
      <c r="O4974" s="236"/>
      <c r="P4974" s="311"/>
    </row>
    <row r="4975" spans="15:16">
      <c r="O4975" s="236"/>
      <c r="P4975" s="311"/>
    </row>
    <row r="4976" spans="15:16">
      <c r="O4976" s="236"/>
      <c r="P4976" s="311"/>
    </row>
    <row r="4977" spans="15:16">
      <c r="O4977" s="236"/>
      <c r="P4977" s="311"/>
    </row>
    <row r="4978" spans="15:16">
      <c r="O4978" s="236"/>
      <c r="P4978" s="311"/>
    </row>
    <row r="4979" spans="15:16">
      <c r="O4979" s="236"/>
      <c r="P4979" s="311"/>
    </row>
    <row r="4980" spans="15:16">
      <c r="O4980" s="236"/>
      <c r="P4980" s="311"/>
    </row>
    <row r="4981" spans="15:16">
      <c r="O4981" s="236"/>
      <c r="P4981" s="311"/>
    </row>
    <row r="4982" spans="15:16">
      <c r="O4982" s="236"/>
      <c r="P4982" s="311"/>
    </row>
    <row r="4983" spans="15:16">
      <c r="O4983" s="236"/>
      <c r="P4983" s="311"/>
    </row>
    <row r="4984" spans="15:16">
      <c r="O4984" s="236"/>
      <c r="P4984" s="311"/>
    </row>
    <row r="4985" spans="15:16">
      <c r="O4985" s="236"/>
      <c r="P4985" s="311"/>
    </row>
    <row r="4986" spans="15:16">
      <c r="O4986" s="236"/>
      <c r="P4986" s="311"/>
    </row>
    <row r="4987" spans="15:16">
      <c r="O4987" s="236"/>
      <c r="P4987" s="311"/>
    </row>
    <row r="4988" spans="15:16">
      <c r="O4988" s="236"/>
      <c r="P4988" s="311"/>
    </row>
    <row r="4989" spans="15:16">
      <c r="O4989" s="236"/>
      <c r="P4989" s="311"/>
    </row>
    <row r="4990" spans="15:16">
      <c r="O4990" s="236"/>
      <c r="P4990" s="311"/>
    </row>
    <row r="4991" spans="15:16">
      <c r="O4991" s="236"/>
      <c r="P4991" s="311"/>
    </row>
    <row r="4992" spans="15:16">
      <c r="O4992" s="236"/>
      <c r="P4992" s="311"/>
    </row>
    <row r="4993" spans="15:16">
      <c r="O4993" s="236"/>
      <c r="P4993" s="311"/>
    </row>
    <row r="4994" spans="15:16">
      <c r="O4994" s="236"/>
      <c r="P4994" s="311"/>
    </row>
    <row r="4995" spans="15:16">
      <c r="O4995" s="236"/>
      <c r="P4995" s="311"/>
    </row>
    <row r="4996" spans="15:16">
      <c r="O4996" s="236"/>
      <c r="P4996" s="311"/>
    </row>
    <row r="4997" spans="15:16">
      <c r="O4997" s="236"/>
      <c r="P4997" s="311"/>
    </row>
    <row r="4998" spans="15:16">
      <c r="O4998" s="236"/>
      <c r="P4998" s="311"/>
    </row>
    <row r="4999" spans="15:16">
      <c r="O4999" s="236"/>
      <c r="P4999" s="311"/>
    </row>
    <row r="5000" spans="15:16">
      <c r="O5000" s="236"/>
      <c r="P5000" s="311"/>
    </row>
    <row r="5001" spans="15:16">
      <c r="O5001" s="236"/>
      <c r="P5001" s="311"/>
    </row>
    <row r="5002" spans="15:16">
      <c r="O5002" s="236"/>
      <c r="P5002" s="311"/>
    </row>
    <row r="5003" spans="15:16">
      <c r="O5003" s="236"/>
      <c r="P5003" s="311"/>
    </row>
    <row r="5004" spans="15:16">
      <c r="O5004" s="236"/>
      <c r="P5004" s="311"/>
    </row>
    <row r="5005" spans="15:16">
      <c r="O5005" s="236"/>
      <c r="P5005" s="311"/>
    </row>
    <row r="5006" spans="15:16">
      <c r="O5006" s="236"/>
      <c r="P5006" s="311"/>
    </row>
    <row r="5007" spans="15:16">
      <c r="O5007" s="236"/>
      <c r="P5007" s="311"/>
    </row>
    <row r="5008" spans="15:16">
      <c r="O5008" s="236"/>
      <c r="P5008" s="311"/>
    </row>
    <row r="5009" spans="15:16">
      <c r="O5009" s="236"/>
      <c r="P5009" s="311"/>
    </row>
    <row r="5010" spans="15:16">
      <c r="O5010" s="236"/>
      <c r="P5010" s="311"/>
    </row>
    <row r="5011" spans="15:16">
      <c r="O5011" s="236"/>
      <c r="P5011" s="311"/>
    </row>
    <row r="5012" spans="15:16">
      <c r="O5012" s="236"/>
      <c r="P5012" s="311"/>
    </row>
    <row r="5013" spans="15:16">
      <c r="O5013" s="236"/>
      <c r="P5013" s="311"/>
    </row>
    <row r="5014" spans="15:16">
      <c r="O5014" s="236"/>
      <c r="P5014" s="311"/>
    </row>
    <row r="5015" spans="15:16">
      <c r="O5015" s="236"/>
      <c r="P5015" s="311"/>
    </row>
    <row r="5016" spans="15:16">
      <c r="O5016" s="236"/>
      <c r="P5016" s="311"/>
    </row>
    <row r="5017" spans="15:16">
      <c r="O5017" s="236"/>
      <c r="P5017" s="311"/>
    </row>
    <row r="5018" spans="15:16">
      <c r="O5018" s="236"/>
      <c r="P5018" s="311"/>
    </row>
    <row r="5019" spans="15:16">
      <c r="O5019" s="236"/>
      <c r="P5019" s="311"/>
    </row>
    <row r="5020" spans="15:16">
      <c r="O5020" s="236"/>
      <c r="P5020" s="311"/>
    </row>
    <row r="5021" spans="15:16">
      <c r="O5021" s="236"/>
      <c r="P5021" s="311"/>
    </row>
    <row r="5022" spans="15:16">
      <c r="O5022" s="236"/>
      <c r="P5022" s="311"/>
    </row>
    <row r="5023" spans="15:16">
      <c r="O5023" s="236"/>
      <c r="P5023" s="311"/>
    </row>
    <row r="5024" spans="15:16">
      <c r="O5024" s="236"/>
      <c r="P5024" s="311"/>
    </row>
    <row r="5025" spans="15:16">
      <c r="O5025" s="236"/>
      <c r="P5025" s="311"/>
    </row>
    <row r="5026" spans="15:16">
      <c r="O5026" s="236"/>
      <c r="P5026" s="311"/>
    </row>
    <row r="5027" spans="15:16">
      <c r="O5027" s="236"/>
      <c r="P5027" s="311"/>
    </row>
    <row r="5028" spans="15:16">
      <c r="O5028" s="236"/>
      <c r="P5028" s="311"/>
    </row>
    <row r="5029" spans="15:16">
      <c r="O5029" s="236"/>
      <c r="P5029" s="311"/>
    </row>
    <row r="5030" spans="15:16">
      <c r="O5030" s="236"/>
      <c r="P5030" s="311"/>
    </row>
    <row r="5031" spans="15:16">
      <c r="O5031" s="236"/>
      <c r="P5031" s="311"/>
    </row>
    <row r="5032" spans="15:16">
      <c r="O5032" s="236"/>
      <c r="P5032" s="311"/>
    </row>
    <row r="5033" spans="15:16">
      <c r="O5033" s="236"/>
      <c r="P5033" s="311"/>
    </row>
    <row r="5034" spans="15:16">
      <c r="O5034" s="236"/>
      <c r="P5034" s="311"/>
    </row>
    <row r="5035" spans="15:16">
      <c r="O5035" s="236"/>
      <c r="P5035" s="311"/>
    </row>
    <row r="5036" spans="15:16">
      <c r="O5036" s="236"/>
      <c r="P5036" s="311"/>
    </row>
    <row r="5037" spans="15:16">
      <c r="O5037" s="236"/>
      <c r="P5037" s="311"/>
    </row>
    <row r="5038" spans="15:16">
      <c r="O5038" s="236"/>
      <c r="P5038" s="311"/>
    </row>
    <row r="5039" spans="15:16">
      <c r="O5039" s="236"/>
      <c r="P5039" s="311"/>
    </row>
    <row r="5040" spans="15:16">
      <c r="O5040" s="236"/>
      <c r="P5040" s="311"/>
    </row>
    <row r="5041" spans="15:16">
      <c r="O5041" s="236"/>
      <c r="P5041" s="311"/>
    </row>
    <row r="5042" spans="15:16">
      <c r="O5042" s="236"/>
      <c r="P5042" s="311"/>
    </row>
    <row r="5043" spans="15:16">
      <c r="O5043" s="236"/>
      <c r="P5043" s="311"/>
    </row>
    <row r="5044" spans="15:16">
      <c r="O5044" s="236"/>
      <c r="P5044" s="311"/>
    </row>
    <row r="5045" spans="15:16">
      <c r="O5045" s="236"/>
      <c r="P5045" s="311"/>
    </row>
    <row r="5046" spans="15:16">
      <c r="O5046" s="236"/>
      <c r="P5046" s="311"/>
    </row>
    <row r="5047" spans="15:16">
      <c r="O5047" s="236"/>
      <c r="P5047" s="311"/>
    </row>
    <row r="5048" spans="15:16">
      <c r="O5048" s="236"/>
      <c r="P5048" s="311"/>
    </row>
    <row r="5049" spans="15:16">
      <c r="O5049" s="236"/>
      <c r="P5049" s="311"/>
    </row>
    <row r="5050" spans="15:16">
      <c r="O5050" s="236"/>
      <c r="P5050" s="311"/>
    </row>
    <row r="5051" spans="15:16">
      <c r="O5051" s="236"/>
      <c r="P5051" s="311"/>
    </row>
    <row r="5052" spans="15:16">
      <c r="O5052" s="236"/>
      <c r="P5052" s="311"/>
    </row>
    <row r="5053" spans="15:16">
      <c r="O5053" s="236"/>
      <c r="P5053" s="311"/>
    </row>
    <row r="5054" spans="15:16">
      <c r="O5054" s="236"/>
      <c r="P5054" s="311"/>
    </row>
    <row r="5055" spans="15:16">
      <c r="O5055" s="236"/>
      <c r="P5055" s="311"/>
    </row>
    <row r="5056" spans="15:16">
      <c r="O5056" s="236"/>
      <c r="P5056" s="311"/>
    </row>
    <row r="5057" spans="15:16">
      <c r="O5057" s="236"/>
      <c r="P5057" s="311"/>
    </row>
    <row r="5058" spans="15:16">
      <c r="O5058" s="236"/>
      <c r="P5058" s="311"/>
    </row>
    <row r="5059" spans="15:16">
      <c r="O5059" s="236"/>
      <c r="P5059" s="311"/>
    </row>
    <row r="5060" spans="15:16">
      <c r="O5060" s="236"/>
      <c r="P5060" s="311"/>
    </row>
    <row r="5061" spans="15:16">
      <c r="O5061" s="236"/>
      <c r="P5061" s="311"/>
    </row>
    <row r="5062" spans="15:16">
      <c r="O5062" s="236"/>
      <c r="P5062" s="311"/>
    </row>
    <row r="5063" spans="15:16">
      <c r="O5063" s="236"/>
      <c r="P5063" s="311"/>
    </row>
    <row r="5064" spans="15:16">
      <c r="O5064" s="236"/>
      <c r="P5064" s="311"/>
    </row>
    <row r="5065" spans="15:16">
      <c r="O5065" s="236"/>
      <c r="P5065" s="311"/>
    </row>
    <row r="5066" spans="15:16">
      <c r="O5066" s="236"/>
      <c r="P5066" s="311"/>
    </row>
    <row r="5067" spans="15:16">
      <c r="O5067" s="236"/>
      <c r="P5067" s="311"/>
    </row>
    <row r="5068" spans="15:16">
      <c r="O5068" s="236"/>
      <c r="P5068" s="311"/>
    </row>
    <row r="5069" spans="15:16">
      <c r="O5069" s="236"/>
      <c r="P5069" s="311"/>
    </row>
    <row r="5070" spans="15:16">
      <c r="O5070" s="236"/>
      <c r="P5070" s="311"/>
    </row>
    <row r="5071" spans="15:16">
      <c r="O5071" s="236"/>
      <c r="P5071" s="311"/>
    </row>
    <row r="5072" spans="15:16">
      <c r="O5072" s="236"/>
      <c r="P5072" s="311"/>
    </row>
    <row r="5073" spans="15:16">
      <c r="O5073" s="236"/>
      <c r="P5073" s="311"/>
    </row>
    <row r="5074" spans="15:16">
      <c r="O5074" s="236"/>
      <c r="P5074" s="311"/>
    </row>
    <row r="5075" spans="15:16">
      <c r="O5075" s="236"/>
      <c r="P5075" s="311"/>
    </row>
    <row r="5076" spans="15:16">
      <c r="O5076" s="236"/>
      <c r="P5076" s="311"/>
    </row>
    <row r="5077" spans="15:16">
      <c r="O5077" s="236"/>
      <c r="P5077" s="311"/>
    </row>
    <row r="5078" spans="15:16">
      <c r="O5078" s="236"/>
      <c r="P5078" s="311"/>
    </row>
    <row r="5079" spans="15:16">
      <c r="O5079" s="236"/>
      <c r="P5079" s="311"/>
    </row>
    <row r="5080" spans="15:16">
      <c r="O5080" s="236"/>
      <c r="P5080" s="311"/>
    </row>
    <row r="5081" spans="15:16">
      <c r="O5081" s="236"/>
      <c r="P5081" s="311"/>
    </row>
    <row r="5082" spans="15:16">
      <c r="O5082" s="236"/>
      <c r="P5082" s="311"/>
    </row>
    <row r="5083" spans="15:16">
      <c r="O5083" s="236"/>
      <c r="P5083" s="311"/>
    </row>
    <row r="5084" spans="15:16">
      <c r="O5084" s="236"/>
      <c r="P5084" s="311"/>
    </row>
    <row r="5085" spans="15:16">
      <c r="O5085" s="236"/>
      <c r="P5085" s="311"/>
    </row>
    <row r="5086" spans="15:16">
      <c r="O5086" s="236"/>
      <c r="P5086" s="311"/>
    </row>
    <row r="5087" spans="15:16">
      <c r="O5087" s="236"/>
      <c r="P5087" s="311"/>
    </row>
    <row r="5088" spans="15:16">
      <c r="O5088" s="236"/>
      <c r="P5088" s="311"/>
    </row>
    <row r="5089" spans="15:16">
      <c r="O5089" s="236"/>
      <c r="P5089" s="311"/>
    </row>
    <row r="5090" spans="15:16">
      <c r="O5090" s="236"/>
      <c r="P5090" s="311"/>
    </row>
    <row r="5091" spans="15:16">
      <c r="O5091" s="236"/>
      <c r="P5091" s="311"/>
    </row>
    <row r="5092" spans="15:16">
      <c r="O5092" s="236"/>
      <c r="P5092" s="311"/>
    </row>
    <row r="5093" spans="15:16">
      <c r="O5093" s="236"/>
      <c r="P5093" s="311"/>
    </row>
    <row r="5094" spans="15:16">
      <c r="O5094" s="236"/>
      <c r="P5094" s="311"/>
    </row>
    <row r="5095" spans="15:16">
      <c r="O5095" s="236"/>
      <c r="P5095" s="311"/>
    </row>
    <row r="5096" spans="15:16">
      <c r="O5096" s="236"/>
      <c r="P5096" s="311"/>
    </row>
    <row r="5097" spans="15:16">
      <c r="O5097" s="236"/>
      <c r="P5097" s="311"/>
    </row>
    <row r="5098" spans="15:16">
      <c r="O5098" s="236"/>
      <c r="P5098" s="311"/>
    </row>
    <row r="5099" spans="15:16">
      <c r="O5099" s="236"/>
      <c r="P5099" s="311"/>
    </row>
    <row r="5100" spans="15:16">
      <c r="O5100" s="236"/>
      <c r="P5100" s="311"/>
    </row>
    <row r="5101" spans="15:16">
      <c r="O5101" s="236"/>
      <c r="P5101" s="311"/>
    </row>
    <row r="5102" spans="15:16">
      <c r="O5102" s="236"/>
      <c r="P5102" s="311"/>
    </row>
    <row r="5103" spans="15:16">
      <c r="O5103" s="236"/>
      <c r="P5103" s="311"/>
    </row>
    <row r="5104" spans="15:16">
      <c r="O5104" s="236"/>
      <c r="P5104" s="311"/>
    </row>
    <row r="5105" spans="15:16">
      <c r="O5105" s="236"/>
      <c r="P5105" s="311"/>
    </row>
    <row r="5106" spans="15:16">
      <c r="O5106" s="236"/>
      <c r="P5106" s="311"/>
    </row>
    <row r="5107" spans="15:16">
      <c r="O5107" s="236"/>
      <c r="P5107" s="311"/>
    </row>
    <row r="5108" spans="15:16">
      <c r="O5108" s="236"/>
      <c r="P5108" s="311"/>
    </row>
    <row r="5109" spans="15:16">
      <c r="O5109" s="236"/>
      <c r="P5109" s="311"/>
    </row>
    <row r="5110" spans="15:16">
      <c r="O5110" s="236"/>
      <c r="P5110" s="311"/>
    </row>
    <row r="5111" spans="15:16">
      <c r="O5111" s="236"/>
      <c r="P5111" s="311"/>
    </row>
    <row r="5112" spans="15:16">
      <c r="O5112" s="236"/>
      <c r="P5112" s="311"/>
    </row>
    <row r="5113" spans="15:16">
      <c r="O5113" s="236"/>
      <c r="P5113" s="311"/>
    </row>
    <row r="5114" spans="15:16">
      <c r="O5114" s="236"/>
      <c r="P5114" s="311"/>
    </row>
    <row r="5115" spans="15:16">
      <c r="O5115" s="236"/>
      <c r="P5115" s="311"/>
    </row>
    <row r="5116" spans="15:16">
      <c r="O5116" s="236"/>
      <c r="P5116" s="311"/>
    </row>
    <row r="5117" spans="15:16">
      <c r="O5117" s="236"/>
      <c r="P5117" s="311"/>
    </row>
    <row r="5118" spans="15:16">
      <c r="O5118" s="236"/>
      <c r="P5118" s="311"/>
    </row>
    <row r="5119" spans="15:16">
      <c r="O5119" s="236"/>
      <c r="P5119" s="311"/>
    </row>
    <row r="5120" spans="15:16">
      <c r="O5120" s="236"/>
      <c r="P5120" s="311"/>
    </row>
    <row r="5121" spans="15:16">
      <c r="O5121" s="236"/>
      <c r="P5121" s="311"/>
    </row>
    <row r="5122" spans="15:16">
      <c r="O5122" s="236"/>
      <c r="P5122" s="311"/>
    </row>
    <row r="5123" spans="15:16">
      <c r="O5123" s="236"/>
      <c r="P5123" s="311"/>
    </row>
    <row r="5124" spans="15:16">
      <c r="O5124" s="236"/>
      <c r="P5124" s="311"/>
    </row>
    <row r="5125" spans="15:16">
      <c r="O5125" s="236"/>
      <c r="P5125" s="311"/>
    </row>
    <row r="5126" spans="15:16">
      <c r="O5126" s="236"/>
      <c r="P5126" s="311"/>
    </row>
    <row r="5127" spans="15:16">
      <c r="O5127" s="236"/>
      <c r="P5127" s="311"/>
    </row>
    <row r="5128" spans="15:16">
      <c r="O5128" s="236"/>
      <c r="P5128" s="311"/>
    </row>
    <row r="5129" spans="15:16">
      <c r="O5129" s="236"/>
      <c r="P5129" s="311"/>
    </row>
    <row r="5130" spans="15:16">
      <c r="O5130" s="236"/>
      <c r="P5130" s="311"/>
    </row>
    <row r="5131" spans="15:16">
      <c r="O5131" s="236"/>
      <c r="P5131" s="311"/>
    </row>
    <row r="5132" spans="15:16">
      <c r="O5132" s="236"/>
      <c r="P5132" s="311"/>
    </row>
    <row r="5133" spans="15:16">
      <c r="O5133" s="236"/>
      <c r="P5133" s="311"/>
    </row>
    <row r="5134" spans="15:16">
      <c r="O5134" s="236"/>
      <c r="P5134" s="311"/>
    </row>
    <row r="5135" spans="15:16">
      <c r="O5135" s="236"/>
      <c r="P5135" s="311"/>
    </row>
    <row r="5136" spans="15:16">
      <c r="O5136" s="236"/>
      <c r="P5136" s="311"/>
    </row>
    <row r="5137" spans="15:16">
      <c r="O5137" s="236"/>
      <c r="P5137" s="311"/>
    </row>
    <row r="5138" spans="15:16">
      <c r="O5138" s="236"/>
      <c r="P5138" s="311"/>
    </row>
    <row r="5139" spans="15:16">
      <c r="O5139" s="236"/>
      <c r="P5139" s="311"/>
    </row>
    <row r="5140" spans="15:16">
      <c r="O5140" s="236"/>
      <c r="P5140" s="311"/>
    </row>
    <row r="5141" spans="15:16">
      <c r="O5141" s="236"/>
      <c r="P5141" s="311"/>
    </row>
    <row r="5142" spans="15:16">
      <c r="O5142" s="236"/>
      <c r="P5142" s="311"/>
    </row>
    <row r="5143" spans="15:16">
      <c r="O5143" s="236"/>
      <c r="P5143" s="311"/>
    </row>
    <row r="5144" spans="15:16">
      <c r="O5144" s="236"/>
      <c r="P5144" s="311"/>
    </row>
    <row r="5145" spans="15:16">
      <c r="O5145" s="236"/>
      <c r="P5145" s="311"/>
    </row>
    <row r="5146" spans="15:16">
      <c r="O5146" s="236"/>
      <c r="P5146" s="311"/>
    </row>
    <row r="5147" spans="15:16">
      <c r="O5147" s="236"/>
      <c r="P5147" s="311"/>
    </row>
    <row r="5148" spans="15:16">
      <c r="O5148" s="236"/>
      <c r="P5148" s="311"/>
    </row>
    <row r="5149" spans="15:16">
      <c r="O5149" s="236"/>
      <c r="P5149" s="311"/>
    </row>
    <row r="5150" spans="15:16">
      <c r="O5150" s="236"/>
      <c r="P5150" s="311"/>
    </row>
    <row r="5151" spans="15:16">
      <c r="O5151" s="236"/>
      <c r="P5151" s="311"/>
    </row>
    <row r="5152" spans="15:16">
      <c r="O5152" s="236"/>
      <c r="P5152" s="311"/>
    </row>
    <row r="5153" spans="15:16">
      <c r="O5153" s="236"/>
      <c r="P5153" s="311"/>
    </row>
    <row r="5154" spans="15:16">
      <c r="O5154" s="236"/>
      <c r="P5154" s="311"/>
    </row>
    <row r="5155" spans="15:16">
      <c r="O5155" s="236"/>
      <c r="P5155" s="311"/>
    </row>
    <row r="5156" spans="15:16">
      <c r="O5156" s="236"/>
      <c r="P5156" s="311"/>
    </row>
    <row r="5157" spans="15:16">
      <c r="O5157" s="236"/>
      <c r="P5157" s="311"/>
    </row>
    <row r="5158" spans="15:16">
      <c r="O5158" s="236"/>
      <c r="P5158" s="311"/>
    </row>
    <row r="5159" spans="15:16">
      <c r="O5159" s="236"/>
      <c r="P5159" s="311"/>
    </row>
    <row r="5160" spans="15:16">
      <c r="O5160" s="236"/>
      <c r="P5160" s="311"/>
    </row>
    <row r="5161" spans="15:16">
      <c r="O5161" s="236"/>
      <c r="P5161" s="311"/>
    </row>
    <row r="5162" spans="15:16">
      <c r="O5162" s="236"/>
      <c r="P5162" s="311"/>
    </row>
    <row r="5163" spans="15:16">
      <c r="O5163" s="236"/>
      <c r="P5163" s="311"/>
    </row>
    <row r="5164" spans="15:16">
      <c r="O5164" s="236"/>
      <c r="P5164" s="311"/>
    </row>
    <row r="5165" spans="15:16">
      <c r="O5165" s="236"/>
      <c r="P5165" s="311"/>
    </row>
    <row r="5166" spans="15:16">
      <c r="O5166" s="236"/>
      <c r="P5166" s="311"/>
    </row>
    <row r="5167" spans="15:16">
      <c r="O5167" s="236"/>
      <c r="P5167" s="311"/>
    </row>
    <row r="5168" spans="15:16">
      <c r="O5168" s="236"/>
      <c r="P5168" s="311"/>
    </row>
    <row r="5169" spans="15:16">
      <c r="O5169" s="236"/>
      <c r="P5169" s="311"/>
    </row>
    <row r="5170" spans="15:16">
      <c r="O5170" s="236"/>
      <c r="P5170" s="311"/>
    </row>
    <row r="5171" spans="15:16">
      <c r="O5171" s="236"/>
      <c r="P5171" s="311"/>
    </row>
    <row r="5172" spans="15:16">
      <c r="O5172" s="236"/>
      <c r="P5172" s="311"/>
    </row>
    <row r="5173" spans="15:16">
      <c r="O5173" s="236"/>
      <c r="P5173" s="311"/>
    </row>
    <row r="5174" spans="15:16">
      <c r="O5174" s="236"/>
      <c r="P5174" s="311"/>
    </row>
    <row r="5175" spans="15:16">
      <c r="O5175" s="236"/>
      <c r="P5175" s="311"/>
    </row>
    <row r="5176" spans="15:16">
      <c r="O5176" s="236"/>
      <c r="P5176" s="311"/>
    </row>
    <row r="5177" spans="15:16">
      <c r="O5177" s="236"/>
      <c r="P5177" s="311"/>
    </row>
    <row r="5178" spans="15:16">
      <c r="O5178" s="236"/>
      <c r="P5178" s="311"/>
    </row>
    <row r="5179" spans="15:16">
      <c r="O5179" s="236"/>
      <c r="P5179" s="311"/>
    </row>
    <row r="5180" spans="15:16">
      <c r="O5180" s="236"/>
      <c r="P5180" s="311"/>
    </row>
    <row r="5181" spans="15:16">
      <c r="O5181" s="236"/>
      <c r="P5181" s="311"/>
    </row>
    <row r="5182" spans="15:16">
      <c r="O5182" s="236"/>
      <c r="P5182" s="311"/>
    </row>
    <row r="5183" spans="15:16">
      <c r="O5183" s="236"/>
      <c r="P5183" s="311"/>
    </row>
    <row r="5184" spans="15:16">
      <c r="O5184" s="236"/>
      <c r="P5184" s="311"/>
    </row>
    <row r="5185" spans="15:16">
      <c r="O5185" s="236"/>
      <c r="P5185" s="311"/>
    </row>
    <row r="5186" spans="15:16">
      <c r="O5186" s="236"/>
      <c r="P5186" s="311"/>
    </row>
    <row r="5187" spans="15:16">
      <c r="O5187" s="236"/>
      <c r="P5187" s="311"/>
    </row>
    <row r="5188" spans="15:16">
      <c r="O5188" s="236"/>
      <c r="P5188" s="311"/>
    </row>
    <row r="5189" spans="15:16">
      <c r="O5189" s="236"/>
      <c r="P5189" s="311"/>
    </row>
    <row r="5190" spans="15:16">
      <c r="O5190" s="236"/>
      <c r="P5190" s="311"/>
    </row>
    <row r="5191" spans="15:16">
      <c r="O5191" s="236"/>
      <c r="P5191" s="311"/>
    </row>
    <row r="5192" spans="15:16">
      <c r="O5192" s="236"/>
      <c r="P5192" s="311"/>
    </row>
    <row r="5193" spans="15:16">
      <c r="O5193" s="236"/>
      <c r="P5193" s="311"/>
    </row>
    <row r="5194" spans="15:16">
      <c r="O5194" s="236"/>
      <c r="P5194" s="311"/>
    </row>
    <row r="5195" spans="15:16">
      <c r="O5195" s="236"/>
      <c r="P5195" s="311"/>
    </row>
    <row r="5196" spans="15:16">
      <c r="O5196" s="236"/>
      <c r="P5196" s="311"/>
    </row>
    <row r="5197" spans="15:16">
      <c r="O5197" s="236"/>
      <c r="P5197" s="311"/>
    </row>
    <row r="5198" spans="15:16">
      <c r="O5198" s="236"/>
      <c r="P5198" s="311"/>
    </row>
    <row r="5199" spans="15:16">
      <c r="O5199" s="236"/>
      <c r="P5199" s="311"/>
    </row>
    <row r="5200" spans="15:16">
      <c r="O5200" s="236"/>
      <c r="P5200" s="311"/>
    </row>
    <row r="5201" spans="15:16">
      <c r="O5201" s="236"/>
      <c r="P5201" s="311"/>
    </row>
    <row r="5202" spans="15:16">
      <c r="O5202" s="236"/>
      <c r="P5202" s="311"/>
    </row>
    <row r="5203" spans="15:16">
      <c r="O5203" s="236"/>
      <c r="P5203" s="311"/>
    </row>
    <row r="5204" spans="15:16">
      <c r="O5204" s="236"/>
      <c r="P5204" s="311"/>
    </row>
    <row r="5205" spans="15:16">
      <c r="O5205" s="236"/>
      <c r="P5205" s="311"/>
    </row>
    <row r="5206" spans="15:16">
      <c r="O5206" s="236"/>
      <c r="P5206" s="311"/>
    </row>
    <row r="5207" spans="15:16">
      <c r="O5207" s="236"/>
      <c r="P5207" s="311"/>
    </row>
    <row r="5208" spans="15:16">
      <c r="O5208" s="236"/>
      <c r="P5208" s="311"/>
    </row>
    <row r="5209" spans="15:16">
      <c r="O5209" s="236"/>
      <c r="P5209" s="311"/>
    </row>
    <row r="5210" spans="15:16">
      <c r="O5210" s="236"/>
      <c r="P5210" s="311"/>
    </row>
    <row r="5211" spans="15:16">
      <c r="O5211" s="236"/>
      <c r="P5211" s="311"/>
    </row>
    <row r="5212" spans="15:16">
      <c r="O5212" s="236"/>
      <c r="P5212" s="311"/>
    </row>
    <row r="5213" spans="15:16">
      <c r="O5213" s="236"/>
      <c r="P5213" s="311"/>
    </row>
    <row r="5214" spans="15:16">
      <c r="O5214" s="236"/>
      <c r="P5214" s="311"/>
    </row>
    <row r="5215" spans="15:16">
      <c r="O5215" s="236"/>
      <c r="P5215" s="311"/>
    </row>
    <row r="5216" spans="15:16">
      <c r="O5216" s="236"/>
      <c r="P5216" s="311"/>
    </row>
    <row r="5217" spans="15:16">
      <c r="O5217" s="236"/>
      <c r="P5217" s="311"/>
    </row>
    <row r="5218" spans="15:16">
      <c r="O5218" s="236"/>
      <c r="P5218" s="311"/>
    </row>
    <row r="5219" spans="15:16">
      <c r="O5219" s="236"/>
      <c r="P5219" s="311"/>
    </row>
    <row r="5220" spans="15:16">
      <c r="O5220" s="236"/>
      <c r="P5220" s="311"/>
    </row>
    <row r="5221" spans="15:16">
      <c r="O5221" s="236"/>
      <c r="P5221" s="311"/>
    </row>
    <row r="5222" spans="15:16">
      <c r="O5222" s="236"/>
      <c r="P5222" s="311"/>
    </row>
    <row r="5223" spans="15:16">
      <c r="O5223" s="236"/>
      <c r="P5223" s="311"/>
    </row>
    <row r="5224" spans="15:16">
      <c r="O5224" s="236"/>
      <c r="P5224" s="311"/>
    </row>
    <row r="5225" spans="15:16">
      <c r="O5225" s="236"/>
      <c r="P5225" s="311"/>
    </row>
    <row r="5226" spans="15:16">
      <c r="O5226" s="236"/>
      <c r="P5226" s="311"/>
    </row>
    <row r="5227" spans="15:16">
      <c r="O5227" s="236"/>
      <c r="P5227" s="311"/>
    </row>
    <row r="5228" spans="15:16">
      <c r="O5228" s="236"/>
      <c r="P5228" s="311"/>
    </row>
    <row r="5229" spans="15:16">
      <c r="O5229" s="236"/>
      <c r="P5229" s="311"/>
    </row>
    <row r="5230" spans="15:16">
      <c r="O5230" s="236"/>
      <c r="P5230" s="311"/>
    </row>
    <row r="5231" spans="15:16">
      <c r="O5231" s="236"/>
      <c r="P5231" s="311"/>
    </row>
    <row r="5232" spans="15:16">
      <c r="O5232" s="236"/>
      <c r="P5232" s="311"/>
    </row>
    <row r="5233" spans="15:16">
      <c r="O5233" s="236"/>
      <c r="P5233" s="311"/>
    </row>
    <row r="5234" spans="15:16">
      <c r="O5234" s="236"/>
      <c r="P5234" s="311"/>
    </row>
    <row r="5235" spans="15:16">
      <c r="O5235" s="236"/>
      <c r="P5235" s="311"/>
    </row>
    <row r="5236" spans="15:16">
      <c r="O5236" s="236"/>
      <c r="P5236" s="311"/>
    </row>
    <row r="5237" spans="15:16">
      <c r="O5237" s="236"/>
      <c r="P5237" s="311"/>
    </row>
    <row r="5238" spans="15:16">
      <c r="O5238" s="236"/>
      <c r="P5238" s="311"/>
    </row>
    <row r="5239" spans="15:16">
      <c r="O5239" s="236"/>
      <c r="P5239" s="311"/>
    </row>
    <row r="5240" spans="15:16">
      <c r="O5240" s="236"/>
      <c r="P5240" s="311"/>
    </row>
    <row r="5241" spans="15:16">
      <c r="O5241" s="236"/>
      <c r="P5241" s="311"/>
    </row>
    <row r="5242" spans="15:16">
      <c r="O5242" s="236"/>
      <c r="P5242" s="311"/>
    </row>
    <row r="5243" spans="15:16">
      <c r="O5243" s="236"/>
      <c r="P5243" s="311"/>
    </row>
    <row r="5244" spans="15:16">
      <c r="O5244" s="236"/>
      <c r="P5244" s="311"/>
    </row>
    <row r="5245" spans="15:16">
      <c r="O5245" s="236"/>
      <c r="P5245" s="311"/>
    </row>
    <row r="5246" spans="15:16">
      <c r="O5246" s="236"/>
      <c r="P5246" s="311"/>
    </row>
    <row r="5247" spans="15:16">
      <c r="O5247" s="236"/>
      <c r="P5247" s="311"/>
    </row>
    <row r="5248" spans="15:16">
      <c r="O5248" s="236"/>
      <c r="P5248" s="311"/>
    </row>
    <row r="5249" spans="15:16">
      <c r="O5249" s="236"/>
      <c r="P5249" s="311"/>
    </row>
    <row r="5250" spans="15:16">
      <c r="O5250" s="236"/>
      <c r="P5250" s="311"/>
    </row>
    <row r="5251" spans="15:16">
      <c r="O5251" s="236"/>
      <c r="P5251" s="311"/>
    </row>
    <row r="5252" spans="15:16">
      <c r="O5252" s="236"/>
      <c r="P5252" s="311"/>
    </row>
    <row r="5253" spans="15:16">
      <c r="O5253" s="236"/>
      <c r="P5253" s="311"/>
    </row>
    <row r="5254" spans="15:16">
      <c r="O5254" s="236"/>
      <c r="P5254" s="311"/>
    </row>
    <row r="5255" spans="15:16">
      <c r="O5255" s="236"/>
      <c r="P5255" s="311"/>
    </row>
    <row r="5256" spans="15:16">
      <c r="O5256" s="236"/>
      <c r="P5256" s="311"/>
    </row>
    <row r="5257" spans="15:16">
      <c r="O5257" s="236"/>
      <c r="P5257" s="311"/>
    </row>
    <row r="5258" spans="15:16">
      <c r="O5258" s="236"/>
      <c r="P5258" s="311"/>
    </row>
    <row r="5259" spans="15:16">
      <c r="O5259" s="236"/>
      <c r="P5259" s="311"/>
    </row>
    <row r="5260" spans="15:16">
      <c r="O5260" s="236"/>
      <c r="P5260" s="311"/>
    </row>
    <row r="5261" spans="15:16">
      <c r="O5261" s="236"/>
      <c r="P5261" s="311"/>
    </row>
    <row r="5262" spans="15:16">
      <c r="O5262" s="236"/>
      <c r="P5262" s="311"/>
    </row>
    <row r="5263" spans="15:16">
      <c r="O5263" s="236"/>
      <c r="P5263" s="311"/>
    </row>
    <row r="5264" spans="15:16">
      <c r="O5264" s="236"/>
      <c r="P5264" s="311"/>
    </row>
    <row r="5265" spans="15:16">
      <c r="O5265" s="236"/>
      <c r="P5265" s="311"/>
    </row>
    <row r="5266" spans="15:16">
      <c r="O5266" s="236"/>
      <c r="P5266" s="311"/>
    </row>
    <row r="5267" spans="15:16">
      <c r="O5267" s="236"/>
      <c r="P5267" s="311"/>
    </row>
    <row r="5268" spans="15:16">
      <c r="O5268" s="236"/>
      <c r="P5268" s="311"/>
    </row>
    <row r="5269" spans="15:16">
      <c r="O5269" s="236"/>
      <c r="P5269" s="311"/>
    </row>
    <row r="5270" spans="15:16">
      <c r="O5270" s="236"/>
      <c r="P5270" s="311"/>
    </row>
    <row r="5271" spans="15:16">
      <c r="O5271" s="236"/>
      <c r="P5271" s="311"/>
    </row>
    <row r="5272" spans="15:16">
      <c r="O5272" s="236"/>
      <c r="P5272" s="311"/>
    </row>
    <row r="5273" spans="15:16">
      <c r="O5273" s="236"/>
      <c r="P5273" s="311"/>
    </row>
    <row r="5274" spans="15:16">
      <c r="O5274" s="236"/>
      <c r="P5274" s="311"/>
    </row>
    <row r="5275" spans="15:16">
      <c r="O5275" s="236"/>
      <c r="P5275" s="311"/>
    </row>
    <row r="5276" spans="15:16">
      <c r="O5276" s="236"/>
      <c r="P5276" s="311"/>
    </row>
    <row r="5277" spans="15:16">
      <c r="O5277" s="236"/>
      <c r="P5277" s="311"/>
    </row>
    <row r="5278" spans="15:16">
      <c r="O5278" s="236"/>
      <c r="P5278" s="311"/>
    </row>
    <row r="5279" spans="15:16">
      <c r="O5279" s="236"/>
      <c r="P5279" s="311"/>
    </row>
    <row r="5280" spans="15:16">
      <c r="O5280" s="236"/>
      <c r="P5280" s="311"/>
    </row>
    <row r="5281" spans="15:16">
      <c r="O5281" s="236"/>
      <c r="P5281" s="311"/>
    </row>
    <row r="5282" spans="15:16">
      <c r="O5282" s="236"/>
      <c r="P5282" s="311"/>
    </row>
    <row r="5283" spans="15:16">
      <c r="O5283" s="236"/>
      <c r="P5283" s="311"/>
    </row>
    <row r="5284" spans="15:16">
      <c r="O5284" s="236"/>
      <c r="P5284" s="311"/>
    </row>
    <row r="5285" spans="15:16">
      <c r="O5285" s="236"/>
      <c r="P5285" s="311"/>
    </row>
    <row r="5286" spans="15:16">
      <c r="O5286" s="236"/>
      <c r="P5286" s="311"/>
    </row>
    <row r="5287" spans="15:16">
      <c r="O5287" s="236"/>
      <c r="P5287" s="311"/>
    </row>
    <row r="5288" spans="15:16">
      <c r="O5288" s="236"/>
      <c r="P5288" s="311"/>
    </row>
    <row r="5289" spans="15:16">
      <c r="O5289" s="236"/>
      <c r="P5289" s="311"/>
    </row>
    <row r="5290" spans="15:16">
      <c r="O5290" s="236"/>
      <c r="P5290" s="311"/>
    </row>
    <row r="5291" spans="15:16">
      <c r="O5291" s="236"/>
      <c r="P5291" s="311"/>
    </row>
    <row r="5292" spans="15:16">
      <c r="O5292" s="236"/>
      <c r="P5292" s="311"/>
    </row>
    <row r="5293" spans="15:16">
      <c r="O5293" s="236"/>
      <c r="P5293" s="311"/>
    </row>
    <row r="5294" spans="15:16">
      <c r="O5294" s="236"/>
      <c r="P5294" s="311"/>
    </row>
    <row r="5295" spans="15:16">
      <c r="O5295" s="236"/>
      <c r="P5295" s="311"/>
    </row>
    <row r="5296" spans="15:16">
      <c r="O5296" s="236"/>
      <c r="P5296" s="311"/>
    </row>
    <row r="5297" spans="15:16">
      <c r="O5297" s="236"/>
      <c r="P5297" s="311"/>
    </row>
    <row r="5298" spans="15:16">
      <c r="O5298" s="236"/>
      <c r="P5298" s="311"/>
    </row>
    <row r="5299" spans="15:16">
      <c r="O5299" s="236"/>
      <c r="P5299" s="311"/>
    </row>
    <row r="5300" spans="15:16">
      <c r="O5300" s="236"/>
      <c r="P5300" s="311"/>
    </row>
    <row r="5301" spans="15:16">
      <c r="O5301" s="236"/>
      <c r="P5301" s="311"/>
    </row>
    <row r="5302" spans="15:16">
      <c r="O5302" s="236"/>
      <c r="P5302" s="311"/>
    </row>
    <row r="5303" spans="15:16">
      <c r="O5303" s="236"/>
      <c r="P5303" s="311"/>
    </row>
    <row r="5304" spans="15:16">
      <c r="O5304" s="236"/>
      <c r="P5304" s="311"/>
    </row>
    <row r="5305" spans="15:16">
      <c r="O5305" s="236"/>
      <c r="P5305" s="311"/>
    </row>
    <row r="5306" spans="15:16">
      <c r="O5306" s="236"/>
      <c r="P5306" s="311"/>
    </row>
    <row r="5307" spans="15:16">
      <c r="O5307" s="236"/>
      <c r="P5307" s="311"/>
    </row>
    <row r="5308" spans="15:16">
      <c r="O5308" s="236"/>
      <c r="P5308" s="311"/>
    </row>
    <row r="5309" spans="15:16">
      <c r="O5309" s="236"/>
      <c r="P5309" s="311"/>
    </row>
    <row r="5310" spans="15:16">
      <c r="O5310" s="236"/>
      <c r="P5310" s="311"/>
    </row>
    <row r="5311" spans="15:16">
      <c r="O5311" s="236"/>
      <c r="P5311" s="311"/>
    </row>
    <row r="5312" spans="15:16">
      <c r="O5312" s="236"/>
      <c r="P5312" s="311"/>
    </row>
    <row r="5313" spans="15:16">
      <c r="O5313" s="236"/>
      <c r="P5313" s="311"/>
    </row>
    <row r="5314" spans="15:16">
      <c r="O5314" s="236"/>
      <c r="P5314" s="311"/>
    </row>
    <row r="5315" spans="15:16">
      <c r="O5315" s="236"/>
      <c r="P5315" s="311"/>
    </row>
    <row r="5316" spans="15:16">
      <c r="O5316" s="236"/>
      <c r="P5316" s="311"/>
    </row>
    <row r="5317" spans="15:16">
      <c r="O5317" s="236"/>
      <c r="P5317" s="311"/>
    </row>
    <row r="5318" spans="15:16">
      <c r="O5318" s="236"/>
      <c r="P5318" s="311"/>
    </row>
    <row r="5319" spans="15:16">
      <c r="O5319" s="236"/>
      <c r="P5319" s="311"/>
    </row>
    <row r="5320" spans="15:16">
      <c r="O5320" s="236"/>
      <c r="P5320" s="311"/>
    </row>
    <row r="5321" spans="15:16">
      <c r="O5321" s="236"/>
      <c r="P5321" s="311"/>
    </row>
    <row r="5322" spans="15:16">
      <c r="O5322" s="236"/>
      <c r="P5322" s="311"/>
    </row>
    <row r="5323" spans="15:16">
      <c r="O5323" s="236"/>
      <c r="P5323" s="311"/>
    </row>
    <row r="5324" spans="15:16">
      <c r="O5324" s="236"/>
      <c r="P5324" s="311"/>
    </row>
    <row r="5325" spans="15:16">
      <c r="O5325" s="236"/>
      <c r="P5325" s="311"/>
    </row>
    <row r="5326" spans="15:16">
      <c r="O5326" s="236"/>
      <c r="P5326" s="311"/>
    </row>
    <row r="5327" spans="15:16">
      <c r="O5327" s="236"/>
      <c r="P5327" s="311"/>
    </row>
    <row r="5328" spans="15:16">
      <c r="O5328" s="236"/>
      <c r="P5328" s="311"/>
    </row>
    <row r="5329" spans="15:16">
      <c r="O5329" s="236"/>
      <c r="P5329" s="311"/>
    </row>
    <row r="5330" spans="15:16">
      <c r="O5330" s="236"/>
      <c r="P5330" s="311"/>
    </row>
    <row r="5331" spans="15:16">
      <c r="O5331" s="236"/>
      <c r="P5331" s="311"/>
    </row>
    <row r="5332" spans="15:16">
      <c r="O5332" s="236"/>
      <c r="P5332" s="311"/>
    </row>
    <row r="5333" spans="15:16">
      <c r="O5333" s="236"/>
      <c r="P5333" s="311"/>
    </row>
    <row r="5334" spans="15:16">
      <c r="O5334" s="236"/>
      <c r="P5334" s="311"/>
    </row>
    <row r="5335" spans="15:16">
      <c r="O5335" s="236"/>
      <c r="P5335" s="311"/>
    </row>
    <row r="5336" spans="15:16">
      <c r="O5336" s="236"/>
      <c r="P5336" s="311"/>
    </row>
    <row r="5337" spans="15:16">
      <c r="O5337" s="236"/>
      <c r="P5337" s="311"/>
    </row>
    <row r="5338" spans="15:16">
      <c r="O5338" s="236"/>
      <c r="P5338" s="311"/>
    </row>
    <row r="5339" spans="15:16">
      <c r="O5339" s="236"/>
      <c r="P5339" s="311"/>
    </row>
    <row r="5340" spans="15:16">
      <c r="O5340" s="236"/>
      <c r="P5340" s="311"/>
    </row>
    <row r="5341" spans="15:16">
      <c r="O5341" s="236"/>
      <c r="P5341" s="311"/>
    </row>
    <row r="5342" spans="15:16">
      <c r="O5342" s="236"/>
      <c r="P5342" s="311"/>
    </row>
    <row r="5343" spans="15:16">
      <c r="O5343" s="236"/>
      <c r="P5343" s="311"/>
    </row>
    <row r="5344" spans="15:16">
      <c r="O5344" s="236"/>
      <c r="P5344" s="311"/>
    </row>
    <row r="5345" spans="15:16">
      <c r="O5345" s="236"/>
      <c r="P5345" s="311"/>
    </row>
    <row r="5346" spans="15:16">
      <c r="O5346" s="236"/>
      <c r="P5346" s="311"/>
    </row>
    <row r="5347" spans="15:16">
      <c r="O5347" s="236"/>
      <c r="P5347" s="311"/>
    </row>
    <row r="5348" spans="15:16">
      <c r="O5348" s="236"/>
      <c r="P5348" s="311"/>
    </row>
    <row r="5349" spans="15:16">
      <c r="O5349" s="236"/>
      <c r="P5349" s="311"/>
    </row>
    <row r="5350" spans="15:16">
      <c r="O5350" s="236"/>
      <c r="P5350" s="311"/>
    </row>
    <row r="5351" spans="15:16">
      <c r="O5351" s="236"/>
      <c r="P5351" s="311"/>
    </row>
    <row r="5352" spans="15:16">
      <c r="O5352" s="236"/>
      <c r="P5352" s="311"/>
    </row>
    <row r="5353" spans="15:16">
      <c r="O5353" s="236"/>
      <c r="P5353" s="311"/>
    </row>
    <row r="5354" spans="15:16">
      <c r="O5354" s="236"/>
      <c r="P5354" s="311"/>
    </row>
    <row r="5355" spans="15:16">
      <c r="O5355" s="236"/>
      <c r="P5355" s="311"/>
    </row>
    <row r="5356" spans="15:16">
      <c r="O5356" s="236"/>
      <c r="P5356" s="311"/>
    </row>
    <row r="5357" spans="15:16">
      <c r="O5357" s="236"/>
      <c r="P5357" s="311"/>
    </row>
    <row r="5358" spans="15:16">
      <c r="O5358" s="236"/>
      <c r="P5358" s="311"/>
    </row>
    <row r="5359" spans="15:16">
      <c r="O5359" s="236"/>
      <c r="P5359" s="311"/>
    </row>
    <row r="5360" spans="15:16">
      <c r="O5360" s="236"/>
      <c r="P5360" s="311"/>
    </row>
    <row r="5361" spans="15:16">
      <c r="O5361" s="236"/>
      <c r="P5361" s="311"/>
    </row>
    <row r="5362" spans="15:16">
      <c r="O5362" s="236"/>
      <c r="P5362" s="311"/>
    </row>
    <row r="5363" spans="15:16">
      <c r="O5363" s="236"/>
      <c r="P5363" s="311"/>
    </row>
    <row r="5364" spans="15:16">
      <c r="O5364" s="236"/>
      <c r="P5364" s="311"/>
    </row>
    <row r="5365" spans="15:16">
      <c r="O5365" s="236"/>
      <c r="P5365" s="311"/>
    </row>
    <row r="5366" spans="15:16">
      <c r="O5366" s="236"/>
      <c r="P5366" s="311"/>
    </row>
    <row r="5367" spans="15:16">
      <c r="O5367" s="236"/>
      <c r="P5367" s="311"/>
    </row>
    <row r="5368" spans="15:16">
      <c r="O5368" s="236"/>
      <c r="P5368" s="311"/>
    </row>
    <row r="5369" spans="15:16">
      <c r="O5369" s="236"/>
      <c r="P5369" s="311"/>
    </row>
    <row r="5370" spans="15:16">
      <c r="O5370" s="236"/>
      <c r="P5370" s="311"/>
    </row>
    <row r="5371" spans="15:16">
      <c r="O5371" s="236"/>
      <c r="P5371" s="311"/>
    </row>
    <row r="5372" spans="15:16">
      <c r="O5372" s="236"/>
      <c r="P5372" s="311"/>
    </row>
    <row r="5373" spans="15:16">
      <c r="O5373" s="236"/>
      <c r="P5373" s="311"/>
    </row>
    <row r="5374" spans="15:16">
      <c r="O5374" s="236"/>
      <c r="P5374" s="311"/>
    </row>
    <row r="5375" spans="15:16">
      <c r="O5375" s="236"/>
      <c r="P5375" s="311"/>
    </row>
    <row r="5376" spans="15:16">
      <c r="O5376" s="236"/>
      <c r="P5376" s="311"/>
    </row>
    <row r="5377" spans="15:16">
      <c r="O5377" s="236"/>
      <c r="P5377" s="311"/>
    </row>
    <row r="5378" spans="15:16">
      <c r="O5378" s="236"/>
      <c r="P5378" s="311"/>
    </row>
    <row r="5379" spans="15:16">
      <c r="O5379" s="236"/>
      <c r="P5379" s="311"/>
    </row>
    <row r="5380" spans="15:16">
      <c r="O5380" s="236"/>
      <c r="P5380" s="311"/>
    </row>
    <row r="5381" spans="15:16">
      <c r="O5381" s="236"/>
      <c r="P5381" s="311"/>
    </row>
    <row r="5382" spans="15:16">
      <c r="O5382" s="236"/>
      <c r="P5382" s="311"/>
    </row>
    <row r="5383" spans="15:16">
      <c r="O5383" s="236"/>
      <c r="P5383" s="311"/>
    </row>
    <row r="5384" spans="15:16">
      <c r="O5384" s="236"/>
      <c r="P5384" s="311"/>
    </row>
    <row r="5385" spans="15:16">
      <c r="O5385" s="236"/>
      <c r="P5385" s="311"/>
    </row>
    <row r="5386" spans="15:16">
      <c r="O5386" s="236"/>
      <c r="P5386" s="311"/>
    </row>
    <row r="5387" spans="15:16">
      <c r="O5387" s="236"/>
      <c r="P5387" s="311"/>
    </row>
    <row r="5388" spans="15:16">
      <c r="O5388" s="236"/>
      <c r="P5388" s="311"/>
    </row>
    <row r="5389" spans="15:16">
      <c r="O5389" s="236"/>
      <c r="P5389" s="311"/>
    </row>
    <row r="5390" spans="15:16">
      <c r="O5390" s="236"/>
      <c r="P5390" s="311"/>
    </row>
    <row r="5391" spans="15:16">
      <c r="O5391" s="236"/>
      <c r="P5391" s="311"/>
    </row>
    <row r="5392" spans="15:16">
      <c r="O5392" s="236"/>
      <c r="P5392" s="311"/>
    </row>
    <row r="5393" spans="15:16">
      <c r="O5393" s="236"/>
      <c r="P5393" s="311"/>
    </row>
    <row r="5394" spans="15:16">
      <c r="O5394" s="236"/>
      <c r="P5394" s="311"/>
    </row>
    <row r="5395" spans="15:16">
      <c r="O5395" s="236"/>
      <c r="P5395" s="311"/>
    </row>
    <row r="5396" spans="15:16">
      <c r="O5396" s="236"/>
      <c r="P5396" s="311"/>
    </row>
    <row r="5397" spans="15:16">
      <c r="O5397" s="236"/>
      <c r="P5397" s="311"/>
    </row>
    <row r="5398" spans="15:16">
      <c r="O5398" s="236"/>
      <c r="P5398" s="311"/>
    </row>
    <row r="5399" spans="15:16">
      <c r="O5399" s="236"/>
      <c r="P5399" s="311"/>
    </row>
    <row r="5400" spans="15:16">
      <c r="O5400" s="236"/>
      <c r="P5400" s="311"/>
    </row>
    <row r="5401" spans="15:16">
      <c r="O5401" s="236"/>
      <c r="P5401" s="311"/>
    </row>
    <row r="5402" spans="15:16">
      <c r="O5402" s="236"/>
      <c r="P5402" s="311"/>
    </row>
    <row r="5403" spans="15:16">
      <c r="O5403" s="236"/>
      <c r="P5403" s="311"/>
    </row>
    <row r="5404" spans="15:16">
      <c r="O5404" s="236"/>
      <c r="P5404" s="311"/>
    </row>
    <row r="5405" spans="15:16">
      <c r="O5405" s="236"/>
      <c r="P5405" s="311"/>
    </row>
    <row r="5406" spans="15:16">
      <c r="O5406" s="236"/>
      <c r="P5406" s="311"/>
    </row>
    <row r="5407" spans="15:16">
      <c r="O5407" s="236"/>
      <c r="P5407" s="311"/>
    </row>
    <row r="5408" spans="15:16">
      <c r="O5408" s="236"/>
      <c r="P5408" s="311"/>
    </row>
    <row r="5409" spans="15:16">
      <c r="O5409" s="236"/>
      <c r="P5409" s="311"/>
    </row>
    <row r="5410" spans="15:16">
      <c r="O5410" s="236"/>
      <c r="P5410" s="311"/>
    </row>
    <row r="5411" spans="15:16">
      <c r="O5411" s="236"/>
      <c r="P5411" s="311"/>
    </row>
    <row r="5412" spans="15:16">
      <c r="O5412" s="236"/>
      <c r="P5412" s="311"/>
    </row>
    <row r="5413" spans="15:16">
      <c r="O5413" s="236"/>
      <c r="P5413" s="311"/>
    </row>
    <row r="5414" spans="15:16">
      <c r="O5414" s="236"/>
      <c r="P5414" s="311"/>
    </row>
    <row r="5415" spans="15:16">
      <c r="O5415" s="236"/>
      <c r="P5415" s="311"/>
    </row>
    <row r="5416" spans="15:16">
      <c r="O5416" s="236"/>
      <c r="P5416" s="311"/>
    </row>
    <row r="5417" spans="15:16">
      <c r="O5417" s="236"/>
      <c r="P5417" s="311"/>
    </row>
    <row r="5418" spans="15:16">
      <c r="O5418" s="236"/>
      <c r="P5418" s="311"/>
    </row>
    <row r="5419" spans="15:16">
      <c r="O5419" s="236"/>
      <c r="P5419" s="311"/>
    </row>
    <row r="5420" spans="15:16">
      <c r="O5420" s="236"/>
      <c r="P5420" s="311"/>
    </row>
    <row r="5421" spans="15:16">
      <c r="O5421" s="236"/>
      <c r="P5421" s="311"/>
    </row>
    <row r="5422" spans="15:16">
      <c r="O5422" s="236"/>
      <c r="P5422" s="311"/>
    </row>
    <row r="5423" spans="15:16">
      <c r="O5423" s="236"/>
      <c r="P5423" s="311"/>
    </row>
    <row r="5424" spans="15:16">
      <c r="O5424" s="236"/>
      <c r="P5424" s="311"/>
    </row>
    <row r="5425" spans="15:16">
      <c r="O5425" s="236"/>
      <c r="P5425" s="311"/>
    </row>
    <row r="5426" spans="15:16">
      <c r="O5426" s="236"/>
      <c r="P5426" s="311"/>
    </row>
    <row r="5427" spans="15:16">
      <c r="O5427" s="236"/>
      <c r="P5427" s="311"/>
    </row>
    <row r="5428" spans="15:16">
      <c r="O5428" s="236"/>
      <c r="P5428" s="311"/>
    </row>
    <row r="5429" spans="15:16">
      <c r="O5429" s="236"/>
      <c r="P5429" s="311"/>
    </row>
    <row r="5430" spans="15:16">
      <c r="O5430" s="236"/>
      <c r="P5430" s="311"/>
    </row>
    <row r="5431" spans="15:16">
      <c r="O5431" s="236"/>
      <c r="P5431" s="311"/>
    </row>
    <row r="5432" spans="15:16">
      <c r="O5432" s="236"/>
      <c r="P5432" s="311"/>
    </row>
    <row r="5433" spans="15:16">
      <c r="O5433" s="236"/>
      <c r="P5433" s="311"/>
    </row>
    <row r="5434" spans="15:16">
      <c r="O5434" s="236"/>
      <c r="P5434" s="311"/>
    </row>
    <row r="5435" spans="15:16">
      <c r="O5435" s="236"/>
      <c r="P5435" s="311"/>
    </row>
    <row r="5436" spans="15:16">
      <c r="O5436" s="236"/>
      <c r="P5436" s="311"/>
    </row>
    <row r="5437" spans="15:16">
      <c r="O5437" s="236"/>
      <c r="P5437" s="311"/>
    </row>
    <row r="5438" spans="15:16">
      <c r="O5438" s="236"/>
      <c r="P5438" s="311"/>
    </row>
    <row r="5439" spans="15:16">
      <c r="O5439" s="236"/>
      <c r="P5439" s="311"/>
    </row>
    <row r="5440" spans="15:16">
      <c r="O5440" s="236"/>
      <c r="P5440" s="311"/>
    </row>
    <row r="5441" spans="15:16">
      <c r="O5441" s="236"/>
      <c r="P5441" s="311"/>
    </row>
    <row r="5442" spans="15:16">
      <c r="O5442" s="236"/>
      <c r="P5442" s="311"/>
    </row>
    <row r="5443" spans="15:16">
      <c r="O5443" s="236"/>
      <c r="P5443" s="311"/>
    </row>
    <row r="5444" spans="15:16">
      <c r="O5444" s="236"/>
      <c r="P5444" s="311"/>
    </row>
    <row r="5445" spans="15:16">
      <c r="O5445" s="236"/>
      <c r="P5445" s="311"/>
    </row>
    <row r="5446" spans="15:16">
      <c r="O5446" s="236"/>
      <c r="P5446" s="311"/>
    </row>
    <row r="5447" spans="15:16">
      <c r="O5447" s="236"/>
      <c r="P5447" s="311"/>
    </row>
    <row r="5448" spans="15:16">
      <c r="O5448" s="236"/>
      <c r="P5448" s="311"/>
    </row>
    <row r="5449" spans="15:16">
      <c r="O5449" s="236"/>
      <c r="P5449" s="311"/>
    </row>
    <row r="5450" spans="15:16">
      <c r="O5450" s="236"/>
      <c r="P5450" s="311"/>
    </row>
    <row r="5451" spans="15:16">
      <c r="O5451" s="236"/>
      <c r="P5451" s="311"/>
    </row>
    <row r="5452" spans="15:16">
      <c r="O5452" s="236"/>
      <c r="P5452" s="311"/>
    </row>
    <row r="5453" spans="15:16">
      <c r="O5453" s="236"/>
      <c r="P5453" s="311"/>
    </row>
    <row r="5454" spans="15:16">
      <c r="O5454" s="236"/>
      <c r="P5454" s="311"/>
    </row>
    <row r="5455" spans="15:16">
      <c r="O5455" s="236"/>
      <c r="P5455" s="311"/>
    </row>
    <row r="5456" spans="15:16">
      <c r="O5456" s="236"/>
      <c r="P5456" s="311"/>
    </row>
    <row r="5457" spans="15:16">
      <c r="O5457" s="236"/>
      <c r="P5457" s="311"/>
    </row>
    <row r="5458" spans="15:16">
      <c r="O5458" s="236"/>
      <c r="P5458" s="311"/>
    </row>
    <row r="5459" spans="15:16">
      <c r="O5459" s="236"/>
      <c r="P5459" s="311"/>
    </row>
    <row r="5460" spans="15:16">
      <c r="O5460" s="236"/>
      <c r="P5460" s="311"/>
    </row>
    <row r="5461" spans="15:16">
      <c r="O5461" s="236"/>
      <c r="P5461" s="311"/>
    </row>
    <row r="5462" spans="15:16">
      <c r="O5462" s="236"/>
      <c r="P5462" s="311"/>
    </row>
    <row r="5463" spans="15:16">
      <c r="O5463" s="236"/>
      <c r="P5463" s="311"/>
    </row>
    <row r="5464" spans="15:16">
      <c r="O5464" s="236"/>
      <c r="P5464" s="311"/>
    </row>
    <row r="5465" spans="15:16">
      <c r="O5465" s="236"/>
      <c r="P5465" s="311"/>
    </row>
    <row r="5466" spans="15:16">
      <c r="O5466" s="236"/>
      <c r="P5466" s="311"/>
    </row>
    <row r="5467" spans="15:16">
      <c r="O5467" s="236"/>
      <c r="P5467" s="311"/>
    </row>
    <row r="5468" spans="15:16">
      <c r="O5468" s="236"/>
      <c r="P5468" s="311"/>
    </row>
    <row r="5469" spans="15:16">
      <c r="O5469" s="236"/>
      <c r="P5469" s="311"/>
    </row>
    <row r="5470" spans="15:16">
      <c r="O5470" s="236"/>
      <c r="P5470" s="311"/>
    </row>
    <row r="5471" spans="15:16">
      <c r="O5471" s="236"/>
      <c r="P5471" s="311"/>
    </row>
    <row r="5472" spans="15:16">
      <c r="O5472" s="236"/>
      <c r="P5472" s="311"/>
    </row>
    <row r="5473" spans="15:16">
      <c r="O5473" s="236"/>
      <c r="P5473" s="311"/>
    </row>
    <row r="5474" spans="15:16">
      <c r="O5474" s="236"/>
      <c r="P5474" s="311"/>
    </row>
    <row r="5475" spans="15:16">
      <c r="O5475" s="236"/>
      <c r="P5475" s="311"/>
    </row>
    <row r="5476" spans="15:16">
      <c r="O5476" s="236"/>
      <c r="P5476" s="311"/>
    </row>
    <row r="5477" spans="15:16">
      <c r="O5477" s="236"/>
      <c r="P5477" s="311"/>
    </row>
    <row r="5478" spans="15:16">
      <c r="O5478" s="236"/>
      <c r="P5478" s="311"/>
    </row>
    <row r="5479" spans="15:16">
      <c r="O5479" s="236"/>
      <c r="P5479" s="311"/>
    </row>
    <row r="5480" spans="15:16">
      <c r="O5480" s="236"/>
      <c r="P5480" s="311"/>
    </row>
    <row r="5481" spans="15:16">
      <c r="O5481" s="236"/>
      <c r="P5481" s="311"/>
    </row>
    <row r="5482" spans="15:16">
      <c r="O5482" s="236"/>
      <c r="P5482" s="311"/>
    </row>
    <row r="5483" spans="15:16">
      <c r="O5483" s="236"/>
      <c r="P5483" s="311"/>
    </row>
    <row r="5484" spans="15:16">
      <c r="O5484" s="236"/>
      <c r="P5484" s="311"/>
    </row>
    <row r="5485" spans="15:16">
      <c r="O5485" s="236"/>
      <c r="P5485" s="311"/>
    </row>
    <row r="5486" spans="15:16">
      <c r="O5486" s="236"/>
      <c r="P5486" s="311"/>
    </row>
    <row r="5487" spans="15:16">
      <c r="O5487" s="236"/>
      <c r="P5487" s="311"/>
    </row>
    <row r="5488" spans="15:16">
      <c r="O5488" s="236"/>
      <c r="P5488" s="311"/>
    </row>
    <row r="5489" spans="15:16">
      <c r="O5489" s="236"/>
      <c r="P5489" s="311"/>
    </row>
    <row r="5490" spans="15:16">
      <c r="O5490" s="236"/>
      <c r="P5490" s="311"/>
    </row>
    <row r="5491" spans="15:16">
      <c r="O5491" s="236"/>
      <c r="P5491" s="311"/>
    </row>
    <row r="5492" spans="15:16">
      <c r="O5492" s="236"/>
      <c r="P5492" s="311"/>
    </row>
    <row r="5493" spans="15:16">
      <c r="O5493" s="236"/>
      <c r="P5493" s="311"/>
    </row>
    <row r="5494" spans="15:16">
      <c r="O5494" s="236"/>
      <c r="P5494" s="311"/>
    </row>
    <row r="5495" spans="15:16">
      <c r="O5495" s="236"/>
      <c r="P5495" s="311"/>
    </row>
    <row r="5496" spans="15:16">
      <c r="O5496" s="236"/>
      <c r="P5496" s="311"/>
    </row>
    <row r="5497" spans="15:16">
      <c r="O5497" s="236"/>
      <c r="P5497" s="311"/>
    </row>
    <row r="5498" spans="15:16">
      <c r="O5498" s="236"/>
      <c r="P5498" s="311"/>
    </row>
    <row r="5499" spans="15:16">
      <c r="O5499" s="236"/>
      <c r="P5499" s="311"/>
    </row>
    <row r="5500" spans="15:16">
      <c r="O5500" s="236"/>
      <c r="P5500" s="311"/>
    </row>
    <row r="5501" spans="15:16">
      <c r="O5501" s="236"/>
      <c r="P5501" s="311"/>
    </row>
    <row r="5502" spans="15:16">
      <c r="O5502" s="236"/>
      <c r="P5502" s="311"/>
    </row>
    <row r="5503" spans="15:16">
      <c r="O5503" s="236"/>
      <c r="P5503" s="311"/>
    </row>
    <row r="5504" spans="15:16">
      <c r="O5504" s="236"/>
      <c r="P5504" s="311"/>
    </row>
    <row r="5505" spans="15:16">
      <c r="O5505" s="236"/>
      <c r="P5505" s="311"/>
    </row>
    <row r="5506" spans="15:16">
      <c r="O5506" s="236"/>
      <c r="P5506" s="311"/>
    </row>
    <row r="5507" spans="15:16">
      <c r="O5507" s="236"/>
      <c r="P5507" s="311"/>
    </row>
    <row r="5508" spans="15:16">
      <c r="O5508" s="236"/>
      <c r="P5508" s="311"/>
    </row>
    <row r="5509" spans="15:16">
      <c r="O5509" s="236"/>
      <c r="P5509" s="311"/>
    </row>
    <row r="5510" spans="15:16">
      <c r="O5510" s="236"/>
      <c r="P5510" s="311"/>
    </row>
    <row r="5511" spans="15:16">
      <c r="O5511" s="236"/>
      <c r="P5511" s="311"/>
    </row>
    <row r="5512" spans="15:16">
      <c r="O5512" s="236"/>
      <c r="P5512" s="311"/>
    </row>
    <row r="5513" spans="15:16">
      <c r="O5513" s="236"/>
      <c r="P5513" s="311"/>
    </row>
    <row r="5514" spans="15:16">
      <c r="O5514" s="236"/>
      <c r="P5514" s="311"/>
    </row>
    <row r="5515" spans="15:16">
      <c r="O5515" s="236"/>
      <c r="P5515" s="311"/>
    </row>
    <row r="5516" spans="15:16">
      <c r="O5516" s="236"/>
      <c r="P5516" s="311"/>
    </row>
    <row r="5517" spans="15:16">
      <c r="O5517" s="236"/>
      <c r="P5517" s="311"/>
    </row>
    <row r="5518" spans="15:16">
      <c r="O5518" s="236"/>
      <c r="P5518" s="311"/>
    </row>
    <row r="5519" spans="15:16">
      <c r="O5519" s="236"/>
      <c r="P5519" s="311"/>
    </row>
    <row r="5520" spans="15:16">
      <c r="O5520" s="236"/>
      <c r="P5520" s="311"/>
    </row>
    <row r="5521" spans="15:16">
      <c r="O5521" s="236"/>
      <c r="P5521" s="311"/>
    </row>
    <row r="5522" spans="15:16">
      <c r="O5522" s="236"/>
      <c r="P5522" s="311"/>
    </row>
    <row r="5523" spans="15:16">
      <c r="O5523" s="236"/>
      <c r="P5523" s="311"/>
    </row>
    <row r="5524" spans="15:16">
      <c r="O5524" s="236"/>
      <c r="P5524" s="311"/>
    </row>
    <row r="5525" spans="15:16">
      <c r="O5525" s="236"/>
      <c r="P5525" s="311"/>
    </row>
    <row r="5526" spans="15:16">
      <c r="O5526" s="236"/>
      <c r="P5526" s="311"/>
    </row>
    <row r="5527" spans="15:16">
      <c r="O5527" s="236"/>
      <c r="P5527" s="311"/>
    </row>
    <row r="5528" spans="15:16">
      <c r="O5528" s="236"/>
      <c r="P5528" s="311"/>
    </row>
    <row r="5529" spans="15:16">
      <c r="O5529" s="236"/>
      <c r="P5529" s="311"/>
    </row>
    <row r="5530" spans="15:16">
      <c r="O5530" s="236"/>
      <c r="P5530" s="311"/>
    </row>
    <row r="5531" spans="15:16">
      <c r="O5531" s="236"/>
      <c r="P5531" s="311"/>
    </row>
    <row r="5532" spans="15:16">
      <c r="O5532" s="236"/>
      <c r="P5532" s="311"/>
    </row>
    <row r="5533" spans="15:16">
      <c r="O5533" s="236"/>
      <c r="P5533" s="311"/>
    </row>
    <row r="5534" spans="15:16">
      <c r="O5534" s="236"/>
      <c r="P5534" s="311"/>
    </row>
    <row r="5535" spans="15:16">
      <c r="O5535" s="236"/>
      <c r="P5535" s="311"/>
    </row>
    <row r="5536" spans="15:16">
      <c r="O5536" s="236"/>
      <c r="P5536" s="311"/>
    </row>
    <row r="5537" spans="15:16">
      <c r="O5537" s="236"/>
      <c r="P5537" s="311"/>
    </row>
    <row r="5538" spans="15:16">
      <c r="O5538" s="236"/>
      <c r="P5538" s="311"/>
    </row>
    <row r="5539" spans="15:16">
      <c r="O5539" s="236"/>
      <c r="P5539" s="311"/>
    </row>
    <row r="5540" spans="15:16">
      <c r="O5540" s="236"/>
      <c r="P5540" s="311"/>
    </row>
    <row r="5541" spans="15:16">
      <c r="O5541" s="236"/>
      <c r="P5541" s="311"/>
    </row>
    <row r="5542" spans="15:16">
      <c r="O5542" s="236"/>
      <c r="P5542" s="311"/>
    </row>
    <row r="5543" spans="15:16">
      <c r="O5543" s="236"/>
      <c r="P5543" s="311"/>
    </row>
    <row r="5544" spans="15:16">
      <c r="O5544" s="236"/>
      <c r="P5544" s="311"/>
    </row>
    <row r="5545" spans="15:16">
      <c r="O5545" s="236"/>
      <c r="P5545" s="311"/>
    </row>
    <row r="5546" spans="15:16">
      <c r="O5546" s="236"/>
      <c r="P5546" s="311"/>
    </row>
    <row r="5547" spans="15:16">
      <c r="O5547" s="236"/>
      <c r="P5547" s="311"/>
    </row>
    <row r="5548" spans="15:16">
      <c r="O5548" s="236"/>
      <c r="P5548" s="311"/>
    </row>
    <row r="5549" spans="15:16">
      <c r="O5549" s="236"/>
      <c r="P5549" s="311"/>
    </row>
    <row r="5550" spans="15:16">
      <c r="O5550" s="236"/>
      <c r="P5550" s="311"/>
    </row>
    <row r="5551" spans="15:16">
      <c r="O5551" s="236"/>
      <c r="P5551" s="311"/>
    </row>
    <row r="5552" spans="15:16">
      <c r="O5552" s="236"/>
      <c r="P5552" s="311"/>
    </row>
    <row r="5553" spans="15:16">
      <c r="O5553" s="236"/>
      <c r="P5553" s="311"/>
    </row>
    <row r="5554" spans="15:16">
      <c r="O5554" s="236"/>
      <c r="P5554" s="311"/>
    </row>
    <row r="5555" spans="15:16">
      <c r="O5555" s="236"/>
      <c r="P5555" s="311"/>
    </row>
    <row r="5556" spans="15:16">
      <c r="O5556" s="236"/>
      <c r="P5556" s="311"/>
    </row>
    <row r="5557" spans="15:16">
      <c r="O5557" s="236"/>
      <c r="P5557" s="311"/>
    </row>
    <row r="5558" spans="15:16">
      <c r="O5558" s="236"/>
      <c r="P5558" s="311"/>
    </row>
    <row r="5559" spans="15:16">
      <c r="O5559" s="236"/>
      <c r="P5559" s="311"/>
    </row>
    <row r="5560" spans="15:16">
      <c r="O5560" s="236"/>
      <c r="P5560" s="311"/>
    </row>
    <row r="5561" spans="15:16">
      <c r="O5561" s="236"/>
      <c r="P5561" s="311"/>
    </row>
    <row r="5562" spans="15:16">
      <c r="O5562" s="236"/>
      <c r="P5562" s="311"/>
    </row>
    <row r="5563" spans="15:16">
      <c r="O5563" s="236"/>
      <c r="P5563" s="311"/>
    </row>
    <row r="5564" spans="15:16">
      <c r="O5564" s="236"/>
      <c r="P5564" s="311"/>
    </row>
    <row r="5565" spans="15:16">
      <c r="O5565" s="236"/>
      <c r="P5565" s="311"/>
    </row>
    <row r="5566" spans="15:16">
      <c r="O5566" s="236"/>
      <c r="P5566" s="311"/>
    </row>
    <row r="5567" spans="15:16">
      <c r="O5567" s="236"/>
      <c r="P5567" s="311"/>
    </row>
    <row r="5568" spans="15:16">
      <c r="O5568" s="236"/>
      <c r="P5568" s="311"/>
    </row>
    <row r="5569" spans="15:16">
      <c r="O5569" s="236"/>
      <c r="P5569" s="311"/>
    </row>
    <row r="5570" spans="15:16">
      <c r="O5570" s="236"/>
      <c r="P5570" s="311"/>
    </row>
    <row r="5571" spans="15:16">
      <c r="O5571" s="236"/>
      <c r="P5571" s="311"/>
    </row>
    <row r="5572" spans="15:16">
      <c r="O5572" s="236"/>
      <c r="P5572" s="311"/>
    </row>
    <row r="5573" spans="15:16">
      <c r="O5573" s="236"/>
      <c r="P5573" s="311"/>
    </row>
    <row r="5574" spans="15:16">
      <c r="O5574" s="236"/>
      <c r="P5574" s="311"/>
    </row>
    <row r="5575" spans="15:16">
      <c r="O5575" s="236"/>
      <c r="P5575" s="311"/>
    </row>
    <row r="5576" spans="15:16">
      <c r="O5576" s="236"/>
      <c r="P5576" s="311"/>
    </row>
    <row r="5577" spans="15:16">
      <c r="O5577" s="236"/>
      <c r="P5577" s="311"/>
    </row>
    <row r="5578" spans="15:16">
      <c r="O5578" s="236"/>
      <c r="P5578" s="311"/>
    </row>
    <row r="5579" spans="15:16">
      <c r="O5579" s="236"/>
      <c r="P5579" s="311"/>
    </row>
    <row r="5580" spans="15:16">
      <c r="O5580" s="236"/>
      <c r="P5580" s="311"/>
    </row>
    <row r="5581" spans="15:16">
      <c r="O5581" s="236"/>
      <c r="P5581" s="311"/>
    </row>
    <row r="5582" spans="15:16">
      <c r="O5582" s="236"/>
      <c r="P5582" s="311"/>
    </row>
    <row r="5583" spans="15:16">
      <c r="O5583" s="236"/>
      <c r="P5583" s="311"/>
    </row>
    <row r="5584" spans="15:16">
      <c r="O5584" s="236"/>
      <c r="P5584" s="311"/>
    </row>
    <row r="5585" spans="15:16">
      <c r="O5585" s="236"/>
      <c r="P5585" s="311"/>
    </row>
    <row r="5586" spans="15:16">
      <c r="O5586" s="236"/>
      <c r="P5586" s="311"/>
    </row>
    <row r="5587" spans="15:16">
      <c r="O5587" s="236"/>
      <c r="P5587" s="311"/>
    </row>
    <row r="5588" spans="15:16">
      <c r="O5588" s="236"/>
      <c r="P5588" s="311"/>
    </row>
    <row r="5589" spans="15:16">
      <c r="O5589" s="236"/>
      <c r="P5589" s="311"/>
    </row>
    <row r="5590" spans="15:16">
      <c r="O5590" s="236"/>
      <c r="P5590" s="311"/>
    </row>
    <row r="5591" spans="15:16">
      <c r="O5591" s="236"/>
      <c r="P5591" s="311"/>
    </row>
    <row r="5592" spans="15:16">
      <c r="O5592" s="236"/>
      <c r="P5592" s="311"/>
    </row>
    <row r="5593" spans="15:16">
      <c r="O5593" s="236"/>
      <c r="P5593" s="311"/>
    </row>
    <row r="5594" spans="15:16">
      <c r="O5594" s="236"/>
      <c r="P5594" s="311"/>
    </row>
    <row r="5595" spans="15:16">
      <c r="O5595" s="236"/>
      <c r="P5595" s="311"/>
    </row>
    <row r="5596" spans="15:16">
      <c r="O5596" s="236"/>
      <c r="P5596" s="311"/>
    </row>
    <row r="5597" spans="15:16">
      <c r="O5597" s="236"/>
      <c r="P5597" s="311"/>
    </row>
    <row r="5598" spans="15:16">
      <c r="O5598" s="236"/>
      <c r="P5598" s="311"/>
    </row>
    <row r="5599" spans="15:16">
      <c r="O5599" s="236"/>
      <c r="P5599" s="311"/>
    </row>
    <row r="5600" spans="15:16">
      <c r="O5600" s="236"/>
      <c r="P5600" s="311"/>
    </row>
    <row r="5601" spans="15:16">
      <c r="O5601" s="236"/>
      <c r="P5601" s="311"/>
    </row>
    <row r="5602" spans="15:16">
      <c r="O5602" s="236"/>
      <c r="P5602" s="311"/>
    </row>
    <row r="5603" spans="15:16">
      <c r="O5603" s="236"/>
      <c r="P5603" s="311"/>
    </row>
    <row r="5604" spans="15:16">
      <c r="O5604" s="236"/>
      <c r="P5604" s="311"/>
    </row>
    <row r="5605" spans="15:16">
      <c r="O5605" s="236"/>
      <c r="P5605" s="311"/>
    </row>
    <row r="5606" spans="15:16">
      <c r="O5606" s="236"/>
      <c r="P5606" s="311"/>
    </row>
    <row r="5607" spans="15:16">
      <c r="O5607" s="236"/>
      <c r="P5607" s="311"/>
    </row>
    <row r="5608" spans="15:16">
      <c r="O5608" s="236"/>
      <c r="P5608" s="311"/>
    </row>
    <row r="5609" spans="15:16">
      <c r="O5609" s="236"/>
      <c r="P5609" s="311"/>
    </row>
    <row r="5610" spans="15:16">
      <c r="O5610" s="236"/>
      <c r="P5610" s="311"/>
    </row>
    <row r="5611" spans="15:16">
      <c r="O5611" s="236"/>
      <c r="P5611" s="311"/>
    </row>
    <row r="5612" spans="15:16">
      <c r="O5612" s="236"/>
      <c r="P5612" s="311"/>
    </row>
    <row r="5613" spans="15:16">
      <c r="O5613" s="236"/>
      <c r="P5613" s="311"/>
    </row>
    <row r="5614" spans="15:16">
      <c r="O5614" s="236"/>
      <c r="P5614" s="311"/>
    </row>
    <row r="5615" spans="15:16">
      <c r="O5615" s="236"/>
      <c r="P5615" s="311"/>
    </row>
    <row r="5616" spans="15:16">
      <c r="O5616" s="236"/>
      <c r="P5616" s="311"/>
    </row>
    <row r="5617" spans="15:16">
      <c r="O5617" s="236"/>
      <c r="P5617" s="311"/>
    </row>
    <row r="5618" spans="15:16">
      <c r="O5618" s="236"/>
      <c r="P5618" s="311"/>
    </row>
    <row r="5619" spans="15:16">
      <c r="O5619" s="236"/>
      <c r="P5619" s="311"/>
    </row>
    <row r="5620" spans="15:16">
      <c r="O5620" s="236"/>
      <c r="P5620" s="311"/>
    </row>
    <row r="5621" spans="15:16">
      <c r="O5621" s="236"/>
      <c r="P5621" s="311"/>
    </row>
    <row r="5622" spans="15:16">
      <c r="O5622" s="236"/>
      <c r="P5622" s="311"/>
    </row>
    <row r="5623" spans="15:16">
      <c r="O5623" s="236"/>
      <c r="P5623" s="311"/>
    </row>
    <row r="5624" spans="15:16">
      <c r="O5624" s="236"/>
      <c r="P5624" s="311"/>
    </row>
    <row r="5625" spans="15:16">
      <c r="O5625" s="236"/>
      <c r="P5625" s="311"/>
    </row>
    <row r="5626" spans="15:16">
      <c r="O5626" s="236"/>
      <c r="P5626" s="311"/>
    </row>
    <row r="5627" spans="15:16">
      <c r="O5627" s="236"/>
      <c r="P5627" s="311"/>
    </row>
    <row r="5628" spans="15:16">
      <c r="O5628" s="236"/>
      <c r="P5628" s="311"/>
    </row>
    <row r="5629" spans="15:16">
      <c r="O5629" s="236"/>
      <c r="P5629" s="311"/>
    </row>
    <row r="5630" spans="15:16">
      <c r="O5630" s="236"/>
      <c r="P5630" s="311"/>
    </row>
    <row r="5631" spans="15:16">
      <c r="O5631" s="236"/>
      <c r="P5631" s="311"/>
    </row>
    <row r="5632" spans="15:16">
      <c r="O5632" s="236"/>
      <c r="P5632" s="311"/>
    </row>
    <row r="5633" spans="15:16">
      <c r="O5633" s="236"/>
      <c r="P5633" s="311"/>
    </row>
    <row r="5634" spans="15:16">
      <c r="O5634" s="236"/>
      <c r="P5634" s="311"/>
    </row>
    <row r="5635" spans="15:16">
      <c r="O5635" s="236"/>
      <c r="P5635" s="311"/>
    </row>
    <row r="5636" spans="15:16">
      <c r="O5636" s="236"/>
      <c r="P5636" s="311"/>
    </row>
    <row r="5637" spans="15:16">
      <c r="O5637" s="236"/>
      <c r="P5637" s="311"/>
    </row>
    <row r="5638" spans="15:16">
      <c r="O5638" s="236"/>
      <c r="P5638" s="311"/>
    </row>
    <row r="5639" spans="15:16">
      <c r="O5639" s="236"/>
      <c r="P5639" s="311"/>
    </row>
    <row r="5640" spans="15:16">
      <c r="O5640" s="236"/>
      <c r="P5640" s="311"/>
    </row>
    <row r="5641" spans="15:16">
      <c r="O5641" s="236"/>
      <c r="P5641" s="311"/>
    </row>
    <row r="5642" spans="15:16">
      <c r="O5642" s="236"/>
      <c r="P5642" s="311"/>
    </row>
    <row r="5643" spans="15:16">
      <c r="O5643" s="236"/>
      <c r="P5643" s="311"/>
    </row>
    <row r="5644" spans="15:16">
      <c r="O5644" s="236"/>
      <c r="P5644" s="311"/>
    </row>
    <row r="5645" spans="15:16">
      <c r="O5645" s="236"/>
      <c r="P5645" s="311"/>
    </row>
    <row r="5646" spans="15:16">
      <c r="O5646" s="236"/>
      <c r="P5646" s="311"/>
    </row>
    <row r="5647" spans="15:16">
      <c r="O5647" s="236"/>
      <c r="P5647" s="311"/>
    </row>
    <row r="5648" spans="15:16">
      <c r="O5648" s="236"/>
      <c r="P5648" s="311"/>
    </row>
    <row r="5649" spans="15:16">
      <c r="O5649" s="236"/>
      <c r="P5649" s="311"/>
    </row>
    <row r="5650" spans="15:16">
      <c r="O5650" s="236"/>
      <c r="P5650" s="311"/>
    </row>
    <row r="5651" spans="15:16">
      <c r="O5651" s="236"/>
      <c r="P5651" s="311"/>
    </row>
    <row r="5652" spans="15:16">
      <c r="O5652" s="236"/>
      <c r="P5652" s="311"/>
    </row>
    <row r="5653" spans="15:16">
      <c r="O5653" s="236"/>
      <c r="P5653" s="311"/>
    </row>
    <row r="5654" spans="15:16">
      <c r="O5654" s="236"/>
      <c r="P5654" s="311"/>
    </row>
    <row r="5655" spans="15:16">
      <c r="O5655" s="236"/>
      <c r="P5655" s="311"/>
    </row>
    <row r="5656" spans="15:16">
      <c r="O5656" s="236"/>
      <c r="P5656" s="311"/>
    </row>
    <row r="5657" spans="15:16">
      <c r="O5657" s="236"/>
      <c r="P5657" s="311"/>
    </row>
    <row r="5658" spans="15:16">
      <c r="O5658" s="236"/>
      <c r="P5658" s="311"/>
    </row>
    <row r="5659" spans="15:16">
      <c r="O5659" s="236"/>
      <c r="P5659" s="311"/>
    </row>
    <row r="5660" spans="15:16">
      <c r="O5660" s="236"/>
      <c r="P5660" s="311"/>
    </row>
    <row r="5661" spans="15:16">
      <c r="O5661" s="236"/>
      <c r="P5661" s="311"/>
    </row>
    <row r="5662" spans="15:16">
      <c r="O5662" s="236"/>
      <c r="P5662" s="311"/>
    </row>
    <row r="5663" spans="15:16">
      <c r="O5663" s="236"/>
      <c r="P5663" s="311"/>
    </row>
    <row r="5664" spans="15:16">
      <c r="O5664" s="236"/>
      <c r="P5664" s="311"/>
    </row>
    <row r="5665" spans="15:16">
      <c r="O5665" s="236"/>
      <c r="P5665" s="311"/>
    </row>
    <row r="5666" spans="15:16">
      <c r="O5666" s="236"/>
      <c r="P5666" s="311"/>
    </row>
    <row r="5667" spans="15:16">
      <c r="O5667" s="236"/>
      <c r="P5667" s="311"/>
    </row>
    <row r="5668" spans="15:16">
      <c r="O5668" s="236"/>
      <c r="P5668" s="311"/>
    </row>
    <row r="5669" spans="15:16">
      <c r="O5669" s="236"/>
      <c r="P5669" s="311"/>
    </row>
    <row r="5670" spans="15:16">
      <c r="O5670" s="236"/>
      <c r="P5670" s="311"/>
    </row>
    <row r="5671" spans="15:16">
      <c r="O5671" s="236"/>
      <c r="P5671" s="311"/>
    </row>
    <row r="5672" spans="15:16">
      <c r="O5672" s="236"/>
      <c r="P5672" s="311"/>
    </row>
    <row r="5673" spans="15:16">
      <c r="O5673" s="236"/>
      <c r="P5673" s="311"/>
    </row>
    <row r="5674" spans="15:16">
      <c r="O5674" s="236"/>
      <c r="P5674" s="311"/>
    </row>
    <row r="5675" spans="15:16">
      <c r="O5675" s="236"/>
      <c r="P5675" s="311"/>
    </row>
    <row r="5676" spans="15:16">
      <c r="O5676" s="236"/>
      <c r="P5676" s="311"/>
    </row>
    <row r="5677" spans="15:16">
      <c r="O5677" s="236"/>
      <c r="P5677" s="311"/>
    </row>
    <row r="5678" spans="15:16">
      <c r="O5678" s="236"/>
      <c r="P5678" s="311"/>
    </row>
    <row r="5679" spans="15:16">
      <c r="O5679" s="236"/>
      <c r="P5679" s="311"/>
    </row>
    <row r="5680" spans="15:16">
      <c r="O5680" s="236"/>
      <c r="P5680" s="311"/>
    </row>
    <row r="5681" spans="15:16">
      <c r="O5681" s="236"/>
      <c r="P5681" s="311"/>
    </row>
    <row r="5682" spans="15:16">
      <c r="O5682" s="236"/>
      <c r="P5682" s="311"/>
    </row>
    <row r="5683" spans="15:16">
      <c r="O5683" s="236"/>
      <c r="P5683" s="311"/>
    </row>
    <row r="5684" spans="15:16">
      <c r="O5684" s="236"/>
      <c r="P5684" s="311"/>
    </row>
    <row r="5685" spans="15:16">
      <c r="O5685" s="236"/>
      <c r="P5685" s="311"/>
    </row>
    <row r="5686" spans="15:16">
      <c r="O5686" s="236"/>
      <c r="P5686" s="311"/>
    </row>
    <row r="5687" spans="15:16">
      <c r="O5687" s="236"/>
      <c r="P5687" s="311"/>
    </row>
    <row r="5688" spans="15:16">
      <c r="O5688" s="236"/>
      <c r="P5688" s="311"/>
    </row>
    <row r="5689" spans="15:16">
      <c r="O5689" s="236"/>
      <c r="P5689" s="311"/>
    </row>
    <row r="5690" spans="15:16">
      <c r="O5690" s="236"/>
      <c r="P5690" s="311"/>
    </row>
    <row r="5691" spans="15:16">
      <c r="O5691" s="236"/>
      <c r="P5691" s="311"/>
    </row>
    <row r="5692" spans="15:16">
      <c r="O5692" s="236"/>
      <c r="P5692" s="311"/>
    </row>
    <row r="5693" spans="15:16">
      <c r="O5693" s="236"/>
      <c r="P5693" s="311"/>
    </row>
    <row r="5694" spans="15:16">
      <c r="O5694" s="236"/>
      <c r="P5694" s="311"/>
    </row>
    <row r="5695" spans="15:16">
      <c r="O5695" s="236"/>
      <c r="P5695" s="311"/>
    </row>
    <row r="5696" spans="15:16">
      <c r="O5696" s="236"/>
      <c r="P5696" s="311"/>
    </row>
    <row r="5697" spans="15:16">
      <c r="O5697" s="236"/>
      <c r="P5697" s="311"/>
    </row>
    <row r="5698" spans="15:16">
      <c r="O5698" s="236"/>
      <c r="P5698" s="311"/>
    </row>
    <row r="5699" spans="15:16">
      <c r="O5699" s="236"/>
      <c r="P5699" s="311"/>
    </row>
    <row r="5700" spans="15:16">
      <c r="O5700" s="236"/>
      <c r="P5700" s="311"/>
    </row>
    <row r="5701" spans="15:16">
      <c r="O5701" s="236"/>
      <c r="P5701" s="311"/>
    </row>
    <row r="5702" spans="15:16">
      <c r="O5702" s="236"/>
      <c r="P5702" s="311"/>
    </row>
    <row r="5703" spans="15:16">
      <c r="O5703" s="236"/>
      <c r="P5703" s="311"/>
    </row>
    <row r="5704" spans="15:16">
      <c r="O5704" s="236"/>
      <c r="P5704" s="311"/>
    </row>
    <row r="5705" spans="15:16">
      <c r="O5705" s="236"/>
      <c r="P5705" s="311"/>
    </row>
    <row r="5706" spans="15:16">
      <c r="O5706" s="236"/>
      <c r="P5706" s="311"/>
    </row>
    <row r="5707" spans="15:16">
      <c r="O5707" s="236"/>
      <c r="P5707" s="311"/>
    </row>
    <row r="5708" spans="15:16">
      <c r="O5708" s="236"/>
      <c r="P5708" s="311"/>
    </row>
    <row r="5709" spans="15:16">
      <c r="O5709" s="236"/>
      <c r="P5709" s="311"/>
    </row>
    <row r="5710" spans="15:16">
      <c r="O5710" s="236"/>
      <c r="P5710" s="311"/>
    </row>
    <row r="5711" spans="15:16">
      <c r="O5711" s="236"/>
      <c r="P5711" s="311"/>
    </row>
    <row r="5712" spans="15:16">
      <c r="O5712" s="236"/>
      <c r="P5712" s="311"/>
    </row>
    <row r="5713" spans="15:16">
      <c r="O5713" s="236"/>
      <c r="P5713" s="311"/>
    </row>
    <row r="5714" spans="15:16">
      <c r="O5714" s="236"/>
      <c r="P5714" s="311"/>
    </row>
    <row r="5715" spans="15:16">
      <c r="O5715" s="236"/>
      <c r="P5715" s="311"/>
    </row>
    <row r="5716" spans="15:16">
      <c r="O5716" s="236"/>
      <c r="P5716" s="311"/>
    </row>
    <row r="5717" spans="15:16">
      <c r="O5717" s="236"/>
      <c r="P5717" s="311"/>
    </row>
    <row r="5718" spans="15:16">
      <c r="O5718" s="236"/>
      <c r="P5718" s="311"/>
    </row>
    <row r="5719" spans="15:16">
      <c r="O5719" s="236"/>
      <c r="P5719" s="311"/>
    </row>
    <row r="5720" spans="15:16">
      <c r="O5720" s="236"/>
      <c r="P5720" s="311"/>
    </row>
    <row r="5721" spans="15:16">
      <c r="O5721" s="236"/>
      <c r="P5721" s="311"/>
    </row>
    <row r="5722" spans="15:16">
      <c r="O5722" s="236"/>
      <c r="P5722" s="311"/>
    </row>
    <row r="5723" spans="15:16">
      <c r="O5723" s="236"/>
      <c r="P5723" s="311"/>
    </row>
    <row r="5724" spans="15:16">
      <c r="O5724" s="236"/>
      <c r="P5724" s="311"/>
    </row>
    <row r="5725" spans="15:16">
      <c r="O5725" s="236"/>
      <c r="P5725" s="311"/>
    </row>
    <row r="5726" spans="15:16">
      <c r="O5726" s="236"/>
      <c r="P5726" s="311"/>
    </row>
    <row r="5727" spans="15:16">
      <c r="O5727" s="236"/>
      <c r="P5727" s="311"/>
    </row>
    <row r="5728" spans="15:16">
      <c r="O5728" s="236"/>
      <c r="P5728" s="311"/>
    </row>
    <row r="5729" spans="15:16">
      <c r="O5729" s="236"/>
      <c r="P5729" s="311"/>
    </row>
    <row r="5730" spans="15:16">
      <c r="O5730" s="236"/>
      <c r="P5730" s="311"/>
    </row>
    <row r="5731" spans="15:16">
      <c r="O5731" s="236"/>
      <c r="P5731" s="311"/>
    </row>
    <row r="5732" spans="15:16">
      <c r="O5732" s="236"/>
      <c r="P5732" s="311"/>
    </row>
    <row r="5733" spans="15:16">
      <c r="O5733" s="236"/>
      <c r="P5733" s="311"/>
    </row>
    <row r="5734" spans="15:16">
      <c r="O5734" s="236"/>
      <c r="P5734" s="311"/>
    </row>
    <row r="5735" spans="15:16">
      <c r="O5735" s="236"/>
      <c r="P5735" s="311"/>
    </row>
    <row r="5736" spans="15:16">
      <c r="O5736" s="236"/>
      <c r="P5736" s="311"/>
    </row>
    <row r="5737" spans="15:16">
      <c r="O5737" s="236"/>
      <c r="P5737" s="311"/>
    </row>
    <row r="5738" spans="15:16">
      <c r="O5738" s="236"/>
      <c r="P5738" s="311"/>
    </row>
    <row r="5739" spans="15:16">
      <c r="O5739" s="236"/>
      <c r="P5739" s="311"/>
    </row>
    <row r="5740" spans="15:16">
      <c r="O5740" s="236"/>
      <c r="P5740" s="311"/>
    </row>
    <row r="5741" spans="15:16">
      <c r="O5741" s="236"/>
      <c r="P5741" s="311"/>
    </row>
    <row r="5742" spans="15:16">
      <c r="O5742" s="236"/>
      <c r="P5742" s="311"/>
    </row>
    <row r="5743" spans="15:16">
      <c r="O5743" s="236"/>
      <c r="P5743" s="311"/>
    </row>
    <row r="5744" spans="15:16">
      <c r="O5744" s="236"/>
      <c r="P5744" s="311"/>
    </row>
    <row r="5745" spans="15:16">
      <c r="O5745" s="236"/>
      <c r="P5745" s="311"/>
    </row>
    <row r="5746" spans="15:16">
      <c r="O5746" s="236"/>
      <c r="P5746" s="311"/>
    </row>
    <row r="5747" spans="15:16">
      <c r="O5747" s="236"/>
      <c r="P5747" s="311"/>
    </row>
    <row r="5748" spans="15:16">
      <c r="O5748" s="236"/>
      <c r="P5748" s="311"/>
    </row>
    <row r="5749" spans="15:16">
      <c r="O5749" s="236"/>
      <c r="P5749" s="311"/>
    </row>
    <row r="5750" spans="15:16">
      <c r="O5750" s="236"/>
      <c r="P5750" s="311"/>
    </row>
    <row r="5751" spans="15:16">
      <c r="O5751" s="236"/>
      <c r="P5751" s="311"/>
    </row>
    <row r="5752" spans="15:16">
      <c r="O5752" s="236"/>
      <c r="P5752" s="311"/>
    </row>
    <row r="5753" spans="15:16">
      <c r="O5753" s="236"/>
      <c r="P5753" s="311"/>
    </row>
    <row r="5754" spans="15:16">
      <c r="O5754" s="236"/>
      <c r="P5754" s="311"/>
    </row>
    <row r="5755" spans="15:16">
      <c r="O5755" s="236"/>
      <c r="P5755" s="311"/>
    </row>
    <row r="5756" spans="15:16">
      <c r="O5756" s="236"/>
      <c r="P5756" s="311"/>
    </row>
    <row r="5757" spans="15:16">
      <c r="O5757" s="236"/>
      <c r="P5757" s="311"/>
    </row>
    <row r="5758" spans="15:16">
      <c r="O5758" s="236"/>
      <c r="P5758" s="311"/>
    </row>
    <row r="5759" spans="15:16">
      <c r="O5759" s="236"/>
      <c r="P5759" s="311"/>
    </row>
    <row r="5760" spans="15:16">
      <c r="O5760" s="236"/>
      <c r="P5760" s="311"/>
    </row>
    <row r="5761" spans="15:16">
      <c r="O5761" s="236"/>
      <c r="P5761" s="311"/>
    </row>
    <row r="5762" spans="15:16">
      <c r="O5762" s="236"/>
      <c r="P5762" s="311"/>
    </row>
    <row r="5763" spans="15:16">
      <c r="O5763" s="236"/>
      <c r="P5763" s="311"/>
    </row>
    <row r="5764" spans="15:16">
      <c r="O5764" s="236"/>
      <c r="P5764" s="311"/>
    </row>
    <row r="5765" spans="15:16">
      <c r="O5765" s="236"/>
      <c r="P5765" s="311"/>
    </row>
    <row r="5766" spans="15:16">
      <c r="O5766" s="236"/>
      <c r="P5766" s="311"/>
    </row>
    <row r="5767" spans="15:16">
      <c r="O5767" s="236"/>
      <c r="P5767" s="311"/>
    </row>
    <row r="5768" spans="15:16">
      <c r="O5768" s="236"/>
      <c r="P5768" s="311"/>
    </row>
    <row r="5769" spans="15:16">
      <c r="O5769" s="236"/>
      <c r="P5769" s="311"/>
    </row>
    <row r="5770" spans="15:16">
      <c r="O5770" s="236"/>
      <c r="P5770" s="311"/>
    </row>
    <row r="5771" spans="15:16">
      <c r="O5771" s="236"/>
      <c r="P5771" s="311"/>
    </row>
    <row r="5772" spans="15:16">
      <c r="O5772" s="236"/>
      <c r="P5772" s="311"/>
    </row>
    <row r="5773" spans="15:16">
      <c r="O5773" s="236"/>
      <c r="P5773" s="311"/>
    </row>
    <row r="5774" spans="15:16">
      <c r="O5774" s="236"/>
      <c r="P5774" s="311"/>
    </row>
    <row r="5775" spans="15:16">
      <c r="O5775" s="236"/>
      <c r="P5775" s="311"/>
    </row>
    <row r="5776" spans="15:16">
      <c r="O5776" s="236"/>
      <c r="P5776" s="311"/>
    </row>
    <row r="5777" spans="15:16">
      <c r="O5777" s="236"/>
      <c r="P5777" s="311"/>
    </row>
    <row r="5778" spans="15:16">
      <c r="O5778" s="236"/>
      <c r="P5778" s="311"/>
    </row>
    <row r="5779" spans="15:16">
      <c r="O5779" s="236"/>
      <c r="P5779" s="311"/>
    </row>
    <row r="5780" spans="15:16">
      <c r="O5780" s="236"/>
      <c r="P5780" s="311"/>
    </row>
    <row r="5781" spans="15:16">
      <c r="O5781" s="236"/>
      <c r="P5781" s="311"/>
    </row>
    <row r="5782" spans="15:16">
      <c r="O5782" s="236"/>
      <c r="P5782" s="311"/>
    </row>
    <row r="5783" spans="15:16">
      <c r="O5783" s="236"/>
      <c r="P5783" s="311"/>
    </row>
    <row r="5784" spans="15:16">
      <c r="O5784" s="236"/>
      <c r="P5784" s="311"/>
    </row>
    <row r="5785" spans="15:16">
      <c r="O5785" s="236"/>
      <c r="P5785" s="311"/>
    </row>
    <row r="5786" spans="15:16">
      <c r="O5786" s="236"/>
      <c r="P5786" s="311"/>
    </row>
    <row r="5787" spans="15:16">
      <c r="O5787" s="236"/>
      <c r="P5787" s="311"/>
    </row>
    <row r="5788" spans="15:16">
      <c r="O5788" s="236"/>
      <c r="P5788" s="311"/>
    </row>
    <row r="5789" spans="15:16">
      <c r="O5789" s="236"/>
      <c r="P5789" s="311"/>
    </row>
    <row r="5790" spans="15:16">
      <c r="O5790" s="236"/>
      <c r="P5790" s="311"/>
    </row>
    <row r="5791" spans="15:16">
      <c r="O5791" s="236"/>
      <c r="P5791" s="311"/>
    </row>
    <row r="5792" spans="15:16">
      <c r="O5792" s="236"/>
      <c r="P5792" s="311"/>
    </row>
    <row r="5793" spans="15:16">
      <c r="O5793" s="236"/>
      <c r="P5793" s="311"/>
    </row>
    <row r="5794" spans="15:16">
      <c r="O5794" s="236"/>
      <c r="P5794" s="311"/>
    </row>
    <row r="5795" spans="15:16">
      <c r="O5795" s="236"/>
      <c r="P5795" s="311"/>
    </row>
    <row r="5796" spans="15:16">
      <c r="O5796" s="236"/>
      <c r="P5796" s="311"/>
    </row>
    <row r="5797" spans="15:16">
      <c r="O5797" s="236"/>
      <c r="P5797" s="311"/>
    </row>
    <row r="5798" spans="15:16">
      <c r="O5798" s="236"/>
      <c r="P5798" s="311"/>
    </row>
    <row r="5799" spans="15:16">
      <c r="O5799" s="236"/>
      <c r="P5799" s="311"/>
    </row>
    <row r="5800" spans="15:16">
      <c r="O5800" s="236"/>
      <c r="P5800" s="311"/>
    </row>
    <row r="5801" spans="15:16">
      <c r="O5801" s="236"/>
      <c r="P5801" s="311"/>
    </row>
    <row r="5802" spans="15:16">
      <c r="O5802" s="236"/>
      <c r="P5802" s="311"/>
    </row>
    <row r="5803" spans="15:16">
      <c r="O5803" s="236"/>
      <c r="P5803" s="311"/>
    </row>
    <row r="5804" spans="15:16">
      <c r="O5804" s="236"/>
      <c r="P5804" s="311"/>
    </row>
    <row r="5805" spans="15:16">
      <c r="O5805" s="236"/>
      <c r="P5805" s="311"/>
    </row>
    <row r="5806" spans="15:16">
      <c r="O5806" s="236"/>
      <c r="P5806" s="311"/>
    </row>
    <row r="5807" spans="15:16">
      <c r="O5807" s="236"/>
      <c r="P5807" s="311"/>
    </row>
    <row r="5808" spans="15:16">
      <c r="O5808" s="236"/>
      <c r="P5808" s="311"/>
    </row>
    <row r="5809" spans="15:16">
      <c r="O5809" s="236"/>
      <c r="P5809" s="311"/>
    </row>
    <row r="5810" spans="15:16">
      <c r="O5810" s="236"/>
      <c r="P5810" s="311"/>
    </row>
    <row r="5811" spans="15:16">
      <c r="O5811" s="236"/>
      <c r="P5811" s="311"/>
    </row>
    <row r="5812" spans="15:16">
      <c r="O5812" s="236"/>
      <c r="P5812" s="311"/>
    </row>
    <row r="5813" spans="15:16">
      <c r="O5813" s="236"/>
      <c r="P5813" s="311"/>
    </row>
    <row r="5814" spans="15:16">
      <c r="O5814" s="236"/>
      <c r="P5814" s="311"/>
    </row>
    <row r="5815" spans="15:16">
      <c r="O5815" s="236"/>
      <c r="P5815" s="311"/>
    </row>
    <row r="5816" spans="15:16">
      <c r="O5816" s="236"/>
      <c r="P5816" s="311"/>
    </row>
    <row r="5817" spans="15:16">
      <c r="O5817" s="236"/>
      <c r="P5817" s="311"/>
    </row>
    <row r="5818" spans="15:16">
      <c r="O5818" s="236"/>
      <c r="P5818" s="311"/>
    </row>
    <row r="5819" spans="15:16">
      <c r="O5819" s="236"/>
      <c r="P5819" s="311"/>
    </row>
    <row r="5820" spans="15:16">
      <c r="O5820" s="236"/>
      <c r="P5820" s="311"/>
    </row>
    <row r="5821" spans="15:16">
      <c r="O5821" s="236"/>
      <c r="P5821" s="311"/>
    </row>
    <row r="5822" spans="15:16">
      <c r="O5822" s="236"/>
      <c r="P5822" s="311"/>
    </row>
    <row r="5823" spans="15:16">
      <c r="O5823" s="236"/>
      <c r="P5823" s="311"/>
    </row>
    <row r="5824" spans="15:16">
      <c r="O5824" s="236"/>
      <c r="P5824" s="311"/>
    </row>
    <row r="5825" spans="15:16">
      <c r="O5825" s="236"/>
      <c r="P5825" s="311"/>
    </row>
    <row r="5826" spans="15:16">
      <c r="O5826" s="236"/>
      <c r="P5826" s="311"/>
    </row>
    <row r="5827" spans="15:16">
      <c r="O5827" s="236"/>
      <c r="P5827" s="311"/>
    </row>
    <row r="5828" spans="15:16">
      <c r="O5828" s="236"/>
      <c r="P5828" s="311"/>
    </row>
    <row r="5829" spans="15:16">
      <c r="O5829" s="236"/>
      <c r="P5829" s="311"/>
    </row>
    <row r="5830" spans="15:16">
      <c r="O5830" s="236"/>
      <c r="P5830" s="311"/>
    </row>
    <row r="5831" spans="15:16">
      <c r="O5831" s="236"/>
      <c r="P5831" s="311"/>
    </row>
    <row r="5832" spans="15:16">
      <c r="O5832" s="236"/>
      <c r="P5832" s="311"/>
    </row>
    <row r="5833" spans="15:16">
      <c r="O5833" s="236"/>
      <c r="P5833" s="311"/>
    </row>
    <row r="5834" spans="15:16">
      <c r="O5834" s="236"/>
      <c r="P5834" s="311"/>
    </row>
    <row r="5835" spans="15:16">
      <c r="O5835" s="236"/>
      <c r="P5835" s="311"/>
    </row>
    <row r="5836" spans="15:16">
      <c r="O5836" s="236"/>
      <c r="P5836" s="311"/>
    </row>
    <row r="5837" spans="15:16">
      <c r="O5837" s="236"/>
      <c r="P5837" s="311"/>
    </row>
    <row r="5838" spans="15:16">
      <c r="O5838" s="236"/>
      <c r="P5838" s="311"/>
    </row>
    <row r="5839" spans="15:16">
      <c r="O5839" s="236"/>
      <c r="P5839" s="311"/>
    </row>
    <row r="5840" spans="15:16">
      <c r="O5840" s="236"/>
      <c r="P5840" s="311"/>
    </row>
    <row r="5841" spans="15:16">
      <c r="O5841" s="236"/>
      <c r="P5841" s="311"/>
    </row>
    <row r="5842" spans="15:16">
      <c r="O5842" s="236"/>
      <c r="P5842" s="311"/>
    </row>
    <row r="5843" spans="15:16">
      <c r="O5843" s="236"/>
      <c r="P5843" s="311"/>
    </row>
    <row r="5844" spans="15:16">
      <c r="O5844" s="236"/>
      <c r="P5844" s="311"/>
    </row>
    <row r="5845" spans="15:16">
      <c r="O5845" s="236"/>
      <c r="P5845" s="311"/>
    </row>
    <row r="5846" spans="15:16">
      <c r="O5846" s="236"/>
      <c r="P5846" s="311"/>
    </row>
    <row r="5847" spans="15:16">
      <c r="O5847" s="236"/>
      <c r="P5847" s="311"/>
    </row>
    <row r="5848" spans="15:16">
      <c r="O5848" s="236"/>
      <c r="P5848" s="311"/>
    </row>
    <row r="5849" spans="15:16">
      <c r="O5849" s="236"/>
      <c r="P5849" s="311"/>
    </row>
    <row r="5850" spans="15:16">
      <c r="O5850" s="236"/>
      <c r="P5850" s="311"/>
    </row>
    <row r="5851" spans="15:16">
      <c r="O5851" s="236"/>
      <c r="P5851" s="311"/>
    </row>
    <row r="5852" spans="15:16">
      <c r="O5852" s="236"/>
      <c r="P5852" s="311"/>
    </row>
    <row r="5853" spans="15:16">
      <c r="O5853" s="236"/>
      <c r="P5853" s="311"/>
    </row>
    <row r="5854" spans="15:16">
      <c r="O5854" s="236"/>
      <c r="P5854" s="311"/>
    </row>
    <row r="5855" spans="15:16">
      <c r="O5855" s="236"/>
      <c r="P5855" s="311"/>
    </row>
    <row r="5856" spans="15:16">
      <c r="O5856" s="236"/>
      <c r="P5856" s="311"/>
    </row>
    <row r="5857" spans="15:16">
      <c r="O5857" s="236"/>
      <c r="P5857" s="311"/>
    </row>
    <row r="5858" spans="15:16">
      <c r="O5858" s="236"/>
      <c r="P5858" s="311"/>
    </row>
    <row r="5859" spans="15:16">
      <c r="O5859" s="236"/>
      <c r="P5859" s="311"/>
    </row>
    <row r="5860" spans="15:16">
      <c r="O5860" s="236"/>
      <c r="P5860" s="311"/>
    </row>
    <row r="5861" spans="15:16">
      <c r="O5861" s="236"/>
      <c r="P5861" s="311"/>
    </row>
    <row r="5862" spans="15:16">
      <c r="O5862" s="236"/>
      <c r="P5862" s="311"/>
    </row>
    <row r="5863" spans="15:16">
      <c r="O5863" s="236"/>
      <c r="P5863" s="311"/>
    </row>
    <row r="5864" spans="15:16">
      <c r="O5864" s="236"/>
      <c r="P5864" s="311"/>
    </row>
    <row r="5865" spans="15:16">
      <c r="O5865" s="236"/>
      <c r="P5865" s="311"/>
    </row>
    <row r="5866" spans="15:16">
      <c r="O5866" s="236"/>
      <c r="P5866" s="311"/>
    </row>
    <row r="5867" spans="15:16">
      <c r="O5867" s="236"/>
      <c r="P5867" s="311"/>
    </row>
    <row r="5868" spans="15:16">
      <c r="O5868" s="236"/>
      <c r="P5868" s="311"/>
    </row>
    <row r="5869" spans="15:16">
      <c r="O5869" s="236"/>
      <c r="P5869" s="311"/>
    </row>
    <row r="5870" spans="15:16">
      <c r="O5870" s="236"/>
      <c r="P5870" s="311"/>
    </row>
    <row r="5871" spans="15:16">
      <c r="O5871" s="236"/>
      <c r="P5871" s="311"/>
    </row>
    <row r="5872" spans="15:16">
      <c r="O5872" s="236"/>
      <c r="P5872" s="311"/>
    </row>
    <row r="5873" spans="15:16">
      <c r="O5873" s="236"/>
      <c r="P5873" s="311"/>
    </row>
    <row r="5874" spans="15:16">
      <c r="O5874" s="236"/>
      <c r="P5874" s="311"/>
    </row>
    <row r="5875" spans="15:16">
      <c r="O5875" s="236"/>
      <c r="P5875" s="311"/>
    </row>
    <row r="5876" spans="15:16">
      <c r="O5876" s="236"/>
      <c r="P5876" s="311"/>
    </row>
    <row r="5877" spans="15:16">
      <c r="O5877" s="236"/>
      <c r="P5877" s="311"/>
    </row>
    <row r="5878" spans="15:16">
      <c r="O5878" s="236"/>
      <c r="P5878" s="311"/>
    </row>
    <row r="5879" spans="15:16">
      <c r="O5879" s="236"/>
      <c r="P5879" s="311"/>
    </row>
    <row r="5880" spans="15:16">
      <c r="O5880" s="236"/>
      <c r="P5880" s="311"/>
    </row>
    <row r="5881" spans="15:16">
      <c r="O5881" s="236"/>
      <c r="P5881" s="311"/>
    </row>
    <row r="5882" spans="15:16">
      <c r="O5882" s="236"/>
      <c r="P5882" s="311"/>
    </row>
    <row r="5883" spans="15:16">
      <c r="O5883" s="236"/>
      <c r="P5883" s="311"/>
    </row>
    <row r="5884" spans="15:16">
      <c r="O5884" s="236"/>
      <c r="P5884" s="311"/>
    </row>
    <row r="5885" spans="15:16">
      <c r="O5885" s="236"/>
      <c r="P5885" s="311"/>
    </row>
    <row r="5886" spans="15:16">
      <c r="O5886" s="236"/>
      <c r="P5886" s="311"/>
    </row>
    <row r="5887" spans="15:16">
      <c r="O5887" s="236"/>
      <c r="P5887" s="311"/>
    </row>
    <row r="5888" spans="15:16">
      <c r="O5888" s="236"/>
      <c r="P5888" s="311"/>
    </row>
    <row r="5889" spans="15:16">
      <c r="O5889" s="236"/>
      <c r="P5889" s="311"/>
    </row>
    <row r="5890" spans="15:16">
      <c r="O5890" s="236"/>
      <c r="P5890" s="311"/>
    </row>
    <row r="5891" spans="15:16">
      <c r="O5891" s="236"/>
      <c r="P5891" s="311"/>
    </row>
    <row r="5892" spans="15:16">
      <c r="O5892" s="236"/>
      <c r="P5892" s="311"/>
    </row>
    <row r="5893" spans="15:16">
      <c r="O5893" s="236"/>
      <c r="P5893" s="311"/>
    </row>
    <row r="5894" spans="15:16">
      <c r="O5894" s="236"/>
      <c r="P5894" s="311"/>
    </row>
    <row r="5895" spans="15:16">
      <c r="O5895" s="236"/>
      <c r="P5895" s="311"/>
    </row>
    <row r="5896" spans="15:16">
      <c r="O5896" s="236"/>
      <c r="P5896" s="311"/>
    </row>
    <row r="5897" spans="15:16">
      <c r="O5897" s="236"/>
      <c r="P5897" s="311"/>
    </row>
    <row r="5898" spans="15:16">
      <c r="O5898" s="236"/>
      <c r="P5898" s="311"/>
    </row>
    <row r="5899" spans="15:16">
      <c r="O5899" s="236"/>
      <c r="P5899" s="311"/>
    </row>
    <row r="5900" spans="15:16">
      <c r="O5900" s="236"/>
      <c r="P5900" s="311"/>
    </row>
    <row r="5901" spans="15:16">
      <c r="O5901" s="236"/>
      <c r="P5901" s="311"/>
    </row>
    <row r="5902" spans="15:16">
      <c r="O5902" s="236"/>
      <c r="P5902" s="311"/>
    </row>
    <row r="5903" spans="15:16">
      <c r="O5903" s="236"/>
      <c r="P5903" s="311"/>
    </row>
    <row r="5904" spans="15:16">
      <c r="O5904" s="236"/>
      <c r="P5904" s="311"/>
    </row>
    <row r="5905" spans="15:16">
      <c r="O5905" s="236"/>
      <c r="P5905" s="311"/>
    </row>
    <row r="5906" spans="15:16">
      <c r="O5906" s="236"/>
      <c r="P5906" s="311"/>
    </row>
    <row r="5907" spans="15:16">
      <c r="O5907" s="236"/>
      <c r="P5907" s="311"/>
    </row>
    <row r="5908" spans="15:16">
      <c r="O5908" s="236"/>
      <c r="P5908" s="311"/>
    </row>
    <row r="5909" spans="15:16">
      <c r="O5909" s="236"/>
      <c r="P5909" s="311"/>
    </row>
    <row r="5910" spans="15:16">
      <c r="O5910" s="236"/>
      <c r="P5910" s="311"/>
    </row>
    <row r="5911" spans="15:16">
      <c r="O5911" s="236"/>
      <c r="P5911" s="311"/>
    </row>
    <row r="5912" spans="15:16">
      <c r="O5912" s="236"/>
      <c r="P5912" s="311"/>
    </row>
    <row r="5913" spans="15:16">
      <c r="O5913" s="236"/>
      <c r="P5913" s="311"/>
    </row>
    <row r="5914" spans="15:16">
      <c r="O5914" s="236"/>
      <c r="P5914" s="311"/>
    </row>
    <row r="5915" spans="15:16">
      <c r="O5915" s="236"/>
      <c r="P5915" s="311"/>
    </row>
    <row r="5916" spans="15:16">
      <c r="O5916" s="236"/>
      <c r="P5916" s="311"/>
    </row>
    <row r="5917" spans="15:16">
      <c r="O5917" s="236"/>
      <c r="P5917" s="311"/>
    </row>
    <row r="5918" spans="15:16">
      <c r="O5918" s="236"/>
      <c r="P5918" s="311"/>
    </row>
    <row r="5919" spans="15:16">
      <c r="O5919" s="236"/>
      <c r="P5919" s="311"/>
    </row>
    <row r="5920" spans="15:16">
      <c r="O5920" s="236"/>
      <c r="P5920" s="311"/>
    </row>
    <row r="5921" spans="15:16">
      <c r="O5921" s="236"/>
      <c r="P5921" s="311"/>
    </row>
    <row r="5922" spans="15:16">
      <c r="O5922" s="236"/>
      <c r="P5922" s="311"/>
    </row>
    <row r="5923" spans="15:16">
      <c r="O5923" s="236"/>
      <c r="P5923" s="311"/>
    </row>
    <row r="5924" spans="15:16">
      <c r="O5924" s="236"/>
      <c r="P5924" s="311"/>
    </row>
    <row r="5925" spans="15:16">
      <c r="O5925" s="236"/>
      <c r="P5925" s="311"/>
    </row>
    <row r="5926" spans="15:16">
      <c r="O5926" s="236"/>
      <c r="P5926" s="311"/>
    </row>
    <row r="5927" spans="15:16">
      <c r="O5927" s="236"/>
      <c r="P5927" s="311"/>
    </row>
    <row r="5928" spans="15:16">
      <c r="O5928" s="236"/>
      <c r="P5928" s="311"/>
    </row>
    <row r="5929" spans="15:16">
      <c r="O5929" s="236"/>
      <c r="P5929" s="311"/>
    </row>
    <row r="5930" spans="15:16">
      <c r="O5930" s="236"/>
      <c r="P5930" s="311"/>
    </row>
    <row r="5931" spans="15:16">
      <c r="O5931" s="236"/>
      <c r="P5931" s="311"/>
    </row>
    <row r="5932" spans="15:16">
      <c r="O5932" s="236"/>
      <c r="P5932" s="311"/>
    </row>
    <row r="5933" spans="15:16">
      <c r="O5933" s="236"/>
      <c r="P5933" s="311"/>
    </row>
    <row r="5934" spans="15:16">
      <c r="O5934" s="236"/>
      <c r="P5934" s="311"/>
    </row>
    <row r="5935" spans="15:16">
      <c r="O5935" s="236"/>
      <c r="P5935" s="311"/>
    </row>
    <row r="5936" spans="15:16">
      <c r="O5936" s="236"/>
      <c r="P5936" s="311"/>
    </row>
    <row r="5937" spans="15:16">
      <c r="O5937" s="236"/>
      <c r="P5937" s="311"/>
    </row>
    <row r="5938" spans="15:16">
      <c r="O5938" s="236"/>
      <c r="P5938" s="311"/>
    </row>
    <row r="5939" spans="15:16">
      <c r="O5939" s="236"/>
      <c r="P5939" s="311"/>
    </row>
    <row r="5940" spans="15:16">
      <c r="O5940" s="236"/>
      <c r="P5940" s="311"/>
    </row>
    <row r="5941" spans="15:16">
      <c r="O5941" s="236"/>
      <c r="P5941" s="311"/>
    </row>
    <row r="5942" spans="15:16">
      <c r="O5942" s="236"/>
      <c r="P5942" s="311"/>
    </row>
    <row r="5943" spans="15:16">
      <c r="O5943" s="236"/>
      <c r="P5943" s="311"/>
    </row>
    <row r="5944" spans="15:16">
      <c r="O5944" s="236"/>
      <c r="P5944" s="311"/>
    </row>
    <row r="5945" spans="15:16">
      <c r="O5945" s="236"/>
      <c r="P5945" s="311"/>
    </row>
    <row r="5946" spans="15:16">
      <c r="O5946" s="236"/>
      <c r="P5946" s="311"/>
    </row>
    <row r="5947" spans="15:16">
      <c r="O5947" s="236"/>
      <c r="P5947" s="311"/>
    </row>
    <row r="5948" spans="15:16">
      <c r="O5948" s="236"/>
      <c r="P5948" s="311"/>
    </row>
    <row r="5949" spans="15:16">
      <c r="O5949" s="236"/>
      <c r="P5949" s="311"/>
    </row>
    <row r="5950" spans="15:16">
      <c r="O5950" s="236"/>
      <c r="P5950" s="311"/>
    </row>
    <row r="5951" spans="15:16">
      <c r="O5951" s="236"/>
      <c r="P5951" s="311"/>
    </row>
    <row r="5952" spans="15:16">
      <c r="O5952" s="236"/>
      <c r="P5952" s="311"/>
    </row>
    <row r="5953" spans="15:16">
      <c r="O5953" s="236"/>
      <c r="P5953" s="311"/>
    </row>
    <row r="5954" spans="15:16">
      <c r="O5954" s="236"/>
      <c r="P5954" s="311"/>
    </row>
    <row r="5955" spans="15:16">
      <c r="O5955" s="236"/>
      <c r="P5955" s="311"/>
    </row>
    <row r="5956" spans="15:16">
      <c r="O5956" s="236"/>
      <c r="P5956" s="311"/>
    </row>
    <row r="5957" spans="15:16">
      <c r="O5957" s="236"/>
      <c r="P5957" s="311"/>
    </row>
    <row r="5958" spans="15:16">
      <c r="O5958" s="236"/>
      <c r="P5958" s="311"/>
    </row>
    <row r="5959" spans="15:16">
      <c r="O5959" s="236"/>
      <c r="P5959" s="311"/>
    </row>
    <row r="5960" spans="15:16">
      <c r="O5960" s="236"/>
      <c r="P5960" s="311"/>
    </row>
    <row r="5961" spans="15:16">
      <c r="O5961" s="236"/>
      <c r="P5961" s="311"/>
    </row>
    <row r="5962" spans="15:16">
      <c r="O5962" s="236"/>
      <c r="P5962" s="311"/>
    </row>
    <row r="5963" spans="15:16">
      <c r="O5963" s="236"/>
      <c r="P5963" s="311"/>
    </row>
    <row r="5964" spans="15:16">
      <c r="O5964" s="236"/>
      <c r="P5964" s="311"/>
    </row>
    <row r="5965" spans="15:16">
      <c r="O5965" s="236"/>
      <c r="P5965" s="311"/>
    </row>
    <row r="5966" spans="15:16">
      <c r="O5966" s="236"/>
      <c r="P5966" s="311"/>
    </row>
    <row r="5967" spans="15:16">
      <c r="O5967" s="236"/>
      <c r="P5967" s="311"/>
    </row>
    <row r="5968" spans="15:16">
      <c r="O5968" s="236"/>
      <c r="P5968" s="311"/>
    </row>
    <row r="5969" spans="15:16">
      <c r="O5969" s="236"/>
      <c r="P5969" s="311"/>
    </row>
    <row r="5970" spans="15:16">
      <c r="O5970" s="236"/>
      <c r="P5970" s="311"/>
    </row>
    <row r="5971" spans="15:16">
      <c r="O5971" s="236"/>
      <c r="P5971" s="311"/>
    </row>
    <row r="5972" spans="15:16">
      <c r="O5972" s="236"/>
      <c r="P5972" s="311"/>
    </row>
    <row r="5973" spans="15:16">
      <c r="O5973" s="236"/>
      <c r="P5973" s="311"/>
    </row>
    <row r="5974" spans="15:16">
      <c r="O5974" s="236"/>
      <c r="P5974" s="311"/>
    </row>
    <row r="5975" spans="15:16">
      <c r="O5975" s="236"/>
      <c r="P5975" s="311"/>
    </row>
    <row r="5976" spans="15:16">
      <c r="O5976" s="236"/>
      <c r="P5976" s="311"/>
    </row>
    <row r="5977" spans="15:16">
      <c r="O5977" s="236"/>
      <c r="P5977" s="311"/>
    </row>
    <row r="5978" spans="15:16">
      <c r="O5978" s="236"/>
      <c r="P5978" s="311"/>
    </row>
    <row r="5979" spans="15:16">
      <c r="O5979" s="236"/>
      <c r="P5979" s="311"/>
    </row>
    <row r="5980" spans="15:16">
      <c r="O5980" s="236"/>
      <c r="P5980" s="311"/>
    </row>
    <row r="5981" spans="15:16">
      <c r="O5981" s="236"/>
      <c r="P5981" s="311"/>
    </row>
    <row r="5982" spans="15:16">
      <c r="O5982" s="236"/>
      <c r="P5982" s="311"/>
    </row>
    <row r="5983" spans="15:16">
      <c r="O5983" s="236"/>
      <c r="P5983" s="311"/>
    </row>
    <row r="5984" spans="15:16">
      <c r="O5984" s="236"/>
      <c r="P5984" s="311"/>
    </row>
    <row r="5985" spans="15:16">
      <c r="O5985" s="236"/>
      <c r="P5985" s="311"/>
    </row>
    <row r="5986" spans="15:16">
      <c r="O5986" s="236"/>
      <c r="P5986" s="311"/>
    </row>
    <row r="5987" spans="15:16">
      <c r="O5987" s="236"/>
      <c r="P5987" s="311"/>
    </row>
    <row r="5988" spans="15:16">
      <c r="O5988" s="236"/>
      <c r="P5988" s="311"/>
    </row>
    <row r="5989" spans="15:16">
      <c r="O5989" s="236"/>
      <c r="P5989" s="311"/>
    </row>
    <row r="5990" spans="15:16">
      <c r="O5990" s="236"/>
      <c r="P5990" s="311"/>
    </row>
    <row r="5991" spans="15:16">
      <c r="O5991" s="236"/>
      <c r="P5991" s="311"/>
    </row>
    <row r="5992" spans="15:16">
      <c r="O5992" s="236"/>
      <c r="P5992" s="311"/>
    </row>
    <row r="5993" spans="15:16">
      <c r="O5993" s="236"/>
      <c r="P5993" s="311"/>
    </row>
    <row r="5994" spans="15:16">
      <c r="O5994" s="236"/>
      <c r="P5994" s="311"/>
    </row>
    <row r="5995" spans="15:16">
      <c r="O5995" s="236"/>
      <c r="P5995" s="311"/>
    </row>
    <row r="5996" spans="15:16">
      <c r="O5996" s="236"/>
      <c r="P5996" s="311"/>
    </row>
    <row r="5997" spans="15:16">
      <c r="O5997" s="236"/>
      <c r="P5997" s="311"/>
    </row>
    <row r="5998" spans="15:16">
      <c r="O5998" s="236"/>
      <c r="P5998" s="311"/>
    </row>
    <row r="5999" spans="15:16">
      <c r="O5999" s="236"/>
      <c r="P5999" s="311"/>
    </row>
    <row r="6000" spans="15:16">
      <c r="O6000" s="236"/>
      <c r="P6000" s="311"/>
    </row>
    <row r="6001" spans="15:16">
      <c r="O6001" s="236"/>
      <c r="P6001" s="311"/>
    </row>
    <row r="6002" spans="15:16">
      <c r="O6002" s="236"/>
      <c r="P6002" s="311"/>
    </row>
    <row r="6003" spans="15:16">
      <c r="O6003" s="236"/>
      <c r="P6003" s="311"/>
    </row>
    <row r="6004" spans="15:16">
      <c r="O6004" s="236"/>
      <c r="P6004" s="311"/>
    </row>
    <row r="6005" spans="15:16">
      <c r="O6005" s="236"/>
      <c r="P6005" s="311"/>
    </row>
    <row r="6006" spans="15:16">
      <c r="O6006" s="236"/>
      <c r="P6006" s="311"/>
    </row>
    <row r="6007" spans="15:16">
      <c r="O6007" s="236"/>
      <c r="P6007" s="311"/>
    </row>
    <row r="6008" spans="15:16">
      <c r="O6008" s="236"/>
      <c r="P6008" s="311"/>
    </row>
    <row r="6009" spans="15:16">
      <c r="O6009" s="236"/>
      <c r="P6009" s="311"/>
    </row>
    <row r="6010" spans="15:16">
      <c r="O6010" s="236"/>
      <c r="P6010" s="311"/>
    </row>
    <row r="6011" spans="15:16">
      <c r="O6011" s="236"/>
      <c r="P6011" s="311"/>
    </row>
    <row r="6012" spans="15:16">
      <c r="O6012" s="236"/>
      <c r="P6012" s="311"/>
    </row>
    <row r="6013" spans="15:16">
      <c r="O6013" s="236"/>
      <c r="P6013" s="311"/>
    </row>
    <row r="6014" spans="15:16">
      <c r="O6014" s="236"/>
      <c r="P6014" s="311"/>
    </row>
    <row r="6015" spans="15:16">
      <c r="O6015" s="236"/>
      <c r="P6015" s="311"/>
    </row>
    <row r="6016" spans="15:16">
      <c r="O6016" s="236"/>
      <c r="P6016" s="311"/>
    </row>
    <row r="6017" spans="15:16">
      <c r="O6017" s="236"/>
      <c r="P6017" s="311"/>
    </row>
    <row r="6018" spans="15:16">
      <c r="O6018" s="236"/>
      <c r="P6018" s="311"/>
    </row>
    <row r="6019" spans="15:16">
      <c r="O6019" s="236"/>
      <c r="P6019" s="311"/>
    </row>
    <row r="6020" spans="15:16">
      <c r="O6020" s="236"/>
      <c r="P6020" s="311"/>
    </row>
    <row r="6021" spans="15:16">
      <c r="O6021" s="236"/>
      <c r="P6021" s="311"/>
    </row>
    <row r="6022" spans="15:16">
      <c r="O6022" s="236"/>
      <c r="P6022" s="311"/>
    </row>
    <row r="6023" spans="15:16">
      <c r="O6023" s="236"/>
      <c r="P6023" s="311"/>
    </row>
    <row r="6024" spans="15:16">
      <c r="O6024" s="236"/>
      <c r="P6024" s="311"/>
    </row>
    <row r="6025" spans="15:16">
      <c r="O6025" s="236"/>
      <c r="P6025" s="311"/>
    </row>
    <row r="6026" spans="15:16">
      <c r="O6026" s="236"/>
      <c r="P6026" s="311"/>
    </row>
    <row r="6027" spans="15:16">
      <c r="O6027" s="236"/>
      <c r="P6027" s="311"/>
    </row>
    <row r="6028" spans="15:16">
      <c r="O6028" s="236"/>
      <c r="P6028" s="311"/>
    </row>
    <row r="6029" spans="15:16">
      <c r="O6029" s="236"/>
      <c r="P6029" s="311"/>
    </row>
    <row r="6030" spans="15:16">
      <c r="O6030" s="236"/>
      <c r="P6030" s="311"/>
    </row>
    <row r="6031" spans="15:16">
      <c r="O6031" s="236"/>
      <c r="P6031" s="311"/>
    </row>
    <row r="6032" spans="15:16">
      <c r="O6032" s="236"/>
      <c r="P6032" s="311"/>
    </row>
    <row r="6033" spans="15:16">
      <c r="O6033" s="236"/>
      <c r="P6033" s="311"/>
    </row>
    <row r="6034" spans="15:16">
      <c r="O6034" s="236"/>
      <c r="P6034" s="311"/>
    </row>
    <row r="6035" spans="15:16">
      <c r="O6035" s="236"/>
      <c r="P6035" s="311"/>
    </row>
    <row r="6036" spans="15:16">
      <c r="O6036" s="236"/>
      <c r="P6036" s="311"/>
    </row>
    <row r="6037" spans="15:16">
      <c r="O6037" s="236"/>
      <c r="P6037" s="311"/>
    </row>
    <row r="6038" spans="15:16">
      <c r="O6038" s="236"/>
      <c r="P6038" s="311"/>
    </row>
    <row r="6039" spans="15:16">
      <c r="O6039" s="236"/>
      <c r="P6039" s="311"/>
    </row>
    <row r="6040" spans="15:16">
      <c r="O6040" s="236"/>
      <c r="P6040" s="311"/>
    </row>
    <row r="6041" spans="15:16">
      <c r="O6041" s="236"/>
      <c r="P6041" s="311"/>
    </row>
    <row r="6042" spans="15:16">
      <c r="O6042" s="236"/>
      <c r="P6042" s="311"/>
    </row>
    <row r="6043" spans="15:16">
      <c r="O6043" s="236"/>
      <c r="P6043" s="311"/>
    </row>
    <row r="6044" spans="15:16">
      <c r="O6044" s="236"/>
      <c r="P6044" s="311"/>
    </row>
    <row r="6045" spans="15:16">
      <c r="O6045" s="236"/>
      <c r="P6045" s="311"/>
    </row>
    <row r="6046" spans="15:16">
      <c r="O6046" s="236"/>
      <c r="P6046" s="311"/>
    </row>
    <row r="6047" spans="15:16">
      <c r="O6047" s="236"/>
      <c r="P6047" s="311"/>
    </row>
    <row r="6048" spans="15:16">
      <c r="O6048" s="236"/>
      <c r="P6048" s="311"/>
    </row>
    <row r="6049" spans="15:16">
      <c r="O6049" s="236"/>
      <c r="P6049" s="311"/>
    </row>
    <row r="6050" spans="15:16">
      <c r="O6050" s="236"/>
      <c r="P6050" s="311"/>
    </row>
    <row r="6051" spans="15:16">
      <c r="O6051" s="236"/>
      <c r="P6051" s="311"/>
    </row>
    <row r="6052" spans="15:16">
      <c r="O6052" s="236"/>
      <c r="P6052" s="311"/>
    </row>
    <row r="6053" spans="15:16">
      <c r="O6053" s="236"/>
      <c r="P6053" s="311"/>
    </row>
    <row r="6054" spans="15:16">
      <c r="O6054" s="236"/>
      <c r="P6054" s="311"/>
    </row>
    <row r="6055" spans="15:16">
      <c r="O6055" s="236"/>
      <c r="P6055" s="311"/>
    </row>
    <row r="6056" spans="15:16">
      <c r="O6056" s="236"/>
      <c r="P6056" s="311"/>
    </row>
    <row r="6057" spans="15:16">
      <c r="O6057" s="236"/>
      <c r="P6057" s="311"/>
    </row>
    <row r="6058" spans="15:16">
      <c r="O6058" s="236"/>
      <c r="P6058" s="311"/>
    </row>
    <row r="6059" spans="15:16">
      <c r="O6059" s="236"/>
      <c r="P6059" s="311"/>
    </row>
    <row r="6060" spans="15:16">
      <c r="O6060" s="236"/>
      <c r="P6060" s="311"/>
    </row>
    <row r="6061" spans="15:16">
      <c r="O6061" s="236"/>
      <c r="P6061" s="311"/>
    </row>
    <row r="6062" spans="15:16">
      <c r="O6062" s="236"/>
      <c r="P6062" s="311"/>
    </row>
    <row r="6063" spans="15:16">
      <c r="O6063" s="236"/>
      <c r="P6063" s="311"/>
    </row>
    <row r="6064" spans="15:16">
      <c r="O6064" s="236"/>
      <c r="P6064" s="311"/>
    </row>
    <row r="6065" spans="15:16">
      <c r="O6065" s="236"/>
      <c r="P6065" s="311"/>
    </row>
    <row r="6066" spans="15:16">
      <c r="O6066" s="236"/>
      <c r="P6066" s="311"/>
    </row>
    <row r="6067" spans="15:16">
      <c r="O6067" s="236"/>
      <c r="P6067" s="311"/>
    </row>
    <row r="6068" spans="15:16">
      <c r="O6068" s="236"/>
      <c r="P6068" s="311"/>
    </row>
    <row r="6069" spans="15:16">
      <c r="O6069" s="236"/>
      <c r="P6069" s="311"/>
    </row>
    <row r="6070" spans="15:16">
      <c r="O6070" s="236"/>
      <c r="P6070" s="311"/>
    </row>
    <row r="6071" spans="15:16">
      <c r="O6071" s="236"/>
      <c r="P6071" s="311"/>
    </row>
    <row r="6072" spans="15:16">
      <c r="O6072" s="236"/>
      <c r="P6072" s="311"/>
    </row>
    <row r="6073" spans="15:16">
      <c r="O6073" s="236"/>
      <c r="P6073" s="311"/>
    </row>
    <row r="6074" spans="15:16">
      <c r="O6074" s="236"/>
      <c r="P6074" s="311"/>
    </row>
    <row r="6075" spans="15:16">
      <c r="O6075" s="236"/>
      <c r="P6075" s="311"/>
    </row>
    <row r="6076" spans="15:16">
      <c r="O6076" s="236"/>
      <c r="P6076" s="311"/>
    </row>
    <row r="6077" spans="15:16">
      <c r="O6077" s="236"/>
      <c r="P6077" s="311"/>
    </row>
    <row r="6078" spans="15:16">
      <c r="O6078" s="236"/>
      <c r="P6078" s="311"/>
    </row>
    <row r="6079" spans="15:16">
      <c r="O6079" s="236"/>
      <c r="P6079" s="311"/>
    </row>
    <row r="6080" spans="15:16">
      <c r="O6080" s="236"/>
      <c r="P6080" s="311"/>
    </row>
    <row r="6081" spans="15:16">
      <c r="O6081" s="236"/>
      <c r="P6081" s="311"/>
    </row>
    <row r="6082" spans="15:16">
      <c r="O6082" s="236"/>
      <c r="P6082" s="311"/>
    </row>
    <row r="6083" spans="15:16">
      <c r="O6083" s="236"/>
      <c r="P6083" s="311"/>
    </row>
    <row r="6084" spans="15:16">
      <c r="O6084" s="236"/>
      <c r="P6084" s="311"/>
    </row>
    <row r="6085" spans="15:16">
      <c r="O6085" s="236"/>
      <c r="P6085" s="311"/>
    </row>
    <row r="6086" spans="15:16">
      <c r="O6086" s="236"/>
      <c r="P6086" s="311"/>
    </row>
    <row r="6087" spans="15:16">
      <c r="O6087" s="236"/>
      <c r="P6087" s="311"/>
    </row>
    <row r="6088" spans="15:16">
      <c r="O6088" s="236"/>
      <c r="P6088" s="311"/>
    </row>
    <row r="6089" spans="15:16">
      <c r="O6089" s="236"/>
      <c r="P6089" s="311"/>
    </row>
    <row r="6090" spans="15:16">
      <c r="O6090" s="236"/>
      <c r="P6090" s="311"/>
    </row>
    <row r="6091" spans="15:16">
      <c r="O6091" s="236"/>
      <c r="P6091" s="311"/>
    </row>
    <row r="6092" spans="15:16">
      <c r="O6092" s="236"/>
      <c r="P6092" s="311"/>
    </row>
    <row r="6093" spans="15:16">
      <c r="O6093" s="236"/>
      <c r="P6093" s="311"/>
    </row>
    <row r="6094" spans="15:16">
      <c r="O6094" s="236"/>
      <c r="P6094" s="311"/>
    </row>
    <row r="6095" spans="15:16">
      <c r="O6095" s="236"/>
      <c r="P6095" s="311"/>
    </row>
    <row r="6096" spans="15:16">
      <c r="O6096" s="236"/>
      <c r="P6096" s="311"/>
    </row>
    <row r="6097" spans="15:16">
      <c r="O6097" s="236"/>
      <c r="P6097" s="311"/>
    </row>
    <row r="6098" spans="15:16">
      <c r="O6098" s="236"/>
      <c r="P6098" s="311"/>
    </row>
    <row r="6099" spans="15:16">
      <c r="O6099" s="236"/>
      <c r="P6099" s="311"/>
    </row>
    <row r="6100" spans="15:16">
      <c r="O6100" s="236"/>
      <c r="P6100" s="311"/>
    </row>
    <row r="6101" spans="15:16">
      <c r="O6101" s="236"/>
      <c r="P6101" s="311"/>
    </row>
    <row r="6102" spans="15:16">
      <c r="O6102" s="236"/>
      <c r="P6102" s="311"/>
    </row>
    <row r="6103" spans="15:16">
      <c r="O6103" s="236"/>
      <c r="P6103" s="311"/>
    </row>
    <row r="6104" spans="15:16">
      <c r="O6104" s="236"/>
      <c r="P6104" s="311"/>
    </row>
    <row r="6105" spans="15:16">
      <c r="O6105" s="236"/>
      <c r="P6105" s="311"/>
    </row>
    <row r="6106" spans="15:16">
      <c r="O6106" s="236"/>
      <c r="P6106" s="311"/>
    </row>
    <row r="6107" spans="15:16">
      <c r="O6107" s="236"/>
      <c r="P6107" s="311"/>
    </row>
    <row r="6108" spans="15:16">
      <c r="O6108" s="236"/>
      <c r="P6108" s="311"/>
    </row>
    <row r="6109" spans="15:16">
      <c r="O6109" s="236"/>
      <c r="P6109" s="311"/>
    </row>
    <row r="6110" spans="15:16">
      <c r="O6110" s="236"/>
      <c r="P6110" s="311"/>
    </row>
    <row r="6111" spans="15:16">
      <c r="O6111" s="236"/>
      <c r="P6111" s="311"/>
    </row>
    <row r="6112" spans="15:16">
      <c r="O6112" s="236"/>
      <c r="P6112" s="311"/>
    </row>
    <row r="6113" spans="15:16">
      <c r="O6113" s="236"/>
      <c r="P6113" s="311"/>
    </row>
    <row r="6114" spans="15:16">
      <c r="O6114" s="236"/>
      <c r="P6114" s="311"/>
    </row>
    <row r="6115" spans="15:16">
      <c r="O6115" s="236"/>
      <c r="P6115" s="311"/>
    </row>
    <row r="6116" spans="15:16">
      <c r="O6116" s="236"/>
      <c r="P6116" s="311"/>
    </row>
    <row r="6117" spans="15:16">
      <c r="O6117" s="236"/>
      <c r="P6117" s="311"/>
    </row>
    <row r="6118" spans="15:16">
      <c r="O6118" s="236"/>
      <c r="P6118" s="311"/>
    </row>
    <row r="6119" spans="15:16">
      <c r="O6119" s="236"/>
      <c r="P6119" s="311"/>
    </row>
    <row r="6120" spans="15:16">
      <c r="O6120" s="236"/>
      <c r="P6120" s="311"/>
    </row>
    <row r="6121" spans="15:16">
      <c r="O6121" s="236"/>
      <c r="P6121" s="311"/>
    </row>
    <row r="6122" spans="15:16">
      <c r="O6122" s="236"/>
      <c r="P6122" s="311"/>
    </row>
    <row r="6123" spans="15:16">
      <c r="O6123" s="236"/>
      <c r="P6123" s="311"/>
    </row>
    <row r="6124" spans="15:16">
      <c r="O6124" s="236"/>
      <c r="P6124" s="311"/>
    </row>
    <row r="6125" spans="15:16">
      <c r="O6125" s="236"/>
      <c r="P6125" s="311"/>
    </row>
    <row r="6126" spans="15:16">
      <c r="O6126" s="236"/>
      <c r="P6126" s="311"/>
    </row>
    <row r="6127" spans="15:16">
      <c r="O6127" s="236"/>
      <c r="P6127" s="311"/>
    </row>
    <row r="6128" spans="15:16">
      <c r="O6128" s="236"/>
      <c r="P6128" s="311"/>
    </row>
    <row r="6129" spans="15:16">
      <c r="O6129" s="236"/>
      <c r="P6129" s="311"/>
    </row>
    <row r="6130" spans="15:16">
      <c r="O6130" s="236"/>
      <c r="P6130" s="311"/>
    </row>
    <row r="6131" spans="15:16">
      <c r="O6131" s="236"/>
      <c r="P6131" s="311"/>
    </row>
    <row r="6132" spans="15:16">
      <c r="O6132" s="236"/>
      <c r="P6132" s="311"/>
    </row>
    <row r="6133" spans="15:16">
      <c r="O6133" s="236"/>
      <c r="P6133" s="311"/>
    </row>
    <row r="6134" spans="15:16">
      <c r="O6134" s="236"/>
      <c r="P6134" s="311"/>
    </row>
    <row r="6135" spans="15:16">
      <c r="O6135" s="236"/>
      <c r="P6135" s="311"/>
    </row>
    <row r="6136" spans="15:16">
      <c r="O6136" s="236"/>
      <c r="P6136" s="311"/>
    </row>
    <row r="6137" spans="15:16">
      <c r="O6137" s="236"/>
      <c r="P6137" s="311"/>
    </row>
    <row r="6138" spans="15:16">
      <c r="O6138" s="236"/>
      <c r="P6138" s="311"/>
    </row>
    <row r="6139" spans="15:16">
      <c r="O6139" s="236"/>
      <c r="P6139" s="311"/>
    </row>
    <row r="6140" spans="15:16">
      <c r="O6140" s="236"/>
      <c r="P6140" s="311"/>
    </row>
    <row r="6141" spans="15:16">
      <c r="O6141" s="236"/>
      <c r="P6141" s="311"/>
    </row>
    <row r="6142" spans="15:16">
      <c r="O6142" s="236"/>
      <c r="P6142" s="311"/>
    </row>
    <row r="6143" spans="15:16">
      <c r="O6143" s="236"/>
      <c r="P6143" s="311"/>
    </row>
    <row r="6144" spans="15:16">
      <c r="O6144" s="236"/>
      <c r="P6144" s="311"/>
    </row>
    <row r="6145" spans="15:16">
      <c r="O6145" s="236"/>
      <c r="P6145" s="311"/>
    </row>
    <row r="6146" spans="15:16">
      <c r="O6146" s="236"/>
      <c r="P6146" s="311"/>
    </row>
    <row r="6147" spans="15:16">
      <c r="O6147" s="236"/>
      <c r="P6147" s="311"/>
    </row>
    <row r="6148" spans="15:16">
      <c r="O6148" s="236"/>
      <c r="P6148" s="311"/>
    </row>
    <row r="6149" spans="15:16">
      <c r="O6149" s="236"/>
      <c r="P6149" s="311"/>
    </row>
    <row r="6150" spans="15:16">
      <c r="O6150" s="236"/>
      <c r="P6150" s="311"/>
    </row>
    <row r="6151" spans="15:16">
      <c r="O6151" s="236"/>
      <c r="P6151" s="311"/>
    </row>
    <row r="6152" spans="15:16">
      <c r="O6152" s="236"/>
      <c r="P6152" s="311"/>
    </row>
    <row r="6153" spans="15:16">
      <c r="O6153" s="236"/>
      <c r="P6153" s="311"/>
    </row>
    <row r="6154" spans="15:16">
      <c r="O6154" s="236"/>
      <c r="P6154" s="311"/>
    </row>
    <row r="6155" spans="15:16">
      <c r="O6155" s="236"/>
      <c r="P6155" s="311"/>
    </row>
    <row r="6156" spans="15:16">
      <c r="O6156" s="236"/>
      <c r="P6156" s="311"/>
    </row>
    <row r="6157" spans="15:16">
      <c r="O6157" s="236"/>
      <c r="P6157" s="311"/>
    </row>
    <row r="6158" spans="15:16">
      <c r="O6158" s="236"/>
      <c r="P6158" s="311"/>
    </row>
    <row r="6159" spans="15:16">
      <c r="O6159" s="236"/>
      <c r="P6159" s="311"/>
    </row>
    <row r="6160" spans="15:16">
      <c r="O6160" s="236"/>
      <c r="P6160" s="311"/>
    </row>
    <row r="6161" spans="15:16">
      <c r="O6161" s="236"/>
      <c r="P6161" s="311"/>
    </row>
    <row r="6162" spans="15:16">
      <c r="O6162" s="236"/>
      <c r="P6162" s="311"/>
    </row>
    <row r="6163" spans="15:16">
      <c r="O6163" s="236"/>
      <c r="P6163" s="311"/>
    </row>
    <row r="6164" spans="15:16">
      <c r="O6164" s="236"/>
      <c r="P6164" s="311"/>
    </row>
    <row r="6165" spans="15:16">
      <c r="O6165" s="236"/>
      <c r="P6165" s="311"/>
    </row>
    <row r="6166" spans="15:16">
      <c r="O6166" s="236"/>
      <c r="P6166" s="311"/>
    </row>
    <row r="6167" spans="15:16">
      <c r="O6167" s="236"/>
      <c r="P6167" s="311"/>
    </row>
    <row r="6168" spans="15:16">
      <c r="O6168" s="236"/>
      <c r="P6168" s="311"/>
    </row>
    <row r="6169" spans="15:16">
      <c r="O6169" s="236"/>
      <c r="P6169" s="311"/>
    </row>
    <row r="6170" spans="15:16">
      <c r="O6170" s="236"/>
      <c r="P6170" s="311"/>
    </row>
    <row r="6171" spans="15:16">
      <c r="O6171" s="236"/>
      <c r="P6171" s="311"/>
    </row>
    <row r="6172" spans="15:16">
      <c r="O6172" s="236"/>
      <c r="P6172" s="311"/>
    </row>
    <row r="6173" spans="15:16">
      <c r="O6173" s="236"/>
      <c r="P6173" s="311"/>
    </row>
    <row r="6174" spans="15:16">
      <c r="O6174" s="236"/>
      <c r="P6174" s="311"/>
    </row>
    <row r="6175" spans="15:16">
      <c r="O6175" s="236"/>
      <c r="P6175" s="311"/>
    </row>
    <row r="6176" spans="15:16">
      <c r="O6176" s="236"/>
      <c r="P6176" s="311"/>
    </row>
    <row r="6177" spans="15:16">
      <c r="O6177" s="236"/>
      <c r="P6177" s="311"/>
    </row>
    <row r="6178" spans="15:16">
      <c r="O6178" s="236"/>
      <c r="P6178" s="311"/>
    </row>
    <row r="6179" spans="15:16">
      <c r="O6179" s="236"/>
      <c r="P6179" s="311"/>
    </row>
    <row r="6180" spans="15:16">
      <c r="O6180" s="236"/>
      <c r="P6180" s="311"/>
    </row>
    <row r="6181" spans="15:16">
      <c r="O6181" s="236"/>
      <c r="P6181" s="311"/>
    </row>
    <row r="6182" spans="15:16">
      <c r="O6182" s="236"/>
      <c r="P6182" s="311"/>
    </row>
    <row r="6183" spans="15:16">
      <c r="O6183" s="236"/>
      <c r="P6183" s="311"/>
    </row>
    <row r="6184" spans="15:16">
      <c r="O6184" s="236"/>
      <c r="P6184" s="311"/>
    </row>
    <row r="6185" spans="15:16">
      <c r="O6185" s="236"/>
      <c r="P6185" s="311"/>
    </row>
    <row r="6186" spans="15:16">
      <c r="O6186" s="236"/>
      <c r="P6186" s="311"/>
    </row>
    <row r="6187" spans="15:16">
      <c r="O6187" s="236"/>
      <c r="P6187" s="311"/>
    </row>
    <row r="6188" spans="15:16">
      <c r="O6188" s="236"/>
      <c r="P6188" s="311"/>
    </row>
    <row r="6189" spans="15:16">
      <c r="O6189" s="236"/>
      <c r="P6189" s="311"/>
    </row>
    <row r="6190" spans="15:16">
      <c r="O6190" s="236"/>
      <c r="P6190" s="311"/>
    </row>
    <row r="6191" spans="15:16">
      <c r="O6191" s="236"/>
      <c r="P6191" s="311"/>
    </row>
    <row r="6192" spans="15:16">
      <c r="O6192" s="236"/>
      <c r="P6192" s="311"/>
    </row>
    <row r="6193" spans="15:16">
      <c r="O6193" s="236"/>
      <c r="P6193" s="311"/>
    </row>
    <row r="6194" spans="15:16">
      <c r="O6194" s="236"/>
      <c r="P6194" s="311"/>
    </row>
    <row r="6195" spans="15:16">
      <c r="O6195" s="236"/>
      <c r="P6195" s="311"/>
    </row>
    <row r="6196" spans="15:16">
      <c r="O6196" s="236"/>
      <c r="P6196" s="311"/>
    </row>
    <row r="6197" spans="15:16">
      <c r="O6197" s="236"/>
      <c r="P6197" s="311"/>
    </row>
    <row r="6198" spans="15:16">
      <c r="O6198" s="236"/>
      <c r="P6198" s="311"/>
    </row>
    <row r="6199" spans="15:16">
      <c r="O6199" s="236"/>
      <c r="P6199" s="311"/>
    </row>
    <row r="6200" spans="15:16">
      <c r="O6200" s="236"/>
      <c r="P6200" s="311"/>
    </row>
    <row r="6201" spans="15:16">
      <c r="O6201" s="236"/>
      <c r="P6201" s="311"/>
    </row>
    <row r="6202" spans="15:16">
      <c r="O6202" s="236"/>
      <c r="P6202" s="311"/>
    </row>
    <row r="6203" spans="15:16">
      <c r="O6203" s="236"/>
      <c r="P6203" s="311"/>
    </row>
    <row r="6204" spans="15:16">
      <c r="O6204" s="236"/>
      <c r="P6204" s="311"/>
    </row>
    <row r="6205" spans="15:16">
      <c r="O6205" s="236"/>
      <c r="P6205" s="311"/>
    </row>
    <row r="6206" spans="15:16">
      <c r="O6206" s="236"/>
      <c r="P6206" s="311"/>
    </row>
    <row r="6207" spans="15:16">
      <c r="O6207" s="236"/>
      <c r="P6207" s="311"/>
    </row>
    <row r="6208" spans="15:16">
      <c r="O6208" s="236"/>
      <c r="P6208" s="311"/>
    </row>
    <row r="6209" spans="15:16">
      <c r="O6209" s="236"/>
      <c r="P6209" s="311"/>
    </row>
    <row r="6210" spans="15:16">
      <c r="O6210" s="236"/>
      <c r="P6210" s="311"/>
    </row>
    <row r="6211" spans="15:16">
      <c r="O6211" s="236"/>
      <c r="P6211" s="311"/>
    </row>
    <row r="6212" spans="15:16">
      <c r="O6212" s="236"/>
      <c r="P6212" s="311"/>
    </row>
    <row r="6213" spans="15:16">
      <c r="O6213" s="236"/>
      <c r="P6213" s="311"/>
    </row>
    <row r="6214" spans="15:16">
      <c r="O6214" s="236"/>
      <c r="P6214" s="311"/>
    </row>
    <row r="6215" spans="15:16">
      <c r="O6215" s="236"/>
      <c r="P6215" s="311"/>
    </row>
    <row r="6216" spans="15:16">
      <c r="O6216" s="236"/>
      <c r="P6216" s="311"/>
    </row>
    <row r="6217" spans="15:16">
      <c r="O6217" s="236"/>
      <c r="P6217" s="311"/>
    </row>
    <row r="6218" spans="15:16">
      <c r="O6218" s="236"/>
      <c r="P6218" s="311"/>
    </row>
    <row r="6219" spans="15:16">
      <c r="O6219" s="236"/>
      <c r="P6219" s="311"/>
    </row>
    <row r="6220" spans="15:16">
      <c r="O6220" s="236"/>
      <c r="P6220" s="311"/>
    </row>
    <row r="6221" spans="15:16">
      <c r="O6221" s="236"/>
      <c r="P6221" s="311"/>
    </row>
    <row r="6222" spans="15:16">
      <c r="O6222" s="236"/>
      <c r="P6222" s="311"/>
    </row>
    <row r="6223" spans="15:16">
      <c r="O6223" s="236"/>
      <c r="P6223" s="311"/>
    </row>
    <row r="6224" spans="15:16">
      <c r="O6224" s="236"/>
      <c r="P6224" s="311"/>
    </row>
    <row r="6225" spans="15:16">
      <c r="O6225" s="236"/>
      <c r="P6225" s="311"/>
    </row>
    <row r="6226" spans="15:16">
      <c r="O6226" s="236"/>
      <c r="P6226" s="311"/>
    </row>
    <row r="6227" spans="15:16">
      <c r="O6227" s="236"/>
      <c r="P6227" s="311"/>
    </row>
    <row r="6228" spans="15:16">
      <c r="O6228" s="236"/>
      <c r="P6228" s="311"/>
    </row>
    <row r="6229" spans="15:16">
      <c r="O6229" s="236"/>
      <c r="P6229" s="311"/>
    </row>
    <row r="6230" spans="15:16">
      <c r="O6230" s="236"/>
      <c r="P6230" s="311"/>
    </row>
    <row r="6231" spans="15:16">
      <c r="O6231" s="236"/>
      <c r="P6231" s="311"/>
    </row>
    <row r="6232" spans="15:16">
      <c r="O6232" s="236"/>
      <c r="P6232" s="311"/>
    </row>
    <row r="6233" spans="15:16">
      <c r="O6233" s="236"/>
      <c r="P6233" s="311"/>
    </row>
    <row r="6234" spans="15:16">
      <c r="O6234" s="236"/>
      <c r="P6234" s="311"/>
    </row>
    <row r="6235" spans="15:16">
      <c r="O6235" s="236"/>
      <c r="P6235" s="311"/>
    </row>
    <row r="6236" spans="15:16">
      <c r="O6236" s="236"/>
      <c r="P6236" s="311"/>
    </row>
    <row r="6237" spans="15:16">
      <c r="O6237" s="236"/>
      <c r="P6237" s="311"/>
    </row>
    <row r="6238" spans="15:16">
      <c r="O6238" s="236"/>
      <c r="P6238" s="311"/>
    </row>
    <row r="6239" spans="15:16">
      <c r="O6239" s="236"/>
      <c r="P6239" s="311"/>
    </row>
    <row r="6240" spans="15:16">
      <c r="O6240" s="236"/>
      <c r="P6240" s="311"/>
    </row>
    <row r="6241" spans="15:16">
      <c r="O6241" s="236"/>
      <c r="P6241" s="311"/>
    </row>
    <row r="6242" spans="15:16">
      <c r="O6242" s="236"/>
      <c r="P6242" s="311"/>
    </row>
    <row r="6243" spans="15:16">
      <c r="O6243" s="236"/>
      <c r="P6243" s="311"/>
    </row>
    <row r="6244" spans="15:16">
      <c r="O6244" s="236"/>
      <c r="P6244" s="311"/>
    </row>
    <row r="6245" spans="15:16">
      <c r="O6245" s="236"/>
      <c r="P6245" s="311"/>
    </row>
    <row r="6246" spans="15:16">
      <c r="O6246" s="236"/>
      <c r="P6246" s="311"/>
    </row>
    <row r="6247" spans="15:16">
      <c r="O6247" s="236"/>
      <c r="P6247" s="311"/>
    </row>
    <row r="6248" spans="15:16">
      <c r="O6248" s="236"/>
      <c r="P6248" s="311"/>
    </row>
    <row r="6249" spans="15:16">
      <c r="O6249" s="236"/>
      <c r="P6249" s="311"/>
    </row>
    <row r="6250" spans="15:16">
      <c r="O6250" s="236"/>
      <c r="P6250" s="311"/>
    </row>
    <row r="6251" spans="15:16">
      <c r="O6251" s="236"/>
      <c r="P6251" s="311"/>
    </row>
    <row r="6252" spans="15:16">
      <c r="O6252" s="236"/>
      <c r="P6252" s="311"/>
    </row>
    <row r="6253" spans="15:16">
      <c r="O6253" s="236"/>
      <c r="P6253" s="311"/>
    </row>
    <row r="6254" spans="15:16">
      <c r="O6254" s="236"/>
      <c r="P6254" s="311"/>
    </row>
    <row r="6255" spans="15:16">
      <c r="O6255" s="236"/>
      <c r="P6255" s="311"/>
    </row>
    <row r="6256" spans="15:16">
      <c r="O6256" s="236"/>
      <c r="P6256" s="311"/>
    </row>
    <row r="6257" spans="15:16">
      <c r="O6257" s="236"/>
      <c r="P6257" s="311"/>
    </row>
    <row r="6258" spans="15:16">
      <c r="O6258" s="236"/>
      <c r="P6258" s="311"/>
    </row>
    <row r="6259" spans="15:16">
      <c r="O6259" s="236"/>
      <c r="P6259" s="311"/>
    </row>
    <row r="6260" spans="15:16">
      <c r="O6260" s="236"/>
      <c r="P6260" s="311"/>
    </row>
    <row r="6261" spans="15:16">
      <c r="O6261" s="236"/>
      <c r="P6261" s="311"/>
    </row>
    <row r="6262" spans="15:16">
      <c r="O6262" s="236"/>
      <c r="P6262" s="311"/>
    </row>
    <row r="6263" spans="15:16">
      <c r="O6263" s="236"/>
      <c r="P6263" s="311"/>
    </row>
    <row r="6264" spans="15:16">
      <c r="O6264" s="236"/>
      <c r="P6264" s="311"/>
    </row>
    <row r="6265" spans="15:16">
      <c r="O6265" s="236"/>
      <c r="P6265" s="311"/>
    </row>
    <row r="6266" spans="15:16">
      <c r="O6266" s="236"/>
      <c r="P6266" s="311"/>
    </row>
    <row r="6267" spans="15:16">
      <c r="O6267" s="236"/>
      <c r="P6267" s="311"/>
    </row>
    <row r="6268" spans="15:16">
      <c r="O6268" s="236"/>
      <c r="P6268" s="311"/>
    </row>
    <row r="6269" spans="15:16">
      <c r="O6269" s="236"/>
      <c r="P6269" s="311"/>
    </row>
    <row r="6270" spans="15:16">
      <c r="O6270" s="236"/>
      <c r="P6270" s="311"/>
    </row>
    <row r="6271" spans="15:16">
      <c r="O6271" s="236"/>
      <c r="P6271" s="311"/>
    </row>
    <row r="6272" spans="15:16">
      <c r="O6272" s="236"/>
      <c r="P6272" s="311"/>
    </row>
    <row r="6273" spans="15:16">
      <c r="O6273" s="236"/>
      <c r="P6273" s="311"/>
    </row>
    <row r="6274" spans="15:16">
      <c r="O6274" s="236"/>
      <c r="P6274" s="311"/>
    </row>
    <row r="6275" spans="15:16">
      <c r="O6275" s="236"/>
      <c r="P6275" s="311"/>
    </row>
    <row r="6276" spans="15:16">
      <c r="O6276" s="236"/>
      <c r="P6276" s="311"/>
    </row>
    <row r="6277" spans="15:16">
      <c r="O6277" s="236"/>
      <c r="P6277" s="311"/>
    </row>
    <row r="6278" spans="15:16">
      <c r="O6278" s="236"/>
      <c r="P6278" s="311"/>
    </row>
    <row r="6279" spans="15:16">
      <c r="O6279" s="236"/>
      <c r="P6279" s="311"/>
    </row>
    <row r="6280" spans="15:16">
      <c r="O6280" s="236"/>
      <c r="P6280" s="311"/>
    </row>
    <row r="6281" spans="15:16">
      <c r="O6281" s="236"/>
      <c r="P6281" s="311"/>
    </row>
    <row r="6282" spans="15:16">
      <c r="O6282" s="236"/>
      <c r="P6282" s="311"/>
    </row>
    <row r="6283" spans="15:16">
      <c r="O6283" s="236"/>
      <c r="P6283" s="311"/>
    </row>
    <row r="6284" spans="15:16">
      <c r="O6284" s="236"/>
      <c r="P6284" s="311"/>
    </row>
    <row r="6285" spans="15:16">
      <c r="O6285" s="236"/>
      <c r="P6285" s="311"/>
    </row>
    <row r="6286" spans="15:16">
      <c r="O6286" s="236"/>
      <c r="P6286" s="311"/>
    </row>
    <row r="6287" spans="15:16">
      <c r="O6287" s="236"/>
      <c r="P6287" s="311"/>
    </row>
    <row r="6288" spans="15:16">
      <c r="O6288" s="236"/>
      <c r="P6288" s="311"/>
    </row>
    <row r="6289" spans="15:16">
      <c r="O6289" s="236"/>
      <c r="P6289" s="311"/>
    </row>
    <row r="6290" spans="15:16">
      <c r="O6290" s="236"/>
      <c r="P6290" s="311"/>
    </row>
    <row r="6291" spans="15:16">
      <c r="O6291" s="236"/>
      <c r="P6291" s="311"/>
    </row>
    <row r="6292" spans="15:16">
      <c r="O6292" s="236"/>
      <c r="P6292" s="311"/>
    </row>
    <row r="6293" spans="15:16">
      <c r="O6293" s="236"/>
      <c r="P6293" s="311"/>
    </row>
    <row r="6294" spans="15:16">
      <c r="O6294" s="236"/>
      <c r="P6294" s="311"/>
    </row>
    <row r="6295" spans="15:16">
      <c r="O6295" s="236"/>
      <c r="P6295" s="311"/>
    </row>
    <row r="6296" spans="15:16">
      <c r="O6296" s="236"/>
      <c r="P6296" s="311"/>
    </row>
    <row r="6297" spans="15:16">
      <c r="O6297" s="236"/>
      <c r="P6297" s="311"/>
    </row>
    <row r="6298" spans="15:16">
      <c r="O6298" s="236"/>
      <c r="P6298" s="311"/>
    </row>
    <row r="6299" spans="15:16">
      <c r="O6299" s="236"/>
      <c r="P6299" s="311"/>
    </row>
    <row r="6300" spans="15:16">
      <c r="O6300" s="236"/>
      <c r="P6300" s="311"/>
    </row>
    <row r="6301" spans="15:16">
      <c r="O6301" s="236"/>
      <c r="P6301" s="311"/>
    </row>
    <row r="6302" spans="15:16">
      <c r="O6302" s="236"/>
      <c r="P6302" s="311"/>
    </row>
    <row r="6303" spans="15:16">
      <c r="O6303" s="236"/>
      <c r="P6303" s="311"/>
    </row>
    <row r="6304" spans="15:16">
      <c r="O6304" s="236"/>
      <c r="P6304" s="311"/>
    </row>
    <row r="6305" spans="15:16">
      <c r="O6305" s="236"/>
      <c r="P6305" s="311"/>
    </row>
    <row r="6306" spans="15:16">
      <c r="O6306" s="236"/>
      <c r="P6306" s="311"/>
    </row>
    <row r="6307" spans="15:16">
      <c r="O6307" s="236"/>
      <c r="P6307" s="311"/>
    </row>
    <row r="6308" spans="15:16">
      <c r="O6308" s="236"/>
      <c r="P6308" s="311"/>
    </row>
    <row r="6309" spans="15:16">
      <c r="O6309" s="236"/>
      <c r="P6309" s="311"/>
    </row>
    <row r="6310" spans="15:16">
      <c r="O6310" s="236"/>
      <c r="P6310" s="311"/>
    </row>
    <row r="6311" spans="15:16">
      <c r="O6311" s="236"/>
      <c r="P6311" s="311"/>
    </row>
    <row r="6312" spans="15:16">
      <c r="O6312" s="236"/>
      <c r="P6312" s="311"/>
    </row>
    <row r="6313" spans="15:16">
      <c r="O6313" s="236"/>
      <c r="P6313" s="311"/>
    </row>
    <row r="6314" spans="15:16">
      <c r="O6314" s="236"/>
      <c r="P6314" s="311"/>
    </row>
    <row r="6315" spans="15:16">
      <c r="O6315" s="236"/>
      <c r="P6315" s="311"/>
    </row>
    <row r="6316" spans="15:16">
      <c r="O6316" s="236"/>
      <c r="P6316" s="311"/>
    </row>
    <row r="6317" spans="15:16">
      <c r="O6317" s="236"/>
      <c r="P6317" s="311"/>
    </row>
    <row r="6318" spans="15:16">
      <c r="O6318" s="236"/>
      <c r="P6318" s="311"/>
    </row>
    <row r="6319" spans="15:16">
      <c r="O6319" s="236"/>
      <c r="P6319" s="311"/>
    </row>
    <row r="6320" spans="15:16">
      <c r="O6320" s="236"/>
      <c r="P6320" s="311"/>
    </row>
    <row r="6321" spans="15:16">
      <c r="O6321" s="236"/>
      <c r="P6321" s="311"/>
    </row>
    <row r="6322" spans="15:16">
      <c r="O6322" s="236"/>
      <c r="P6322" s="311"/>
    </row>
    <row r="6323" spans="15:16">
      <c r="O6323" s="236"/>
      <c r="P6323" s="311"/>
    </row>
    <row r="6324" spans="15:16">
      <c r="O6324" s="236"/>
      <c r="P6324" s="311"/>
    </row>
    <row r="6325" spans="15:16">
      <c r="O6325" s="236"/>
      <c r="P6325" s="311"/>
    </row>
    <row r="6326" spans="15:16">
      <c r="O6326" s="236"/>
      <c r="P6326" s="311"/>
    </row>
    <row r="6327" spans="15:16">
      <c r="O6327" s="236"/>
      <c r="P6327" s="311"/>
    </row>
    <row r="6328" spans="15:16">
      <c r="O6328" s="236"/>
      <c r="P6328" s="311"/>
    </row>
    <row r="6329" spans="15:16">
      <c r="O6329" s="236"/>
      <c r="P6329" s="311"/>
    </row>
    <row r="6330" spans="15:16">
      <c r="O6330" s="236"/>
      <c r="P6330" s="311"/>
    </row>
    <row r="6331" spans="15:16">
      <c r="O6331" s="236"/>
      <c r="P6331" s="311"/>
    </row>
    <row r="6332" spans="15:16">
      <c r="O6332" s="236"/>
      <c r="P6332" s="311"/>
    </row>
    <row r="6333" spans="15:16">
      <c r="O6333" s="236"/>
      <c r="P6333" s="311"/>
    </row>
    <row r="6334" spans="15:16">
      <c r="O6334" s="236"/>
      <c r="P6334" s="311"/>
    </row>
    <row r="6335" spans="15:16">
      <c r="O6335" s="236"/>
      <c r="P6335" s="311"/>
    </row>
    <row r="6336" spans="15:16">
      <c r="O6336" s="236"/>
      <c r="P6336" s="311"/>
    </row>
    <row r="6337" spans="15:16">
      <c r="O6337" s="236"/>
      <c r="P6337" s="311"/>
    </row>
    <row r="6338" spans="15:16">
      <c r="O6338" s="236"/>
      <c r="P6338" s="311"/>
    </row>
    <row r="6339" spans="15:16">
      <c r="O6339" s="236"/>
      <c r="P6339" s="311"/>
    </row>
    <row r="6340" spans="15:16">
      <c r="O6340" s="236"/>
      <c r="P6340" s="311"/>
    </row>
    <row r="6341" spans="15:16">
      <c r="O6341" s="236"/>
      <c r="P6341" s="311"/>
    </row>
    <row r="6342" spans="15:16">
      <c r="O6342" s="236"/>
      <c r="P6342" s="311"/>
    </row>
    <row r="6343" spans="15:16">
      <c r="O6343" s="236"/>
      <c r="P6343" s="311"/>
    </row>
    <row r="6344" spans="15:16">
      <c r="O6344" s="236"/>
      <c r="P6344" s="311"/>
    </row>
    <row r="6345" spans="15:16">
      <c r="O6345" s="236"/>
      <c r="P6345" s="311"/>
    </row>
    <row r="6346" spans="15:16">
      <c r="O6346" s="236"/>
      <c r="P6346" s="311"/>
    </row>
    <row r="6347" spans="15:16">
      <c r="O6347" s="236"/>
      <c r="P6347" s="311"/>
    </row>
    <row r="6348" spans="15:16">
      <c r="O6348" s="236"/>
      <c r="P6348" s="311"/>
    </row>
    <row r="6349" spans="15:16">
      <c r="O6349" s="236"/>
      <c r="P6349" s="311"/>
    </row>
    <row r="6350" spans="15:16">
      <c r="O6350" s="236"/>
      <c r="P6350" s="311"/>
    </row>
    <row r="6351" spans="15:16">
      <c r="O6351" s="236"/>
      <c r="P6351" s="311"/>
    </row>
    <row r="6352" spans="15:16">
      <c r="O6352" s="236"/>
      <c r="P6352" s="311"/>
    </row>
    <row r="6353" spans="15:16">
      <c r="O6353" s="236"/>
      <c r="P6353" s="311"/>
    </row>
    <row r="6354" spans="15:16">
      <c r="O6354" s="236"/>
      <c r="P6354" s="311"/>
    </row>
    <row r="6355" spans="15:16">
      <c r="O6355" s="236"/>
      <c r="P6355" s="311"/>
    </row>
    <row r="6356" spans="15:16">
      <c r="O6356" s="236"/>
      <c r="P6356" s="311"/>
    </row>
    <row r="6357" spans="15:16">
      <c r="O6357" s="236"/>
      <c r="P6357" s="311"/>
    </row>
    <row r="6358" spans="15:16">
      <c r="O6358" s="236"/>
      <c r="P6358" s="311"/>
    </row>
    <row r="6359" spans="15:16">
      <c r="O6359" s="236"/>
      <c r="P6359" s="311"/>
    </row>
    <row r="6360" spans="15:16">
      <c r="O6360" s="236"/>
      <c r="P6360" s="311"/>
    </row>
    <row r="6361" spans="15:16">
      <c r="O6361" s="236"/>
      <c r="P6361" s="311"/>
    </row>
    <row r="6362" spans="15:16">
      <c r="O6362" s="236"/>
      <c r="P6362" s="311"/>
    </row>
    <row r="6363" spans="15:16">
      <c r="O6363" s="236"/>
      <c r="P6363" s="311"/>
    </row>
    <row r="6364" spans="15:16">
      <c r="O6364" s="236"/>
      <c r="P6364" s="311"/>
    </row>
    <row r="6365" spans="15:16">
      <c r="O6365" s="236"/>
      <c r="P6365" s="311"/>
    </row>
    <row r="6366" spans="15:16">
      <c r="O6366" s="236"/>
      <c r="P6366" s="311"/>
    </row>
    <row r="6367" spans="15:16">
      <c r="O6367" s="236"/>
      <c r="P6367" s="311"/>
    </row>
    <row r="6368" spans="15:16">
      <c r="O6368" s="236"/>
      <c r="P6368" s="311"/>
    </row>
    <row r="6369" spans="15:16">
      <c r="O6369" s="236"/>
      <c r="P6369" s="311"/>
    </row>
    <row r="6370" spans="15:16">
      <c r="O6370" s="236"/>
      <c r="P6370" s="311"/>
    </row>
    <row r="6371" spans="15:16">
      <c r="O6371" s="236"/>
      <c r="P6371" s="311"/>
    </row>
    <row r="6372" spans="15:16">
      <c r="O6372" s="236"/>
      <c r="P6372" s="311"/>
    </row>
    <row r="6373" spans="15:16">
      <c r="O6373" s="236"/>
      <c r="P6373" s="311"/>
    </row>
    <row r="6374" spans="15:16">
      <c r="O6374" s="236"/>
      <c r="P6374" s="311"/>
    </row>
    <row r="6375" spans="15:16">
      <c r="O6375" s="236"/>
      <c r="P6375" s="311"/>
    </row>
    <row r="6376" spans="15:16">
      <c r="O6376" s="236"/>
      <c r="P6376" s="311"/>
    </row>
    <row r="6377" spans="15:16">
      <c r="O6377" s="236"/>
      <c r="P6377" s="311"/>
    </row>
    <row r="6378" spans="15:16">
      <c r="O6378" s="236"/>
      <c r="P6378" s="311"/>
    </row>
    <row r="6379" spans="15:16">
      <c r="O6379" s="236"/>
      <c r="P6379" s="311"/>
    </row>
    <row r="6380" spans="15:16">
      <c r="O6380" s="236"/>
      <c r="P6380" s="311"/>
    </row>
    <row r="6381" spans="15:16">
      <c r="O6381" s="236"/>
      <c r="P6381" s="311"/>
    </row>
    <row r="6382" spans="15:16">
      <c r="O6382" s="236"/>
      <c r="P6382" s="311"/>
    </row>
    <row r="6383" spans="15:16">
      <c r="O6383" s="236"/>
      <c r="P6383" s="311"/>
    </row>
    <row r="6384" spans="15:16">
      <c r="O6384" s="236"/>
      <c r="P6384" s="311"/>
    </row>
    <row r="6385" spans="15:16">
      <c r="O6385" s="236"/>
      <c r="P6385" s="311"/>
    </row>
    <row r="6386" spans="15:16">
      <c r="O6386" s="236"/>
      <c r="P6386" s="311"/>
    </row>
    <row r="6387" spans="15:16">
      <c r="O6387" s="236"/>
      <c r="P6387" s="311"/>
    </row>
    <row r="6388" spans="15:16">
      <c r="O6388" s="236"/>
      <c r="P6388" s="311"/>
    </row>
    <row r="6389" spans="15:16">
      <c r="O6389" s="236"/>
      <c r="P6389" s="311"/>
    </row>
    <row r="6390" spans="15:16">
      <c r="O6390" s="236"/>
      <c r="P6390" s="311"/>
    </row>
    <row r="6391" spans="15:16">
      <c r="O6391" s="236"/>
      <c r="P6391" s="311"/>
    </row>
    <row r="6392" spans="15:16">
      <c r="O6392" s="236"/>
      <c r="P6392" s="311"/>
    </row>
    <row r="6393" spans="15:16">
      <c r="O6393" s="236"/>
      <c r="P6393" s="311"/>
    </row>
    <row r="6394" spans="15:16">
      <c r="O6394" s="236"/>
      <c r="P6394" s="311"/>
    </row>
    <row r="6395" spans="15:16">
      <c r="O6395" s="236"/>
      <c r="P6395" s="311"/>
    </row>
    <row r="6396" spans="15:16">
      <c r="O6396" s="236"/>
      <c r="P6396" s="311"/>
    </row>
    <row r="6397" spans="15:16">
      <c r="O6397" s="236"/>
      <c r="P6397" s="311"/>
    </row>
    <row r="6398" spans="15:16">
      <c r="O6398" s="236"/>
      <c r="P6398" s="311"/>
    </row>
    <row r="6399" spans="15:16">
      <c r="O6399" s="236"/>
      <c r="P6399" s="311"/>
    </row>
    <row r="6400" spans="15:16">
      <c r="O6400" s="236"/>
      <c r="P6400" s="311"/>
    </row>
    <row r="6401" spans="15:16">
      <c r="O6401" s="236"/>
      <c r="P6401" s="311"/>
    </row>
    <row r="6402" spans="15:16">
      <c r="O6402" s="236"/>
      <c r="P6402" s="311"/>
    </row>
    <row r="6403" spans="15:16">
      <c r="O6403" s="236"/>
      <c r="P6403" s="311"/>
    </row>
    <row r="6404" spans="15:16">
      <c r="O6404" s="236"/>
      <c r="P6404" s="311"/>
    </row>
    <row r="6405" spans="15:16">
      <c r="O6405" s="236"/>
      <c r="P6405" s="311"/>
    </row>
    <row r="6406" spans="15:16">
      <c r="O6406" s="236"/>
      <c r="P6406" s="311"/>
    </row>
    <row r="6407" spans="15:16">
      <c r="O6407" s="236"/>
      <c r="P6407" s="311"/>
    </row>
    <row r="6408" spans="15:16">
      <c r="O6408" s="236"/>
      <c r="P6408" s="311"/>
    </row>
    <row r="6409" spans="15:16">
      <c r="O6409" s="236"/>
      <c r="P6409" s="311"/>
    </row>
    <row r="6410" spans="15:16">
      <c r="O6410" s="236"/>
      <c r="P6410" s="311"/>
    </row>
    <row r="6411" spans="15:16">
      <c r="O6411" s="236"/>
      <c r="P6411" s="311"/>
    </row>
    <row r="6412" spans="15:16">
      <c r="O6412" s="236"/>
      <c r="P6412" s="311"/>
    </row>
    <row r="6413" spans="15:16">
      <c r="O6413" s="236"/>
      <c r="P6413" s="311"/>
    </row>
    <row r="6414" spans="15:16">
      <c r="O6414" s="236"/>
      <c r="P6414" s="311"/>
    </row>
    <row r="6415" spans="15:16">
      <c r="O6415" s="236"/>
      <c r="P6415" s="311"/>
    </row>
    <row r="6416" spans="15:16">
      <c r="O6416" s="236"/>
      <c r="P6416" s="311"/>
    </row>
    <row r="6417" spans="15:16">
      <c r="O6417" s="236"/>
      <c r="P6417" s="311"/>
    </row>
    <row r="6418" spans="15:16">
      <c r="O6418" s="236"/>
      <c r="P6418" s="311"/>
    </row>
    <row r="6419" spans="15:16">
      <c r="O6419" s="236"/>
      <c r="P6419" s="311"/>
    </row>
    <row r="6420" spans="15:16">
      <c r="O6420" s="236"/>
      <c r="P6420" s="311"/>
    </row>
    <row r="6421" spans="15:16">
      <c r="O6421" s="236"/>
      <c r="P6421" s="311"/>
    </row>
    <row r="6422" spans="15:16">
      <c r="O6422" s="236"/>
      <c r="P6422" s="311"/>
    </row>
    <row r="6423" spans="15:16">
      <c r="O6423" s="236"/>
      <c r="P6423" s="311"/>
    </row>
    <row r="6424" spans="15:16">
      <c r="O6424" s="236"/>
      <c r="P6424" s="311"/>
    </row>
    <row r="6425" spans="15:16">
      <c r="O6425" s="236"/>
      <c r="P6425" s="311"/>
    </row>
    <row r="6426" spans="15:16">
      <c r="O6426" s="236"/>
      <c r="P6426" s="311"/>
    </row>
    <row r="6427" spans="15:16">
      <c r="O6427" s="236"/>
      <c r="P6427" s="311"/>
    </row>
    <row r="6428" spans="15:16">
      <c r="O6428" s="236"/>
      <c r="P6428" s="311"/>
    </row>
    <row r="6429" spans="15:16">
      <c r="O6429" s="236"/>
      <c r="P6429" s="311"/>
    </row>
    <row r="6430" spans="15:16">
      <c r="O6430" s="236"/>
      <c r="P6430" s="311"/>
    </row>
    <row r="6431" spans="15:16">
      <c r="O6431" s="236"/>
      <c r="P6431" s="311"/>
    </row>
    <row r="6432" spans="15:16">
      <c r="O6432" s="236"/>
      <c r="P6432" s="311"/>
    </row>
    <row r="6433" spans="15:16">
      <c r="O6433" s="236"/>
      <c r="P6433" s="311"/>
    </row>
    <row r="6434" spans="15:16">
      <c r="O6434" s="236"/>
      <c r="P6434" s="311"/>
    </row>
    <row r="6435" spans="15:16">
      <c r="O6435" s="236"/>
      <c r="P6435" s="311"/>
    </row>
    <row r="6436" spans="15:16">
      <c r="O6436" s="236"/>
      <c r="P6436" s="311"/>
    </row>
    <row r="6437" spans="15:16">
      <c r="O6437" s="236"/>
      <c r="P6437" s="311"/>
    </row>
    <row r="6438" spans="15:16">
      <c r="O6438" s="236"/>
      <c r="P6438" s="311"/>
    </row>
    <row r="6439" spans="15:16">
      <c r="O6439" s="236"/>
      <c r="P6439" s="311"/>
    </row>
    <row r="6440" spans="15:16">
      <c r="O6440" s="236"/>
      <c r="P6440" s="311"/>
    </row>
    <row r="6441" spans="15:16">
      <c r="O6441" s="236"/>
      <c r="P6441" s="311"/>
    </row>
    <row r="6442" spans="15:16">
      <c r="O6442" s="236"/>
      <c r="P6442" s="311"/>
    </row>
    <row r="6443" spans="15:16">
      <c r="O6443" s="236"/>
      <c r="P6443" s="311"/>
    </row>
    <row r="6444" spans="15:16">
      <c r="O6444" s="236"/>
      <c r="P6444" s="311"/>
    </row>
    <row r="6445" spans="15:16">
      <c r="O6445" s="236"/>
      <c r="P6445" s="311"/>
    </row>
    <row r="6446" spans="15:16">
      <c r="O6446" s="236"/>
      <c r="P6446" s="311"/>
    </row>
    <row r="6447" spans="15:16">
      <c r="O6447" s="236"/>
      <c r="P6447" s="311"/>
    </row>
    <row r="6448" spans="15:16">
      <c r="O6448" s="236"/>
      <c r="P6448" s="311"/>
    </row>
    <row r="6449" spans="15:16">
      <c r="O6449" s="236"/>
      <c r="P6449" s="311"/>
    </row>
    <row r="6450" spans="15:16">
      <c r="O6450" s="236"/>
      <c r="P6450" s="311"/>
    </row>
    <row r="6451" spans="15:16">
      <c r="O6451" s="236"/>
      <c r="P6451" s="311"/>
    </row>
    <row r="6452" spans="15:16">
      <c r="O6452" s="236"/>
      <c r="P6452" s="311"/>
    </row>
    <row r="6453" spans="15:16">
      <c r="O6453" s="236"/>
      <c r="P6453" s="311"/>
    </row>
    <row r="6454" spans="15:16">
      <c r="O6454" s="236"/>
      <c r="P6454" s="311"/>
    </row>
    <row r="6455" spans="15:16">
      <c r="O6455" s="236"/>
      <c r="P6455" s="311"/>
    </row>
    <row r="6456" spans="15:16">
      <c r="O6456" s="236"/>
      <c r="P6456" s="311"/>
    </row>
    <row r="6457" spans="15:16">
      <c r="O6457" s="236"/>
      <c r="P6457" s="311"/>
    </row>
    <row r="6458" spans="15:16">
      <c r="O6458" s="236"/>
      <c r="P6458" s="311"/>
    </row>
    <row r="6459" spans="15:16">
      <c r="O6459" s="236"/>
      <c r="P6459" s="311"/>
    </row>
    <row r="6460" spans="15:16">
      <c r="O6460" s="236"/>
      <c r="P6460" s="311"/>
    </row>
    <row r="6461" spans="15:16">
      <c r="O6461" s="236"/>
      <c r="P6461" s="311"/>
    </row>
    <row r="6462" spans="15:16">
      <c r="O6462" s="236"/>
      <c r="P6462" s="311"/>
    </row>
    <row r="6463" spans="15:16">
      <c r="O6463" s="236"/>
      <c r="P6463" s="311"/>
    </row>
    <row r="6464" spans="15:16">
      <c r="O6464" s="236"/>
      <c r="P6464" s="311"/>
    </row>
    <row r="6465" spans="15:16">
      <c r="O6465" s="236"/>
      <c r="P6465" s="311"/>
    </row>
    <row r="6466" spans="15:16">
      <c r="O6466" s="236"/>
      <c r="P6466" s="311"/>
    </row>
    <row r="6467" spans="15:16">
      <c r="O6467" s="236"/>
      <c r="P6467" s="311"/>
    </row>
    <row r="6468" spans="15:16">
      <c r="O6468" s="236"/>
      <c r="P6468" s="311"/>
    </row>
    <row r="6469" spans="15:16">
      <c r="O6469" s="236"/>
      <c r="P6469" s="311"/>
    </row>
    <row r="6470" spans="15:16">
      <c r="O6470" s="236"/>
      <c r="P6470" s="311"/>
    </row>
    <row r="6471" spans="15:16">
      <c r="O6471" s="236"/>
      <c r="P6471" s="311"/>
    </row>
    <row r="6472" spans="15:16">
      <c r="O6472" s="236"/>
      <c r="P6472" s="311"/>
    </row>
    <row r="6473" spans="15:16">
      <c r="O6473" s="236"/>
      <c r="P6473" s="311"/>
    </row>
    <row r="6474" spans="15:16">
      <c r="O6474" s="236"/>
      <c r="P6474" s="311"/>
    </row>
    <row r="6475" spans="15:16">
      <c r="O6475" s="236"/>
      <c r="P6475" s="311"/>
    </row>
    <row r="6476" spans="15:16">
      <c r="O6476" s="236"/>
      <c r="P6476" s="311"/>
    </row>
    <row r="6477" spans="15:16">
      <c r="O6477" s="236"/>
      <c r="P6477" s="311"/>
    </row>
    <row r="6478" spans="15:16">
      <c r="O6478" s="236"/>
      <c r="P6478" s="311"/>
    </row>
    <row r="6479" spans="15:16">
      <c r="O6479" s="236"/>
      <c r="P6479" s="311"/>
    </row>
    <row r="6480" spans="15:16">
      <c r="O6480" s="236"/>
      <c r="P6480" s="311"/>
    </row>
    <row r="6481" spans="15:16">
      <c r="O6481" s="236"/>
      <c r="P6481" s="311"/>
    </row>
    <row r="6482" spans="15:16">
      <c r="O6482" s="236"/>
      <c r="P6482" s="311"/>
    </row>
    <row r="6483" spans="15:16">
      <c r="O6483" s="236"/>
      <c r="P6483" s="311"/>
    </row>
    <row r="6484" spans="15:16">
      <c r="O6484" s="236"/>
      <c r="P6484" s="311"/>
    </row>
    <row r="6485" spans="15:16">
      <c r="O6485" s="236"/>
      <c r="P6485" s="311"/>
    </row>
    <row r="6486" spans="15:16">
      <c r="O6486" s="236"/>
      <c r="P6486" s="311"/>
    </row>
    <row r="6487" spans="15:16">
      <c r="O6487" s="236"/>
      <c r="P6487" s="311"/>
    </row>
    <row r="6488" spans="15:16">
      <c r="O6488" s="236"/>
      <c r="P6488" s="311"/>
    </row>
    <row r="6489" spans="15:16">
      <c r="O6489" s="236"/>
      <c r="P6489" s="311"/>
    </row>
    <row r="6490" spans="15:16">
      <c r="O6490" s="236"/>
      <c r="P6490" s="311"/>
    </row>
    <row r="6491" spans="15:16">
      <c r="O6491" s="236"/>
      <c r="P6491" s="311"/>
    </row>
    <row r="6492" spans="15:16">
      <c r="O6492" s="236"/>
      <c r="P6492" s="311"/>
    </row>
    <row r="6493" spans="15:16">
      <c r="O6493" s="236"/>
      <c r="P6493" s="311"/>
    </row>
    <row r="6494" spans="15:16">
      <c r="O6494" s="236"/>
      <c r="P6494" s="311"/>
    </row>
    <row r="6495" spans="15:16">
      <c r="O6495" s="236"/>
      <c r="P6495" s="311"/>
    </row>
    <row r="6496" spans="15:16">
      <c r="O6496" s="236"/>
      <c r="P6496" s="311"/>
    </row>
    <row r="6497" spans="15:16">
      <c r="O6497" s="236"/>
      <c r="P6497" s="311"/>
    </row>
    <row r="6498" spans="15:16">
      <c r="O6498" s="236"/>
      <c r="P6498" s="311"/>
    </row>
    <row r="6499" spans="15:16">
      <c r="O6499" s="236"/>
      <c r="P6499" s="311"/>
    </row>
    <row r="6500" spans="15:16">
      <c r="O6500" s="236"/>
      <c r="P6500" s="311"/>
    </row>
    <row r="6501" spans="15:16">
      <c r="O6501" s="236"/>
      <c r="P6501" s="311"/>
    </row>
    <row r="6502" spans="15:16">
      <c r="O6502" s="236"/>
      <c r="P6502" s="311"/>
    </row>
    <row r="6503" spans="15:16">
      <c r="O6503" s="236"/>
      <c r="P6503" s="311"/>
    </row>
    <row r="6504" spans="15:16">
      <c r="O6504" s="236"/>
      <c r="P6504" s="311"/>
    </row>
    <row r="6505" spans="15:16">
      <c r="O6505" s="236"/>
      <c r="P6505" s="311"/>
    </row>
    <row r="6506" spans="15:16">
      <c r="O6506" s="236"/>
      <c r="P6506" s="311"/>
    </row>
    <row r="6507" spans="15:16">
      <c r="O6507" s="236"/>
      <c r="P6507" s="311"/>
    </row>
    <row r="6508" spans="15:16">
      <c r="O6508" s="236"/>
      <c r="P6508" s="311"/>
    </row>
    <row r="6509" spans="15:16">
      <c r="O6509" s="236"/>
      <c r="P6509" s="311"/>
    </row>
    <row r="6510" spans="15:16">
      <c r="O6510" s="236"/>
      <c r="P6510" s="311"/>
    </row>
    <row r="6511" spans="15:16">
      <c r="O6511" s="236"/>
      <c r="P6511" s="311"/>
    </row>
    <row r="6512" spans="15:16">
      <c r="O6512" s="236"/>
      <c r="P6512" s="311"/>
    </row>
    <row r="6513" spans="15:16">
      <c r="O6513" s="236"/>
      <c r="P6513" s="311"/>
    </row>
    <row r="6514" spans="15:16">
      <c r="O6514" s="236"/>
      <c r="P6514" s="311"/>
    </row>
    <row r="6515" spans="15:16">
      <c r="O6515" s="236"/>
      <c r="P6515" s="311"/>
    </row>
    <row r="6516" spans="15:16">
      <c r="O6516" s="236"/>
      <c r="P6516" s="311"/>
    </row>
    <row r="6517" spans="15:16">
      <c r="O6517" s="236"/>
      <c r="P6517" s="311"/>
    </row>
    <row r="6518" spans="15:16">
      <c r="O6518" s="236"/>
      <c r="P6518" s="311"/>
    </row>
    <row r="6519" spans="15:16">
      <c r="O6519" s="236"/>
      <c r="P6519" s="311"/>
    </row>
    <row r="6520" spans="15:16">
      <c r="O6520" s="236"/>
      <c r="P6520" s="311"/>
    </row>
    <row r="6521" spans="15:16">
      <c r="O6521" s="236"/>
      <c r="P6521" s="311"/>
    </row>
    <row r="6522" spans="15:16">
      <c r="O6522" s="236"/>
      <c r="P6522" s="311"/>
    </row>
    <row r="6523" spans="15:16">
      <c r="O6523" s="236"/>
      <c r="P6523" s="311"/>
    </row>
    <row r="6524" spans="15:16">
      <c r="O6524" s="236"/>
      <c r="P6524" s="311"/>
    </row>
    <row r="6525" spans="15:16">
      <c r="O6525" s="236"/>
      <c r="P6525" s="311"/>
    </row>
    <row r="6526" spans="15:16">
      <c r="O6526" s="236"/>
      <c r="P6526" s="311"/>
    </row>
    <row r="6527" spans="15:16">
      <c r="O6527" s="236"/>
      <c r="P6527" s="311"/>
    </row>
    <row r="6528" spans="15:16">
      <c r="O6528" s="236"/>
      <c r="P6528" s="311"/>
    </row>
    <row r="6529" spans="15:16">
      <c r="O6529" s="236"/>
      <c r="P6529" s="311"/>
    </row>
    <row r="6530" spans="15:16">
      <c r="O6530" s="236"/>
      <c r="P6530" s="311"/>
    </row>
    <row r="6531" spans="15:16">
      <c r="O6531" s="236"/>
      <c r="P6531" s="311"/>
    </row>
    <row r="6532" spans="15:16">
      <c r="O6532" s="236"/>
      <c r="P6532" s="311"/>
    </row>
    <row r="6533" spans="15:16">
      <c r="O6533" s="236"/>
      <c r="P6533" s="311"/>
    </row>
    <row r="6534" spans="15:16">
      <c r="O6534" s="236"/>
      <c r="P6534" s="311"/>
    </row>
    <row r="6535" spans="15:16">
      <c r="O6535" s="236"/>
      <c r="P6535" s="311"/>
    </row>
    <row r="6536" spans="15:16">
      <c r="O6536" s="236"/>
      <c r="P6536" s="311"/>
    </row>
    <row r="6537" spans="15:16">
      <c r="O6537" s="236"/>
      <c r="P6537" s="311"/>
    </row>
    <row r="6538" spans="15:16">
      <c r="O6538" s="236"/>
      <c r="P6538" s="311"/>
    </row>
    <row r="6539" spans="15:16">
      <c r="O6539" s="236"/>
      <c r="P6539" s="311"/>
    </row>
    <row r="6540" spans="15:16">
      <c r="O6540" s="236"/>
      <c r="P6540" s="311"/>
    </row>
    <row r="6541" spans="15:16">
      <c r="O6541" s="236"/>
      <c r="P6541" s="311"/>
    </row>
    <row r="6542" spans="15:16">
      <c r="O6542" s="236"/>
      <c r="P6542" s="311"/>
    </row>
    <row r="6543" spans="15:16">
      <c r="O6543" s="236"/>
      <c r="P6543" s="311"/>
    </row>
    <row r="6544" spans="15:16">
      <c r="O6544" s="236"/>
      <c r="P6544" s="311"/>
    </row>
    <row r="6545" spans="15:16">
      <c r="O6545" s="236"/>
      <c r="P6545" s="311"/>
    </row>
    <row r="6546" spans="15:16">
      <c r="O6546" s="236"/>
      <c r="P6546" s="311"/>
    </row>
    <row r="6547" spans="15:16">
      <c r="O6547" s="236"/>
      <c r="P6547" s="311"/>
    </row>
    <row r="6548" spans="15:16">
      <c r="O6548" s="236"/>
      <c r="P6548" s="311"/>
    </row>
    <row r="6549" spans="15:16">
      <c r="O6549" s="236"/>
      <c r="P6549" s="311"/>
    </row>
    <row r="6550" spans="15:16">
      <c r="O6550" s="236"/>
      <c r="P6550" s="311"/>
    </row>
    <row r="6551" spans="15:16">
      <c r="O6551" s="236"/>
      <c r="P6551" s="311"/>
    </row>
    <row r="6552" spans="15:16">
      <c r="O6552" s="236"/>
      <c r="P6552" s="311"/>
    </row>
    <row r="6553" spans="15:16">
      <c r="O6553" s="236"/>
      <c r="P6553" s="311"/>
    </row>
    <row r="6554" spans="15:16">
      <c r="O6554" s="236"/>
      <c r="P6554" s="311"/>
    </row>
    <row r="6555" spans="15:16">
      <c r="O6555" s="236"/>
      <c r="P6555" s="311"/>
    </row>
    <row r="6556" spans="15:16">
      <c r="O6556" s="236"/>
      <c r="P6556" s="311"/>
    </row>
    <row r="6557" spans="15:16">
      <c r="O6557" s="236"/>
      <c r="P6557" s="311"/>
    </row>
    <row r="6558" spans="15:16">
      <c r="O6558" s="236"/>
      <c r="P6558" s="311"/>
    </row>
    <row r="6559" spans="15:16">
      <c r="O6559" s="236"/>
      <c r="P6559" s="311"/>
    </row>
    <row r="6560" spans="15:16">
      <c r="O6560" s="236"/>
      <c r="P6560" s="311"/>
    </row>
    <row r="6561" spans="15:16">
      <c r="O6561" s="236"/>
      <c r="P6561" s="311"/>
    </row>
    <row r="6562" spans="15:16">
      <c r="O6562" s="236"/>
      <c r="P6562" s="311"/>
    </row>
    <row r="6563" spans="15:16">
      <c r="O6563" s="236"/>
      <c r="P6563" s="311"/>
    </row>
    <row r="6564" spans="15:16">
      <c r="O6564" s="236"/>
      <c r="P6564" s="311"/>
    </row>
    <row r="6565" spans="15:16">
      <c r="O6565" s="236"/>
      <c r="P6565" s="311"/>
    </row>
    <row r="6566" spans="15:16">
      <c r="O6566" s="236"/>
      <c r="P6566" s="311"/>
    </row>
    <row r="6567" spans="15:16">
      <c r="O6567" s="236"/>
      <c r="P6567" s="311"/>
    </row>
    <row r="6568" spans="15:16">
      <c r="O6568" s="236"/>
      <c r="P6568" s="311"/>
    </row>
    <row r="6569" spans="15:16">
      <c r="O6569" s="236"/>
      <c r="P6569" s="311"/>
    </row>
    <row r="6570" spans="15:16">
      <c r="O6570" s="236"/>
      <c r="P6570" s="311"/>
    </row>
    <row r="6571" spans="15:16">
      <c r="O6571" s="236"/>
      <c r="P6571" s="311"/>
    </row>
    <row r="6572" spans="15:16">
      <c r="O6572" s="236"/>
      <c r="P6572" s="311"/>
    </row>
    <row r="6573" spans="15:16">
      <c r="O6573" s="236"/>
      <c r="P6573" s="311"/>
    </row>
    <row r="6574" spans="15:16">
      <c r="O6574" s="236"/>
      <c r="P6574" s="311"/>
    </row>
    <row r="6575" spans="15:16">
      <c r="O6575" s="236"/>
      <c r="P6575" s="311"/>
    </row>
    <row r="6576" spans="15:16">
      <c r="O6576" s="236"/>
      <c r="P6576" s="311"/>
    </row>
    <row r="6577" spans="15:16">
      <c r="O6577" s="236"/>
      <c r="P6577" s="311"/>
    </row>
    <row r="6578" spans="15:16">
      <c r="O6578" s="236"/>
      <c r="P6578" s="311"/>
    </row>
    <row r="6579" spans="15:16">
      <c r="O6579" s="236"/>
      <c r="P6579" s="311"/>
    </row>
    <row r="6580" spans="15:16">
      <c r="O6580" s="236"/>
      <c r="P6580" s="311"/>
    </row>
    <row r="6581" spans="15:16">
      <c r="O6581" s="236"/>
      <c r="P6581" s="311"/>
    </row>
    <row r="6582" spans="15:16">
      <c r="O6582" s="236"/>
      <c r="P6582" s="311"/>
    </row>
    <row r="6583" spans="15:16">
      <c r="O6583" s="236"/>
      <c r="P6583" s="311"/>
    </row>
    <row r="6584" spans="15:16">
      <c r="O6584" s="236"/>
      <c r="P6584" s="311"/>
    </row>
    <row r="6585" spans="15:16">
      <c r="O6585" s="236"/>
      <c r="P6585" s="311"/>
    </row>
    <row r="6586" spans="15:16">
      <c r="O6586" s="236"/>
      <c r="P6586" s="311"/>
    </row>
    <row r="6587" spans="15:16">
      <c r="O6587" s="236"/>
      <c r="P6587" s="311"/>
    </row>
    <row r="6588" spans="15:16">
      <c r="O6588" s="236"/>
      <c r="P6588" s="311"/>
    </row>
    <row r="6589" spans="15:16">
      <c r="O6589" s="236"/>
      <c r="P6589" s="311"/>
    </row>
    <row r="6590" spans="15:16">
      <c r="O6590" s="236"/>
      <c r="P6590" s="311"/>
    </row>
    <row r="6591" spans="15:16">
      <c r="O6591" s="236"/>
      <c r="P6591" s="311"/>
    </row>
    <row r="6592" spans="15:16">
      <c r="O6592" s="236"/>
      <c r="P6592" s="311"/>
    </row>
    <row r="6593" spans="15:16">
      <c r="O6593" s="236"/>
      <c r="P6593" s="311"/>
    </row>
    <row r="6594" spans="15:16">
      <c r="O6594" s="236"/>
      <c r="P6594" s="311"/>
    </row>
    <row r="6595" spans="15:16">
      <c r="O6595" s="236"/>
      <c r="P6595" s="311"/>
    </row>
    <row r="6596" spans="15:16">
      <c r="O6596" s="236"/>
      <c r="P6596" s="311"/>
    </row>
    <row r="6597" spans="15:16">
      <c r="O6597" s="236"/>
      <c r="P6597" s="311"/>
    </row>
    <row r="6598" spans="15:16">
      <c r="O6598" s="236"/>
      <c r="P6598" s="311"/>
    </row>
    <row r="6599" spans="15:16">
      <c r="O6599" s="236"/>
      <c r="P6599" s="311"/>
    </row>
    <row r="6600" spans="15:16">
      <c r="O6600" s="236"/>
      <c r="P6600" s="311"/>
    </row>
    <row r="6601" spans="15:16">
      <c r="O6601" s="236"/>
      <c r="P6601" s="311"/>
    </row>
    <row r="6602" spans="15:16">
      <c r="O6602" s="236"/>
      <c r="P6602" s="311"/>
    </row>
    <row r="6603" spans="15:16">
      <c r="O6603" s="236"/>
      <c r="P6603" s="311"/>
    </row>
    <row r="6604" spans="15:16">
      <c r="O6604" s="236"/>
      <c r="P6604" s="311"/>
    </row>
    <row r="6605" spans="15:16">
      <c r="O6605" s="236"/>
      <c r="P6605" s="311"/>
    </row>
    <row r="6606" spans="15:16">
      <c r="O6606" s="236"/>
      <c r="P6606" s="311"/>
    </row>
    <row r="6607" spans="15:16">
      <c r="O6607" s="236"/>
      <c r="P6607" s="311"/>
    </row>
    <row r="6608" spans="15:16">
      <c r="O6608" s="236"/>
      <c r="P6608" s="311"/>
    </row>
    <row r="6609" spans="15:16">
      <c r="O6609" s="236"/>
      <c r="P6609" s="311"/>
    </row>
    <row r="6610" spans="15:16">
      <c r="O6610" s="236"/>
      <c r="P6610" s="311"/>
    </row>
    <row r="6611" spans="15:16">
      <c r="O6611" s="236"/>
      <c r="P6611" s="311"/>
    </row>
    <row r="6612" spans="15:16">
      <c r="O6612" s="236"/>
      <c r="P6612" s="311"/>
    </row>
    <row r="6613" spans="15:16">
      <c r="O6613" s="236"/>
      <c r="P6613" s="311"/>
    </row>
    <row r="6614" spans="15:16">
      <c r="O6614" s="236"/>
      <c r="P6614" s="311"/>
    </row>
    <row r="6615" spans="15:16">
      <c r="O6615" s="236"/>
      <c r="P6615" s="311"/>
    </row>
    <row r="6616" spans="15:16">
      <c r="O6616" s="236"/>
      <c r="P6616" s="311"/>
    </row>
    <row r="6617" spans="15:16">
      <c r="O6617" s="236"/>
      <c r="P6617" s="311"/>
    </row>
    <row r="6618" spans="15:16">
      <c r="O6618" s="236"/>
      <c r="P6618" s="311"/>
    </row>
    <row r="6619" spans="15:16">
      <c r="O6619" s="236"/>
      <c r="P6619" s="311"/>
    </row>
    <row r="6620" spans="15:16">
      <c r="O6620" s="236"/>
      <c r="P6620" s="311"/>
    </row>
    <row r="6621" spans="15:16">
      <c r="O6621" s="236"/>
      <c r="P6621" s="311"/>
    </row>
    <row r="6622" spans="15:16">
      <c r="O6622" s="236"/>
      <c r="P6622" s="311"/>
    </row>
    <row r="6623" spans="15:16">
      <c r="O6623" s="236"/>
      <c r="P6623" s="311"/>
    </row>
    <row r="6624" spans="15:16">
      <c r="O6624" s="236"/>
      <c r="P6624" s="311"/>
    </row>
    <row r="6625" spans="15:16">
      <c r="O6625" s="236"/>
      <c r="P6625" s="311"/>
    </row>
    <row r="6626" spans="15:16">
      <c r="O6626" s="236"/>
      <c r="P6626" s="311"/>
    </row>
    <row r="6627" spans="15:16">
      <c r="O6627" s="236"/>
      <c r="P6627" s="311"/>
    </row>
    <row r="6628" spans="15:16">
      <c r="O6628" s="236"/>
      <c r="P6628" s="311"/>
    </row>
    <row r="6629" spans="15:16">
      <c r="O6629" s="236"/>
      <c r="P6629" s="311"/>
    </row>
    <row r="6630" spans="15:16">
      <c r="O6630" s="236"/>
      <c r="P6630" s="311"/>
    </row>
    <row r="6631" spans="15:16">
      <c r="O6631" s="236"/>
      <c r="P6631" s="311"/>
    </row>
    <row r="6632" spans="15:16">
      <c r="O6632" s="236"/>
      <c r="P6632" s="311"/>
    </row>
    <row r="6633" spans="15:16">
      <c r="O6633" s="236"/>
      <c r="P6633" s="311"/>
    </row>
    <row r="6634" spans="15:16">
      <c r="O6634" s="236"/>
      <c r="P6634" s="311"/>
    </row>
    <row r="6635" spans="15:16">
      <c r="O6635" s="236"/>
      <c r="P6635" s="311"/>
    </row>
    <row r="6636" spans="15:16">
      <c r="O6636" s="236"/>
      <c r="P6636" s="311"/>
    </row>
    <row r="6637" spans="15:16">
      <c r="O6637" s="236"/>
      <c r="P6637" s="311"/>
    </row>
    <row r="6638" spans="15:16">
      <c r="O6638" s="236"/>
      <c r="P6638" s="311"/>
    </row>
    <row r="6639" spans="15:16">
      <c r="O6639" s="236"/>
      <c r="P6639" s="311"/>
    </row>
    <row r="6640" spans="15:16">
      <c r="O6640" s="236"/>
      <c r="P6640" s="311"/>
    </row>
    <row r="6641" spans="15:16">
      <c r="O6641" s="236"/>
      <c r="P6641" s="311"/>
    </row>
    <row r="6642" spans="15:16">
      <c r="O6642" s="236"/>
      <c r="P6642" s="311"/>
    </row>
    <row r="6643" spans="15:16">
      <c r="O6643" s="236"/>
      <c r="P6643" s="311"/>
    </row>
    <row r="6644" spans="15:16">
      <c r="O6644" s="236"/>
      <c r="P6644" s="311"/>
    </row>
    <row r="6645" spans="15:16">
      <c r="O6645" s="236"/>
      <c r="P6645" s="311"/>
    </row>
    <row r="6646" spans="15:16">
      <c r="O6646" s="236"/>
      <c r="P6646" s="311"/>
    </row>
    <row r="6647" spans="15:16">
      <c r="O6647" s="236"/>
      <c r="P6647" s="311"/>
    </row>
    <row r="6648" spans="15:16">
      <c r="O6648" s="236"/>
      <c r="P6648" s="311"/>
    </row>
    <row r="6649" spans="15:16">
      <c r="O6649" s="236"/>
      <c r="P6649" s="311"/>
    </row>
    <row r="6650" spans="15:16">
      <c r="O6650" s="236"/>
      <c r="P6650" s="311"/>
    </row>
    <row r="6651" spans="15:16">
      <c r="O6651" s="236"/>
      <c r="P6651" s="311"/>
    </row>
    <row r="6652" spans="15:16">
      <c r="O6652" s="236"/>
      <c r="P6652" s="311"/>
    </row>
    <row r="6653" spans="15:16">
      <c r="O6653" s="236"/>
      <c r="P6653" s="311"/>
    </row>
    <row r="6654" spans="15:16">
      <c r="O6654" s="236"/>
      <c r="P6654" s="311"/>
    </row>
    <row r="6655" spans="15:16">
      <c r="O6655" s="236"/>
      <c r="P6655" s="311"/>
    </row>
    <row r="6656" spans="15:16">
      <c r="O6656" s="236"/>
      <c r="P6656" s="311"/>
    </row>
    <row r="6657" spans="15:16">
      <c r="O6657" s="236"/>
      <c r="P6657" s="311"/>
    </row>
    <row r="6658" spans="15:16">
      <c r="O6658" s="236"/>
      <c r="P6658" s="311"/>
    </row>
    <row r="6659" spans="15:16">
      <c r="O6659" s="236"/>
      <c r="P6659" s="311"/>
    </row>
    <row r="6660" spans="15:16">
      <c r="O6660" s="236"/>
      <c r="P6660" s="311"/>
    </row>
    <row r="6661" spans="15:16">
      <c r="O6661" s="236"/>
      <c r="P6661" s="311"/>
    </row>
    <row r="6662" spans="15:16">
      <c r="O6662" s="236"/>
      <c r="P6662" s="311"/>
    </row>
    <row r="6663" spans="15:16">
      <c r="O6663" s="236"/>
      <c r="P6663" s="311"/>
    </row>
    <row r="6664" spans="15:16">
      <c r="O6664" s="236"/>
      <c r="P6664" s="311"/>
    </row>
    <row r="6665" spans="15:16">
      <c r="O6665" s="236"/>
      <c r="P6665" s="311"/>
    </row>
    <row r="6666" spans="15:16">
      <c r="O6666" s="236"/>
      <c r="P6666" s="311"/>
    </row>
    <row r="6667" spans="15:16">
      <c r="O6667" s="236"/>
      <c r="P6667" s="311"/>
    </row>
    <row r="6668" spans="15:16">
      <c r="O6668" s="236"/>
      <c r="P6668" s="311"/>
    </row>
    <row r="6669" spans="15:16">
      <c r="O6669" s="236"/>
      <c r="P6669" s="311"/>
    </row>
    <row r="6670" spans="15:16">
      <c r="O6670" s="236"/>
      <c r="P6670" s="311"/>
    </row>
    <row r="6671" spans="15:16">
      <c r="O6671" s="236"/>
      <c r="P6671" s="311"/>
    </row>
    <row r="6672" spans="15:16">
      <c r="O6672" s="236"/>
      <c r="P6672" s="311"/>
    </row>
    <row r="6673" spans="15:16">
      <c r="O6673" s="236"/>
      <c r="P6673" s="311"/>
    </row>
    <row r="6674" spans="15:16">
      <c r="O6674" s="236"/>
      <c r="P6674" s="311"/>
    </row>
    <row r="6675" spans="15:16">
      <c r="O6675" s="236"/>
      <c r="P6675" s="311"/>
    </row>
    <row r="6676" spans="15:16">
      <c r="O6676" s="236"/>
      <c r="P6676" s="311"/>
    </row>
    <row r="6677" spans="15:16">
      <c r="O6677" s="236"/>
      <c r="P6677" s="311"/>
    </row>
    <row r="6678" spans="15:16">
      <c r="O6678" s="236"/>
      <c r="P6678" s="311"/>
    </row>
    <row r="6679" spans="15:16">
      <c r="O6679" s="236"/>
      <c r="P6679" s="311"/>
    </row>
    <row r="6680" spans="15:16">
      <c r="O6680" s="236"/>
      <c r="P6680" s="311"/>
    </row>
    <row r="6681" spans="15:16">
      <c r="O6681" s="236"/>
      <c r="P6681" s="311"/>
    </row>
    <row r="6682" spans="15:16">
      <c r="O6682" s="236"/>
      <c r="P6682" s="311"/>
    </row>
    <row r="6683" spans="15:16">
      <c r="O6683" s="236"/>
      <c r="P6683" s="311"/>
    </row>
    <row r="6684" spans="15:16">
      <c r="O6684" s="236"/>
      <c r="P6684" s="311"/>
    </row>
    <row r="6685" spans="15:16">
      <c r="O6685" s="236"/>
      <c r="P6685" s="311"/>
    </row>
    <row r="6686" spans="15:16">
      <c r="O6686" s="236"/>
      <c r="P6686" s="311"/>
    </row>
    <row r="6687" spans="15:16">
      <c r="O6687" s="236"/>
      <c r="P6687" s="311"/>
    </row>
    <row r="6688" spans="15:16">
      <c r="O6688" s="236"/>
      <c r="P6688" s="311"/>
    </row>
    <row r="6689" spans="15:16">
      <c r="O6689" s="236"/>
      <c r="P6689" s="311"/>
    </row>
    <row r="6690" spans="15:16">
      <c r="O6690" s="236"/>
      <c r="P6690" s="311"/>
    </row>
    <row r="6691" spans="15:16">
      <c r="O6691" s="236"/>
      <c r="P6691" s="311"/>
    </row>
    <row r="6692" spans="15:16">
      <c r="O6692" s="236"/>
      <c r="P6692" s="311"/>
    </row>
    <row r="6693" spans="15:16">
      <c r="O6693" s="236"/>
      <c r="P6693" s="311"/>
    </row>
    <row r="6694" spans="15:16">
      <c r="O6694" s="236"/>
      <c r="P6694" s="311"/>
    </row>
    <row r="6695" spans="15:16">
      <c r="O6695" s="236"/>
      <c r="P6695" s="311"/>
    </row>
    <row r="6696" spans="15:16">
      <c r="O6696" s="236"/>
      <c r="P6696" s="311"/>
    </row>
    <row r="6697" spans="15:16">
      <c r="O6697" s="236"/>
      <c r="P6697" s="311"/>
    </row>
    <row r="6698" spans="15:16">
      <c r="O6698" s="236"/>
      <c r="P6698" s="311"/>
    </row>
    <row r="6699" spans="15:16">
      <c r="O6699" s="236"/>
      <c r="P6699" s="311"/>
    </row>
    <row r="6700" spans="15:16">
      <c r="O6700" s="236"/>
      <c r="P6700" s="311"/>
    </row>
    <row r="6701" spans="15:16">
      <c r="O6701" s="236"/>
      <c r="P6701" s="311"/>
    </row>
    <row r="6702" spans="15:16">
      <c r="O6702" s="236"/>
      <c r="P6702" s="311"/>
    </row>
    <row r="6703" spans="15:16">
      <c r="O6703" s="236"/>
      <c r="P6703" s="311"/>
    </row>
    <row r="6704" spans="15:16">
      <c r="O6704" s="236"/>
      <c r="P6704" s="311"/>
    </row>
    <row r="6705" spans="15:16">
      <c r="O6705" s="236"/>
      <c r="P6705" s="311"/>
    </row>
    <row r="6706" spans="15:16">
      <c r="O6706" s="236"/>
      <c r="P6706" s="311"/>
    </row>
    <row r="6707" spans="15:16">
      <c r="O6707" s="236"/>
      <c r="P6707" s="311"/>
    </row>
    <row r="6708" spans="15:16">
      <c r="O6708" s="236"/>
      <c r="P6708" s="311"/>
    </row>
    <row r="6709" spans="15:16">
      <c r="O6709" s="236"/>
      <c r="P6709" s="311"/>
    </row>
    <row r="6710" spans="15:16">
      <c r="O6710" s="236"/>
      <c r="P6710" s="311"/>
    </row>
    <row r="6711" spans="15:16">
      <c r="O6711" s="236"/>
      <c r="P6711" s="311"/>
    </row>
    <row r="6712" spans="15:16">
      <c r="O6712" s="236"/>
      <c r="P6712" s="311"/>
    </row>
    <row r="6713" spans="15:16">
      <c r="O6713" s="236"/>
      <c r="P6713" s="311"/>
    </row>
    <row r="6714" spans="15:16">
      <c r="O6714" s="236"/>
      <c r="P6714" s="311"/>
    </row>
    <row r="6715" spans="15:16">
      <c r="O6715" s="236"/>
      <c r="P6715" s="311"/>
    </row>
    <row r="6716" spans="15:16">
      <c r="O6716" s="236"/>
      <c r="P6716" s="311"/>
    </row>
    <row r="6717" spans="15:16">
      <c r="O6717" s="236"/>
      <c r="P6717" s="311"/>
    </row>
    <row r="6718" spans="15:16">
      <c r="O6718" s="236"/>
      <c r="P6718" s="311"/>
    </row>
    <row r="6719" spans="15:16">
      <c r="O6719" s="236"/>
      <c r="P6719" s="311"/>
    </row>
    <row r="6720" spans="15:16">
      <c r="O6720" s="236"/>
      <c r="P6720" s="311"/>
    </row>
    <row r="6721" spans="15:16">
      <c r="O6721" s="236"/>
      <c r="P6721" s="311"/>
    </row>
    <row r="6722" spans="15:16">
      <c r="O6722" s="236"/>
      <c r="P6722" s="311"/>
    </row>
    <row r="6723" spans="15:16">
      <c r="O6723" s="236"/>
      <c r="P6723" s="311"/>
    </row>
    <row r="6724" spans="15:16">
      <c r="O6724" s="236"/>
      <c r="P6724" s="311"/>
    </row>
    <row r="6725" spans="15:16">
      <c r="O6725" s="236"/>
      <c r="P6725" s="311"/>
    </row>
    <row r="6726" spans="15:16">
      <c r="O6726" s="236"/>
      <c r="P6726" s="311"/>
    </row>
    <row r="6727" spans="15:16">
      <c r="O6727" s="236"/>
      <c r="P6727" s="311"/>
    </row>
    <row r="6728" spans="15:16">
      <c r="O6728" s="236"/>
      <c r="P6728" s="311"/>
    </row>
    <row r="6729" spans="15:16">
      <c r="O6729" s="236"/>
      <c r="P6729" s="311"/>
    </row>
    <row r="6730" spans="15:16">
      <c r="O6730" s="236"/>
      <c r="P6730" s="311"/>
    </row>
    <row r="6731" spans="15:16">
      <c r="O6731" s="236"/>
      <c r="P6731" s="311"/>
    </row>
    <row r="6732" spans="15:16">
      <c r="O6732" s="236"/>
      <c r="P6732" s="311"/>
    </row>
    <row r="6733" spans="15:16">
      <c r="O6733" s="236"/>
      <c r="P6733" s="311"/>
    </row>
    <row r="6734" spans="15:16">
      <c r="O6734" s="236"/>
      <c r="P6734" s="311"/>
    </row>
    <row r="6735" spans="15:16">
      <c r="O6735" s="236"/>
      <c r="P6735" s="311"/>
    </row>
    <row r="6736" spans="15:16">
      <c r="O6736" s="236"/>
      <c r="P6736" s="311"/>
    </row>
    <row r="6737" spans="15:16">
      <c r="O6737" s="236"/>
      <c r="P6737" s="311"/>
    </row>
    <row r="6738" spans="15:16">
      <c r="O6738" s="236"/>
      <c r="P6738" s="311"/>
    </row>
    <row r="6739" spans="15:16">
      <c r="O6739" s="236"/>
      <c r="P6739" s="311"/>
    </row>
    <row r="6740" spans="15:16">
      <c r="O6740" s="236"/>
      <c r="P6740" s="311"/>
    </row>
    <row r="6741" spans="15:16">
      <c r="O6741" s="236"/>
      <c r="P6741" s="311"/>
    </row>
    <row r="6742" spans="15:16">
      <c r="O6742" s="236"/>
      <c r="P6742" s="311"/>
    </row>
    <row r="6743" spans="15:16">
      <c r="O6743" s="236"/>
      <c r="P6743" s="311"/>
    </row>
    <row r="6744" spans="15:16">
      <c r="O6744" s="236"/>
      <c r="P6744" s="311"/>
    </row>
    <row r="6745" spans="15:16">
      <c r="O6745" s="236"/>
      <c r="P6745" s="311"/>
    </row>
    <row r="6746" spans="15:16">
      <c r="O6746" s="236"/>
      <c r="P6746" s="311"/>
    </row>
    <row r="6747" spans="15:16">
      <c r="O6747" s="236"/>
      <c r="P6747" s="311"/>
    </row>
    <row r="6748" spans="15:16">
      <c r="O6748" s="236"/>
      <c r="P6748" s="311"/>
    </row>
    <row r="6749" spans="15:16">
      <c r="O6749" s="236"/>
      <c r="P6749" s="311"/>
    </row>
    <row r="6750" spans="15:16">
      <c r="O6750" s="236"/>
      <c r="P6750" s="311"/>
    </row>
    <row r="6751" spans="15:16">
      <c r="O6751" s="236"/>
      <c r="P6751" s="311"/>
    </row>
    <row r="6752" spans="15:16">
      <c r="O6752" s="236"/>
      <c r="P6752" s="311"/>
    </row>
    <row r="6753" spans="15:16">
      <c r="O6753" s="236"/>
      <c r="P6753" s="311"/>
    </row>
    <row r="6754" spans="15:16">
      <c r="O6754" s="236"/>
      <c r="P6754" s="311"/>
    </row>
    <row r="6755" spans="15:16">
      <c r="O6755" s="236"/>
      <c r="P6755" s="311"/>
    </row>
    <row r="6756" spans="15:16">
      <c r="O6756" s="236"/>
      <c r="P6756" s="311"/>
    </row>
    <row r="6757" spans="15:16">
      <c r="O6757" s="236"/>
      <c r="P6757" s="311"/>
    </row>
    <row r="6758" spans="15:16">
      <c r="O6758" s="236"/>
      <c r="P6758" s="311"/>
    </row>
    <row r="6759" spans="15:16">
      <c r="O6759" s="236"/>
      <c r="P6759" s="311"/>
    </row>
    <row r="6760" spans="15:16">
      <c r="O6760" s="236"/>
      <c r="P6760" s="311"/>
    </row>
    <row r="6761" spans="15:16">
      <c r="O6761" s="236"/>
      <c r="P6761" s="311"/>
    </row>
    <row r="6762" spans="15:16">
      <c r="O6762" s="236"/>
      <c r="P6762" s="311"/>
    </row>
    <row r="6763" spans="15:16">
      <c r="O6763" s="236"/>
      <c r="P6763" s="311"/>
    </row>
    <row r="6764" spans="15:16">
      <c r="O6764" s="236"/>
      <c r="P6764" s="311"/>
    </row>
    <row r="6765" spans="15:16">
      <c r="O6765" s="236"/>
      <c r="P6765" s="311"/>
    </row>
    <row r="6766" spans="15:16">
      <c r="O6766" s="236"/>
      <c r="P6766" s="311"/>
    </row>
    <row r="6767" spans="15:16">
      <c r="O6767" s="236"/>
      <c r="P6767" s="311"/>
    </row>
    <row r="6768" spans="15:16">
      <c r="O6768" s="236"/>
      <c r="P6768" s="311"/>
    </row>
    <row r="6769" spans="15:16">
      <c r="O6769" s="236"/>
      <c r="P6769" s="311"/>
    </row>
    <row r="6770" spans="15:16">
      <c r="O6770" s="236"/>
      <c r="P6770" s="311"/>
    </row>
    <row r="6771" spans="15:16">
      <c r="O6771" s="236"/>
      <c r="P6771" s="311"/>
    </row>
    <row r="6772" spans="15:16">
      <c r="O6772" s="236"/>
      <c r="P6772" s="311"/>
    </row>
    <row r="6773" spans="15:16">
      <c r="O6773" s="236"/>
      <c r="P6773" s="311"/>
    </row>
    <row r="6774" spans="15:16">
      <c r="O6774" s="236"/>
      <c r="P6774" s="311"/>
    </row>
    <row r="6775" spans="15:16">
      <c r="O6775" s="236"/>
      <c r="P6775" s="311"/>
    </row>
    <row r="6776" spans="15:16">
      <c r="O6776" s="236"/>
      <c r="P6776" s="311"/>
    </row>
    <row r="6777" spans="15:16">
      <c r="O6777" s="236"/>
      <c r="P6777" s="311"/>
    </row>
    <row r="6778" spans="15:16">
      <c r="O6778" s="236"/>
      <c r="P6778" s="311"/>
    </row>
    <row r="6779" spans="15:16">
      <c r="O6779" s="236"/>
      <c r="P6779" s="311"/>
    </row>
    <row r="6780" spans="15:16">
      <c r="O6780" s="236"/>
      <c r="P6780" s="311"/>
    </row>
    <row r="6781" spans="15:16">
      <c r="O6781" s="236"/>
      <c r="P6781" s="311"/>
    </row>
    <row r="6782" spans="15:16">
      <c r="O6782" s="236"/>
      <c r="P6782" s="311"/>
    </row>
    <row r="6783" spans="15:16">
      <c r="O6783" s="236"/>
      <c r="P6783" s="311"/>
    </row>
    <row r="6784" spans="15:16">
      <c r="O6784" s="236"/>
      <c r="P6784" s="311"/>
    </row>
    <row r="6785" spans="15:16">
      <c r="O6785" s="236"/>
      <c r="P6785" s="311"/>
    </row>
    <row r="6786" spans="15:16">
      <c r="O6786" s="236"/>
      <c r="P6786" s="311"/>
    </row>
    <row r="6787" spans="15:16">
      <c r="O6787" s="236"/>
      <c r="P6787" s="311"/>
    </row>
    <row r="6788" spans="15:16">
      <c r="O6788" s="236"/>
      <c r="P6788" s="311"/>
    </row>
    <row r="6789" spans="15:16">
      <c r="O6789" s="236"/>
      <c r="P6789" s="311"/>
    </row>
    <row r="6790" spans="15:16">
      <c r="O6790" s="236"/>
      <c r="P6790" s="311"/>
    </row>
    <row r="6791" spans="15:16">
      <c r="O6791" s="236"/>
      <c r="P6791" s="311"/>
    </row>
    <row r="6792" spans="15:16">
      <c r="O6792" s="236"/>
      <c r="P6792" s="311"/>
    </row>
    <row r="6793" spans="15:16">
      <c r="O6793" s="236"/>
      <c r="P6793" s="311"/>
    </row>
    <row r="6794" spans="15:16">
      <c r="O6794" s="236"/>
      <c r="P6794" s="311"/>
    </row>
    <row r="6795" spans="15:16">
      <c r="O6795" s="236"/>
      <c r="P6795" s="311"/>
    </row>
    <row r="6796" spans="15:16">
      <c r="O6796" s="236"/>
      <c r="P6796" s="311"/>
    </row>
    <row r="6797" spans="15:16">
      <c r="O6797" s="236"/>
      <c r="P6797" s="311"/>
    </row>
    <row r="6798" spans="15:16">
      <c r="O6798" s="236"/>
      <c r="P6798" s="311"/>
    </row>
    <row r="6799" spans="15:16">
      <c r="O6799" s="236"/>
      <c r="P6799" s="311"/>
    </row>
    <row r="6800" spans="15:16">
      <c r="O6800" s="236"/>
      <c r="P6800" s="311"/>
    </row>
    <row r="6801" spans="15:16">
      <c r="O6801" s="236"/>
      <c r="P6801" s="311"/>
    </row>
    <row r="6802" spans="15:16">
      <c r="O6802" s="236"/>
      <c r="P6802" s="311"/>
    </row>
    <row r="6803" spans="15:16">
      <c r="O6803" s="236"/>
      <c r="P6803" s="311"/>
    </row>
    <row r="6804" spans="15:16">
      <c r="O6804" s="236"/>
      <c r="P6804" s="311"/>
    </row>
    <row r="6805" spans="15:16">
      <c r="O6805" s="236"/>
      <c r="P6805" s="311"/>
    </row>
    <row r="6806" spans="15:16">
      <c r="O6806" s="236"/>
      <c r="P6806" s="311"/>
    </row>
    <row r="6807" spans="15:16">
      <c r="O6807" s="236"/>
      <c r="P6807" s="311"/>
    </row>
    <row r="6808" spans="15:16">
      <c r="O6808" s="236"/>
      <c r="P6808" s="311"/>
    </row>
    <row r="6809" spans="15:16">
      <c r="O6809" s="236"/>
      <c r="P6809" s="311"/>
    </row>
    <row r="6810" spans="15:16">
      <c r="O6810" s="236"/>
      <c r="P6810" s="311"/>
    </row>
    <row r="6811" spans="15:16">
      <c r="O6811" s="236"/>
      <c r="P6811" s="311"/>
    </row>
    <row r="6812" spans="15:16">
      <c r="O6812" s="236"/>
      <c r="P6812" s="311"/>
    </row>
    <row r="6813" spans="15:16">
      <c r="O6813" s="236"/>
      <c r="P6813" s="311"/>
    </row>
    <row r="6814" spans="15:16">
      <c r="O6814" s="236"/>
      <c r="P6814" s="311"/>
    </row>
    <row r="6815" spans="15:16">
      <c r="O6815" s="236"/>
      <c r="P6815" s="311"/>
    </row>
    <row r="6816" spans="15:16">
      <c r="O6816" s="236"/>
      <c r="P6816" s="311"/>
    </row>
    <row r="6817" spans="15:16">
      <c r="O6817" s="236"/>
      <c r="P6817" s="311"/>
    </row>
    <row r="6818" spans="15:16">
      <c r="O6818" s="236"/>
      <c r="P6818" s="311"/>
    </row>
    <row r="6819" spans="15:16">
      <c r="O6819" s="236"/>
      <c r="P6819" s="311"/>
    </row>
    <row r="6820" spans="15:16">
      <c r="O6820" s="236"/>
      <c r="P6820" s="311"/>
    </row>
    <row r="6821" spans="15:16">
      <c r="O6821" s="236"/>
      <c r="P6821" s="311"/>
    </row>
    <row r="6822" spans="15:16">
      <c r="O6822" s="236"/>
      <c r="P6822" s="311"/>
    </row>
    <row r="6823" spans="15:16">
      <c r="O6823" s="236"/>
      <c r="P6823" s="311"/>
    </row>
    <row r="6824" spans="15:16">
      <c r="O6824" s="236"/>
      <c r="P6824" s="311"/>
    </row>
    <row r="6825" spans="15:16">
      <c r="O6825" s="236"/>
      <c r="P6825" s="311"/>
    </row>
    <row r="6826" spans="15:16">
      <c r="O6826" s="236"/>
      <c r="P6826" s="311"/>
    </row>
    <row r="6827" spans="15:16">
      <c r="O6827" s="236"/>
      <c r="P6827" s="311"/>
    </row>
    <row r="6828" spans="15:16">
      <c r="O6828" s="236"/>
      <c r="P6828" s="311"/>
    </row>
    <row r="6829" spans="15:16">
      <c r="O6829" s="236"/>
      <c r="P6829" s="311"/>
    </row>
    <row r="6830" spans="15:16">
      <c r="O6830" s="236"/>
      <c r="P6830" s="311"/>
    </row>
    <row r="6831" spans="15:16">
      <c r="O6831" s="236"/>
      <c r="P6831" s="311"/>
    </row>
    <row r="6832" spans="15:16">
      <c r="O6832" s="236"/>
      <c r="P6832" s="311"/>
    </row>
    <row r="6833" spans="15:16">
      <c r="O6833" s="236"/>
      <c r="P6833" s="311"/>
    </row>
    <row r="6834" spans="15:16">
      <c r="O6834" s="236"/>
      <c r="P6834" s="311"/>
    </row>
    <row r="6835" spans="15:16">
      <c r="O6835" s="236"/>
      <c r="P6835" s="311"/>
    </row>
    <row r="6836" spans="15:16">
      <c r="O6836" s="236"/>
      <c r="P6836" s="311"/>
    </row>
    <row r="6837" spans="15:16">
      <c r="O6837" s="236"/>
      <c r="P6837" s="311"/>
    </row>
    <row r="6838" spans="15:16">
      <c r="O6838" s="236"/>
      <c r="P6838" s="311"/>
    </row>
    <row r="6839" spans="15:16">
      <c r="O6839" s="236"/>
      <c r="P6839" s="311"/>
    </row>
    <row r="6840" spans="15:16">
      <c r="O6840" s="236"/>
      <c r="P6840" s="311"/>
    </row>
    <row r="6841" spans="15:16">
      <c r="O6841" s="236"/>
      <c r="P6841" s="311"/>
    </row>
    <row r="6842" spans="15:16">
      <c r="O6842" s="236"/>
      <c r="P6842" s="311"/>
    </row>
    <row r="6843" spans="15:16">
      <c r="O6843" s="236"/>
      <c r="P6843" s="311"/>
    </row>
    <row r="6844" spans="15:16">
      <c r="O6844" s="236"/>
      <c r="P6844" s="311"/>
    </row>
    <row r="6845" spans="15:16">
      <c r="O6845" s="236"/>
      <c r="P6845" s="311"/>
    </row>
    <row r="6846" spans="15:16">
      <c r="O6846" s="236"/>
      <c r="P6846" s="311"/>
    </row>
    <row r="6847" spans="15:16">
      <c r="O6847" s="236"/>
      <c r="P6847" s="311"/>
    </row>
    <row r="6848" spans="15:16">
      <c r="O6848" s="236"/>
      <c r="P6848" s="311"/>
    </row>
    <row r="6849" spans="15:16">
      <c r="O6849" s="236"/>
      <c r="P6849" s="311"/>
    </row>
    <row r="6850" spans="15:16">
      <c r="O6850" s="236"/>
      <c r="P6850" s="311"/>
    </row>
    <row r="6851" spans="15:16">
      <c r="O6851" s="236"/>
      <c r="P6851" s="311"/>
    </row>
    <row r="6852" spans="15:16">
      <c r="O6852" s="236"/>
      <c r="P6852" s="311"/>
    </row>
    <row r="6853" spans="15:16">
      <c r="O6853" s="236"/>
      <c r="P6853" s="311"/>
    </row>
    <row r="6854" spans="15:16">
      <c r="O6854" s="236"/>
      <c r="P6854" s="311"/>
    </row>
    <row r="6855" spans="15:16">
      <c r="O6855" s="236"/>
      <c r="P6855" s="311"/>
    </row>
    <row r="6856" spans="15:16">
      <c r="O6856" s="236"/>
      <c r="P6856" s="311"/>
    </row>
    <row r="6857" spans="15:16">
      <c r="O6857" s="236"/>
      <c r="P6857" s="311"/>
    </row>
    <row r="6858" spans="15:16">
      <c r="O6858" s="236"/>
      <c r="P6858" s="311"/>
    </row>
    <row r="6859" spans="15:16">
      <c r="O6859" s="236"/>
      <c r="P6859" s="311"/>
    </row>
    <row r="6860" spans="15:16">
      <c r="O6860" s="236"/>
      <c r="P6860" s="311"/>
    </row>
    <row r="6861" spans="15:16">
      <c r="O6861" s="236"/>
      <c r="P6861" s="311"/>
    </row>
    <row r="6862" spans="15:16">
      <c r="O6862" s="236"/>
      <c r="P6862" s="311"/>
    </row>
    <row r="6863" spans="15:16">
      <c r="O6863" s="236"/>
      <c r="P6863" s="311"/>
    </row>
    <row r="6864" spans="15:16">
      <c r="O6864" s="236"/>
      <c r="P6864" s="311"/>
    </row>
    <row r="6865" spans="15:16">
      <c r="O6865" s="236"/>
      <c r="P6865" s="311"/>
    </row>
    <row r="6866" spans="15:16">
      <c r="O6866" s="236"/>
      <c r="P6866" s="311"/>
    </row>
    <row r="6867" spans="15:16">
      <c r="O6867" s="236"/>
      <c r="P6867" s="311"/>
    </row>
    <row r="6868" spans="15:16">
      <c r="O6868" s="236"/>
      <c r="P6868" s="311"/>
    </row>
    <row r="6869" spans="15:16">
      <c r="O6869" s="236"/>
      <c r="P6869" s="311"/>
    </row>
    <row r="6870" spans="15:16">
      <c r="O6870" s="236"/>
      <c r="P6870" s="311"/>
    </row>
    <row r="6871" spans="15:16">
      <c r="O6871" s="236"/>
      <c r="P6871" s="311"/>
    </row>
    <row r="6872" spans="15:16">
      <c r="O6872" s="236"/>
      <c r="P6872" s="311"/>
    </row>
    <row r="6873" spans="15:16">
      <c r="O6873" s="236"/>
      <c r="P6873" s="311"/>
    </row>
    <row r="6874" spans="15:16">
      <c r="O6874" s="236"/>
      <c r="P6874" s="311"/>
    </row>
    <row r="6875" spans="15:16">
      <c r="O6875" s="236"/>
      <c r="P6875" s="311"/>
    </row>
    <row r="6876" spans="15:16">
      <c r="O6876" s="236"/>
      <c r="P6876" s="311"/>
    </row>
    <row r="6877" spans="15:16">
      <c r="O6877" s="236"/>
      <c r="P6877" s="311"/>
    </row>
    <row r="6878" spans="15:16">
      <c r="O6878" s="236"/>
      <c r="P6878" s="311"/>
    </row>
    <row r="6879" spans="15:16">
      <c r="O6879" s="236"/>
      <c r="P6879" s="311"/>
    </row>
    <row r="6880" spans="15:16">
      <c r="O6880" s="236"/>
      <c r="P6880" s="311"/>
    </row>
    <row r="6881" spans="15:16">
      <c r="O6881" s="236"/>
      <c r="P6881" s="311"/>
    </row>
    <row r="6882" spans="15:16">
      <c r="O6882" s="236"/>
      <c r="P6882" s="311"/>
    </row>
    <row r="6883" spans="15:16">
      <c r="O6883" s="236"/>
      <c r="P6883" s="311"/>
    </row>
    <row r="6884" spans="15:16">
      <c r="O6884" s="236"/>
      <c r="P6884" s="311"/>
    </row>
    <row r="6885" spans="15:16">
      <c r="O6885" s="236"/>
      <c r="P6885" s="311"/>
    </row>
    <row r="6886" spans="15:16">
      <c r="O6886" s="236"/>
      <c r="P6886" s="311"/>
    </row>
    <row r="6887" spans="15:16">
      <c r="O6887" s="236"/>
      <c r="P6887" s="311"/>
    </row>
    <row r="6888" spans="15:16">
      <c r="O6888" s="236"/>
      <c r="P6888" s="311"/>
    </row>
    <row r="6889" spans="15:16">
      <c r="O6889" s="236"/>
      <c r="P6889" s="311"/>
    </row>
    <row r="6890" spans="15:16">
      <c r="O6890" s="236"/>
      <c r="P6890" s="311"/>
    </row>
    <row r="6891" spans="15:16">
      <c r="O6891" s="236"/>
      <c r="P6891" s="311"/>
    </row>
    <row r="6892" spans="15:16">
      <c r="O6892" s="236"/>
      <c r="P6892" s="311"/>
    </row>
    <row r="6893" spans="15:16">
      <c r="O6893" s="236"/>
      <c r="P6893" s="311"/>
    </row>
    <row r="6894" spans="15:16">
      <c r="O6894" s="236"/>
      <c r="P6894" s="311"/>
    </row>
    <row r="6895" spans="15:16">
      <c r="O6895" s="236"/>
      <c r="P6895" s="311"/>
    </row>
    <row r="6896" spans="15:16">
      <c r="O6896" s="236"/>
      <c r="P6896" s="311"/>
    </row>
    <row r="6897" spans="15:16">
      <c r="O6897" s="236"/>
      <c r="P6897" s="311"/>
    </row>
    <row r="6898" spans="15:16">
      <c r="O6898" s="236"/>
      <c r="P6898" s="311"/>
    </row>
    <row r="6899" spans="15:16">
      <c r="O6899" s="236"/>
      <c r="P6899" s="311"/>
    </row>
    <row r="6900" spans="15:16">
      <c r="O6900" s="236"/>
      <c r="P6900" s="311"/>
    </row>
    <row r="6901" spans="15:16">
      <c r="O6901" s="236"/>
      <c r="P6901" s="311"/>
    </row>
    <row r="6902" spans="15:16">
      <c r="O6902" s="236"/>
      <c r="P6902" s="311"/>
    </row>
    <row r="6903" spans="15:16">
      <c r="O6903" s="236"/>
      <c r="P6903" s="311"/>
    </row>
    <row r="6904" spans="15:16">
      <c r="O6904" s="236"/>
      <c r="P6904" s="311"/>
    </row>
    <row r="6905" spans="15:16">
      <c r="O6905" s="236"/>
      <c r="P6905" s="311"/>
    </row>
    <row r="6906" spans="15:16">
      <c r="O6906" s="236"/>
      <c r="P6906" s="311"/>
    </row>
    <row r="6907" spans="15:16">
      <c r="O6907" s="236"/>
      <c r="P6907" s="311"/>
    </row>
    <row r="6908" spans="15:16">
      <c r="O6908" s="236"/>
      <c r="P6908" s="311"/>
    </row>
    <row r="6909" spans="15:16">
      <c r="O6909" s="236"/>
      <c r="P6909" s="311"/>
    </row>
    <row r="6910" spans="15:16">
      <c r="O6910" s="236"/>
      <c r="P6910" s="311"/>
    </row>
    <row r="6911" spans="15:16">
      <c r="O6911" s="236"/>
      <c r="P6911" s="311"/>
    </row>
    <row r="6912" spans="15:16">
      <c r="O6912" s="236"/>
      <c r="P6912" s="311"/>
    </row>
    <row r="6913" spans="15:16">
      <c r="O6913" s="236"/>
      <c r="P6913" s="311"/>
    </row>
    <row r="6914" spans="15:16">
      <c r="O6914" s="236"/>
      <c r="P6914" s="311"/>
    </row>
    <row r="6915" spans="15:16">
      <c r="O6915" s="236"/>
      <c r="P6915" s="311"/>
    </row>
    <row r="6916" spans="15:16">
      <c r="O6916" s="236"/>
      <c r="P6916" s="311"/>
    </row>
    <row r="6917" spans="15:16">
      <c r="O6917" s="236"/>
      <c r="P6917" s="311"/>
    </row>
    <row r="6918" spans="15:16">
      <c r="O6918" s="236"/>
      <c r="P6918" s="311"/>
    </row>
    <row r="6919" spans="15:16">
      <c r="O6919" s="236"/>
      <c r="P6919" s="311"/>
    </row>
    <row r="6920" spans="15:16">
      <c r="O6920" s="236"/>
      <c r="P6920" s="311"/>
    </row>
    <row r="6921" spans="15:16">
      <c r="O6921" s="236"/>
      <c r="P6921" s="311"/>
    </row>
    <row r="6922" spans="15:16">
      <c r="O6922" s="236"/>
      <c r="P6922" s="311"/>
    </row>
    <row r="6923" spans="15:16">
      <c r="O6923" s="236"/>
      <c r="P6923" s="311"/>
    </row>
    <row r="6924" spans="15:16">
      <c r="O6924" s="236"/>
      <c r="P6924" s="311"/>
    </row>
    <row r="6925" spans="15:16">
      <c r="O6925" s="236"/>
      <c r="P6925" s="311"/>
    </row>
    <row r="6926" spans="15:16">
      <c r="O6926" s="236"/>
      <c r="P6926" s="311"/>
    </row>
    <row r="6927" spans="15:16">
      <c r="O6927" s="236"/>
      <c r="P6927" s="311"/>
    </row>
    <row r="6928" spans="15:16">
      <c r="O6928" s="236"/>
      <c r="P6928" s="311"/>
    </row>
    <row r="6929" spans="15:16">
      <c r="O6929" s="236"/>
      <c r="P6929" s="311"/>
    </row>
    <row r="6930" spans="15:16">
      <c r="O6930" s="236"/>
      <c r="P6930" s="311"/>
    </row>
    <row r="6931" spans="15:16">
      <c r="O6931" s="236"/>
      <c r="P6931" s="311"/>
    </row>
    <row r="6932" spans="15:16">
      <c r="O6932" s="236"/>
      <c r="P6932" s="311"/>
    </row>
    <row r="6933" spans="15:16">
      <c r="O6933" s="236"/>
      <c r="P6933" s="311"/>
    </row>
    <row r="6934" spans="15:16">
      <c r="O6934" s="236"/>
      <c r="P6934" s="311"/>
    </row>
    <row r="6935" spans="15:16">
      <c r="O6935" s="236"/>
      <c r="P6935" s="311"/>
    </row>
    <row r="6936" spans="15:16">
      <c r="O6936" s="236"/>
      <c r="P6936" s="311"/>
    </row>
    <row r="6937" spans="15:16">
      <c r="O6937" s="236"/>
      <c r="P6937" s="311"/>
    </row>
    <row r="6938" spans="15:16">
      <c r="O6938" s="236"/>
      <c r="P6938" s="311"/>
    </row>
    <row r="6939" spans="15:16">
      <c r="O6939" s="236"/>
      <c r="P6939" s="311"/>
    </row>
    <row r="6940" spans="15:16">
      <c r="O6940" s="236"/>
      <c r="P6940" s="311"/>
    </row>
    <row r="6941" spans="15:16">
      <c r="O6941" s="236"/>
      <c r="P6941" s="311"/>
    </row>
    <row r="6942" spans="15:16">
      <c r="O6942" s="236"/>
      <c r="P6942" s="311"/>
    </row>
    <row r="6943" spans="15:16">
      <c r="O6943" s="236"/>
      <c r="P6943" s="311"/>
    </row>
    <row r="6944" spans="15:16">
      <c r="O6944" s="236"/>
      <c r="P6944" s="311"/>
    </row>
    <row r="6945" spans="15:16">
      <c r="O6945" s="236"/>
      <c r="P6945" s="311"/>
    </row>
    <row r="6946" spans="15:16">
      <c r="O6946" s="236"/>
      <c r="P6946" s="311"/>
    </row>
    <row r="6947" spans="15:16">
      <c r="O6947" s="236"/>
      <c r="P6947" s="311"/>
    </row>
    <row r="6948" spans="15:16">
      <c r="O6948" s="236"/>
      <c r="P6948" s="311"/>
    </row>
    <row r="6949" spans="15:16">
      <c r="O6949" s="236"/>
      <c r="P6949" s="311"/>
    </row>
    <row r="6950" spans="15:16">
      <c r="O6950" s="236"/>
      <c r="P6950" s="311"/>
    </row>
    <row r="6951" spans="15:16">
      <c r="O6951" s="236"/>
      <c r="P6951" s="311"/>
    </row>
    <row r="6952" spans="15:16">
      <c r="O6952" s="236"/>
      <c r="P6952" s="311"/>
    </row>
    <row r="6953" spans="15:16">
      <c r="O6953" s="236"/>
      <c r="P6953" s="311"/>
    </row>
    <row r="6954" spans="15:16">
      <c r="O6954" s="236"/>
      <c r="P6954" s="311"/>
    </row>
    <row r="6955" spans="15:16">
      <c r="O6955" s="236"/>
      <c r="P6955" s="311"/>
    </row>
    <row r="6956" spans="15:16">
      <c r="O6956" s="236"/>
      <c r="P6956" s="311"/>
    </row>
    <row r="6957" spans="15:16">
      <c r="O6957" s="236"/>
      <c r="P6957" s="311"/>
    </row>
    <row r="6958" spans="15:16">
      <c r="O6958" s="236"/>
      <c r="P6958" s="311"/>
    </row>
    <row r="6959" spans="15:16">
      <c r="O6959" s="236"/>
      <c r="P6959" s="311"/>
    </row>
    <row r="6960" spans="15:16">
      <c r="O6960" s="236"/>
      <c r="P6960" s="311"/>
    </row>
    <row r="6961" spans="15:16">
      <c r="O6961" s="236"/>
      <c r="P6961" s="311"/>
    </row>
    <row r="6962" spans="15:16">
      <c r="O6962" s="236"/>
      <c r="P6962" s="311"/>
    </row>
    <row r="6963" spans="15:16">
      <c r="O6963" s="236"/>
      <c r="P6963" s="311"/>
    </row>
    <row r="6964" spans="15:16">
      <c r="O6964" s="236"/>
      <c r="P6964" s="311"/>
    </row>
    <row r="6965" spans="15:16">
      <c r="O6965" s="236"/>
      <c r="P6965" s="311"/>
    </row>
    <row r="6966" spans="15:16">
      <c r="O6966" s="236"/>
      <c r="P6966" s="311"/>
    </row>
    <row r="6967" spans="15:16">
      <c r="O6967" s="236"/>
      <c r="P6967" s="311"/>
    </row>
    <row r="6968" spans="15:16">
      <c r="O6968" s="236"/>
      <c r="P6968" s="311"/>
    </row>
    <row r="6969" spans="15:16">
      <c r="O6969" s="236"/>
      <c r="P6969" s="311"/>
    </row>
    <row r="6970" spans="15:16">
      <c r="O6970" s="236"/>
      <c r="P6970" s="311"/>
    </row>
    <row r="6971" spans="15:16">
      <c r="O6971" s="236"/>
      <c r="P6971" s="311"/>
    </row>
    <row r="6972" spans="15:16">
      <c r="O6972" s="236"/>
      <c r="P6972" s="311"/>
    </row>
    <row r="6973" spans="15:16">
      <c r="O6973" s="236"/>
      <c r="P6973" s="311"/>
    </row>
    <row r="6974" spans="15:16">
      <c r="O6974" s="236"/>
      <c r="P6974" s="311"/>
    </row>
    <row r="6975" spans="15:16">
      <c r="O6975" s="236"/>
      <c r="P6975" s="311"/>
    </row>
    <row r="6976" spans="15:16">
      <c r="O6976" s="236"/>
      <c r="P6976" s="311"/>
    </row>
    <row r="6977" spans="15:16">
      <c r="O6977" s="236"/>
      <c r="P6977" s="311"/>
    </row>
    <row r="6978" spans="15:16">
      <c r="O6978" s="236"/>
      <c r="P6978" s="311"/>
    </row>
    <row r="6979" spans="15:16">
      <c r="O6979" s="236"/>
      <c r="P6979" s="311"/>
    </row>
    <row r="6980" spans="15:16">
      <c r="O6980" s="236"/>
      <c r="P6980" s="311"/>
    </row>
    <row r="6981" spans="15:16">
      <c r="O6981" s="236"/>
      <c r="P6981" s="311"/>
    </row>
    <row r="6982" spans="15:16">
      <c r="O6982" s="236"/>
      <c r="P6982" s="311"/>
    </row>
    <row r="6983" spans="15:16">
      <c r="O6983" s="236"/>
      <c r="P6983" s="311"/>
    </row>
    <row r="6984" spans="15:16">
      <c r="O6984" s="236"/>
      <c r="P6984" s="311"/>
    </row>
    <row r="6985" spans="15:16">
      <c r="O6985" s="236"/>
      <c r="P6985" s="311"/>
    </row>
    <row r="6986" spans="15:16">
      <c r="O6986" s="236"/>
      <c r="P6986" s="311"/>
    </row>
    <row r="6987" spans="15:16">
      <c r="O6987" s="236"/>
      <c r="P6987" s="311"/>
    </row>
    <row r="6988" spans="15:16">
      <c r="O6988" s="236"/>
      <c r="P6988" s="311"/>
    </row>
    <row r="6989" spans="15:16">
      <c r="O6989" s="236"/>
      <c r="P6989" s="311"/>
    </row>
    <row r="6990" spans="15:16">
      <c r="O6990" s="236"/>
      <c r="P6990" s="311"/>
    </row>
    <row r="6991" spans="15:16">
      <c r="O6991" s="236"/>
      <c r="P6991" s="311"/>
    </row>
    <row r="6992" spans="15:16">
      <c r="O6992" s="236"/>
      <c r="P6992" s="311"/>
    </row>
    <row r="6993" spans="15:16">
      <c r="O6993" s="236"/>
      <c r="P6993" s="311"/>
    </row>
    <row r="6994" spans="15:16">
      <c r="O6994" s="236"/>
      <c r="P6994" s="311"/>
    </row>
    <row r="6995" spans="15:16">
      <c r="O6995" s="236"/>
      <c r="P6995" s="311"/>
    </row>
    <row r="6996" spans="15:16">
      <c r="O6996" s="236"/>
      <c r="P6996" s="311"/>
    </row>
    <row r="6997" spans="15:16">
      <c r="O6997" s="236"/>
      <c r="P6997" s="311"/>
    </row>
    <row r="6998" spans="15:16">
      <c r="O6998" s="236"/>
      <c r="P6998" s="311"/>
    </row>
    <row r="6999" spans="15:16">
      <c r="O6999" s="236"/>
      <c r="P6999" s="311"/>
    </row>
    <row r="7000" spans="15:16">
      <c r="O7000" s="236"/>
      <c r="P7000" s="311"/>
    </row>
    <row r="7001" spans="15:16">
      <c r="O7001" s="236"/>
      <c r="P7001" s="311"/>
    </row>
    <row r="7002" spans="15:16">
      <c r="O7002" s="236"/>
      <c r="P7002" s="311"/>
    </row>
    <row r="7003" spans="15:16">
      <c r="O7003" s="236"/>
      <c r="P7003" s="311"/>
    </row>
    <row r="7004" spans="15:16">
      <c r="O7004" s="236"/>
      <c r="P7004" s="311"/>
    </row>
    <row r="7005" spans="15:16">
      <c r="O7005" s="236"/>
      <c r="P7005" s="311"/>
    </row>
    <row r="7006" spans="15:16">
      <c r="O7006" s="236"/>
      <c r="P7006" s="311"/>
    </row>
    <row r="7007" spans="15:16">
      <c r="O7007" s="236"/>
      <c r="P7007" s="311"/>
    </row>
    <row r="7008" spans="15:16">
      <c r="O7008" s="236"/>
      <c r="P7008" s="311"/>
    </row>
    <row r="7009" spans="15:16">
      <c r="O7009" s="236"/>
      <c r="P7009" s="311"/>
    </row>
    <row r="7010" spans="15:16">
      <c r="O7010" s="236"/>
      <c r="P7010" s="311"/>
    </row>
    <row r="7011" spans="15:16">
      <c r="O7011" s="236"/>
      <c r="P7011" s="311"/>
    </row>
    <row r="7012" spans="15:16">
      <c r="O7012" s="236"/>
      <c r="P7012" s="311"/>
    </row>
    <row r="7013" spans="15:16">
      <c r="O7013" s="236"/>
      <c r="P7013" s="311"/>
    </row>
    <row r="7014" spans="15:16">
      <c r="O7014" s="236"/>
      <c r="P7014" s="311"/>
    </row>
    <row r="7015" spans="15:16">
      <c r="O7015" s="236"/>
      <c r="P7015" s="311"/>
    </row>
    <row r="7016" spans="15:16">
      <c r="O7016" s="236"/>
      <c r="P7016" s="311"/>
    </row>
    <row r="7017" spans="15:16">
      <c r="O7017" s="236"/>
      <c r="P7017" s="311"/>
    </row>
    <row r="7018" spans="15:16">
      <c r="O7018" s="236"/>
      <c r="P7018" s="311"/>
    </row>
    <row r="7019" spans="15:16">
      <c r="O7019" s="236"/>
      <c r="P7019" s="311"/>
    </row>
    <row r="7020" spans="15:16">
      <c r="O7020" s="236"/>
      <c r="P7020" s="311"/>
    </row>
    <row r="7021" spans="15:16">
      <c r="O7021" s="236"/>
      <c r="P7021" s="311"/>
    </row>
    <row r="7022" spans="15:16">
      <c r="O7022" s="236"/>
      <c r="P7022" s="311"/>
    </row>
    <row r="7023" spans="15:16">
      <c r="O7023" s="236"/>
      <c r="P7023" s="311"/>
    </row>
    <row r="7024" spans="15:16">
      <c r="O7024" s="236"/>
      <c r="P7024" s="311"/>
    </row>
    <row r="7025" spans="15:16">
      <c r="O7025" s="236"/>
      <c r="P7025" s="311"/>
    </row>
    <row r="7026" spans="15:16">
      <c r="O7026" s="236"/>
      <c r="P7026" s="311"/>
    </row>
    <row r="7027" spans="15:16">
      <c r="O7027" s="236"/>
      <c r="P7027" s="311"/>
    </row>
    <row r="7028" spans="15:16">
      <c r="O7028" s="236"/>
      <c r="P7028" s="311"/>
    </row>
    <row r="7029" spans="15:16">
      <c r="O7029" s="236"/>
      <c r="P7029" s="311"/>
    </row>
    <row r="7030" spans="15:16">
      <c r="O7030" s="236"/>
      <c r="P7030" s="311"/>
    </row>
    <row r="7031" spans="15:16">
      <c r="O7031" s="236"/>
      <c r="P7031" s="311"/>
    </row>
    <row r="7032" spans="15:16">
      <c r="O7032" s="236"/>
      <c r="P7032" s="311"/>
    </row>
    <row r="7033" spans="15:16">
      <c r="O7033" s="236"/>
      <c r="P7033" s="311"/>
    </row>
    <row r="7034" spans="15:16">
      <c r="O7034" s="236"/>
      <c r="P7034" s="311"/>
    </row>
    <row r="7035" spans="15:16">
      <c r="O7035" s="236"/>
      <c r="P7035" s="311"/>
    </row>
    <row r="7036" spans="15:16">
      <c r="O7036" s="236"/>
      <c r="P7036" s="311"/>
    </row>
    <row r="7037" spans="15:16">
      <c r="O7037" s="236"/>
      <c r="P7037" s="311"/>
    </row>
    <row r="7038" spans="15:16">
      <c r="O7038" s="236"/>
      <c r="P7038" s="311"/>
    </row>
    <row r="7039" spans="15:16">
      <c r="O7039" s="236"/>
      <c r="P7039" s="311"/>
    </row>
    <row r="7040" spans="15:16">
      <c r="O7040" s="236"/>
      <c r="P7040" s="311"/>
    </row>
    <row r="7041" spans="15:16">
      <c r="O7041" s="236"/>
      <c r="P7041" s="311"/>
    </row>
    <row r="7042" spans="15:16">
      <c r="O7042" s="236"/>
      <c r="P7042" s="311"/>
    </row>
    <row r="7043" spans="15:16">
      <c r="O7043" s="236"/>
      <c r="P7043" s="311"/>
    </row>
    <row r="7044" spans="15:16">
      <c r="O7044" s="236"/>
      <c r="P7044" s="311"/>
    </row>
    <row r="7045" spans="15:16">
      <c r="O7045" s="236"/>
      <c r="P7045" s="311"/>
    </row>
    <row r="7046" spans="15:16">
      <c r="O7046" s="236"/>
      <c r="P7046" s="311"/>
    </row>
    <row r="7047" spans="15:16">
      <c r="O7047" s="236"/>
      <c r="P7047" s="311"/>
    </row>
    <row r="7048" spans="15:16">
      <c r="O7048" s="236"/>
      <c r="P7048" s="311"/>
    </row>
    <row r="7049" spans="15:16">
      <c r="O7049" s="236"/>
      <c r="P7049" s="311"/>
    </row>
    <row r="7050" spans="15:16">
      <c r="O7050" s="236"/>
      <c r="P7050" s="311"/>
    </row>
    <row r="7051" spans="15:16">
      <c r="O7051" s="236"/>
      <c r="P7051" s="311"/>
    </row>
    <row r="7052" spans="15:16">
      <c r="O7052" s="236"/>
      <c r="P7052" s="311"/>
    </row>
    <row r="7053" spans="15:16">
      <c r="O7053" s="236"/>
      <c r="P7053" s="311"/>
    </row>
    <row r="7054" spans="15:16">
      <c r="O7054" s="236"/>
      <c r="P7054" s="311"/>
    </row>
    <row r="7055" spans="15:16">
      <c r="O7055" s="236"/>
      <c r="P7055" s="311"/>
    </row>
    <row r="7056" spans="15:16">
      <c r="O7056" s="236"/>
      <c r="P7056" s="311"/>
    </row>
    <row r="7057" spans="15:16">
      <c r="O7057" s="236"/>
      <c r="P7057" s="311"/>
    </row>
    <row r="7058" spans="15:16">
      <c r="O7058" s="236"/>
      <c r="P7058" s="311"/>
    </row>
    <row r="7059" spans="15:16">
      <c r="O7059" s="236"/>
      <c r="P7059" s="311"/>
    </row>
    <row r="7060" spans="15:16">
      <c r="O7060" s="236"/>
      <c r="P7060" s="311"/>
    </row>
    <row r="7061" spans="15:16">
      <c r="O7061" s="236"/>
      <c r="P7061" s="311"/>
    </row>
    <row r="7062" spans="15:16">
      <c r="O7062" s="236"/>
      <c r="P7062" s="311"/>
    </row>
    <row r="7063" spans="15:16">
      <c r="O7063" s="236"/>
      <c r="P7063" s="311"/>
    </row>
    <row r="7064" spans="15:16">
      <c r="O7064" s="236"/>
      <c r="P7064" s="311"/>
    </row>
    <row r="7065" spans="15:16">
      <c r="O7065" s="236"/>
      <c r="P7065" s="311"/>
    </row>
    <row r="7066" spans="15:16">
      <c r="O7066" s="236"/>
      <c r="P7066" s="311"/>
    </row>
    <row r="7067" spans="15:16">
      <c r="O7067" s="236"/>
      <c r="P7067" s="311"/>
    </row>
    <row r="7068" spans="15:16">
      <c r="O7068" s="236"/>
      <c r="P7068" s="311"/>
    </row>
    <row r="7069" spans="15:16">
      <c r="O7069" s="236"/>
      <c r="P7069" s="311"/>
    </row>
    <row r="7070" spans="15:16">
      <c r="O7070" s="236"/>
      <c r="P7070" s="311"/>
    </row>
    <row r="7071" spans="15:16">
      <c r="O7071" s="236"/>
      <c r="P7071" s="311"/>
    </row>
    <row r="7072" spans="15:16">
      <c r="O7072" s="236"/>
      <c r="P7072" s="311"/>
    </row>
    <row r="7073" spans="15:16">
      <c r="O7073" s="236"/>
      <c r="P7073" s="311"/>
    </row>
    <row r="7074" spans="15:16">
      <c r="O7074" s="236"/>
      <c r="P7074" s="311"/>
    </row>
    <row r="7075" spans="15:16">
      <c r="O7075" s="236"/>
      <c r="P7075" s="311"/>
    </row>
    <row r="7076" spans="15:16">
      <c r="O7076" s="236"/>
      <c r="P7076" s="311"/>
    </row>
    <row r="7077" spans="15:16">
      <c r="O7077" s="236"/>
      <c r="P7077" s="311"/>
    </row>
    <row r="7078" spans="15:16">
      <c r="O7078" s="236"/>
      <c r="P7078" s="311"/>
    </row>
    <row r="7079" spans="15:16">
      <c r="O7079" s="236"/>
      <c r="P7079" s="311"/>
    </row>
    <row r="7080" spans="15:16">
      <c r="O7080" s="236"/>
      <c r="P7080" s="311"/>
    </row>
    <row r="7081" spans="15:16">
      <c r="O7081" s="236"/>
      <c r="P7081" s="311"/>
    </row>
    <row r="7082" spans="15:16">
      <c r="O7082" s="236"/>
      <c r="P7082" s="311"/>
    </row>
    <row r="7083" spans="15:16">
      <c r="O7083" s="236"/>
      <c r="P7083" s="311"/>
    </row>
    <row r="7084" spans="15:16">
      <c r="O7084" s="236"/>
      <c r="P7084" s="311"/>
    </row>
    <row r="7085" spans="15:16">
      <c r="O7085" s="236"/>
      <c r="P7085" s="311"/>
    </row>
    <row r="7086" spans="15:16">
      <c r="O7086" s="236"/>
      <c r="P7086" s="311"/>
    </row>
    <row r="7087" spans="15:16">
      <c r="O7087" s="236"/>
      <c r="P7087" s="311"/>
    </row>
    <row r="7088" spans="15:16">
      <c r="O7088" s="236"/>
      <c r="P7088" s="311"/>
    </row>
    <row r="7089" spans="15:16">
      <c r="O7089" s="236"/>
      <c r="P7089" s="311"/>
    </row>
    <row r="7090" spans="15:16">
      <c r="O7090" s="236"/>
      <c r="P7090" s="311"/>
    </row>
    <row r="7091" spans="15:16">
      <c r="O7091" s="236"/>
      <c r="P7091" s="311"/>
    </row>
    <row r="7092" spans="15:16">
      <c r="O7092" s="236"/>
      <c r="P7092" s="311"/>
    </row>
    <row r="7093" spans="15:16">
      <c r="O7093" s="236"/>
      <c r="P7093" s="311"/>
    </row>
    <row r="7094" spans="15:16">
      <c r="O7094" s="236"/>
      <c r="P7094" s="311"/>
    </row>
    <row r="7095" spans="15:16">
      <c r="O7095" s="236"/>
      <c r="P7095" s="311"/>
    </row>
    <row r="7096" spans="15:16">
      <c r="O7096" s="236"/>
      <c r="P7096" s="311"/>
    </row>
    <row r="7097" spans="15:16">
      <c r="O7097" s="236"/>
      <c r="P7097" s="311"/>
    </row>
    <row r="7098" spans="15:16">
      <c r="O7098" s="236"/>
      <c r="P7098" s="311"/>
    </row>
    <row r="7099" spans="15:16">
      <c r="O7099" s="236"/>
      <c r="P7099" s="311"/>
    </row>
    <row r="7100" spans="15:16">
      <c r="O7100" s="236"/>
      <c r="P7100" s="311"/>
    </row>
    <row r="7101" spans="15:16">
      <c r="O7101" s="236"/>
      <c r="P7101" s="311"/>
    </row>
    <row r="7102" spans="15:16">
      <c r="O7102" s="236"/>
      <c r="P7102" s="311"/>
    </row>
    <row r="7103" spans="15:16">
      <c r="O7103" s="236"/>
      <c r="P7103" s="311"/>
    </row>
    <row r="7104" spans="15:16">
      <c r="O7104" s="236"/>
      <c r="P7104" s="311"/>
    </row>
    <row r="7105" spans="15:16">
      <c r="O7105" s="236"/>
      <c r="P7105" s="311"/>
    </row>
    <row r="7106" spans="15:16">
      <c r="O7106" s="236"/>
      <c r="P7106" s="311"/>
    </row>
    <row r="7107" spans="15:16">
      <c r="O7107" s="236"/>
      <c r="P7107" s="311"/>
    </row>
    <row r="7108" spans="15:16">
      <c r="O7108" s="236"/>
      <c r="P7108" s="311"/>
    </row>
    <row r="7109" spans="15:16">
      <c r="O7109" s="236"/>
      <c r="P7109" s="311"/>
    </row>
    <row r="7110" spans="15:16">
      <c r="O7110" s="236"/>
      <c r="P7110" s="311"/>
    </row>
    <row r="7111" spans="15:16">
      <c r="O7111" s="236"/>
      <c r="P7111" s="311"/>
    </row>
    <row r="7112" spans="15:16">
      <c r="O7112" s="236"/>
      <c r="P7112" s="311"/>
    </row>
    <row r="7113" spans="15:16">
      <c r="O7113" s="236"/>
      <c r="P7113" s="311"/>
    </row>
    <row r="7114" spans="15:16">
      <c r="O7114" s="236"/>
      <c r="P7114" s="311"/>
    </row>
    <row r="7115" spans="15:16">
      <c r="O7115" s="236"/>
      <c r="P7115" s="311"/>
    </row>
    <row r="7116" spans="15:16">
      <c r="O7116" s="236"/>
      <c r="P7116" s="311"/>
    </row>
    <row r="7117" spans="15:16">
      <c r="O7117" s="236"/>
      <c r="P7117" s="311"/>
    </row>
    <row r="7118" spans="15:16">
      <c r="O7118" s="236"/>
      <c r="P7118" s="311"/>
    </row>
    <row r="7119" spans="15:16">
      <c r="O7119" s="236"/>
      <c r="P7119" s="311"/>
    </row>
    <row r="7120" spans="15:16">
      <c r="O7120" s="236"/>
      <c r="P7120" s="311"/>
    </row>
    <row r="7121" spans="15:16">
      <c r="O7121" s="236"/>
      <c r="P7121" s="311"/>
    </row>
    <row r="7122" spans="15:16">
      <c r="O7122" s="236"/>
      <c r="P7122" s="311"/>
    </row>
    <row r="7123" spans="15:16">
      <c r="O7123" s="236"/>
      <c r="P7123" s="311"/>
    </row>
    <row r="7124" spans="15:16">
      <c r="O7124" s="236"/>
      <c r="P7124" s="311"/>
    </row>
    <row r="7125" spans="15:16">
      <c r="O7125" s="236"/>
      <c r="P7125" s="311"/>
    </row>
    <row r="7126" spans="15:16">
      <c r="O7126" s="236"/>
      <c r="P7126" s="311"/>
    </row>
    <row r="7127" spans="15:16">
      <c r="O7127" s="236"/>
      <c r="P7127" s="311"/>
    </row>
    <row r="7128" spans="15:16">
      <c r="O7128" s="236"/>
      <c r="P7128" s="311"/>
    </row>
    <row r="7129" spans="15:16">
      <c r="O7129" s="236"/>
      <c r="P7129" s="311"/>
    </row>
    <row r="7130" spans="15:16">
      <c r="O7130" s="236"/>
      <c r="P7130" s="311"/>
    </row>
    <row r="7131" spans="15:16">
      <c r="O7131" s="236"/>
      <c r="P7131" s="311"/>
    </row>
    <row r="7132" spans="15:16">
      <c r="O7132" s="236"/>
      <c r="P7132" s="311"/>
    </row>
    <row r="7133" spans="15:16">
      <c r="O7133" s="236"/>
      <c r="P7133" s="311"/>
    </row>
    <row r="7134" spans="15:16">
      <c r="O7134" s="236"/>
      <c r="P7134" s="311"/>
    </row>
    <row r="7135" spans="15:16">
      <c r="O7135" s="236"/>
      <c r="P7135" s="311"/>
    </row>
    <row r="7136" spans="15:16">
      <c r="O7136" s="236"/>
      <c r="P7136" s="311"/>
    </row>
    <row r="7137" spans="15:16">
      <c r="O7137" s="236"/>
      <c r="P7137" s="311"/>
    </row>
    <row r="7138" spans="15:16">
      <c r="O7138" s="236"/>
      <c r="P7138" s="311"/>
    </row>
    <row r="7139" spans="15:16">
      <c r="O7139" s="236"/>
      <c r="P7139" s="311"/>
    </row>
    <row r="7140" spans="15:16">
      <c r="O7140" s="236"/>
      <c r="P7140" s="311"/>
    </row>
    <row r="7141" spans="15:16">
      <c r="O7141" s="236"/>
      <c r="P7141" s="311"/>
    </row>
    <row r="7142" spans="15:16">
      <c r="O7142" s="236"/>
      <c r="P7142" s="311"/>
    </row>
    <row r="7143" spans="15:16">
      <c r="O7143" s="236"/>
      <c r="P7143" s="311"/>
    </row>
    <row r="7144" spans="15:16">
      <c r="O7144" s="236"/>
      <c r="P7144" s="311"/>
    </row>
    <row r="7145" spans="15:16">
      <c r="O7145" s="236"/>
      <c r="P7145" s="311"/>
    </row>
    <row r="7146" spans="15:16">
      <c r="O7146" s="236"/>
      <c r="P7146" s="311"/>
    </row>
    <row r="7147" spans="15:16">
      <c r="O7147" s="236"/>
      <c r="P7147" s="311"/>
    </row>
    <row r="7148" spans="15:16">
      <c r="O7148" s="236"/>
      <c r="P7148" s="311"/>
    </row>
    <row r="7149" spans="15:16">
      <c r="O7149" s="236"/>
      <c r="P7149" s="311"/>
    </row>
    <row r="7150" spans="15:16">
      <c r="O7150" s="236"/>
      <c r="P7150" s="311"/>
    </row>
    <row r="7151" spans="15:16">
      <c r="O7151" s="236"/>
      <c r="P7151" s="311"/>
    </row>
    <row r="7152" spans="15:16">
      <c r="O7152" s="236"/>
      <c r="P7152" s="311"/>
    </row>
    <row r="7153" spans="15:16">
      <c r="O7153" s="236"/>
      <c r="P7153" s="311"/>
    </row>
    <row r="7154" spans="15:16">
      <c r="O7154" s="236"/>
      <c r="P7154" s="311"/>
    </row>
    <row r="7155" spans="15:16">
      <c r="O7155" s="236"/>
      <c r="P7155" s="311"/>
    </row>
    <row r="7156" spans="15:16">
      <c r="O7156" s="236"/>
      <c r="P7156" s="311"/>
    </row>
    <row r="7157" spans="15:16">
      <c r="O7157" s="236"/>
      <c r="P7157" s="311"/>
    </row>
    <row r="7158" spans="15:16">
      <c r="O7158" s="236"/>
      <c r="P7158" s="311"/>
    </row>
    <row r="7159" spans="15:16">
      <c r="O7159" s="236"/>
      <c r="P7159" s="311"/>
    </row>
    <row r="7160" spans="15:16">
      <c r="O7160" s="236"/>
      <c r="P7160" s="311"/>
    </row>
    <row r="7161" spans="15:16">
      <c r="O7161" s="236"/>
      <c r="P7161" s="311"/>
    </row>
    <row r="7162" spans="15:16">
      <c r="O7162" s="236"/>
      <c r="P7162" s="311"/>
    </row>
    <row r="7163" spans="15:16">
      <c r="O7163" s="236"/>
      <c r="P7163" s="311"/>
    </row>
    <row r="7164" spans="15:16">
      <c r="O7164" s="236"/>
      <c r="P7164" s="311"/>
    </row>
    <row r="7165" spans="15:16">
      <c r="O7165" s="236"/>
      <c r="P7165" s="311"/>
    </row>
    <row r="7166" spans="15:16">
      <c r="O7166" s="236"/>
      <c r="P7166" s="311"/>
    </row>
    <row r="7167" spans="15:16">
      <c r="O7167" s="236"/>
      <c r="P7167" s="311"/>
    </row>
    <row r="7168" spans="15:16">
      <c r="O7168" s="236"/>
      <c r="P7168" s="311"/>
    </row>
    <row r="7169" spans="15:16">
      <c r="O7169" s="236"/>
      <c r="P7169" s="311"/>
    </row>
    <row r="7170" spans="15:16">
      <c r="O7170" s="236"/>
      <c r="P7170" s="311"/>
    </row>
    <row r="7171" spans="15:16">
      <c r="O7171" s="236"/>
      <c r="P7171" s="311"/>
    </row>
    <row r="7172" spans="15:16">
      <c r="O7172" s="236"/>
      <c r="P7172" s="311"/>
    </row>
    <row r="7173" spans="15:16">
      <c r="O7173" s="236"/>
      <c r="P7173" s="311"/>
    </row>
    <row r="7174" spans="15:16">
      <c r="O7174" s="236"/>
      <c r="P7174" s="311"/>
    </row>
    <row r="7175" spans="15:16">
      <c r="O7175" s="236"/>
      <c r="P7175" s="311"/>
    </row>
    <row r="7176" spans="15:16">
      <c r="O7176" s="236"/>
      <c r="P7176" s="311"/>
    </row>
    <row r="7177" spans="15:16">
      <c r="O7177" s="236"/>
      <c r="P7177" s="311"/>
    </row>
    <row r="7178" spans="15:16">
      <c r="O7178" s="236"/>
      <c r="P7178" s="311"/>
    </row>
    <row r="7179" spans="15:16">
      <c r="O7179" s="236"/>
      <c r="P7179" s="311"/>
    </row>
    <row r="7180" spans="15:16">
      <c r="O7180" s="236"/>
      <c r="P7180" s="311"/>
    </row>
    <row r="7181" spans="15:16">
      <c r="O7181" s="236"/>
      <c r="P7181" s="311"/>
    </row>
    <row r="7182" spans="15:16">
      <c r="O7182" s="236"/>
      <c r="P7182" s="311"/>
    </row>
    <row r="7183" spans="15:16">
      <c r="O7183" s="236"/>
      <c r="P7183" s="311"/>
    </row>
    <row r="7184" spans="15:16">
      <c r="O7184" s="236"/>
      <c r="P7184" s="311"/>
    </row>
    <row r="7185" spans="15:16">
      <c r="O7185" s="236"/>
      <c r="P7185" s="311"/>
    </row>
    <row r="7186" spans="15:16">
      <c r="O7186" s="236"/>
      <c r="P7186" s="311"/>
    </row>
    <row r="7187" spans="15:16">
      <c r="O7187" s="236"/>
      <c r="P7187" s="311"/>
    </row>
    <row r="7188" spans="15:16">
      <c r="O7188" s="236"/>
      <c r="P7188" s="311"/>
    </row>
    <row r="7189" spans="15:16">
      <c r="O7189" s="236"/>
      <c r="P7189" s="311"/>
    </row>
    <row r="7190" spans="15:16">
      <c r="O7190" s="236"/>
      <c r="P7190" s="311"/>
    </row>
    <row r="7191" spans="15:16">
      <c r="O7191" s="236"/>
      <c r="P7191" s="311"/>
    </row>
    <row r="7192" spans="15:16">
      <c r="O7192" s="236"/>
      <c r="P7192" s="311"/>
    </row>
    <row r="7193" spans="15:16">
      <c r="O7193" s="236"/>
      <c r="P7193" s="311"/>
    </row>
    <row r="7194" spans="15:16">
      <c r="O7194" s="236"/>
      <c r="P7194" s="311"/>
    </row>
    <row r="7195" spans="15:16">
      <c r="O7195" s="236"/>
      <c r="P7195" s="311"/>
    </row>
    <row r="7196" spans="15:16">
      <c r="O7196" s="236"/>
      <c r="P7196" s="311"/>
    </row>
    <row r="7197" spans="15:16">
      <c r="O7197" s="236"/>
      <c r="P7197" s="311"/>
    </row>
    <row r="7198" spans="15:16">
      <c r="O7198" s="236"/>
      <c r="P7198" s="311"/>
    </row>
    <row r="7199" spans="15:16">
      <c r="O7199" s="236"/>
      <c r="P7199" s="311"/>
    </row>
    <row r="7200" spans="15:16">
      <c r="O7200" s="236"/>
      <c r="P7200" s="311"/>
    </row>
    <row r="7201" spans="15:16">
      <c r="O7201" s="236"/>
      <c r="P7201" s="311"/>
    </row>
    <row r="7202" spans="15:16">
      <c r="O7202" s="236"/>
      <c r="P7202" s="311"/>
    </row>
    <row r="7203" spans="15:16">
      <c r="O7203" s="236"/>
      <c r="P7203" s="311"/>
    </row>
    <row r="7204" spans="15:16">
      <c r="O7204" s="236"/>
      <c r="P7204" s="311"/>
    </row>
    <row r="7205" spans="15:16">
      <c r="O7205" s="236"/>
      <c r="P7205" s="311"/>
    </row>
    <row r="7206" spans="15:16">
      <c r="O7206" s="236"/>
      <c r="P7206" s="311"/>
    </row>
    <row r="7207" spans="15:16">
      <c r="O7207" s="236"/>
      <c r="P7207" s="311"/>
    </row>
    <row r="7208" spans="15:16">
      <c r="O7208" s="236"/>
      <c r="P7208" s="311"/>
    </row>
    <row r="7209" spans="15:16">
      <c r="O7209" s="236"/>
      <c r="P7209" s="311"/>
    </row>
    <row r="7210" spans="15:16">
      <c r="O7210" s="236"/>
      <c r="P7210" s="311"/>
    </row>
    <row r="7211" spans="15:16">
      <c r="O7211" s="236"/>
      <c r="P7211" s="311"/>
    </row>
    <row r="7212" spans="15:16">
      <c r="O7212" s="236"/>
      <c r="P7212" s="311"/>
    </row>
    <row r="7213" spans="15:16">
      <c r="O7213" s="236"/>
      <c r="P7213" s="311"/>
    </row>
    <row r="7214" spans="15:16">
      <c r="O7214" s="236"/>
      <c r="P7214" s="311"/>
    </row>
    <row r="7215" spans="15:16">
      <c r="O7215" s="236"/>
      <c r="P7215" s="311"/>
    </row>
    <row r="7216" spans="15:16">
      <c r="O7216" s="236"/>
      <c r="P7216" s="311"/>
    </row>
    <row r="7217" spans="15:16">
      <c r="O7217" s="236"/>
      <c r="P7217" s="311"/>
    </row>
    <row r="7218" spans="15:16">
      <c r="O7218" s="236"/>
      <c r="P7218" s="311"/>
    </row>
    <row r="7219" spans="15:16">
      <c r="O7219" s="236"/>
      <c r="P7219" s="311"/>
    </row>
    <row r="7220" spans="15:16">
      <c r="O7220" s="236"/>
      <c r="P7220" s="311"/>
    </row>
    <row r="7221" spans="15:16">
      <c r="O7221" s="236"/>
      <c r="P7221" s="311"/>
    </row>
    <row r="7222" spans="15:16">
      <c r="O7222" s="236"/>
      <c r="P7222" s="311"/>
    </row>
    <row r="7223" spans="15:16">
      <c r="O7223" s="236"/>
      <c r="P7223" s="311"/>
    </row>
    <row r="7224" spans="15:16">
      <c r="O7224" s="236"/>
      <c r="P7224" s="311"/>
    </row>
    <row r="7225" spans="15:16">
      <c r="O7225" s="236"/>
      <c r="P7225" s="311"/>
    </row>
    <row r="7226" spans="15:16">
      <c r="O7226" s="236"/>
      <c r="P7226" s="311"/>
    </row>
    <row r="7227" spans="15:16">
      <c r="O7227" s="236"/>
      <c r="P7227" s="311"/>
    </row>
    <row r="7228" spans="15:16">
      <c r="O7228" s="236"/>
      <c r="P7228" s="311"/>
    </row>
    <row r="7229" spans="15:16">
      <c r="O7229" s="236"/>
      <c r="P7229" s="311"/>
    </row>
    <row r="7230" spans="15:16">
      <c r="O7230" s="236"/>
      <c r="P7230" s="311"/>
    </row>
    <row r="7231" spans="15:16">
      <c r="O7231" s="236"/>
      <c r="P7231" s="311"/>
    </row>
    <row r="7232" spans="15:16">
      <c r="O7232" s="236"/>
      <c r="P7232" s="311"/>
    </row>
    <row r="7233" spans="15:16">
      <c r="O7233" s="236"/>
      <c r="P7233" s="311"/>
    </row>
    <row r="7234" spans="15:16">
      <c r="O7234" s="236"/>
      <c r="P7234" s="311"/>
    </row>
    <row r="7235" spans="15:16">
      <c r="O7235" s="236"/>
      <c r="P7235" s="311"/>
    </row>
    <row r="7236" spans="15:16">
      <c r="O7236" s="236"/>
      <c r="P7236" s="311"/>
    </row>
    <row r="7237" spans="15:16">
      <c r="O7237" s="236"/>
      <c r="P7237" s="311"/>
    </row>
    <row r="7238" spans="15:16">
      <c r="O7238" s="236"/>
      <c r="P7238" s="311"/>
    </row>
    <row r="7239" spans="15:16">
      <c r="O7239" s="236"/>
      <c r="P7239" s="311"/>
    </row>
    <row r="7240" spans="15:16">
      <c r="O7240" s="236"/>
      <c r="P7240" s="311"/>
    </row>
    <row r="7241" spans="15:16">
      <c r="O7241" s="236"/>
      <c r="P7241" s="311"/>
    </row>
    <row r="7242" spans="15:16">
      <c r="O7242" s="236"/>
      <c r="P7242" s="311"/>
    </row>
    <row r="7243" spans="15:16">
      <c r="O7243" s="236"/>
      <c r="P7243" s="311"/>
    </row>
    <row r="7244" spans="15:16">
      <c r="O7244" s="236"/>
      <c r="P7244" s="311"/>
    </row>
    <row r="7245" spans="15:16">
      <c r="O7245" s="236"/>
      <c r="P7245" s="311"/>
    </row>
    <row r="7246" spans="15:16">
      <c r="O7246" s="236"/>
      <c r="P7246" s="311"/>
    </row>
    <row r="7247" spans="15:16">
      <c r="O7247" s="236"/>
      <c r="P7247" s="311"/>
    </row>
    <row r="7248" spans="15:16">
      <c r="O7248" s="236"/>
      <c r="P7248" s="311"/>
    </row>
    <row r="7249" spans="15:16">
      <c r="O7249" s="236"/>
      <c r="P7249" s="311"/>
    </row>
    <row r="7250" spans="15:16">
      <c r="O7250" s="236"/>
      <c r="P7250" s="311"/>
    </row>
    <row r="7251" spans="15:16">
      <c r="O7251" s="236"/>
      <c r="P7251" s="311"/>
    </row>
    <row r="7252" spans="15:16">
      <c r="O7252" s="236"/>
      <c r="P7252" s="311"/>
    </row>
    <row r="7253" spans="15:16">
      <c r="O7253" s="236"/>
      <c r="P7253" s="311"/>
    </row>
    <row r="7254" spans="15:16">
      <c r="O7254" s="236"/>
      <c r="P7254" s="311"/>
    </row>
    <row r="7255" spans="15:16">
      <c r="O7255" s="236"/>
      <c r="P7255" s="311"/>
    </row>
    <row r="7256" spans="15:16">
      <c r="O7256" s="236"/>
      <c r="P7256" s="311"/>
    </row>
    <row r="7257" spans="15:16">
      <c r="O7257" s="236"/>
      <c r="P7257" s="311"/>
    </row>
    <row r="7258" spans="15:16">
      <c r="O7258" s="236"/>
      <c r="P7258" s="311"/>
    </row>
    <row r="7259" spans="15:16">
      <c r="O7259" s="236"/>
      <c r="P7259" s="311"/>
    </row>
    <row r="7260" spans="15:16">
      <c r="O7260" s="236"/>
      <c r="P7260" s="311"/>
    </row>
    <row r="7261" spans="15:16">
      <c r="O7261" s="236"/>
      <c r="P7261" s="311"/>
    </row>
    <row r="7262" spans="15:16">
      <c r="O7262" s="236"/>
      <c r="P7262" s="311"/>
    </row>
    <row r="7263" spans="15:16">
      <c r="O7263" s="236"/>
      <c r="P7263" s="311"/>
    </row>
    <row r="7264" spans="15:16">
      <c r="O7264" s="236"/>
      <c r="P7264" s="311"/>
    </row>
    <row r="7265" spans="15:16">
      <c r="O7265" s="236"/>
      <c r="P7265" s="311"/>
    </row>
    <row r="7266" spans="15:16">
      <c r="O7266" s="236"/>
      <c r="P7266" s="311"/>
    </row>
    <row r="7267" spans="15:16">
      <c r="O7267" s="236"/>
      <c r="P7267" s="311"/>
    </row>
    <row r="7268" spans="15:16">
      <c r="O7268" s="236"/>
      <c r="P7268" s="311"/>
    </row>
    <row r="7269" spans="15:16">
      <c r="O7269" s="236"/>
      <c r="P7269" s="311"/>
    </row>
    <row r="7270" spans="15:16">
      <c r="O7270" s="236"/>
      <c r="P7270" s="311"/>
    </row>
    <row r="7271" spans="15:16">
      <c r="O7271" s="236"/>
      <c r="P7271" s="311"/>
    </row>
    <row r="7272" spans="15:16">
      <c r="O7272" s="236"/>
      <c r="P7272" s="311"/>
    </row>
    <row r="7273" spans="15:16">
      <c r="O7273" s="236"/>
      <c r="P7273" s="311"/>
    </row>
    <row r="7274" spans="15:16">
      <c r="O7274" s="236"/>
      <c r="P7274" s="311"/>
    </row>
    <row r="7275" spans="15:16">
      <c r="O7275" s="236"/>
      <c r="P7275" s="311"/>
    </row>
    <row r="7276" spans="15:16">
      <c r="O7276" s="236"/>
      <c r="P7276" s="311"/>
    </row>
    <row r="7277" spans="15:16">
      <c r="O7277" s="236"/>
      <c r="P7277" s="311"/>
    </row>
    <row r="7278" spans="15:16">
      <c r="O7278" s="236"/>
      <c r="P7278" s="311"/>
    </row>
    <row r="7279" spans="15:16">
      <c r="O7279" s="236"/>
      <c r="P7279" s="311"/>
    </row>
    <row r="7280" spans="15:16">
      <c r="O7280" s="236"/>
      <c r="P7280" s="311"/>
    </row>
    <row r="7281" spans="15:16">
      <c r="O7281" s="236"/>
      <c r="P7281" s="311"/>
    </row>
    <row r="7282" spans="15:16">
      <c r="O7282" s="236"/>
      <c r="P7282" s="311"/>
    </row>
    <row r="7283" spans="15:16">
      <c r="O7283" s="236"/>
      <c r="P7283" s="311"/>
    </row>
    <row r="7284" spans="15:16">
      <c r="O7284" s="236"/>
      <c r="P7284" s="311"/>
    </row>
    <row r="7285" spans="15:16">
      <c r="O7285" s="236"/>
      <c r="P7285" s="311"/>
    </row>
    <row r="7286" spans="15:16">
      <c r="O7286" s="236"/>
      <c r="P7286" s="311"/>
    </row>
    <row r="7287" spans="15:16">
      <c r="O7287" s="236"/>
      <c r="P7287" s="311"/>
    </row>
    <row r="7288" spans="15:16">
      <c r="O7288" s="236"/>
      <c r="P7288" s="311"/>
    </row>
    <row r="7289" spans="15:16">
      <c r="O7289" s="236"/>
      <c r="P7289" s="311"/>
    </row>
    <row r="7290" spans="15:16">
      <c r="O7290" s="236"/>
      <c r="P7290" s="311"/>
    </row>
    <row r="7291" spans="15:16">
      <c r="O7291" s="236"/>
      <c r="P7291" s="311"/>
    </row>
    <row r="7292" spans="15:16">
      <c r="O7292" s="236"/>
      <c r="P7292" s="311"/>
    </row>
    <row r="7293" spans="15:16">
      <c r="O7293" s="236"/>
      <c r="P7293" s="311"/>
    </row>
    <row r="7294" spans="15:16">
      <c r="O7294" s="236"/>
      <c r="P7294" s="311"/>
    </row>
    <row r="7295" spans="15:16">
      <c r="O7295" s="236"/>
      <c r="P7295" s="311"/>
    </row>
    <row r="7296" spans="15:16">
      <c r="O7296" s="236"/>
      <c r="P7296" s="311"/>
    </row>
    <row r="7297" spans="15:16">
      <c r="O7297" s="236"/>
      <c r="P7297" s="311"/>
    </row>
    <row r="7298" spans="15:16">
      <c r="O7298" s="236"/>
      <c r="P7298" s="311"/>
    </row>
    <row r="7299" spans="15:16">
      <c r="O7299" s="236"/>
      <c r="P7299" s="311"/>
    </row>
    <row r="7300" spans="15:16">
      <c r="O7300" s="236"/>
      <c r="P7300" s="311"/>
    </row>
    <row r="7301" spans="15:16">
      <c r="O7301" s="236"/>
      <c r="P7301" s="311"/>
    </row>
    <row r="7302" spans="15:16">
      <c r="O7302" s="236"/>
      <c r="P7302" s="311"/>
    </row>
    <row r="7303" spans="15:16">
      <c r="O7303" s="236"/>
      <c r="P7303" s="311"/>
    </row>
    <row r="7304" spans="15:16">
      <c r="O7304" s="236"/>
      <c r="P7304" s="311"/>
    </row>
    <row r="7305" spans="15:16">
      <c r="O7305" s="236"/>
      <c r="P7305" s="311"/>
    </row>
    <row r="7306" spans="15:16">
      <c r="O7306" s="236"/>
      <c r="P7306" s="311"/>
    </row>
    <row r="7307" spans="15:16">
      <c r="O7307" s="236"/>
      <c r="P7307" s="311"/>
    </row>
    <row r="7308" spans="15:16">
      <c r="O7308" s="236"/>
      <c r="P7308" s="311"/>
    </row>
    <row r="7309" spans="15:16">
      <c r="O7309" s="236"/>
      <c r="P7309" s="311"/>
    </row>
    <row r="7310" spans="15:16">
      <c r="O7310" s="236"/>
      <c r="P7310" s="311"/>
    </row>
    <row r="7311" spans="15:16">
      <c r="O7311" s="236"/>
      <c r="P7311" s="311"/>
    </row>
    <row r="7312" spans="15:16">
      <c r="O7312" s="236"/>
      <c r="P7312" s="311"/>
    </row>
    <row r="7313" spans="15:16">
      <c r="O7313" s="236"/>
      <c r="P7313" s="311"/>
    </row>
    <row r="7314" spans="15:16">
      <c r="O7314" s="236"/>
      <c r="P7314" s="311"/>
    </row>
    <row r="7315" spans="15:16">
      <c r="O7315" s="236"/>
      <c r="P7315" s="311"/>
    </row>
    <row r="7316" spans="15:16">
      <c r="O7316" s="236"/>
      <c r="P7316" s="311"/>
    </row>
    <row r="7317" spans="15:16">
      <c r="O7317" s="236"/>
      <c r="P7317" s="311"/>
    </row>
    <row r="7318" spans="15:16">
      <c r="O7318" s="236"/>
      <c r="P7318" s="311"/>
    </row>
    <row r="7319" spans="15:16">
      <c r="O7319" s="236"/>
      <c r="P7319" s="311"/>
    </row>
    <row r="7320" spans="15:16">
      <c r="O7320" s="236"/>
      <c r="P7320" s="311"/>
    </row>
    <row r="7321" spans="15:16">
      <c r="O7321" s="236"/>
      <c r="P7321" s="311"/>
    </row>
    <row r="7322" spans="15:16">
      <c r="O7322" s="236"/>
      <c r="P7322" s="311"/>
    </row>
    <row r="7323" spans="15:16">
      <c r="O7323" s="236"/>
      <c r="P7323" s="311"/>
    </row>
    <row r="7324" spans="15:16">
      <c r="O7324" s="236"/>
      <c r="P7324" s="311"/>
    </row>
    <row r="7325" spans="15:16">
      <c r="O7325" s="236"/>
      <c r="P7325" s="311"/>
    </row>
    <row r="7326" spans="15:16">
      <c r="O7326" s="236"/>
      <c r="P7326" s="311"/>
    </row>
    <row r="7327" spans="15:16">
      <c r="O7327" s="236"/>
      <c r="P7327" s="311"/>
    </row>
    <row r="7328" spans="15:16">
      <c r="O7328" s="236"/>
      <c r="P7328" s="311"/>
    </row>
    <row r="7329" spans="15:16">
      <c r="O7329" s="236"/>
      <c r="P7329" s="311"/>
    </row>
    <row r="7330" spans="15:16">
      <c r="O7330" s="236"/>
      <c r="P7330" s="311"/>
    </row>
    <row r="7331" spans="15:16">
      <c r="O7331" s="236"/>
      <c r="P7331" s="311"/>
    </row>
    <row r="7332" spans="15:16">
      <c r="O7332" s="236"/>
      <c r="P7332" s="311"/>
    </row>
    <row r="7333" spans="15:16">
      <c r="O7333" s="236"/>
      <c r="P7333" s="311"/>
    </row>
    <row r="7334" spans="15:16">
      <c r="O7334" s="236"/>
      <c r="P7334" s="311"/>
    </row>
    <row r="7335" spans="15:16">
      <c r="O7335" s="236"/>
      <c r="P7335" s="311"/>
    </row>
    <row r="7336" spans="15:16">
      <c r="O7336" s="236"/>
      <c r="P7336" s="311"/>
    </row>
    <row r="7337" spans="15:16">
      <c r="O7337" s="236"/>
      <c r="P7337" s="311"/>
    </row>
    <row r="7338" spans="15:16">
      <c r="O7338" s="236"/>
      <c r="P7338" s="311"/>
    </row>
    <row r="7339" spans="15:16">
      <c r="O7339" s="236"/>
      <c r="P7339" s="311"/>
    </row>
    <row r="7340" spans="15:16">
      <c r="O7340" s="236"/>
      <c r="P7340" s="311"/>
    </row>
    <row r="7341" spans="15:16">
      <c r="O7341" s="236"/>
      <c r="P7341" s="311"/>
    </row>
    <row r="7342" spans="15:16">
      <c r="O7342" s="236"/>
      <c r="P7342" s="311"/>
    </row>
    <row r="7343" spans="15:16">
      <c r="O7343" s="236"/>
      <c r="P7343" s="311"/>
    </row>
    <row r="7344" spans="15:16">
      <c r="O7344" s="236"/>
      <c r="P7344" s="311"/>
    </row>
    <row r="7345" spans="15:16">
      <c r="O7345" s="236"/>
      <c r="P7345" s="311"/>
    </row>
    <row r="7346" spans="15:16">
      <c r="O7346" s="236"/>
      <c r="P7346" s="311"/>
    </row>
    <row r="7347" spans="15:16">
      <c r="O7347" s="236"/>
      <c r="P7347" s="311"/>
    </row>
    <row r="7348" spans="15:16">
      <c r="O7348" s="236"/>
      <c r="P7348" s="311"/>
    </row>
    <row r="7349" spans="15:16">
      <c r="O7349" s="236"/>
      <c r="P7349" s="311"/>
    </row>
    <row r="7350" spans="15:16">
      <c r="O7350" s="236"/>
      <c r="P7350" s="311"/>
    </row>
    <row r="7351" spans="15:16">
      <c r="O7351" s="236"/>
      <c r="P7351" s="311"/>
    </row>
    <row r="7352" spans="15:16">
      <c r="O7352" s="236"/>
      <c r="P7352" s="311"/>
    </row>
    <row r="7353" spans="15:16">
      <c r="O7353" s="236"/>
      <c r="P7353" s="311"/>
    </row>
    <row r="7354" spans="15:16">
      <c r="O7354" s="236"/>
      <c r="P7354" s="311"/>
    </row>
    <row r="7355" spans="15:16">
      <c r="O7355" s="236"/>
      <c r="P7355" s="311"/>
    </row>
    <row r="7356" spans="15:16">
      <c r="O7356" s="236"/>
      <c r="P7356" s="311"/>
    </row>
    <row r="7357" spans="15:16">
      <c r="O7357" s="236"/>
      <c r="P7357" s="311"/>
    </row>
    <row r="7358" spans="15:16">
      <c r="O7358" s="236"/>
      <c r="P7358" s="311"/>
    </row>
    <row r="7359" spans="15:16">
      <c r="O7359" s="236"/>
      <c r="P7359" s="311"/>
    </row>
    <row r="7360" spans="15:16">
      <c r="O7360" s="236"/>
      <c r="P7360" s="311"/>
    </row>
    <row r="7361" spans="15:16">
      <c r="O7361" s="236"/>
      <c r="P7361" s="311"/>
    </row>
    <row r="7362" spans="15:16">
      <c r="O7362" s="236"/>
      <c r="P7362" s="311"/>
    </row>
    <row r="7363" spans="15:16">
      <c r="O7363" s="236"/>
      <c r="P7363" s="311"/>
    </row>
    <row r="7364" spans="15:16">
      <c r="O7364" s="236"/>
      <c r="P7364" s="311"/>
    </row>
    <row r="7365" spans="15:16">
      <c r="O7365" s="236"/>
      <c r="P7365" s="311"/>
    </row>
    <row r="7366" spans="15:16">
      <c r="O7366" s="236"/>
      <c r="P7366" s="311"/>
    </row>
    <row r="7367" spans="15:16">
      <c r="O7367" s="236"/>
      <c r="P7367" s="311"/>
    </row>
    <row r="7368" spans="15:16">
      <c r="O7368" s="236"/>
      <c r="P7368" s="311"/>
    </row>
    <row r="7369" spans="15:16">
      <c r="O7369" s="236"/>
      <c r="P7369" s="311"/>
    </row>
    <row r="7370" spans="15:16">
      <c r="O7370" s="236"/>
      <c r="P7370" s="311"/>
    </row>
    <row r="7371" spans="15:16">
      <c r="O7371" s="236"/>
      <c r="P7371" s="311"/>
    </row>
    <row r="7372" spans="15:16">
      <c r="O7372" s="236"/>
      <c r="P7372" s="311"/>
    </row>
    <row r="7373" spans="15:16">
      <c r="O7373" s="236"/>
      <c r="P7373" s="311"/>
    </row>
    <row r="7374" spans="15:16">
      <c r="O7374" s="236"/>
      <c r="P7374" s="311"/>
    </row>
    <row r="7375" spans="15:16">
      <c r="O7375" s="236"/>
      <c r="P7375" s="311"/>
    </row>
    <row r="7376" spans="15:16">
      <c r="O7376" s="236"/>
      <c r="P7376" s="311"/>
    </row>
    <row r="7377" spans="15:16">
      <c r="O7377" s="236"/>
      <c r="P7377" s="311"/>
    </row>
    <row r="7378" spans="15:16">
      <c r="O7378" s="236"/>
      <c r="P7378" s="311"/>
    </row>
    <row r="7379" spans="15:16">
      <c r="O7379" s="236"/>
      <c r="P7379" s="311"/>
    </row>
    <row r="7380" spans="15:16">
      <c r="O7380" s="236"/>
      <c r="P7380" s="311"/>
    </row>
    <row r="7381" spans="15:16">
      <c r="O7381" s="236"/>
      <c r="P7381" s="311"/>
    </row>
    <row r="7382" spans="15:16">
      <c r="O7382" s="236"/>
      <c r="P7382" s="311"/>
    </row>
    <row r="7383" spans="15:16">
      <c r="O7383" s="236"/>
      <c r="P7383" s="311"/>
    </row>
    <row r="7384" spans="15:16">
      <c r="O7384" s="236"/>
      <c r="P7384" s="311"/>
    </row>
    <row r="7385" spans="15:16">
      <c r="O7385" s="236"/>
      <c r="P7385" s="311"/>
    </row>
    <row r="7386" spans="15:16">
      <c r="O7386" s="236"/>
      <c r="P7386" s="311"/>
    </row>
    <row r="7387" spans="15:16">
      <c r="O7387" s="236"/>
      <c r="P7387" s="311"/>
    </row>
    <row r="7388" spans="15:16">
      <c r="O7388" s="236"/>
      <c r="P7388" s="311"/>
    </row>
    <row r="7389" spans="15:16">
      <c r="O7389" s="236"/>
      <c r="P7389" s="311"/>
    </row>
    <row r="7390" spans="15:16">
      <c r="O7390" s="236"/>
      <c r="P7390" s="311"/>
    </row>
    <row r="7391" spans="15:16">
      <c r="O7391" s="236"/>
      <c r="P7391" s="311"/>
    </row>
    <row r="7392" spans="15:16">
      <c r="O7392" s="236"/>
      <c r="P7392" s="311"/>
    </row>
    <row r="7393" spans="15:16">
      <c r="O7393" s="236"/>
      <c r="P7393" s="311"/>
    </row>
    <row r="7394" spans="15:16">
      <c r="O7394" s="236"/>
      <c r="P7394" s="311"/>
    </row>
    <row r="7395" spans="15:16">
      <c r="O7395" s="236"/>
      <c r="P7395" s="311"/>
    </row>
    <row r="7396" spans="15:16">
      <c r="O7396" s="236"/>
      <c r="P7396" s="311"/>
    </row>
    <row r="7397" spans="15:16">
      <c r="O7397" s="236"/>
      <c r="P7397" s="311"/>
    </row>
    <row r="7398" spans="15:16">
      <c r="O7398" s="236"/>
      <c r="P7398" s="311"/>
    </row>
    <row r="7399" spans="15:16">
      <c r="O7399" s="236"/>
      <c r="P7399" s="311"/>
    </row>
    <row r="7400" spans="15:16">
      <c r="O7400" s="236"/>
      <c r="P7400" s="311"/>
    </row>
    <row r="7401" spans="15:16">
      <c r="O7401" s="236"/>
      <c r="P7401" s="311"/>
    </row>
    <row r="7402" spans="15:16">
      <c r="O7402" s="236"/>
      <c r="P7402" s="311"/>
    </row>
    <row r="7403" spans="15:16">
      <c r="O7403" s="236"/>
      <c r="P7403" s="311"/>
    </row>
    <row r="7404" spans="15:16">
      <c r="O7404" s="236"/>
      <c r="P7404" s="311"/>
    </row>
    <row r="7405" spans="15:16">
      <c r="O7405" s="236"/>
      <c r="P7405" s="311"/>
    </row>
    <row r="7406" spans="15:16">
      <c r="O7406" s="236"/>
      <c r="P7406" s="311"/>
    </row>
    <row r="7407" spans="15:16">
      <c r="O7407" s="236"/>
      <c r="P7407" s="311"/>
    </row>
    <row r="7408" spans="15:16">
      <c r="O7408" s="236"/>
      <c r="P7408" s="311"/>
    </row>
    <row r="7409" spans="15:16">
      <c r="O7409" s="236"/>
      <c r="P7409" s="311"/>
    </row>
    <row r="7410" spans="15:16">
      <c r="O7410" s="236"/>
      <c r="P7410" s="311"/>
    </row>
    <row r="7411" spans="15:16">
      <c r="O7411" s="236"/>
      <c r="P7411" s="311"/>
    </row>
    <row r="7412" spans="15:16">
      <c r="O7412" s="236"/>
      <c r="P7412" s="311"/>
    </row>
    <row r="7413" spans="15:16">
      <c r="O7413" s="236"/>
      <c r="P7413" s="311"/>
    </row>
    <row r="7414" spans="15:16">
      <c r="O7414" s="236"/>
      <c r="P7414" s="311"/>
    </row>
    <row r="7415" spans="15:16">
      <c r="O7415" s="236"/>
      <c r="P7415" s="311"/>
    </row>
    <row r="7416" spans="15:16">
      <c r="O7416" s="236"/>
      <c r="P7416" s="311"/>
    </row>
    <row r="7417" spans="15:16">
      <c r="O7417" s="236"/>
      <c r="P7417" s="311"/>
    </row>
    <row r="7418" spans="15:16">
      <c r="O7418" s="236"/>
      <c r="P7418" s="311"/>
    </row>
    <row r="7419" spans="15:16">
      <c r="O7419" s="236"/>
      <c r="P7419" s="311"/>
    </row>
    <row r="7420" spans="15:16">
      <c r="O7420" s="236"/>
      <c r="P7420" s="311"/>
    </row>
    <row r="7421" spans="15:16">
      <c r="O7421" s="236"/>
      <c r="P7421" s="311"/>
    </row>
    <row r="7422" spans="15:16">
      <c r="O7422" s="236"/>
      <c r="P7422" s="311"/>
    </row>
    <row r="7423" spans="15:16">
      <c r="O7423" s="236"/>
      <c r="P7423" s="311"/>
    </row>
    <row r="7424" spans="15:16">
      <c r="O7424" s="236"/>
      <c r="P7424" s="311"/>
    </row>
    <row r="7425" spans="15:16">
      <c r="O7425" s="236"/>
      <c r="P7425" s="311"/>
    </row>
    <row r="7426" spans="15:16">
      <c r="O7426" s="236"/>
      <c r="P7426" s="311"/>
    </row>
    <row r="7427" spans="15:16">
      <c r="O7427" s="236"/>
      <c r="P7427" s="311"/>
    </row>
    <row r="7428" spans="15:16">
      <c r="O7428" s="236"/>
      <c r="P7428" s="311"/>
    </row>
    <row r="7429" spans="15:16">
      <c r="O7429" s="236"/>
      <c r="P7429" s="311"/>
    </row>
    <row r="7430" spans="15:16">
      <c r="O7430" s="236"/>
      <c r="P7430" s="311"/>
    </row>
    <row r="7431" spans="15:16">
      <c r="O7431" s="236"/>
      <c r="P7431" s="311"/>
    </row>
    <row r="7432" spans="15:16">
      <c r="O7432" s="236"/>
      <c r="P7432" s="311"/>
    </row>
    <row r="7433" spans="15:16">
      <c r="O7433" s="236"/>
      <c r="P7433" s="311"/>
    </row>
    <row r="7434" spans="15:16">
      <c r="O7434" s="236"/>
      <c r="P7434" s="311"/>
    </row>
    <row r="7435" spans="15:16">
      <c r="O7435" s="236"/>
      <c r="P7435" s="311"/>
    </row>
    <row r="7436" spans="15:16">
      <c r="O7436" s="236"/>
      <c r="P7436" s="311"/>
    </row>
    <row r="7437" spans="15:16">
      <c r="O7437" s="236"/>
      <c r="P7437" s="311"/>
    </row>
    <row r="7438" spans="15:16">
      <c r="O7438" s="236"/>
      <c r="P7438" s="311"/>
    </row>
    <row r="7439" spans="15:16">
      <c r="O7439" s="236"/>
      <c r="P7439" s="311"/>
    </row>
    <row r="7440" spans="15:16">
      <c r="O7440" s="236"/>
      <c r="P7440" s="311"/>
    </row>
    <row r="7441" spans="15:16">
      <c r="O7441" s="236"/>
      <c r="P7441" s="311"/>
    </row>
    <row r="7442" spans="15:16">
      <c r="O7442" s="236"/>
      <c r="P7442" s="311"/>
    </row>
    <row r="7443" spans="15:16">
      <c r="O7443" s="236"/>
      <c r="P7443" s="311"/>
    </row>
    <row r="7444" spans="15:16">
      <c r="O7444" s="236"/>
      <c r="P7444" s="311"/>
    </row>
    <row r="7445" spans="15:16">
      <c r="O7445" s="236"/>
      <c r="P7445" s="311"/>
    </row>
    <row r="7446" spans="15:16">
      <c r="O7446" s="236"/>
      <c r="P7446" s="311"/>
    </row>
    <row r="7447" spans="15:16">
      <c r="O7447" s="236"/>
      <c r="P7447" s="311"/>
    </row>
    <row r="7448" spans="15:16">
      <c r="O7448" s="236"/>
      <c r="P7448" s="311"/>
    </row>
    <row r="7449" spans="15:16">
      <c r="O7449" s="236"/>
      <c r="P7449" s="311"/>
    </row>
    <row r="7450" spans="15:16">
      <c r="O7450" s="236"/>
      <c r="P7450" s="311"/>
    </row>
    <row r="7451" spans="15:16">
      <c r="O7451" s="236"/>
      <c r="P7451" s="311"/>
    </row>
    <row r="7452" spans="15:16">
      <c r="O7452" s="236"/>
      <c r="P7452" s="311"/>
    </row>
    <row r="7453" spans="15:16">
      <c r="O7453" s="236"/>
      <c r="P7453" s="311"/>
    </row>
    <row r="7454" spans="15:16">
      <c r="O7454" s="236"/>
      <c r="P7454" s="311"/>
    </row>
    <row r="7455" spans="15:16">
      <c r="O7455" s="236"/>
      <c r="P7455" s="311"/>
    </row>
    <row r="7456" spans="15:16">
      <c r="O7456" s="236"/>
      <c r="P7456" s="311"/>
    </row>
    <row r="7457" spans="15:16">
      <c r="O7457" s="236"/>
      <c r="P7457" s="311"/>
    </row>
    <row r="7458" spans="15:16">
      <c r="O7458" s="236"/>
      <c r="P7458" s="311"/>
    </row>
    <row r="7459" spans="15:16">
      <c r="O7459" s="236"/>
      <c r="P7459" s="311"/>
    </row>
    <row r="7460" spans="15:16">
      <c r="O7460" s="236"/>
      <c r="P7460" s="311"/>
    </row>
    <row r="7461" spans="15:16">
      <c r="O7461" s="236"/>
      <c r="P7461" s="311"/>
    </row>
    <row r="7462" spans="15:16">
      <c r="O7462" s="236"/>
      <c r="P7462" s="311"/>
    </row>
    <row r="7463" spans="15:16">
      <c r="O7463" s="236"/>
      <c r="P7463" s="311"/>
    </row>
    <row r="7464" spans="15:16">
      <c r="O7464" s="236"/>
      <c r="P7464" s="311"/>
    </row>
    <row r="7465" spans="15:16">
      <c r="O7465" s="236"/>
      <c r="P7465" s="311"/>
    </row>
    <row r="7466" spans="15:16">
      <c r="O7466" s="236"/>
      <c r="P7466" s="311"/>
    </row>
    <row r="7467" spans="15:16">
      <c r="O7467" s="236"/>
      <c r="P7467" s="311"/>
    </row>
    <row r="7468" spans="15:16">
      <c r="O7468" s="236"/>
      <c r="P7468" s="311"/>
    </row>
    <row r="7469" spans="15:16">
      <c r="O7469" s="236"/>
      <c r="P7469" s="311"/>
    </row>
    <row r="7470" spans="15:16">
      <c r="O7470" s="236"/>
      <c r="P7470" s="311"/>
    </row>
    <row r="7471" spans="15:16">
      <c r="O7471" s="236"/>
      <c r="P7471" s="311"/>
    </row>
    <row r="7472" spans="15:16">
      <c r="O7472" s="236"/>
      <c r="P7472" s="311"/>
    </row>
    <row r="7473" spans="15:16">
      <c r="O7473" s="236"/>
      <c r="P7473" s="311"/>
    </row>
    <row r="7474" spans="15:16">
      <c r="O7474" s="236"/>
      <c r="P7474" s="311"/>
    </row>
    <row r="7475" spans="15:16">
      <c r="O7475" s="236"/>
      <c r="P7475" s="311"/>
    </row>
    <row r="7476" spans="15:16">
      <c r="O7476" s="236"/>
      <c r="P7476" s="311"/>
    </row>
    <row r="7477" spans="15:16">
      <c r="O7477" s="236"/>
      <c r="P7477" s="311"/>
    </row>
    <row r="7478" spans="15:16">
      <c r="O7478" s="236"/>
      <c r="P7478" s="311"/>
    </row>
    <row r="7479" spans="15:16">
      <c r="O7479" s="236"/>
      <c r="P7479" s="311"/>
    </row>
    <row r="7480" spans="15:16">
      <c r="O7480" s="236"/>
      <c r="P7480" s="311"/>
    </row>
    <row r="7481" spans="15:16">
      <c r="O7481" s="236"/>
      <c r="P7481" s="311"/>
    </row>
    <row r="7482" spans="15:16">
      <c r="O7482" s="236"/>
      <c r="P7482" s="311"/>
    </row>
    <row r="7483" spans="15:16">
      <c r="O7483" s="236"/>
      <c r="P7483" s="311"/>
    </row>
    <row r="7484" spans="15:16">
      <c r="O7484" s="236"/>
      <c r="P7484" s="311"/>
    </row>
    <row r="7485" spans="15:16">
      <c r="O7485" s="236"/>
      <c r="P7485" s="311"/>
    </row>
    <row r="7486" spans="15:16">
      <c r="O7486" s="236"/>
      <c r="P7486" s="311"/>
    </row>
    <row r="7487" spans="15:16">
      <c r="O7487" s="236"/>
      <c r="P7487" s="311"/>
    </row>
    <row r="7488" spans="15:16">
      <c r="O7488" s="236"/>
      <c r="P7488" s="311"/>
    </row>
    <row r="7489" spans="15:16">
      <c r="O7489" s="236"/>
      <c r="P7489" s="311"/>
    </row>
    <row r="7490" spans="15:16">
      <c r="O7490" s="236"/>
      <c r="P7490" s="311"/>
    </row>
    <row r="7491" spans="15:16">
      <c r="O7491" s="236"/>
      <c r="P7491" s="311"/>
    </row>
    <row r="7492" spans="15:16">
      <c r="O7492" s="236"/>
      <c r="P7492" s="311"/>
    </row>
    <row r="7493" spans="15:16">
      <c r="O7493" s="236"/>
      <c r="P7493" s="311"/>
    </row>
    <row r="7494" spans="15:16">
      <c r="O7494" s="236"/>
      <c r="P7494" s="311"/>
    </row>
    <row r="7495" spans="15:16">
      <c r="O7495" s="236"/>
      <c r="P7495" s="311"/>
    </row>
    <row r="7496" spans="15:16">
      <c r="O7496" s="236"/>
      <c r="P7496" s="311"/>
    </row>
    <row r="7497" spans="15:16">
      <c r="O7497" s="236"/>
      <c r="P7497" s="311"/>
    </row>
    <row r="7498" spans="15:16">
      <c r="O7498" s="236"/>
      <c r="P7498" s="311"/>
    </row>
    <row r="7499" spans="15:16">
      <c r="O7499" s="236"/>
      <c r="P7499" s="311"/>
    </row>
    <row r="7500" spans="15:16">
      <c r="O7500" s="236"/>
      <c r="P7500" s="311"/>
    </row>
    <row r="7501" spans="15:16">
      <c r="O7501" s="236"/>
      <c r="P7501" s="311"/>
    </row>
    <row r="7502" spans="15:16">
      <c r="O7502" s="236"/>
      <c r="P7502" s="311"/>
    </row>
    <row r="7503" spans="15:16">
      <c r="O7503" s="236"/>
      <c r="P7503" s="311"/>
    </row>
    <row r="7504" spans="15:16">
      <c r="O7504" s="236"/>
      <c r="P7504" s="311"/>
    </row>
    <row r="7505" spans="15:16">
      <c r="O7505" s="236"/>
      <c r="P7505" s="311"/>
    </row>
    <row r="7506" spans="15:16">
      <c r="O7506" s="236"/>
      <c r="P7506" s="311"/>
    </row>
    <row r="7507" spans="15:16">
      <c r="O7507" s="236"/>
      <c r="P7507" s="311"/>
    </row>
    <row r="7508" spans="15:16">
      <c r="O7508" s="236"/>
      <c r="P7508" s="311"/>
    </row>
    <row r="7509" spans="15:16">
      <c r="O7509" s="236"/>
      <c r="P7509" s="311"/>
    </row>
    <row r="7510" spans="15:16">
      <c r="O7510" s="236"/>
      <c r="P7510" s="311"/>
    </row>
    <row r="7511" spans="15:16">
      <c r="O7511" s="236"/>
      <c r="P7511" s="311"/>
    </row>
    <row r="7512" spans="15:16">
      <c r="O7512" s="236"/>
      <c r="P7512" s="311"/>
    </row>
    <row r="7513" spans="15:16">
      <c r="O7513" s="236"/>
      <c r="P7513" s="311"/>
    </row>
    <row r="7514" spans="15:16">
      <c r="O7514" s="236"/>
      <c r="P7514" s="311"/>
    </row>
    <row r="7515" spans="15:16">
      <c r="O7515" s="236"/>
      <c r="P7515" s="311"/>
    </row>
    <row r="7516" spans="15:16">
      <c r="O7516" s="236"/>
      <c r="P7516" s="311"/>
    </row>
    <row r="7517" spans="15:16">
      <c r="O7517" s="236"/>
      <c r="P7517" s="311"/>
    </row>
    <row r="7518" spans="15:16">
      <c r="O7518" s="236"/>
      <c r="P7518" s="311"/>
    </row>
    <row r="7519" spans="15:16">
      <c r="O7519" s="236"/>
      <c r="P7519" s="311"/>
    </row>
    <row r="7520" spans="15:16">
      <c r="O7520" s="236"/>
      <c r="P7520" s="311"/>
    </row>
    <row r="7521" spans="15:16">
      <c r="O7521" s="236"/>
      <c r="P7521" s="311"/>
    </row>
    <row r="7522" spans="15:16">
      <c r="O7522" s="236"/>
      <c r="P7522" s="311"/>
    </row>
    <row r="7523" spans="15:16">
      <c r="O7523" s="236"/>
      <c r="P7523" s="311"/>
    </row>
    <row r="7524" spans="15:16">
      <c r="O7524" s="236"/>
      <c r="P7524" s="311"/>
    </row>
    <row r="7525" spans="15:16">
      <c r="O7525" s="236"/>
      <c r="P7525" s="311"/>
    </row>
    <row r="7526" spans="15:16">
      <c r="O7526" s="236"/>
      <c r="P7526" s="311"/>
    </row>
    <row r="7527" spans="15:16">
      <c r="O7527" s="236"/>
      <c r="P7527" s="311"/>
    </row>
    <row r="7528" spans="15:16">
      <c r="O7528" s="236"/>
      <c r="P7528" s="311"/>
    </row>
    <row r="7529" spans="15:16">
      <c r="O7529" s="236"/>
      <c r="P7529" s="311"/>
    </row>
    <row r="7530" spans="15:16">
      <c r="O7530" s="236"/>
      <c r="P7530" s="311"/>
    </row>
    <row r="7531" spans="15:16">
      <c r="O7531" s="236"/>
      <c r="P7531" s="311"/>
    </row>
    <row r="7532" spans="15:16">
      <c r="O7532" s="236"/>
      <c r="P7532" s="311"/>
    </row>
    <row r="7533" spans="15:16">
      <c r="O7533" s="236"/>
      <c r="P7533" s="311"/>
    </row>
    <row r="7534" spans="15:16">
      <c r="O7534" s="236"/>
      <c r="P7534" s="311"/>
    </row>
    <row r="7535" spans="15:16">
      <c r="O7535" s="236"/>
      <c r="P7535" s="311"/>
    </row>
    <row r="7536" spans="15:16">
      <c r="O7536" s="236"/>
      <c r="P7536" s="311"/>
    </row>
    <row r="7537" spans="15:16">
      <c r="O7537" s="236"/>
      <c r="P7537" s="311"/>
    </row>
    <row r="7538" spans="15:16">
      <c r="O7538" s="236"/>
      <c r="P7538" s="311"/>
    </row>
    <row r="7539" spans="15:16">
      <c r="O7539" s="236"/>
      <c r="P7539" s="311"/>
    </row>
    <row r="7540" spans="15:16">
      <c r="O7540" s="236"/>
      <c r="P7540" s="311"/>
    </row>
    <row r="7541" spans="15:16">
      <c r="O7541" s="236"/>
      <c r="P7541" s="311"/>
    </row>
    <row r="7542" spans="15:16">
      <c r="O7542" s="236"/>
      <c r="P7542" s="311"/>
    </row>
    <row r="7543" spans="15:16">
      <c r="O7543" s="236"/>
      <c r="P7543" s="311"/>
    </row>
    <row r="7544" spans="15:16">
      <c r="O7544" s="236"/>
      <c r="P7544" s="311"/>
    </row>
    <row r="7545" spans="15:16">
      <c r="O7545" s="236"/>
      <c r="P7545" s="311"/>
    </row>
    <row r="7546" spans="15:16">
      <c r="O7546" s="236"/>
      <c r="P7546" s="311"/>
    </row>
    <row r="7547" spans="15:16">
      <c r="O7547" s="236"/>
      <c r="P7547" s="311"/>
    </row>
    <row r="7548" spans="15:16">
      <c r="O7548" s="236"/>
      <c r="P7548" s="311"/>
    </row>
    <row r="7549" spans="15:16">
      <c r="O7549" s="236"/>
      <c r="P7549" s="311"/>
    </row>
    <row r="7550" spans="15:16">
      <c r="O7550" s="236"/>
      <c r="P7550" s="311"/>
    </row>
    <row r="7551" spans="15:16">
      <c r="O7551" s="236"/>
      <c r="P7551" s="311"/>
    </row>
    <row r="7552" spans="15:16">
      <c r="O7552" s="236"/>
      <c r="P7552" s="311"/>
    </row>
    <row r="7553" spans="15:16">
      <c r="O7553" s="236"/>
      <c r="P7553" s="311"/>
    </row>
    <row r="7554" spans="15:16">
      <c r="O7554" s="236"/>
      <c r="P7554" s="311"/>
    </row>
    <row r="7555" spans="15:16">
      <c r="O7555" s="236"/>
      <c r="P7555" s="311"/>
    </row>
    <row r="7556" spans="15:16">
      <c r="O7556" s="236"/>
      <c r="P7556" s="311"/>
    </row>
    <row r="7557" spans="15:16">
      <c r="O7557" s="236"/>
      <c r="P7557" s="311"/>
    </row>
    <row r="7558" spans="15:16">
      <c r="O7558" s="236"/>
      <c r="P7558" s="311"/>
    </row>
    <row r="7559" spans="15:16">
      <c r="O7559" s="236"/>
      <c r="P7559" s="311"/>
    </row>
    <row r="7560" spans="15:16">
      <c r="O7560" s="236"/>
      <c r="P7560" s="311"/>
    </row>
    <row r="7561" spans="15:16">
      <c r="O7561" s="236"/>
      <c r="P7561" s="311"/>
    </row>
    <row r="7562" spans="15:16">
      <c r="O7562" s="236"/>
      <c r="P7562" s="311"/>
    </row>
    <row r="7563" spans="15:16">
      <c r="O7563" s="236"/>
      <c r="P7563" s="311"/>
    </row>
    <row r="7564" spans="15:16">
      <c r="O7564" s="236"/>
      <c r="P7564" s="311"/>
    </row>
    <row r="7565" spans="15:16">
      <c r="O7565" s="236"/>
      <c r="P7565" s="311"/>
    </row>
    <row r="7566" spans="15:16">
      <c r="O7566" s="236"/>
      <c r="P7566" s="311"/>
    </row>
    <row r="7567" spans="15:16">
      <c r="O7567" s="236"/>
      <c r="P7567" s="311"/>
    </row>
    <row r="7568" spans="15:16">
      <c r="O7568" s="236"/>
      <c r="P7568" s="311"/>
    </row>
    <row r="7569" spans="15:16">
      <c r="O7569" s="236"/>
      <c r="P7569" s="311"/>
    </row>
    <row r="7570" spans="15:16">
      <c r="O7570" s="236"/>
      <c r="P7570" s="311"/>
    </row>
    <row r="7571" spans="15:16">
      <c r="O7571" s="236"/>
      <c r="P7571" s="311"/>
    </row>
    <row r="7572" spans="15:16">
      <c r="O7572" s="236"/>
      <c r="P7572" s="311"/>
    </row>
    <row r="7573" spans="15:16">
      <c r="O7573" s="236"/>
      <c r="P7573" s="311"/>
    </row>
    <row r="7574" spans="15:16">
      <c r="O7574" s="236"/>
      <c r="P7574" s="311"/>
    </row>
    <row r="7575" spans="15:16">
      <c r="O7575" s="236"/>
      <c r="P7575" s="311"/>
    </row>
    <row r="7576" spans="15:16">
      <c r="O7576" s="236"/>
      <c r="P7576" s="311"/>
    </row>
    <row r="7577" spans="15:16">
      <c r="O7577" s="236"/>
      <c r="P7577" s="311"/>
    </row>
    <row r="7578" spans="15:16">
      <c r="O7578" s="236"/>
      <c r="P7578" s="311"/>
    </row>
    <row r="7579" spans="15:16">
      <c r="O7579" s="236"/>
      <c r="P7579" s="311"/>
    </row>
    <row r="7580" spans="15:16">
      <c r="O7580" s="236"/>
      <c r="P7580" s="311"/>
    </row>
    <row r="7581" spans="15:16">
      <c r="O7581" s="236"/>
      <c r="P7581" s="311"/>
    </row>
    <row r="7582" spans="15:16">
      <c r="O7582" s="236"/>
      <c r="P7582" s="311"/>
    </row>
    <row r="7583" spans="15:16">
      <c r="O7583" s="236"/>
      <c r="P7583" s="311"/>
    </row>
    <row r="7584" spans="15:16">
      <c r="O7584" s="236"/>
      <c r="P7584" s="311"/>
    </row>
    <row r="7585" spans="15:16">
      <c r="O7585" s="236"/>
      <c r="P7585" s="311"/>
    </row>
    <row r="7586" spans="15:16">
      <c r="O7586" s="236"/>
      <c r="P7586" s="311"/>
    </row>
    <row r="7587" spans="15:16">
      <c r="O7587" s="236"/>
      <c r="P7587" s="311"/>
    </row>
    <row r="7588" spans="15:16">
      <c r="O7588" s="236"/>
      <c r="P7588" s="311"/>
    </row>
    <row r="7589" spans="15:16">
      <c r="O7589" s="236"/>
      <c r="P7589" s="311"/>
    </row>
    <row r="7590" spans="15:16">
      <c r="O7590" s="236"/>
      <c r="P7590" s="311"/>
    </row>
    <row r="7591" spans="15:16">
      <c r="O7591" s="236"/>
      <c r="P7591" s="311"/>
    </row>
    <row r="7592" spans="15:16">
      <c r="O7592" s="236"/>
      <c r="P7592" s="311"/>
    </row>
    <row r="7593" spans="15:16">
      <c r="O7593" s="236"/>
      <c r="P7593" s="311"/>
    </row>
    <row r="7594" spans="15:16">
      <c r="O7594" s="236"/>
      <c r="P7594" s="311"/>
    </row>
    <row r="7595" spans="15:16">
      <c r="O7595" s="236"/>
      <c r="P7595" s="311"/>
    </row>
    <row r="7596" spans="15:16">
      <c r="O7596" s="236"/>
      <c r="P7596" s="311"/>
    </row>
    <row r="7597" spans="15:16">
      <c r="O7597" s="236"/>
      <c r="P7597" s="311"/>
    </row>
    <row r="7598" spans="15:16">
      <c r="O7598" s="236"/>
      <c r="P7598" s="311"/>
    </row>
    <row r="7599" spans="15:16">
      <c r="O7599" s="236"/>
      <c r="P7599" s="311"/>
    </row>
    <row r="7600" spans="15:16">
      <c r="O7600" s="236"/>
      <c r="P7600" s="311"/>
    </row>
    <row r="7601" spans="15:16">
      <c r="O7601" s="236"/>
      <c r="P7601" s="311"/>
    </row>
    <row r="7602" spans="15:16">
      <c r="O7602" s="236"/>
      <c r="P7602" s="311"/>
    </row>
    <row r="7603" spans="15:16">
      <c r="O7603" s="236"/>
      <c r="P7603" s="311"/>
    </row>
    <row r="7604" spans="15:16">
      <c r="O7604" s="236"/>
      <c r="P7604" s="311"/>
    </row>
    <row r="7605" spans="15:16">
      <c r="O7605" s="236"/>
      <c r="P7605" s="311"/>
    </row>
    <row r="7606" spans="15:16">
      <c r="O7606" s="236"/>
      <c r="P7606" s="311"/>
    </row>
    <row r="7607" spans="15:16">
      <c r="O7607" s="236"/>
      <c r="P7607" s="311"/>
    </row>
    <row r="7608" spans="15:16">
      <c r="O7608" s="236"/>
      <c r="P7608" s="311"/>
    </row>
    <row r="7609" spans="15:16">
      <c r="O7609" s="236"/>
      <c r="P7609" s="311"/>
    </row>
    <row r="7610" spans="15:16">
      <c r="O7610" s="236"/>
      <c r="P7610" s="311"/>
    </row>
    <row r="7611" spans="15:16">
      <c r="O7611" s="236"/>
      <c r="P7611" s="311"/>
    </row>
    <row r="7612" spans="15:16">
      <c r="O7612" s="236"/>
      <c r="P7612" s="311"/>
    </row>
    <row r="7613" spans="15:16">
      <c r="O7613" s="236"/>
      <c r="P7613" s="311"/>
    </row>
    <row r="7614" spans="15:16">
      <c r="O7614" s="236"/>
      <c r="P7614" s="311"/>
    </row>
    <row r="7615" spans="15:16">
      <c r="O7615" s="236"/>
      <c r="P7615" s="311"/>
    </row>
    <row r="7616" spans="15:16">
      <c r="O7616" s="236"/>
      <c r="P7616" s="311"/>
    </row>
    <row r="7617" spans="15:16">
      <c r="O7617" s="236"/>
      <c r="P7617" s="311"/>
    </row>
    <row r="7618" spans="15:16">
      <c r="O7618" s="236"/>
      <c r="P7618" s="311"/>
    </row>
    <row r="7619" spans="15:16">
      <c r="O7619" s="236"/>
      <c r="P7619" s="311"/>
    </row>
    <row r="7620" spans="15:16">
      <c r="O7620" s="236"/>
      <c r="P7620" s="311"/>
    </row>
    <row r="7621" spans="15:16">
      <c r="O7621" s="236"/>
      <c r="P7621" s="311"/>
    </row>
    <row r="7622" spans="15:16">
      <c r="O7622" s="236"/>
      <c r="P7622" s="311"/>
    </row>
    <row r="7623" spans="15:16">
      <c r="O7623" s="236"/>
      <c r="P7623" s="311"/>
    </row>
    <row r="7624" spans="15:16">
      <c r="O7624" s="236"/>
      <c r="P7624" s="311"/>
    </row>
    <row r="7625" spans="15:16">
      <c r="O7625" s="236"/>
      <c r="P7625" s="311"/>
    </row>
    <row r="7626" spans="15:16">
      <c r="O7626" s="236"/>
      <c r="P7626" s="311"/>
    </row>
    <row r="7627" spans="15:16">
      <c r="O7627" s="236"/>
      <c r="P7627" s="311"/>
    </row>
    <row r="7628" spans="15:16">
      <c r="O7628" s="236"/>
      <c r="P7628" s="311"/>
    </row>
    <row r="7629" spans="15:16">
      <c r="O7629" s="236"/>
      <c r="P7629" s="311"/>
    </row>
    <row r="7630" spans="15:16">
      <c r="O7630" s="236"/>
      <c r="P7630" s="311"/>
    </row>
    <row r="7631" spans="15:16">
      <c r="O7631" s="236"/>
      <c r="P7631" s="311"/>
    </row>
    <row r="7632" spans="15:16">
      <c r="O7632" s="236"/>
      <c r="P7632" s="311"/>
    </row>
    <row r="7633" spans="15:16">
      <c r="O7633" s="236"/>
      <c r="P7633" s="311"/>
    </row>
    <row r="7634" spans="15:16">
      <c r="O7634" s="236"/>
      <c r="P7634" s="311"/>
    </row>
    <row r="7635" spans="15:16">
      <c r="O7635" s="236"/>
      <c r="P7635" s="311"/>
    </row>
    <row r="7636" spans="15:16">
      <c r="O7636" s="236"/>
      <c r="P7636" s="311"/>
    </row>
    <row r="7637" spans="15:16">
      <c r="O7637" s="236"/>
      <c r="P7637" s="311"/>
    </row>
    <row r="7638" spans="15:16">
      <c r="O7638" s="236"/>
      <c r="P7638" s="311"/>
    </row>
    <row r="7639" spans="15:16">
      <c r="O7639" s="236"/>
      <c r="P7639" s="311"/>
    </row>
    <row r="7640" spans="15:16">
      <c r="O7640" s="236"/>
      <c r="P7640" s="311"/>
    </row>
    <row r="7641" spans="15:16">
      <c r="O7641" s="236"/>
      <c r="P7641" s="311"/>
    </row>
    <row r="7642" spans="15:16">
      <c r="O7642" s="236"/>
      <c r="P7642" s="311"/>
    </row>
    <row r="7643" spans="15:16">
      <c r="O7643" s="236"/>
      <c r="P7643" s="311"/>
    </row>
    <row r="7644" spans="15:16">
      <c r="O7644" s="236"/>
      <c r="P7644" s="311"/>
    </row>
    <row r="7645" spans="15:16">
      <c r="O7645" s="236"/>
      <c r="P7645" s="311"/>
    </row>
    <row r="7646" spans="15:16">
      <c r="O7646" s="236"/>
      <c r="P7646" s="311"/>
    </row>
    <row r="7647" spans="15:16">
      <c r="O7647" s="236"/>
      <c r="P7647" s="311"/>
    </row>
    <row r="7648" spans="15:16">
      <c r="O7648" s="236"/>
      <c r="P7648" s="311"/>
    </row>
    <row r="7649" spans="15:16">
      <c r="O7649" s="236"/>
      <c r="P7649" s="311"/>
    </row>
    <row r="7650" spans="15:16">
      <c r="O7650" s="236"/>
      <c r="P7650" s="311"/>
    </row>
    <row r="7651" spans="15:16">
      <c r="O7651" s="236"/>
      <c r="P7651" s="311"/>
    </row>
    <row r="7652" spans="15:16">
      <c r="O7652" s="236"/>
      <c r="P7652" s="311"/>
    </row>
    <row r="7653" spans="15:16">
      <c r="O7653" s="236"/>
      <c r="P7653" s="311"/>
    </row>
    <row r="7654" spans="15:16">
      <c r="O7654" s="236"/>
      <c r="P7654" s="311"/>
    </row>
    <row r="7655" spans="15:16">
      <c r="O7655" s="236"/>
      <c r="P7655" s="311"/>
    </row>
    <row r="7656" spans="15:16">
      <c r="O7656" s="236"/>
      <c r="P7656" s="311"/>
    </row>
    <row r="7657" spans="15:16">
      <c r="O7657" s="236"/>
      <c r="P7657" s="311"/>
    </row>
    <row r="7658" spans="15:16">
      <c r="O7658" s="236"/>
      <c r="P7658" s="311"/>
    </row>
    <row r="7659" spans="15:16">
      <c r="O7659" s="236"/>
      <c r="P7659" s="311"/>
    </row>
    <row r="7660" spans="15:16">
      <c r="O7660" s="236"/>
      <c r="P7660" s="311"/>
    </row>
    <row r="7661" spans="15:16">
      <c r="O7661" s="236"/>
      <c r="P7661" s="311"/>
    </row>
    <row r="7662" spans="15:16">
      <c r="O7662" s="236"/>
      <c r="P7662" s="311"/>
    </row>
    <row r="7663" spans="15:16">
      <c r="O7663" s="236"/>
      <c r="P7663" s="311"/>
    </row>
    <row r="7664" spans="15:16">
      <c r="O7664" s="236"/>
      <c r="P7664" s="311"/>
    </row>
    <row r="7665" spans="15:16">
      <c r="O7665" s="236"/>
      <c r="P7665" s="311"/>
    </row>
    <row r="7666" spans="15:16">
      <c r="O7666" s="236"/>
      <c r="P7666" s="311"/>
    </row>
    <row r="7667" spans="15:16">
      <c r="O7667" s="236"/>
      <c r="P7667" s="311"/>
    </row>
    <row r="7668" spans="15:16">
      <c r="O7668" s="236"/>
      <c r="P7668" s="311"/>
    </row>
    <row r="7669" spans="15:16">
      <c r="O7669" s="236"/>
      <c r="P7669" s="311"/>
    </row>
    <row r="7670" spans="15:16">
      <c r="O7670" s="236"/>
      <c r="P7670" s="311"/>
    </row>
    <row r="7671" spans="15:16">
      <c r="O7671" s="236"/>
      <c r="P7671" s="311"/>
    </row>
    <row r="7672" spans="15:16">
      <c r="O7672" s="236"/>
      <c r="P7672" s="311"/>
    </row>
    <row r="7673" spans="15:16">
      <c r="O7673" s="236"/>
      <c r="P7673" s="311"/>
    </row>
    <row r="7674" spans="15:16">
      <c r="O7674" s="236"/>
      <c r="P7674" s="311"/>
    </row>
    <row r="7675" spans="15:16">
      <c r="O7675" s="236"/>
      <c r="P7675" s="311"/>
    </row>
    <row r="7676" spans="15:16">
      <c r="O7676" s="236"/>
      <c r="P7676" s="311"/>
    </row>
    <row r="7677" spans="15:16">
      <c r="O7677" s="236"/>
      <c r="P7677" s="311"/>
    </row>
    <row r="7678" spans="15:16">
      <c r="O7678" s="236"/>
      <c r="P7678" s="311"/>
    </row>
    <row r="7679" spans="15:16">
      <c r="O7679" s="236"/>
      <c r="P7679" s="311"/>
    </row>
    <row r="7680" spans="15:16">
      <c r="O7680" s="236"/>
      <c r="P7680" s="311"/>
    </row>
    <row r="7681" spans="15:16">
      <c r="O7681" s="236"/>
      <c r="P7681" s="311"/>
    </row>
    <row r="7682" spans="15:16">
      <c r="O7682" s="236"/>
      <c r="P7682" s="311"/>
    </row>
    <row r="7683" spans="15:16">
      <c r="O7683" s="236"/>
      <c r="P7683" s="311"/>
    </row>
    <row r="7684" spans="15:16">
      <c r="O7684" s="236"/>
      <c r="P7684" s="311"/>
    </row>
    <row r="7685" spans="15:16">
      <c r="O7685" s="236"/>
      <c r="P7685" s="311"/>
    </row>
    <row r="7686" spans="15:16">
      <c r="O7686" s="236"/>
      <c r="P7686" s="311"/>
    </row>
    <row r="7687" spans="15:16">
      <c r="O7687" s="236"/>
      <c r="P7687" s="311"/>
    </row>
    <row r="7688" spans="15:16">
      <c r="O7688" s="236"/>
      <c r="P7688" s="311"/>
    </row>
    <row r="7689" spans="15:16">
      <c r="O7689" s="236"/>
      <c r="P7689" s="311"/>
    </row>
    <row r="7690" spans="15:16">
      <c r="O7690" s="236"/>
      <c r="P7690" s="311"/>
    </row>
    <row r="7691" spans="15:16">
      <c r="O7691" s="236"/>
      <c r="P7691" s="311"/>
    </row>
    <row r="7692" spans="15:16">
      <c r="O7692" s="236"/>
      <c r="P7692" s="311"/>
    </row>
    <row r="7693" spans="15:16">
      <c r="O7693" s="236"/>
      <c r="P7693" s="311"/>
    </row>
    <row r="7694" spans="15:16">
      <c r="O7694" s="236"/>
      <c r="P7694" s="311"/>
    </row>
    <row r="7695" spans="15:16">
      <c r="O7695" s="236"/>
      <c r="P7695" s="311"/>
    </row>
    <row r="7696" spans="15:16">
      <c r="O7696" s="236"/>
      <c r="P7696" s="311"/>
    </row>
    <row r="7697" spans="15:16">
      <c r="O7697" s="236"/>
      <c r="P7697" s="311"/>
    </row>
    <row r="7698" spans="15:16">
      <c r="O7698" s="236"/>
      <c r="P7698" s="311"/>
    </row>
    <row r="7699" spans="15:16">
      <c r="O7699" s="236"/>
      <c r="P7699" s="311"/>
    </row>
    <row r="7700" spans="15:16">
      <c r="O7700" s="236"/>
      <c r="P7700" s="311"/>
    </row>
    <row r="7701" spans="15:16">
      <c r="O7701" s="236"/>
      <c r="P7701" s="311"/>
    </row>
    <row r="7702" spans="15:16">
      <c r="O7702" s="236"/>
      <c r="P7702" s="311"/>
    </row>
    <row r="7703" spans="15:16">
      <c r="O7703" s="236"/>
      <c r="P7703" s="311"/>
    </row>
    <row r="7704" spans="15:16">
      <c r="O7704" s="236"/>
      <c r="P7704" s="311"/>
    </row>
    <row r="7705" spans="15:16">
      <c r="O7705" s="236"/>
      <c r="P7705" s="311"/>
    </row>
    <row r="7706" spans="15:16">
      <c r="O7706" s="236"/>
      <c r="P7706" s="311"/>
    </row>
    <row r="7707" spans="15:16">
      <c r="O7707" s="236"/>
      <c r="P7707" s="311"/>
    </row>
    <row r="7708" spans="15:16">
      <c r="O7708" s="236"/>
      <c r="P7708" s="311"/>
    </row>
    <row r="7709" spans="15:16">
      <c r="O7709" s="236"/>
      <c r="P7709" s="311"/>
    </row>
    <row r="7710" spans="15:16">
      <c r="O7710" s="236"/>
      <c r="P7710" s="311"/>
    </row>
    <row r="7711" spans="15:16">
      <c r="O7711" s="236"/>
      <c r="P7711" s="311"/>
    </row>
    <row r="7712" spans="15:16">
      <c r="O7712" s="236"/>
      <c r="P7712" s="311"/>
    </row>
    <row r="7713" spans="15:16">
      <c r="O7713" s="236"/>
      <c r="P7713" s="311"/>
    </row>
    <row r="7714" spans="15:16">
      <c r="O7714" s="236"/>
      <c r="P7714" s="311"/>
    </row>
    <row r="7715" spans="15:16">
      <c r="O7715" s="236"/>
      <c r="P7715" s="311"/>
    </row>
    <row r="7716" spans="15:16">
      <c r="O7716" s="236"/>
      <c r="P7716" s="311"/>
    </row>
    <row r="7717" spans="15:16">
      <c r="O7717" s="236"/>
      <c r="P7717" s="311"/>
    </row>
    <row r="7718" spans="15:16">
      <c r="O7718" s="236"/>
      <c r="P7718" s="311"/>
    </row>
    <row r="7719" spans="15:16">
      <c r="O7719" s="236"/>
      <c r="P7719" s="311"/>
    </row>
    <row r="7720" spans="15:16">
      <c r="O7720" s="236"/>
      <c r="P7720" s="311"/>
    </row>
    <row r="7721" spans="15:16">
      <c r="O7721" s="236"/>
      <c r="P7721" s="311"/>
    </row>
    <row r="7722" spans="15:16">
      <c r="O7722" s="236"/>
      <c r="P7722" s="311"/>
    </row>
    <row r="7723" spans="15:16">
      <c r="O7723" s="236"/>
      <c r="P7723" s="311"/>
    </row>
    <row r="7724" spans="15:16">
      <c r="O7724" s="236"/>
      <c r="P7724" s="311"/>
    </row>
    <row r="7725" spans="15:16">
      <c r="O7725" s="236"/>
      <c r="P7725" s="311"/>
    </row>
    <row r="7726" spans="15:16">
      <c r="O7726" s="236"/>
      <c r="P7726" s="311"/>
    </row>
    <row r="7727" spans="15:16">
      <c r="O7727" s="236"/>
      <c r="P7727" s="311"/>
    </row>
    <row r="7728" spans="15:16">
      <c r="O7728" s="236"/>
      <c r="P7728" s="311"/>
    </row>
    <row r="7729" spans="15:16">
      <c r="O7729" s="236"/>
      <c r="P7729" s="311"/>
    </row>
    <row r="7730" spans="15:16">
      <c r="O7730" s="236"/>
      <c r="P7730" s="311"/>
    </row>
    <row r="7731" spans="15:16">
      <c r="O7731" s="236"/>
      <c r="P7731" s="311"/>
    </row>
    <row r="7732" spans="15:16">
      <c r="O7732" s="236"/>
      <c r="P7732" s="311"/>
    </row>
    <row r="7733" spans="15:16">
      <c r="O7733" s="236"/>
      <c r="P7733" s="311"/>
    </row>
    <row r="7734" spans="15:16">
      <c r="O7734" s="236"/>
      <c r="P7734" s="311"/>
    </row>
    <row r="7735" spans="15:16">
      <c r="O7735" s="236"/>
      <c r="P7735" s="311"/>
    </row>
    <row r="7736" spans="15:16">
      <c r="O7736" s="236"/>
      <c r="P7736" s="311"/>
    </row>
    <row r="7737" spans="15:16">
      <c r="O7737" s="236"/>
      <c r="P7737" s="311"/>
    </row>
    <row r="7738" spans="15:16">
      <c r="O7738" s="236"/>
      <c r="P7738" s="311"/>
    </row>
    <row r="7739" spans="15:16">
      <c r="O7739" s="236"/>
      <c r="P7739" s="311"/>
    </row>
    <row r="7740" spans="15:16">
      <c r="O7740" s="236"/>
      <c r="P7740" s="311"/>
    </row>
    <row r="7741" spans="15:16">
      <c r="O7741" s="236"/>
      <c r="P7741" s="311"/>
    </row>
    <row r="7742" spans="15:16">
      <c r="O7742" s="236"/>
      <c r="P7742" s="311"/>
    </row>
    <row r="7743" spans="15:16">
      <c r="O7743" s="236"/>
      <c r="P7743" s="311"/>
    </row>
    <row r="7744" spans="15:16">
      <c r="O7744" s="236"/>
      <c r="P7744" s="311"/>
    </row>
    <row r="7745" spans="15:16">
      <c r="O7745" s="236"/>
      <c r="P7745" s="311"/>
    </row>
    <row r="7746" spans="15:16">
      <c r="O7746" s="236"/>
      <c r="P7746" s="311"/>
    </row>
    <row r="7747" spans="15:16">
      <c r="O7747" s="236"/>
      <c r="P7747" s="311"/>
    </row>
    <row r="7748" spans="15:16">
      <c r="O7748" s="236"/>
      <c r="P7748" s="311"/>
    </row>
    <row r="7749" spans="15:16">
      <c r="O7749" s="236"/>
      <c r="P7749" s="311"/>
    </row>
    <row r="7750" spans="15:16">
      <c r="O7750" s="236"/>
      <c r="P7750" s="311"/>
    </row>
    <row r="7751" spans="15:16">
      <c r="O7751" s="236"/>
      <c r="P7751" s="311"/>
    </row>
    <row r="7752" spans="15:16">
      <c r="O7752" s="236"/>
      <c r="P7752" s="311"/>
    </row>
    <row r="7753" spans="15:16">
      <c r="O7753" s="236"/>
      <c r="P7753" s="311"/>
    </row>
    <row r="7754" spans="15:16">
      <c r="O7754" s="236"/>
      <c r="P7754" s="311"/>
    </row>
    <row r="7755" spans="15:16">
      <c r="O7755" s="236"/>
      <c r="P7755" s="311"/>
    </row>
    <row r="7756" spans="15:16">
      <c r="O7756" s="236"/>
      <c r="P7756" s="311"/>
    </row>
    <row r="7757" spans="15:16">
      <c r="O7757" s="236"/>
      <c r="P7757" s="311"/>
    </row>
    <row r="7758" spans="15:16">
      <c r="O7758" s="236"/>
      <c r="P7758" s="311"/>
    </row>
    <row r="7759" spans="15:16">
      <c r="O7759" s="236"/>
      <c r="P7759" s="311"/>
    </row>
    <row r="7760" spans="15:16">
      <c r="O7760" s="236"/>
      <c r="P7760" s="311"/>
    </row>
    <row r="7761" spans="15:16">
      <c r="O7761" s="236"/>
      <c r="P7761" s="311"/>
    </row>
    <row r="7762" spans="15:16">
      <c r="O7762" s="236"/>
      <c r="P7762" s="311"/>
    </row>
    <row r="7763" spans="15:16">
      <c r="O7763" s="236"/>
      <c r="P7763" s="311"/>
    </row>
    <row r="7764" spans="15:16">
      <c r="O7764" s="236"/>
      <c r="P7764" s="311"/>
    </row>
    <row r="7765" spans="15:16">
      <c r="O7765" s="236"/>
      <c r="P7765" s="311"/>
    </row>
    <row r="7766" spans="15:16">
      <c r="O7766" s="236"/>
      <c r="P7766" s="311"/>
    </row>
    <row r="7767" spans="15:16">
      <c r="O7767" s="236"/>
      <c r="P7767" s="311"/>
    </row>
    <row r="7768" spans="15:16">
      <c r="O7768" s="236"/>
      <c r="P7768" s="311"/>
    </row>
    <row r="7769" spans="15:16">
      <c r="O7769" s="236"/>
      <c r="P7769" s="311"/>
    </row>
    <row r="7770" spans="15:16">
      <c r="O7770" s="236"/>
      <c r="P7770" s="311"/>
    </row>
    <row r="7771" spans="15:16">
      <c r="O7771" s="236"/>
      <c r="P7771" s="311"/>
    </row>
    <row r="7772" spans="15:16">
      <c r="O7772" s="236"/>
      <c r="P7772" s="311"/>
    </row>
    <row r="7773" spans="15:16">
      <c r="O7773" s="236"/>
      <c r="P7773" s="311"/>
    </row>
    <row r="7774" spans="15:16">
      <c r="O7774" s="236"/>
      <c r="P7774" s="311"/>
    </row>
    <row r="7775" spans="15:16">
      <c r="O7775" s="236"/>
      <c r="P7775" s="311"/>
    </row>
    <row r="7776" spans="15:16">
      <c r="O7776" s="236"/>
      <c r="P7776" s="311"/>
    </row>
    <row r="7777" spans="15:16">
      <c r="O7777" s="236"/>
      <c r="P7777" s="311"/>
    </row>
    <row r="7778" spans="15:16">
      <c r="O7778" s="236"/>
      <c r="P7778" s="311"/>
    </row>
    <row r="7779" spans="15:16">
      <c r="O7779" s="236"/>
      <c r="P7779" s="311"/>
    </row>
    <row r="7780" spans="15:16">
      <c r="O7780" s="236"/>
      <c r="P7780" s="311"/>
    </row>
    <row r="7781" spans="15:16">
      <c r="O7781" s="236"/>
      <c r="P7781" s="311"/>
    </row>
    <row r="7782" spans="15:16">
      <c r="O7782" s="236"/>
      <c r="P7782" s="311"/>
    </row>
    <row r="7783" spans="15:16">
      <c r="O7783" s="236"/>
      <c r="P7783" s="311"/>
    </row>
    <row r="7784" spans="15:16">
      <c r="O7784" s="236"/>
      <c r="P7784" s="311"/>
    </row>
    <row r="7785" spans="15:16">
      <c r="O7785" s="236"/>
      <c r="P7785" s="311"/>
    </row>
    <row r="7786" spans="15:16">
      <c r="O7786" s="236"/>
      <c r="P7786" s="311"/>
    </row>
    <row r="7787" spans="15:16">
      <c r="O7787" s="236"/>
      <c r="P7787" s="311"/>
    </row>
    <row r="7788" spans="15:16">
      <c r="O7788" s="236"/>
      <c r="P7788" s="311"/>
    </row>
    <row r="7789" spans="15:16">
      <c r="O7789" s="236"/>
      <c r="P7789" s="311"/>
    </row>
    <row r="7790" spans="15:16">
      <c r="O7790" s="236"/>
      <c r="P7790" s="311"/>
    </row>
    <row r="7791" spans="15:16">
      <c r="O7791" s="236"/>
      <c r="P7791" s="311"/>
    </row>
    <row r="7792" spans="15:16">
      <c r="O7792" s="236"/>
      <c r="P7792" s="311"/>
    </row>
    <row r="7793" spans="15:16">
      <c r="O7793" s="236"/>
      <c r="P7793" s="311"/>
    </row>
    <row r="7794" spans="15:16">
      <c r="O7794" s="236"/>
      <c r="P7794" s="311"/>
    </row>
    <row r="7795" spans="15:16">
      <c r="O7795" s="236"/>
      <c r="P7795" s="311"/>
    </row>
    <row r="7796" spans="15:16">
      <c r="O7796" s="236"/>
      <c r="P7796" s="311"/>
    </row>
    <row r="7797" spans="15:16">
      <c r="O7797" s="236"/>
      <c r="P7797" s="311"/>
    </row>
    <row r="7798" spans="15:16">
      <c r="O7798" s="236"/>
      <c r="P7798" s="311"/>
    </row>
    <row r="7799" spans="15:16">
      <c r="O7799" s="236"/>
      <c r="P7799" s="311"/>
    </row>
    <row r="7800" spans="15:16">
      <c r="O7800" s="236"/>
      <c r="P7800" s="311"/>
    </row>
    <row r="7801" spans="15:16">
      <c r="O7801" s="236"/>
      <c r="P7801" s="311"/>
    </row>
    <row r="7802" spans="15:16">
      <c r="O7802" s="236"/>
      <c r="P7802" s="311"/>
    </row>
    <row r="7803" spans="15:16">
      <c r="O7803" s="236"/>
      <c r="P7803" s="311"/>
    </row>
    <row r="7804" spans="15:16">
      <c r="O7804" s="236"/>
      <c r="P7804" s="311"/>
    </row>
    <row r="7805" spans="15:16">
      <c r="O7805" s="236"/>
      <c r="P7805" s="311"/>
    </row>
    <row r="7806" spans="15:16">
      <c r="O7806" s="236"/>
      <c r="P7806" s="311"/>
    </row>
    <row r="7807" spans="15:16">
      <c r="O7807" s="236"/>
      <c r="P7807" s="311"/>
    </row>
    <row r="7808" spans="15:16">
      <c r="O7808" s="236"/>
      <c r="P7808" s="311"/>
    </row>
    <row r="7809" spans="15:16">
      <c r="O7809" s="236"/>
      <c r="P7809" s="311"/>
    </row>
    <row r="7810" spans="15:16">
      <c r="O7810" s="236"/>
      <c r="P7810" s="311"/>
    </row>
    <row r="7811" spans="15:16">
      <c r="O7811" s="236"/>
      <c r="P7811" s="311"/>
    </row>
    <row r="7812" spans="15:16">
      <c r="O7812" s="236"/>
      <c r="P7812" s="311"/>
    </row>
    <row r="7813" spans="15:16">
      <c r="O7813" s="236"/>
      <c r="P7813" s="311"/>
    </row>
    <row r="7814" spans="15:16">
      <c r="O7814" s="236"/>
      <c r="P7814" s="311"/>
    </row>
    <row r="7815" spans="15:16">
      <c r="O7815" s="236"/>
      <c r="P7815" s="311"/>
    </row>
    <row r="7816" spans="15:16">
      <c r="O7816" s="236"/>
      <c r="P7816" s="311"/>
    </row>
    <row r="7817" spans="15:16">
      <c r="O7817" s="236"/>
      <c r="P7817" s="311"/>
    </row>
    <row r="7818" spans="15:16">
      <c r="O7818" s="236"/>
      <c r="P7818" s="311"/>
    </row>
    <row r="7819" spans="15:16">
      <c r="O7819" s="236"/>
      <c r="P7819" s="311"/>
    </row>
    <row r="7820" spans="15:16">
      <c r="O7820" s="236"/>
      <c r="P7820" s="311"/>
    </row>
    <row r="7821" spans="15:16">
      <c r="O7821" s="236"/>
      <c r="P7821" s="311"/>
    </row>
    <row r="7822" spans="15:16">
      <c r="O7822" s="236"/>
      <c r="P7822" s="311"/>
    </row>
    <row r="7823" spans="15:16">
      <c r="O7823" s="236"/>
      <c r="P7823" s="311"/>
    </row>
    <row r="7824" spans="15:16">
      <c r="O7824" s="236"/>
      <c r="P7824" s="311"/>
    </row>
    <row r="7825" spans="15:16">
      <c r="O7825" s="236"/>
      <c r="P7825" s="311"/>
    </row>
    <row r="7826" spans="15:16">
      <c r="O7826" s="236"/>
      <c r="P7826" s="311"/>
    </row>
    <row r="7827" spans="15:16">
      <c r="O7827" s="236"/>
      <c r="P7827" s="311"/>
    </row>
    <row r="7828" spans="15:16">
      <c r="O7828" s="236"/>
      <c r="P7828" s="311"/>
    </row>
    <row r="7829" spans="15:16">
      <c r="O7829" s="236"/>
      <c r="P7829" s="311"/>
    </row>
    <row r="7830" spans="15:16">
      <c r="O7830" s="236"/>
      <c r="P7830" s="311"/>
    </row>
    <row r="7831" spans="15:16">
      <c r="O7831" s="236"/>
      <c r="P7831" s="311"/>
    </row>
    <row r="7832" spans="15:16">
      <c r="O7832" s="236"/>
      <c r="P7832" s="311"/>
    </row>
    <row r="7833" spans="15:16">
      <c r="O7833" s="236"/>
      <c r="P7833" s="311"/>
    </row>
    <row r="7834" spans="15:16">
      <c r="O7834" s="236"/>
      <c r="P7834" s="311"/>
    </row>
    <row r="7835" spans="15:16">
      <c r="O7835" s="236"/>
      <c r="P7835" s="311"/>
    </row>
    <row r="7836" spans="15:16">
      <c r="O7836" s="236"/>
      <c r="P7836" s="311"/>
    </row>
    <row r="7837" spans="15:16">
      <c r="O7837" s="236"/>
      <c r="P7837" s="311"/>
    </row>
    <row r="7838" spans="15:16">
      <c r="O7838" s="236"/>
      <c r="P7838" s="311"/>
    </row>
    <row r="7839" spans="15:16">
      <c r="O7839" s="236"/>
      <c r="P7839" s="311"/>
    </row>
    <row r="7840" spans="15:16">
      <c r="O7840" s="236"/>
      <c r="P7840" s="311"/>
    </row>
    <row r="7841" spans="15:16">
      <c r="O7841" s="236"/>
      <c r="P7841" s="311"/>
    </row>
    <row r="7842" spans="15:16">
      <c r="O7842" s="236"/>
      <c r="P7842" s="311"/>
    </row>
    <row r="7843" spans="15:16">
      <c r="O7843" s="236"/>
      <c r="P7843" s="311"/>
    </row>
    <row r="7844" spans="15:16">
      <c r="O7844" s="236"/>
      <c r="P7844" s="311"/>
    </row>
    <row r="7845" spans="15:16">
      <c r="O7845" s="236"/>
      <c r="P7845" s="311"/>
    </row>
    <row r="7846" spans="15:16">
      <c r="O7846" s="236"/>
      <c r="P7846" s="311"/>
    </row>
    <row r="7847" spans="15:16">
      <c r="O7847" s="236"/>
      <c r="P7847" s="311"/>
    </row>
    <row r="7848" spans="15:16">
      <c r="O7848" s="236"/>
      <c r="P7848" s="311"/>
    </row>
    <row r="7849" spans="15:16">
      <c r="O7849" s="236"/>
      <c r="P7849" s="311"/>
    </row>
    <row r="7850" spans="15:16">
      <c r="O7850" s="236"/>
      <c r="P7850" s="311"/>
    </row>
    <row r="7851" spans="15:16">
      <c r="O7851" s="236"/>
      <c r="P7851" s="311"/>
    </row>
    <row r="7852" spans="15:16">
      <c r="O7852" s="236"/>
      <c r="P7852" s="311"/>
    </row>
    <row r="7853" spans="15:16">
      <c r="O7853" s="236"/>
      <c r="P7853" s="311"/>
    </row>
    <row r="7854" spans="15:16">
      <c r="O7854" s="236"/>
      <c r="P7854" s="311"/>
    </row>
    <row r="7855" spans="15:16">
      <c r="O7855" s="236"/>
      <c r="P7855" s="311"/>
    </row>
    <row r="7856" spans="15:16">
      <c r="O7856" s="236"/>
      <c r="P7856" s="311"/>
    </row>
    <row r="7857" spans="15:16">
      <c r="O7857" s="236"/>
      <c r="P7857" s="311"/>
    </row>
    <row r="7858" spans="15:16">
      <c r="O7858" s="236"/>
      <c r="P7858" s="311"/>
    </row>
    <row r="7859" spans="15:16">
      <c r="O7859" s="236"/>
      <c r="P7859" s="311"/>
    </row>
    <row r="7860" spans="15:16">
      <c r="O7860" s="236"/>
      <c r="P7860" s="311"/>
    </row>
    <row r="7861" spans="15:16">
      <c r="O7861" s="236"/>
      <c r="P7861" s="311"/>
    </row>
    <row r="7862" spans="15:16">
      <c r="O7862" s="236"/>
      <c r="P7862" s="311"/>
    </row>
    <row r="7863" spans="15:16">
      <c r="O7863" s="236"/>
      <c r="P7863" s="311"/>
    </row>
    <row r="7864" spans="15:16">
      <c r="O7864" s="236"/>
      <c r="P7864" s="311"/>
    </row>
    <row r="7865" spans="15:16">
      <c r="O7865" s="236"/>
      <c r="P7865" s="311"/>
    </row>
    <row r="7866" spans="15:16">
      <c r="O7866" s="236"/>
      <c r="P7866" s="311"/>
    </row>
    <row r="7867" spans="15:16">
      <c r="O7867" s="236"/>
      <c r="P7867" s="311"/>
    </row>
    <row r="7868" spans="15:16">
      <c r="O7868" s="236"/>
      <c r="P7868" s="311"/>
    </row>
    <row r="7869" spans="15:16">
      <c r="O7869" s="236"/>
      <c r="P7869" s="311"/>
    </row>
    <row r="7870" spans="15:16">
      <c r="O7870" s="236"/>
      <c r="P7870" s="311"/>
    </row>
    <row r="7871" spans="15:16">
      <c r="O7871" s="236"/>
      <c r="P7871" s="311"/>
    </row>
    <row r="7872" spans="15:16">
      <c r="O7872" s="236"/>
      <c r="P7872" s="311"/>
    </row>
    <row r="7873" spans="15:16">
      <c r="O7873" s="236"/>
      <c r="P7873" s="311"/>
    </row>
    <row r="7874" spans="15:16">
      <c r="O7874" s="236"/>
      <c r="P7874" s="311"/>
    </row>
    <row r="7875" spans="15:16">
      <c r="O7875" s="236"/>
      <c r="P7875" s="311"/>
    </row>
    <row r="7876" spans="15:16">
      <c r="O7876" s="236"/>
      <c r="P7876" s="311"/>
    </row>
    <row r="7877" spans="15:16">
      <c r="O7877" s="236"/>
      <c r="P7877" s="311"/>
    </row>
    <row r="7878" spans="15:16">
      <c r="O7878" s="236"/>
      <c r="P7878" s="311"/>
    </row>
    <row r="7879" spans="15:16">
      <c r="O7879" s="236"/>
      <c r="P7879" s="311"/>
    </row>
    <row r="7880" spans="15:16">
      <c r="O7880" s="236"/>
      <c r="P7880" s="311"/>
    </row>
    <row r="7881" spans="15:16">
      <c r="O7881" s="236"/>
      <c r="P7881" s="311"/>
    </row>
    <row r="7882" spans="15:16">
      <c r="O7882" s="236"/>
      <c r="P7882" s="311"/>
    </row>
    <row r="7883" spans="15:16">
      <c r="O7883" s="236"/>
      <c r="P7883" s="311"/>
    </row>
    <row r="7884" spans="15:16">
      <c r="O7884" s="236"/>
      <c r="P7884" s="311"/>
    </row>
    <row r="7885" spans="15:16">
      <c r="O7885" s="236"/>
      <c r="P7885" s="311"/>
    </row>
    <row r="7886" spans="15:16">
      <c r="O7886" s="236"/>
      <c r="P7886" s="311"/>
    </row>
    <row r="7887" spans="15:16">
      <c r="O7887" s="236"/>
      <c r="P7887" s="311"/>
    </row>
    <row r="7888" spans="15:16">
      <c r="O7888" s="236"/>
      <c r="P7888" s="311"/>
    </row>
    <row r="7889" spans="15:16">
      <c r="O7889" s="236"/>
      <c r="P7889" s="311"/>
    </row>
    <row r="7890" spans="15:16">
      <c r="O7890" s="236"/>
      <c r="P7890" s="311"/>
    </row>
    <row r="7891" spans="15:16">
      <c r="O7891" s="236"/>
      <c r="P7891" s="311"/>
    </row>
    <row r="7892" spans="15:16">
      <c r="O7892" s="236"/>
      <c r="P7892" s="311"/>
    </row>
    <row r="7893" spans="15:16">
      <c r="O7893" s="236"/>
      <c r="P7893" s="311"/>
    </row>
    <row r="7894" spans="15:16">
      <c r="O7894" s="236"/>
      <c r="P7894" s="311"/>
    </row>
    <row r="7895" spans="15:16">
      <c r="O7895" s="236"/>
      <c r="P7895" s="311"/>
    </row>
    <row r="7896" spans="15:16">
      <c r="O7896" s="236"/>
      <c r="P7896" s="311"/>
    </row>
    <row r="7897" spans="15:16">
      <c r="O7897" s="236"/>
      <c r="P7897" s="311"/>
    </row>
    <row r="7898" spans="15:16">
      <c r="O7898" s="236"/>
      <c r="P7898" s="311"/>
    </row>
    <row r="7899" spans="15:16">
      <c r="O7899" s="236"/>
      <c r="P7899" s="311"/>
    </row>
    <row r="7900" spans="15:16">
      <c r="O7900" s="236"/>
      <c r="P7900" s="311"/>
    </row>
    <row r="7901" spans="15:16">
      <c r="O7901" s="236"/>
      <c r="P7901" s="311"/>
    </row>
    <row r="7902" spans="15:16">
      <c r="O7902" s="236"/>
      <c r="P7902" s="311"/>
    </row>
    <row r="7903" spans="15:16">
      <c r="O7903" s="236"/>
      <c r="P7903" s="311"/>
    </row>
    <row r="7904" spans="15:16">
      <c r="O7904" s="236"/>
      <c r="P7904" s="311"/>
    </row>
    <row r="7905" spans="15:16">
      <c r="O7905" s="236"/>
      <c r="P7905" s="311"/>
    </row>
    <row r="7906" spans="15:16">
      <c r="O7906" s="236"/>
      <c r="P7906" s="311"/>
    </row>
    <row r="7907" spans="15:16">
      <c r="O7907" s="236"/>
      <c r="P7907" s="311"/>
    </row>
    <row r="7908" spans="15:16">
      <c r="O7908" s="236"/>
      <c r="P7908" s="311"/>
    </row>
    <row r="7909" spans="15:16">
      <c r="O7909" s="236"/>
      <c r="P7909" s="311"/>
    </row>
    <row r="7910" spans="15:16">
      <c r="O7910" s="236"/>
      <c r="P7910" s="311"/>
    </row>
    <row r="7911" spans="15:16">
      <c r="O7911" s="236"/>
      <c r="P7911" s="311"/>
    </row>
    <row r="7912" spans="15:16">
      <c r="O7912" s="236"/>
      <c r="P7912" s="311"/>
    </row>
    <row r="7913" spans="15:16">
      <c r="O7913" s="236"/>
      <c r="P7913" s="311"/>
    </row>
    <row r="7914" spans="15:16">
      <c r="O7914" s="236"/>
      <c r="P7914" s="311"/>
    </row>
    <row r="7915" spans="15:16">
      <c r="O7915" s="236"/>
      <c r="P7915" s="311"/>
    </row>
    <row r="7916" spans="15:16">
      <c r="O7916" s="236"/>
      <c r="P7916" s="311"/>
    </row>
    <row r="7917" spans="15:16">
      <c r="O7917" s="236"/>
      <c r="P7917" s="311"/>
    </row>
    <row r="7918" spans="15:16">
      <c r="O7918" s="236"/>
      <c r="P7918" s="311"/>
    </row>
    <row r="7919" spans="15:16">
      <c r="O7919" s="236"/>
      <c r="P7919" s="311"/>
    </row>
    <row r="7920" spans="15:16">
      <c r="O7920" s="236"/>
      <c r="P7920" s="311"/>
    </row>
    <row r="7921" spans="15:16">
      <c r="O7921" s="236"/>
      <c r="P7921" s="311"/>
    </row>
    <row r="7922" spans="15:16">
      <c r="O7922" s="236"/>
      <c r="P7922" s="311"/>
    </row>
    <row r="7923" spans="15:16">
      <c r="O7923" s="236"/>
      <c r="P7923" s="311"/>
    </row>
    <row r="7924" spans="15:16">
      <c r="O7924" s="236"/>
      <c r="P7924" s="311"/>
    </row>
    <row r="7925" spans="15:16">
      <c r="O7925" s="236"/>
      <c r="P7925" s="311"/>
    </row>
    <row r="7926" spans="15:16">
      <c r="O7926" s="236"/>
      <c r="P7926" s="311"/>
    </row>
    <row r="7927" spans="15:16">
      <c r="O7927" s="236"/>
      <c r="P7927" s="311"/>
    </row>
    <row r="7928" spans="15:16">
      <c r="O7928" s="236"/>
      <c r="P7928" s="311"/>
    </row>
    <row r="7929" spans="15:16">
      <c r="O7929" s="236"/>
      <c r="P7929" s="311"/>
    </row>
    <row r="7930" spans="15:16">
      <c r="O7930" s="236"/>
      <c r="P7930" s="311"/>
    </row>
    <row r="7931" spans="15:16">
      <c r="O7931" s="236"/>
      <c r="P7931" s="311"/>
    </row>
    <row r="7932" spans="15:16">
      <c r="O7932" s="236"/>
      <c r="P7932" s="311"/>
    </row>
    <row r="7933" spans="15:16">
      <c r="O7933" s="236"/>
      <c r="P7933" s="311"/>
    </row>
    <row r="7934" spans="15:16">
      <c r="O7934" s="236"/>
      <c r="P7934" s="311"/>
    </row>
    <row r="7935" spans="15:16">
      <c r="O7935" s="236"/>
      <c r="P7935" s="311"/>
    </row>
    <row r="7936" spans="15:16">
      <c r="O7936" s="236"/>
      <c r="P7936" s="311"/>
    </row>
    <row r="7937" spans="15:16">
      <c r="O7937" s="236"/>
      <c r="P7937" s="311"/>
    </row>
    <row r="7938" spans="15:16">
      <c r="O7938" s="236"/>
      <c r="P7938" s="311"/>
    </row>
    <row r="7939" spans="15:16">
      <c r="O7939" s="236"/>
      <c r="P7939" s="311"/>
    </row>
    <row r="7940" spans="15:16">
      <c r="O7940" s="236"/>
      <c r="P7940" s="311"/>
    </row>
    <row r="7941" spans="15:16">
      <c r="O7941" s="236"/>
      <c r="P7941" s="311"/>
    </row>
    <row r="7942" spans="15:16">
      <c r="O7942" s="236"/>
      <c r="P7942" s="311"/>
    </row>
    <row r="7943" spans="15:16">
      <c r="O7943" s="236"/>
      <c r="P7943" s="311"/>
    </row>
    <row r="7944" spans="15:16">
      <c r="O7944" s="236"/>
      <c r="P7944" s="311"/>
    </row>
    <row r="7945" spans="15:16">
      <c r="O7945" s="236"/>
      <c r="P7945" s="311"/>
    </row>
    <row r="7946" spans="15:16">
      <c r="O7946" s="236"/>
      <c r="P7946" s="311"/>
    </row>
    <row r="7947" spans="15:16">
      <c r="O7947" s="236"/>
      <c r="P7947" s="311"/>
    </row>
    <row r="7948" spans="15:16">
      <c r="O7948" s="236"/>
      <c r="P7948" s="311"/>
    </row>
    <row r="7949" spans="15:16">
      <c r="O7949" s="236"/>
      <c r="P7949" s="311"/>
    </row>
    <row r="7950" spans="15:16">
      <c r="O7950" s="236"/>
      <c r="P7950" s="311"/>
    </row>
    <row r="7951" spans="15:16">
      <c r="O7951" s="236"/>
      <c r="P7951" s="311"/>
    </row>
    <row r="7952" spans="15:16">
      <c r="O7952" s="236"/>
      <c r="P7952" s="311"/>
    </row>
    <row r="7953" spans="15:16">
      <c r="O7953" s="236"/>
      <c r="P7953" s="311"/>
    </row>
    <row r="7954" spans="15:16">
      <c r="O7954" s="236"/>
      <c r="P7954" s="311"/>
    </row>
    <row r="7955" spans="15:16">
      <c r="O7955" s="236"/>
      <c r="P7955" s="311"/>
    </row>
    <row r="7956" spans="15:16">
      <c r="O7956" s="236"/>
      <c r="P7956" s="311"/>
    </row>
    <row r="7957" spans="15:16">
      <c r="O7957" s="236"/>
      <c r="P7957" s="311"/>
    </row>
    <row r="7958" spans="15:16">
      <c r="O7958" s="236"/>
      <c r="P7958" s="311"/>
    </row>
    <row r="7959" spans="15:16">
      <c r="O7959" s="236"/>
      <c r="P7959" s="311"/>
    </row>
    <row r="7960" spans="15:16">
      <c r="O7960" s="236"/>
      <c r="P7960" s="311"/>
    </row>
    <row r="7961" spans="15:16">
      <c r="O7961" s="236"/>
      <c r="P7961" s="311"/>
    </row>
    <row r="7962" spans="15:16">
      <c r="O7962" s="236"/>
      <c r="P7962" s="311"/>
    </row>
    <row r="7963" spans="15:16">
      <c r="O7963" s="236"/>
      <c r="P7963" s="311"/>
    </row>
    <row r="7964" spans="15:16">
      <c r="O7964" s="236"/>
      <c r="P7964" s="311"/>
    </row>
    <row r="7965" spans="15:16">
      <c r="O7965" s="236"/>
      <c r="P7965" s="311"/>
    </row>
    <row r="7966" spans="15:16">
      <c r="O7966" s="236"/>
      <c r="P7966" s="311"/>
    </row>
    <row r="7967" spans="15:16">
      <c r="O7967" s="236"/>
      <c r="P7967" s="311"/>
    </row>
    <row r="7968" spans="15:16">
      <c r="O7968" s="236"/>
      <c r="P7968" s="311"/>
    </row>
    <row r="7969" spans="15:16">
      <c r="O7969" s="236"/>
      <c r="P7969" s="311"/>
    </row>
    <row r="7970" spans="15:16">
      <c r="O7970" s="236"/>
      <c r="P7970" s="311"/>
    </row>
    <row r="7971" spans="15:16">
      <c r="O7971" s="236"/>
      <c r="P7971" s="311"/>
    </row>
    <row r="7972" spans="15:16">
      <c r="O7972" s="236"/>
      <c r="P7972" s="311"/>
    </row>
    <row r="7973" spans="15:16">
      <c r="O7973" s="236"/>
      <c r="P7973" s="311"/>
    </row>
    <row r="7974" spans="15:16">
      <c r="O7974" s="236"/>
      <c r="P7974" s="311"/>
    </row>
    <row r="7975" spans="15:16">
      <c r="O7975" s="236"/>
      <c r="P7975" s="311"/>
    </row>
    <row r="7976" spans="15:16">
      <c r="O7976" s="236"/>
      <c r="P7976" s="311"/>
    </row>
    <row r="7977" spans="15:16">
      <c r="O7977" s="236"/>
      <c r="P7977" s="311"/>
    </row>
    <row r="7978" spans="15:16">
      <c r="O7978" s="236"/>
      <c r="P7978" s="311"/>
    </row>
    <row r="7979" spans="15:16">
      <c r="O7979" s="236"/>
      <c r="P7979" s="311"/>
    </row>
    <row r="7980" spans="15:16">
      <c r="O7980" s="236"/>
      <c r="P7980" s="311"/>
    </row>
    <row r="7981" spans="15:16">
      <c r="O7981" s="236"/>
      <c r="P7981" s="311"/>
    </row>
    <row r="7982" spans="15:16">
      <c r="O7982" s="236"/>
      <c r="P7982" s="311"/>
    </row>
    <row r="7983" spans="15:16">
      <c r="O7983" s="236"/>
      <c r="P7983" s="311"/>
    </row>
    <row r="7984" spans="15:16">
      <c r="O7984" s="236"/>
      <c r="P7984" s="311"/>
    </row>
    <row r="7985" spans="15:16">
      <c r="O7985" s="236"/>
      <c r="P7985" s="311"/>
    </row>
    <row r="7986" spans="15:16">
      <c r="O7986" s="236"/>
      <c r="P7986" s="311"/>
    </row>
    <row r="7987" spans="15:16">
      <c r="O7987" s="236"/>
      <c r="P7987" s="311"/>
    </row>
    <row r="7988" spans="15:16">
      <c r="O7988" s="236"/>
      <c r="P7988" s="311"/>
    </row>
    <row r="7989" spans="15:16">
      <c r="O7989" s="236"/>
      <c r="P7989" s="311"/>
    </row>
    <row r="7990" spans="15:16">
      <c r="O7990" s="236"/>
      <c r="P7990" s="311"/>
    </row>
    <row r="7991" spans="15:16">
      <c r="O7991" s="236"/>
      <c r="P7991" s="311"/>
    </row>
    <row r="7992" spans="15:16">
      <c r="O7992" s="236"/>
      <c r="P7992" s="311"/>
    </row>
    <row r="7993" spans="15:16">
      <c r="O7993" s="236"/>
      <c r="P7993" s="311"/>
    </row>
    <row r="7994" spans="15:16">
      <c r="O7994" s="236"/>
      <c r="P7994" s="311"/>
    </row>
    <row r="7995" spans="15:16">
      <c r="O7995" s="236"/>
      <c r="P7995" s="311"/>
    </row>
    <row r="7996" spans="15:16">
      <c r="O7996" s="236"/>
      <c r="P7996" s="311"/>
    </row>
    <row r="7997" spans="15:16">
      <c r="O7997" s="236"/>
      <c r="P7997" s="311"/>
    </row>
    <row r="7998" spans="15:16">
      <c r="O7998" s="236"/>
      <c r="P7998" s="311"/>
    </row>
    <row r="7999" spans="15:16">
      <c r="O7999" s="236"/>
      <c r="P7999" s="311"/>
    </row>
    <row r="8000" spans="15:16">
      <c r="O8000" s="236"/>
      <c r="P8000" s="311"/>
    </row>
    <row r="8001" spans="15:16">
      <c r="O8001" s="236"/>
      <c r="P8001" s="311"/>
    </row>
    <row r="8002" spans="15:16">
      <c r="O8002" s="236"/>
      <c r="P8002" s="311"/>
    </row>
    <row r="8003" spans="15:16">
      <c r="O8003" s="236"/>
      <c r="P8003" s="311"/>
    </row>
    <row r="8004" spans="15:16">
      <c r="O8004" s="236"/>
      <c r="P8004" s="311"/>
    </row>
    <row r="8005" spans="15:16">
      <c r="O8005" s="236"/>
      <c r="P8005" s="311"/>
    </row>
    <row r="8006" spans="15:16">
      <c r="O8006" s="236"/>
      <c r="P8006" s="311"/>
    </row>
    <row r="8007" spans="15:16">
      <c r="O8007" s="236"/>
      <c r="P8007" s="311"/>
    </row>
    <row r="8008" spans="15:16">
      <c r="O8008" s="236"/>
      <c r="P8008" s="311"/>
    </row>
    <row r="8009" spans="15:16">
      <c r="O8009" s="236"/>
      <c r="P8009" s="311"/>
    </row>
    <row r="8010" spans="15:16">
      <c r="O8010" s="236"/>
      <c r="P8010" s="311"/>
    </row>
    <row r="8011" spans="15:16">
      <c r="O8011" s="236"/>
      <c r="P8011" s="311"/>
    </row>
    <row r="8012" spans="15:16">
      <c r="O8012" s="236"/>
      <c r="P8012" s="311"/>
    </row>
    <row r="8013" spans="15:16">
      <c r="O8013" s="236"/>
      <c r="P8013" s="311"/>
    </row>
    <row r="8014" spans="15:16">
      <c r="O8014" s="236"/>
      <c r="P8014" s="311"/>
    </row>
    <row r="8015" spans="15:16">
      <c r="O8015" s="236"/>
      <c r="P8015" s="311"/>
    </row>
    <row r="8016" spans="15:16">
      <c r="O8016" s="236"/>
      <c r="P8016" s="311"/>
    </row>
    <row r="8017" spans="15:16">
      <c r="O8017" s="236"/>
      <c r="P8017" s="311"/>
    </row>
    <row r="8018" spans="15:16">
      <c r="O8018" s="236"/>
      <c r="P8018" s="311"/>
    </row>
    <row r="8019" spans="15:16">
      <c r="O8019" s="236"/>
      <c r="P8019" s="311"/>
    </row>
    <row r="8020" spans="15:16">
      <c r="O8020" s="236"/>
      <c r="P8020" s="311"/>
    </row>
    <row r="8021" spans="15:16">
      <c r="O8021" s="236"/>
      <c r="P8021" s="311"/>
    </row>
    <row r="8022" spans="15:16">
      <c r="O8022" s="236"/>
      <c r="P8022" s="311"/>
    </row>
    <row r="8023" spans="15:16">
      <c r="O8023" s="236"/>
      <c r="P8023" s="311"/>
    </row>
    <row r="8024" spans="15:16">
      <c r="O8024" s="236"/>
      <c r="P8024" s="311"/>
    </row>
    <row r="8025" spans="15:16">
      <c r="O8025" s="236"/>
      <c r="P8025" s="311"/>
    </row>
    <row r="8026" spans="15:16">
      <c r="O8026" s="236"/>
      <c r="P8026" s="311"/>
    </row>
    <row r="8027" spans="15:16">
      <c r="O8027" s="236"/>
      <c r="P8027" s="311"/>
    </row>
    <row r="8028" spans="15:16">
      <c r="O8028" s="236"/>
      <c r="P8028" s="311"/>
    </row>
    <row r="8029" spans="15:16">
      <c r="O8029" s="236"/>
      <c r="P8029" s="311"/>
    </row>
    <row r="8030" spans="15:16">
      <c r="O8030" s="236"/>
      <c r="P8030" s="311"/>
    </row>
    <row r="8031" spans="15:16">
      <c r="O8031" s="236"/>
      <c r="P8031" s="311"/>
    </row>
    <row r="8032" spans="15:16">
      <c r="O8032" s="236"/>
      <c r="P8032" s="311"/>
    </row>
    <row r="8033" spans="15:16">
      <c r="O8033" s="236"/>
      <c r="P8033" s="311"/>
    </row>
    <row r="8034" spans="15:16">
      <c r="O8034" s="236"/>
      <c r="P8034" s="311"/>
    </row>
    <row r="8035" spans="15:16">
      <c r="O8035" s="236"/>
      <c r="P8035" s="311"/>
    </row>
    <row r="8036" spans="15:16">
      <c r="O8036" s="236"/>
      <c r="P8036" s="311"/>
    </row>
    <row r="8037" spans="15:16">
      <c r="O8037" s="236"/>
      <c r="P8037" s="311"/>
    </row>
    <row r="8038" spans="15:16">
      <c r="O8038" s="236"/>
      <c r="P8038" s="311"/>
    </row>
    <row r="8039" spans="15:16">
      <c r="O8039" s="236"/>
      <c r="P8039" s="311"/>
    </row>
    <row r="8040" spans="15:16">
      <c r="O8040" s="236"/>
      <c r="P8040" s="311"/>
    </row>
    <row r="8041" spans="15:16">
      <c r="O8041" s="236"/>
      <c r="P8041" s="311"/>
    </row>
    <row r="8042" spans="15:16">
      <c r="O8042" s="236"/>
      <c r="P8042" s="311"/>
    </row>
    <row r="8043" spans="15:16">
      <c r="O8043" s="236"/>
      <c r="P8043" s="311"/>
    </row>
    <row r="8044" spans="15:16">
      <c r="O8044" s="236"/>
      <c r="P8044" s="311"/>
    </row>
    <row r="8045" spans="15:16">
      <c r="O8045" s="236"/>
      <c r="P8045" s="311"/>
    </row>
    <row r="8046" spans="15:16">
      <c r="O8046" s="236"/>
      <c r="P8046" s="311"/>
    </row>
    <row r="8047" spans="15:16">
      <c r="O8047" s="236"/>
      <c r="P8047" s="311"/>
    </row>
    <row r="8048" spans="15:16">
      <c r="O8048" s="236"/>
      <c r="P8048" s="311"/>
    </row>
    <row r="8049" spans="15:16">
      <c r="O8049" s="236"/>
      <c r="P8049" s="311"/>
    </row>
    <row r="8050" spans="15:16">
      <c r="O8050" s="236"/>
      <c r="P8050" s="311"/>
    </row>
    <row r="8051" spans="15:16">
      <c r="O8051" s="236"/>
      <c r="P8051" s="311"/>
    </row>
    <row r="8052" spans="15:16">
      <c r="O8052" s="236"/>
      <c r="P8052" s="311"/>
    </row>
    <row r="8053" spans="15:16">
      <c r="O8053" s="236"/>
      <c r="P8053" s="311"/>
    </row>
    <row r="8054" spans="15:16">
      <c r="O8054" s="236"/>
      <c r="P8054" s="311"/>
    </row>
    <row r="8055" spans="15:16">
      <c r="O8055" s="236"/>
      <c r="P8055" s="311"/>
    </row>
    <row r="8056" spans="15:16">
      <c r="O8056" s="236"/>
      <c r="P8056" s="311"/>
    </row>
    <row r="8057" spans="15:16">
      <c r="O8057" s="236"/>
      <c r="P8057" s="311"/>
    </row>
    <row r="8058" spans="15:16">
      <c r="O8058" s="236"/>
      <c r="P8058" s="311"/>
    </row>
    <row r="8059" spans="15:16">
      <c r="O8059" s="236"/>
      <c r="P8059" s="311"/>
    </row>
    <row r="8060" spans="15:16">
      <c r="O8060" s="236"/>
      <c r="P8060" s="311"/>
    </row>
    <row r="8061" spans="15:16">
      <c r="O8061" s="236"/>
      <c r="P8061" s="311"/>
    </row>
    <row r="8062" spans="15:16">
      <c r="O8062" s="236"/>
      <c r="P8062" s="311"/>
    </row>
    <row r="8063" spans="15:16">
      <c r="O8063" s="236"/>
      <c r="P8063" s="311"/>
    </row>
    <row r="8064" spans="15:16">
      <c r="O8064" s="236"/>
      <c r="P8064" s="311"/>
    </row>
    <row r="8065" spans="15:16">
      <c r="O8065" s="236"/>
      <c r="P8065" s="311"/>
    </row>
    <row r="8066" spans="15:16">
      <c r="O8066" s="236"/>
      <c r="P8066" s="311"/>
    </row>
    <row r="8067" spans="15:16">
      <c r="O8067" s="236"/>
      <c r="P8067" s="311"/>
    </row>
    <row r="8068" spans="15:16">
      <c r="O8068" s="236"/>
      <c r="P8068" s="311"/>
    </row>
    <row r="8069" spans="15:16">
      <c r="O8069" s="236"/>
      <c r="P8069" s="311"/>
    </row>
    <row r="8070" spans="15:16">
      <c r="O8070" s="236"/>
      <c r="P8070" s="311"/>
    </row>
    <row r="8071" spans="15:16">
      <c r="O8071" s="236"/>
      <c r="P8071" s="311"/>
    </row>
    <row r="8072" spans="15:16">
      <c r="O8072" s="236"/>
      <c r="P8072" s="311"/>
    </row>
    <row r="8073" spans="15:16">
      <c r="O8073" s="236"/>
      <c r="P8073" s="311"/>
    </row>
    <row r="8074" spans="15:16">
      <c r="O8074" s="236"/>
      <c r="P8074" s="311"/>
    </row>
    <row r="8075" spans="15:16">
      <c r="O8075" s="236"/>
      <c r="P8075" s="311"/>
    </row>
    <row r="8076" spans="15:16">
      <c r="O8076" s="236"/>
      <c r="P8076" s="311"/>
    </row>
    <row r="8077" spans="15:16">
      <c r="O8077" s="236"/>
      <c r="P8077" s="311"/>
    </row>
    <row r="8078" spans="15:16">
      <c r="O8078" s="236"/>
      <c r="P8078" s="311"/>
    </row>
    <row r="8079" spans="15:16">
      <c r="O8079" s="236"/>
      <c r="P8079" s="311"/>
    </row>
    <row r="8080" spans="15:16">
      <c r="O8080" s="236"/>
      <c r="P8080" s="311"/>
    </row>
    <row r="8081" spans="15:16">
      <c r="O8081" s="236"/>
      <c r="P8081" s="311"/>
    </row>
    <row r="8082" spans="15:16">
      <c r="O8082" s="236"/>
      <c r="P8082" s="311"/>
    </row>
    <row r="8083" spans="15:16">
      <c r="O8083" s="236"/>
      <c r="P8083" s="311"/>
    </row>
    <row r="8084" spans="15:16">
      <c r="O8084" s="236"/>
      <c r="P8084" s="311"/>
    </row>
    <row r="8085" spans="15:16">
      <c r="O8085" s="236"/>
      <c r="P8085" s="311"/>
    </row>
    <row r="8086" spans="15:16">
      <c r="O8086" s="236"/>
      <c r="P8086" s="311"/>
    </row>
    <row r="8087" spans="15:16">
      <c r="O8087" s="236"/>
      <c r="P8087" s="311"/>
    </row>
    <row r="8088" spans="15:16">
      <c r="O8088" s="236"/>
      <c r="P8088" s="311"/>
    </row>
    <row r="8089" spans="15:16">
      <c r="O8089" s="236"/>
      <c r="P8089" s="311"/>
    </row>
    <row r="8090" spans="15:16">
      <c r="O8090" s="236"/>
      <c r="P8090" s="311"/>
    </row>
    <row r="8091" spans="15:16">
      <c r="O8091" s="236"/>
      <c r="P8091" s="311"/>
    </row>
    <row r="8092" spans="15:16">
      <c r="O8092" s="236"/>
      <c r="P8092" s="311"/>
    </row>
    <row r="8093" spans="15:16">
      <c r="O8093" s="236"/>
      <c r="P8093" s="311"/>
    </row>
    <row r="8094" spans="15:16">
      <c r="O8094" s="236"/>
      <c r="P8094" s="311"/>
    </row>
    <row r="8095" spans="15:16">
      <c r="O8095" s="236"/>
      <c r="P8095" s="311"/>
    </row>
    <row r="8096" spans="15:16">
      <c r="O8096" s="236"/>
      <c r="P8096" s="311"/>
    </row>
    <row r="8097" spans="15:16">
      <c r="O8097" s="236"/>
      <c r="P8097" s="311"/>
    </row>
    <row r="8098" spans="15:16">
      <c r="O8098" s="236"/>
      <c r="P8098" s="311"/>
    </row>
    <row r="8099" spans="15:16">
      <c r="O8099" s="236"/>
      <c r="P8099" s="311"/>
    </row>
    <row r="8100" spans="15:16">
      <c r="O8100" s="236"/>
      <c r="P8100" s="311"/>
    </row>
    <row r="8101" spans="15:16">
      <c r="O8101" s="236"/>
      <c r="P8101" s="311"/>
    </row>
    <row r="8102" spans="15:16">
      <c r="O8102" s="236"/>
      <c r="P8102" s="311"/>
    </row>
    <row r="8103" spans="15:16">
      <c r="O8103" s="236"/>
      <c r="P8103" s="311"/>
    </row>
    <row r="8104" spans="15:16">
      <c r="O8104" s="236"/>
      <c r="P8104" s="311"/>
    </row>
    <row r="8105" spans="15:16">
      <c r="O8105" s="236"/>
      <c r="P8105" s="311"/>
    </row>
    <row r="8106" spans="15:16">
      <c r="O8106" s="236"/>
      <c r="P8106" s="311"/>
    </row>
    <row r="8107" spans="15:16">
      <c r="O8107" s="236"/>
      <c r="P8107" s="311"/>
    </row>
    <row r="8108" spans="15:16">
      <c r="O8108" s="236"/>
      <c r="P8108" s="311"/>
    </row>
    <row r="8109" spans="15:16">
      <c r="O8109" s="236"/>
      <c r="P8109" s="311"/>
    </row>
    <row r="8110" spans="15:16">
      <c r="O8110" s="236"/>
      <c r="P8110" s="311"/>
    </row>
    <row r="8111" spans="15:16">
      <c r="O8111" s="236"/>
      <c r="P8111" s="311"/>
    </row>
    <row r="8112" spans="15:16">
      <c r="O8112" s="236"/>
      <c r="P8112" s="311"/>
    </row>
    <row r="8113" spans="15:16">
      <c r="O8113" s="236"/>
      <c r="P8113" s="311"/>
    </row>
    <row r="8114" spans="15:16">
      <c r="O8114" s="236"/>
      <c r="P8114" s="311"/>
    </row>
    <row r="8115" spans="15:16">
      <c r="O8115" s="236"/>
      <c r="P8115" s="311"/>
    </row>
    <row r="8116" spans="15:16">
      <c r="O8116" s="236"/>
      <c r="P8116" s="311"/>
    </row>
    <row r="8117" spans="15:16">
      <c r="O8117" s="236"/>
      <c r="P8117" s="311"/>
    </row>
    <row r="8118" spans="15:16">
      <c r="O8118" s="236"/>
      <c r="P8118" s="311"/>
    </row>
    <row r="8119" spans="15:16">
      <c r="O8119" s="236"/>
      <c r="P8119" s="311"/>
    </row>
    <row r="8120" spans="15:16">
      <c r="O8120" s="236"/>
      <c r="P8120" s="311"/>
    </row>
    <row r="8121" spans="15:16">
      <c r="O8121" s="236"/>
      <c r="P8121" s="311"/>
    </row>
    <row r="8122" spans="15:16">
      <c r="O8122" s="236"/>
      <c r="P8122" s="311"/>
    </row>
    <row r="8123" spans="15:16">
      <c r="O8123" s="236"/>
      <c r="P8123" s="311"/>
    </row>
    <row r="8124" spans="15:16">
      <c r="O8124" s="236"/>
      <c r="P8124" s="311"/>
    </row>
    <row r="8125" spans="15:16">
      <c r="O8125" s="236"/>
      <c r="P8125" s="311"/>
    </row>
    <row r="8126" spans="15:16">
      <c r="O8126" s="236"/>
      <c r="P8126" s="311"/>
    </row>
    <row r="8127" spans="15:16">
      <c r="O8127" s="236"/>
      <c r="P8127" s="311"/>
    </row>
    <row r="8128" spans="15:16">
      <c r="O8128" s="236"/>
      <c r="P8128" s="311"/>
    </row>
    <row r="8129" spans="15:16">
      <c r="O8129" s="236"/>
      <c r="P8129" s="311"/>
    </row>
    <row r="8130" spans="15:16">
      <c r="O8130" s="236"/>
      <c r="P8130" s="311"/>
    </row>
    <row r="8131" spans="15:16">
      <c r="O8131" s="236"/>
      <c r="P8131" s="311"/>
    </row>
    <row r="8132" spans="15:16">
      <c r="O8132" s="236"/>
      <c r="P8132" s="311"/>
    </row>
    <row r="8133" spans="15:16">
      <c r="O8133" s="236"/>
      <c r="P8133" s="311"/>
    </row>
    <row r="8134" spans="15:16">
      <c r="O8134" s="236"/>
      <c r="P8134" s="311"/>
    </row>
    <row r="8135" spans="15:16">
      <c r="O8135" s="236"/>
      <c r="P8135" s="311"/>
    </row>
    <row r="8136" spans="15:16">
      <c r="O8136" s="236"/>
      <c r="P8136" s="311"/>
    </row>
    <row r="8137" spans="15:16">
      <c r="O8137" s="236"/>
      <c r="P8137" s="311"/>
    </row>
    <row r="8138" spans="15:16">
      <c r="O8138" s="236"/>
      <c r="P8138" s="311"/>
    </row>
    <row r="8139" spans="15:16">
      <c r="O8139" s="236"/>
      <c r="P8139" s="311"/>
    </row>
    <row r="8140" spans="15:16">
      <c r="O8140" s="236"/>
      <c r="P8140" s="311"/>
    </row>
    <row r="8141" spans="15:16">
      <c r="O8141" s="236"/>
      <c r="P8141" s="311"/>
    </row>
    <row r="8142" spans="15:16">
      <c r="O8142" s="236"/>
      <c r="P8142" s="311"/>
    </row>
    <row r="8143" spans="15:16">
      <c r="O8143" s="236"/>
      <c r="P8143" s="311"/>
    </row>
    <row r="8144" spans="15:16">
      <c r="O8144" s="236"/>
      <c r="P8144" s="311"/>
    </row>
    <row r="8145" spans="15:16">
      <c r="O8145" s="236"/>
      <c r="P8145" s="311"/>
    </row>
    <row r="8146" spans="15:16">
      <c r="O8146" s="236"/>
      <c r="P8146" s="311"/>
    </row>
    <row r="8147" spans="15:16">
      <c r="O8147" s="236"/>
      <c r="P8147" s="311"/>
    </row>
    <row r="8148" spans="15:16">
      <c r="O8148" s="236"/>
      <c r="P8148" s="311"/>
    </row>
    <row r="8149" spans="15:16">
      <c r="O8149" s="236"/>
      <c r="P8149" s="311"/>
    </row>
    <row r="8150" spans="15:16">
      <c r="O8150" s="236"/>
      <c r="P8150" s="311"/>
    </row>
    <row r="8151" spans="15:16">
      <c r="O8151" s="236"/>
      <c r="P8151" s="311"/>
    </row>
    <row r="8152" spans="15:16">
      <c r="O8152" s="236"/>
      <c r="P8152" s="311"/>
    </row>
    <row r="8153" spans="15:16">
      <c r="O8153" s="236"/>
      <c r="P8153" s="311"/>
    </row>
    <row r="8154" spans="15:16">
      <c r="O8154" s="236"/>
      <c r="P8154" s="311"/>
    </row>
    <row r="8155" spans="15:16">
      <c r="O8155" s="236"/>
      <c r="P8155" s="311"/>
    </row>
    <row r="8156" spans="15:16">
      <c r="O8156" s="236"/>
      <c r="P8156" s="311"/>
    </row>
    <row r="8157" spans="15:16">
      <c r="O8157" s="236"/>
      <c r="P8157" s="311"/>
    </row>
    <row r="8158" spans="15:16">
      <c r="O8158" s="236"/>
      <c r="P8158" s="311"/>
    </row>
    <row r="8159" spans="15:16">
      <c r="O8159" s="236"/>
      <c r="P8159" s="311"/>
    </row>
    <row r="8160" spans="15:16">
      <c r="O8160" s="236"/>
      <c r="P8160" s="311"/>
    </row>
    <row r="8161" spans="15:16">
      <c r="O8161" s="236"/>
      <c r="P8161" s="311"/>
    </row>
    <row r="8162" spans="15:16">
      <c r="O8162" s="236"/>
      <c r="P8162" s="311"/>
    </row>
    <row r="8163" spans="15:16">
      <c r="O8163" s="236"/>
      <c r="P8163" s="311"/>
    </row>
    <row r="8164" spans="15:16">
      <c r="O8164" s="236"/>
      <c r="P8164" s="311"/>
    </row>
    <row r="8165" spans="15:16">
      <c r="O8165" s="236"/>
      <c r="P8165" s="311"/>
    </row>
    <row r="8166" spans="15:16">
      <c r="O8166" s="236"/>
      <c r="P8166" s="311"/>
    </row>
    <row r="8167" spans="15:16">
      <c r="O8167" s="236"/>
      <c r="P8167" s="311"/>
    </row>
    <row r="8168" spans="15:16">
      <c r="O8168" s="236"/>
      <c r="P8168" s="311"/>
    </row>
    <row r="8169" spans="15:16">
      <c r="O8169" s="236"/>
      <c r="P8169" s="311"/>
    </row>
    <row r="8170" spans="15:16">
      <c r="O8170" s="236"/>
      <c r="P8170" s="311"/>
    </row>
    <row r="8171" spans="15:16">
      <c r="O8171" s="236"/>
      <c r="P8171" s="311"/>
    </row>
    <row r="8172" spans="15:16">
      <c r="O8172" s="236"/>
      <c r="P8172" s="311"/>
    </row>
    <row r="8173" spans="15:16">
      <c r="O8173" s="236"/>
      <c r="P8173" s="311"/>
    </row>
    <row r="8174" spans="15:16">
      <c r="O8174" s="236"/>
      <c r="P8174" s="311"/>
    </row>
    <row r="8175" spans="15:16">
      <c r="O8175" s="236"/>
      <c r="P8175" s="311"/>
    </row>
    <row r="8176" spans="15:16">
      <c r="O8176" s="236"/>
      <c r="P8176" s="311"/>
    </row>
    <row r="8177" spans="15:16">
      <c r="O8177" s="236"/>
      <c r="P8177" s="311"/>
    </row>
    <row r="8178" spans="15:16">
      <c r="O8178" s="236"/>
      <c r="P8178" s="311"/>
    </row>
    <row r="8179" spans="15:16">
      <c r="O8179" s="236"/>
      <c r="P8179" s="311"/>
    </row>
    <row r="8180" spans="15:16">
      <c r="O8180" s="236"/>
      <c r="P8180" s="311"/>
    </row>
    <row r="8181" spans="15:16">
      <c r="O8181" s="236"/>
      <c r="P8181" s="311"/>
    </row>
    <row r="8182" spans="15:16">
      <c r="O8182" s="236"/>
      <c r="P8182" s="311"/>
    </row>
    <row r="8183" spans="15:16">
      <c r="O8183" s="236"/>
      <c r="P8183" s="311"/>
    </row>
    <row r="8184" spans="15:16">
      <c r="O8184" s="236"/>
      <c r="P8184" s="311"/>
    </row>
    <row r="8185" spans="15:16">
      <c r="O8185" s="236"/>
      <c r="P8185" s="311"/>
    </row>
    <row r="8186" spans="15:16">
      <c r="O8186" s="236"/>
      <c r="P8186" s="311"/>
    </row>
    <row r="8187" spans="15:16">
      <c r="O8187" s="236"/>
      <c r="P8187" s="311"/>
    </row>
    <row r="8188" spans="15:16">
      <c r="O8188" s="236"/>
      <c r="P8188" s="311"/>
    </row>
    <row r="8189" spans="15:16">
      <c r="O8189" s="236"/>
      <c r="P8189" s="311"/>
    </row>
    <row r="8190" spans="15:16">
      <c r="O8190" s="236"/>
      <c r="P8190" s="311"/>
    </row>
    <row r="8191" spans="15:16">
      <c r="O8191" s="236"/>
      <c r="P8191" s="311"/>
    </row>
    <row r="8192" spans="15:16">
      <c r="O8192" s="236"/>
      <c r="P8192" s="311"/>
    </row>
    <row r="8193" spans="15:16">
      <c r="O8193" s="236"/>
      <c r="P8193" s="311"/>
    </row>
    <row r="8194" spans="15:16">
      <c r="O8194" s="236"/>
      <c r="P8194" s="311"/>
    </row>
    <row r="8195" spans="15:16">
      <c r="O8195" s="236"/>
      <c r="P8195" s="311"/>
    </row>
    <row r="8196" spans="15:16">
      <c r="O8196" s="236"/>
      <c r="P8196" s="311"/>
    </row>
    <row r="8197" spans="15:16">
      <c r="O8197" s="236"/>
      <c r="P8197" s="311"/>
    </row>
    <row r="8198" spans="15:16">
      <c r="O8198" s="236"/>
      <c r="P8198" s="311"/>
    </row>
    <row r="8199" spans="15:16">
      <c r="O8199" s="236"/>
      <c r="P8199" s="311"/>
    </row>
    <row r="8200" spans="15:16">
      <c r="O8200" s="236"/>
      <c r="P8200" s="311"/>
    </row>
    <row r="8201" spans="15:16">
      <c r="O8201" s="236"/>
      <c r="P8201" s="311"/>
    </row>
    <row r="8202" spans="15:16">
      <c r="O8202" s="236"/>
      <c r="P8202" s="311"/>
    </row>
    <row r="8203" spans="15:16">
      <c r="O8203" s="236"/>
      <c r="P8203" s="311"/>
    </row>
    <row r="8204" spans="15:16">
      <c r="O8204" s="236"/>
      <c r="P8204" s="311"/>
    </row>
    <row r="8205" spans="15:16">
      <c r="O8205" s="236"/>
      <c r="P8205" s="311"/>
    </row>
    <row r="8206" spans="15:16">
      <c r="O8206" s="236"/>
      <c r="P8206" s="311"/>
    </row>
    <row r="8207" spans="15:16">
      <c r="O8207" s="236"/>
      <c r="P8207" s="311"/>
    </row>
    <row r="8208" spans="15:16">
      <c r="O8208" s="236"/>
      <c r="P8208" s="311"/>
    </row>
    <row r="8209" spans="15:16">
      <c r="O8209" s="236"/>
      <c r="P8209" s="311"/>
    </row>
    <row r="8210" spans="15:16">
      <c r="O8210" s="236"/>
      <c r="P8210" s="311"/>
    </row>
    <row r="8211" spans="15:16">
      <c r="O8211" s="236"/>
      <c r="P8211" s="311"/>
    </row>
    <row r="8212" spans="15:16">
      <c r="O8212" s="236"/>
      <c r="P8212" s="311"/>
    </row>
    <row r="8213" spans="15:16">
      <c r="O8213" s="236"/>
      <c r="P8213" s="311"/>
    </row>
    <row r="8214" spans="15:16">
      <c r="O8214" s="236"/>
      <c r="P8214" s="311"/>
    </row>
    <row r="8215" spans="15:16">
      <c r="O8215" s="236"/>
      <c r="P8215" s="311"/>
    </row>
    <row r="8216" spans="15:16">
      <c r="O8216" s="236"/>
      <c r="P8216" s="311"/>
    </row>
    <row r="8217" spans="15:16">
      <c r="O8217" s="236"/>
      <c r="P8217" s="311"/>
    </row>
    <row r="8218" spans="15:16">
      <c r="O8218" s="236"/>
      <c r="P8218" s="311"/>
    </row>
    <row r="8219" spans="15:16">
      <c r="O8219" s="236"/>
      <c r="P8219" s="311"/>
    </row>
    <row r="8220" spans="15:16">
      <c r="O8220" s="236"/>
      <c r="P8220" s="311"/>
    </row>
    <row r="8221" spans="15:16">
      <c r="O8221" s="236"/>
      <c r="P8221" s="311"/>
    </row>
    <row r="8222" spans="15:16">
      <c r="O8222" s="236"/>
      <c r="P8222" s="311"/>
    </row>
    <row r="8223" spans="15:16">
      <c r="O8223" s="236"/>
      <c r="P8223" s="311"/>
    </row>
    <row r="8224" spans="15:16">
      <c r="O8224" s="236"/>
      <c r="P8224" s="311"/>
    </row>
    <row r="8225" spans="15:16">
      <c r="O8225" s="236"/>
      <c r="P8225" s="311"/>
    </row>
    <row r="8226" spans="15:16">
      <c r="O8226" s="236"/>
      <c r="P8226" s="311"/>
    </row>
    <row r="8227" spans="15:16">
      <c r="O8227" s="236"/>
      <c r="P8227" s="311"/>
    </row>
    <row r="8228" spans="15:16">
      <c r="O8228" s="236"/>
      <c r="P8228" s="311"/>
    </row>
    <row r="8229" spans="15:16">
      <c r="O8229" s="236"/>
      <c r="P8229" s="311"/>
    </row>
    <row r="8230" spans="15:16">
      <c r="O8230" s="236"/>
      <c r="P8230" s="311"/>
    </row>
    <row r="8231" spans="15:16">
      <c r="O8231" s="236"/>
      <c r="P8231" s="311"/>
    </row>
    <row r="8232" spans="15:16">
      <c r="O8232" s="236"/>
      <c r="P8232" s="311"/>
    </row>
    <row r="8233" spans="15:16">
      <c r="O8233" s="236"/>
      <c r="P8233" s="311"/>
    </row>
    <row r="8234" spans="15:16">
      <c r="O8234" s="236"/>
      <c r="P8234" s="311"/>
    </row>
    <row r="8235" spans="15:16">
      <c r="O8235" s="236"/>
      <c r="P8235" s="311"/>
    </row>
    <row r="8236" spans="15:16">
      <c r="O8236" s="236"/>
      <c r="P8236" s="311"/>
    </row>
    <row r="8237" spans="15:16">
      <c r="O8237" s="236"/>
      <c r="P8237" s="311"/>
    </row>
    <row r="8238" spans="15:16">
      <c r="O8238" s="236"/>
      <c r="P8238" s="311"/>
    </row>
    <row r="8239" spans="15:16">
      <c r="O8239" s="236"/>
      <c r="P8239" s="311"/>
    </row>
    <row r="8240" spans="15:16">
      <c r="O8240" s="236"/>
      <c r="P8240" s="311"/>
    </row>
    <row r="8241" spans="15:16">
      <c r="O8241" s="236"/>
      <c r="P8241" s="311"/>
    </row>
    <row r="8242" spans="15:16">
      <c r="O8242" s="236"/>
      <c r="P8242" s="311"/>
    </row>
    <row r="8243" spans="15:16">
      <c r="O8243" s="236"/>
      <c r="P8243" s="311"/>
    </row>
    <row r="8244" spans="15:16">
      <c r="O8244" s="236"/>
      <c r="P8244" s="311"/>
    </row>
    <row r="8245" spans="15:16">
      <c r="O8245" s="236"/>
      <c r="P8245" s="311"/>
    </row>
    <row r="8246" spans="15:16">
      <c r="O8246" s="236"/>
      <c r="P8246" s="311"/>
    </row>
    <row r="8247" spans="15:16">
      <c r="O8247" s="236"/>
      <c r="P8247" s="311"/>
    </row>
    <row r="8248" spans="15:16">
      <c r="O8248" s="236"/>
      <c r="P8248" s="311"/>
    </row>
    <row r="8249" spans="15:16">
      <c r="O8249" s="236"/>
      <c r="P8249" s="311"/>
    </row>
    <row r="8250" spans="15:16">
      <c r="O8250" s="236"/>
      <c r="P8250" s="311"/>
    </row>
    <row r="8251" spans="15:16">
      <c r="O8251" s="236"/>
      <c r="P8251" s="311"/>
    </row>
    <row r="8252" spans="15:16">
      <c r="O8252" s="236"/>
      <c r="P8252" s="311"/>
    </row>
    <row r="8253" spans="15:16">
      <c r="O8253" s="236"/>
      <c r="P8253" s="311"/>
    </row>
    <row r="8254" spans="15:16">
      <c r="O8254" s="236"/>
      <c r="P8254" s="311"/>
    </row>
    <row r="8255" spans="15:16">
      <c r="O8255" s="236"/>
      <c r="P8255" s="311"/>
    </row>
    <row r="8256" spans="15:16">
      <c r="O8256" s="236"/>
      <c r="P8256" s="311"/>
    </row>
    <row r="8257" spans="15:16">
      <c r="O8257" s="236"/>
      <c r="P8257" s="311"/>
    </row>
    <row r="8258" spans="15:16">
      <c r="O8258" s="236"/>
      <c r="P8258" s="311"/>
    </row>
    <row r="8259" spans="15:16">
      <c r="O8259" s="236"/>
      <c r="P8259" s="311"/>
    </row>
    <row r="8260" spans="15:16">
      <c r="O8260" s="236"/>
      <c r="P8260" s="311"/>
    </row>
    <row r="8261" spans="15:16">
      <c r="O8261" s="236"/>
      <c r="P8261" s="311"/>
    </row>
    <row r="8262" spans="15:16">
      <c r="O8262" s="236"/>
      <c r="P8262" s="311"/>
    </row>
    <row r="8263" spans="15:16">
      <c r="O8263" s="236"/>
      <c r="P8263" s="311"/>
    </row>
    <row r="8264" spans="15:16">
      <c r="O8264" s="236"/>
      <c r="P8264" s="311"/>
    </row>
    <row r="8265" spans="15:16">
      <c r="O8265" s="236"/>
      <c r="P8265" s="311"/>
    </row>
    <row r="8266" spans="15:16">
      <c r="O8266" s="236"/>
      <c r="P8266" s="311"/>
    </row>
    <row r="8267" spans="15:16">
      <c r="O8267" s="236"/>
      <c r="P8267" s="311"/>
    </row>
    <row r="8268" spans="15:16">
      <c r="O8268" s="236"/>
      <c r="P8268" s="311"/>
    </row>
    <row r="8269" spans="15:16">
      <c r="O8269" s="236"/>
      <c r="P8269" s="311"/>
    </row>
    <row r="8270" spans="15:16">
      <c r="O8270" s="236"/>
      <c r="P8270" s="311"/>
    </row>
    <row r="8271" spans="15:16">
      <c r="O8271" s="236"/>
      <c r="P8271" s="311"/>
    </row>
    <row r="8272" spans="15:16">
      <c r="O8272" s="236"/>
      <c r="P8272" s="311"/>
    </row>
    <row r="8273" spans="15:16">
      <c r="O8273" s="236"/>
      <c r="P8273" s="311"/>
    </row>
    <row r="8274" spans="15:16">
      <c r="O8274" s="236"/>
      <c r="P8274" s="311"/>
    </row>
    <row r="8275" spans="15:16">
      <c r="O8275" s="236"/>
      <c r="P8275" s="311"/>
    </row>
    <row r="8276" spans="15:16">
      <c r="O8276" s="236"/>
      <c r="P8276" s="311"/>
    </row>
    <row r="8277" spans="15:16">
      <c r="O8277" s="236"/>
      <c r="P8277" s="311"/>
    </row>
    <row r="8278" spans="15:16">
      <c r="O8278" s="236"/>
      <c r="P8278" s="311"/>
    </row>
    <row r="8279" spans="15:16">
      <c r="O8279" s="236"/>
      <c r="P8279" s="311"/>
    </row>
    <row r="8280" spans="15:16">
      <c r="O8280" s="236"/>
      <c r="P8280" s="311"/>
    </row>
    <row r="8281" spans="15:16">
      <c r="O8281" s="236"/>
      <c r="P8281" s="311"/>
    </row>
    <row r="8282" spans="15:16">
      <c r="O8282" s="236"/>
      <c r="P8282" s="311"/>
    </row>
    <row r="8283" spans="15:16">
      <c r="O8283" s="236"/>
      <c r="P8283" s="311"/>
    </row>
    <row r="8284" spans="15:16">
      <c r="O8284" s="236"/>
      <c r="P8284" s="311"/>
    </row>
    <row r="8285" spans="15:16">
      <c r="O8285" s="236"/>
      <c r="P8285" s="311"/>
    </row>
    <row r="8286" spans="15:16">
      <c r="O8286" s="236"/>
      <c r="P8286" s="311"/>
    </row>
    <row r="8287" spans="15:16">
      <c r="O8287" s="236"/>
      <c r="P8287" s="311"/>
    </row>
    <row r="8288" spans="15:16">
      <c r="O8288" s="236"/>
      <c r="P8288" s="311"/>
    </row>
    <row r="8289" spans="15:16">
      <c r="O8289" s="236"/>
      <c r="P8289" s="311"/>
    </row>
    <row r="8290" spans="15:16">
      <c r="O8290" s="236"/>
      <c r="P8290" s="311"/>
    </row>
    <row r="8291" spans="15:16">
      <c r="O8291" s="236"/>
      <c r="P8291" s="311"/>
    </row>
    <row r="8292" spans="15:16">
      <c r="O8292" s="236"/>
      <c r="P8292" s="311"/>
    </row>
    <row r="8293" spans="15:16">
      <c r="O8293" s="236"/>
      <c r="P8293" s="311"/>
    </row>
    <row r="8294" spans="15:16">
      <c r="O8294" s="236"/>
      <c r="P8294" s="311"/>
    </row>
    <row r="8295" spans="15:16">
      <c r="O8295" s="236"/>
      <c r="P8295" s="311"/>
    </row>
    <row r="8296" spans="15:16">
      <c r="O8296" s="236"/>
      <c r="P8296" s="311"/>
    </row>
    <row r="8297" spans="15:16">
      <c r="O8297" s="236"/>
      <c r="P8297" s="311"/>
    </row>
    <row r="8298" spans="15:16">
      <c r="O8298" s="236"/>
      <c r="P8298" s="311"/>
    </row>
    <row r="8299" spans="15:16">
      <c r="O8299" s="236"/>
      <c r="P8299" s="311"/>
    </row>
    <row r="8300" spans="15:16">
      <c r="O8300" s="236"/>
      <c r="P8300" s="311"/>
    </row>
    <row r="8301" spans="15:16">
      <c r="O8301" s="236"/>
      <c r="P8301" s="311"/>
    </row>
    <row r="8302" spans="15:16">
      <c r="O8302" s="236"/>
      <c r="P8302" s="311"/>
    </row>
    <row r="8303" spans="15:16">
      <c r="O8303" s="236"/>
      <c r="P8303" s="311"/>
    </row>
    <row r="8304" spans="15:16">
      <c r="O8304" s="236"/>
      <c r="P8304" s="311"/>
    </row>
    <row r="8305" spans="15:16">
      <c r="O8305" s="236"/>
      <c r="P8305" s="311"/>
    </row>
    <row r="8306" spans="15:16">
      <c r="O8306" s="236"/>
      <c r="P8306" s="311"/>
    </row>
    <row r="8307" spans="15:16">
      <c r="O8307" s="236"/>
      <c r="P8307" s="311"/>
    </row>
    <row r="8308" spans="15:16">
      <c r="O8308" s="236"/>
      <c r="P8308" s="311"/>
    </row>
    <row r="8309" spans="15:16">
      <c r="O8309" s="236"/>
      <c r="P8309" s="311"/>
    </row>
    <row r="8310" spans="15:16">
      <c r="O8310" s="236"/>
      <c r="P8310" s="311"/>
    </row>
    <row r="8311" spans="15:16">
      <c r="O8311" s="236"/>
      <c r="P8311" s="311"/>
    </row>
    <row r="8312" spans="15:16">
      <c r="O8312" s="236"/>
      <c r="P8312" s="311"/>
    </row>
    <row r="8313" spans="15:16">
      <c r="O8313" s="236"/>
      <c r="P8313" s="311"/>
    </row>
    <row r="8314" spans="15:16">
      <c r="O8314" s="236"/>
      <c r="P8314" s="311"/>
    </row>
    <row r="8315" spans="15:16">
      <c r="O8315" s="236"/>
      <c r="P8315" s="311"/>
    </row>
    <row r="8316" spans="15:16">
      <c r="O8316" s="236"/>
      <c r="P8316" s="311"/>
    </row>
    <row r="8317" spans="15:16">
      <c r="O8317" s="236"/>
      <c r="P8317" s="311"/>
    </row>
    <row r="8318" spans="15:16">
      <c r="O8318" s="236"/>
      <c r="P8318" s="311"/>
    </row>
    <row r="8319" spans="15:16">
      <c r="O8319" s="236"/>
      <c r="P8319" s="311"/>
    </row>
    <row r="8320" spans="15:16">
      <c r="O8320" s="236"/>
      <c r="P8320" s="311"/>
    </row>
    <row r="8321" spans="15:16">
      <c r="O8321" s="236"/>
      <c r="P8321" s="311"/>
    </row>
    <row r="8322" spans="15:16">
      <c r="O8322" s="236"/>
      <c r="P8322" s="311"/>
    </row>
    <row r="8323" spans="15:16">
      <c r="O8323" s="236"/>
      <c r="P8323" s="311"/>
    </row>
    <row r="8324" spans="15:16">
      <c r="O8324" s="236"/>
      <c r="P8324" s="311"/>
    </row>
    <row r="8325" spans="15:16">
      <c r="O8325" s="236"/>
      <c r="P8325" s="311"/>
    </row>
    <row r="8326" spans="15:16">
      <c r="O8326" s="236"/>
      <c r="P8326" s="311"/>
    </row>
    <row r="8327" spans="15:16">
      <c r="O8327" s="236"/>
      <c r="P8327" s="311"/>
    </row>
    <row r="8328" spans="15:16">
      <c r="O8328" s="236"/>
      <c r="P8328" s="311"/>
    </row>
    <row r="8329" spans="15:16">
      <c r="O8329" s="236"/>
      <c r="P8329" s="311"/>
    </row>
    <row r="8330" spans="15:16">
      <c r="O8330" s="236"/>
      <c r="P8330" s="311"/>
    </row>
    <row r="8331" spans="15:16">
      <c r="O8331" s="236"/>
      <c r="P8331" s="311"/>
    </row>
    <row r="8332" spans="15:16">
      <c r="O8332" s="236"/>
      <c r="P8332" s="311"/>
    </row>
    <row r="8333" spans="15:16">
      <c r="O8333" s="236"/>
      <c r="P8333" s="311"/>
    </row>
    <row r="8334" spans="15:16">
      <c r="O8334" s="236"/>
      <c r="P8334" s="311"/>
    </row>
    <row r="8335" spans="15:16">
      <c r="O8335" s="236"/>
      <c r="P8335" s="311"/>
    </row>
    <row r="8336" spans="15:16">
      <c r="O8336" s="236"/>
      <c r="P8336" s="311"/>
    </row>
    <row r="8337" spans="15:16">
      <c r="O8337" s="236"/>
      <c r="P8337" s="311"/>
    </row>
    <row r="8338" spans="15:16">
      <c r="O8338" s="236"/>
      <c r="P8338" s="311"/>
    </row>
    <row r="8339" spans="15:16">
      <c r="O8339" s="236"/>
      <c r="P8339" s="311"/>
    </row>
    <row r="8340" spans="15:16">
      <c r="O8340" s="236"/>
      <c r="P8340" s="311"/>
    </row>
    <row r="8341" spans="15:16">
      <c r="O8341" s="236"/>
      <c r="P8341" s="311"/>
    </row>
    <row r="8342" spans="15:16">
      <c r="O8342" s="236"/>
      <c r="P8342" s="311"/>
    </row>
    <row r="8343" spans="15:16">
      <c r="O8343" s="236"/>
      <c r="P8343" s="311"/>
    </row>
    <row r="8344" spans="15:16">
      <c r="O8344" s="236"/>
      <c r="P8344" s="311"/>
    </row>
    <row r="8345" spans="15:16">
      <c r="O8345" s="236"/>
      <c r="P8345" s="311"/>
    </row>
    <row r="8346" spans="15:16">
      <c r="O8346" s="236"/>
      <c r="P8346" s="311"/>
    </row>
    <row r="8347" spans="15:16">
      <c r="O8347" s="236"/>
      <c r="P8347" s="311"/>
    </row>
    <row r="8348" spans="15:16">
      <c r="O8348" s="236"/>
      <c r="P8348" s="311"/>
    </row>
    <row r="8349" spans="15:16">
      <c r="O8349" s="236"/>
      <c r="P8349" s="311"/>
    </row>
    <row r="8350" spans="15:16">
      <c r="O8350" s="236"/>
      <c r="P8350" s="311"/>
    </row>
    <row r="8351" spans="15:16">
      <c r="O8351" s="236"/>
      <c r="P8351" s="311"/>
    </row>
    <row r="8352" spans="15:16">
      <c r="O8352" s="236"/>
      <c r="P8352" s="311"/>
    </row>
    <row r="8353" spans="15:16">
      <c r="O8353" s="236"/>
      <c r="P8353" s="311"/>
    </row>
    <row r="8354" spans="15:16">
      <c r="O8354" s="236"/>
      <c r="P8354" s="311"/>
    </row>
    <row r="8355" spans="15:16">
      <c r="O8355" s="236"/>
      <c r="P8355" s="311"/>
    </row>
    <row r="8356" spans="15:16">
      <c r="O8356" s="236"/>
      <c r="P8356" s="311"/>
    </row>
    <row r="8357" spans="15:16">
      <c r="O8357" s="236"/>
      <c r="P8357" s="311"/>
    </row>
    <row r="8358" spans="15:16">
      <c r="O8358" s="236"/>
      <c r="P8358" s="311"/>
    </row>
    <row r="8359" spans="15:16">
      <c r="O8359" s="236"/>
      <c r="P8359" s="311"/>
    </row>
    <row r="8360" spans="15:16">
      <c r="O8360" s="236"/>
      <c r="P8360" s="311"/>
    </row>
    <row r="8361" spans="15:16">
      <c r="O8361" s="236"/>
      <c r="P8361" s="311"/>
    </row>
    <row r="8362" spans="15:16">
      <c r="O8362" s="236"/>
      <c r="P8362" s="311"/>
    </row>
    <row r="8363" spans="15:16">
      <c r="O8363" s="236"/>
      <c r="P8363" s="311"/>
    </row>
    <row r="8364" spans="15:16">
      <c r="O8364" s="236"/>
      <c r="P8364" s="311"/>
    </row>
    <row r="8365" spans="15:16">
      <c r="O8365" s="236"/>
      <c r="P8365" s="311"/>
    </row>
    <row r="8366" spans="15:16">
      <c r="O8366" s="236"/>
      <c r="P8366" s="311"/>
    </row>
    <row r="8367" spans="15:16">
      <c r="O8367" s="236"/>
      <c r="P8367" s="311"/>
    </row>
    <row r="8368" spans="15:16">
      <c r="O8368" s="236"/>
      <c r="P8368" s="311"/>
    </row>
    <row r="8369" spans="15:16">
      <c r="O8369" s="236"/>
      <c r="P8369" s="311"/>
    </row>
    <row r="8370" spans="15:16">
      <c r="O8370" s="236"/>
      <c r="P8370" s="311"/>
    </row>
    <row r="8371" spans="15:16">
      <c r="O8371" s="236"/>
      <c r="P8371" s="311"/>
    </row>
    <row r="8372" spans="15:16">
      <c r="O8372" s="236"/>
      <c r="P8372" s="311"/>
    </row>
    <row r="8373" spans="15:16">
      <c r="O8373" s="236"/>
      <c r="P8373" s="311"/>
    </row>
    <row r="8374" spans="15:16">
      <c r="O8374" s="236"/>
      <c r="P8374" s="311"/>
    </row>
    <row r="8375" spans="15:16">
      <c r="O8375" s="236"/>
      <c r="P8375" s="311"/>
    </row>
    <row r="8376" spans="15:16">
      <c r="O8376" s="236"/>
      <c r="P8376" s="311"/>
    </row>
    <row r="8377" spans="15:16">
      <c r="O8377" s="236"/>
      <c r="P8377" s="311"/>
    </row>
    <row r="8378" spans="15:16">
      <c r="O8378" s="236"/>
      <c r="P8378" s="311"/>
    </row>
    <row r="8379" spans="15:16">
      <c r="O8379" s="236"/>
      <c r="P8379" s="311"/>
    </row>
    <row r="8380" spans="15:16">
      <c r="O8380" s="236"/>
      <c r="P8380" s="311"/>
    </row>
    <row r="8381" spans="15:16">
      <c r="O8381" s="236"/>
      <c r="P8381" s="311"/>
    </row>
    <row r="8382" spans="15:16">
      <c r="O8382" s="236"/>
      <c r="P8382" s="311"/>
    </row>
    <row r="8383" spans="15:16">
      <c r="O8383" s="236"/>
      <c r="P8383" s="311"/>
    </row>
    <row r="8384" spans="15:16">
      <c r="O8384" s="236"/>
      <c r="P8384" s="311"/>
    </row>
    <row r="8385" spans="15:16">
      <c r="O8385" s="236"/>
      <c r="P8385" s="311"/>
    </row>
    <row r="8386" spans="15:16">
      <c r="O8386" s="236"/>
      <c r="P8386" s="311"/>
    </row>
    <row r="8387" spans="15:16">
      <c r="O8387" s="236"/>
      <c r="P8387" s="311"/>
    </row>
    <row r="8388" spans="15:16">
      <c r="O8388" s="236"/>
      <c r="P8388" s="311"/>
    </row>
    <row r="8389" spans="15:16">
      <c r="O8389" s="236"/>
      <c r="P8389" s="311"/>
    </row>
    <row r="8390" spans="15:16">
      <c r="O8390" s="236"/>
      <c r="P8390" s="311"/>
    </row>
    <row r="8391" spans="15:16">
      <c r="O8391" s="236"/>
      <c r="P8391" s="311"/>
    </row>
    <row r="8392" spans="15:16">
      <c r="O8392" s="236"/>
      <c r="P8392" s="311"/>
    </row>
    <row r="8393" spans="15:16">
      <c r="O8393" s="236"/>
      <c r="P8393" s="311"/>
    </row>
    <row r="8394" spans="15:16">
      <c r="O8394" s="236"/>
      <c r="P8394" s="311"/>
    </row>
    <row r="8395" spans="15:16">
      <c r="O8395" s="236"/>
      <c r="P8395" s="311"/>
    </row>
    <row r="8396" spans="15:16">
      <c r="O8396" s="236"/>
      <c r="P8396" s="311"/>
    </row>
    <row r="8397" spans="15:16">
      <c r="O8397" s="236"/>
      <c r="P8397" s="311"/>
    </row>
    <row r="8398" spans="15:16">
      <c r="O8398" s="236"/>
      <c r="P8398" s="311"/>
    </row>
    <row r="8399" spans="15:16">
      <c r="O8399" s="236"/>
      <c r="P8399" s="311"/>
    </row>
    <row r="8400" spans="15:16">
      <c r="O8400" s="236"/>
      <c r="P8400" s="311"/>
    </row>
    <row r="8401" spans="15:16">
      <c r="O8401" s="236"/>
      <c r="P8401" s="311"/>
    </row>
    <row r="8402" spans="15:16">
      <c r="O8402" s="236"/>
      <c r="P8402" s="311"/>
    </row>
    <row r="8403" spans="15:16">
      <c r="O8403" s="236"/>
      <c r="P8403" s="311"/>
    </row>
    <row r="8404" spans="15:16">
      <c r="O8404" s="236"/>
      <c r="P8404" s="311"/>
    </row>
    <row r="8405" spans="15:16">
      <c r="O8405" s="236"/>
      <c r="P8405" s="311"/>
    </row>
    <row r="8406" spans="15:16">
      <c r="O8406" s="236"/>
      <c r="P8406" s="311"/>
    </row>
    <row r="8407" spans="15:16">
      <c r="O8407" s="236"/>
      <c r="P8407" s="311"/>
    </row>
    <row r="8408" spans="15:16">
      <c r="O8408" s="236"/>
      <c r="P8408" s="311"/>
    </row>
    <row r="8409" spans="15:16">
      <c r="O8409" s="236"/>
      <c r="P8409" s="311"/>
    </row>
    <row r="8410" spans="15:16">
      <c r="O8410" s="236"/>
      <c r="P8410" s="311"/>
    </row>
    <row r="8411" spans="15:16">
      <c r="O8411" s="236"/>
      <c r="P8411" s="311"/>
    </row>
    <row r="8412" spans="15:16">
      <c r="O8412" s="236"/>
      <c r="P8412" s="311"/>
    </row>
    <row r="8413" spans="15:16">
      <c r="O8413" s="236"/>
      <c r="P8413" s="311"/>
    </row>
    <row r="8414" spans="15:16">
      <c r="O8414" s="236"/>
      <c r="P8414" s="311"/>
    </row>
    <row r="8415" spans="15:16">
      <c r="O8415" s="236"/>
      <c r="P8415" s="311"/>
    </row>
    <row r="8416" spans="15:16">
      <c r="O8416" s="236"/>
      <c r="P8416" s="311"/>
    </row>
    <row r="8417" spans="15:16">
      <c r="O8417" s="236"/>
      <c r="P8417" s="311"/>
    </row>
    <row r="8418" spans="15:16">
      <c r="O8418" s="236"/>
      <c r="P8418" s="311"/>
    </row>
    <row r="8419" spans="15:16">
      <c r="O8419" s="236"/>
      <c r="P8419" s="311"/>
    </row>
    <row r="8420" spans="15:16">
      <c r="O8420" s="236"/>
      <c r="P8420" s="311"/>
    </row>
    <row r="8421" spans="15:16">
      <c r="O8421" s="236"/>
      <c r="P8421" s="311"/>
    </row>
    <row r="8422" spans="15:16">
      <c r="O8422" s="236"/>
      <c r="P8422" s="311"/>
    </row>
    <row r="8423" spans="15:16">
      <c r="O8423" s="236"/>
      <c r="P8423" s="311"/>
    </row>
    <row r="8424" spans="15:16">
      <c r="O8424" s="236"/>
      <c r="P8424" s="311"/>
    </row>
    <row r="8425" spans="15:16">
      <c r="O8425" s="236"/>
      <c r="P8425" s="311"/>
    </row>
    <row r="8426" spans="15:16">
      <c r="O8426" s="236"/>
      <c r="P8426" s="311"/>
    </row>
    <row r="8427" spans="15:16">
      <c r="O8427" s="236"/>
      <c r="P8427" s="311"/>
    </row>
    <row r="8428" spans="15:16">
      <c r="O8428" s="236"/>
      <c r="P8428" s="311"/>
    </row>
    <row r="8429" spans="15:16">
      <c r="O8429" s="236"/>
      <c r="P8429" s="311"/>
    </row>
    <row r="8430" spans="15:16">
      <c r="O8430" s="236"/>
      <c r="P8430" s="311"/>
    </row>
    <row r="8431" spans="15:16">
      <c r="O8431" s="236"/>
      <c r="P8431" s="311"/>
    </row>
    <row r="8432" spans="15:16">
      <c r="O8432" s="236"/>
      <c r="P8432" s="311"/>
    </row>
    <row r="8433" spans="15:16">
      <c r="O8433" s="236"/>
      <c r="P8433" s="311"/>
    </row>
    <row r="8434" spans="15:16">
      <c r="O8434" s="236"/>
      <c r="P8434" s="311"/>
    </row>
    <row r="8435" spans="15:16">
      <c r="O8435" s="236"/>
      <c r="P8435" s="311"/>
    </row>
    <row r="8436" spans="15:16">
      <c r="O8436" s="236"/>
      <c r="P8436" s="311"/>
    </row>
    <row r="8437" spans="15:16">
      <c r="O8437" s="236"/>
      <c r="P8437" s="311"/>
    </row>
    <row r="8438" spans="15:16">
      <c r="O8438" s="236"/>
      <c r="P8438" s="311"/>
    </row>
    <row r="8439" spans="15:16">
      <c r="O8439" s="236"/>
      <c r="P8439" s="311"/>
    </row>
    <row r="8440" spans="15:16">
      <c r="O8440" s="236"/>
      <c r="P8440" s="311"/>
    </row>
    <row r="8441" spans="15:16">
      <c r="O8441" s="236"/>
      <c r="P8441" s="311"/>
    </row>
    <row r="8442" spans="15:16">
      <c r="O8442" s="236"/>
      <c r="P8442" s="311"/>
    </row>
    <row r="8443" spans="15:16">
      <c r="O8443" s="236"/>
      <c r="P8443" s="311"/>
    </row>
    <row r="8444" spans="15:16">
      <c r="O8444" s="236"/>
      <c r="P8444" s="311"/>
    </row>
    <row r="8445" spans="15:16">
      <c r="O8445" s="236"/>
      <c r="P8445" s="311"/>
    </row>
    <row r="8446" spans="15:16">
      <c r="O8446" s="236"/>
      <c r="P8446" s="311"/>
    </row>
    <row r="8447" spans="15:16">
      <c r="O8447" s="236"/>
      <c r="P8447" s="311"/>
    </row>
    <row r="8448" spans="15:16">
      <c r="O8448" s="236"/>
      <c r="P8448" s="311"/>
    </row>
    <row r="8449" spans="15:16">
      <c r="O8449" s="236"/>
      <c r="P8449" s="311"/>
    </row>
    <row r="8450" spans="15:16">
      <c r="O8450" s="236"/>
      <c r="P8450" s="311"/>
    </row>
    <row r="8451" spans="15:16">
      <c r="O8451" s="236"/>
      <c r="P8451" s="311"/>
    </row>
    <row r="8452" spans="15:16">
      <c r="O8452" s="236"/>
      <c r="P8452" s="311"/>
    </row>
    <row r="8453" spans="15:16">
      <c r="O8453" s="236"/>
      <c r="P8453" s="311"/>
    </row>
    <row r="8454" spans="15:16">
      <c r="O8454" s="236"/>
      <c r="P8454" s="311"/>
    </row>
    <row r="8455" spans="15:16">
      <c r="O8455" s="236"/>
      <c r="P8455" s="311"/>
    </row>
    <row r="8456" spans="15:16">
      <c r="O8456" s="236"/>
      <c r="P8456" s="311"/>
    </row>
    <row r="8457" spans="15:16">
      <c r="O8457" s="236"/>
      <c r="P8457" s="311"/>
    </row>
    <row r="8458" spans="15:16">
      <c r="O8458" s="236"/>
      <c r="P8458" s="311"/>
    </row>
    <row r="8459" spans="15:16">
      <c r="O8459" s="236"/>
      <c r="P8459" s="311"/>
    </row>
    <row r="8460" spans="15:16">
      <c r="O8460" s="236"/>
      <c r="P8460" s="311"/>
    </row>
    <row r="8461" spans="15:16">
      <c r="O8461" s="236"/>
      <c r="P8461" s="311"/>
    </row>
    <row r="8462" spans="15:16">
      <c r="O8462" s="236"/>
      <c r="P8462" s="311"/>
    </row>
    <row r="8463" spans="15:16">
      <c r="O8463" s="236"/>
      <c r="P8463" s="311"/>
    </row>
    <row r="8464" spans="15:16">
      <c r="O8464" s="236"/>
      <c r="P8464" s="311"/>
    </row>
    <row r="8465" spans="15:16">
      <c r="O8465" s="236"/>
      <c r="P8465" s="311"/>
    </row>
    <row r="8466" spans="15:16">
      <c r="O8466" s="236"/>
      <c r="P8466" s="311"/>
    </row>
    <row r="8467" spans="15:16">
      <c r="O8467" s="236"/>
      <c r="P8467" s="311"/>
    </row>
    <row r="8468" spans="15:16">
      <c r="O8468" s="236"/>
      <c r="P8468" s="311"/>
    </row>
    <row r="8469" spans="15:16">
      <c r="O8469" s="236"/>
      <c r="P8469" s="311"/>
    </row>
    <row r="8470" spans="15:16">
      <c r="O8470" s="236"/>
      <c r="P8470" s="311"/>
    </row>
    <row r="8471" spans="15:16">
      <c r="O8471" s="236"/>
      <c r="P8471" s="311"/>
    </row>
    <row r="8472" spans="15:16">
      <c r="O8472" s="236"/>
      <c r="P8472" s="311"/>
    </row>
    <row r="8473" spans="15:16">
      <c r="O8473" s="236"/>
      <c r="P8473" s="311"/>
    </row>
    <row r="8474" spans="15:16">
      <c r="O8474" s="236"/>
      <c r="P8474" s="311"/>
    </row>
    <row r="8475" spans="15:16">
      <c r="O8475" s="236"/>
      <c r="P8475" s="311"/>
    </row>
    <row r="8476" spans="15:16">
      <c r="O8476" s="236"/>
      <c r="P8476" s="311"/>
    </row>
    <row r="8477" spans="15:16">
      <c r="O8477" s="236"/>
      <c r="P8477" s="311"/>
    </row>
    <row r="8478" spans="15:16">
      <c r="O8478" s="236"/>
      <c r="P8478" s="311"/>
    </row>
    <row r="8479" spans="15:16">
      <c r="O8479" s="236"/>
      <c r="P8479" s="311"/>
    </row>
    <row r="8480" spans="15:16">
      <c r="O8480" s="236"/>
      <c r="P8480" s="311"/>
    </row>
    <row r="8481" spans="15:16">
      <c r="O8481" s="236"/>
      <c r="P8481" s="311"/>
    </row>
    <row r="8482" spans="15:16">
      <c r="O8482" s="236"/>
      <c r="P8482" s="311"/>
    </row>
    <row r="8483" spans="15:16">
      <c r="O8483" s="236"/>
      <c r="P8483" s="311"/>
    </row>
    <row r="8484" spans="15:16">
      <c r="O8484" s="236"/>
      <c r="P8484" s="311"/>
    </row>
    <row r="8485" spans="15:16">
      <c r="O8485" s="236"/>
      <c r="P8485" s="311"/>
    </row>
    <row r="8486" spans="15:16">
      <c r="O8486" s="236"/>
      <c r="P8486" s="311"/>
    </row>
    <row r="8487" spans="15:16">
      <c r="O8487" s="236"/>
      <c r="P8487" s="311"/>
    </row>
    <row r="8488" spans="15:16">
      <c r="O8488" s="236"/>
      <c r="P8488" s="311"/>
    </row>
    <row r="8489" spans="15:16">
      <c r="O8489" s="236"/>
      <c r="P8489" s="311"/>
    </row>
    <row r="8490" spans="15:16">
      <c r="O8490" s="236"/>
      <c r="P8490" s="311"/>
    </row>
    <row r="8491" spans="15:16">
      <c r="O8491" s="236"/>
      <c r="P8491" s="311"/>
    </row>
    <row r="8492" spans="15:16">
      <c r="O8492" s="236"/>
      <c r="P8492" s="311"/>
    </row>
    <row r="8493" spans="15:16">
      <c r="O8493" s="236"/>
      <c r="P8493" s="311"/>
    </row>
    <row r="8494" spans="15:16">
      <c r="O8494" s="236"/>
      <c r="P8494" s="311"/>
    </row>
    <row r="8495" spans="15:16">
      <c r="O8495" s="236"/>
      <c r="P8495" s="311"/>
    </row>
    <row r="8496" spans="15:16">
      <c r="O8496" s="236"/>
      <c r="P8496" s="311"/>
    </row>
    <row r="8497" spans="15:16">
      <c r="O8497" s="236"/>
      <c r="P8497" s="311"/>
    </row>
    <row r="8498" spans="15:16">
      <c r="O8498" s="236"/>
      <c r="P8498" s="311"/>
    </row>
    <row r="8499" spans="15:16">
      <c r="O8499" s="236"/>
      <c r="P8499" s="311"/>
    </row>
    <row r="8500" spans="15:16">
      <c r="O8500" s="236"/>
      <c r="P8500" s="311"/>
    </row>
    <row r="8501" spans="15:16">
      <c r="O8501" s="236"/>
      <c r="P8501" s="311"/>
    </row>
    <row r="8502" spans="15:16">
      <c r="O8502" s="236"/>
      <c r="P8502" s="311"/>
    </row>
    <row r="8503" spans="15:16">
      <c r="O8503" s="236"/>
      <c r="P8503" s="311"/>
    </row>
    <row r="8504" spans="15:16">
      <c r="O8504" s="236"/>
      <c r="P8504" s="311"/>
    </row>
    <row r="8505" spans="15:16">
      <c r="O8505" s="236"/>
      <c r="P8505" s="311"/>
    </row>
    <row r="8506" spans="15:16">
      <c r="O8506" s="236"/>
      <c r="P8506" s="311"/>
    </row>
    <row r="8507" spans="15:16">
      <c r="O8507" s="236"/>
      <c r="P8507" s="311"/>
    </row>
    <row r="8508" spans="15:16">
      <c r="O8508" s="236"/>
      <c r="P8508" s="311"/>
    </row>
    <row r="8509" spans="15:16">
      <c r="O8509" s="236"/>
      <c r="P8509" s="311"/>
    </row>
    <row r="8510" spans="15:16">
      <c r="O8510" s="236"/>
      <c r="P8510" s="311"/>
    </row>
    <row r="8511" spans="15:16">
      <c r="O8511" s="236"/>
      <c r="P8511" s="311"/>
    </row>
    <row r="8512" spans="15:16">
      <c r="O8512" s="236"/>
      <c r="P8512" s="311"/>
    </row>
    <row r="8513" spans="15:16">
      <c r="O8513" s="236"/>
      <c r="P8513" s="311"/>
    </row>
    <row r="8514" spans="15:16">
      <c r="O8514" s="236"/>
      <c r="P8514" s="311"/>
    </row>
    <row r="8515" spans="15:16">
      <c r="O8515" s="236"/>
      <c r="P8515" s="311"/>
    </row>
    <row r="8516" spans="15:16">
      <c r="O8516" s="236"/>
      <c r="P8516" s="311"/>
    </row>
    <row r="8517" spans="15:16">
      <c r="O8517" s="236"/>
      <c r="P8517" s="311"/>
    </row>
    <row r="8518" spans="15:16">
      <c r="O8518" s="236"/>
      <c r="P8518" s="311"/>
    </row>
    <row r="8519" spans="15:16">
      <c r="O8519" s="236"/>
      <c r="P8519" s="311"/>
    </row>
    <row r="8520" spans="15:16">
      <c r="O8520" s="236"/>
      <c r="P8520" s="311"/>
    </row>
    <row r="8521" spans="15:16">
      <c r="O8521" s="236"/>
      <c r="P8521" s="311"/>
    </row>
    <row r="8522" spans="15:16">
      <c r="O8522" s="236"/>
      <c r="P8522" s="311"/>
    </row>
    <row r="8523" spans="15:16">
      <c r="O8523" s="236"/>
      <c r="P8523" s="311"/>
    </row>
    <row r="8524" spans="15:16">
      <c r="O8524" s="236"/>
      <c r="P8524" s="311"/>
    </row>
    <row r="8525" spans="15:16">
      <c r="O8525" s="236"/>
      <c r="P8525" s="311"/>
    </row>
    <row r="8526" spans="15:16">
      <c r="O8526" s="236"/>
      <c r="P8526" s="311"/>
    </row>
    <row r="8527" spans="15:16">
      <c r="O8527" s="236"/>
      <c r="P8527" s="311"/>
    </row>
    <row r="8528" spans="15:16">
      <c r="O8528" s="236"/>
      <c r="P8528" s="311"/>
    </row>
    <row r="8529" spans="15:16">
      <c r="O8529" s="236"/>
      <c r="P8529" s="311"/>
    </row>
    <row r="8530" spans="15:16">
      <c r="O8530" s="236"/>
      <c r="P8530" s="311"/>
    </row>
    <row r="8531" spans="15:16">
      <c r="O8531" s="236"/>
      <c r="P8531" s="311"/>
    </row>
    <row r="8532" spans="15:16">
      <c r="O8532" s="236"/>
      <c r="P8532" s="311"/>
    </row>
    <row r="8533" spans="15:16">
      <c r="O8533" s="236"/>
      <c r="P8533" s="311"/>
    </row>
    <row r="8534" spans="15:16">
      <c r="O8534" s="236"/>
      <c r="P8534" s="311"/>
    </row>
    <row r="8535" spans="15:16">
      <c r="O8535" s="236"/>
      <c r="P8535" s="311"/>
    </row>
    <row r="8536" spans="15:16">
      <c r="O8536" s="236"/>
      <c r="P8536" s="311"/>
    </row>
    <row r="8537" spans="15:16">
      <c r="O8537" s="236"/>
      <c r="P8537" s="311"/>
    </row>
    <row r="8538" spans="15:16">
      <c r="O8538" s="236"/>
      <c r="P8538" s="311"/>
    </row>
    <row r="8539" spans="15:16">
      <c r="O8539" s="236"/>
      <c r="P8539" s="311"/>
    </row>
    <row r="8540" spans="15:16">
      <c r="O8540" s="236"/>
      <c r="P8540" s="311"/>
    </row>
    <row r="8541" spans="15:16">
      <c r="O8541" s="236"/>
      <c r="P8541" s="311"/>
    </row>
    <row r="8542" spans="15:16">
      <c r="O8542" s="236"/>
      <c r="P8542" s="311"/>
    </row>
    <row r="8543" spans="15:16">
      <c r="O8543" s="236"/>
      <c r="P8543" s="311"/>
    </row>
    <row r="8544" spans="15:16">
      <c r="O8544" s="236"/>
      <c r="P8544" s="311"/>
    </row>
    <row r="8545" spans="15:16">
      <c r="O8545" s="236"/>
      <c r="P8545" s="311"/>
    </row>
    <row r="8546" spans="15:16">
      <c r="O8546" s="236"/>
      <c r="P8546" s="311"/>
    </row>
    <row r="8547" spans="15:16">
      <c r="O8547" s="236"/>
      <c r="P8547" s="311"/>
    </row>
    <row r="8548" spans="15:16">
      <c r="O8548" s="236"/>
      <c r="P8548" s="311"/>
    </row>
    <row r="8549" spans="15:16">
      <c r="O8549" s="236"/>
      <c r="P8549" s="311"/>
    </row>
    <row r="8550" spans="15:16">
      <c r="O8550" s="236"/>
      <c r="P8550" s="311"/>
    </row>
    <row r="8551" spans="15:16">
      <c r="O8551" s="236"/>
      <c r="P8551" s="311"/>
    </row>
    <row r="8552" spans="15:16">
      <c r="O8552" s="236"/>
      <c r="P8552" s="311"/>
    </row>
    <row r="8553" spans="15:16">
      <c r="O8553" s="236"/>
      <c r="P8553" s="311"/>
    </row>
    <row r="8554" spans="15:16">
      <c r="O8554" s="236"/>
      <c r="P8554" s="311"/>
    </row>
    <row r="8555" spans="15:16">
      <c r="O8555" s="236"/>
      <c r="P8555" s="311"/>
    </row>
    <row r="8556" spans="15:16">
      <c r="O8556" s="236"/>
      <c r="P8556" s="311"/>
    </row>
    <row r="8557" spans="15:16">
      <c r="O8557" s="236"/>
      <c r="P8557" s="311"/>
    </row>
    <row r="8558" spans="15:16">
      <c r="O8558" s="236"/>
      <c r="P8558" s="311"/>
    </row>
    <row r="8559" spans="15:16">
      <c r="O8559" s="236"/>
      <c r="P8559" s="311"/>
    </row>
    <row r="8560" spans="15:16">
      <c r="O8560" s="236"/>
      <c r="P8560" s="311"/>
    </row>
    <row r="8561" spans="15:16">
      <c r="O8561" s="236"/>
      <c r="P8561" s="311"/>
    </row>
    <row r="8562" spans="15:16">
      <c r="O8562" s="236"/>
      <c r="P8562" s="311"/>
    </row>
    <row r="8563" spans="15:16">
      <c r="O8563" s="236"/>
      <c r="P8563" s="311"/>
    </row>
    <row r="8564" spans="15:16">
      <c r="O8564" s="236"/>
      <c r="P8564" s="311"/>
    </row>
    <row r="8565" spans="15:16">
      <c r="O8565" s="236"/>
      <c r="P8565" s="311"/>
    </row>
    <row r="8566" spans="15:16">
      <c r="O8566" s="236"/>
      <c r="P8566" s="311"/>
    </row>
    <row r="8567" spans="15:16">
      <c r="O8567" s="236"/>
      <c r="P8567" s="311"/>
    </row>
    <row r="8568" spans="15:16">
      <c r="O8568" s="236"/>
      <c r="P8568" s="311"/>
    </row>
    <row r="8569" spans="15:16">
      <c r="O8569" s="236"/>
      <c r="P8569" s="311"/>
    </row>
    <row r="8570" spans="15:16">
      <c r="O8570" s="236"/>
      <c r="P8570" s="311"/>
    </row>
    <row r="8571" spans="15:16">
      <c r="O8571" s="236"/>
      <c r="P8571" s="311"/>
    </row>
    <row r="8572" spans="15:16">
      <c r="O8572" s="236"/>
      <c r="P8572" s="311"/>
    </row>
    <row r="8573" spans="15:16">
      <c r="O8573" s="236"/>
      <c r="P8573" s="311"/>
    </row>
    <row r="8574" spans="15:16">
      <c r="O8574" s="236"/>
      <c r="P8574" s="311"/>
    </row>
    <row r="8575" spans="15:16">
      <c r="O8575" s="236"/>
      <c r="P8575" s="311"/>
    </row>
    <row r="8576" spans="15:16">
      <c r="O8576" s="236"/>
      <c r="P8576" s="311"/>
    </row>
    <row r="8577" spans="15:16">
      <c r="O8577" s="236"/>
      <c r="P8577" s="311"/>
    </row>
    <row r="8578" spans="15:16">
      <c r="O8578" s="236"/>
      <c r="P8578" s="311"/>
    </row>
    <row r="8579" spans="15:16">
      <c r="O8579" s="236"/>
      <c r="P8579" s="311"/>
    </row>
    <row r="8580" spans="15:16">
      <c r="O8580" s="236"/>
      <c r="P8580" s="311"/>
    </row>
    <row r="8581" spans="15:16">
      <c r="O8581" s="236"/>
      <c r="P8581" s="311"/>
    </row>
    <row r="8582" spans="15:16">
      <c r="O8582" s="236"/>
      <c r="P8582" s="311"/>
    </row>
    <row r="8583" spans="15:16">
      <c r="O8583" s="236"/>
      <c r="P8583" s="311"/>
    </row>
    <row r="8584" spans="15:16">
      <c r="O8584" s="236"/>
      <c r="P8584" s="311"/>
    </row>
    <row r="8585" spans="15:16">
      <c r="O8585" s="236"/>
      <c r="P8585" s="311"/>
    </row>
    <row r="8586" spans="15:16">
      <c r="O8586" s="236"/>
      <c r="P8586" s="311"/>
    </row>
    <row r="8587" spans="15:16">
      <c r="O8587" s="236"/>
      <c r="P8587" s="311"/>
    </row>
    <row r="8588" spans="15:16">
      <c r="O8588" s="236"/>
      <c r="P8588" s="311"/>
    </row>
    <row r="8589" spans="15:16">
      <c r="O8589" s="236"/>
      <c r="P8589" s="311"/>
    </row>
    <row r="8590" spans="15:16">
      <c r="O8590" s="236"/>
      <c r="P8590" s="311"/>
    </row>
    <row r="8591" spans="15:16">
      <c r="O8591" s="236"/>
      <c r="P8591" s="311"/>
    </row>
    <row r="8592" spans="15:16">
      <c r="O8592" s="236"/>
      <c r="P8592" s="311"/>
    </row>
    <row r="8593" spans="15:16">
      <c r="O8593" s="236"/>
      <c r="P8593" s="311"/>
    </row>
    <row r="8594" spans="15:16">
      <c r="O8594" s="236"/>
      <c r="P8594" s="311"/>
    </row>
    <row r="8595" spans="15:16">
      <c r="O8595" s="236"/>
      <c r="P8595" s="311"/>
    </row>
    <row r="8596" spans="15:16">
      <c r="O8596" s="236"/>
      <c r="P8596" s="311"/>
    </row>
    <row r="8597" spans="15:16">
      <c r="O8597" s="236"/>
      <c r="P8597" s="311"/>
    </row>
    <row r="8598" spans="15:16">
      <c r="O8598" s="236"/>
      <c r="P8598" s="311"/>
    </row>
    <row r="8599" spans="15:16">
      <c r="O8599" s="236"/>
      <c r="P8599" s="311"/>
    </row>
    <row r="8600" spans="15:16">
      <c r="O8600" s="236"/>
      <c r="P8600" s="311"/>
    </row>
    <row r="8601" spans="15:16">
      <c r="O8601" s="236"/>
      <c r="P8601" s="311"/>
    </row>
    <row r="8602" spans="15:16">
      <c r="O8602" s="236"/>
      <c r="P8602" s="311"/>
    </row>
    <row r="8603" spans="15:16">
      <c r="O8603" s="236"/>
      <c r="P8603" s="311"/>
    </row>
    <row r="8604" spans="15:16">
      <c r="O8604" s="236"/>
      <c r="P8604" s="311"/>
    </row>
    <row r="8605" spans="15:16">
      <c r="O8605" s="236"/>
      <c r="P8605" s="311"/>
    </row>
    <row r="8606" spans="15:16">
      <c r="O8606" s="236"/>
      <c r="P8606" s="311"/>
    </row>
    <row r="8607" spans="15:16">
      <c r="O8607" s="236"/>
      <c r="P8607" s="311"/>
    </row>
    <row r="8608" spans="15:16">
      <c r="O8608" s="236"/>
      <c r="P8608" s="311"/>
    </row>
    <row r="8609" spans="15:16">
      <c r="O8609" s="236"/>
      <c r="P8609" s="311"/>
    </row>
    <row r="8610" spans="15:16">
      <c r="O8610" s="236"/>
      <c r="P8610" s="311"/>
    </row>
    <row r="8611" spans="15:16">
      <c r="O8611" s="236"/>
      <c r="P8611" s="311"/>
    </row>
    <row r="8612" spans="15:16">
      <c r="O8612" s="236"/>
      <c r="P8612" s="311"/>
    </row>
    <row r="8613" spans="15:16">
      <c r="O8613" s="236"/>
      <c r="P8613" s="311"/>
    </row>
    <row r="8614" spans="15:16">
      <c r="O8614" s="236"/>
      <c r="P8614" s="311"/>
    </row>
    <row r="8615" spans="15:16">
      <c r="O8615" s="236"/>
      <c r="P8615" s="311"/>
    </row>
    <row r="8616" spans="15:16">
      <c r="O8616" s="236"/>
      <c r="P8616" s="311"/>
    </row>
    <row r="8617" spans="15:16">
      <c r="O8617" s="236"/>
      <c r="P8617" s="311"/>
    </row>
    <row r="8618" spans="15:16">
      <c r="O8618" s="236"/>
      <c r="P8618" s="311"/>
    </row>
    <row r="8619" spans="15:16">
      <c r="O8619" s="236"/>
      <c r="P8619" s="311"/>
    </row>
    <row r="8620" spans="15:16">
      <c r="O8620" s="236"/>
      <c r="P8620" s="311"/>
    </row>
    <row r="8621" spans="15:16">
      <c r="O8621" s="236"/>
      <c r="P8621" s="311"/>
    </row>
    <row r="8622" spans="15:16">
      <c r="O8622" s="236"/>
      <c r="P8622" s="311"/>
    </row>
    <row r="8623" spans="15:16">
      <c r="O8623" s="236"/>
      <c r="P8623" s="311"/>
    </row>
    <row r="8624" spans="15:16">
      <c r="O8624" s="236"/>
      <c r="P8624" s="311"/>
    </row>
    <row r="8625" spans="15:16">
      <c r="O8625" s="236"/>
      <c r="P8625" s="311"/>
    </row>
    <row r="8626" spans="15:16">
      <c r="O8626" s="236"/>
      <c r="P8626" s="311"/>
    </row>
    <row r="8627" spans="15:16">
      <c r="O8627" s="236"/>
      <c r="P8627" s="311"/>
    </row>
    <row r="8628" spans="15:16">
      <c r="O8628" s="236"/>
      <c r="P8628" s="311"/>
    </row>
    <row r="8629" spans="15:16">
      <c r="O8629" s="236"/>
      <c r="P8629" s="311"/>
    </row>
    <row r="8630" spans="15:16">
      <c r="O8630" s="236"/>
      <c r="P8630" s="311"/>
    </row>
    <row r="8631" spans="15:16">
      <c r="O8631" s="236"/>
      <c r="P8631" s="311"/>
    </row>
    <row r="8632" spans="15:16">
      <c r="O8632" s="236"/>
      <c r="P8632" s="311"/>
    </row>
    <row r="8633" spans="15:16">
      <c r="O8633" s="236"/>
      <c r="P8633" s="311"/>
    </row>
    <row r="8634" spans="15:16">
      <c r="O8634" s="236"/>
      <c r="P8634" s="311"/>
    </row>
    <row r="8635" spans="15:16">
      <c r="O8635" s="236"/>
      <c r="P8635" s="311"/>
    </row>
    <row r="8636" spans="15:16">
      <c r="O8636" s="236"/>
      <c r="P8636" s="311"/>
    </row>
    <row r="8637" spans="15:16">
      <c r="O8637" s="236"/>
      <c r="P8637" s="311"/>
    </row>
    <row r="8638" spans="15:16">
      <c r="O8638" s="236"/>
      <c r="P8638" s="311"/>
    </row>
    <row r="8639" spans="15:16">
      <c r="O8639" s="236"/>
      <c r="P8639" s="311"/>
    </row>
    <row r="8640" spans="15:16">
      <c r="O8640" s="236"/>
      <c r="P8640" s="311"/>
    </row>
    <row r="8641" spans="15:16">
      <c r="O8641" s="236"/>
      <c r="P8641" s="311"/>
    </row>
    <row r="8642" spans="15:16">
      <c r="O8642" s="236"/>
      <c r="P8642" s="311"/>
    </row>
    <row r="8643" spans="15:16">
      <c r="O8643" s="236"/>
      <c r="P8643" s="311"/>
    </row>
    <row r="8644" spans="15:16">
      <c r="O8644" s="236"/>
      <c r="P8644" s="311"/>
    </row>
    <row r="8645" spans="15:16">
      <c r="O8645" s="236"/>
      <c r="P8645" s="311"/>
    </row>
    <row r="8646" spans="15:16">
      <c r="O8646" s="236"/>
      <c r="P8646" s="311"/>
    </row>
    <row r="8647" spans="15:16">
      <c r="O8647" s="236"/>
      <c r="P8647" s="311"/>
    </row>
    <row r="8648" spans="15:16">
      <c r="O8648" s="236"/>
      <c r="P8648" s="311"/>
    </row>
    <row r="8649" spans="15:16">
      <c r="O8649" s="236"/>
      <c r="P8649" s="311"/>
    </row>
    <row r="8650" spans="15:16">
      <c r="O8650" s="236"/>
      <c r="P8650" s="311"/>
    </row>
    <row r="8651" spans="15:16">
      <c r="O8651" s="236"/>
      <c r="P8651" s="311"/>
    </row>
    <row r="8652" spans="15:16">
      <c r="O8652" s="236"/>
      <c r="P8652" s="311"/>
    </row>
    <row r="8653" spans="15:16">
      <c r="O8653" s="236"/>
      <c r="P8653" s="311"/>
    </row>
    <row r="8654" spans="15:16">
      <c r="O8654" s="236"/>
      <c r="P8654" s="311"/>
    </row>
    <row r="8655" spans="15:16">
      <c r="O8655" s="236"/>
      <c r="P8655" s="311"/>
    </row>
    <row r="8656" spans="15:16">
      <c r="O8656" s="236"/>
      <c r="P8656" s="311"/>
    </row>
    <row r="8657" spans="15:16">
      <c r="O8657" s="236"/>
      <c r="P8657" s="311"/>
    </row>
    <row r="8658" spans="15:16">
      <c r="O8658" s="236"/>
      <c r="P8658" s="311"/>
    </row>
    <row r="8659" spans="15:16">
      <c r="O8659" s="236"/>
      <c r="P8659" s="311"/>
    </row>
    <row r="8660" spans="15:16">
      <c r="O8660" s="236"/>
      <c r="P8660" s="311"/>
    </row>
    <row r="8661" spans="15:16">
      <c r="O8661" s="236"/>
      <c r="P8661" s="311"/>
    </row>
    <row r="8662" spans="15:16">
      <c r="O8662" s="236"/>
      <c r="P8662" s="311"/>
    </row>
    <row r="8663" spans="15:16">
      <c r="O8663" s="236"/>
      <c r="P8663" s="311"/>
    </row>
    <row r="8664" spans="15:16">
      <c r="O8664" s="236"/>
      <c r="P8664" s="311"/>
    </row>
    <row r="8665" spans="15:16">
      <c r="O8665" s="236"/>
      <c r="P8665" s="311"/>
    </row>
    <row r="8666" spans="15:16">
      <c r="O8666" s="236"/>
      <c r="P8666" s="311"/>
    </row>
    <row r="8667" spans="15:16">
      <c r="O8667" s="236"/>
      <c r="P8667" s="311"/>
    </row>
    <row r="8668" spans="15:16">
      <c r="O8668" s="236"/>
      <c r="P8668" s="311"/>
    </row>
    <row r="8669" spans="15:16">
      <c r="O8669" s="236"/>
      <c r="P8669" s="311"/>
    </row>
    <row r="8670" spans="15:16">
      <c r="O8670" s="236"/>
      <c r="P8670" s="311"/>
    </row>
    <row r="8671" spans="15:16">
      <c r="O8671" s="236"/>
      <c r="P8671" s="311"/>
    </row>
    <row r="8672" spans="15:16">
      <c r="O8672" s="236"/>
      <c r="P8672" s="311"/>
    </row>
    <row r="8673" spans="15:16">
      <c r="O8673" s="236"/>
      <c r="P8673" s="311"/>
    </row>
    <row r="8674" spans="15:16">
      <c r="O8674" s="236"/>
      <c r="P8674" s="311"/>
    </row>
    <row r="8675" spans="15:16">
      <c r="O8675" s="236"/>
      <c r="P8675" s="311"/>
    </row>
    <row r="8676" spans="15:16">
      <c r="O8676" s="236"/>
      <c r="P8676" s="311"/>
    </row>
    <row r="8677" spans="15:16">
      <c r="O8677" s="236"/>
      <c r="P8677" s="311"/>
    </row>
    <row r="8678" spans="15:16">
      <c r="O8678" s="236"/>
      <c r="P8678" s="311"/>
    </row>
    <row r="8679" spans="15:16">
      <c r="O8679" s="236"/>
      <c r="P8679" s="311"/>
    </row>
    <row r="8680" spans="15:16">
      <c r="O8680" s="236"/>
      <c r="P8680" s="311"/>
    </row>
    <row r="8681" spans="15:16">
      <c r="O8681" s="236"/>
      <c r="P8681" s="311"/>
    </row>
    <row r="8682" spans="15:16">
      <c r="O8682" s="236"/>
      <c r="P8682" s="311"/>
    </row>
    <row r="8683" spans="15:16">
      <c r="O8683" s="236"/>
      <c r="P8683" s="311"/>
    </row>
    <row r="8684" spans="15:16">
      <c r="O8684" s="236"/>
      <c r="P8684" s="311"/>
    </row>
    <row r="8685" spans="15:16">
      <c r="O8685" s="236"/>
      <c r="P8685" s="311"/>
    </row>
    <row r="8686" spans="15:16">
      <c r="O8686" s="236"/>
      <c r="P8686" s="311"/>
    </row>
    <row r="8687" spans="15:16">
      <c r="O8687" s="236"/>
      <c r="P8687" s="311"/>
    </row>
    <row r="8688" spans="15:16">
      <c r="O8688" s="236"/>
      <c r="P8688" s="311"/>
    </row>
    <row r="8689" spans="15:16">
      <c r="O8689" s="236"/>
      <c r="P8689" s="311"/>
    </row>
    <row r="8690" spans="15:16">
      <c r="O8690" s="236"/>
      <c r="P8690" s="311"/>
    </row>
    <row r="8691" spans="15:16">
      <c r="O8691" s="236"/>
      <c r="P8691" s="311"/>
    </row>
    <row r="8692" spans="15:16">
      <c r="O8692" s="236"/>
      <c r="P8692" s="311"/>
    </row>
    <row r="8693" spans="15:16">
      <c r="O8693" s="236"/>
      <c r="P8693" s="311"/>
    </row>
    <row r="8694" spans="15:16">
      <c r="O8694" s="236"/>
      <c r="P8694" s="311"/>
    </row>
    <row r="8695" spans="15:16">
      <c r="O8695" s="236"/>
      <c r="P8695" s="311"/>
    </row>
    <row r="8696" spans="15:16">
      <c r="O8696" s="236"/>
      <c r="P8696" s="311"/>
    </row>
    <row r="8697" spans="15:16">
      <c r="O8697" s="236"/>
      <c r="P8697" s="311"/>
    </row>
    <row r="8698" spans="15:16">
      <c r="O8698" s="236"/>
      <c r="P8698" s="311"/>
    </row>
    <row r="8699" spans="15:16">
      <c r="O8699" s="236"/>
      <c r="P8699" s="311"/>
    </row>
    <row r="8700" spans="15:16">
      <c r="O8700" s="236"/>
      <c r="P8700" s="311"/>
    </row>
    <row r="8701" spans="15:16">
      <c r="O8701" s="236"/>
      <c r="P8701" s="311"/>
    </row>
    <row r="8702" spans="15:16">
      <c r="O8702" s="236"/>
      <c r="P8702" s="311"/>
    </row>
    <row r="8703" spans="15:16">
      <c r="O8703" s="236"/>
      <c r="P8703" s="311"/>
    </row>
    <row r="8704" spans="15:16">
      <c r="O8704" s="236"/>
      <c r="P8704" s="311"/>
    </row>
    <row r="8705" spans="15:16">
      <c r="O8705" s="236"/>
      <c r="P8705" s="311"/>
    </row>
    <row r="8706" spans="15:16">
      <c r="O8706" s="236"/>
      <c r="P8706" s="311"/>
    </row>
    <row r="8707" spans="15:16">
      <c r="O8707" s="236"/>
      <c r="P8707" s="311"/>
    </row>
    <row r="8708" spans="15:16">
      <c r="O8708" s="236"/>
      <c r="P8708" s="311"/>
    </row>
    <row r="8709" spans="15:16">
      <c r="O8709" s="236"/>
      <c r="P8709" s="311"/>
    </row>
    <row r="8710" spans="15:16">
      <c r="O8710" s="236"/>
      <c r="P8710" s="311"/>
    </row>
    <row r="8711" spans="15:16">
      <c r="O8711" s="236"/>
      <c r="P8711" s="311"/>
    </row>
    <row r="8712" spans="15:16">
      <c r="O8712" s="236"/>
      <c r="P8712" s="311"/>
    </row>
    <row r="8713" spans="15:16">
      <c r="O8713" s="236"/>
      <c r="P8713" s="311"/>
    </row>
    <row r="8714" spans="15:16">
      <c r="O8714" s="236"/>
      <c r="P8714" s="311"/>
    </row>
    <row r="8715" spans="15:16">
      <c r="O8715" s="236"/>
      <c r="P8715" s="311"/>
    </row>
    <row r="8716" spans="15:16">
      <c r="O8716" s="236"/>
      <c r="P8716" s="311"/>
    </row>
    <row r="8717" spans="15:16">
      <c r="O8717" s="236"/>
      <c r="P8717" s="311"/>
    </row>
    <row r="8718" spans="15:16">
      <c r="O8718" s="236"/>
      <c r="P8718" s="311"/>
    </row>
    <row r="8719" spans="15:16">
      <c r="O8719" s="236"/>
      <c r="P8719" s="311"/>
    </row>
    <row r="8720" spans="15:16">
      <c r="O8720" s="236"/>
      <c r="P8720" s="311"/>
    </row>
    <row r="8721" spans="15:16">
      <c r="O8721" s="236"/>
      <c r="P8721" s="311"/>
    </row>
    <row r="8722" spans="15:16">
      <c r="O8722" s="236"/>
      <c r="P8722" s="311"/>
    </row>
    <row r="8723" spans="15:16">
      <c r="O8723" s="236"/>
      <c r="P8723" s="311"/>
    </row>
    <row r="8724" spans="15:16">
      <c r="O8724" s="236"/>
      <c r="P8724" s="311"/>
    </row>
    <row r="8725" spans="15:16">
      <c r="O8725" s="236"/>
      <c r="P8725" s="311"/>
    </row>
    <row r="8726" spans="15:16">
      <c r="O8726" s="236"/>
      <c r="P8726" s="311"/>
    </row>
    <row r="8727" spans="15:16">
      <c r="O8727" s="236"/>
      <c r="P8727" s="311"/>
    </row>
    <row r="8728" spans="15:16">
      <c r="O8728" s="236"/>
      <c r="P8728" s="311"/>
    </row>
    <row r="8729" spans="15:16">
      <c r="O8729" s="236"/>
      <c r="P8729" s="311"/>
    </row>
    <row r="8730" spans="15:16">
      <c r="O8730" s="236"/>
      <c r="P8730" s="311"/>
    </row>
    <row r="8731" spans="15:16">
      <c r="O8731" s="236"/>
      <c r="P8731" s="311"/>
    </row>
    <row r="8732" spans="15:16">
      <c r="O8732" s="236"/>
      <c r="P8732" s="311"/>
    </row>
    <row r="8733" spans="15:16">
      <c r="O8733" s="236"/>
      <c r="P8733" s="311"/>
    </row>
    <row r="8734" spans="15:16">
      <c r="O8734" s="236"/>
      <c r="P8734" s="311"/>
    </row>
    <row r="8735" spans="15:16">
      <c r="O8735" s="236"/>
      <c r="P8735" s="311"/>
    </row>
    <row r="8736" spans="15:16">
      <c r="O8736" s="236"/>
      <c r="P8736" s="311"/>
    </row>
    <row r="8737" spans="15:16">
      <c r="O8737" s="236"/>
      <c r="P8737" s="311"/>
    </row>
    <row r="8738" spans="15:16">
      <c r="O8738" s="236"/>
      <c r="P8738" s="311"/>
    </row>
    <row r="8739" spans="15:16">
      <c r="O8739" s="236"/>
      <c r="P8739" s="311"/>
    </row>
    <row r="8740" spans="15:16">
      <c r="O8740" s="236"/>
      <c r="P8740" s="311"/>
    </row>
    <row r="8741" spans="15:16">
      <c r="O8741" s="236"/>
      <c r="P8741" s="311"/>
    </row>
    <row r="8742" spans="15:16">
      <c r="O8742" s="236"/>
      <c r="P8742" s="311"/>
    </row>
    <row r="8743" spans="15:16">
      <c r="O8743" s="236"/>
      <c r="P8743" s="311"/>
    </row>
    <row r="8744" spans="15:16">
      <c r="O8744" s="236"/>
      <c r="P8744" s="311"/>
    </row>
    <row r="8745" spans="15:16">
      <c r="O8745" s="236"/>
      <c r="P8745" s="311"/>
    </row>
    <row r="8746" spans="15:16">
      <c r="O8746" s="236"/>
      <c r="P8746" s="311"/>
    </row>
    <row r="8747" spans="15:16">
      <c r="O8747" s="236"/>
      <c r="P8747" s="311"/>
    </row>
    <row r="8748" spans="15:16">
      <c r="O8748" s="236"/>
      <c r="P8748" s="311"/>
    </row>
    <row r="8749" spans="15:16">
      <c r="O8749" s="236"/>
      <c r="P8749" s="311"/>
    </row>
    <row r="8750" spans="15:16">
      <c r="O8750" s="236"/>
      <c r="P8750" s="311"/>
    </row>
    <row r="8751" spans="15:16">
      <c r="O8751" s="236"/>
      <c r="P8751" s="311"/>
    </row>
    <row r="8752" spans="15:16">
      <c r="O8752" s="236"/>
      <c r="P8752" s="311"/>
    </row>
    <row r="8753" spans="15:16">
      <c r="O8753" s="236"/>
      <c r="P8753" s="311"/>
    </row>
    <row r="8754" spans="15:16">
      <c r="O8754" s="236"/>
      <c r="P8754" s="311"/>
    </row>
    <row r="8755" spans="15:16">
      <c r="O8755" s="236"/>
      <c r="P8755" s="311"/>
    </row>
    <row r="8756" spans="15:16">
      <c r="O8756" s="236"/>
      <c r="P8756" s="311"/>
    </row>
    <row r="8757" spans="15:16">
      <c r="O8757" s="236"/>
      <c r="P8757" s="311"/>
    </row>
    <row r="8758" spans="15:16">
      <c r="O8758" s="236"/>
      <c r="P8758" s="311"/>
    </row>
    <row r="8759" spans="15:16">
      <c r="O8759" s="236"/>
      <c r="P8759" s="311"/>
    </row>
    <row r="8760" spans="15:16">
      <c r="O8760" s="236"/>
      <c r="P8760" s="311"/>
    </row>
    <row r="8761" spans="15:16">
      <c r="O8761" s="236"/>
      <c r="P8761" s="311"/>
    </row>
    <row r="8762" spans="15:16">
      <c r="O8762" s="236"/>
      <c r="P8762" s="311"/>
    </row>
    <row r="8763" spans="15:16">
      <c r="O8763" s="236"/>
      <c r="P8763" s="311"/>
    </row>
    <row r="8764" spans="15:16">
      <c r="O8764" s="236"/>
      <c r="P8764" s="311"/>
    </row>
    <row r="8765" spans="15:16">
      <c r="O8765" s="236"/>
      <c r="P8765" s="311"/>
    </row>
    <row r="8766" spans="15:16">
      <c r="O8766" s="236"/>
      <c r="P8766" s="311"/>
    </row>
    <row r="8767" spans="15:16">
      <c r="O8767" s="236"/>
      <c r="P8767" s="311"/>
    </row>
    <row r="8768" spans="15:16">
      <c r="O8768" s="236"/>
      <c r="P8768" s="311"/>
    </row>
    <row r="8769" spans="15:16">
      <c r="O8769" s="236"/>
      <c r="P8769" s="311"/>
    </row>
    <row r="8770" spans="15:16">
      <c r="O8770" s="236"/>
      <c r="P8770" s="311"/>
    </row>
    <row r="8771" spans="15:16">
      <c r="O8771" s="236"/>
      <c r="P8771" s="311"/>
    </row>
    <row r="8772" spans="15:16">
      <c r="O8772" s="236"/>
      <c r="P8772" s="311"/>
    </row>
    <row r="8773" spans="15:16">
      <c r="O8773" s="236"/>
      <c r="P8773" s="311"/>
    </row>
    <row r="8774" spans="15:16">
      <c r="O8774" s="236"/>
      <c r="P8774" s="311"/>
    </row>
    <row r="8775" spans="15:16">
      <c r="O8775" s="236"/>
      <c r="P8775" s="311"/>
    </row>
    <row r="8776" spans="15:16">
      <c r="O8776" s="236"/>
      <c r="P8776" s="311"/>
    </row>
    <row r="8777" spans="15:16">
      <c r="O8777" s="236"/>
      <c r="P8777" s="311"/>
    </row>
    <row r="8778" spans="15:16">
      <c r="O8778" s="236"/>
      <c r="P8778" s="311"/>
    </row>
    <row r="8779" spans="15:16">
      <c r="O8779" s="236"/>
      <c r="P8779" s="311"/>
    </row>
    <row r="8780" spans="15:16">
      <c r="O8780" s="236"/>
      <c r="P8780" s="311"/>
    </row>
    <row r="8781" spans="15:16">
      <c r="O8781" s="236"/>
      <c r="P8781" s="311"/>
    </row>
    <row r="8782" spans="15:16">
      <c r="O8782" s="236"/>
      <c r="P8782" s="311"/>
    </row>
    <row r="8783" spans="15:16">
      <c r="O8783" s="236"/>
      <c r="P8783" s="311"/>
    </row>
    <row r="8784" spans="15:16">
      <c r="O8784" s="236"/>
      <c r="P8784" s="311"/>
    </row>
    <row r="8785" spans="15:16">
      <c r="O8785" s="236"/>
      <c r="P8785" s="311"/>
    </row>
    <row r="8786" spans="15:16">
      <c r="O8786" s="236"/>
      <c r="P8786" s="311"/>
    </row>
    <row r="8787" spans="15:16">
      <c r="O8787" s="236"/>
      <c r="P8787" s="311"/>
    </row>
    <row r="8788" spans="15:16">
      <c r="O8788" s="236"/>
      <c r="P8788" s="311"/>
    </row>
    <row r="8789" spans="15:16">
      <c r="O8789" s="236"/>
      <c r="P8789" s="311"/>
    </row>
    <row r="8790" spans="15:16">
      <c r="O8790" s="236"/>
      <c r="P8790" s="311"/>
    </row>
    <row r="8791" spans="15:16">
      <c r="O8791" s="236"/>
      <c r="P8791" s="311"/>
    </row>
    <row r="8792" spans="15:16">
      <c r="O8792" s="236"/>
      <c r="P8792" s="311"/>
    </row>
    <row r="8793" spans="15:16">
      <c r="O8793" s="236"/>
      <c r="P8793" s="311"/>
    </row>
    <row r="8794" spans="15:16">
      <c r="O8794" s="236"/>
      <c r="P8794" s="311"/>
    </row>
    <row r="8795" spans="15:16">
      <c r="O8795" s="236"/>
      <c r="P8795" s="311"/>
    </row>
    <row r="8796" spans="15:16">
      <c r="O8796" s="236"/>
      <c r="P8796" s="311"/>
    </row>
    <row r="8797" spans="15:16">
      <c r="O8797" s="236"/>
      <c r="P8797" s="311"/>
    </row>
    <row r="8798" spans="15:16">
      <c r="O8798" s="236"/>
      <c r="P8798" s="311"/>
    </row>
    <row r="8799" spans="15:16">
      <c r="O8799" s="236"/>
      <c r="P8799" s="311"/>
    </row>
    <row r="8800" spans="15:16">
      <c r="O8800" s="236"/>
      <c r="P8800" s="311"/>
    </row>
    <row r="8801" spans="15:16">
      <c r="O8801" s="236"/>
      <c r="P8801" s="311"/>
    </row>
    <row r="8802" spans="15:16">
      <c r="O8802" s="236"/>
      <c r="P8802" s="311"/>
    </row>
    <row r="8803" spans="15:16">
      <c r="O8803" s="236"/>
      <c r="P8803" s="311"/>
    </row>
    <row r="8804" spans="15:16">
      <c r="O8804" s="236"/>
      <c r="P8804" s="311"/>
    </row>
    <row r="8805" spans="15:16">
      <c r="O8805" s="236"/>
      <c r="P8805" s="311"/>
    </row>
    <row r="8806" spans="15:16">
      <c r="O8806" s="236"/>
      <c r="P8806" s="311"/>
    </row>
    <row r="8807" spans="15:16">
      <c r="O8807" s="236"/>
      <c r="P8807" s="311"/>
    </row>
    <row r="8808" spans="15:16">
      <c r="O8808" s="236"/>
      <c r="P8808" s="311"/>
    </row>
    <row r="8809" spans="15:16">
      <c r="O8809" s="236"/>
      <c r="P8809" s="311"/>
    </row>
    <row r="8810" spans="15:16">
      <c r="O8810" s="236"/>
      <c r="P8810" s="311"/>
    </row>
    <row r="8811" spans="15:16">
      <c r="O8811" s="236"/>
      <c r="P8811" s="311"/>
    </row>
    <row r="8812" spans="15:16">
      <c r="O8812" s="236"/>
      <c r="P8812" s="311"/>
    </row>
    <row r="8813" spans="15:16">
      <c r="O8813" s="236"/>
      <c r="P8813" s="311"/>
    </row>
    <row r="8814" spans="15:16">
      <c r="O8814" s="236"/>
      <c r="P8814" s="311"/>
    </row>
    <row r="8815" spans="15:16">
      <c r="O8815" s="236"/>
      <c r="P8815" s="311"/>
    </row>
    <row r="8816" spans="15:16">
      <c r="O8816" s="236"/>
      <c r="P8816" s="311"/>
    </row>
    <row r="8817" spans="15:16">
      <c r="O8817" s="236"/>
      <c r="P8817" s="311"/>
    </row>
    <row r="8818" spans="15:16">
      <c r="O8818" s="236"/>
      <c r="P8818" s="311"/>
    </row>
    <row r="8819" spans="15:16">
      <c r="O8819" s="236"/>
      <c r="P8819" s="311"/>
    </row>
    <row r="8820" spans="15:16">
      <c r="O8820" s="236"/>
      <c r="P8820" s="311"/>
    </row>
    <row r="8821" spans="15:16">
      <c r="O8821" s="236"/>
      <c r="P8821" s="311"/>
    </row>
    <row r="8822" spans="15:16">
      <c r="O8822" s="236"/>
      <c r="P8822" s="311"/>
    </row>
    <row r="8823" spans="15:16">
      <c r="O8823" s="236"/>
      <c r="P8823" s="311"/>
    </row>
    <row r="8824" spans="15:16">
      <c r="O8824" s="236"/>
      <c r="P8824" s="311"/>
    </row>
    <row r="8825" spans="15:16">
      <c r="O8825" s="236"/>
      <c r="P8825" s="311"/>
    </row>
    <row r="8826" spans="15:16">
      <c r="O8826" s="236"/>
      <c r="P8826" s="311"/>
    </row>
    <row r="8827" spans="15:16">
      <c r="O8827" s="236"/>
      <c r="P8827" s="311"/>
    </row>
    <row r="8828" spans="15:16">
      <c r="O8828" s="236"/>
      <c r="P8828" s="311"/>
    </row>
    <row r="8829" spans="15:16">
      <c r="O8829" s="236"/>
      <c r="P8829" s="311"/>
    </row>
    <row r="8830" spans="15:16">
      <c r="O8830" s="236"/>
      <c r="P8830" s="311"/>
    </row>
    <row r="8831" spans="15:16">
      <c r="O8831" s="236"/>
      <c r="P8831" s="311"/>
    </row>
    <row r="8832" spans="15:16">
      <c r="O8832" s="236"/>
      <c r="P8832" s="311"/>
    </row>
    <row r="8833" spans="15:16">
      <c r="O8833" s="236"/>
      <c r="P8833" s="311"/>
    </row>
    <row r="8834" spans="15:16">
      <c r="O8834" s="236"/>
      <c r="P8834" s="311"/>
    </row>
    <row r="8835" spans="15:16">
      <c r="O8835" s="236"/>
      <c r="P8835" s="311"/>
    </row>
    <row r="8836" spans="15:16">
      <c r="O8836" s="236"/>
      <c r="P8836" s="311"/>
    </row>
    <row r="8837" spans="15:16">
      <c r="O8837" s="236"/>
      <c r="P8837" s="311"/>
    </row>
    <row r="8838" spans="15:16">
      <c r="O8838" s="236"/>
      <c r="P8838" s="311"/>
    </row>
    <row r="8839" spans="15:16">
      <c r="O8839" s="236"/>
      <c r="P8839" s="311"/>
    </row>
    <row r="8840" spans="15:16">
      <c r="O8840" s="236"/>
      <c r="P8840" s="311"/>
    </row>
    <row r="8841" spans="15:16">
      <c r="O8841" s="236"/>
      <c r="P8841" s="311"/>
    </row>
    <row r="8842" spans="15:16">
      <c r="O8842" s="236"/>
      <c r="P8842" s="311"/>
    </row>
    <row r="8843" spans="15:16">
      <c r="O8843" s="236"/>
      <c r="P8843" s="311"/>
    </row>
    <row r="8844" spans="15:16">
      <c r="O8844" s="236"/>
      <c r="P8844" s="311"/>
    </row>
    <row r="8845" spans="15:16">
      <c r="O8845" s="236"/>
      <c r="P8845" s="311"/>
    </row>
    <row r="8846" spans="15:16">
      <c r="O8846" s="236"/>
      <c r="P8846" s="311"/>
    </row>
    <row r="8847" spans="15:16">
      <c r="O8847" s="236"/>
      <c r="P8847" s="311"/>
    </row>
    <row r="8848" spans="15:16">
      <c r="O8848" s="236"/>
      <c r="P8848" s="311"/>
    </row>
    <row r="8849" spans="15:16">
      <c r="O8849" s="236"/>
      <c r="P8849" s="311"/>
    </row>
    <row r="8850" spans="15:16">
      <c r="O8850" s="236"/>
      <c r="P8850" s="311"/>
    </row>
    <row r="8851" spans="15:16">
      <c r="O8851" s="236"/>
      <c r="P8851" s="311"/>
    </row>
    <row r="8852" spans="15:16">
      <c r="O8852" s="236"/>
      <c r="P8852" s="311"/>
    </row>
    <row r="8853" spans="15:16">
      <c r="O8853" s="236"/>
      <c r="P8853" s="311"/>
    </row>
    <row r="8854" spans="15:16">
      <c r="O8854" s="236"/>
      <c r="P8854" s="311"/>
    </row>
    <row r="8855" spans="15:16">
      <c r="O8855" s="236"/>
      <c r="P8855" s="311"/>
    </row>
    <row r="8856" spans="15:16">
      <c r="O8856" s="236"/>
      <c r="P8856" s="311"/>
    </row>
    <row r="8857" spans="15:16">
      <c r="O8857" s="236"/>
      <c r="P8857" s="311"/>
    </row>
    <row r="8858" spans="15:16">
      <c r="O8858" s="236"/>
      <c r="P8858" s="311"/>
    </row>
    <row r="8859" spans="15:16">
      <c r="O8859" s="236"/>
      <c r="P8859" s="311"/>
    </row>
    <row r="8860" spans="15:16">
      <c r="O8860" s="236"/>
      <c r="P8860" s="311"/>
    </row>
    <row r="8861" spans="15:16">
      <c r="O8861" s="236"/>
      <c r="P8861" s="311"/>
    </row>
    <row r="8862" spans="15:16">
      <c r="O8862" s="236"/>
      <c r="P8862" s="311"/>
    </row>
    <row r="8863" spans="15:16">
      <c r="O8863" s="236"/>
      <c r="P8863" s="311"/>
    </row>
    <row r="8864" spans="15:16">
      <c r="O8864" s="236"/>
      <c r="P8864" s="311"/>
    </row>
    <row r="8865" spans="15:16">
      <c r="O8865" s="236"/>
      <c r="P8865" s="311"/>
    </row>
    <row r="8866" spans="15:16">
      <c r="O8866" s="236"/>
      <c r="P8866" s="311"/>
    </row>
    <row r="8867" spans="15:16">
      <c r="O8867" s="236"/>
      <c r="P8867" s="311"/>
    </row>
    <row r="8868" spans="15:16">
      <c r="O8868" s="236"/>
      <c r="P8868" s="311"/>
    </row>
    <row r="8869" spans="15:16">
      <c r="O8869" s="236"/>
      <c r="P8869" s="311"/>
    </row>
    <row r="8870" spans="15:16">
      <c r="O8870" s="236"/>
      <c r="P8870" s="311"/>
    </row>
    <row r="8871" spans="15:16">
      <c r="O8871" s="236"/>
      <c r="P8871" s="311"/>
    </row>
    <row r="8872" spans="15:16">
      <c r="O8872" s="236"/>
      <c r="P8872" s="311"/>
    </row>
    <row r="8873" spans="15:16">
      <c r="O8873" s="236"/>
      <c r="P8873" s="311"/>
    </row>
    <row r="8874" spans="15:16">
      <c r="O8874" s="236"/>
      <c r="P8874" s="311"/>
    </row>
    <row r="8875" spans="15:16">
      <c r="O8875" s="236"/>
      <c r="P8875" s="311"/>
    </row>
    <row r="8876" spans="15:16">
      <c r="O8876" s="236"/>
      <c r="P8876" s="311"/>
    </row>
    <row r="8877" spans="15:16">
      <c r="O8877" s="236"/>
      <c r="P8877" s="311"/>
    </row>
    <row r="8878" spans="15:16">
      <c r="O8878" s="236"/>
      <c r="P8878" s="311"/>
    </row>
    <row r="8879" spans="15:16">
      <c r="O8879" s="236"/>
      <c r="P8879" s="311"/>
    </row>
    <row r="8880" spans="15:16">
      <c r="O8880" s="236"/>
      <c r="P8880" s="311"/>
    </row>
    <row r="8881" spans="15:16">
      <c r="O8881" s="236"/>
      <c r="P8881" s="311"/>
    </row>
    <row r="8882" spans="15:16">
      <c r="O8882" s="236"/>
      <c r="P8882" s="311"/>
    </row>
    <row r="8883" spans="15:16">
      <c r="O8883" s="236"/>
      <c r="P8883" s="311"/>
    </row>
    <row r="8884" spans="15:16">
      <c r="O8884" s="236"/>
      <c r="P8884" s="311"/>
    </row>
    <row r="8885" spans="15:16">
      <c r="O8885" s="236"/>
      <c r="P8885" s="311"/>
    </row>
    <row r="8886" spans="15:16">
      <c r="O8886" s="236"/>
      <c r="P8886" s="311"/>
    </row>
    <row r="8887" spans="15:16">
      <c r="O8887" s="236"/>
      <c r="P8887" s="311"/>
    </row>
    <row r="8888" spans="15:16">
      <c r="O8888" s="236"/>
      <c r="P8888" s="311"/>
    </row>
    <row r="8889" spans="15:16">
      <c r="O8889" s="236"/>
      <c r="P8889" s="311"/>
    </row>
    <row r="8890" spans="15:16">
      <c r="O8890" s="236"/>
      <c r="P8890" s="311"/>
    </row>
    <row r="8891" spans="15:16">
      <c r="O8891" s="236"/>
      <c r="P8891" s="311"/>
    </row>
    <row r="8892" spans="15:16">
      <c r="O8892" s="236"/>
      <c r="P8892" s="311"/>
    </row>
    <row r="8893" spans="15:16">
      <c r="O8893" s="236"/>
      <c r="P8893" s="311"/>
    </row>
    <row r="8894" spans="15:16">
      <c r="O8894" s="236"/>
      <c r="P8894" s="311"/>
    </row>
    <row r="8895" spans="15:16">
      <c r="O8895" s="236"/>
      <c r="P8895" s="311"/>
    </row>
    <row r="8896" spans="15:16">
      <c r="O8896" s="236"/>
      <c r="P8896" s="311"/>
    </row>
    <row r="8897" spans="15:16">
      <c r="O8897" s="236"/>
      <c r="P8897" s="311"/>
    </row>
    <row r="8898" spans="15:16">
      <c r="O8898" s="236"/>
      <c r="P8898" s="311"/>
    </row>
    <row r="8899" spans="15:16">
      <c r="O8899" s="236"/>
      <c r="P8899" s="311"/>
    </row>
    <row r="8900" spans="15:16">
      <c r="O8900" s="236"/>
      <c r="P8900" s="311"/>
    </row>
    <row r="8901" spans="15:16">
      <c r="O8901" s="236"/>
      <c r="P8901" s="311"/>
    </row>
    <row r="8902" spans="15:16">
      <c r="O8902" s="236"/>
      <c r="P8902" s="311"/>
    </row>
    <row r="8903" spans="15:16">
      <c r="O8903" s="236"/>
      <c r="P8903" s="311"/>
    </row>
    <row r="8904" spans="15:16">
      <c r="O8904" s="236"/>
      <c r="P8904" s="311"/>
    </row>
    <row r="8905" spans="15:16">
      <c r="O8905" s="236"/>
      <c r="P8905" s="311"/>
    </row>
    <row r="8906" spans="15:16">
      <c r="O8906" s="236"/>
      <c r="P8906" s="311"/>
    </row>
    <row r="8907" spans="15:16">
      <c r="O8907" s="236"/>
      <c r="P8907" s="311"/>
    </row>
    <row r="8908" spans="15:16">
      <c r="O8908" s="236"/>
      <c r="P8908" s="311"/>
    </row>
    <row r="8909" spans="15:16">
      <c r="O8909" s="236"/>
      <c r="P8909" s="311"/>
    </row>
    <row r="8910" spans="15:16">
      <c r="O8910" s="236"/>
      <c r="P8910" s="311"/>
    </row>
    <row r="8911" spans="15:16">
      <c r="O8911" s="236"/>
      <c r="P8911" s="311"/>
    </row>
    <row r="8912" spans="15:16">
      <c r="O8912" s="236"/>
      <c r="P8912" s="311"/>
    </row>
    <row r="8913" spans="15:16">
      <c r="O8913" s="236"/>
      <c r="P8913" s="311"/>
    </row>
    <row r="8914" spans="15:16">
      <c r="O8914" s="236"/>
      <c r="P8914" s="311"/>
    </row>
    <row r="8915" spans="15:16">
      <c r="O8915" s="236"/>
      <c r="P8915" s="311"/>
    </row>
    <row r="8916" spans="15:16">
      <c r="O8916" s="236"/>
      <c r="P8916" s="311"/>
    </row>
    <row r="8917" spans="15:16">
      <c r="O8917" s="236"/>
      <c r="P8917" s="311"/>
    </row>
    <row r="8918" spans="15:16">
      <c r="O8918" s="236"/>
      <c r="P8918" s="311"/>
    </row>
    <row r="8919" spans="15:16">
      <c r="O8919" s="236"/>
      <c r="P8919" s="311"/>
    </row>
    <row r="8920" spans="15:16">
      <c r="O8920" s="236"/>
      <c r="P8920" s="311"/>
    </row>
    <row r="8921" spans="15:16">
      <c r="O8921" s="236"/>
      <c r="P8921" s="311"/>
    </row>
    <row r="8922" spans="15:16">
      <c r="O8922" s="236"/>
      <c r="P8922" s="311"/>
    </row>
    <row r="8923" spans="15:16">
      <c r="O8923" s="236"/>
      <c r="P8923" s="311"/>
    </row>
    <row r="8924" spans="15:16">
      <c r="O8924" s="236"/>
      <c r="P8924" s="311"/>
    </row>
    <row r="8925" spans="15:16">
      <c r="O8925" s="236"/>
      <c r="P8925" s="311"/>
    </row>
    <row r="8926" spans="15:16">
      <c r="O8926" s="236"/>
      <c r="P8926" s="311"/>
    </row>
    <row r="8927" spans="15:16">
      <c r="O8927" s="236"/>
      <c r="P8927" s="311"/>
    </row>
    <row r="8928" spans="15:16">
      <c r="O8928" s="236"/>
      <c r="P8928" s="311"/>
    </row>
    <row r="8929" spans="15:16">
      <c r="O8929" s="236"/>
      <c r="P8929" s="311"/>
    </row>
    <row r="8930" spans="15:16">
      <c r="O8930" s="236"/>
      <c r="P8930" s="311"/>
    </row>
    <row r="8931" spans="15:16">
      <c r="O8931" s="236"/>
      <c r="P8931" s="311"/>
    </row>
    <row r="8932" spans="15:16">
      <c r="O8932" s="236"/>
      <c r="P8932" s="311"/>
    </row>
    <row r="8933" spans="15:16">
      <c r="O8933" s="236"/>
      <c r="P8933" s="311"/>
    </row>
    <row r="8934" spans="15:16">
      <c r="O8934" s="236"/>
      <c r="P8934" s="311"/>
    </row>
    <row r="8935" spans="15:16">
      <c r="O8935" s="236"/>
      <c r="P8935" s="311"/>
    </row>
    <row r="8936" spans="15:16">
      <c r="O8936" s="236"/>
      <c r="P8936" s="311"/>
    </row>
    <row r="8937" spans="15:16">
      <c r="O8937" s="236"/>
      <c r="P8937" s="311"/>
    </row>
    <row r="8938" spans="15:16">
      <c r="O8938" s="236"/>
      <c r="P8938" s="311"/>
    </row>
    <row r="8939" spans="15:16">
      <c r="O8939" s="236"/>
      <c r="P8939" s="311"/>
    </row>
    <row r="8940" spans="15:16">
      <c r="O8940" s="236"/>
      <c r="P8940" s="311"/>
    </row>
    <row r="8941" spans="15:16">
      <c r="O8941" s="236"/>
      <c r="P8941" s="311"/>
    </row>
    <row r="8942" spans="15:16">
      <c r="O8942" s="236"/>
      <c r="P8942" s="311"/>
    </row>
    <row r="8943" spans="15:16">
      <c r="O8943" s="236"/>
      <c r="P8943" s="311"/>
    </row>
    <row r="8944" spans="15:16">
      <c r="O8944" s="236"/>
      <c r="P8944" s="311"/>
    </row>
    <row r="8945" spans="15:16">
      <c r="O8945" s="236"/>
      <c r="P8945" s="311"/>
    </row>
    <row r="8946" spans="15:16">
      <c r="O8946" s="236"/>
      <c r="P8946" s="311"/>
    </row>
    <row r="8947" spans="15:16">
      <c r="O8947" s="236"/>
      <c r="P8947" s="311"/>
    </row>
    <row r="8948" spans="15:16">
      <c r="O8948" s="236"/>
      <c r="P8948" s="311"/>
    </row>
    <row r="8949" spans="15:16">
      <c r="O8949" s="236"/>
      <c r="P8949" s="311"/>
    </row>
    <row r="8950" spans="15:16">
      <c r="O8950" s="236"/>
      <c r="P8950" s="311"/>
    </row>
    <row r="8951" spans="15:16">
      <c r="O8951" s="236"/>
      <c r="P8951" s="311"/>
    </row>
    <row r="8952" spans="15:16">
      <c r="O8952" s="236"/>
      <c r="P8952" s="311"/>
    </row>
    <row r="8953" spans="15:16">
      <c r="O8953" s="236"/>
      <c r="P8953" s="311"/>
    </row>
    <row r="8954" spans="15:16">
      <c r="O8954" s="236"/>
      <c r="P8954" s="311"/>
    </row>
    <row r="8955" spans="15:16">
      <c r="O8955" s="236"/>
      <c r="P8955" s="311"/>
    </row>
    <row r="8956" spans="15:16">
      <c r="O8956" s="236"/>
      <c r="P8956" s="311"/>
    </row>
    <row r="8957" spans="15:16">
      <c r="O8957" s="236"/>
      <c r="P8957" s="311"/>
    </row>
    <row r="8958" spans="15:16">
      <c r="O8958" s="236"/>
      <c r="P8958" s="311"/>
    </row>
    <row r="8959" spans="15:16">
      <c r="O8959" s="236"/>
      <c r="P8959" s="311"/>
    </row>
    <row r="8960" spans="15:16">
      <c r="O8960" s="236"/>
      <c r="P8960" s="311"/>
    </row>
    <row r="8961" spans="15:16">
      <c r="O8961" s="236"/>
      <c r="P8961" s="311"/>
    </row>
    <row r="8962" spans="15:16">
      <c r="O8962" s="236"/>
      <c r="P8962" s="311"/>
    </row>
    <row r="8963" spans="15:16">
      <c r="O8963" s="236"/>
      <c r="P8963" s="311"/>
    </row>
    <row r="8964" spans="15:16">
      <c r="O8964" s="236"/>
      <c r="P8964" s="311"/>
    </row>
    <row r="8965" spans="15:16">
      <c r="O8965" s="236"/>
      <c r="P8965" s="311"/>
    </row>
    <row r="8966" spans="15:16">
      <c r="O8966" s="236"/>
      <c r="P8966" s="311"/>
    </row>
    <row r="8967" spans="15:16">
      <c r="O8967" s="236"/>
      <c r="P8967" s="311"/>
    </row>
    <row r="8968" spans="15:16">
      <c r="O8968" s="236"/>
      <c r="P8968" s="311"/>
    </row>
    <row r="8969" spans="15:16">
      <c r="O8969" s="236"/>
      <c r="P8969" s="311"/>
    </row>
    <row r="8970" spans="15:16">
      <c r="O8970" s="236"/>
      <c r="P8970" s="311"/>
    </row>
    <row r="8971" spans="15:16">
      <c r="O8971" s="236"/>
      <c r="P8971" s="311"/>
    </row>
    <row r="8972" spans="15:16">
      <c r="O8972" s="236"/>
      <c r="P8972" s="311"/>
    </row>
    <row r="8973" spans="15:16">
      <c r="O8973" s="236"/>
      <c r="P8973" s="311"/>
    </row>
    <row r="8974" spans="15:16">
      <c r="O8974" s="236"/>
      <c r="P8974" s="311"/>
    </row>
    <row r="8975" spans="15:16">
      <c r="O8975" s="236"/>
      <c r="P8975" s="311"/>
    </row>
    <row r="8976" spans="15:16">
      <c r="O8976" s="236"/>
      <c r="P8976" s="311"/>
    </row>
    <row r="8977" spans="15:16">
      <c r="O8977" s="236"/>
      <c r="P8977" s="311"/>
    </row>
    <row r="8978" spans="15:16">
      <c r="O8978" s="236"/>
      <c r="P8978" s="311"/>
    </row>
    <row r="8979" spans="15:16">
      <c r="O8979" s="236"/>
      <c r="P8979" s="311"/>
    </row>
    <row r="8980" spans="15:16">
      <c r="O8980" s="236"/>
      <c r="P8980" s="311"/>
    </row>
    <row r="8981" spans="15:16">
      <c r="O8981" s="236"/>
      <c r="P8981" s="311"/>
    </row>
    <row r="8982" spans="15:16">
      <c r="O8982" s="236"/>
      <c r="P8982" s="311"/>
    </row>
    <row r="8983" spans="15:16">
      <c r="O8983" s="236"/>
      <c r="P8983" s="311"/>
    </row>
    <row r="8984" spans="15:16">
      <c r="O8984" s="236"/>
      <c r="P8984" s="311"/>
    </row>
    <row r="8985" spans="15:16">
      <c r="O8985" s="236"/>
      <c r="P8985" s="311"/>
    </row>
    <row r="8986" spans="15:16">
      <c r="O8986" s="236"/>
      <c r="P8986" s="311"/>
    </row>
    <row r="8987" spans="15:16">
      <c r="O8987" s="236"/>
      <c r="P8987" s="311"/>
    </row>
    <row r="8988" spans="15:16">
      <c r="O8988" s="236"/>
      <c r="P8988" s="311"/>
    </row>
    <row r="8989" spans="15:16">
      <c r="O8989" s="236"/>
      <c r="P8989" s="311"/>
    </row>
    <row r="8990" spans="15:16">
      <c r="O8990" s="236"/>
      <c r="P8990" s="311"/>
    </row>
    <row r="8991" spans="15:16">
      <c r="O8991" s="236"/>
      <c r="P8991" s="311"/>
    </row>
    <row r="8992" spans="15:16">
      <c r="O8992" s="236"/>
      <c r="P8992" s="311"/>
    </row>
    <row r="8993" spans="15:16">
      <c r="O8993" s="236"/>
      <c r="P8993" s="311"/>
    </row>
    <row r="8994" spans="15:16">
      <c r="O8994" s="236"/>
      <c r="P8994" s="311"/>
    </row>
    <row r="8995" spans="15:16">
      <c r="O8995" s="236"/>
      <c r="P8995" s="311"/>
    </row>
    <row r="8996" spans="15:16">
      <c r="O8996" s="236"/>
      <c r="P8996" s="311"/>
    </row>
    <row r="8997" spans="15:16">
      <c r="O8997" s="236"/>
      <c r="P8997" s="311"/>
    </row>
    <row r="8998" spans="15:16">
      <c r="O8998" s="236"/>
      <c r="P8998" s="311"/>
    </row>
    <row r="8999" spans="15:16">
      <c r="O8999" s="236"/>
      <c r="P8999" s="311"/>
    </row>
    <row r="9000" spans="15:16">
      <c r="O9000" s="236"/>
      <c r="P9000" s="311"/>
    </row>
    <row r="9001" spans="15:16">
      <c r="O9001" s="236"/>
      <c r="P9001" s="311"/>
    </row>
    <row r="9002" spans="15:16">
      <c r="O9002" s="236"/>
      <c r="P9002" s="311"/>
    </row>
    <row r="9003" spans="15:16">
      <c r="O9003" s="236"/>
      <c r="P9003" s="311"/>
    </row>
    <row r="9004" spans="15:16">
      <c r="O9004" s="236"/>
      <c r="P9004" s="311"/>
    </row>
    <row r="9005" spans="15:16">
      <c r="O9005" s="236"/>
      <c r="P9005" s="311"/>
    </row>
    <row r="9006" spans="15:16">
      <c r="O9006" s="236"/>
      <c r="P9006" s="311"/>
    </row>
    <row r="9007" spans="15:16">
      <c r="O9007" s="236"/>
      <c r="P9007" s="311"/>
    </row>
    <row r="9008" spans="15:16">
      <c r="O9008" s="236"/>
      <c r="P9008" s="311"/>
    </row>
    <row r="9009" spans="15:16">
      <c r="O9009" s="236"/>
      <c r="P9009" s="311"/>
    </row>
    <row r="9010" spans="15:16">
      <c r="O9010" s="236"/>
      <c r="P9010" s="311"/>
    </row>
    <row r="9011" spans="15:16">
      <c r="O9011" s="236"/>
      <c r="P9011" s="311"/>
    </row>
    <row r="9012" spans="15:16">
      <c r="O9012" s="236"/>
      <c r="P9012" s="311"/>
    </row>
    <row r="9013" spans="15:16">
      <c r="O9013" s="236"/>
      <c r="P9013" s="311"/>
    </row>
    <row r="9014" spans="15:16">
      <c r="O9014" s="236"/>
      <c r="P9014" s="311"/>
    </row>
    <row r="9015" spans="15:16">
      <c r="O9015" s="236"/>
      <c r="P9015" s="311"/>
    </row>
    <row r="9016" spans="15:16">
      <c r="O9016" s="236"/>
      <c r="P9016" s="311"/>
    </row>
    <row r="9017" spans="15:16">
      <c r="O9017" s="236"/>
      <c r="P9017" s="311"/>
    </row>
    <row r="9018" spans="15:16">
      <c r="O9018" s="236"/>
      <c r="P9018" s="311"/>
    </row>
    <row r="9019" spans="15:16">
      <c r="O9019" s="236"/>
      <c r="P9019" s="311"/>
    </row>
    <row r="9020" spans="15:16">
      <c r="O9020" s="236"/>
      <c r="P9020" s="311"/>
    </row>
    <row r="9021" spans="15:16">
      <c r="O9021" s="236"/>
      <c r="P9021" s="311"/>
    </row>
    <row r="9022" spans="15:16">
      <c r="O9022" s="236"/>
      <c r="P9022" s="311"/>
    </row>
    <row r="9023" spans="15:16">
      <c r="O9023" s="236"/>
      <c r="P9023" s="311"/>
    </row>
    <row r="9024" spans="15:16">
      <c r="O9024" s="236"/>
      <c r="P9024" s="311"/>
    </row>
    <row r="9025" spans="15:16">
      <c r="O9025" s="236"/>
      <c r="P9025" s="311"/>
    </row>
    <row r="9026" spans="15:16">
      <c r="O9026" s="236"/>
      <c r="P9026" s="311"/>
    </row>
    <row r="9027" spans="15:16">
      <c r="O9027" s="236"/>
      <c r="P9027" s="311"/>
    </row>
    <row r="9028" spans="15:16">
      <c r="O9028" s="236"/>
      <c r="P9028" s="311"/>
    </row>
    <row r="9029" spans="15:16">
      <c r="O9029" s="236"/>
      <c r="P9029" s="311"/>
    </row>
    <row r="9030" spans="15:16">
      <c r="O9030" s="236"/>
      <c r="P9030" s="311"/>
    </row>
    <row r="9031" spans="15:16">
      <c r="O9031" s="236"/>
      <c r="P9031" s="311"/>
    </row>
    <row r="9032" spans="15:16">
      <c r="O9032" s="236"/>
      <c r="P9032" s="311"/>
    </row>
    <row r="9033" spans="15:16">
      <c r="O9033" s="236"/>
      <c r="P9033" s="311"/>
    </row>
    <row r="9034" spans="15:16">
      <c r="O9034" s="236"/>
      <c r="P9034" s="311"/>
    </row>
    <row r="9035" spans="15:16">
      <c r="O9035" s="236"/>
      <c r="P9035" s="311"/>
    </row>
    <row r="9036" spans="15:16">
      <c r="O9036" s="236"/>
      <c r="P9036" s="311"/>
    </row>
    <row r="9037" spans="15:16">
      <c r="O9037" s="236"/>
      <c r="P9037" s="311"/>
    </row>
    <row r="9038" spans="15:16">
      <c r="O9038" s="236"/>
      <c r="P9038" s="311"/>
    </row>
    <row r="9039" spans="15:16">
      <c r="O9039" s="236"/>
      <c r="P9039" s="311"/>
    </row>
    <row r="9040" spans="15:16">
      <c r="O9040" s="236"/>
      <c r="P9040" s="311"/>
    </row>
    <row r="9041" spans="15:16">
      <c r="O9041" s="236"/>
      <c r="P9041" s="311"/>
    </row>
    <row r="9042" spans="15:16">
      <c r="O9042" s="236"/>
      <c r="P9042" s="311"/>
    </row>
    <row r="9043" spans="15:16">
      <c r="O9043" s="236"/>
      <c r="P9043" s="311"/>
    </row>
    <row r="9044" spans="15:16">
      <c r="O9044" s="236"/>
      <c r="P9044" s="311"/>
    </row>
    <row r="9045" spans="15:16">
      <c r="O9045" s="236"/>
      <c r="P9045" s="311"/>
    </row>
    <row r="9046" spans="15:16">
      <c r="O9046" s="236"/>
      <c r="P9046" s="311"/>
    </row>
    <row r="9047" spans="15:16">
      <c r="O9047" s="236"/>
      <c r="P9047" s="311"/>
    </row>
    <row r="9048" spans="15:16">
      <c r="O9048" s="236"/>
      <c r="P9048" s="311"/>
    </row>
    <row r="9049" spans="15:16">
      <c r="O9049" s="236"/>
      <c r="P9049" s="311"/>
    </row>
    <row r="9050" spans="15:16">
      <c r="O9050" s="236"/>
      <c r="P9050" s="311"/>
    </row>
    <row r="9051" spans="15:16">
      <c r="O9051" s="236"/>
      <c r="P9051" s="311"/>
    </row>
    <row r="9052" spans="15:16">
      <c r="O9052" s="236"/>
      <c r="P9052" s="311"/>
    </row>
    <row r="9053" spans="15:16">
      <c r="O9053" s="236"/>
      <c r="P9053" s="311"/>
    </row>
    <row r="9054" spans="15:16">
      <c r="O9054" s="236"/>
      <c r="P9054" s="311"/>
    </row>
    <row r="9055" spans="15:16">
      <c r="O9055" s="236"/>
      <c r="P9055" s="311"/>
    </row>
    <row r="9056" spans="15:16">
      <c r="O9056" s="236"/>
      <c r="P9056" s="311"/>
    </row>
    <row r="9057" spans="15:16">
      <c r="O9057" s="236"/>
      <c r="P9057" s="311"/>
    </row>
    <row r="9058" spans="15:16">
      <c r="O9058" s="236"/>
      <c r="P9058" s="311"/>
    </row>
    <row r="9059" spans="15:16">
      <c r="O9059" s="236"/>
      <c r="P9059" s="311"/>
    </row>
    <row r="9060" spans="15:16">
      <c r="O9060" s="236"/>
      <c r="P9060" s="311"/>
    </row>
    <row r="9061" spans="15:16">
      <c r="O9061" s="236"/>
      <c r="P9061" s="311"/>
    </row>
    <row r="9062" spans="15:16">
      <c r="O9062" s="236"/>
      <c r="P9062" s="311"/>
    </row>
    <row r="9063" spans="15:16">
      <c r="O9063" s="236"/>
      <c r="P9063" s="311"/>
    </row>
    <row r="9064" spans="15:16">
      <c r="O9064" s="236"/>
      <c r="P9064" s="311"/>
    </row>
    <row r="9065" spans="15:16">
      <c r="O9065" s="236"/>
      <c r="P9065" s="311"/>
    </row>
    <row r="9066" spans="15:16">
      <c r="O9066" s="236"/>
      <c r="P9066" s="311"/>
    </row>
    <row r="9067" spans="15:16">
      <c r="O9067" s="236"/>
      <c r="P9067" s="311"/>
    </row>
    <row r="9068" spans="15:16">
      <c r="O9068" s="236"/>
      <c r="P9068" s="311"/>
    </row>
    <row r="9069" spans="15:16">
      <c r="O9069" s="236"/>
      <c r="P9069" s="311"/>
    </row>
    <row r="9070" spans="15:16">
      <c r="O9070" s="236"/>
      <c r="P9070" s="311"/>
    </row>
    <row r="9071" spans="15:16">
      <c r="O9071" s="236"/>
      <c r="P9071" s="311"/>
    </row>
    <row r="9072" spans="15:16">
      <c r="O9072" s="236"/>
      <c r="P9072" s="311"/>
    </row>
    <row r="9073" spans="15:16">
      <c r="O9073" s="236"/>
      <c r="P9073" s="311"/>
    </row>
    <row r="9074" spans="15:16">
      <c r="O9074" s="236"/>
      <c r="P9074" s="311"/>
    </row>
    <row r="9075" spans="15:16">
      <c r="O9075" s="236"/>
      <c r="P9075" s="311"/>
    </row>
    <row r="9076" spans="15:16">
      <c r="O9076" s="236"/>
      <c r="P9076" s="311"/>
    </row>
    <row r="9077" spans="15:16">
      <c r="O9077" s="236"/>
      <c r="P9077" s="311"/>
    </row>
    <row r="9078" spans="15:16">
      <c r="O9078" s="236"/>
      <c r="P9078" s="311"/>
    </row>
    <row r="9079" spans="15:16">
      <c r="O9079" s="236"/>
      <c r="P9079" s="311"/>
    </row>
    <row r="9080" spans="15:16">
      <c r="O9080" s="236"/>
      <c r="P9080" s="311"/>
    </row>
    <row r="9081" spans="15:16">
      <c r="O9081" s="236"/>
      <c r="P9081" s="311"/>
    </row>
    <row r="9082" spans="15:16">
      <c r="O9082" s="236"/>
      <c r="P9082" s="311"/>
    </row>
    <row r="9083" spans="15:16">
      <c r="O9083" s="236"/>
      <c r="P9083" s="311"/>
    </row>
    <row r="9084" spans="15:16">
      <c r="O9084" s="236"/>
      <c r="P9084" s="311"/>
    </row>
    <row r="9085" spans="15:16">
      <c r="O9085" s="236"/>
      <c r="P9085" s="311"/>
    </row>
    <row r="9086" spans="15:16">
      <c r="O9086" s="236"/>
      <c r="P9086" s="311"/>
    </row>
    <row r="9087" spans="15:16">
      <c r="O9087" s="236"/>
      <c r="P9087" s="311"/>
    </row>
    <row r="9088" spans="15:16">
      <c r="O9088" s="236"/>
      <c r="P9088" s="311"/>
    </row>
    <row r="9089" spans="15:16">
      <c r="O9089" s="236"/>
      <c r="P9089" s="311"/>
    </row>
    <row r="9090" spans="15:16">
      <c r="O9090" s="236"/>
      <c r="P9090" s="311"/>
    </row>
    <row r="9091" spans="15:16">
      <c r="O9091" s="236"/>
      <c r="P9091" s="311"/>
    </row>
    <row r="9092" spans="15:16">
      <c r="O9092" s="236"/>
      <c r="P9092" s="311"/>
    </row>
    <row r="9093" spans="15:16">
      <c r="O9093" s="236"/>
      <c r="P9093" s="311"/>
    </row>
    <row r="9094" spans="15:16">
      <c r="O9094" s="236"/>
      <c r="P9094" s="311"/>
    </row>
    <row r="9095" spans="15:16">
      <c r="O9095" s="236"/>
      <c r="P9095" s="311"/>
    </row>
    <row r="9096" spans="15:16">
      <c r="O9096" s="236"/>
      <c r="P9096" s="311"/>
    </row>
    <row r="9097" spans="15:16">
      <c r="O9097" s="236"/>
      <c r="P9097" s="311"/>
    </row>
    <row r="9098" spans="15:16">
      <c r="O9098" s="236"/>
      <c r="P9098" s="311"/>
    </row>
    <row r="9099" spans="15:16">
      <c r="O9099" s="236"/>
      <c r="P9099" s="311"/>
    </row>
    <row r="9100" spans="15:16">
      <c r="O9100" s="236"/>
      <c r="P9100" s="311"/>
    </row>
    <row r="9101" spans="15:16">
      <c r="O9101" s="236"/>
      <c r="P9101" s="311"/>
    </row>
    <row r="9102" spans="15:16">
      <c r="O9102" s="236"/>
      <c r="P9102" s="311"/>
    </row>
    <row r="9103" spans="15:16">
      <c r="O9103" s="236"/>
      <c r="P9103" s="311"/>
    </row>
    <row r="9104" spans="15:16">
      <c r="O9104" s="236"/>
      <c r="P9104" s="311"/>
    </row>
    <row r="9105" spans="15:16">
      <c r="O9105" s="236"/>
      <c r="P9105" s="311"/>
    </row>
    <row r="9106" spans="15:16">
      <c r="O9106" s="236"/>
      <c r="P9106" s="311"/>
    </row>
    <row r="9107" spans="15:16">
      <c r="O9107" s="236"/>
      <c r="P9107" s="311"/>
    </row>
    <row r="9108" spans="15:16">
      <c r="O9108" s="236"/>
      <c r="P9108" s="311"/>
    </row>
    <row r="9109" spans="15:16">
      <c r="O9109" s="236"/>
      <c r="P9109" s="311"/>
    </row>
    <row r="9110" spans="15:16">
      <c r="O9110" s="236"/>
      <c r="P9110" s="311"/>
    </row>
    <row r="9111" spans="15:16">
      <c r="O9111" s="236"/>
      <c r="P9111" s="311"/>
    </row>
    <row r="9112" spans="15:16">
      <c r="O9112" s="236"/>
      <c r="P9112" s="311"/>
    </row>
    <row r="9113" spans="15:16">
      <c r="O9113" s="236"/>
      <c r="P9113" s="311"/>
    </row>
    <row r="9114" spans="15:16">
      <c r="O9114" s="236"/>
      <c r="P9114" s="311"/>
    </row>
    <row r="9115" spans="15:16">
      <c r="O9115" s="236"/>
      <c r="P9115" s="311"/>
    </row>
    <row r="9116" spans="15:16">
      <c r="O9116" s="236"/>
      <c r="P9116" s="311"/>
    </row>
    <row r="9117" spans="15:16">
      <c r="O9117" s="236"/>
      <c r="P9117" s="311"/>
    </row>
    <row r="9118" spans="15:16">
      <c r="O9118" s="236"/>
      <c r="P9118" s="311"/>
    </row>
    <row r="9119" spans="15:16">
      <c r="O9119" s="236"/>
      <c r="P9119" s="311"/>
    </row>
    <row r="9120" spans="15:16">
      <c r="O9120" s="236"/>
      <c r="P9120" s="311"/>
    </row>
    <row r="9121" spans="15:16">
      <c r="O9121" s="236"/>
      <c r="P9121" s="311"/>
    </row>
    <row r="9122" spans="15:16">
      <c r="O9122" s="236"/>
      <c r="P9122" s="311"/>
    </row>
    <row r="9123" spans="15:16">
      <c r="O9123" s="236"/>
      <c r="P9123" s="311"/>
    </row>
    <row r="9124" spans="15:16">
      <c r="O9124" s="236"/>
      <c r="P9124" s="311"/>
    </row>
    <row r="9125" spans="15:16">
      <c r="O9125" s="236"/>
      <c r="P9125" s="311"/>
    </row>
    <row r="9126" spans="15:16">
      <c r="O9126" s="236"/>
      <c r="P9126" s="311"/>
    </row>
    <row r="9127" spans="15:16">
      <c r="O9127" s="236"/>
      <c r="P9127" s="311"/>
    </row>
    <row r="9128" spans="15:16">
      <c r="O9128" s="236"/>
      <c r="P9128" s="311"/>
    </row>
    <row r="9129" spans="15:16">
      <c r="O9129" s="236"/>
      <c r="P9129" s="311"/>
    </row>
    <row r="9130" spans="15:16">
      <c r="O9130" s="236"/>
      <c r="P9130" s="311"/>
    </row>
    <row r="9131" spans="15:16">
      <c r="O9131" s="236"/>
      <c r="P9131" s="311"/>
    </row>
    <row r="9132" spans="15:16">
      <c r="O9132" s="236"/>
      <c r="P9132" s="311"/>
    </row>
    <row r="9133" spans="15:16">
      <c r="O9133" s="236"/>
      <c r="P9133" s="311"/>
    </row>
    <row r="9134" spans="15:16">
      <c r="O9134" s="236"/>
      <c r="P9134" s="311"/>
    </row>
    <row r="9135" spans="15:16">
      <c r="O9135" s="236"/>
      <c r="P9135" s="311"/>
    </row>
    <row r="9136" spans="15:16">
      <c r="O9136" s="236"/>
      <c r="P9136" s="311"/>
    </row>
    <row r="9137" spans="15:16">
      <c r="O9137" s="236"/>
      <c r="P9137" s="311"/>
    </row>
    <row r="9138" spans="15:16">
      <c r="O9138" s="236"/>
      <c r="P9138" s="311"/>
    </row>
    <row r="9139" spans="15:16">
      <c r="O9139" s="236"/>
      <c r="P9139" s="311"/>
    </row>
    <row r="9140" spans="15:16">
      <c r="O9140" s="236"/>
      <c r="P9140" s="311"/>
    </row>
    <row r="9141" spans="15:16">
      <c r="O9141" s="236"/>
      <c r="P9141" s="311"/>
    </row>
    <row r="9142" spans="15:16">
      <c r="O9142" s="236"/>
      <c r="P9142" s="311"/>
    </row>
    <row r="9143" spans="15:16">
      <c r="O9143" s="236"/>
      <c r="P9143" s="311"/>
    </row>
    <row r="9144" spans="15:16">
      <c r="O9144" s="236"/>
      <c r="P9144" s="311"/>
    </row>
    <row r="9145" spans="15:16">
      <c r="O9145" s="236"/>
      <c r="P9145" s="311"/>
    </row>
    <row r="9146" spans="15:16">
      <c r="O9146" s="236"/>
      <c r="P9146" s="311"/>
    </row>
    <row r="9147" spans="15:16">
      <c r="O9147" s="236"/>
      <c r="P9147" s="311"/>
    </row>
    <row r="9148" spans="15:16">
      <c r="O9148" s="236"/>
      <c r="P9148" s="311"/>
    </row>
    <row r="9149" spans="15:16">
      <c r="O9149" s="236"/>
      <c r="P9149" s="311"/>
    </row>
    <row r="9150" spans="15:16">
      <c r="O9150" s="236"/>
      <c r="P9150" s="311"/>
    </row>
    <row r="9151" spans="15:16">
      <c r="O9151" s="236"/>
      <c r="P9151" s="311"/>
    </row>
    <row r="9152" spans="15:16">
      <c r="O9152" s="236"/>
      <c r="P9152" s="311"/>
    </row>
    <row r="9153" spans="15:16">
      <c r="O9153" s="236"/>
      <c r="P9153" s="311"/>
    </row>
    <row r="9154" spans="15:16">
      <c r="O9154" s="236"/>
      <c r="P9154" s="311"/>
    </row>
    <row r="9155" spans="15:16">
      <c r="O9155" s="236"/>
      <c r="P9155" s="311"/>
    </row>
    <row r="9156" spans="15:16">
      <c r="O9156" s="236"/>
      <c r="P9156" s="311"/>
    </row>
    <row r="9157" spans="15:16">
      <c r="O9157" s="236"/>
      <c r="P9157" s="311"/>
    </row>
    <row r="9158" spans="15:16">
      <c r="O9158" s="236"/>
      <c r="P9158" s="311"/>
    </row>
    <row r="9159" spans="15:16">
      <c r="O9159" s="236"/>
      <c r="P9159" s="311"/>
    </row>
    <row r="9160" spans="15:16">
      <c r="O9160" s="236"/>
      <c r="P9160" s="311"/>
    </row>
    <row r="9161" spans="15:16">
      <c r="O9161" s="236"/>
      <c r="P9161" s="311"/>
    </row>
    <row r="9162" spans="15:16">
      <c r="O9162" s="236"/>
      <c r="P9162" s="311"/>
    </row>
    <row r="9163" spans="15:16">
      <c r="O9163" s="236"/>
      <c r="P9163" s="311"/>
    </row>
    <row r="9164" spans="15:16">
      <c r="O9164" s="236"/>
      <c r="P9164" s="311"/>
    </row>
    <row r="9165" spans="15:16">
      <c r="O9165" s="236"/>
      <c r="P9165" s="311"/>
    </row>
    <row r="9166" spans="15:16">
      <c r="O9166" s="236"/>
      <c r="P9166" s="311"/>
    </row>
    <row r="9167" spans="15:16">
      <c r="O9167" s="236"/>
      <c r="P9167" s="311"/>
    </row>
    <row r="9168" spans="15:16">
      <c r="O9168" s="236"/>
      <c r="P9168" s="311"/>
    </row>
    <row r="9169" spans="15:16">
      <c r="O9169" s="236"/>
      <c r="P9169" s="311"/>
    </row>
    <row r="9170" spans="15:16">
      <c r="O9170" s="236"/>
      <c r="P9170" s="311"/>
    </row>
    <row r="9171" spans="15:16">
      <c r="O9171" s="236"/>
      <c r="P9171" s="311"/>
    </row>
    <row r="9172" spans="15:16">
      <c r="O9172" s="236"/>
      <c r="P9172" s="311"/>
    </row>
    <row r="9173" spans="15:16">
      <c r="O9173" s="236"/>
      <c r="P9173" s="311"/>
    </row>
    <row r="9174" spans="15:16">
      <c r="O9174" s="236"/>
      <c r="P9174" s="311"/>
    </row>
    <row r="9175" spans="15:16">
      <c r="O9175" s="236"/>
      <c r="P9175" s="311"/>
    </row>
    <row r="9176" spans="15:16">
      <c r="O9176" s="236"/>
      <c r="P9176" s="311"/>
    </row>
    <row r="9177" spans="15:16">
      <c r="O9177" s="236"/>
      <c r="P9177" s="311"/>
    </row>
    <row r="9178" spans="15:16">
      <c r="O9178" s="236"/>
      <c r="P9178" s="311"/>
    </row>
    <row r="9179" spans="15:16">
      <c r="O9179" s="236"/>
      <c r="P9179" s="311"/>
    </row>
    <row r="9180" spans="15:16">
      <c r="O9180" s="236"/>
      <c r="P9180" s="311"/>
    </row>
    <row r="9181" spans="15:16">
      <c r="O9181" s="236"/>
      <c r="P9181" s="311"/>
    </row>
    <row r="9182" spans="15:16">
      <c r="O9182" s="236"/>
      <c r="P9182" s="311"/>
    </row>
    <row r="9183" spans="15:16">
      <c r="O9183" s="236"/>
      <c r="P9183" s="311"/>
    </row>
    <row r="9184" spans="15:16">
      <c r="O9184" s="236"/>
      <c r="P9184" s="311"/>
    </row>
    <row r="9185" spans="15:16">
      <c r="O9185" s="236"/>
      <c r="P9185" s="311"/>
    </row>
    <row r="9186" spans="15:16">
      <c r="O9186" s="236"/>
      <c r="P9186" s="311"/>
    </row>
    <row r="9187" spans="15:16">
      <c r="O9187" s="236"/>
      <c r="P9187" s="311"/>
    </row>
    <row r="9188" spans="15:16">
      <c r="O9188" s="236"/>
      <c r="P9188" s="311"/>
    </row>
    <row r="9189" spans="15:16">
      <c r="O9189" s="236"/>
      <c r="P9189" s="311"/>
    </row>
    <row r="9190" spans="15:16">
      <c r="O9190" s="236"/>
      <c r="P9190" s="311"/>
    </row>
    <row r="9191" spans="15:16">
      <c r="O9191" s="236"/>
      <c r="P9191" s="311"/>
    </row>
    <row r="9192" spans="15:16">
      <c r="O9192" s="236"/>
      <c r="P9192" s="311"/>
    </row>
    <row r="9193" spans="15:16">
      <c r="O9193" s="236"/>
      <c r="P9193" s="311"/>
    </row>
    <row r="9194" spans="15:16">
      <c r="O9194" s="236"/>
      <c r="P9194" s="311"/>
    </row>
    <row r="9195" spans="15:16">
      <c r="O9195" s="236"/>
      <c r="P9195" s="311"/>
    </row>
    <row r="9196" spans="15:16">
      <c r="O9196" s="236"/>
      <c r="P9196" s="311"/>
    </row>
    <row r="9197" spans="15:16">
      <c r="O9197" s="236"/>
      <c r="P9197" s="311"/>
    </row>
    <row r="9198" spans="15:16">
      <c r="O9198" s="236"/>
      <c r="P9198" s="311"/>
    </row>
    <row r="9199" spans="15:16">
      <c r="O9199" s="236"/>
      <c r="P9199" s="311"/>
    </row>
    <row r="9200" spans="15:16">
      <c r="O9200" s="236"/>
      <c r="P9200" s="311"/>
    </row>
    <row r="9201" spans="15:16">
      <c r="O9201" s="236"/>
      <c r="P9201" s="311"/>
    </row>
    <row r="9202" spans="15:16">
      <c r="O9202" s="236"/>
      <c r="P9202" s="311"/>
    </row>
    <row r="9203" spans="15:16">
      <c r="O9203" s="236"/>
      <c r="P9203" s="311"/>
    </row>
    <row r="9204" spans="15:16">
      <c r="O9204" s="236"/>
      <c r="P9204" s="311"/>
    </row>
    <row r="9205" spans="15:16">
      <c r="O9205" s="236"/>
      <c r="P9205" s="311"/>
    </row>
    <row r="9206" spans="15:16">
      <c r="O9206" s="236"/>
      <c r="P9206" s="311"/>
    </row>
    <row r="9207" spans="15:16">
      <c r="O9207" s="236"/>
      <c r="P9207" s="311"/>
    </row>
    <row r="9208" spans="15:16">
      <c r="O9208" s="236"/>
      <c r="P9208" s="311"/>
    </row>
    <row r="9209" spans="15:16">
      <c r="O9209" s="236"/>
      <c r="P9209" s="311"/>
    </row>
    <row r="9210" spans="15:16">
      <c r="O9210" s="236"/>
      <c r="P9210" s="311"/>
    </row>
    <row r="9211" spans="15:16">
      <c r="O9211" s="236"/>
      <c r="P9211" s="311"/>
    </row>
    <row r="9212" spans="15:16">
      <c r="O9212" s="236"/>
      <c r="P9212" s="311"/>
    </row>
    <row r="9213" spans="15:16">
      <c r="O9213" s="236"/>
      <c r="P9213" s="311"/>
    </row>
    <row r="9214" spans="15:16">
      <c r="O9214" s="236"/>
      <c r="P9214" s="311"/>
    </row>
    <row r="9215" spans="15:16">
      <c r="O9215" s="236"/>
      <c r="P9215" s="311"/>
    </row>
    <row r="9216" spans="15:16">
      <c r="O9216" s="236"/>
      <c r="P9216" s="311"/>
    </row>
    <row r="9217" spans="15:16">
      <c r="O9217" s="236"/>
      <c r="P9217" s="311"/>
    </row>
    <row r="9218" spans="15:16">
      <c r="O9218" s="236"/>
      <c r="P9218" s="311"/>
    </row>
    <row r="9219" spans="15:16">
      <c r="O9219" s="236"/>
      <c r="P9219" s="311"/>
    </row>
    <row r="9220" spans="15:16">
      <c r="O9220" s="236"/>
      <c r="P9220" s="311"/>
    </row>
    <row r="9221" spans="15:16">
      <c r="O9221" s="236"/>
      <c r="P9221" s="311"/>
    </row>
    <row r="9222" spans="15:16">
      <c r="O9222" s="236"/>
      <c r="P9222" s="311"/>
    </row>
    <row r="9223" spans="15:16">
      <c r="O9223" s="236"/>
      <c r="P9223" s="311"/>
    </row>
    <row r="9224" spans="15:16">
      <c r="O9224" s="236"/>
      <c r="P9224" s="311"/>
    </row>
    <row r="9225" spans="15:16">
      <c r="O9225" s="236"/>
      <c r="P9225" s="311"/>
    </row>
    <row r="9226" spans="15:16">
      <c r="O9226" s="236"/>
      <c r="P9226" s="311"/>
    </row>
    <row r="9227" spans="15:16">
      <c r="O9227" s="236"/>
      <c r="P9227" s="311"/>
    </row>
    <row r="9228" spans="15:16">
      <c r="O9228" s="236"/>
      <c r="P9228" s="311"/>
    </row>
    <row r="9229" spans="15:16">
      <c r="O9229" s="236"/>
      <c r="P9229" s="311"/>
    </row>
    <row r="9230" spans="15:16">
      <c r="O9230" s="236"/>
      <c r="P9230" s="311"/>
    </row>
    <row r="9231" spans="15:16">
      <c r="O9231" s="236"/>
      <c r="P9231" s="311"/>
    </row>
    <row r="9232" spans="15:16">
      <c r="O9232" s="236"/>
      <c r="P9232" s="311"/>
    </row>
    <row r="9233" spans="15:16">
      <c r="O9233" s="236"/>
      <c r="P9233" s="311"/>
    </row>
    <row r="9234" spans="15:16">
      <c r="O9234" s="236"/>
      <c r="P9234" s="311"/>
    </row>
    <row r="9235" spans="15:16">
      <c r="O9235" s="236"/>
      <c r="P9235" s="311"/>
    </row>
    <row r="9236" spans="15:16">
      <c r="O9236" s="236"/>
      <c r="P9236" s="311"/>
    </row>
    <row r="9237" spans="15:16">
      <c r="O9237" s="236"/>
      <c r="P9237" s="311"/>
    </row>
    <row r="9238" spans="15:16">
      <c r="O9238" s="236"/>
      <c r="P9238" s="311"/>
    </row>
    <row r="9239" spans="15:16">
      <c r="O9239" s="236"/>
      <c r="P9239" s="311"/>
    </row>
    <row r="9240" spans="15:16">
      <c r="O9240" s="236"/>
      <c r="P9240" s="311"/>
    </row>
    <row r="9241" spans="15:16">
      <c r="O9241" s="236"/>
      <c r="P9241" s="311"/>
    </row>
    <row r="9242" spans="15:16">
      <c r="O9242" s="236"/>
      <c r="P9242" s="311"/>
    </row>
    <row r="9243" spans="15:16">
      <c r="O9243" s="236"/>
      <c r="P9243" s="311"/>
    </row>
    <row r="9244" spans="15:16">
      <c r="O9244" s="236"/>
      <c r="P9244" s="311"/>
    </row>
    <row r="9245" spans="15:16">
      <c r="O9245" s="236"/>
      <c r="P9245" s="311"/>
    </row>
    <row r="9246" spans="15:16">
      <c r="O9246" s="236"/>
      <c r="P9246" s="311"/>
    </row>
    <row r="9247" spans="15:16">
      <c r="O9247" s="236"/>
      <c r="P9247" s="311"/>
    </row>
    <row r="9248" spans="15:16">
      <c r="O9248" s="236"/>
      <c r="P9248" s="311"/>
    </row>
    <row r="9249" spans="15:16">
      <c r="O9249" s="236"/>
      <c r="P9249" s="311"/>
    </row>
    <row r="9250" spans="15:16">
      <c r="O9250" s="236"/>
      <c r="P9250" s="311"/>
    </row>
    <row r="9251" spans="15:16">
      <c r="O9251" s="236"/>
      <c r="P9251" s="311"/>
    </row>
    <row r="9252" spans="15:16">
      <c r="O9252" s="236"/>
      <c r="P9252" s="311"/>
    </row>
    <row r="9253" spans="15:16">
      <c r="O9253" s="236"/>
      <c r="P9253" s="311"/>
    </row>
    <row r="9254" spans="15:16">
      <c r="O9254" s="236"/>
      <c r="P9254" s="311"/>
    </row>
    <row r="9255" spans="15:16">
      <c r="O9255" s="236"/>
      <c r="P9255" s="311"/>
    </row>
    <row r="9256" spans="15:16">
      <c r="O9256" s="236"/>
      <c r="P9256" s="311"/>
    </row>
    <row r="9257" spans="15:16">
      <c r="O9257" s="236"/>
      <c r="P9257" s="311"/>
    </row>
    <row r="9258" spans="15:16">
      <c r="O9258" s="236"/>
      <c r="P9258" s="311"/>
    </row>
    <row r="9259" spans="15:16">
      <c r="O9259" s="236"/>
      <c r="P9259" s="311"/>
    </row>
    <row r="9260" spans="15:16">
      <c r="O9260" s="236"/>
      <c r="P9260" s="311"/>
    </row>
    <row r="9261" spans="15:16">
      <c r="O9261" s="236"/>
      <c r="P9261" s="311"/>
    </row>
    <row r="9262" spans="15:16">
      <c r="O9262" s="236"/>
      <c r="P9262" s="311"/>
    </row>
    <row r="9263" spans="15:16">
      <c r="O9263" s="236"/>
      <c r="P9263" s="311"/>
    </row>
    <row r="9264" spans="15:16">
      <c r="O9264" s="236"/>
      <c r="P9264" s="311"/>
    </row>
    <row r="9265" spans="15:16">
      <c r="O9265" s="236"/>
      <c r="P9265" s="311"/>
    </row>
    <row r="9266" spans="15:16">
      <c r="O9266" s="236"/>
      <c r="P9266" s="311"/>
    </row>
    <row r="9267" spans="15:16">
      <c r="O9267" s="236"/>
      <c r="P9267" s="311"/>
    </row>
    <row r="9268" spans="15:16">
      <c r="O9268" s="236"/>
      <c r="P9268" s="311"/>
    </row>
    <row r="9269" spans="15:16">
      <c r="O9269" s="236"/>
      <c r="P9269" s="311"/>
    </row>
    <row r="9270" spans="15:16">
      <c r="O9270" s="236"/>
      <c r="P9270" s="311"/>
    </row>
    <row r="9271" spans="15:16">
      <c r="O9271" s="236"/>
      <c r="P9271" s="311"/>
    </row>
    <row r="9272" spans="15:16">
      <c r="O9272" s="236"/>
      <c r="P9272" s="311"/>
    </row>
    <row r="9273" spans="15:16">
      <c r="O9273" s="236"/>
      <c r="P9273" s="311"/>
    </row>
    <row r="9274" spans="15:16">
      <c r="O9274" s="236"/>
      <c r="P9274" s="311"/>
    </row>
    <row r="9275" spans="15:16">
      <c r="O9275" s="236"/>
      <c r="P9275" s="311"/>
    </row>
    <row r="9276" spans="15:16">
      <c r="O9276" s="236"/>
      <c r="P9276" s="311"/>
    </row>
    <row r="9277" spans="15:16">
      <c r="O9277" s="236"/>
      <c r="P9277" s="311"/>
    </row>
    <row r="9278" spans="15:16">
      <c r="O9278" s="236"/>
      <c r="P9278" s="311"/>
    </row>
    <row r="9279" spans="15:16">
      <c r="O9279" s="236"/>
      <c r="P9279" s="311"/>
    </row>
    <row r="9280" spans="15:16">
      <c r="O9280" s="236"/>
      <c r="P9280" s="311"/>
    </row>
    <row r="9281" spans="15:16">
      <c r="O9281" s="236"/>
      <c r="P9281" s="311"/>
    </row>
    <row r="9282" spans="15:16">
      <c r="O9282" s="236"/>
      <c r="P9282" s="311"/>
    </row>
    <row r="9283" spans="15:16">
      <c r="O9283" s="236"/>
      <c r="P9283" s="311"/>
    </row>
    <row r="9284" spans="15:16">
      <c r="O9284" s="236"/>
      <c r="P9284" s="311"/>
    </row>
    <row r="9285" spans="15:16">
      <c r="O9285" s="236"/>
      <c r="P9285" s="311"/>
    </row>
    <row r="9286" spans="15:16">
      <c r="O9286" s="236"/>
      <c r="P9286" s="311"/>
    </row>
    <row r="9287" spans="15:16">
      <c r="O9287" s="236"/>
      <c r="P9287" s="311"/>
    </row>
    <row r="9288" spans="15:16">
      <c r="O9288" s="236"/>
      <c r="P9288" s="311"/>
    </row>
    <row r="9289" spans="15:16">
      <c r="O9289" s="236"/>
      <c r="P9289" s="311"/>
    </row>
    <row r="9290" spans="15:16">
      <c r="O9290" s="236"/>
      <c r="P9290" s="311"/>
    </row>
    <row r="9291" spans="15:16">
      <c r="O9291" s="236"/>
      <c r="P9291" s="311"/>
    </row>
    <row r="9292" spans="15:16">
      <c r="O9292" s="236"/>
      <c r="P9292" s="311"/>
    </row>
    <row r="9293" spans="15:16">
      <c r="O9293" s="236"/>
      <c r="P9293" s="311"/>
    </row>
    <row r="9294" spans="15:16">
      <c r="O9294" s="236"/>
      <c r="P9294" s="311"/>
    </row>
    <row r="9295" spans="15:16">
      <c r="O9295" s="236"/>
      <c r="P9295" s="311"/>
    </row>
    <row r="9296" spans="15:16">
      <c r="O9296" s="236"/>
      <c r="P9296" s="311"/>
    </row>
    <row r="9297" spans="15:16">
      <c r="O9297" s="236"/>
      <c r="P9297" s="311"/>
    </row>
    <row r="9298" spans="15:16">
      <c r="O9298" s="236"/>
      <c r="P9298" s="311"/>
    </row>
    <row r="9299" spans="15:16">
      <c r="O9299" s="236"/>
      <c r="P9299" s="311"/>
    </row>
    <row r="9300" spans="15:16">
      <c r="O9300" s="236"/>
      <c r="P9300" s="311"/>
    </row>
    <row r="9301" spans="15:16">
      <c r="O9301" s="236"/>
      <c r="P9301" s="311"/>
    </row>
    <row r="9302" spans="15:16">
      <c r="O9302" s="236"/>
      <c r="P9302" s="311"/>
    </row>
    <row r="9303" spans="15:16">
      <c r="O9303" s="236"/>
      <c r="P9303" s="311"/>
    </row>
    <row r="9304" spans="15:16">
      <c r="O9304" s="236"/>
      <c r="P9304" s="311"/>
    </row>
    <row r="9305" spans="15:16">
      <c r="O9305" s="236"/>
      <c r="P9305" s="311"/>
    </row>
    <row r="9306" spans="15:16">
      <c r="O9306" s="236"/>
      <c r="P9306" s="311"/>
    </row>
    <row r="9307" spans="15:16">
      <c r="O9307" s="236"/>
      <c r="P9307" s="311"/>
    </row>
    <row r="9308" spans="15:16">
      <c r="O9308" s="236"/>
      <c r="P9308" s="311"/>
    </row>
    <row r="9309" spans="15:16">
      <c r="O9309" s="236"/>
      <c r="P9309" s="311"/>
    </row>
    <row r="9310" spans="15:16">
      <c r="O9310" s="236"/>
      <c r="P9310" s="311"/>
    </row>
    <row r="9311" spans="15:16">
      <c r="O9311" s="236"/>
      <c r="P9311" s="311"/>
    </row>
    <row r="9312" spans="15:16">
      <c r="O9312" s="236"/>
      <c r="P9312" s="311"/>
    </row>
    <row r="9313" spans="15:16">
      <c r="O9313" s="236"/>
      <c r="P9313" s="311"/>
    </row>
    <row r="9314" spans="15:16">
      <c r="O9314" s="236"/>
      <c r="P9314" s="311"/>
    </row>
    <row r="9315" spans="15:16">
      <c r="O9315" s="236"/>
      <c r="P9315" s="311"/>
    </row>
    <row r="9316" spans="15:16">
      <c r="O9316" s="236"/>
      <c r="P9316" s="311"/>
    </row>
    <row r="9317" spans="15:16">
      <c r="O9317" s="236"/>
      <c r="P9317" s="311"/>
    </row>
    <row r="9318" spans="15:16">
      <c r="O9318" s="236"/>
      <c r="P9318" s="311"/>
    </row>
    <row r="9319" spans="15:16">
      <c r="O9319" s="236"/>
      <c r="P9319" s="311"/>
    </row>
    <row r="9320" spans="15:16">
      <c r="O9320" s="236"/>
      <c r="P9320" s="311"/>
    </row>
    <row r="9321" spans="15:16">
      <c r="O9321" s="236"/>
      <c r="P9321" s="311"/>
    </row>
    <row r="9322" spans="15:16">
      <c r="O9322" s="236"/>
      <c r="P9322" s="311"/>
    </row>
    <row r="9323" spans="15:16">
      <c r="O9323" s="236"/>
      <c r="P9323" s="311"/>
    </row>
    <row r="9324" spans="15:16">
      <c r="O9324" s="236"/>
      <c r="P9324" s="311"/>
    </row>
    <row r="9325" spans="15:16">
      <c r="O9325" s="236"/>
      <c r="P9325" s="311"/>
    </row>
    <row r="9326" spans="15:16">
      <c r="O9326" s="236"/>
      <c r="P9326" s="311"/>
    </row>
    <row r="9327" spans="15:16">
      <c r="O9327" s="236"/>
      <c r="P9327" s="311"/>
    </row>
    <row r="9328" spans="15:16">
      <c r="O9328" s="236"/>
      <c r="P9328" s="311"/>
    </row>
    <row r="9329" spans="15:16">
      <c r="O9329" s="236"/>
      <c r="P9329" s="311"/>
    </row>
    <row r="9330" spans="15:16">
      <c r="O9330" s="236"/>
      <c r="P9330" s="311"/>
    </row>
    <row r="9331" spans="15:16">
      <c r="O9331" s="236"/>
      <c r="P9331" s="311"/>
    </row>
    <row r="9332" spans="15:16">
      <c r="O9332" s="236"/>
      <c r="P9332" s="311"/>
    </row>
    <row r="9333" spans="15:16">
      <c r="O9333" s="236"/>
      <c r="P9333" s="311"/>
    </row>
    <row r="9334" spans="15:16">
      <c r="O9334" s="236"/>
      <c r="P9334" s="311"/>
    </row>
    <row r="9335" spans="15:16">
      <c r="O9335" s="236"/>
      <c r="P9335" s="311"/>
    </row>
    <row r="9336" spans="15:16">
      <c r="O9336" s="236"/>
      <c r="P9336" s="311"/>
    </row>
    <row r="9337" spans="15:16">
      <c r="O9337" s="236"/>
      <c r="P9337" s="311"/>
    </row>
    <row r="9338" spans="15:16">
      <c r="O9338" s="236"/>
      <c r="P9338" s="311"/>
    </row>
    <row r="9339" spans="15:16">
      <c r="O9339" s="236"/>
      <c r="P9339" s="311"/>
    </row>
    <row r="9340" spans="15:16">
      <c r="O9340" s="236"/>
      <c r="P9340" s="311"/>
    </row>
    <row r="9341" spans="15:16">
      <c r="O9341" s="236"/>
      <c r="P9341" s="311"/>
    </row>
    <row r="9342" spans="15:16">
      <c r="O9342" s="236"/>
      <c r="P9342" s="311"/>
    </row>
    <row r="9343" spans="15:16">
      <c r="O9343" s="236"/>
      <c r="P9343" s="311"/>
    </row>
    <row r="9344" spans="15:16">
      <c r="O9344" s="236"/>
      <c r="P9344" s="311"/>
    </row>
    <row r="9345" spans="15:16">
      <c r="O9345" s="236"/>
      <c r="P9345" s="311"/>
    </row>
    <row r="9346" spans="15:16">
      <c r="O9346" s="236"/>
      <c r="P9346" s="311"/>
    </row>
    <row r="9347" spans="15:16">
      <c r="O9347" s="236"/>
      <c r="P9347" s="311"/>
    </row>
    <row r="9348" spans="15:16">
      <c r="O9348" s="236"/>
      <c r="P9348" s="311"/>
    </row>
    <row r="9349" spans="15:16">
      <c r="O9349" s="236"/>
      <c r="P9349" s="311"/>
    </row>
    <row r="9350" spans="15:16">
      <c r="O9350" s="236"/>
      <c r="P9350" s="311"/>
    </row>
    <row r="9351" spans="15:16">
      <c r="O9351" s="236"/>
      <c r="P9351" s="311"/>
    </row>
    <row r="9352" spans="15:16">
      <c r="O9352" s="236"/>
      <c r="P9352" s="311"/>
    </row>
    <row r="9353" spans="15:16">
      <c r="O9353" s="236"/>
      <c r="P9353" s="311"/>
    </row>
    <row r="9354" spans="15:16">
      <c r="O9354" s="236"/>
      <c r="P9354" s="311"/>
    </row>
    <row r="9355" spans="15:16">
      <c r="O9355" s="236"/>
      <c r="P9355" s="311"/>
    </row>
    <row r="9356" spans="15:16">
      <c r="O9356" s="236"/>
      <c r="P9356" s="311"/>
    </row>
    <row r="9357" spans="15:16">
      <c r="O9357" s="236"/>
      <c r="P9357" s="311"/>
    </row>
    <row r="9358" spans="15:16">
      <c r="O9358" s="236"/>
      <c r="P9358" s="311"/>
    </row>
    <row r="9359" spans="15:16">
      <c r="O9359" s="236"/>
      <c r="P9359" s="311"/>
    </row>
    <row r="9360" spans="15:16">
      <c r="O9360" s="236"/>
      <c r="P9360" s="311"/>
    </row>
    <row r="9361" spans="15:16">
      <c r="O9361" s="236"/>
      <c r="P9361" s="311"/>
    </row>
    <row r="9362" spans="15:16">
      <c r="O9362" s="236"/>
      <c r="P9362" s="311"/>
    </row>
    <row r="9363" spans="15:16">
      <c r="O9363" s="236"/>
      <c r="P9363" s="311"/>
    </row>
    <row r="9364" spans="15:16">
      <c r="O9364" s="236"/>
      <c r="P9364" s="311"/>
    </row>
    <row r="9365" spans="15:16">
      <c r="O9365" s="236"/>
      <c r="P9365" s="311"/>
    </row>
    <row r="9366" spans="15:16">
      <c r="O9366" s="236"/>
      <c r="P9366" s="311"/>
    </row>
    <row r="9367" spans="15:16">
      <c r="O9367" s="236"/>
      <c r="P9367" s="311"/>
    </row>
    <row r="9368" spans="15:16">
      <c r="O9368" s="236"/>
      <c r="P9368" s="311"/>
    </row>
    <row r="9369" spans="15:16">
      <c r="O9369" s="236"/>
      <c r="P9369" s="311"/>
    </row>
    <row r="9370" spans="15:16">
      <c r="O9370" s="236"/>
      <c r="P9370" s="311"/>
    </row>
    <row r="9371" spans="15:16">
      <c r="O9371" s="236"/>
      <c r="P9371" s="311"/>
    </row>
    <row r="9372" spans="15:16">
      <c r="O9372" s="236"/>
      <c r="P9372" s="311"/>
    </row>
    <row r="9373" spans="15:16">
      <c r="O9373" s="236"/>
      <c r="P9373" s="311"/>
    </row>
    <row r="9374" spans="15:16">
      <c r="O9374" s="236"/>
      <c r="P9374" s="311"/>
    </row>
    <row r="9375" spans="15:16">
      <c r="O9375" s="236"/>
      <c r="P9375" s="311"/>
    </row>
    <row r="9376" spans="15:16">
      <c r="O9376" s="236"/>
      <c r="P9376" s="311"/>
    </row>
    <row r="9377" spans="15:16">
      <c r="O9377" s="236"/>
      <c r="P9377" s="311"/>
    </row>
    <row r="9378" spans="15:16">
      <c r="O9378" s="236"/>
      <c r="P9378" s="311"/>
    </row>
    <row r="9379" spans="15:16">
      <c r="O9379" s="236"/>
      <c r="P9379" s="311"/>
    </row>
    <row r="9380" spans="15:16">
      <c r="O9380" s="236"/>
      <c r="P9380" s="311"/>
    </row>
    <row r="9381" spans="15:16">
      <c r="O9381" s="236"/>
      <c r="P9381" s="311"/>
    </row>
    <row r="9382" spans="15:16">
      <c r="O9382" s="236"/>
      <c r="P9382" s="311"/>
    </row>
    <row r="9383" spans="15:16">
      <c r="O9383" s="236"/>
      <c r="P9383" s="311"/>
    </row>
    <row r="9384" spans="15:16">
      <c r="O9384" s="236"/>
      <c r="P9384" s="311"/>
    </row>
    <row r="9385" spans="15:16">
      <c r="O9385" s="236"/>
      <c r="P9385" s="311"/>
    </row>
    <row r="9386" spans="15:16">
      <c r="O9386" s="236"/>
      <c r="P9386" s="311"/>
    </row>
    <row r="9387" spans="15:16">
      <c r="O9387" s="236"/>
      <c r="P9387" s="311"/>
    </row>
    <row r="9388" spans="15:16">
      <c r="O9388" s="236"/>
      <c r="P9388" s="311"/>
    </row>
    <row r="9389" spans="15:16">
      <c r="O9389" s="236"/>
      <c r="P9389" s="311"/>
    </row>
    <row r="9390" spans="15:16">
      <c r="O9390" s="236"/>
      <c r="P9390" s="311"/>
    </row>
    <row r="9391" spans="15:16">
      <c r="O9391" s="236"/>
      <c r="P9391" s="311"/>
    </row>
    <row r="9392" spans="15:16">
      <c r="O9392" s="236"/>
      <c r="P9392" s="311"/>
    </row>
    <row r="9393" spans="15:16">
      <c r="O9393" s="236"/>
      <c r="P9393" s="311"/>
    </row>
    <row r="9394" spans="15:16">
      <c r="O9394" s="236"/>
      <c r="P9394" s="311"/>
    </row>
    <row r="9395" spans="15:16">
      <c r="O9395" s="236"/>
      <c r="P9395" s="311"/>
    </row>
    <row r="9396" spans="15:16">
      <c r="O9396" s="236"/>
      <c r="P9396" s="311"/>
    </row>
    <row r="9397" spans="15:16">
      <c r="O9397" s="236"/>
      <c r="P9397" s="311"/>
    </row>
    <row r="9398" spans="15:16">
      <c r="O9398" s="236"/>
      <c r="P9398" s="311"/>
    </row>
    <row r="9399" spans="15:16">
      <c r="O9399" s="236"/>
      <c r="P9399" s="311"/>
    </row>
    <row r="9400" spans="15:16">
      <c r="O9400" s="236"/>
      <c r="P9400" s="311"/>
    </row>
    <row r="9401" spans="15:16">
      <c r="O9401" s="236"/>
      <c r="P9401" s="311"/>
    </row>
    <row r="9402" spans="15:16">
      <c r="O9402" s="236"/>
      <c r="P9402" s="311"/>
    </row>
    <row r="9403" spans="15:16">
      <c r="O9403" s="236"/>
      <c r="P9403" s="311"/>
    </row>
    <row r="9404" spans="15:16">
      <c r="O9404" s="236"/>
      <c r="P9404" s="311"/>
    </row>
    <row r="9405" spans="15:16">
      <c r="O9405" s="236"/>
      <c r="P9405" s="311"/>
    </row>
    <row r="9406" spans="15:16">
      <c r="O9406" s="236"/>
      <c r="P9406" s="311"/>
    </row>
    <row r="9407" spans="15:16">
      <c r="O9407" s="236"/>
      <c r="P9407" s="311"/>
    </row>
    <row r="9408" spans="15:16">
      <c r="O9408" s="236"/>
      <c r="P9408" s="311"/>
    </row>
    <row r="9409" spans="15:16">
      <c r="O9409" s="236"/>
      <c r="P9409" s="311"/>
    </row>
    <row r="9410" spans="15:16">
      <c r="O9410" s="236"/>
      <c r="P9410" s="311"/>
    </row>
    <row r="9411" spans="15:16">
      <c r="O9411" s="236"/>
      <c r="P9411" s="311"/>
    </row>
    <row r="9412" spans="15:16">
      <c r="O9412" s="236"/>
      <c r="P9412" s="311"/>
    </row>
    <row r="9413" spans="15:16">
      <c r="O9413" s="236"/>
      <c r="P9413" s="311"/>
    </row>
    <row r="9414" spans="15:16">
      <c r="O9414" s="236"/>
      <c r="P9414" s="311"/>
    </row>
    <row r="9415" spans="15:16">
      <c r="O9415" s="236"/>
      <c r="P9415" s="311"/>
    </row>
    <row r="9416" spans="15:16">
      <c r="O9416" s="236"/>
      <c r="P9416" s="311"/>
    </row>
    <row r="9417" spans="15:16">
      <c r="O9417" s="236"/>
      <c r="P9417" s="311"/>
    </row>
    <row r="9418" spans="15:16">
      <c r="O9418" s="236"/>
      <c r="P9418" s="311"/>
    </row>
    <row r="9419" spans="15:16">
      <c r="O9419" s="236"/>
      <c r="P9419" s="311"/>
    </row>
    <row r="9420" spans="15:16">
      <c r="O9420" s="236"/>
      <c r="P9420" s="311"/>
    </row>
    <row r="9421" spans="15:16">
      <c r="O9421" s="236"/>
      <c r="P9421" s="311"/>
    </row>
    <row r="9422" spans="15:16">
      <c r="O9422" s="236"/>
      <c r="P9422" s="311"/>
    </row>
    <row r="9423" spans="15:16">
      <c r="O9423" s="236"/>
      <c r="P9423" s="311"/>
    </row>
    <row r="9424" spans="15:16">
      <c r="O9424" s="236"/>
      <c r="P9424" s="311"/>
    </row>
    <row r="9425" spans="15:16">
      <c r="O9425" s="236"/>
      <c r="P9425" s="311"/>
    </row>
    <row r="9426" spans="15:16">
      <c r="O9426" s="236"/>
      <c r="P9426" s="311"/>
    </row>
    <row r="9427" spans="15:16">
      <c r="O9427" s="236"/>
      <c r="P9427" s="311"/>
    </row>
    <row r="9428" spans="15:16">
      <c r="O9428" s="236"/>
      <c r="P9428" s="311"/>
    </row>
    <row r="9429" spans="15:16">
      <c r="O9429" s="236"/>
      <c r="P9429" s="311"/>
    </row>
    <row r="9430" spans="15:16">
      <c r="O9430" s="236"/>
      <c r="P9430" s="311"/>
    </row>
    <row r="9431" spans="15:16">
      <c r="O9431" s="236"/>
      <c r="P9431" s="311"/>
    </row>
    <row r="9432" spans="15:16">
      <c r="O9432" s="236"/>
      <c r="P9432" s="311"/>
    </row>
    <row r="9433" spans="15:16">
      <c r="O9433" s="236"/>
      <c r="P9433" s="311"/>
    </row>
    <row r="9434" spans="15:16">
      <c r="O9434" s="236"/>
      <c r="P9434" s="311"/>
    </row>
    <row r="9435" spans="15:16">
      <c r="O9435" s="236"/>
      <c r="P9435" s="311"/>
    </row>
    <row r="9436" spans="15:16">
      <c r="O9436" s="236"/>
      <c r="P9436" s="311"/>
    </row>
    <row r="9437" spans="15:16">
      <c r="O9437" s="236"/>
      <c r="P9437" s="311"/>
    </row>
    <row r="9438" spans="15:16">
      <c r="O9438" s="236"/>
      <c r="P9438" s="311"/>
    </row>
    <row r="9439" spans="15:16">
      <c r="O9439" s="236"/>
      <c r="P9439" s="311"/>
    </row>
    <row r="9440" spans="15:16">
      <c r="O9440" s="236"/>
      <c r="P9440" s="311"/>
    </row>
    <row r="9441" spans="15:16">
      <c r="O9441" s="236"/>
      <c r="P9441" s="311"/>
    </row>
    <row r="9442" spans="15:16">
      <c r="O9442" s="236"/>
      <c r="P9442" s="311"/>
    </row>
    <row r="9443" spans="15:16">
      <c r="O9443" s="236"/>
      <c r="P9443" s="311"/>
    </row>
    <row r="9444" spans="15:16">
      <c r="O9444" s="236"/>
      <c r="P9444" s="311"/>
    </row>
    <row r="9445" spans="15:16">
      <c r="O9445" s="236"/>
      <c r="P9445" s="311"/>
    </row>
    <row r="9446" spans="15:16">
      <c r="O9446" s="236"/>
      <c r="P9446" s="311"/>
    </row>
    <row r="9447" spans="15:16">
      <c r="O9447" s="236"/>
      <c r="P9447" s="311"/>
    </row>
    <row r="9448" spans="15:16">
      <c r="O9448" s="236"/>
      <c r="P9448" s="311"/>
    </row>
    <row r="9449" spans="15:16">
      <c r="O9449" s="236"/>
      <c r="P9449" s="311"/>
    </row>
    <row r="9450" spans="15:16">
      <c r="O9450" s="236"/>
      <c r="P9450" s="311"/>
    </row>
    <row r="9451" spans="15:16">
      <c r="O9451" s="236"/>
      <c r="P9451" s="311"/>
    </row>
    <row r="9452" spans="15:16">
      <c r="O9452" s="236"/>
      <c r="P9452" s="311"/>
    </row>
    <row r="9453" spans="15:16">
      <c r="O9453" s="236"/>
      <c r="P9453" s="311"/>
    </row>
    <row r="9454" spans="15:16">
      <c r="O9454" s="236"/>
      <c r="P9454" s="311"/>
    </row>
    <row r="9455" spans="15:16">
      <c r="O9455" s="236"/>
      <c r="P9455" s="311"/>
    </row>
    <row r="9456" spans="15:16">
      <c r="O9456" s="236"/>
      <c r="P9456" s="311"/>
    </row>
    <row r="9457" spans="15:16">
      <c r="O9457" s="236"/>
      <c r="P9457" s="311"/>
    </row>
    <row r="9458" spans="15:16">
      <c r="O9458" s="236"/>
      <c r="P9458" s="311"/>
    </row>
    <row r="9459" spans="15:16">
      <c r="O9459" s="236"/>
      <c r="P9459" s="311"/>
    </row>
    <row r="9460" spans="15:16">
      <c r="O9460" s="236"/>
      <c r="P9460" s="311"/>
    </row>
    <row r="9461" spans="15:16">
      <c r="O9461" s="236"/>
      <c r="P9461" s="311"/>
    </row>
    <row r="9462" spans="15:16">
      <c r="O9462" s="236"/>
      <c r="P9462" s="311"/>
    </row>
    <row r="9463" spans="15:16">
      <c r="O9463" s="236"/>
      <c r="P9463" s="311"/>
    </row>
    <row r="9464" spans="15:16">
      <c r="O9464" s="236"/>
      <c r="P9464" s="311"/>
    </row>
    <row r="9465" spans="15:16">
      <c r="O9465" s="236"/>
      <c r="P9465" s="311"/>
    </row>
    <row r="9466" spans="15:16">
      <c r="O9466" s="236"/>
      <c r="P9466" s="311"/>
    </row>
    <row r="9467" spans="15:16">
      <c r="O9467" s="236"/>
      <c r="P9467" s="311"/>
    </row>
    <row r="9468" spans="15:16">
      <c r="O9468" s="236"/>
      <c r="P9468" s="311"/>
    </row>
    <row r="9469" spans="15:16">
      <c r="O9469" s="236"/>
      <c r="P9469" s="311"/>
    </row>
    <row r="9470" spans="15:16">
      <c r="O9470" s="236"/>
      <c r="P9470" s="311"/>
    </row>
    <row r="9471" spans="15:16">
      <c r="O9471" s="236"/>
      <c r="P9471" s="311"/>
    </row>
    <row r="9472" spans="15:16">
      <c r="O9472" s="236"/>
      <c r="P9472" s="311"/>
    </row>
    <row r="9473" spans="15:16">
      <c r="O9473" s="236"/>
      <c r="P9473" s="311"/>
    </row>
    <row r="9474" spans="15:16">
      <c r="O9474" s="236"/>
      <c r="P9474" s="311"/>
    </row>
    <row r="9475" spans="15:16">
      <c r="O9475" s="236"/>
      <c r="P9475" s="311"/>
    </row>
    <row r="9476" spans="15:16">
      <c r="O9476" s="236"/>
      <c r="P9476" s="311"/>
    </row>
    <row r="9477" spans="15:16">
      <c r="O9477" s="236"/>
      <c r="P9477" s="311"/>
    </row>
    <row r="9478" spans="15:16">
      <c r="O9478" s="236"/>
      <c r="P9478" s="311"/>
    </row>
    <row r="9479" spans="15:16">
      <c r="O9479" s="236"/>
      <c r="P9479" s="311"/>
    </row>
    <row r="9480" spans="15:16">
      <c r="O9480" s="236"/>
      <c r="P9480" s="311"/>
    </row>
    <row r="9481" spans="15:16">
      <c r="O9481" s="236"/>
      <c r="P9481" s="311"/>
    </row>
    <row r="9482" spans="15:16">
      <c r="O9482" s="236"/>
      <c r="P9482" s="311"/>
    </row>
    <row r="9483" spans="15:16">
      <c r="O9483" s="236"/>
      <c r="P9483" s="311"/>
    </row>
    <row r="9484" spans="15:16">
      <c r="O9484" s="236"/>
      <c r="P9484" s="311"/>
    </row>
    <row r="9485" spans="15:16">
      <c r="O9485" s="236"/>
      <c r="P9485" s="311"/>
    </row>
    <row r="9486" spans="15:16">
      <c r="O9486" s="236"/>
      <c r="P9486" s="311"/>
    </row>
    <row r="9487" spans="15:16">
      <c r="O9487" s="236"/>
      <c r="P9487" s="311"/>
    </row>
    <row r="9488" spans="15:16">
      <c r="O9488" s="236"/>
      <c r="P9488" s="311"/>
    </row>
    <row r="9489" spans="15:16">
      <c r="O9489" s="236"/>
      <c r="P9489" s="311"/>
    </row>
    <row r="9490" spans="15:16">
      <c r="O9490" s="236"/>
      <c r="P9490" s="311"/>
    </row>
    <row r="9491" spans="15:16">
      <c r="O9491" s="236"/>
      <c r="P9491" s="311"/>
    </row>
    <row r="9492" spans="15:16">
      <c r="O9492" s="236"/>
      <c r="P9492" s="311"/>
    </row>
    <row r="9493" spans="15:16">
      <c r="O9493" s="236"/>
      <c r="P9493" s="311"/>
    </row>
    <row r="9494" spans="15:16">
      <c r="O9494" s="236"/>
      <c r="P9494" s="311"/>
    </row>
    <row r="9495" spans="15:16">
      <c r="O9495" s="236"/>
      <c r="P9495" s="311"/>
    </row>
    <row r="9496" spans="15:16">
      <c r="O9496" s="236"/>
      <c r="P9496" s="311"/>
    </row>
    <row r="9497" spans="15:16">
      <c r="O9497" s="236"/>
      <c r="P9497" s="311"/>
    </row>
    <row r="9498" spans="15:16">
      <c r="O9498" s="236"/>
      <c r="P9498" s="311"/>
    </row>
    <row r="9499" spans="15:16">
      <c r="O9499" s="236"/>
      <c r="P9499" s="311"/>
    </row>
    <row r="9500" spans="15:16">
      <c r="O9500" s="236"/>
      <c r="P9500" s="311"/>
    </row>
    <row r="9501" spans="15:16">
      <c r="O9501" s="236"/>
      <c r="P9501" s="311"/>
    </row>
    <row r="9502" spans="15:16">
      <c r="O9502" s="236"/>
      <c r="P9502" s="311"/>
    </row>
    <row r="9503" spans="15:16">
      <c r="O9503" s="236"/>
      <c r="P9503" s="311"/>
    </row>
    <row r="9504" spans="15:16">
      <c r="O9504" s="236"/>
      <c r="P9504" s="311"/>
    </row>
    <row r="9505" spans="15:16">
      <c r="O9505" s="236"/>
      <c r="P9505" s="311"/>
    </row>
    <row r="9506" spans="15:16">
      <c r="O9506" s="236"/>
      <c r="P9506" s="311"/>
    </row>
    <row r="9507" spans="15:16">
      <c r="O9507" s="236"/>
      <c r="P9507" s="311"/>
    </row>
    <row r="9508" spans="15:16">
      <c r="O9508" s="236"/>
      <c r="P9508" s="311"/>
    </row>
    <row r="9509" spans="15:16">
      <c r="O9509" s="236"/>
      <c r="P9509" s="311"/>
    </row>
    <row r="9510" spans="15:16">
      <c r="O9510" s="236"/>
      <c r="P9510" s="311"/>
    </row>
    <row r="9511" spans="15:16">
      <c r="O9511" s="236"/>
      <c r="P9511" s="311"/>
    </row>
    <row r="9512" spans="15:16">
      <c r="O9512" s="236"/>
      <c r="P9512" s="311"/>
    </row>
    <row r="9513" spans="15:16">
      <c r="O9513" s="236"/>
      <c r="P9513" s="311"/>
    </row>
    <row r="9514" spans="15:16">
      <c r="O9514" s="236"/>
      <c r="P9514" s="311"/>
    </row>
    <row r="9515" spans="15:16">
      <c r="O9515" s="236"/>
      <c r="P9515" s="311"/>
    </row>
    <row r="9516" spans="15:16">
      <c r="O9516" s="236"/>
      <c r="P9516" s="311"/>
    </row>
    <row r="9517" spans="15:16">
      <c r="O9517" s="236"/>
      <c r="P9517" s="311"/>
    </row>
    <row r="9518" spans="15:16">
      <c r="O9518" s="236"/>
      <c r="P9518" s="311"/>
    </row>
    <row r="9519" spans="15:16">
      <c r="O9519" s="236"/>
      <c r="P9519" s="311"/>
    </row>
    <row r="9520" spans="15:16">
      <c r="O9520" s="236"/>
      <c r="P9520" s="311"/>
    </row>
    <row r="9521" spans="15:16">
      <c r="O9521" s="236"/>
      <c r="P9521" s="311"/>
    </row>
    <row r="9522" spans="15:16">
      <c r="O9522" s="236"/>
      <c r="P9522" s="311"/>
    </row>
    <row r="9523" spans="15:16">
      <c r="O9523" s="236"/>
      <c r="P9523" s="311"/>
    </row>
    <row r="9524" spans="15:16">
      <c r="O9524" s="236"/>
      <c r="P9524" s="311"/>
    </row>
    <row r="9525" spans="15:16">
      <c r="O9525" s="236"/>
      <c r="P9525" s="311"/>
    </row>
    <row r="9526" spans="15:16">
      <c r="O9526" s="236"/>
      <c r="P9526" s="311"/>
    </row>
    <row r="9527" spans="15:16">
      <c r="O9527" s="236"/>
      <c r="P9527" s="311"/>
    </row>
    <row r="9528" spans="15:16">
      <c r="O9528" s="236"/>
      <c r="P9528" s="311"/>
    </row>
    <row r="9529" spans="15:16">
      <c r="O9529" s="236"/>
      <c r="P9529" s="311"/>
    </row>
    <row r="9530" spans="15:16">
      <c r="O9530" s="236"/>
      <c r="P9530" s="311"/>
    </row>
    <row r="9531" spans="15:16">
      <c r="O9531" s="236"/>
      <c r="P9531" s="311"/>
    </row>
    <row r="9532" spans="15:16">
      <c r="O9532" s="236"/>
      <c r="P9532" s="311"/>
    </row>
    <row r="9533" spans="15:16">
      <c r="O9533" s="236"/>
      <c r="P9533" s="311"/>
    </row>
    <row r="9534" spans="15:16">
      <c r="O9534" s="236"/>
      <c r="P9534" s="311"/>
    </row>
    <row r="9535" spans="15:16">
      <c r="O9535" s="236"/>
      <c r="P9535" s="311"/>
    </row>
    <row r="9536" spans="15:16">
      <c r="O9536" s="236"/>
      <c r="P9536" s="311"/>
    </row>
    <row r="9537" spans="15:16">
      <c r="O9537" s="236"/>
      <c r="P9537" s="311"/>
    </row>
    <row r="9538" spans="15:16">
      <c r="O9538" s="236"/>
      <c r="P9538" s="311"/>
    </row>
    <row r="9539" spans="15:16">
      <c r="O9539" s="236"/>
      <c r="P9539" s="311"/>
    </row>
    <row r="9540" spans="15:16">
      <c r="O9540" s="236"/>
      <c r="P9540" s="311"/>
    </row>
    <row r="9541" spans="15:16">
      <c r="O9541" s="236"/>
      <c r="P9541" s="311"/>
    </row>
    <row r="9542" spans="15:16">
      <c r="O9542" s="236"/>
      <c r="P9542" s="311"/>
    </row>
    <row r="9543" spans="15:16">
      <c r="O9543" s="236"/>
      <c r="P9543" s="311"/>
    </row>
    <row r="9544" spans="15:16">
      <c r="O9544" s="236"/>
      <c r="P9544" s="311"/>
    </row>
    <row r="9545" spans="15:16">
      <c r="O9545" s="236"/>
      <c r="P9545" s="311"/>
    </row>
    <row r="9546" spans="15:16">
      <c r="O9546" s="236"/>
      <c r="P9546" s="311"/>
    </row>
    <row r="9547" spans="15:16">
      <c r="O9547" s="236"/>
      <c r="P9547" s="311"/>
    </row>
    <row r="9548" spans="15:16">
      <c r="O9548" s="236"/>
      <c r="P9548" s="311"/>
    </row>
    <row r="9549" spans="15:16">
      <c r="O9549" s="236"/>
      <c r="P9549" s="311"/>
    </row>
    <row r="9550" spans="15:16">
      <c r="O9550" s="236"/>
      <c r="P9550" s="311"/>
    </row>
    <row r="9551" spans="15:16">
      <c r="O9551" s="236"/>
      <c r="P9551" s="311"/>
    </row>
    <row r="9552" spans="15:16">
      <c r="O9552" s="236"/>
      <c r="P9552" s="311"/>
    </row>
    <row r="9553" spans="15:16">
      <c r="O9553" s="236"/>
      <c r="P9553" s="311"/>
    </row>
    <row r="9554" spans="15:16">
      <c r="O9554" s="236"/>
      <c r="P9554" s="311"/>
    </row>
    <row r="9555" spans="15:16">
      <c r="O9555" s="236"/>
      <c r="P9555" s="311"/>
    </row>
    <row r="9556" spans="15:16">
      <c r="O9556" s="236"/>
      <c r="P9556" s="311"/>
    </row>
    <row r="9557" spans="15:16">
      <c r="O9557" s="236"/>
      <c r="P9557" s="311"/>
    </row>
    <row r="9558" spans="15:16">
      <c r="O9558" s="236"/>
      <c r="P9558" s="311"/>
    </row>
    <row r="9559" spans="15:16">
      <c r="O9559" s="236"/>
      <c r="P9559" s="311"/>
    </row>
    <row r="9560" spans="15:16">
      <c r="O9560" s="236"/>
      <c r="P9560" s="311"/>
    </row>
    <row r="9561" spans="15:16">
      <c r="O9561" s="236"/>
      <c r="P9561" s="311"/>
    </row>
    <row r="9562" spans="15:16">
      <c r="O9562" s="236"/>
      <c r="P9562" s="311"/>
    </row>
    <row r="9563" spans="15:16">
      <c r="O9563" s="236"/>
      <c r="P9563" s="311"/>
    </row>
    <row r="9564" spans="15:16">
      <c r="O9564" s="236"/>
      <c r="P9564" s="311"/>
    </row>
    <row r="9565" spans="15:16">
      <c r="O9565" s="236"/>
      <c r="P9565" s="311"/>
    </row>
    <row r="9566" spans="15:16">
      <c r="O9566" s="236"/>
      <c r="P9566" s="311"/>
    </row>
    <row r="9567" spans="15:16">
      <c r="O9567" s="236"/>
      <c r="P9567" s="311"/>
    </row>
    <row r="9568" spans="15:16">
      <c r="O9568" s="236"/>
      <c r="P9568" s="311"/>
    </row>
    <row r="9569" spans="15:16">
      <c r="O9569" s="236"/>
      <c r="P9569" s="311"/>
    </row>
    <row r="9570" spans="15:16">
      <c r="O9570" s="236"/>
      <c r="P9570" s="311"/>
    </row>
    <row r="9571" spans="15:16">
      <c r="O9571" s="236"/>
      <c r="P9571" s="311"/>
    </row>
    <row r="9572" spans="15:16">
      <c r="O9572" s="236"/>
      <c r="P9572" s="311"/>
    </row>
    <row r="9573" spans="15:16">
      <c r="O9573" s="236"/>
      <c r="P9573" s="311"/>
    </row>
    <row r="9574" spans="15:16">
      <c r="O9574" s="236"/>
      <c r="P9574" s="311"/>
    </row>
    <row r="9575" spans="15:16">
      <c r="O9575" s="236"/>
      <c r="P9575" s="311"/>
    </row>
    <row r="9576" spans="15:16">
      <c r="O9576" s="236"/>
      <c r="P9576" s="311"/>
    </row>
    <row r="9577" spans="15:16">
      <c r="O9577" s="236"/>
      <c r="P9577" s="311"/>
    </row>
    <row r="9578" spans="15:16">
      <c r="O9578" s="236"/>
      <c r="P9578" s="311"/>
    </row>
    <row r="9579" spans="15:16">
      <c r="O9579" s="236"/>
      <c r="P9579" s="311"/>
    </row>
    <row r="9580" spans="15:16">
      <c r="O9580" s="236"/>
      <c r="P9580" s="311"/>
    </row>
    <row r="9581" spans="15:16">
      <c r="O9581" s="236"/>
      <c r="P9581" s="311"/>
    </row>
    <row r="9582" spans="15:16">
      <c r="O9582" s="236"/>
      <c r="P9582" s="311"/>
    </row>
    <row r="9583" spans="15:16">
      <c r="O9583" s="236"/>
      <c r="P9583" s="311"/>
    </row>
    <row r="9584" spans="15:16">
      <c r="O9584" s="236"/>
      <c r="P9584" s="311"/>
    </row>
    <row r="9585" spans="15:16">
      <c r="O9585" s="236"/>
      <c r="P9585" s="311"/>
    </row>
    <row r="9586" spans="15:16">
      <c r="O9586" s="236"/>
      <c r="P9586" s="311"/>
    </row>
    <row r="9587" spans="15:16">
      <c r="O9587" s="236"/>
      <c r="P9587" s="311"/>
    </row>
    <row r="9588" spans="15:16">
      <c r="O9588" s="236"/>
      <c r="P9588" s="311"/>
    </row>
    <row r="9589" spans="15:16">
      <c r="O9589" s="236"/>
      <c r="P9589" s="311"/>
    </row>
    <row r="9590" spans="15:16">
      <c r="O9590" s="236"/>
      <c r="P9590" s="311"/>
    </row>
    <row r="9591" spans="15:16">
      <c r="O9591" s="236"/>
      <c r="P9591" s="311"/>
    </row>
    <row r="9592" spans="15:16">
      <c r="O9592" s="236"/>
      <c r="P9592" s="311"/>
    </row>
    <row r="9593" spans="15:16">
      <c r="O9593" s="236"/>
      <c r="P9593" s="311"/>
    </row>
    <row r="9594" spans="15:16">
      <c r="O9594" s="236"/>
      <c r="P9594" s="311"/>
    </row>
    <row r="9595" spans="15:16">
      <c r="O9595" s="236"/>
      <c r="P9595" s="311"/>
    </row>
    <row r="9596" spans="15:16">
      <c r="O9596" s="236"/>
      <c r="P9596" s="311"/>
    </row>
    <row r="9597" spans="15:16">
      <c r="O9597" s="236"/>
      <c r="P9597" s="311"/>
    </row>
    <row r="9598" spans="15:16">
      <c r="O9598" s="236"/>
      <c r="P9598" s="311"/>
    </row>
    <row r="9599" spans="15:16">
      <c r="O9599" s="236"/>
      <c r="P9599" s="311"/>
    </row>
    <row r="9600" spans="15:16">
      <c r="O9600" s="236"/>
      <c r="P9600" s="311"/>
    </row>
    <row r="9601" spans="15:16">
      <c r="O9601" s="236"/>
      <c r="P9601" s="311"/>
    </row>
    <row r="9602" spans="15:16">
      <c r="O9602" s="236"/>
      <c r="P9602" s="311"/>
    </row>
    <row r="9603" spans="15:16">
      <c r="O9603" s="236"/>
      <c r="P9603" s="311"/>
    </row>
    <row r="9604" spans="15:16">
      <c r="O9604" s="236"/>
      <c r="P9604" s="311"/>
    </row>
    <row r="9605" spans="15:16">
      <c r="O9605" s="236"/>
      <c r="P9605" s="311"/>
    </row>
    <row r="9606" spans="15:16">
      <c r="O9606" s="236"/>
      <c r="P9606" s="311"/>
    </row>
    <row r="9607" spans="15:16">
      <c r="O9607" s="236"/>
      <c r="P9607" s="311"/>
    </row>
    <row r="9608" spans="15:16">
      <c r="O9608" s="236"/>
      <c r="P9608" s="311"/>
    </row>
    <row r="9609" spans="15:16">
      <c r="O9609" s="236"/>
      <c r="P9609" s="311"/>
    </row>
    <row r="9610" spans="15:16">
      <c r="O9610" s="236"/>
      <c r="P9610" s="311"/>
    </row>
    <row r="9611" spans="15:16">
      <c r="O9611" s="236"/>
      <c r="P9611" s="311"/>
    </row>
    <row r="9612" spans="15:16">
      <c r="O9612" s="236"/>
      <c r="P9612" s="311"/>
    </row>
    <row r="9613" spans="15:16">
      <c r="O9613" s="236"/>
      <c r="P9613" s="311"/>
    </row>
    <row r="9614" spans="15:16">
      <c r="O9614" s="236"/>
      <c r="P9614" s="311"/>
    </row>
    <row r="9615" spans="15:16">
      <c r="O9615" s="236"/>
      <c r="P9615" s="311"/>
    </row>
    <row r="9616" spans="15:16">
      <c r="O9616" s="236"/>
      <c r="P9616" s="311"/>
    </row>
    <row r="9617" spans="15:16">
      <c r="O9617" s="236"/>
      <c r="P9617" s="311"/>
    </row>
    <row r="9618" spans="15:16">
      <c r="O9618" s="236"/>
      <c r="P9618" s="311"/>
    </row>
    <row r="9619" spans="15:16">
      <c r="O9619" s="236"/>
      <c r="P9619" s="311"/>
    </row>
    <row r="9620" spans="15:16">
      <c r="O9620" s="236"/>
      <c r="P9620" s="311"/>
    </row>
    <row r="9621" spans="15:16">
      <c r="O9621" s="236"/>
      <c r="P9621" s="311"/>
    </row>
    <row r="9622" spans="15:16">
      <c r="O9622" s="236"/>
      <c r="P9622" s="311"/>
    </row>
    <row r="9623" spans="15:16">
      <c r="O9623" s="236"/>
      <c r="P9623" s="311"/>
    </row>
    <row r="9624" spans="15:16">
      <c r="O9624" s="236"/>
      <c r="P9624" s="311"/>
    </row>
    <row r="9625" spans="15:16">
      <c r="O9625" s="236"/>
      <c r="P9625" s="311"/>
    </row>
    <row r="9626" spans="15:16">
      <c r="O9626" s="236"/>
      <c r="P9626" s="311"/>
    </row>
    <row r="9627" spans="15:16">
      <c r="O9627" s="236"/>
      <c r="P9627" s="311"/>
    </row>
    <row r="9628" spans="15:16">
      <c r="O9628" s="236"/>
      <c r="P9628" s="311"/>
    </row>
    <row r="9629" spans="15:16">
      <c r="O9629" s="236"/>
      <c r="P9629" s="311"/>
    </row>
    <row r="9630" spans="15:16">
      <c r="O9630" s="236"/>
      <c r="P9630" s="311"/>
    </row>
    <row r="9631" spans="15:16">
      <c r="O9631" s="236"/>
      <c r="P9631" s="311"/>
    </row>
    <row r="9632" spans="15:16">
      <c r="O9632" s="236"/>
      <c r="P9632" s="311"/>
    </row>
    <row r="9633" spans="15:16">
      <c r="O9633" s="236"/>
      <c r="P9633" s="311"/>
    </row>
    <row r="9634" spans="15:16">
      <c r="O9634" s="236"/>
      <c r="P9634" s="311"/>
    </row>
    <row r="9635" spans="15:16">
      <c r="O9635" s="236"/>
      <c r="P9635" s="311"/>
    </row>
    <row r="9636" spans="15:16">
      <c r="O9636" s="236"/>
      <c r="P9636" s="311"/>
    </row>
    <row r="9637" spans="15:16">
      <c r="O9637" s="236"/>
      <c r="P9637" s="311"/>
    </row>
    <row r="9638" spans="15:16">
      <c r="O9638" s="236"/>
      <c r="P9638" s="311"/>
    </row>
    <row r="9639" spans="15:16">
      <c r="O9639" s="236"/>
      <c r="P9639" s="311"/>
    </row>
    <row r="9640" spans="15:16">
      <c r="O9640" s="236"/>
      <c r="P9640" s="311"/>
    </row>
    <row r="9641" spans="15:16">
      <c r="O9641" s="236"/>
      <c r="P9641" s="311"/>
    </row>
    <row r="9642" spans="15:16">
      <c r="O9642" s="236"/>
      <c r="P9642" s="311"/>
    </row>
    <row r="9643" spans="15:16">
      <c r="O9643" s="236"/>
      <c r="P9643" s="311"/>
    </row>
    <row r="9644" spans="15:16">
      <c r="O9644" s="236"/>
      <c r="P9644" s="311"/>
    </row>
    <row r="9645" spans="15:16">
      <c r="O9645" s="236"/>
      <c r="P9645" s="311"/>
    </row>
    <row r="9646" spans="15:16">
      <c r="O9646" s="236"/>
      <c r="P9646" s="311"/>
    </row>
    <row r="9647" spans="15:16">
      <c r="O9647" s="236"/>
      <c r="P9647" s="311"/>
    </row>
    <row r="9648" spans="15:16">
      <c r="O9648" s="236"/>
      <c r="P9648" s="311"/>
    </row>
    <row r="9649" spans="15:16">
      <c r="O9649" s="236"/>
      <c r="P9649" s="311"/>
    </row>
    <row r="9650" spans="15:16">
      <c r="O9650" s="236"/>
      <c r="P9650" s="311"/>
    </row>
    <row r="9651" spans="15:16">
      <c r="O9651" s="236"/>
      <c r="P9651" s="311"/>
    </row>
    <row r="9652" spans="15:16">
      <c r="O9652" s="236"/>
      <c r="P9652" s="311"/>
    </row>
    <row r="9653" spans="15:16">
      <c r="O9653" s="236"/>
      <c r="P9653" s="311"/>
    </row>
    <row r="9654" spans="15:16">
      <c r="O9654" s="236"/>
      <c r="P9654" s="311"/>
    </row>
    <row r="9655" spans="15:16">
      <c r="O9655" s="236"/>
      <c r="P9655" s="311"/>
    </row>
    <row r="9656" spans="15:16">
      <c r="O9656" s="236"/>
      <c r="P9656" s="311"/>
    </row>
    <row r="9657" spans="15:16">
      <c r="O9657" s="236"/>
      <c r="P9657" s="311"/>
    </row>
    <row r="9658" spans="15:16">
      <c r="O9658" s="236"/>
      <c r="P9658" s="311"/>
    </row>
    <row r="9659" spans="15:16">
      <c r="O9659" s="236"/>
      <c r="P9659" s="311"/>
    </row>
    <row r="9660" spans="15:16">
      <c r="O9660" s="236"/>
      <c r="P9660" s="311"/>
    </row>
    <row r="9661" spans="15:16">
      <c r="O9661" s="236"/>
      <c r="P9661" s="311"/>
    </row>
    <row r="9662" spans="15:16">
      <c r="O9662" s="236"/>
      <c r="P9662" s="311"/>
    </row>
    <row r="9663" spans="15:16">
      <c r="O9663" s="236"/>
      <c r="P9663" s="311"/>
    </row>
    <row r="9664" spans="15:16">
      <c r="O9664" s="236"/>
      <c r="P9664" s="311"/>
    </row>
    <row r="9665" spans="15:16">
      <c r="O9665" s="236"/>
      <c r="P9665" s="311"/>
    </row>
    <row r="9666" spans="15:16">
      <c r="O9666" s="236"/>
      <c r="P9666" s="311"/>
    </row>
    <row r="9667" spans="15:16">
      <c r="O9667" s="236"/>
      <c r="P9667" s="311"/>
    </row>
    <row r="9668" spans="15:16">
      <c r="O9668" s="236"/>
      <c r="P9668" s="311"/>
    </row>
    <row r="9669" spans="15:16">
      <c r="O9669" s="236"/>
      <c r="P9669" s="311"/>
    </row>
    <row r="9670" spans="15:16">
      <c r="O9670" s="236"/>
      <c r="P9670" s="311"/>
    </row>
    <row r="9671" spans="15:16">
      <c r="O9671" s="236"/>
      <c r="P9671" s="311"/>
    </row>
    <row r="9672" spans="15:16">
      <c r="O9672" s="236"/>
      <c r="P9672" s="311"/>
    </row>
    <row r="9673" spans="15:16">
      <c r="O9673" s="236"/>
      <c r="P9673" s="311"/>
    </row>
    <row r="9674" spans="15:16">
      <c r="O9674" s="236"/>
      <c r="P9674" s="311"/>
    </row>
    <row r="9675" spans="15:16">
      <c r="O9675" s="236"/>
      <c r="P9675" s="311"/>
    </row>
    <row r="9676" spans="15:16">
      <c r="O9676" s="236"/>
      <c r="P9676" s="311"/>
    </row>
    <row r="9677" spans="15:16">
      <c r="O9677" s="236"/>
      <c r="P9677" s="311"/>
    </row>
    <row r="9678" spans="15:16">
      <c r="O9678" s="236"/>
      <c r="P9678" s="311"/>
    </row>
    <row r="9679" spans="15:16">
      <c r="O9679" s="236"/>
      <c r="P9679" s="311"/>
    </row>
    <row r="9680" spans="15:16">
      <c r="O9680" s="236"/>
      <c r="P9680" s="311"/>
    </row>
    <row r="9681" spans="15:16">
      <c r="O9681" s="236"/>
      <c r="P9681" s="311"/>
    </row>
    <row r="9682" spans="15:16">
      <c r="O9682" s="236"/>
      <c r="P9682" s="311"/>
    </row>
    <row r="9683" spans="15:16">
      <c r="O9683" s="236"/>
      <c r="P9683" s="311"/>
    </row>
    <row r="9684" spans="15:16">
      <c r="O9684" s="236"/>
      <c r="P9684" s="311"/>
    </row>
    <row r="9685" spans="15:16">
      <c r="O9685" s="236"/>
      <c r="P9685" s="311"/>
    </row>
    <row r="9686" spans="15:16">
      <c r="O9686" s="236"/>
      <c r="P9686" s="311"/>
    </row>
    <row r="9687" spans="15:16">
      <c r="O9687" s="236"/>
      <c r="P9687" s="311"/>
    </row>
    <row r="9688" spans="15:16">
      <c r="O9688" s="236"/>
      <c r="P9688" s="311"/>
    </row>
    <row r="9689" spans="15:16">
      <c r="O9689" s="236"/>
      <c r="P9689" s="311"/>
    </row>
    <row r="9690" spans="15:16">
      <c r="O9690" s="236"/>
      <c r="P9690" s="311"/>
    </row>
    <row r="9691" spans="15:16">
      <c r="O9691" s="236"/>
      <c r="P9691" s="311"/>
    </row>
    <row r="9692" spans="15:16">
      <c r="O9692" s="236"/>
      <c r="P9692" s="311"/>
    </row>
    <row r="9693" spans="15:16">
      <c r="O9693" s="236"/>
      <c r="P9693" s="311"/>
    </row>
    <row r="9694" spans="15:16">
      <c r="O9694" s="236"/>
      <c r="P9694" s="311"/>
    </row>
    <row r="9695" spans="15:16">
      <c r="O9695" s="236"/>
      <c r="P9695" s="311"/>
    </row>
    <row r="9696" spans="15:16">
      <c r="O9696" s="236"/>
      <c r="P9696" s="311"/>
    </row>
    <row r="9697" spans="15:16">
      <c r="O9697" s="236"/>
      <c r="P9697" s="311"/>
    </row>
    <row r="9698" spans="15:16">
      <c r="O9698" s="236"/>
      <c r="P9698" s="311"/>
    </row>
    <row r="9699" spans="15:16">
      <c r="O9699" s="236"/>
      <c r="P9699" s="311"/>
    </row>
    <row r="9700" spans="15:16">
      <c r="O9700" s="236"/>
      <c r="P9700" s="311"/>
    </row>
    <row r="9701" spans="15:16">
      <c r="O9701" s="236"/>
      <c r="P9701" s="311"/>
    </row>
    <row r="9702" spans="15:16">
      <c r="O9702" s="236"/>
      <c r="P9702" s="311"/>
    </row>
    <row r="9703" spans="15:16">
      <c r="O9703" s="236"/>
      <c r="P9703" s="311"/>
    </row>
    <row r="9704" spans="15:16">
      <c r="O9704" s="236"/>
      <c r="P9704" s="311"/>
    </row>
    <row r="9705" spans="15:16">
      <c r="O9705" s="236"/>
      <c r="P9705" s="311"/>
    </row>
    <row r="9706" spans="15:16">
      <c r="O9706" s="236"/>
      <c r="P9706" s="311"/>
    </row>
    <row r="9707" spans="15:16">
      <c r="O9707" s="236"/>
      <c r="P9707" s="311"/>
    </row>
    <row r="9708" spans="15:16">
      <c r="O9708" s="236"/>
      <c r="P9708" s="311"/>
    </row>
    <row r="9709" spans="15:16">
      <c r="O9709" s="236"/>
      <c r="P9709" s="311"/>
    </row>
    <row r="9710" spans="15:16">
      <c r="O9710" s="236"/>
      <c r="P9710" s="311"/>
    </row>
    <row r="9711" spans="15:16">
      <c r="O9711" s="236"/>
      <c r="P9711" s="311"/>
    </row>
    <row r="9712" spans="15:16">
      <c r="O9712" s="236"/>
      <c r="P9712" s="311"/>
    </row>
    <row r="9713" spans="15:16">
      <c r="O9713" s="236"/>
      <c r="P9713" s="311"/>
    </row>
    <row r="9714" spans="15:16">
      <c r="O9714" s="236"/>
      <c r="P9714" s="311"/>
    </row>
    <row r="9715" spans="15:16">
      <c r="O9715" s="236"/>
      <c r="P9715" s="311"/>
    </row>
    <row r="9716" spans="15:16">
      <c r="O9716" s="236"/>
      <c r="P9716" s="311"/>
    </row>
    <row r="9717" spans="15:16">
      <c r="O9717" s="236"/>
      <c r="P9717" s="311"/>
    </row>
    <row r="9718" spans="15:16">
      <c r="O9718" s="236"/>
      <c r="P9718" s="311"/>
    </row>
    <row r="9719" spans="15:16">
      <c r="O9719" s="236"/>
      <c r="P9719" s="311"/>
    </row>
    <row r="9720" spans="15:16">
      <c r="O9720" s="236"/>
      <c r="P9720" s="311"/>
    </row>
    <row r="9721" spans="15:16">
      <c r="O9721" s="236"/>
      <c r="P9721" s="311"/>
    </row>
    <row r="9722" spans="15:16">
      <c r="O9722" s="236"/>
      <c r="P9722" s="311"/>
    </row>
    <row r="9723" spans="15:16">
      <c r="O9723" s="236"/>
      <c r="P9723" s="311"/>
    </row>
    <row r="9724" spans="15:16">
      <c r="O9724" s="236"/>
      <c r="P9724" s="311"/>
    </row>
    <row r="9725" spans="15:16">
      <c r="O9725" s="236"/>
      <c r="P9725" s="311"/>
    </row>
    <row r="9726" spans="15:16">
      <c r="O9726" s="236"/>
      <c r="P9726" s="311"/>
    </row>
    <row r="9727" spans="15:16">
      <c r="O9727" s="236"/>
      <c r="P9727" s="311"/>
    </row>
    <row r="9728" spans="15:16">
      <c r="O9728" s="236"/>
      <c r="P9728" s="311"/>
    </row>
    <row r="9729" spans="15:16">
      <c r="O9729" s="236"/>
      <c r="P9729" s="311"/>
    </row>
    <row r="9730" spans="15:16">
      <c r="O9730" s="236"/>
      <c r="P9730" s="311"/>
    </row>
    <row r="9731" spans="15:16">
      <c r="O9731" s="236"/>
      <c r="P9731" s="311"/>
    </row>
    <row r="9732" spans="15:16">
      <c r="O9732" s="236"/>
      <c r="P9732" s="311"/>
    </row>
    <row r="9733" spans="15:16">
      <c r="O9733" s="236"/>
      <c r="P9733" s="311"/>
    </row>
    <row r="9734" spans="15:16">
      <c r="O9734" s="236"/>
      <c r="P9734" s="311"/>
    </row>
    <row r="9735" spans="15:16">
      <c r="O9735" s="236"/>
      <c r="P9735" s="311"/>
    </row>
    <row r="9736" spans="15:16">
      <c r="O9736" s="236"/>
      <c r="P9736" s="311"/>
    </row>
    <row r="9737" spans="15:16">
      <c r="O9737" s="236"/>
      <c r="P9737" s="311"/>
    </row>
    <row r="9738" spans="15:16">
      <c r="O9738" s="236"/>
      <c r="P9738" s="311"/>
    </row>
    <row r="9739" spans="15:16">
      <c r="O9739" s="236"/>
      <c r="P9739" s="311"/>
    </row>
    <row r="9740" spans="15:16">
      <c r="O9740" s="236"/>
      <c r="P9740" s="311"/>
    </row>
    <row r="9741" spans="15:16">
      <c r="O9741" s="236"/>
      <c r="P9741" s="311"/>
    </row>
    <row r="9742" spans="15:16">
      <c r="O9742" s="236"/>
      <c r="P9742" s="311"/>
    </row>
    <row r="9743" spans="15:16">
      <c r="O9743" s="236"/>
      <c r="P9743" s="311"/>
    </row>
    <row r="9744" spans="15:16">
      <c r="O9744" s="236"/>
      <c r="P9744" s="311"/>
    </row>
    <row r="9745" spans="15:16">
      <c r="O9745" s="236"/>
      <c r="P9745" s="311"/>
    </row>
    <row r="9746" spans="15:16">
      <c r="O9746" s="236"/>
      <c r="P9746" s="311"/>
    </row>
    <row r="9747" spans="15:16">
      <c r="O9747" s="236"/>
      <c r="P9747" s="311"/>
    </row>
    <row r="9748" spans="15:16">
      <c r="O9748" s="236"/>
      <c r="P9748" s="311"/>
    </row>
    <row r="9749" spans="15:16">
      <c r="O9749" s="236"/>
      <c r="P9749" s="311"/>
    </row>
    <row r="9750" spans="15:16">
      <c r="O9750" s="236"/>
      <c r="P9750" s="311"/>
    </row>
    <row r="9751" spans="15:16">
      <c r="O9751" s="236"/>
      <c r="P9751" s="311"/>
    </row>
    <row r="9752" spans="15:16">
      <c r="O9752" s="236"/>
      <c r="P9752" s="311"/>
    </row>
    <row r="9753" spans="15:16">
      <c r="O9753" s="236"/>
      <c r="P9753" s="311"/>
    </row>
    <row r="9754" spans="15:16">
      <c r="O9754" s="236"/>
      <c r="P9754" s="311"/>
    </row>
    <row r="9755" spans="15:16">
      <c r="O9755" s="236"/>
      <c r="P9755" s="311"/>
    </row>
    <row r="9756" spans="15:16">
      <c r="O9756" s="236"/>
      <c r="P9756" s="311"/>
    </row>
    <row r="9757" spans="15:16">
      <c r="O9757" s="236"/>
      <c r="P9757" s="311"/>
    </row>
    <row r="9758" spans="15:16">
      <c r="O9758" s="236"/>
      <c r="P9758" s="311"/>
    </row>
    <row r="9759" spans="15:16">
      <c r="O9759" s="236"/>
      <c r="P9759" s="311"/>
    </row>
    <row r="9760" spans="15:16">
      <c r="O9760" s="236"/>
      <c r="P9760" s="311"/>
    </row>
    <row r="9761" spans="15:16">
      <c r="O9761" s="236"/>
      <c r="P9761" s="311"/>
    </row>
    <row r="9762" spans="15:16">
      <c r="O9762" s="236"/>
      <c r="P9762" s="311"/>
    </row>
    <row r="9763" spans="15:16">
      <c r="O9763" s="236"/>
      <c r="P9763" s="311"/>
    </row>
    <row r="9764" spans="15:16">
      <c r="O9764" s="236"/>
      <c r="P9764" s="311"/>
    </row>
    <row r="9765" spans="15:16">
      <c r="O9765" s="236"/>
      <c r="P9765" s="311"/>
    </row>
    <row r="9766" spans="15:16">
      <c r="O9766" s="236"/>
      <c r="P9766" s="311"/>
    </row>
    <row r="9767" spans="15:16">
      <c r="O9767" s="236"/>
      <c r="P9767" s="311"/>
    </row>
    <row r="9768" spans="15:16">
      <c r="O9768" s="236"/>
      <c r="P9768" s="311"/>
    </row>
    <row r="9769" spans="15:16">
      <c r="O9769" s="236"/>
      <c r="P9769" s="311"/>
    </row>
    <row r="9770" spans="15:16">
      <c r="O9770" s="236"/>
      <c r="P9770" s="311"/>
    </row>
    <row r="9771" spans="15:16">
      <c r="O9771" s="236"/>
      <c r="P9771" s="311"/>
    </row>
    <row r="9772" spans="15:16">
      <c r="O9772" s="236"/>
      <c r="P9772" s="311"/>
    </row>
    <row r="9773" spans="15:16">
      <c r="O9773" s="236"/>
      <c r="P9773" s="311"/>
    </row>
    <row r="9774" spans="15:16">
      <c r="O9774" s="236"/>
      <c r="P9774" s="311"/>
    </row>
    <row r="9775" spans="15:16">
      <c r="O9775" s="236"/>
      <c r="P9775" s="311"/>
    </row>
    <row r="9776" spans="15:16">
      <c r="O9776" s="236"/>
      <c r="P9776" s="311"/>
    </row>
    <row r="9777" spans="15:16">
      <c r="O9777" s="236"/>
      <c r="P9777" s="311"/>
    </row>
    <row r="9778" spans="15:16">
      <c r="O9778" s="236"/>
      <c r="P9778" s="311"/>
    </row>
    <row r="9779" spans="15:16">
      <c r="O9779" s="236"/>
      <c r="P9779" s="311"/>
    </row>
    <row r="9780" spans="15:16">
      <c r="O9780" s="236"/>
      <c r="P9780" s="311"/>
    </row>
    <row r="9781" spans="15:16">
      <c r="O9781" s="236"/>
      <c r="P9781" s="311"/>
    </row>
    <row r="9782" spans="15:16">
      <c r="O9782" s="236"/>
      <c r="P9782" s="311"/>
    </row>
    <row r="9783" spans="15:16">
      <c r="O9783" s="236"/>
      <c r="P9783" s="311"/>
    </row>
    <row r="9784" spans="15:16">
      <c r="O9784" s="236"/>
      <c r="P9784" s="311"/>
    </row>
    <row r="9785" spans="15:16">
      <c r="O9785" s="236"/>
      <c r="P9785" s="311"/>
    </row>
    <row r="9786" spans="15:16">
      <c r="O9786" s="236"/>
      <c r="P9786" s="311"/>
    </row>
    <row r="9787" spans="15:16">
      <c r="O9787" s="236"/>
      <c r="P9787" s="311"/>
    </row>
    <row r="9788" spans="15:16">
      <c r="O9788" s="236"/>
      <c r="P9788" s="311"/>
    </row>
    <row r="9789" spans="15:16">
      <c r="O9789" s="236"/>
      <c r="P9789" s="311"/>
    </row>
    <row r="9790" spans="15:16">
      <c r="O9790" s="236"/>
      <c r="P9790" s="311"/>
    </row>
    <row r="9791" spans="15:16">
      <c r="O9791" s="236"/>
      <c r="P9791" s="311"/>
    </row>
    <row r="9792" spans="15:16">
      <c r="O9792" s="236"/>
      <c r="P9792" s="311"/>
    </row>
    <row r="9793" spans="15:16">
      <c r="O9793" s="236"/>
      <c r="P9793" s="311"/>
    </row>
    <row r="9794" spans="15:16">
      <c r="O9794" s="236"/>
      <c r="P9794" s="311"/>
    </row>
    <row r="9795" spans="15:16">
      <c r="O9795" s="236"/>
      <c r="P9795" s="311"/>
    </row>
    <row r="9796" spans="15:16">
      <c r="O9796" s="236"/>
      <c r="P9796" s="311"/>
    </row>
    <row r="9797" spans="15:16">
      <c r="O9797" s="236"/>
      <c r="P9797" s="311"/>
    </row>
    <row r="9798" spans="15:16">
      <c r="O9798" s="236"/>
      <c r="P9798" s="311"/>
    </row>
    <row r="9799" spans="15:16">
      <c r="O9799" s="236"/>
      <c r="P9799" s="311"/>
    </row>
    <row r="9800" spans="15:16">
      <c r="O9800" s="236"/>
      <c r="P9800" s="311"/>
    </row>
    <row r="9801" spans="15:16">
      <c r="O9801" s="236"/>
      <c r="P9801" s="311"/>
    </row>
    <row r="9802" spans="15:16">
      <c r="O9802" s="236"/>
      <c r="P9802" s="311"/>
    </row>
    <row r="9803" spans="15:16">
      <c r="O9803" s="236"/>
      <c r="P9803" s="311"/>
    </row>
    <row r="9804" spans="15:16">
      <c r="O9804" s="236"/>
      <c r="P9804" s="311"/>
    </row>
    <row r="9805" spans="15:16">
      <c r="O9805" s="236"/>
      <c r="P9805" s="311"/>
    </row>
    <row r="9806" spans="15:16">
      <c r="O9806" s="236"/>
      <c r="P9806" s="311"/>
    </row>
    <row r="9807" spans="15:16">
      <c r="O9807" s="236"/>
      <c r="P9807" s="311"/>
    </row>
    <row r="9808" spans="15:16">
      <c r="O9808" s="236"/>
      <c r="P9808" s="311"/>
    </row>
    <row r="9809" spans="15:16">
      <c r="O9809" s="236"/>
      <c r="P9809" s="311"/>
    </row>
    <row r="9810" spans="15:16">
      <c r="O9810" s="236"/>
      <c r="P9810" s="311"/>
    </row>
    <row r="9811" spans="15:16">
      <c r="O9811" s="236"/>
      <c r="P9811" s="311"/>
    </row>
    <row r="9812" spans="15:16">
      <c r="O9812" s="236"/>
      <c r="P9812" s="311"/>
    </row>
    <row r="9813" spans="15:16">
      <c r="O9813" s="236"/>
      <c r="P9813" s="311"/>
    </row>
    <row r="9814" spans="15:16">
      <c r="O9814" s="236"/>
      <c r="P9814" s="311"/>
    </row>
    <row r="9815" spans="15:16">
      <c r="O9815" s="236"/>
      <c r="P9815" s="311"/>
    </row>
    <row r="9816" spans="15:16">
      <c r="O9816" s="236"/>
      <c r="P9816" s="311"/>
    </row>
    <row r="9817" spans="15:16">
      <c r="O9817" s="236"/>
      <c r="P9817" s="311"/>
    </row>
    <row r="9818" spans="15:16">
      <c r="O9818" s="236"/>
      <c r="P9818" s="311"/>
    </row>
    <row r="9819" spans="15:16">
      <c r="O9819" s="236"/>
      <c r="P9819" s="311"/>
    </row>
    <row r="9820" spans="15:16">
      <c r="O9820" s="236"/>
      <c r="P9820" s="311"/>
    </row>
    <row r="9821" spans="15:16">
      <c r="O9821" s="236"/>
      <c r="P9821" s="311"/>
    </row>
    <row r="9822" spans="15:16">
      <c r="O9822" s="236"/>
      <c r="P9822" s="311"/>
    </row>
    <row r="9823" spans="15:16">
      <c r="O9823" s="236"/>
      <c r="P9823" s="311"/>
    </row>
    <row r="9824" spans="15:16">
      <c r="O9824" s="236"/>
      <c r="P9824" s="311"/>
    </row>
    <row r="9825" spans="15:16">
      <c r="O9825" s="236"/>
      <c r="P9825" s="311"/>
    </row>
    <row r="9826" spans="15:16">
      <c r="O9826" s="236"/>
      <c r="P9826" s="311"/>
    </row>
    <row r="9827" spans="15:16">
      <c r="O9827" s="236"/>
      <c r="P9827" s="311"/>
    </row>
    <row r="9828" spans="15:16">
      <c r="O9828" s="236"/>
      <c r="P9828" s="311"/>
    </row>
    <row r="9829" spans="15:16">
      <c r="O9829" s="236"/>
      <c r="P9829" s="311"/>
    </row>
    <row r="9830" spans="15:16">
      <c r="O9830" s="236"/>
      <c r="P9830" s="311"/>
    </row>
    <row r="9831" spans="15:16">
      <c r="O9831" s="236"/>
      <c r="P9831" s="311"/>
    </row>
    <row r="9832" spans="15:16">
      <c r="O9832" s="236"/>
      <c r="P9832" s="311"/>
    </row>
    <row r="9833" spans="15:16">
      <c r="O9833" s="236"/>
      <c r="P9833" s="311"/>
    </row>
    <row r="9834" spans="15:16">
      <c r="O9834" s="236"/>
      <c r="P9834" s="311"/>
    </row>
    <row r="9835" spans="15:16">
      <c r="O9835" s="236"/>
      <c r="P9835" s="311"/>
    </row>
    <row r="9836" spans="15:16">
      <c r="O9836" s="236"/>
      <c r="P9836" s="311"/>
    </row>
    <row r="9837" spans="15:16">
      <c r="O9837" s="236"/>
      <c r="P9837" s="311"/>
    </row>
    <row r="9838" spans="15:16">
      <c r="O9838" s="236"/>
      <c r="P9838" s="311"/>
    </row>
    <row r="9839" spans="15:16">
      <c r="O9839" s="236"/>
      <c r="P9839" s="311"/>
    </row>
    <row r="9840" spans="15:16">
      <c r="O9840" s="236"/>
      <c r="P9840" s="311"/>
    </row>
    <row r="9841" spans="15:16">
      <c r="O9841" s="236"/>
      <c r="P9841" s="311"/>
    </row>
    <row r="9842" spans="15:16">
      <c r="O9842" s="236"/>
      <c r="P9842" s="311"/>
    </row>
    <row r="9843" spans="15:16">
      <c r="O9843" s="236"/>
      <c r="P9843" s="311"/>
    </row>
    <row r="9844" spans="15:16">
      <c r="O9844" s="236"/>
      <c r="P9844" s="311"/>
    </row>
    <row r="9845" spans="15:16">
      <c r="O9845" s="236"/>
      <c r="P9845" s="311"/>
    </row>
    <row r="9846" spans="15:16">
      <c r="O9846" s="236"/>
      <c r="P9846" s="311"/>
    </row>
    <row r="9847" spans="15:16">
      <c r="O9847" s="236"/>
      <c r="P9847" s="311"/>
    </row>
    <row r="9848" spans="15:16">
      <c r="O9848" s="236"/>
      <c r="P9848" s="311"/>
    </row>
    <row r="9849" spans="15:16">
      <c r="O9849" s="236"/>
      <c r="P9849" s="311"/>
    </row>
    <row r="9850" spans="15:16">
      <c r="O9850" s="236"/>
      <c r="P9850" s="311"/>
    </row>
    <row r="9851" spans="15:16">
      <c r="O9851" s="236"/>
      <c r="P9851" s="311"/>
    </row>
    <row r="9852" spans="15:16">
      <c r="O9852" s="236"/>
      <c r="P9852" s="311"/>
    </row>
    <row r="9853" spans="15:16">
      <c r="O9853" s="236"/>
      <c r="P9853" s="311"/>
    </row>
    <row r="9854" spans="15:16">
      <c r="O9854" s="236"/>
      <c r="P9854" s="311"/>
    </row>
    <row r="9855" spans="15:16">
      <c r="O9855" s="236"/>
      <c r="P9855" s="311"/>
    </row>
    <row r="9856" spans="15:16">
      <c r="O9856" s="236"/>
      <c r="P9856" s="311"/>
    </row>
    <row r="9857" spans="15:16">
      <c r="O9857" s="236"/>
      <c r="P9857" s="311"/>
    </row>
    <row r="9858" spans="15:16">
      <c r="O9858" s="236"/>
      <c r="P9858" s="311"/>
    </row>
    <row r="9859" spans="15:16">
      <c r="O9859" s="236"/>
      <c r="P9859" s="311"/>
    </row>
    <row r="9860" spans="15:16">
      <c r="O9860" s="236"/>
      <c r="P9860" s="311"/>
    </row>
    <row r="9861" spans="15:16">
      <c r="O9861" s="236"/>
      <c r="P9861" s="311"/>
    </row>
    <row r="9862" spans="15:16">
      <c r="O9862" s="236"/>
      <c r="P9862" s="311"/>
    </row>
    <row r="9863" spans="15:16">
      <c r="O9863" s="236"/>
      <c r="P9863" s="311"/>
    </row>
    <row r="9864" spans="15:16">
      <c r="O9864" s="236"/>
      <c r="P9864" s="311"/>
    </row>
    <row r="9865" spans="15:16">
      <c r="O9865" s="236"/>
      <c r="P9865" s="311"/>
    </row>
    <row r="9866" spans="15:16">
      <c r="O9866" s="236"/>
      <c r="P9866" s="311"/>
    </row>
    <row r="9867" spans="15:16">
      <c r="O9867" s="236"/>
      <c r="P9867" s="311"/>
    </row>
    <row r="9868" spans="15:16">
      <c r="O9868" s="236"/>
      <c r="P9868" s="311"/>
    </row>
    <row r="9869" spans="15:16">
      <c r="O9869" s="236"/>
      <c r="P9869" s="311"/>
    </row>
    <row r="9870" spans="15:16">
      <c r="O9870" s="236"/>
      <c r="P9870" s="311"/>
    </row>
    <row r="9871" spans="15:16">
      <c r="O9871" s="236"/>
      <c r="P9871" s="311"/>
    </row>
    <row r="9872" spans="15:16">
      <c r="O9872" s="236"/>
      <c r="P9872" s="311"/>
    </row>
    <row r="9873" spans="15:16">
      <c r="O9873" s="236"/>
      <c r="P9873" s="311"/>
    </row>
    <row r="9874" spans="15:16">
      <c r="O9874" s="236"/>
      <c r="P9874" s="311"/>
    </row>
    <row r="9875" spans="15:16">
      <c r="O9875" s="236"/>
      <c r="P9875" s="311"/>
    </row>
    <row r="9876" spans="15:16">
      <c r="O9876" s="236"/>
      <c r="P9876" s="311"/>
    </row>
    <row r="9877" spans="15:16">
      <c r="O9877" s="236"/>
      <c r="P9877" s="311"/>
    </row>
    <row r="9878" spans="15:16">
      <c r="O9878" s="236"/>
      <c r="P9878" s="311"/>
    </row>
    <row r="9879" spans="15:16">
      <c r="O9879" s="236"/>
      <c r="P9879" s="311"/>
    </row>
    <row r="9880" spans="15:16">
      <c r="O9880" s="236"/>
      <c r="P9880" s="311"/>
    </row>
    <row r="9881" spans="15:16">
      <c r="O9881" s="236"/>
      <c r="P9881" s="311"/>
    </row>
    <row r="9882" spans="15:16">
      <c r="O9882" s="236"/>
      <c r="P9882" s="311"/>
    </row>
    <row r="9883" spans="15:16">
      <c r="O9883" s="236"/>
      <c r="P9883" s="311"/>
    </row>
    <row r="9884" spans="15:16">
      <c r="O9884" s="236"/>
      <c r="P9884" s="311"/>
    </row>
    <row r="9885" spans="15:16">
      <c r="O9885" s="236"/>
      <c r="P9885" s="311"/>
    </row>
    <row r="9886" spans="15:16">
      <c r="O9886" s="236"/>
      <c r="P9886" s="311"/>
    </row>
    <row r="9887" spans="15:16">
      <c r="O9887" s="236"/>
      <c r="P9887" s="311"/>
    </row>
    <row r="9888" spans="15:16">
      <c r="O9888" s="236"/>
      <c r="P9888" s="311"/>
    </row>
    <row r="9889" spans="15:16">
      <c r="O9889" s="236"/>
      <c r="P9889" s="311"/>
    </row>
    <row r="9890" spans="15:16">
      <c r="O9890" s="236"/>
      <c r="P9890" s="311"/>
    </row>
    <row r="9891" spans="15:16">
      <c r="O9891" s="236"/>
      <c r="P9891" s="311"/>
    </row>
    <row r="9892" spans="15:16">
      <c r="O9892" s="236"/>
      <c r="P9892" s="311"/>
    </row>
    <row r="9893" spans="15:16">
      <c r="O9893" s="236"/>
      <c r="P9893" s="311"/>
    </row>
    <row r="9894" spans="15:16">
      <c r="O9894" s="236"/>
      <c r="P9894" s="311"/>
    </row>
    <row r="9895" spans="15:16">
      <c r="O9895" s="236"/>
      <c r="P9895" s="311"/>
    </row>
    <row r="9896" spans="15:16">
      <c r="O9896" s="236"/>
      <c r="P9896" s="311"/>
    </row>
    <row r="9897" spans="15:16">
      <c r="O9897" s="236"/>
      <c r="P9897" s="311"/>
    </row>
    <row r="9898" spans="15:16">
      <c r="O9898" s="236"/>
      <c r="P9898" s="311"/>
    </row>
    <row r="9899" spans="15:16">
      <c r="O9899" s="236"/>
      <c r="P9899" s="311"/>
    </row>
    <row r="9900" spans="15:16">
      <c r="O9900" s="236"/>
      <c r="P9900" s="311"/>
    </row>
    <row r="9901" spans="15:16">
      <c r="O9901" s="236"/>
      <c r="P9901" s="311"/>
    </row>
    <row r="9902" spans="15:16">
      <c r="O9902" s="236"/>
      <c r="P9902" s="311"/>
    </row>
    <row r="9903" spans="15:16">
      <c r="O9903" s="236"/>
      <c r="P9903" s="311"/>
    </row>
    <row r="9904" spans="15:16">
      <c r="O9904" s="236"/>
      <c r="P9904" s="311"/>
    </row>
    <row r="9905" spans="15:16">
      <c r="O9905" s="236"/>
      <c r="P9905" s="311"/>
    </row>
    <row r="9906" spans="15:16">
      <c r="O9906" s="236"/>
      <c r="P9906" s="311"/>
    </row>
    <row r="9907" spans="15:16">
      <c r="O9907" s="236"/>
      <c r="P9907" s="311"/>
    </row>
    <row r="9908" spans="15:16">
      <c r="O9908" s="236"/>
      <c r="P9908" s="311"/>
    </row>
    <row r="9909" spans="15:16">
      <c r="O9909" s="236"/>
      <c r="P9909" s="311"/>
    </row>
    <row r="9910" spans="15:16">
      <c r="O9910" s="236"/>
      <c r="P9910" s="311"/>
    </row>
    <row r="9911" spans="15:16">
      <c r="O9911" s="236"/>
      <c r="P9911" s="311"/>
    </row>
    <row r="9912" spans="15:16">
      <c r="O9912" s="236"/>
      <c r="P9912" s="311"/>
    </row>
    <row r="9913" spans="15:16">
      <c r="O9913" s="236"/>
      <c r="P9913" s="311"/>
    </row>
    <row r="9914" spans="15:16">
      <c r="O9914" s="236"/>
      <c r="P9914" s="311"/>
    </row>
    <row r="9915" spans="15:16">
      <c r="O9915" s="236"/>
      <c r="P9915" s="311"/>
    </row>
    <row r="9916" spans="15:16">
      <c r="O9916" s="236"/>
      <c r="P9916" s="311"/>
    </row>
    <row r="9917" spans="15:16">
      <c r="O9917" s="236"/>
      <c r="P9917" s="311"/>
    </row>
    <row r="9918" spans="15:16">
      <c r="O9918" s="236"/>
      <c r="P9918" s="311"/>
    </row>
    <row r="9919" spans="15:16">
      <c r="O9919" s="236"/>
      <c r="P9919" s="311"/>
    </row>
    <row r="9920" spans="15:16">
      <c r="O9920" s="236"/>
      <c r="P9920" s="311"/>
    </row>
    <row r="9921" spans="15:16">
      <c r="O9921" s="236"/>
      <c r="P9921" s="311"/>
    </row>
    <row r="9922" spans="15:16">
      <c r="O9922" s="236"/>
      <c r="P9922" s="311"/>
    </row>
    <row r="9923" spans="15:16">
      <c r="O9923" s="236"/>
      <c r="P9923" s="311"/>
    </row>
    <row r="9924" spans="15:16">
      <c r="O9924" s="236"/>
      <c r="P9924" s="311"/>
    </row>
    <row r="9925" spans="15:16">
      <c r="O9925" s="236"/>
      <c r="P9925" s="311"/>
    </row>
    <row r="9926" spans="15:16">
      <c r="O9926" s="236"/>
      <c r="P9926" s="311"/>
    </row>
    <row r="9927" spans="15:16">
      <c r="O9927" s="236"/>
      <c r="P9927" s="311"/>
    </row>
    <row r="9928" spans="15:16">
      <c r="O9928" s="236"/>
      <c r="P9928" s="311"/>
    </row>
    <row r="9929" spans="15:16">
      <c r="O9929" s="236"/>
      <c r="P9929" s="311"/>
    </row>
    <row r="9930" spans="15:16">
      <c r="O9930" s="236"/>
      <c r="P9930" s="311"/>
    </row>
    <row r="9931" spans="15:16">
      <c r="O9931" s="236"/>
      <c r="P9931" s="311"/>
    </row>
    <row r="9932" spans="15:16">
      <c r="O9932" s="236"/>
      <c r="P9932" s="311"/>
    </row>
    <row r="9933" spans="15:16">
      <c r="O9933" s="236"/>
      <c r="P9933" s="311"/>
    </row>
    <row r="9934" spans="15:16">
      <c r="O9934" s="236"/>
      <c r="P9934" s="311"/>
    </row>
    <row r="9935" spans="15:16">
      <c r="O9935" s="236"/>
      <c r="P9935" s="311"/>
    </row>
    <row r="9936" spans="15:16">
      <c r="O9936" s="236"/>
      <c r="P9936" s="311"/>
    </row>
    <row r="9937" spans="15:16">
      <c r="O9937" s="236"/>
      <c r="P9937" s="311"/>
    </row>
    <row r="9938" spans="15:16">
      <c r="O9938" s="236"/>
      <c r="P9938" s="311"/>
    </row>
    <row r="9939" spans="15:16">
      <c r="O9939" s="236"/>
      <c r="P9939" s="311"/>
    </row>
    <row r="9940" spans="15:16">
      <c r="O9940" s="236"/>
      <c r="P9940" s="311"/>
    </row>
    <row r="9941" spans="15:16">
      <c r="O9941" s="236"/>
      <c r="P9941" s="311"/>
    </row>
    <row r="9942" spans="15:16">
      <c r="O9942" s="236"/>
      <c r="P9942" s="311"/>
    </row>
    <row r="9943" spans="15:16">
      <c r="O9943" s="236"/>
      <c r="P9943" s="311"/>
    </row>
    <row r="9944" spans="15:16">
      <c r="O9944" s="236"/>
      <c r="P9944" s="311"/>
    </row>
    <row r="9945" spans="15:16">
      <c r="O9945" s="236"/>
      <c r="P9945" s="311"/>
    </row>
    <row r="9946" spans="15:16">
      <c r="O9946" s="236"/>
      <c r="P9946" s="311"/>
    </row>
    <row r="9947" spans="15:16">
      <c r="O9947" s="236"/>
      <c r="P9947" s="311"/>
    </row>
    <row r="9948" spans="15:16">
      <c r="O9948" s="236"/>
      <c r="P9948" s="311"/>
    </row>
    <row r="9949" spans="15:16">
      <c r="O9949" s="236"/>
      <c r="P9949" s="311"/>
    </row>
    <row r="9950" spans="15:16">
      <c r="O9950" s="236"/>
      <c r="P9950" s="311"/>
    </row>
    <row r="9951" spans="15:16">
      <c r="O9951" s="236"/>
      <c r="P9951" s="311"/>
    </row>
    <row r="9952" spans="15:16">
      <c r="O9952" s="236"/>
      <c r="P9952" s="311"/>
    </row>
    <row r="9953" spans="15:16">
      <c r="O9953" s="236"/>
      <c r="P9953" s="311"/>
    </row>
    <row r="9954" spans="15:16">
      <c r="O9954" s="236"/>
      <c r="P9954" s="311"/>
    </row>
    <row r="9955" spans="15:16">
      <c r="O9955" s="236"/>
      <c r="P9955" s="311"/>
    </row>
    <row r="9956" spans="15:16">
      <c r="O9956" s="236"/>
      <c r="P9956" s="311"/>
    </row>
    <row r="9957" spans="15:16">
      <c r="O9957" s="236"/>
      <c r="P9957" s="311"/>
    </row>
    <row r="9958" spans="15:16">
      <c r="O9958" s="236"/>
      <c r="P9958" s="311"/>
    </row>
    <row r="9959" spans="15:16">
      <c r="O9959" s="236"/>
      <c r="P9959" s="311"/>
    </row>
    <row r="9960" spans="15:16">
      <c r="O9960" s="236"/>
      <c r="P9960" s="311"/>
    </row>
    <row r="9961" spans="15:16">
      <c r="O9961" s="236"/>
      <c r="P9961" s="311"/>
    </row>
    <row r="9962" spans="15:16">
      <c r="O9962" s="236"/>
      <c r="P9962" s="311"/>
    </row>
    <row r="9963" spans="15:16">
      <c r="O9963" s="236"/>
      <c r="P9963" s="311"/>
    </row>
    <row r="9964" spans="15:16">
      <c r="O9964" s="236"/>
      <c r="P9964" s="311"/>
    </row>
    <row r="9965" spans="15:16">
      <c r="O9965" s="236"/>
      <c r="P9965" s="311"/>
    </row>
    <row r="9966" spans="15:16">
      <c r="O9966" s="236"/>
      <c r="P9966" s="311"/>
    </row>
    <row r="9967" spans="15:16">
      <c r="O9967" s="236"/>
      <c r="P9967" s="311"/>
    </row>
    <row r="9968" spans="15:16">
      <c r="O9968" s="236"/>
      <c r="P9968" s="311"/>
    </row>
    <row r="9969" spans="15:16">
      <c r="O9969" s="236"/>
      <c r="P9969" s="311"/>
    </row>
    <row r="9970" spans="15:16">
      <c r="O9970" s="236"/>
      <c r="P9970" s="311"/>
    </row>
    <row r="9971" spans="15:16">
      <c r="O9971" s="236"/>
      <c r="P9971" s="311"/>
    </row>
  </sheetData>
  <sortState ref="A20:D21">
    <sortCondition ref="A20:A21"/>
  </sortState>
  <phoneticPr fontId="3"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86624-1651-41EE-9CBD-2599F12710D9}">
  <sheetPr codeName="Form_0_Activity15">
    <tabColor rgb="FFFFFF00"/>
  </sheetPr>
  <dimension ref="A1:Z48"/>
  <sheetViews>
    <sheetView zoomScale="80" zoomScaleNormal="80" workbookViewId="0">
      <pane ySplit="10" topLeftCell="A11" activePane="bottomLeft" state="frozen"/>
      <selection pane="bottomLeft" activeCell="D21" sqref="D21"/>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25" hidden="1" customWidth="1"/>
    <col min="12" max="16" width="5.08203125" hidden="1" customWidth="1"/>
    <col min="23" max="26" width="9" hidden="1" customWidth="1"/>
  </cols>
  <sheetData>
    <row r="1" spans="1:26">
      <c r="A1" s="120"/>
      <c r="B1" s="120" t="s">
        <v>724</v>
      </c>
      <c r="C1" s="456" t="str">
        <f>사업시행구조!$E$7</f>
        <v>몽골</v>
      </c>
      <c r="D1" s="457"/>
      <c r="E1" s="296" t="s">
        <v>1847</v>
      </c>
      <c r="F1" s="151"/>
      <c r="G1" s="427" t="str">
        <f>IF(사업시행구조!$M$35="", "", 사업시행구조!$M$35)</f>
        <v/>
      </c>
      <c r="H1" s="93"/>
      <c r="I1" s="145" t="s">
        <v>1328</v>
      </c>
      <c r="J1" s="129">
        <f>SUM(IF('2.1.1.'!$C$8=$C$8, '2.1.1.'!$J$7, 0))</f>
        <v>0</v>
      </c>
      <c r="K1" s="16" t="s">
        <v>1274</v>
      </c>
      <c r="L1" s="16" t="s">
        <v>1274</v>
      </c>
      <c r="M1" s="16" t="s">
        <v>1274</v>
      </c>
      <c r="N1" s="16" t="s">
        <v>1274</v>
      </c>
      <c r="O1" s="16" t="s">
        <v>1274</v>
      </c>
      <c r="P1" s="16" t="s">
        <v>1274</v>
      </c>
      <c r="W1" s="297"/>
      <c r="X1" t="s">
        <v>2513</v>
      </c>
      <c r="Y1" t="s">
        <v>2514</v>
      </c>
      <c r="Z1" t="s">
        <v>1318</v>
      </c>
    </row>
    <row r="2" spans="1:26">
      <c r="A2" s="120"/>
      <c r="B2" s="120" t="s">
        <v>1254</v>
      </c>
      <c r="C2" s="148">
        <f>사업시행구조!$E$9</f>
        <v>1380</v>
      </c>
      <c r="D2" s="295" t="s">
        <v>1845</v>
      </c>
      <c r="E2" s="304" t="s">
        <v>1846</v>
      </c>
      <c r="F2" s="95"/>
      <c r="G2" s="10" t="s">
        <v>1944</v>
      </c>
      <c r="H2" s="93"/>
      <c r="I2" s="133"/>
      <c r="J2" s="130">
        <f>SUM(IF('2.1.1.'!$C$8=$C$8, '2.1.1.'!$J$8, 0))</f>
        <v>0</v>
      </c>
      <c r="K2" s="16"/>
      <c r="L2" s="16"/>
      <c r="M2" s="16"/>
      <c r="N2" s="16"/>
      <c r="W2" s="16" t="s">
        <v>1274</v>
      </c>
      <c r="X2" s="16" t="s">
        <v>1274</v>
      </c>
      <c r="Y2" s="16" t="s">
        <v>1274</v>
      </c>
      <c r="Z2" s="16" t="s">
        <v>1274</v>
      </c>
    </row>
    <row r="3" spans="1:26">
      <c r="A3" s="120"/>
      <c r="B3" s="120" t="s">
        <v>1364</v>
      </c>
      <c r="C3" s="766" t="str">
        <f>"2."&amp;" "&amp;사업시행구조!$E$33</f>
        <v>2. 성과관리</v>
      </c>
      <c r="D3" s="767"/>
      <c r="E3" s="768"/>
      <c r="F3" s="99"/>
      <c r="G3" s="99"/>
      <c r="H3" s="93"/>
      <c r="I3" s="93"/>
      <c r="J3" s="93"/>
      <c r="K3" s="16"/>
      <c r="L3" s="16"/>
      <c r="M3" s="16"/>
      <c r="N3" s="16"/>
      <c r="Y3" t="s">
        <v>2515</v>
      </c>
    </row>
    <row r="4" spans="1:26">
      <c r="A4" s="120"/>
      <c r="B4" s="120" t="s">
        <v>1365</v>
      </c>
      <c r="C4" s="766" t="str">
        <f>"2.1."&amp;" "&amp;사업시행구조!$E$34</f>
        <v>2.1. 성과관리</v>
      </c>
      <c r="D4" s="767"/>
      <c r="E4" s="768"/>
      <c r="F4" s="99"/>
      <c r="G4" s="99"/>
      <c r="H4" s="93"/>
      <c r="I4" s="93"/>
      <c r="J4" s="93"/>
      <c r="K4" s="16"/>
      <c r="L4" s="16"/>
      <c r="M4" s="16"/>
      <c r="N4" s="16"/>
    </row>
    <row r="5" spans="1:26">
      <c r="A5" s="120"/>
      <c r="B5" s="120" t="s">
        <v>1366</v>
      </c>
      <c r="C5" s="766" t="str">
        <f>"2.1.1."&amp;" "&amp;사업시행구조!$E$35</f>
        <v>2.1.1. 성과관리</v>
      </c>
      <c r="D5" s="767"/>
      <c r="E5" s="768"/>
      <c r="F5" s="99"/>
      <c r="G5" s="99"/>
      <c r="H5" s="93"/>
      <c r="I5" s="93"/>
      <c r="J5" s="93"/>
      <c r="K5" s="16"/>
      <c r="L5" s="16"/>
      <c r="M5" s="16"/>
      <c r="N5" s="16"/>
    </row>
    <row r="6" spans="1:26">
      <c r="A6" s="120"/>
      <c r="B6" s="120" t="s">
        <v>1367</v>
      </c>
      <c r="C6" s="427">
        <f>사업시행구조!$G$35</f>
        <v>2026</v>
      </c>
      <c r="D6" s="427" t="str">
        <f>사업시행구조!$H$35</f>
        <v>Q1</v>
      </c>
      <c r="E6" s="209" t="s">
        <v>1421</v>
      </c>
      <c r="F6" s="96"/>
      <c r="G6" s="96"/>
      <c r="H6" s="93"/>
      <c r="I6" s="93"/>
      <c r="J6" s="93"/>
      <c r="K6" s="16"/>
      <c r="L6" s="16"/>
      <c r="M6" s="16"/>
      <c r="N6" s="16"/>
    </row>
    <row r="7" spans="1:26">
      <c r="A7" s="120"/>
      <c r="B7" s="120" t="s">
        <v>151</v>
      </c>
      <c r="C7" s="427">
        <f>사업시행구조!$I$35</f>
        <v>2029</v>
      </c>
      <c r="D7" s="427" t="str">
        <f>사업시행구조!$J$35</f>
        <v>Q4</v>
      </c>
      <c r="E7" s="209" t="s">
        <v>1775</v>
      </c>
      <c r="F7" s="96"/>
      <c r="G7" s="96"/>
      <c r="H7" s="93"/>
      <c r="I7" s="146" t="s">
        <v>1425</v>
      </c>
      <c r="J7" s="131">
        <f>IFERROR(SUM(SUMIFS(I:I,H:H,"KRW"), SUMIFS(I:I,H:H,"USD")*$C$2), 0)</f>
        <v>0</v>
      </c>
      <c r="K7" s="16"/>
      <c r="L7" s="16"/>
      <c r="M7" s="16"/>
      <c r="N7" s="16"/>
    </row>
    <row r="8" spans="1:26">
      <c r="A8" s="120"/>
      <c r="B8" s="120" t="s">
        <v>188</v>
      </c>
      <c r="C8" s="427" t="str">
        <f>사업시행구조!$K$35</f>
        <v>계약2</v>
      </c>
      <c r="D8" s="428" t="str">
        <f>사업시행구조!$L$35</f>
        <v>PMC</v>
      </c>
      <c r="E8" s="96"/>
      <c r="F8" s="96"/>
      <c r="G8" s="151" t="s">
        <v>1409</v>
      </c>
      <c r="H8" s="223" t="b">
        <v>0</v>
      </c>
      <c r="I8" s="133"/>
      <c r="J8" s="132">
        <f>IFERROR(SUM(SUMIFS(I:I,H:H,"USD"),SUMIFS(I:I,H:H,"KRW")/$C$2), 0)</f>
        <v>0</v>
      </c>
      <c r="K8" s="16"/>
      <c r="L8" s="16"/>
      <c r="M8" s="16"/>
      <c r="N8" s="16"/>
    </row>
    <row r="9" spans="1:26" ht="7.5" customHeight="1">
      <c r="K9" s="16"/>
      <c r="L9" s="16"/>
      <c r="M9" s="16"/>
      <c r="N9" s="16"/>
    </row>
    <row r="10" spans="1:26">
      <c r="A10" s="408" t="s">
        <v>125</v>
      </c>
      <c r="B10" s="408" t="s">
        <v>126</v>
      </c>
      <c r="C10" s="408" t="s">
        <v>127</v>
      </c>
      <c r="D10" s="97" t="s">
        <v>1405</v>
      </c>
      <c r="E10" s="461" t="s">
        <v>175</v>
      </c>
      <c r="F10" s="461"/>
      <c r="G10" s="461"/>
      <c r="H10" s="408" t="s">
        <v>178</v>
      </c>
      <c r="I10" s="408" t="s">
        <v>128</v>
      </c>
      <c r="J10" s="408" t="s">
        <v>176</v>
      </c>
      <c r="K10" s="121" t="s">
        <v>1270</v>
      </c>
      <c r="L10" s="121" t="s">
        <v>1271</v>
      </c>
      <c r="M10" s="121" t="s">
        <v>1272</v>
      </c>
      <c r="N10" s="121" t="s">
        <v>1273</v>
      </c>
      <c r="O10" s="121" t="s">
        <v>1298</v>
      </c>
      <c r="P10" s="121" t="s">
        <v>1299</v>
      </c>
    </row>
    <row r="11" spans="1:26">
      <c r="A11" s="100" t="s">
        <v>120</v>
      </c>
      <c r="B11" s="101" t="s">
        <v>1215</v>
      </c>
      <c r="C11" s="102"/>
      <c r="D11" s="221" t="s">
        <v>1412</v>
      </c>
      <c r="E11" s="452" t="s">
        <v>2517</v>
      </c>
      <c r="F11" s="452"/>
      <c r="G11" s="452"/>
      <c r="H11" s="438" t="s">
        <v>129</v>
      </c>
      <c r="I11" s="125">
        <f>'2.1.1.-11'!$AR$1</f>
        <v>0</v>
      </c>
      <c r="J11" s="126" t="s">
        <v>2519</v>
      </c>
      <c r="K11" s="281" t="s">
        <v>1265</v>
      </c>
      <c r="L11" s="452" t="s">
        <v>2517</v>
      </c>
      <c r="M11" s="452"/>
      <c r="N11" s="452"/>
      <c r="O11" s="124" t="s">
        <v>129</v>
      </c>
      <c r="P11" s="125">
        <v>0</v>
      </c>
    </row>
    <row r="12" spans="1:26">
      <c r="A12" s="100" t="s">
        <v>120</v>
      </c>
      <c r="B12" s="101" t="s">
        <v>711</v>
      </c>
      <c r="C12" s="102"/>
      <c r="D12" s="221" t="s">
        <v>1412</v>
      </c>
      <c r="E12" s="452" t="s">
        <v>2522</v>
      </c>
      <c r="F12" s="452"/>
      <c r="G12" s="452"/>
      <c r="H12" s="438" t="s">
        <v>129</v>
      </c>
      <c r="I12" s="125">
        <f>'2.1.1.-12'!$P$1</f>
        <v>0</v>
      </c>
      <c r="J12" s="126" t="s">
        <v>2523</v>
      </c>
      <c r="K12" s="280" t="s">
        <v>1264</v>
      </c>
      <c r="L12" s="452" t="s">
        <v>2522</v>
      </c>
      <c r="M12" s="452"/>
      <c r="N12" s="452"/>
      <c r="O12" s="124" t="s">
        <v>129</v>
      </c>
      <c r="P12" s="125">
        <v>0</v>
      </c>
    </row>
    <row r="13" spans="1:26">
      <c r="A13" s="103" t="s">
        <v>121</v>
      </c>
      <c r="B13" s="104" t="s">
        <v>997</v>
      </c>
      <c r="C13" s="105" t="s">
        <v>1218</v>
      </c>
      <c r="D13" s="221" t="s">
        <v>1408</v>
      </c>
      <c r="E13" s="106" t="s">
        <v>1269</v>
      </c>
      <c r="F13" s="134" t="s">
        <v>2542</v>
      </c>
      <c r="G13" s="135" t="s">
        <v>2543</v>
      </c>
      <c r="H13" s="124" t="s">
        <v>129</v>
      </c>
      <c r="I13" s="125">
        <v>0</v>
      </c>
      <c r="J13" s="126" t="s">
        <v>1228</v>
      </c>
      <c r="K13" s="282" t="s">
        <v>1266</v>
      </c>
      <c r="L13" s="106" t="s">
        <v>2529</v>
      </c>
      <c r="M13" s="134">
        <v>12</v>
      </c>
      <c r="N13" s="135">
        <v>5</v>
      </c>
      <c r="O13" s="124" t="s">
        <v>129</v>
      </c>
      <c r="P13" s="125">
        <v>0</v>
      </c>
    </row>
    <row r="14" spans="1:26">
      <c r="A14" s="103" t="s">
        <v>121</v>
      </c>
      <c r="B14" s="104" t="s">
        <v>997</v>
      </c>
      <c r="C14" s="105" t="s">
        <v>1220</v>
      </c>
      <c r="D14" s="221" t="s">
        <v>1408</v>
      </c>
      <c r="E14" s="106" t="s">
        <v>1269</v>
      </c>
      <c r="F14" s="134" t="s">
        <v>2542</v>
      </c>
      <c r="G14" s="135" t="s">
        <v>2543</v>
      </c>
      <c r="H14" s="124" t="s">
        <v>129</v>
      </c>
      <c r="I14" s="125">
        <v>0</v>
      </c>
      <c r="J14" s="126" t="s">
        <v>1228</v>
      </c>
      <c r="K14" s="282" t="s">
        <v>1266</v>
      </c>
      <c r="L14" s="106" t="s">
        <v>2530</v>
      </c>
      <c r="M14" s="134">
        <v>20</v>
      </c>
      <c r="N14" s="135">
        <v>5</v>
      </c>
      <c r="O14" s="124" t="s">
        <v>129</v>
      </c>
      <c r="P14" s="125">
        <v>0</v>
      </c>
    </row>
    <row r="15" spans="1:26">
      <c r="A15" s="103" t="s">
        <v>121</v>
      </c>
      <c r="B15" s="104" t="s">
        <v>997</v>
      </c>
      <c r="C15" s="105" t="s">
        <v>1222</v>
      </c>
      <c r="D15" s="221" t="s">
        <v>1407</v>
      </c>
      <c r="E15" s="106" t="s">
        <v>1269</v>
      </c>
      <c r="F15" s="134" t="s">
        <v>1268</v>
      </c>
      <c r="G15" s="135" t="s">
        <v>1267</v>
      </c>
      <c r="H15" s="124" t="s">
        <v>129</v>
      </c>
      <c r="I15" s="125">
        <v>0</v>
      </c>
      <c r="J15" s="126" t="s">
        <v>1228</v>
      </c>
      <c r="K15" s="282" t="s">
        <v>1266</v>
      </c>
      <c r="L15" s="106" t="s">
        <v>1269</v>
      </c>
      <c r="M15" s="107" t="s">
        <v>1268</v>
      </c>
      <c r="N15" s="107" t="s">
        <v>1267</v>
      </c>
      <c r="O15" s="124" t="s">
        <v>129</v>
      </c>
      <c r="P15" s="125">
        <v>0</v>
      </c>
    </row>
    <row r="16" spans="1:26">
      <c r="A16" s="103" t="s">
        <v>121</v>
      </c>
      <c r="B16" s="104" t="s">
        <v>997</v>
      </c>
      <c r="C16" s="105" t="s">
        <v>1224</v>
      </c>
      <c r="D16" s="221" t="s">
        <v>1407</v>
      </c>
      <c r="E16" s="106" t="s">
        <v>1269</v>
      </c>
      <c r="F16" s="134" t="s">
        <v>1268</v>
      </c>
      <c r="G16" s="135" t="s">
        <v>1267</v>
      </c>
      <c r="H16" s="124" t="s">
        <v>129</v>
      </c>
      <c r="I16" s="125">
        <v>0</v>
      </c>
      <c r="J16" s="126" t="s">
        <v>1228</v>
      </c>
      <c r="K16" s="282" t="s">
        <v>1266</v>
      </c>
      <c r="L16" s="106" t="s">
        <v>1269</v>
      </c>
      <c r="M16" s="107" t="s">
        <v>1268</v>
      </c>
      <c r="N16" s="107" t="s">
        <v>1267</v>
      </c>
      <c r="O16" s="124" t="s">
        <v>129</v>
      </c>
      <c r="P16" s="125">
        <v>0</v>
      </c>
    </row>
    <row r="17" spans="1:16">
      <c r="A17" s="103" t="s">
        <v>121</v>
      </c>
      <c r="B17" s="104" t="s">
        <v>997</v>
      </c>
      <c r="C17" s="105" t="s">
        <v>1226</v>
      </c>
      <c r="D17" s="221" t="s">
        <v>1407</v>
      </c>
      <c r="E17" s="106" t="s">
        <v>1269</v>
      </c>
      <c r="F17" s="134" t="s">
        <v>1268</v>
      </c>
      <c r="G17" s="135" t="s">
        <v>1267</v>
      </c>
      <c r="H17" s="124" t="s">
        <v>129</v>
      </c>
      <c r="I17" s="125">
        <v>0</v>
      </c>
      <c r="J17" s="126" t="s">
        <v>1228</v>
      </c>
      <c r="K17" s="282" t="s">
        <v>1266</v>
      </c>
      <c r="L17" s="106" t="s">
        <v>1269</v>
      </c>
      <c r="M17" s="107" t="s">
        <v>1268</v>
      </c>
      <c r="N17" s="107" t="s">
        <v>1267</v>
      </c>
      <c r="O17" s="124" t="s">
        <v>129</v>
      </c>
      <c r="P17" s="125">
        <v>0</v>
      </c>
    </row>
    <row r="18" spans="1:16">
      <c r="A18" s="103" t="s">
        <v>121</v>
      </c>
      <c r="B18" s="104" t="s">
        <v>1216</v>
      </c>
      <c r="C18" s="105" t="s">
        <v>1218</v>
      </c>
      <c r="D18" s="221" t="s">
        <v>1407</v>
      </c>
      <c r="E18" s="452"/>
      <c r="F18" s="452"/>
      <c r="G18" s="452"/>
      <c r="H18" s="124" t="s">
        <v>129</v>
      </c>
      <c r="I18" s="125">
        <v>0</v>
      </c>
      <c r="J18" s="126" t="s">
        <v>1228</v>
      </c>
      <c r="K18" s="281" t="s">
        <v>1265</v>
      </c>
      <c r="L18" s="452"/>
      <c r="M18" s="452"/>
      <c r="N18" s="452"/>
      <c r="O18" s="124" t="s">
        <v>129</v>
      </c>
      <c r="P18" s="125">
        <v>0</v>
      </c>
    </row>
    <row r="19" spans="1:16">
      <c r="A19" s="103" t="s">
        <v>121</v>
      </c>
      <c r="B19" s="104" t="s">
        <v>1216</v>
      </c>
      <c r="C19" s="105" t="s">
        <v>1220</v>
      </c>
      <c r="D19" s="221" t="s">
        <v>1407</v>
      </c>
      <c r="E19" s="452"/>
      <c r="F19" s="452"/>
      <c r="G19" s="452"/>
      <c r="H19" s="124" t="s">
        <v>129</v>
      </c>
      <c r="I19" s="125">
        <v>0</v>
      </c>
      <c r="J19" s="126" t="s">
        <v>1228</v>
      </c>
      <c r="K19" s="281" t="s">
        <v>1265</v>
      </c>
      <c r="L19" s="452"/>
      <c r="M19" s="452"/>
      <c r="N19" s="452"/>
      <c r="O19" s="124" t="s">
        <v>129</v>
      </c>
      <c r="P19" s="125">
        <v>0</v>
      </c>
    </row>
    <row r="20" spans="1:16">
      <c r="A20" s="103" t="s">
        <v>121</v>
      </c>
      <c r="B20" s="104" t="s">
        <v>1216</v>
      </c>
      <c r="C20" s="105" t="s">
        <v>1222</v>
      </c>
      <c r="D20" s="221" t="s">
        <v>1407</v>
      </c>
      <c r="E20" s="452"/>
      <c r="F20" s="452"/>
      <c r="G20" s="452"/>
      <c r="H20" s="124" t="s">
        <v>129</v>
      </c>
      <c r="I20" s="125">
        <v>0</v>
      </c>
      <c r="J20" s="126" t="s">
        <v>1228</v>
      </c>
      <c r="K20" s="281" t="s">
        <v>1265</v>
      </c>
      <c r="L20" s="452"/>
      <c r="M20" s="452"/>
      <c r="N20" s="452"/>
      <c r="O20" s="124" t="s">
        <v>129</v>
      </c>
      <c r="P20" s="125">
        <v>0</v>
      </c>
    </row>
    <row r="21" spans="1:16">
      <c r="A21" s="103" t="s">
        <v>121</v>
      </c>
      <c r="B21" s="104" t="s">
        <v>711</v>
      </c>
      <c r="C21" s="105"/>
      <c r="D21" s="221" t="s">
        <v>1412</v>
      </c>
      <c r="E21" s="452" t="s">
        <v>2531</v>
      </c>
      <c r="F21" s="452"/>
      <c r="G21" s="452"/>
      <c r="H21" s="438" t="s">
        <v>129</v>
      </c>
      <c r="I21" s="125">
        <f>'2.1.1.-21'!$P$1</f>
        <v>0</v>
      </c>
      <c r="J21" s="126" t="s">
        <v>2532</v>
      </c>
      <c r="K21" s="280" t="s">
        <v>1264</v>
      </c>
      <c r="L21" s="452" t="s">
        <v>2531</v>
      </c>
      <c r="M21" s="452"/>
      <c r="N21" s="452"/>
      <c r="O21" s="124" t="s">
        <v>129</v>
      </c>
      <c r="P21" s="125">
        <v>0</v>
      </c>
    </row>
    <row r="22" spans="1:16">
      <c r="A22" s="108" t="s">
        <v>132</v>
      </c>
      <c r="B22" s="109" t="s">
        <v>133</v>
      </c>
      <c r="C22" s="110"/>
      <c r="D22" s="221" t="s">
        <v>1407</v>
      </c>
      <c r="E22" s="452"/>
      <c r="F22" s="452"/>
      <c r="G22" s="452"/>
      <c r="H22" s="152"/>
      <c r="I22" s="153"/>
      <c r="J22" s="126" t="s">
        <v>1294</v>
      </c>
      <c r="K22" s="280" t="s">
        <v>1264</v>
      </c>
      <c r="L22" s="452"/>
      <c r="M22" s="452"/>
      <c r="N22" s="452"/>
      <c r="O22" s="152"/>
      <c r="P22" s="153">
        <v>0</v>
      </c>
    </row>
    <row r="23" spans="1:16">
      <c r="A23" s="108" t="s">
        <v>132</v>
      </c>
      <c r="B23" s="109" t="s">
        <v>134</v>
      </c>
      <c r="C23" s="110"/>
      <c r="D23" s="221" t="s">
        <v>1407</v>
      </c>
      <c r="E23" s="452" t="s">
        <v>1434</v>
      </c>
      <c r="F23" s="452"/>
      <c r="G23" s="452"/>
      <c r="H23" s="152"/>
      <c r="I23" s="153"/>
      <c r="J23" s="126" t="s">
        <v>1294</v>
      </c>
      <c r="K23" s="280" t="s">
        <v>1264</v>
      </c>
      <c r="L23" s="452"/>
      <c r="M23" s="452"/>
      <c r="N23" s="452"/>
      <c r="O23" s="152"/>
      <c r="P23" s="153">
        <v>0</v>
      </c>
    </row>
    <row r="24" spans="1:16">
      <c r="A24" s="108" t="s">
        <v>132</v>
      </c>
      <c r="B24" s="109" t="s">
        <v>1215</v>
      </c>
      <c r="C24" s="110"/>
      <c r="D24" s="221" t="s">
        <v>1407</v>
      </c>
      <c r="E24" s="452" t="s">
        <v>2405</v>
      </c>
      <c r="F24" s="452"/>
      <c r="G24" s="452"/>
      <c r="H24" s="124" t="s">
        <v>129</v>
      </c>
      <c r="I24" s="125">
        <v>0</v>
      </c>
      <c r="J24" s="126" t="s">
        <v>1228</v>
      </c>
      <c r="K24" s="281" t="s">
        <v>1265</v>
      </c>
      <c r="L24" s="452"/>
      <c r="M24" s="452"/>
      <c r="N24" s="452"/>
      <c r="O24" s="124" t="s">
        <v>129</v>
      </c>
      <c r="P24" s="125">
        <v>0</v>
      </c>
    </row>
    <row r="25" spans="1:16">
      <c r="A25" s="108" t="s">
        <v>132</v>
      </c>
      <c r="B25" s="109" t="s">
        <v>1215</v>
      </c>
      <c r="C25" s="110"/>
      <c r="D25" s="221" t="s">
        <v>1407</v>
      </c>
      <c r="E25" s="452" t="s">
        <v>2405</v>
      </c>
      <c r="F25" s="452"/>
      <c r="G25" s="452"/>
      <c r="H25" s="124" t="s">
        <v>129</v>
      </c>
      <c r="I25" s="125">
        <v>0</v>
      </c>
      <c r="J25" s="126" t="s">
        <v>1228</v>
      </c>
      <c r="K25" s="281" t="s">
        <v>1265</v>
      </c>
      <c r="L25" s="452"/>
      <c r="M25" s="452"/>
      <c r="N25" s="452"/>
      <c r="O25" s="124" t="s">
        <v>129</v>
      </c>
      <c r="P25" s="125">
        <v>0</v>
      </c>
    </row>
    <row r="26" spans="1:16">
      <c r="A26" s="108" t="s">
        <v>132</v>
      </c>
      <c r="B26" s="109" t="s">
        <v>1801</v>
      </c>
      <c r="C26" s="110"/>
      <c r="D26" s="221" t="s">
        <v>1407</v>
      </c>
      <c r="E26" s="452" t="s">
        <v>1827</v>
      </c>
      <c r="F26" s="452"/>
      <c r="G26" s="452"/>
      <c r="H26" s="152"/>
      <c r="I26" s="153"/>
      <c r="J26" s="126" t="s">
        <v>1294</v>
      </c>
      <c r="K26" s="281" t="s">
        <v>1265</v>
      </c>
      <c r="L26" s="452"/>
      <c r="M26" s="452"/>
      <c r="N26" s="452"/>
      <c r="O26" s="152"/>
      <c r="P26" s="153">
        <v>0</v>
      </c>
    </row>
    <row r="27" spans="1:16">
      <c r="A27" s="108" t="s">
        <v>132</v>
      </c>
      <c r="B27" s="109" t="s">
        <v>711</v>
      </c>
      <c r="C27" s="110"/>
      <c r="D27" s="221" t="s">
        <v>1407</v>
      </c>
      <c r="E27" s="453" t="s">
        <v>1431</v>
      </c>
      <c r="F27" s="454"/>
      <c r="G27" s="455"/>
      <c r="H27" s="124" t="s">
        <v>129</v>
      </c>
      <c r="I27" s="125">
        <v>0</v>
      </c>
      <c r="J27" s="126" t="s">
        <v>1228</v>
      </c>
      <c r="K27" s="280" t="s">
        <v>1264</v>
      </c>
      <c r="L27" s="452"/>
      <c r="M27" s="452"/>
      <c r="N27" s="452"/>
      <c r="O27" s="124" t="s">
        <v>129</v>
      </c>
      <c r="P27" s="125">
        <v>0</v>
      </c>
    </row>
    <row r="28" spans="1:16">
      <c r="A28" s="111" t="s">
        <v>139</v>
      </c>
      <c r="B28" s="112" t="s">
        <v>140</v>
      </c>
      <c r="C28" s="113"/>
      <c r="D28" s="221" t="s">
        <v>1407</v>
      </c>
      <c r="E28" s="452"/>
      <c r="F28" s="452"/>
      <c r="G28" s="452"/>
      <c r="H28" s="124" t="s">
        <v>129</v>
      </c>
      <c r="I28" s="125">
        <v>0</v>
      </c>
      <c r="J28" s="126" t="s">
        <v>1228</v>
      </c>
      <c r="K28" s="280" t="s">
        <v>1264</v>
      </c>
      <c r="L28" s="452"/>
      <c r="M28" s="452"/>
      <c r="N28" s="452"/>
      <c r="O28" s="124" t="s">
        <v>129</v>
      </c>
      <c r="P28" s="125">
        <v>0</v>
      </c>
    </row>
    <row r="29" spans="1:16">
      <c r="A29" s="111" t="s">
        <v>139</v>
      </c>
      <c r="B29" s="112" t="s">
        <v>1215</v>
      </c>
      <c r="C29" s="113"/>
      <c r="D29" s="221" t="s">
        <v>1407</v>
      </c>
      <c r="E29" s="452"/>
      <c r="F29" s="452"/>
      <c r="G29" s="452"/>
      <c r="H29" s="124" t="s">
        <v>129</v>
      </c>
      <c r="I29" s="125">
        <v>0</v>
      </c>
      <c r="J29" s="126" t="s">
        <v>1228</v>
      </c>
      <c r="K29" s="281" t="s">
        <v>1265</v>
      </c>
      <c r="L29" s="452"/>
      <c r="M29" s="452"/>
      <c r="N29" s="452"/>
      <c r="O29" s="124" t="s">
        <v>129</v>
      </c>
      <c r="P29" s="125">
        <v>0</v>
      </c>
    </row>
    <row r="30" spans="1:16">
      <c r="A30" s="111" t="s">
        <v>139</v>
      </c>
      <c r="B30" s="112" t="s">
        <v>711</v>
      </c>
      <c r="C30" s="113"/>
      <c r="D30" s="221" t="s">
        <v>1407</v>
      </c>
      <c r="E30" s="452" t="s">
        <v>1430</v>
      </c>
      <c r="F30" s="452"/>
      <c r="G30" s="452"/>
      <c r="H30" s="124" t="s">
        <v>129</v>
      </c>
      <c r="I30" s="125">
        <v>0</v>
      </c>
      <c r="J30" s="126" t="s">
        <v>1228</v>
      </c>
      <c r="K30" s="280" t="s">
        <v>1264</v>
      </c>
      <c r="L30" s="452"/>
      <c r="M30" s="452"/>
      <c r="N30" s="452"/>
      <c r="O30" s="124" t="s">
        <v>129</v>
      </c>
      <c r="P30" s="125">
        <v>0</v>
      </c>
    </row>
    <row r="31" spans="1:16">
      <c r="A31" s="114" t="s">
        <v>141</v>
      </c>
      <c r="B31" s="115" t="s">
        <v>134</v>
      </c>
      <c r="C31" s="116"/>
      <c r="D31" s="221" t="s">
        <v>1407</v>
      </c>
      <c r="E31" s="452" t="s">
        <v>1427</v>
      </c>
      <c r="F31" s="452"/>
      <c r="G31" s="452"/>
      <c r="H31" s="152"/>
      <c r="I31" s="153"/>
      <c r="J31" s="126" t="s">
        <v>1294</v>
      </c>
      <c r="K31" s="280" t="s">
        <v>1264</v>
      </c>
      <c r="L31" s="452"/>
      <c r="M31" s="452"/>
      <c r="N31" s="452"/>
      <c r="O31" s="152"/>
      <c r="P31" s="153">
        <v>0</v>
      </c>
    </row>
    <row r="32" spans="1:16">
      <c r="A32" s="114" t="s">
        <v>141</v>
      </c>
      <c r="B32" s="115" t="s">
        <v>1369</v>
      </c>
      <c r="C32" s="116"/>
      <c r="D32" s="221" t="s">
        <v>1407</v>
      </c>
      <c r="E32" s="452" t="s">
        <v>1427</v>
      </c>
      <c r="F32" s="452"/>
      <c r="G32" s="452"/>
      <c r="H32" s="152"/>
      <c r="I32" s="153"/>
      <c r="J32" s="126" t="s">
        <v>1294</v>
      </c>
      <c r="K32" s="280" t="s">
        <v>1264</v>
      </c>
      <c r="L32" s="452"/>
      <c r="M32" s="452"/>
      <c r="N32" s="452"/>
      <c r="O32" s="152"/>
      <c r="P32" s="153">
        <v>0</v>
      </c>
    </row>
    <row r="33" spans="1:16">
      <c r="A33" s="114" t="s">
        <v>141</v>
      </c>
      <c r="B33" s="115" t="s">
        <v>1368</v>
      </c>
      <c r="C33" s="116"/>
      <c r="D33" s="221" t="s">
        <v>1407</v>
      </c>
      <c r="E33" s="452" t="s">
        <v>1427</v>
      </c>
      <c r="F33" s="452"/>
      <c r="G33" s="452"/>
      <c r="H33" s="152"/>
      <c r="I33" s="153"/>
      <c r="J33" s="126" t="s">
        <v>1294</v>
      </c>
      <c r="K33" s="280" t="s">
        <v>1264</v>
      </c>
      <c r="L33" s="452"/>
      <c r="M33" s="452"/>
      <c r="N33" s="452"/>
      <c r="O33" s="152"/>
      <c r="P33" s="153">
        <v>0</v>
      </c>
    </row>
    <row r="34" spans="1:16">
      <c r="A34" s="114" t="s">
        <v>141</v>
      </c>
      <c r="B34" s="115" t="s">
        <v>1801</v>
      </c>
      <c r="C34" s="116"/>
      <c r="D34" s="221" t="s">
        <v>1407</v>
      </c>
      <c r="E34" s="452" t="s">
        <v>1827</v>
      </c>
      <c r="F34" s="452"/>
      <c r="G34" s="452"/>
      <c r="H34" s="152"/>
      <c r="I34" s="153"/>
      <c r="J34" s="126" t="s">
        <v>1294</v>
      </c>
      <c r="K34" s="281" t="s">
        <v>1265</v>
      </c>
      <c r="L34" s="452"/>
      <c r="M34" s="452"/>
      <c r="N34" s="452"/>
      <c r="O34" s="152"/>
      <c r="P34" s="153">
        <v>0</v>
      </c>
    </row>
    <row r="35" spans="1:16">
      <c r="A35" s="114" t="s">
        <v>141</v>
      </c>
      <c r="B35" s="115" t="s">
        <v>1215</v>
      </c>
      <c r="C35" s="116"/>
      <c r="D35" s="221" t="s">
        <v>1407</v>
      </c>
      <c r="E35" s="452" t="s">
        <v>2405</v>
      </c>
      <c r="F35" s="452"/>
      <c r="G35" s="452"/>
      <c r="H35" s="124" t="s">
        <v>129</v>
      </c>
      <c r="I35" s="125">
        <v>0</v>
      </c>
      <c r="J35" s="126" t="s">
        <v>1228</v>
      </c>
      <c r="K35" s="281" t="s">
        <v>1265</v>
      </c>
      <c r="L35" s="452"/>
      <c r="M35" s="452"/>
      <c r="N35" s="452"/>
      <c r="O35" s="124" t="s">
        <v>129</v>
      </c>
      <c r="P35" s="125">
        <v>0</v>
      </c>
    </row>
    <row r="36" spans="1:16">
      <c r="A36" s="114" t="s">
        <v>141</v>
      </c>
      <c r="B36" s="115" t="s">
        <v>1215</v>
      </c>
      <c r="C36" s="116"/>
      <c r="D36" s="221" t="s">
        <v>1407</v>
      </c>
      <c r="E36" s="452" t="s">
        <v>2405</v>
      </c>
      <c r="F36" s="452"/>
      <c r="G36" s="452"/>
      <c r="H36" s="124" t="s">
        <v>129</v>
      </c>
      <c r="I36" s="125">
        <v>0</v>
      </c>
      <c r="J36" s="126" t="s">
        <v>1228</v>
      </c>
      <c r="K36" s="281" t="s">
        <v>1265</v>
      </c>
      <c r="L36" s="452"/>
      <c r="M36" s="452"/>
      <c r="N36" s="452"/>
      <c r="O36" s="124" t="s">
        <v>129</v>
      </c>
      <c r="P36" s="125">
        <v>0</v>
      </c>
    </row>
    <row r="37" spans="1:16">
      <c r="A37" s="114" t="s">
        <v>141</v>
      </c>
      <c r="B37" s="115" t="s">
        <v>997</v>
      </c>
      <c r="C37" s="116" t="s">
        <v>1217</v>
      </c>
      <c r="D37" s="221" t="s">
        <v>1407</v>
      </c>
      <c r="E37" s="106" t="s">
        <v>1269</v>
      </c>
      <c r="F37" s="134" t="s">
        <v>1268</v>
      </c>
      <c r="G37" s="135" t="s">
        <v>1267</v>
      </c>
      <c r="H37" s="124" t="s">
        <v>129</v>
      </c>
      <c r="I37" s="125">
        <v>0</v>
      </c>
      <c r="J37" s="126" t="s">
        <v>1228</v>
      </c>
      <c r="K37" s="282" t="s">
        <v>1266</v>
      </c>
      <c r="L37" s="106" t="s">
        <v>1269</v>
      </c>
      <c r="M37" s="107" t="s">
        <v>1268</v>
      </c>
      <c r="N37" s="107" t="s">
        <v>1267</v>
      </c>
      <c r="O37" s="124" t="s">
        <v>129</v>
      </c>
      <c r="P37" s="125">
        <v>0</v>
      </c>
    </row>
    <row r="38" spans="1:16">
      <c r="A38" s="114" t="s">
        <v>141</v>
      </c>
      <c r="B38" s="115" t="s">
        <v>997</v>
      </c>
      <c r="C38" s="116" t="s">
        <v>1219</v>
      </c>
      <c r="D38" s="221" t="s">
        <v>1407</v>
      </c>
      <c r="E38" s="106" t="s">
        <v>1269</v>
      </c>
      <c r="F38" s="134" t="s">
        <v>1268</v>
      </c>
      <c r="G38" s="135" t="s">
        <v>1267</v>
      </c>
      <c r="H38" s="124" t="s">
        <v>129</v>
      </c>
      <c r="I38" s="125">
        <v>0</v>
      </c>
      <c r="J38" s="126" t="s">
        <v>1228</v>
      </c>
      <c r="K38" s="282" t="s">
        <v>1266</v>
      </c>
      <c r="L38" s="106" t="s">
        <v>1269</v>
      </c>
      <c r="M38" s="107" t="s">
        <v>1268</v>
      </c>
      <c r="N38" s="107" t="s">
        <v>1267</v>
      </c>
      <c r="O38" s="124" t="s">
        <v>129</v>
      </c>
      <c r="P38" s="125">
        <v>0</v>
      </c>
    </row>
    <row r="39" spans="1:16">
      <c r="A39" s="114" t="s">
        <v>141</v>
      </c>
      <c r="B39" s="115" t="s">
        <v>997</v>
      </c>
      <c r="C39" s="116" t="s">
        <v>1221</v>
      </c>
      <c r="D39" s="221" t="s">
        <v>1407</v>
      </c>
      <c r="E39" s="106" t="s">
        <v>1269</v>
      </c>
      <c r="F39" s="134" t="s">
        <v>1268</v>
      </c>
      <c r="G39" s="135" t="s">
        <v>1267</v>
      </c>
      <c r="H39" s="124" t="s">
        <v>129</v>
      </c>
      <c r="I39" s="125">
        <v>0</v>
      </c>
      <c r="J39" s="126" t="s">
        <v>1228</v>
      </c>
      <c r="K39" s="282" t="s">
        <v>1266</v>
      </c>
      <c r="L39" s="106" t="s">
        <v>1269</v>
      </c>
      <c r="M39" s="107" t="s">
        <v>1268</v>
      </c>
      <c r="N39" s="107" t="s">
        <v>1267</v>
      </c>
      <c r="O39" s="124" t="s">
        <v>129</v>
      </c>
      <c r="P39" s="125">
        <v>0</v>
      </c>
    </row>
    <row r="40" spans="1:16">
      <c r="A40" s="114" t="s">
        <v>141</v>
      </c>
      <c r="B40" s="115" t="s">
        <v>997</v>
      </c>
      <c r="C40" s="116" t="s">
        <v>1223</v>
      </c>
      <c r="D40" s="221" t="s">
        <v>1407</v>
      </c>
      <c r="E40" s="106" t="s">
        <v>1269</v>
      </c>
      <c r="F40" s="134" t="s">
        <v>1268</v>
      </c>
      <c r="G40" s="135" t="s">
        <v>1267</v>
      </c>
      <c r="H40" s="124" t="s">
        <v>129</v>
      </c>
      <c r="I40" s="125">
        <v>0</v>
      </c>
      <c r="J40" s="126" t="s">
        <v>1228</v>
      </c>
      <c r="K40" s="282" t="s">
        <v>1266</v>
      </c>
      <c r="L40" s="106" t="s">
        <v>1269</v>
      </c>
      <c r="M40" s="107" t="s">
        <v>1268</v>
      </c>
      <c r="N40" s="107" t="s">
        <v>1267</v>
      </c>
      <c r="O40" s="124" t="s">
        <v>129</v>
      </c>
      <c r="P40" s="125">
        <v>0</v>
      </c>
    </row>
    <row r="41" spans="1:16">
      <c r="A41" s="114" t="s">
        <v>141</v>
      </c>
      <c r="B41" s="115" t="s">
        <v>997</v>
      </c>
      <c r="C41" s="116" t="s">
        <v>1225</v>
      </c>
      <c r="D41" s="221" t="s">
        <v>1407</v>
      </c>
      <c r="E41" s="106" t="s">
        <v>1269</v>
      </c>
      <c r="F41" s="134" t="s">
        <v>1268</v>
      </c>
      <c r="G41" s="135" t="s">
        <v>1267</v>
      </c>
      <c r="H41" s="124" t="s">
        <v>129</v>
      </c>
      <c r="I41" s="125">
        <v>0</v>
      </c>
      <c r="J41" s="126" t="s">
        <v>1228</v>
      </c>
      <c r="K41" s="282" t="s">
        <v>1266</v>
      </c>
      <c r="L41" s="106" t="s">
        <v>1269</v>
      </c>
      <c r="M41" s="107" t="s">
        <v>1268</v>
      </c>
      <c r="N41" s="107" t="s">
        <v>1267</v>
      </c>
      <c r="O41" s="124" t="s">
        <v>129</v>
      </c>
      <c r="P41" s="125">
        <v>0</v>
      </c>
    </row>
    <row r="42" spans="1:16">
      <c r="A42" s="114" t="s">
        <v>141</v>
      </c>
      <c r="B42" s="115" t="s">
        <v>1216</v>
      </c>
      <c r="C42" s="116" t="s">
        <v>1217</v>
      </c>
      <c r="D42" s="221" t="s">
        <v>1407</v>
      </c>
      <c r="E42" s="452"/>
      <c r="F42" s="452"/>
      <c r="G42" s="452"/>
      <c r="H42" s="124" t="s">
        <v>129</v>
      </c>
      <c r="I42" s="125">
        <v>0</v>
      </c>
      <c r="J42" s="126" t="s">
        <v>1228</v>
      </c>
      <c r="K42" s="281" t="s">
        <v>1265</v>
      </c>
      <c r="L42" s="452"/>
      <c r="M42" s="452"/>
      <c r="N42" s="452"/>
      <c r="O42" s="124" t="s">
        <v>129</v>
      </c>
      <c r="P42" s="125">
        <v>0</v>
      </c>
    </row>
    <row r="43" spans="1:16">
      <c r="A43" s="114" t="s">
        <v>141</v>
      </c>
      <c r="B43" s="115" t="s">
        <v>1216</v>
      </c>
      <c r="C43" s="116" t="s">
        <v>1219</v>
      </c>
      <c r="D43" s="221" t="s">
        <v>1407</v>
      </c>
      <c r="E43" s="452"/>
      <c r="F43" s="452"/>
      <c r="G43" s="452"/>
      <c r="H43" s="124" t="s">
        <v>129</v>
      </c>
      <c r="I43" s="125">
        <v>0</v>
      </c>
      <c r="J43" s="126" t="s">
        <v>1228</v>
      </c>
      <c r="K43" s="281" t="s">
        <v>1265</v>
      </c>
      <c r="L43" s="452"/>
      <c r="M43" s="452"/>
      <c r="N43" s="452"/>
      <c r="O43" s="124" t="s">
        <v>129</v>
      </c>
      <c r="P43" s="125">
        <v>0</v>
      </c>
    </row>
    <row r="44" spans="1:16">
      <c r="A44" s="114" t="s">
        <v>141</v>
      </c>
      <c r="B44" s="115" t="s">
        <v>1216</v>
      </c>
      <c r="C44" s="116" t="s">
        <v>1221</v>
      </c>
      <c r="D44" s="221" t="s">
        <v>1407</v>
      </c>
      <c r="E44" s="452"/>
      <c r="F44" s="452"/>
      <c r="G44" s="452"/>
      <c r="H44" s="124" t="s">
        <v>129</v>
      </c>
      <c r="I44" s="125">
        <v>0</v>
      </c>
      <c r="J44" s="126" t="s">
        <v>1228</v>
      </c>
      <c r="K44" s="281" t="s">
        <v>1265</v>
      </c>
      <c r="L44" s="452"/>
      <c r="M44" s="452"/>
      <c r="N44" s="452"/>
      <c r="O44" s="124" t="s">
        <v>129</v>
      </c>
      <c r="P44" s="125">
        <v>0</v>
      </c>
    </row>
    <row r="45" spans="1:16">
      <c r="A45" s="114" t="s">
        <v>141</v>
      </c>
      <c r="B45" s="115" t="s">
        <v>140</v>
      </c>
      <c r="C45" s="116"/>
      <c r="D45" s="221" t="s">
        <v>1407</v>
      </c>
      <c r="E45" s="452"/>
      <c r="F45" s="452"/>
      <c r="G45" s="452"/>
      <c r="H45" s="124" t="s">
        <v>129</v>
      </c>
      <c r="I45" s="125">
        <v>0</v>
      </c>
      <c r="J45" s="126" t="s">
        <v>1228</v>
      </c>
      <c r="K45" s="280" t="s">
        <v>1264</v>
      </c>
      <c r="L45" s="452"/>
      <c r="M45" s="452"/>
      <c r="N45" s="452"/>
      <c r="O45" s="124" t="s">
        <v>129</v>
      </c>
      <c r="P45" s="125">
        <v>0</v>
      </c>
    </row>
    <row r="46" spans="1:16">
      <c r="A46" s="114" t="s">
        <v>141</v>
      </c>
      <c r="B46" s="115" t="s">
        <v>140</v>
      </c>
      <c r="C46" s="116" t="s">
        <v>1215</v>
      </c>
      <c r="D46" s="221" t="s">
        <v>1407</v>
      </c>
      <c r="E46" s="452" t="s">
        <v>1300</v>
      </c>
      <c r="F46" s="452"/>
      <c r="G46" s="452"/>
      <c r="H46" s="124" t="s">
        <v>129</v>
      </c>
      <c r="I46" s="125">
        <v>0</v>
      </c>
      <c r="J46" s="126" t="s">
        <v>1228</v>
      </c>
      <c r="K46" s="281" t="s">
        <v>1295</v>
      </c>
      <c r="L46" s="452"/>
      <c r="M46" s="452"/>
      <c r="N46" s="452"/>
      <c r="O46" s="124" t="s">
        <v>129</v>
      </c>
      <c r="P46" s="125">
        <v>0</v>
      </c>
    </row>
    <row r="47" spans="1:16">
      <c r="A47" s="114" t="s">
        <v>141</v>
      </c>
      <c r="B47" s="115" t="s">
        <v>711</v>
      </c>
      <c r="C47" s="116"/>
      <c r="D47" s="221" t="s">
        <v>1407</v>
      </c>
      <c r="E47" s="452" t="s">
        <v>1429</v>
      </c>
      <c r="F47" s="452"/>
      <c r="G47" s="452"/>
      <c r="H47" s="124" t="s">
        <v>129</v>
      </c>
      <c r="I47" s="125">
        <v>0</v>
      </c>
      <c r="J47" s="126" t="s">
        <v>1228</v>
      </c>
      <c r="K47" s="280" t="s">
        <v>1264</v>
      </c>
      <c r="L47" s="452"/>
      <c r="M47" s="452"/>
      <c r="N47" s="452"/>
      <c r="O47" s="124" t="s">
        <v>129</v>
      </c>
      <c r="P47" s="125">
        <v>0</v>
      </c>
    </row>
    <row r="48" spans="1:16">
      <c r="A48" s="117" t="s">
        <v>142</v>
      </c>
      <c r="B48" s="118"/>
      <c r="C48" s="119"/>
      <c r="D48" s="221" t="s">
        <v>1407</v>
      </c>
      <c r="E48" s="452" t="s">
        <v>1428</v>
      </c>
      <c r="F48" s="452"/>
      <c r="G48" s="452"/>
      <c r="H48" s="124" t="s">
        <v>144</v>
      </c>
      <c r="I48" s="153"/>
      <c r="J48" s="126" t="s">
        <v>1294</v>
      </c>
      <c r="K48" s="280" t="s">
        <v>1264</v>
      </c>
      <c r="L48" s="452"/>
      <c r="M48" s="452"/>
      <c r="N48" s="452"/>
      <c r="O48" s="124" t="s">
        <v>144</v>
      </c>
      <c r="P48" s="153">
        <v>0</v>
      </c>
    </row>
  </sheetData>
  <sheetProtection algorithmName="SHA-512" hashValue="K6bAHQSXd8iD6t086rCRYhc/1VnRw+s/IT3W2W0vzN31Bk+G0t+ZlCq7pHdSOcuOK8K0DfxiQXwO2hIqZ4lMPw==" saltValue="PPXigAF8RtKdbn98KhfCMQ==" spinCount="100000" sheet="1" scenarios="1" formatRows="0" autoFilter="0"/>
  <mergeCells count="61">
    <mergeCell ref="E46:G46"/>
    <mergeCell ref="L46:N46"/>
    <mergeCell ref="E47:G47"/>
    <mergeCell ref="L47:N47"/>
    <mergeCell ref="E48:G48"/>
    <mergeCell ref="L48:N48"/>
    <mergeCell ref="E43:G43"/>
    <mergeCell ref="L43:N43"/>
    <mergeCell ref="E44:G44"/>
    <mergeCell ref="L44:N44"/>
    <mergeCell ref="E45:G45"/>
    <mergeCell ref="L45:N45"/>
    <mergeCell ref="E35:G35"/>
    <mergeCell ref="L35:N35"/>
    <mergeCell ref="E36:G36"/>
    <mergeCell ref="L36:N36"/>
    <mergeCell ref="E42:G42"/>
    <mergeCell ref="L42:N42"/>
    <mergeCell ref="E32:G32"/>
    <mergeCell ref="L32:N32"/>
    <mergeCell ref="E33:G33"/>
    <mergeCell ref="L33:N33"/>
    <mergeCell ref="E34:G34"/>
    <mergeCell ref="L34:N34"/>
    <mergeCell ref="E29:G29"/>
    <mergeCell ref="L29:N29"/>
    <mergeCell ref="E30:G30"/>
    <mergeCell ref="L30:N30"/>
    <mergeCell ref="E31:G31"/>
    <mergeCell ref="L31:N31"/>
    <mergeCell ref="E26:G26"/>
    <mergeCell ref="L26:N26"/>
    <mergeCell ref="E27:G27"/>
    <mergeCell ref="L27:N27"/>
    <mergeCell ref="E28:G28"/>
    <mergeCell ref="L28:N28"/>
    <mergeCell ref="E23:G23"/>
    <mergeCell ref="L23:N23"/>
    <mergeCell ref="E24:G24"/>
    <mergeCell ref="L24:N24"/>
    <mergeCell ref="E25:G25"/>
    <mergeCell ref="L25:N25"/>
    <mergeCell ref="E20:G20"/>
    <mergeCell ref="L20:N20"/>
    <mergeCell ref="E21:G21"/>
    <mergeCell ref="L21:N21"/>
    <mergeCell ref="E22:G22"/>
    <mergeCell ref="L22:N22"/>
    <mergeCell ref="E19:G19"/>
    <mergeCell ref="L19:N19"/>
    <mergeCell ref="C1:D1"/>
    <mergeCell ref="C3:E3"/>
    <mergeCell ref="C4:E4"/>
    <mergeCell ref="C5:E5"/>
    <mergeCell ref="E10:G10"/>
    <mergeCell ref="E11:G11"/>
    <mergeCell ref="L11:N11"/>
    <mergeCell ref="E12:G12"/>
    <mergeCell ref="L12:N12"/>
    <mergeCell ref="E18:G18"/>
    <mergeCell ref="L18:N18"/>
  </mergeCells>
  <phoneticPr fontId="3" type="noConversion"/>
  <conditionalFormatting sqref="B2:C2">
    <cfRule type="containsBlanks" dxfId="46" priority="6">
      <formula>LEN(TRIM(B2))=0</formula>
    </cfRule>
  </conditionalFormatting>
  <conditionalFormatting sqref="B11:B48">
    <cfRule type="containsText" dxfId="45" priority="4" operator="containsText" text="국내">
      <formula>NOT(ISERROR(SEARCH("국내",B11)))</formula>
    </cfRule>
    <cfRule type="containsText" dxfId="44" priority="5" operator="containsText" text="국외">
      <formula>NOT(ISERROR(SEARCH("국외",B11)))</formula>
    </cfRule>
  </conditionalFormatting>
  <conditionalFormatting sqref="B6:B7">
    <cfRule type="containsBlanks" dxfId="43" priority="3">
      <formula>LEN(TRIM(B6))=0</formula>
    </cfRule>
  </conditionalFormatting>
  <conditionalFormatting sqref="D11:D48">
    <cfRule type="containsText" dxfId="42" priority="2" operator="containsText" text="[생성가능]">
      <formula>NOT(ISERROR(SEARCH("[생성가능]",D11)))</formula>
    </cfRule>
  </conditionalFormatting>
  <conditionalFormatting sqref="D11:D48">
    <cfRule type="containsText" dxfId="41" priority="1" operator="containsText" text="[이동/삭제]">
      <formula>NOT(ISERROR(SEARCH("[이동/삭제]",D11)))</formula>
    </cfRule>
  </conditionalFormatting>
  <dataValidations count="1">
    <dataValidation type="list" allowBlank="1" showInputMessage="1" showErrorMessage="1" sqref="O11:O47 H11:H47" xr:uid="{89B5333B-7632-4A4A-ACDB-9F6B471C583E}">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7393" r:id="rId4" name="Button 1">
              <controlPr defaultSize="0" print="0" autoFill="0" autoPict="0" macro="[0]!Functions_Public_Cell_Reservation">
                <anchor moveWithCells="1" sizeWithCells="1">
                  <from>
                    <xdr:col>5</xdr:col>
                    <xdr:colOff>95250</xdr:colOff>
                    <xdr:row>2</xdr:row>
                    <xdr:rowOff>19050</xdr:rowOff>
                  </from>
                  <to>
                    <xdr:col>6</xdr:col>
                    <xdr:colOff>260350</xdr:colOff>
                    <xdr:row>3</xdr:row>
                    <xdr:rowOff>57150</xdr:rowOff>
                  </to>
                </anchor>
              </controlPr>
            </control>
          </mc:Choice>
        </mc:AlternateContent>
        <mc:AlternateContent xmlns:mc="http://schemas.openxmlformats.org/markup-compatibility/2006">
          <mc:Choice Requires="x14">
            <control shapeId="187394"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7395"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7396" r:id="rId7" name="Button 4">
              <controlPr defaultSize="0" print="0" autoFill="0" autoPict="0" macro="[0]!Functions_Form_0_Expansion">
                <anchor moveWithCells="1" sizeWithCells="1">
                  <from>
                    <xdr:col>8</xdr:col>
                    <xdr:colOff>127000</xdr:colOff>
                    <xdr:row>7</xdr:row>
                    <xdr:rowOff>31750</xdr:rowOff>
                  </from>
                  <to>
                    <xdr:col>8</xdr:col>
                    <xdr:colOff>1047750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2BCE61E2-1127-47A9-92F7-2B0402E577C8}">
          <x14:formula1>
            <xm:f>'기준(전문가파견)'!$G$93:$G$223</xm:f>
          </x14:formula1>
          <xm:sqref>C1</xm:sqref>
        </x14:dataValidation>
        <x14:dataValidation type="list" allowBlank="1" showInputMessage="1" showErrorMessage="1" xr:uid="{4DECE318-8B2F-4B1D-A5E0-719504EB3E46}">
          <x14:formula1>
            <xm:f>'기준(양식)'!$N$3:$N$6</xm:f>
          </x14:formula1>
          <xm:sqref>D6:D7</xm:sqref>
        </x14:dataValidation>
        <x14:dataValidation type="list" allowBlank="1" showInputMessage="1" showErrorMessage="1" xr:uid="{982F470E-31AB-467C-9A7E-A6EC1F7758BF}">
          <x14:formula1>
            <xm:f>'기준(양식)'!$Q$3:$Q$12</xm:f>
          </x14:formula1>
          <xm:sqref>C8</xm:sqref>
        </x14:dataValidation>
        <x14:dataValidation type="list" allowBlank="1" showInputMessage="1" showErrorMessage="1" xr:uid="{F12D660B-0E9C-4B81-9CBA-43A380DAD7E6}">
          <x14:formula1>
            <xm:f>'기준(양식)'!$B$3:$B$4</xm:f>
          </x14:formula1>
          <xm:sqref>D22:D48 D13:D20</xm:sqref>
        </x14:dataValidation>
        <x14:dataValidation type="list" allowBlank="1" showInputMessage="1" showErrorMessage="1" xr:uid="{53E8EA51-1E8C-401E-AEEE-56E4EFD56620}">
          <x14:formula1>
            <xm:f>'기준(양식)'!$M$3:$M$23</xm:f>
          </x14:formula1>
          <xm:sqref>C6:C7</xm:sqref>
        </x14:dataValidation>
        <x14:dataValidation type="list" allowBlank="1" showInputMessage="1" showErrorMessage="1" xr:uid="{8E0F9722-1744-4ADB-B3C1-20870CD384CD}">
          <x14:formula1>
            <xm:f>'기준(양식)'!$C$3:$C$5</xm:f>
          </x14:formula1>
          <xm:sqref>D21 D11:D12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8A5B5-75D4-4A40-9921-1643465FAFAE}">
  <sheetPr codeName="Form_2_HR1">
    <tabColor rgb="FF00B0F0"/>
    <pageSetUpPr fitToPage="1"/>
  </sheetPr>
  <dimension ref="A1:BG115"/>
  <sheetViews>
    <sheetView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5" customWidth="1"/>
    <col min="37" max="39" width="4.58203125" style="75" customWidth="1"/>
    <col min="40" max="40" width="7.58203125" style="75" customWidth="1"/>
    <col min="41" max="52" width="4.58203125" style="75" customWidth="1"/>
    <col min="53" max="53" width="12.58203125" style="75" customWidth="1"/>
    <col min="54" max="59" width="9" style="60" hidden="1" customWidth="1"/>
    <col min="60" max="100" width="9" style="60" customWidth="1"/>
    <col min="101" max="16384" width="9" style="60"/>
  </cols>
  <sheetData>
    <row r="1" spans="1:59" ht="50.15" customHeight="1" thickBot="1">
      <c r="A1" s="127" t="s">
        <v>2404</v>
      </c>
      <c r="B1" s="52"/>
      <c r="C1" s="257" t="s">
        <v>1307</v>
      </c>
      <c r="D1" s="254" t="str">
        <f>'2.1.1.'!$E$11</f>
        <v>성과관리 PMC 투입인력</v>
      </c>
      <c r="E1" s="52"/>
      <c r="F1" s="52"/>
      <c r="G1" s="53"/>
      <c r="H1" s="54"/>
      <c r="I1" s="55"/>
      <c r="J1" s="55"/>
      <c r="K1" s="54"/>
      <c r="L1" s="54"/>
      <c r="M1" s="54"/>
      <c r="N1" s="54"/>
      <c r="O1" s="56"/>
      <c r="P1" s="56"/>
      <c r="Q1" s="56"/>
      <c r="R1" s="56"/>
      <c r="S1" s="56"/>
      <c r="T1" s="56"/>
      <c r="U1" s="56"/>
      <c r="V1" s="56"/>
      <c r="W1" s="56"/>
      <c r="X1" s="123" t="s">
        <v>2513</v>
      </c>
      <c r="Y1" s="123" t="s">
        <v>2519</v>
      </c>
      <c r="Z1" s="123" t="s">
        <v>1295</v>
      </c>
      <c r="AA1" s="123" t="str">
        <f>'2.1.1.'!$C$8</f>
        <v>계약2</v>
      </c>
      <c r="AB1" s="56"/>
      <c r="AC1" s="56"/>
      <c r="AD1" s="203"/>
      <c r="AE1" s="204" t="s">
        <v>1403</v>
      </c>
      <c r="AF1" s="208" t="str">
        <f>사업시행구조!$E$7</f>
        <v>몽골</v>
      </c>
      <c r="AG1" s="205"/>
      <c r="AH1" s="206"/>
      <c r="AI1" s="206"/>
      <c r="AJ1" s="205"/>
      <c r="AK1" s="204" t="s">
        <v>1404</v>
      </c>
      <c r="AL1" s="207">
        <f>'2.1.1.'!$C$2</f>
        <v>1380</v>
      </c>
      <c r="AM1" s="56"/>
      <c r="AN1" s="57"/>
      <c r="AO1" s="56"/>
      <c r="AP1" s="51"/>
      <c r="AQ1" s="258" t="s">
        <v>910</v>
      </c>
      <c r="AR1" s="481">
        <f>_xlfn.AGGREGATE(9,6,AJ3:AK46)</f>
        <v>0</v>
      </c>
      <c r="AS1" s="481"/>
      <c r="AT1" s="481"/>
      <c r="AU1" s="481"/>
      <c r="AV1" s="481"/>
      <c r="AW1" s="58"/>
      <c r="AX1" s="56"/>
      <c r="AY1" s="56"/>
      <c r="AZ1" s="56"/>
      <c r="BA1" s="59"/>
      <c r="BB1" s="60" t="s">
        <v>1274</v>
      </c>
      <c r="BC1" s="60" t="s">
        <v>1274</v>
      </c>
      <c r="BD1" s="60" t="s">
        <v>1274</v>
      </c>
      <c r="BE1" s="60" t="s">
        <v>1274</v>
      </c>
      <c r="BF1" s="60" t="s">
        <v>1274</v>
      </c>
      <c r="BG1" s="60" t="s">
        <v>1274</v>
      </c>
    </row>
    <row r="2" spans="1:59" ht="25.5" customHeight="1">
      <c r="A2" s="482" t="s">
        <v>2403</v>
      </c>
      <c r="B2" s="483"/>
      <c r="C2" s="484"/>
      <c r="D2" s="484"/>
      <c r="E2" s="484"/>
      <c r="F2" s="484"/>
      <c r="G2" s="484"/>
      <c r="H2" s="484"/>
      <c r="I2" s="484"/>
      <c r="J2" s="484"/>
      <c r="K2" s="484"/>
      <c r="L2" s="484"/>
      <c r="M2" s="484"/>
      <c r="N2" s="485"/>
      <c r="O2" s="491" t="s">
        <v>911</v>
      </c>
      <c r="P2" s="492"/>
      <c r="Q2" s="492"/>
      <c r="R2" s="497" t="s">
        <v>125</v>
      </c>
      <c r="S2" s="497"/>
      <c r="T2" s="497"/>
      <c r="U2" s="498" t="s">
        <v>126</v>
      </c>
      <c r="V2" s="499"/>
      <c r="W2" s="500"/>
      <c r="X2" s="497" t="s">
        <v>127</v>
      </c>
      <c r="Y2" s="497"/>
      <c r="Z2" s="497"/>
      <c r="AA2" s="497" t="s">
        <v>912</v>
      </c>
      <c r="AB2" s="497"/>
      <c r="AC2" s="497"/>
      <c r="AD2" s="497" t="s">
        <v>913</v>
      </c>
      <c r="AE2" s="497"/>
      <c r="AF2" s="497"/>
      <c r="AG2" s="497" t="s">
        <v>914</v>
      </c>
      <c r="AH2" s="497"/>
      <c r="AI2" s="497"/>
      <c r="AJ2" s="497" t="s">
        <v>915</v>
      </c>
      <c r="AK2" s="497"/>
      <c r="AL2" s="497" t="s">
        <v>742</v>
      </c>
      <c r="AM2" s="497"/>
      <c r="AN2" s="413" t="s">
        <v>902</v>
      </c>
      <c r="AO2" s="413" t="s">
        <v>903</v>
      </c>
      <c r="AP2" s="497" t="s">
        <v>177</v>
      </c>
      <c r="AQ2" s="497"/>
      <c r="AR2" s="413" t="s">
        <v>905</v>
      </c>
      <c r="AS2" s="498" t="s">
        <v>906</v>
      </c>
      <c r="AT2" s="500"/>
      <c r="AU2" s="413" t="s">
        <v>907</v>
      </c>
      <c r="AV2" s="497" t="s">
        <v>908</v>
      </c>
      <c r="AW2" s="497"/>
      <c r="AX2" s="413" t="s">
        <v>916</v>
      </c>
      <c r="AY2" s="497" t="s">
        <v>917</v>
      </c>
      <c r="AZ2" s="497"/>
      <c r="BA2" s="62" t="s">
        <v>918</v>
      </c>
    </row>
    <row r="3" spans="1:59" ht="11.25" customHeight="1">
      <c r="A3" s="486"/>
      <c r="B3" s="483"/>
      <c r="C3" s="483"/>
      <c r="D3" s="483"/>
      <c r="E3" s="483"/>
      <c r="F3" s="483"/>
      <c r="G3" s="483"/>
      <c r="H3" s="483"/>
      <c r="I3" s="483"/>
      <c r="J3" s="483"/>
      <c r="K3" s="483"/>
      <c r="L3" s="483"/>
      <c r="M3" s="483"/>
      <c r="N3" s="487"/>
      <c r="O3" s="493"/>
      <c r="P3" s="494"/>
      <c r="Q3" s="494"/>
      <c r="R3" s="769" t="s">
        <v>120</v>
      </c>
      <c r="S3" s="769"/>
      <c r="T3" s="769"/>
      <c r="U3" s="770" t="s">
        <v>122</v>
      </c>
      <c r="V3" s="771"/>
      <c r="W3" s="772"/>
      <c r="X3" s="773"/>
      <c r="Y3" s="773"/>
      <c r="Z3" s="773"/>
      <c r="AA3" s="466" t="s">
        <v>919</v>
      </c>
      <c r="AB3" s="466"/>
      <c r="AC3" s="466"/>
      <c r="AD3" s="466" t="s">
        <v>920</v>
      </c>
      <c r="AE3" s="466"/>
      <c r="AF3" s="466"/>
      <c r="AG3" s="466" t="s">
        <v>115</v>
      </c>
      <c r="AH3" s="466"/>
      <c r="AI3" s="466"/>
      <c r="AJ3" s="467">
        <f>IF(OR(AN3=""), "", PRODUCT(AL3, AP3, AS3, AV3, AY3))</f>
        <v>0</v>
      </c>
      <c r="AK3" s="468"/>
      <c r="AL3" s="501">
        <v>1</v>
      </c>
      <c r="AM3" s="501"/>
      <c r="AN3" s="128" t="s">
        <v>129</v>
      </c>
      <c r="AO3" s="412" t="s">
        <v>802</v>
      </c>
      <c r="AP3" s="476">
        <f>'기준(전문가파견)'!$L$449</f>
        <v>460000</v>
      </c>
      <c r="AQ3" s="476"/>
      <c r="AR3" s="412" t="s">
        <v>802</v>
      </c>
      <c r="AS3" s="502">
        <f t="shared" ref="AS3:AS8" si="0">SUMIFS($D:$D,$B:$B, AG3)</f>
        <v>0</v>
      </c>
      <c r="AT3" s="503"/>
      <c r="AU3" s="412"/>
      <c r="AV3" s="464"/>
      <c r="AW3" s="464"/>
      <c r="AX3" s="412"/>
      <c r="AY3" s="465"/>
      <c r="AZ3" s="465"/>
      <c r="BA3" s="64"/>
    </row>
    <row r="4" spans="1:59" ht="11.25" customHeight="1">
      <c r="A4" s="486"/>
      <c r="B4" s="483"/>
      <c r="C4" s="483"/>
      <c r="D4" s="483"/>
      <c r="E4" s="483"/>
      <c r="F4" s="483"/>
      <c r="G4" s="483"/>
      <c r="H4" s="483"/>
      <c r="I4" s="483"/>
      <c r="J4" s="483"/>
      <c r="K4" s="483"/>
      <c r="L4" s="483"/>
      <c r="M4" s="483"/>
      <c r="N4" s="487"/>
      <c r="O4" s="493"/>
      <c r="P4" s="494"/>
      <c r="Q4" s="494"/>
      <c r="R4" s="769" t="s">
        <v>120</v>
      </c>
      <c r="S4" s="769"/>
      <c r="T4" s="769"/>
      <c r="U4" s="770" t="s">
        <v>122</v>
      </c>
      <c r="V4" s="771"/>
      <c r="W4" s="772"/>
      <c r="X4" s="773"/>
      <c r="Y4" s="773"/>
      <c r="Z4" s="773"/>
      <c r="AA4" s="466" t="s">
        <v>919</v>
      </c>
      <c r="AB4" s="466"/>
      <c r="AC4" s="466"/>
      <c r="AD4" s="466" t="s">
        <v>920</v>
      </c>
      <c r="AE4" s="466"/>
      <c r="AF4" s="466"/>
      <c r="AG4" s="466" t="s">
        <v>116</v>
      </c>
      <c r="AH4" s="466"/>
      <c r="AI4" s="466"/>
      <c r="AJ4" s="467">
        <f t="shared" ref="AJ4:AJ17" si="1">IF(OR(AN4=""), "", PRODUCT(AL4, AP4, AS4, AV4, AY4))</f>
        <v>0</v>
      </c>
      <c r="AK4" s="468"/>
      <c r="AL4" s="471">
        <v>1</v>
      </c>
      <c r="AM4" s="471"/>
      <c r="AN4" s="128" t="s">
        <v>129</v>
      </c>
      <c r="AO4" s="412" t="s">
        <v>802</v>
      </c>
      <c r="AP4" s="476">
        <f>'기준(전문가파견)'!$L$454</f>
        <v>360000</v>
      </c>
      <c r="AQ4" s="476"/>
      <c r="AR4" s="412" t="s">
        <v>802</v>
      </c>
      <c r="AS4" s="502">
        <f t="shared" si="0"/>
        <v>0</v>
      </c>
      <c r="AT4" s="503"/>
      <c r="AU4" s="412"/>
      <c r="AV4" s="464"/>
      <c r="AW4" s="464"/>
      <c r="AX4" s="412"/>
      <c r="AY4" s="465"/>
      <c r="AZ4" s="465"/>
      <c r="BA4" s="64"/>
    </row>
    <row r="5" spans="1:59" ht="11.25" customHeight="1">
      <c r="A5" s="486"/>
      <c r="B5" s="483"/>
      <c r="C5" s="483"/>
      <c r="D5" s="483"/>
      <c r="E5" s="483"/>
      <c r="F5" s="483"/>
      <c r="G5" s="483"/>
      <c r="H5" s="483"/>
      <c r="I5" s="483"/>
      <c r="J5" s="483"/>
      <c r="K5" s="483"/>
      <c r="L5" s="483"/>
      <c r="M5" s="483"/>
      <c r="N5" s="487"/>
      <c r="O5" s="493"/>
      <c r="P5" s="494"/>
      <c r="Q5" s="494"/>
      <c r="R5" s="769" t="s">
        <v>120</v>
      </c>
      <c r="S5" s="769"/>
      <c r="T5" s="769"/>
      <c r="U5" s="770" t="s">
        <v>122</v>
      </c>
      <c r="V5" s="771"/>
      <c r="W5" s="772"/>
      <c r="X5" s="773"/>
      <c r="Y5" s="773"/>
      <c r="Z5" s="773"/>
      <c r="AA5" s="466" t="s">
        <v>919</v>
      </c>
      <c r="AB5" s="466"/>
      <c r="AC5" s="466"/>
      <c r="AD5" s="466" t="s">
        <v>920</v>
      </c>
      <c r="AE5" s="466"/>
      <c r="AF5" s="466"/>
      <c r="AG5" s="466" t="s">
        <v>135</v>
      </c>
      <c r="AH5" s="466"/>
      <c r="AI5" s="466"/>
      <c r="AJ5" s="467">
        <f t="shared" si="1"/>
        <v>0</v>
      </c>
      <c r="AK5" s="468"/>
      <c r="AL5" s="471">
        <v>1</v>
      </c>
      <c r="AM5" s="471"/>
      <c r="AN5" s="128" t="s">
        <v>129</v>
      </c>
      <c r="AO5" s="412" t="s">
        <v>802</v>
      </c>
      <c r="AP5" s="476">
        <f>'기준(전문가파견)'!$L$459</f>
        <v>310000</v>
      </c>
      <c r="AQ5" s="476"/>
      <c r="AR5" s="412" t="s">
        <v>802</v>
      </c>
      <c r="AS5" s="502">
        <f t="shared" si="0"/>
        <v>0</v>
      </c>
      <c r="AT5" s="503"/>
      <c r="AU5" s="412"/>
      <c r="AV5" s="464"/>
      <c r="AW5" s="464"/>
      <c r="AX5" s="412"/>
      <c r="AY5" s="465"/>
      <c r="AZ5" s="465"/>
      <c r="BA5" s="64"/>
    </row>
    <row r="6" spans="1:59" ht="11.25" customHeight="1">
      <c r="A6" s="486"/>
      <c r="B6" s="483"/>
      <c r="C6" s="483"/>
      <c r="D6" s="483"/>
      <c r="E6" s="483"/>
      <c r="F6" s="483"/>
      <c r="G6" s="483"/>
      <c r="H6" s="483"/>
      <c r="I6" s="483"/>
      <c r="J6" s="483"/>
      <c r="K6" s="483"/>
      <c r="L6" s="483"/>
      <c r="M6" s="483"/>
      <c r="N6" s="487"/>
      <c r="O6" s="493"/>
      <c r="P6" s="494"/>
      <c r="Q6" s="494"/>
      <c r="R6" s="769" t="s">
        <v>120</v>
      </c>
      <c r="S6" s="769"/>
      <c r="T6" s="769"/>
      <c r="U6" s="770" t="s">
        <v>122</v>
      </c>
      <c r="V6" s="771"/>
      <c r="W6" s="772"/>
      <c r="X6" s="773"/>
      <c r="Y6" s="773"/>
      <c r="Z6" s="773"/>
      <c r="AA6" s="466" t="s">
        <v>919</v>
      </c>
      <c r="AB6" s="466"/>
      <c r="AC6" s="466"/>
      <c r="AD6" s="466" t="s">
        <v>920</v>
      </c>
      <c r="AE6" s="466"/>
      <c r="AF6" s="466"/>
      <c r="AG6" s="466" t="s">
        <v>136</v>
      </c>
      <c r="AH6" s="466"/>
      <c r="AI6" s="466"/>
      <c r="AJ6" s="467">
        <f t="shared" si="1"/>
        <v>0</v>
      </c>
      <c r="AK6" s="468"/>
      <c r="AL6" s="471">
        <v>1</v>
      </c>
      <c r="AM6" s="471"/>
      <c r="AN6" s="128" t="s">
        <v>129</v>
      </c>
      <c r="AO6" s="412" t="s">
        <v>802</v>
      </c>
      <c r="AP6" s="476">
        <f>'기준(전문가파견)'!$L$464</f>
        <v>280000</v>
      </c>
      <c r="AQ6" s="476"/>
      <c r="AR6" s="412" t="s">
        <v>802</v>
      </c>
      <c r="AS6" s="502">
        <f t="shared" si="0"/>
        <v>0</v>
      </c>
      <c r="AT6" s="503"/>
      <c r="AU6" s="412"/>
      <c r="AV6" s="464"/>
      <c r="AW6" s="464"/>
      <c r="AX6" s="412"/>
      <c r="AY6" s="465"/>
      <c r="AZ6" s="465"/>
      <c r="BA6" s="64"/>
    </row>
    <row r="7" spans="1:59" ht="11.25" customHeight="1">
      <c r="A7" s="486"/>
      <c r="B7" s="483"/>
      <c r="C7" s="483"/>
      <c r="D7" s="483"/>
      <c r="E7" s="483"/>
      <c r="F7" s="483"/>
      <c r="G7" s="483"/>
      <c r="H7" s="483"/>
      <c r="I7" s="483"/>
      <c r="J7" s="483"/>
      <c r="K7" s="483"/>
      <c r="L7" s="483"/>
      <c r="M7" s="483"/>
      <c r="N7" s="487"/>
      <c r="O7" s="493"/>
      <c r="P7" s="494"/>
      <c r="Q7" s="494"/>
      <c r="R7" s="769" t="s">
        <v>120</v>
      </c>
      <c r="S7" s="769"/>
      <c r="T7" s="769"/>
      <c r="U7" s="770" t="s">
        <v>122</v>
      </c>
      <c r="V7" s="771"/>
      <c r="W7" s="772"/>
      <c r="X7" s="773"/>
      <c r="Y7" s="773"/>
      <c r="Z7" s="773"/>
      <c r="AA7" s="466" t="s">
        <v>919</v>
      </c>
      <c r="AB7" s="466"/>
      <c r="AC7" s="466"/>
      <c r="AD7" s="466" t="s">
        <v>920</v>
      </c>
      <c r="AE7" s="466"/>
      <c r="AF7" s="466"/>
      <c r="AG7" s="466" t="s">
        <v>137</v>
      </c>
      <c r="AH7" s="466"/>
      <c r="AI7" s="466"/>
      <c r="AJ7" s="467">
        <f t="shared" si="1"/>
        <v>0</v>
      </c>
      <c r="AK7" s="468"/>
      <c r="AL7" s="471">
        <v>1</v>
      </c>
      <c r="AM7" s="471"/>
      <c r="AN7" s="128" t="s">
        <v>129</v>
      </c>
      <c r="AO7" s="412" t="s">
        <v>802</v>
      </c>
      <c r="AP7" s="476">
        <f>'기준(전문가파견)'!$L$469</f>
        <v>240000</v>
      </c>
      <c r="AQ7" s="476"/>
      <c r="AR7" s="412" t="s">
        <v>802</v>
      </c>
      <c r="AS7" s="502">
        <f t="shared" si="0"/>
        <v>0</v>
      </c>
      <c r="AT7" s="503"/>
      <c r="AU7" s="412"/>
      <c r="AV7" s="464"/>
      <c r="AW7" s="464"/>
      <c r="AX7" s="412"/>
      <c r="AY7" s="465"/>
      <c r="AZ7" s="465"/>
      <c r="BA7" s="64"/>
    </row>
    <row r="8" spans="1:59" ht="11.25" customHeight="1">
      <c r="A8" s="486"/>
      <c r="B8" s="483"/>
      <c r="C8" s="483"/>
      <c r="D8" s="483"/>
      <c r="E8" s="483"/>
      <c r="F8" s="483"/>
      <c r="G8" s="483"/>
      <c r="H8" s="483"/>
      <c r="I8" s="483"/>
      <c r="J8" s="483"/>
      <c r="K8" s="483"/>
      <c r="L8" s="483"/>
      <c r="M8" s="483"/>
      <c r="N8" s="487"/>
      <c r="O8" s="493"/>
      <c r="P8" s="494"/>
      <c r="Q8" s="494"/>
      <c r="R8" s="769" t="s">
        <v>120</v>
      </c>
      <c r="S8" s="769"/>
      <c r="T8" s="769"/>
      <c r="U8" s="770" t="s">
        <v>122</v>
      </c>
      <c r="V8" s="771"/>
      <c r="W8" s="772"/>
      <c r="X8" s="773"/>
      <c r="Y8" s="773"/>
      <c r="Z8" s="773"/>
      <c r="AA8" s="466" t="s">
        <v>919</v>
      </c>
      <c r="AB8" s="466"/>
      <c r="AC8" s="466"/>
      <c r="AD8" s="466" t="s">
        <v>920</v>
      </c>
      <c r="AE8" s="466"/>
      <c r="AF8" s="466"/>
      <c r="AG8" s="466" t="s">
        <v>138</v>
      </c>
      <c r="AH8" s="466"/>
      <c r="AI8" s="466"/>
      <c r="AJ8" s="467">
        <f t="shared" si="1"/>
        <v>0</v>
      </c>
      <c r="AK8" s="468"/>
      <c r="AL8" s="471">
        <v>1</v>
      </c>
      <c r="AM8" s="471"/>
      <c r="AN8" s="128" t="s">
        <v>129</v>
      </c>
      <c r="AO8" s="412" t="s">
        <v>802</v>
      </c>
      <c r="AP8" s="476">
        <f>'기준(전문가파견)'!$L$474</f>
        <v>190000</v>
      </c>
      <c r="AQ8" s="476"/>
      <c r="AR8" s="412" t="s">
        <v>802</v>
      </c>
      <c r="AS8" s="502">
        <f t="shared" si="0"/>
        <v>0</v>
      </c>
      <c r="AT8" s="503"/>
      <c r="AU8" s="412"/>
      <c r="AV8" s="464"/>
      <c r="AW8" s="464"/>
      <c r="AX8" s="412"/>
      <c r="AY8" s="465"/>
      <c r="AZ8" s="465"/>
      <c r="BA8" s="64"/>
    </row>
    <row r="9" spans="1:59" ht="11.25" customHeight="1">
      <c r="A9" s="486"/>
      <c r="B9" s="483"/>
      <c r="C9" s="483"/>
      <c r="D9" s="483"/>
      <c r="E9" s="483"/>
      <c r="F9" s="483"/>
      <c r="G9" s="483"/>
      <c r="H9" s="483"/>
      <c r="I9" s="483"/>
      <c r="J9" s="483"/>
      <c r="K9" s="483"/>
      <c r="L9" s="483"/>
      <c r="M9" s="483"/>
      <c r="N9" s="487"/>
      <c r="O9" s="493"/>
      <c r="P9" s="494"/>
      <c r="Q9" s="494"/>
      <c r="R9" s="769" t="s">
        <v>120</v>
      </c>
      <c r="S9" s="769"/>
      <c r="T9" s="769"/>
      <c r="U9" s="770" t="s">
        <v>122</v>
      </c>
      <c r="V9" s="771"/>
      <c r="W9" s="772"/>
      <c r="X9" s="773"/>
      <c r="Y9" s="773"/>
      <c r="Z9" s="773"/>
      <c r="AA9" s="466" t="s">
        <v>922</v>
      </c>
      <c r="AB9" s="466"/>
      <c r="AC9" s="466"/>
      <c r="AD9" s="466" t="s">
        <v>920</v>
      </c>
      <c r="AE9" s="466"/>
      <c r="AF9" s="466"/>
      <c r="AG9" s="466" t="s">
        <v>115</v>
      </c>
      <c r="AH9" s="466"/>
      <c r="AI9" s="466"/>
      <c r="AJ9" s="467">
        <f t="shared" si="1"/>
        <v>0</v>
      </c>
      <c r="AK9" s="468"/>
      <c r="AL9" s="471">
        <v>1</v>
      </c>
      <c r="AM9" s="471"/>
      <c r="AN9" s="128" t="s">
        <v>129</v>
      </c>
      <c r="AO9" s="412" t="s">
        <v>802</v>
      </c>
      <c r="AP9" s="476">
        <f>'기준(전문가파견)'!$L$449</f>
        <v>460000</v>
      </c>
      <c r="AQ9" s="476"/>
      <c r="AR9" s="412" t="s">
        <v>802</v>
      </c>
      <c r="AS9" s="502">
        <f t="shared" ref="AS9:AS14" si="2">SUMIFS($AJ:$AJ,$B:$B, AG9)</f>
        <v>0</v>
      </c>
      <c r="AT9" s="503"/>
      <c r="AU9" s="412"/>
      <c r="AV9" s="464"/>
      <c r="AW9" s="464"/>
      <c r="AX9" s="412"/>
      <c r="AY9" s="465"/>
      <c r="AZ9" s="465"/>
      <c r="BA9" s="64"/>
    </row>
    <row r="10" spans="1:59" ht="11.25" customHeight="1">
      <c r="A10" s="486"/>
      <c r="B10" s="483"/>
      <c r="C10" s="483"/>
      <c r="D10" s="483"/>
      <c r="E10" s="483"/>
      <c r="F10" s="483"/>
      <c r="G10" s="483"/>
      <c r="H10" s="483"/>
      <c r="I10" s="483"/>
      <c r="J10" s="483"/>
      <c r="K10" s="483"/>
      <c r="L10" s="483"/>
      <c r="M10" s="483"/>
      <c r="N10" s="487"/>
      <c r="O10" s="493"/>
      <c r="P10" s="494"/>
      <c r="Q10" s="494"/>
      <c r="R10" s="769" t="s">
        <v>120</v>
      </c>
      <c r="S10" s="769"/>
      <c r="T10" s="769"/>
      <c r="U10" s="770" t="s">
        <v>122</v>
      </c>
      <c r="V10" s="771"/>
      <c r="W10" s="772"/>
      <c r="X10" s="773"/>
      <c r="Y10" s="773"/>
      <c r="Z10" s="773"/>
      <c r="AA10" s="466" t="s">
        <v>922</v>
      </c>
      <c r="AB10" s="466"/>
      <c r="AC10" s="466"/>
      <c r="AD10" s="466" t="s">
        <v>920</v>
      </c>
      <c r="AE10" s="466"/>
      <c r="AF10" s="466"/>
      <c r="AG10" s="466" t="s">
        <v>116</v>
      </c>
      <c r="AH10" s="466"/>
      <c r="AI10" s="466"/>
      <c r="AJ10" s="467">
        <f t="shared" si="1"/>
        <v>0</v>
      </c>
      <c r="AK10" s="468"/>
      <c r="AL10" s="471">
        <v>1</v>
      </c>
      <c r="AM10" s="471"/>
      <c r="AN10" s="128" t="s">
        <v>129</v>
      </c>
      <c r="AO10" s="412" t="s">
        <v>802</v>
      </c>
      <c r="AP10" s="476">
        <f>'기준(전문가파견)'!$L$454</f>
        <v>360000</v>
      </c>
      <c r="AQ10" s="476"/>
      <c r="AR10" s="412" t="s">
        <v>802</v>
      </c>
      <c r="AS10" s="502">
        <f t="shared" si="2"/>
        <v>0</v>
      </c>
      <c r="AT10" s="503"/>
      <c r="AU10" s="412"/>
      <c r="AV10" s="464"/>
      <c r="AW10" s="464"/>
      <c r="AX10" s="412"/>
      <c r="AY10" s="465"/>
      <c r="AZ10" s="465"/>
      <c r="BA10" s="64"/>
    </row>
    <row r="11" spans="1:59" ht="11.25" customHeight="1">
      <c r="A11" s="486"/>
      <c r="B11" s="483"/>
      <c r="C11" s="483"/>
      <c r="D11" s="483"/>
      <c r="E11" s="483"/>
      <c r="F11" s="483"/>
      <c r="G11" s="483"/>
      <c r="H11" s="483"/>
      <c r="I11" s="483"/>
      <c r="J11" s="483"/>
      <c r="K11" s="483"/>
      <c r="L11" s="483"/>
      <c r="M11" s="483"/>
      <c r="N11" s="487"/>
      <c r="O11" s="493"/>
      <c r="P11" s="494"/>
      <c r="Q11" s="494"/>
      <c r="R11" s="769" t="s">
        <v>120</v>
      </c>
      <c r="S11" s="769"/>
      <c r="T11" s="769"/>
      <c r="U11" s="770" t="s">
        <v>122</v>
      </c>
      <c r="V11" s="771"/>
      <c r="W11" s="772"/>
      <c r="X11" s="773"/>
      <c r="Y11" s="773"/>
      <c r="Z11" s="773"/>
      <c r="AA11" s="466" t="s">
        <v>922</v>
      </c>
      <c r="AB11" s="466"/>
      <c r="AC11" s="466"/>
      <c r="AD11" s="466" t="s">
        <v>920</v>
      </c>
      <c r="AE11" s="466"/>
      <c r="AF11" s="466"/>
      <c r="AG11" s="466" t="s">
        <v>135</v>
      </c>
      <c r="AH11" s="466"/>
      <c r="AI11" s="466"/>
      <c r="AJ11" s="467">
        <f t="shared" si="1"/>
        <v>0</v>
      </c>
      <c r="AK11" s="468"/>
      <c r="AL11" s="471">
        <v>1</v>
      </c>
      <c r="AM11" s="471"/>
      <c r="AN11" s="128" t="s">
        <v>129</v>
      </c>
      <c r="AO11" s="412" t="s">
        <v>802</v>
      </c>
      <c r="AP11" s="476">
        <f>'기준(전문가파견)'!$L$459</f>
        <v>310000</v>
      </c>
      <c r="AQ11" s="476"/>
      <c r="AR11" s="412" t="s">
        <v>802</v>
      </c>
      <c r="AS11" s="502">
        <f t="shared" si="2"/>
        <v>0</v>
      </c>
      <c r="AT11" s="503"/>
      <c r="AU11" s="412"/>
      <c r="AV11" s="464"/>
      <c r="AW11" s="464"/>
      <c r="AX11" s="412"/>
      <c r="AY11" s="465"/>
      <c r="AZ11" s="465"/>
      <c r="BA11" s="64"/>
    </row>
    <row r="12" spans="1:59" ht="11.25" customHeight="1">
      <c r="A12" s="486"/>
      <c r="B12" s="483"/>
      <c r="C12" s="483"/>
      <c r="D12" s="483"/>
      <c r="E12" s="483"/>
      <c r="F12" s="483"/>
      <c r="G12" s="483"/>
      <c r="H12" s="483"/>
      <c r="I12" s="483"/>
      <c r="J12" s="483"/>
      <c r="K12" s="483"/>
      <c r="L12" s="483"/>
      <c r="M12" s="483"/>
      <c r="N12" s="487"/>
      <c r="O12" s="493"/>
      <c r="P12" s="494"/>
      <c r="Q12" s="494"/>
      <c r="R12" s="769" t="s">
        <v>120</v>
      </c>
      <c r="S12" s="769"/>
      <c r="T12" s="769"/>
      <c r="U12" s="770" t="s">
        <v>122</v>
      </c>
      <c r="V12" s="771"/>
      <c r="W12" s="772"/>
      <c r="X12" s="773"/>
      <c r="Y12" s="773"/>
      <c r="Z12" s="773"/>
      <c r="AA12" s="466" t="s">
        <v>922</v>
      </c>
      <c r="AB12" s="466"/>
      <c r="AC12" s="466"/>
      <c r="AD12" s="466" t="s">
        <v>920</v>
      </c>
      <c r="AE12" s="466"/>
      <c r="AF12" s="466"/>
      <c r="AG12" s="466" t="s">
        <v>136</v>
      </c>
      <c r="AH12" s="466"/>
      <c r="AI12" s="466"/>
      <c r="AJ12" s="467">
        <f t="shared" si="1"/>
        <v>0</v>
      </c>
      <c r="AK12" s="468"/>
      <c r="AL12" s="471">
        <v>1</v>
      </c>
      <c r="AM12" s="471"/>
      <c r="AN12" s="128" t="s">
        <v>129</v>
      </c>
      <c r="AO12" s="412" t="s">
        <v>802</v>
      </c>
      <c r="AP12" s="476">
        <f>'기준(전문가파견)'!$L$464</f>
        <v>280000</v>
      </c>
      <c r="AQ12" s="476"/>
      <c r="AR12" s="412" t="s">
        <v>802</v>
      </c>
      <c r="AS12" s="502">
        <f t="shared" si="2"/>
        <v>0</v>
      </c>
      <c r="AT12" s="503"/>
      <c r="AU12" s="412"/>
      <c r="AV12" s="464"/>
      <c r="AW12" s="464"/>
      <c r="AX12" s="412"/>
      <c r="AY12" s="465"/>
      <c r="AZ12" s="465"/>
      <c r="BA12" s="64"/>
    </row>
    <row r="13" spans="1:59" ht="11.25" customHeight="1">
      <c r="A13" s="486"/>
      <c r="B13" s="483"/>
      <c r="C13" s="483"/>
      <c r="D13" s="483"/>
      <c r="E13" s="483"/>
      <c r="F13" s="483"/>
      <c r="G13" s="483"/>
      <c r="H13" s="483"/>
      <c r="I13" s="483"/>
      <c r="J13" s="483"/>
      <c r="K13" s="483"/>
      <c r="L13" s="483"/>
      <c r="M13" s="483"/>
      <c r="N13" s="487"/>
      <c r="O13" s="493"/>
      <c r="P13" s="494"/>
      <c r="Q13" s="494"/>
      <c r="R13" s="769" t="s">
        <v>120</v>
      </c>
      <c r="S13" s="769"/>
      <c r="T13" s="769"/>
      <c r="U13" s="770" t="s">
        <v>122</v>
      </c>
      <c r="V13" s="771"/>
      <c r="W13" s="772"/>
      <c r="X13" s="773"/>
      <c r="Y13" s="773"/>
      <c r="Z13" s="773"/>
      <c r="AA13" s="466" t="s">
        <v>922</v>
      </c>
      <c r="AB13" s="466"/>
      <c r="AC13" s="466"/>
      <c r="AD13" s="466" t="s">
        <v>920</v>
      </c>
      <c r="AE13" s="466"/>
      <c r="AF13" s="466"/>
      <c r="AG13" s="466" t="s">
        <v>137</v>
      </c>
      <c r="AH13" s="466"/>
      <c r="AI13" s="466"/>
      <c r="AJ13" s="467">
        <f t="shared" si="1"/>
        <v>0</v>
      </c>
      <c r="AK13" s="468"/>
      <c r="AL13" s="471">
        <v>1</v>
      </c>
      <c r="AM13" s="471"/>
      <c r="AN13" s="128" t="s">
        <v>129</v>
      </c>
      <c r="AO13" s="412" t="s">
        <v>802</v>
      </c>
      <c r="AP13" s="476">
        <f>'기준(전문가파견)'!$L$469</f>
        <v>240000</v>
      </c>
      <c r="AQ13" s="476"/>
      <c r="AR13" s="412" t="s">
        <v>802</v>
      </c>
      <c r="AS13" s="502">
        <f t="shared" si="2"/>
        <v>0</v>
      </c>
      <c r="AT13" s="503"/>
      <c r="AU13" s="412"/>
      <c r="AV13" s="464"/>
      <c r="AW13" s="464"/>
      <c r="AX13" s="412"/>
      <c r="AY13" s="465"/>
      <c r="AZ13" s="465"/>
      <c r="BA13" s="64"/>
    </row>
    <row r="14" spans="1:59" ht="11.25" customHeight="1">
      <c r="A14" s="486"/>
      <c r="B14" s="483"/>
      <c r="C14" s="483"/>
      <c r="D14" s="483"/>
      <c r="E14" s="483"/>
      <c r="F14" s="483"/>
      <c r="G14" s="483"/>
      <c r="H14" s="483"/>
      <c r="I14" s="483"/>
      <c r="J14" s="483"/>
      <c r="K14" s="483"/>
      <c r="L14" s="483"/>
      <c r="M14" s="483"/>
      <c r="N14" s="487"/>
      <c r="O14" s="493"/>
      <c r="P14" s="494"/>
      <c r="Q14" s="494"/>
      <c r="R14" s="769" t="s">
        <v>120</v>
      </c>
      <c r="S14" s="769"/>
      <c r="T14" s="769"/>
      <c r="U14" s="770" t="s">
        <v>122</v>
      </c>
      <c r="V14" s="771"/>
      <c r="W14" s="772"/>
      <c r="X14" s="773"/>
      <c r="Y14" s="773"/>
      <c r="Z14" s="773"/>
      <c r="AA14" s="466" t="s">
        <v>922</v>
      </c>
      <c r="AB14" s="466"/>
      <c r="AC14" s="466"/>
      <c r="AD14" s="466" t="s">
        <v>920</v>
      </c>
      <c r="AE14" s="466"/>
      <c r="AF14" s="466"/>
      <c r="AG14" s="466" t="s">
        <v>138</v>
      </c>
      <c r="AH14" s="466"/>
      <c r="AI14" s="466"/>
      <c r="AJ14" s="467">
        <f t="shared" si="1"/>
        <v>0</v>
      </c>
      <c r="AK14" s="468"/>
      <c r="AL14" s="471">
        <v>1</v>
      </c>
      <c r="AM14" s="471"/>
      <c r="AN14" s="128" t="s">
        <v>129</v>
      </c>
      <c r="AO14" s="412" t="s">
        <v>802</v>
      </c>
      <c r="AP14" s="476">
        <f>'기준(전문가파견)'!$L$474</f>
        <v>190000</v>
      </c>
      <c r="AQ14" s="476"/>
      <c r="AR14" s="412" t="s">
        <v>802</v>
      </c>
      <c r="AS14" s="502">
        <f t="shared" si="2"/>
        <v>0</v>
      </c>
      <c r="AT14" s="503"/>
      <c r="AU14" s="412"/>
      <c r="AV14" s="464"/>
      <c r="AW14" s="464"/>
      <c r="AX14" s="412"/>
      <c r="AY14" s="465"/>
      <c r="AZ14" s="465"/>
      <c r="BA14" s="64"/>
    </row>
    <row r="15" spans="1:59" ht="11.25" customHeight="1">
      <c r="A15" s="486"/>
      <c r="B15" s="483"/>
      <c r="C15" s="483"/>
      <c r="D15" s="483"/>
      <c r="E15" s="483"/>
      <c r="F15" s="483"/>
      <c r="G15" s="483"/>
      <c r="H15" s="483"/>
      <c r="I15" s="483"/>
      <c r="J15" s="483"/>
      <c r="K15" s="483"/>
      <c r="L15" s="483"/>
      <c r="M15" s="483"/>
      <c r="N15" s="487"/>
      <c r="O15" s="493"/>
      <c r="P15" s="494"/>
      <c r="Q15" s="494"/>
      <c r="R15" s="769" t="s">
        <v>120</v>
      </c>
      <c r="S15" s="769"/>
      <c r="T15" s="769"/>
      <c r="U15" s="770" t="s">
        <v>123</v>
      </c>
      <c r="V15" s="771"/>
      <c r="W15" s="772"/>
      <c r="X15" s="773" t="s">
        <v>348</v>
      </c>
      <c r="Y15" s="773"/>
      <c r="Z15" s="773"/>
      <c r="AA15" s="466"/>
      <c r="AB15" s="466"/>
      <c r="AC15" s="466"/>
      <c r="AD15" s="466"/>
      <c r="AE15" s="466"/>
      <c r="AF15" s="466"/>
      <c r="AG15" s="466"/>
      <c r="AH15" s="466"/>
      <c r="AI15" s="466"/>
      <c r="AJ15" s="467">
        <f t="shared" si="1"/>
        <v>0</v>
      </c>
      <c r="AK15" s="468"/>
      <c r="AL15" s="471">
        <v>1</v>
      </c>
      <c r="AM15" s="471"/>
      <c r="AN15" s="128" t="s">
        <v>129</v>
      </c>
      <c r="AO15" s="412" t="s">
        <v>802</v>
      </c>
      <c r="AP15" s="476">
        <f>SUM($AJ$3:$AK$14)</f>
        <v>0</v>
      </c>
      <c r="AQ15" s="476"/>
      <c r="AR15" s="412" t="s">
        <v>802</v>
      </c>
      <c r="AS15" s="475">
        <f>INDEX(사업시행구조!$I$3:$R$4,1,MATCH('2.1.1.-11'!$AA$1,사업시행구조!$I$2:$R$2,0))</f>
        <v>1.1000000000000001</v>
      </c>
      <c r="AT15" s="475"/>
      <c r="AU15" s="412"/>
      <c r="AV15" s="464"/>
      <c r="AW15" s="464"/>
      <c r="AX15" s="412"/>
      <c r="AY15" s="465"/>
      <c r="AZ15" s="465"/>
      <c r="BA15" s="64"/>
    </row>
    <row r="16" spans="1:59" ht="11.25" customHeight="1">
      <c r="A16" s="486"/>
      <c r="B16" s="483"/>
      <c r="C16" s="483"/>
      <c r="D16" s="483"/>
      <c r="E16" s="483"/>
      <c r="F16" s="483"/>
      <c r="G16" s="483"/>
      <c r="H16" s="483"/>
      <c r="I16" s="483"/>
      <c r="J16" s="483"/>
      <c r="K16" s="483"/>
      <c r="L16" s="483"/>
      <c r="M16" s="483"/>
      <c r="N16" s="487"/>
      <c r="O16" s="493"/>
      <c r="P16" s="494"/>
      <c r="Q16" s="494"/>
      <c r="R16" s="769" t="s">
        <v>120</v>
      </c>
      <c r="S16" s="769"/>
      <c r="T16" s="769"/>
      <c r="U16" s="770" t="s">
        <v>123</v>
      </c>
      <c r="V16" s="771"/>
      <c r="W16" s="772"/>
      <c r="X16" s="773" t="s">
        <v>1310</v>
      </c>
      <c r="Y16" s="773"/>
      <c r="Z16" s="773"/>
      <c r="AA16" s="466"/>
      <c r="AB16" s="466"/>
      <c r="AC16" s="466"/>
      <c r="AD16" s="466"/>
      <c r="AE16" s="466"/>
      <c r="AF16" s="466"/>
      <c r="AG16" s="466"/>
      <c r="AH16" s="466"/>
      <c r="AI16" s="466"/>
      <c r="AJ16" s="467" t="str">
        <f>IF(OR(AN16="",AP16=""), "", PRODUCT(AL16, AP16, AS16, AV16, AY16))</f>
        <v/>
      </c>
      <c r="AK16" s="468"/>
      <c r="AL16" s="469">
        <v>1380</v>
      </c>
      <c r="AM16" s="470"/>
      <c r="AN16" s="128" t="s">
        <v>144</v>
      </c>
      <c r="AO16" s="412" t="s">
        <v>802</v>
      </c>
      <c r="AP16" s="472"/>
      <c r="AQ16" s="472"/>
      <c r="AR16" s="412"/>
      <c r="AS16" s="473"/>
      <c r="AT16" s="474"/>
      <c r="AU16" s="412"/>
      <c r="AV16" s="464"/>
      <c r="AW16" s="464"/>
      <c r="AX16" s="412"/>
      <c r="AY16" s="465"/>
      <c r="AZ16" s="465"/>
      <c r="BA16" s="64"/>
    </row>
    <row r="17" spans="1:53" ht="11.25" customHeight="1">
      <c r="A17" s="486"/>
      <c r="B17" s="483"/>
      <c r="C17" s="483"/>
      <c r="D17" s="483"/>
      <c r="E17" s="483"/>
      <c r="F17" s="483"/>
      <c r="G17" s="483"/>
      <c r="H17" s="483"/>
      <c r="I17" s="483"/>
      <c r="J17" s="483"/>
      <c r="K17" s="483"/>
      <c r="L17" s="483"/>
      <c r="M17" s="483"/>
      <c r="N17" s="487"/>
      <c r="O17" s="493"/>
      <c r="P17" s="494"/>
      <c r="Q17" s="494"/>
      <c r="R17" s="769" t="s">
        <v>120</v>
      </c>
      <c r="S17" s="769"/>
      <c r="T17" s="769"/>
      <c r="U17" s="770" t="s">
        <v>1309</v>
      </c>
      <c r="V17" s="771"/>
      <c r="W17" s="772"/>
      <c r="X17" s="773"/>
      <c r="Y17" s="773"/>
      <c r="Z17" s="773"/>
      <c r="AA17" s="466"/>
      <c r="AB17" s="466"/>
      <c r="AC17" s="466"/>
      <c r="AD17" s="466"/>
      <c r="AE17" s="466"/>
      <c r="AF17" s="466"/>
      <c r="AG17" s="466"/>
      <c r="AH17" s="466"/>
      <c r="AI17" s="466"/>
      <c r="AJ17" s="467">
        <f t="shared" si="1"/>
        <v>0</v>
      </c>
      <c r="AK17" s="468"/>
      <c r="AL17" s="471">
        <v>1</v>
      </c>
      <c r="AM17" s="471"/>
      <c r="AN17" s="128" t="s">
        <v>129</v>
      </c>
      <c r="AO17" s="412" t="s">
        <v>802</v>
      </c>
      <c r="AP17" s="476">
        <f>SUM($AJ$3:$AK$16)</f>
        <v>0</v>
      </c>
      <c r="AQ17" s="476"/>
      <c r="AR17" s="412" t="s">
        <v>802</v>
      </c>
      <c r="AS17" s="475">
        <f>INDEX(사업시행구조!$I$3:$R$4,2,MATCH('2.1.1.-11'!$AA$1,사업시행구조!$I$2:$R$2,0))</f>
        <v>0.4</v>
      </c>
      <c r="AT17" s="475"/>
      <c r="AU17" s="412"/>
      <c r="AV17" s="464"/>
      <c r="AW17" s="464"/>
      <c r="AX17" s="412"/>
      <c r="AY17" s="465"/>
      <c r="AZ17" s="465"/>
      <c r="BA17" s="64"/>
    </row>
    <row r="18" spans="1:53" ht="11.25" customHeight="1">
      <c r="A18" s="486"/>
      <c r="B18" s="483"/>
      <c r="C18" s="483"/>
      <c r="D18" s="483"/>
      <c r="E18" s="483"/>
      <c r="F18" s="483"/>
      <c r="G18" s="483"/>
      <c r="H18" s="483"/>
      <c r="I18" s="483"/>
      <c r="J18" s="483"/>
      <c r="K18" s="483"/>
      <c r="L18" s="483"/>
      <c r="M18" s="483"/>
      <c r="N18" s="487"/>
      <c r="O18" s="493"/>
      <c r="P18" s="494"/>
      <c r="Q18" s="494"/>
      <c r="R18" s="769" t="s">
        <v>120</v>
      </c>
      <c r="S18" s="769"/>
      <c r="T18" s="769"/>
      <c r="U18" s="770" t="s">
        <v>124</v>
      </c>
      <c r="V18" s="771"/>
      <c r="W18" s="772"/>
      <c r="X18" s="773" t="s">
        <v>923</v>
      </c>
      <c r="Y18" s="773"/>
      <c r="Z18" s="773"/>
      <c r="AA18" s="466" t="s">
        <v>739</v>
      </c>
      <c r="AB18" s="466"/>
      <c r="AC18" s="466"/>
      <c r="AD18" s="466" t="s">
        <v>924</v>
      </c>
      <c r="AE18" s="466"/>
      <c r="AF18" s="466"/>
      <c r="AG18" s="466" t="s">
        <v>115</v>
      </c>
      <c r="AH18" s="466"/>
      <c r="AI18" s="466"/>
      <c r="AJ18" s="467">
        <f>IF(OR(AL18="",AP18=""),"", 1*SUM(PRODUCT(AL18,AP18,AS18),PRODUCT(AL18,AV18,AY18)*1))</f>
        <v>0</v>
      </c>
      <c r="AK18" s="468"/>
      <c r="AL18" s="469">
        <v>1380</v>
      </c>
      <c r="AM18" s="470"/>
      <c r="AN18" s="122" t="s">
        <v>925</v>
      </c>
      <c r="AO18" s="412" t="s">
        <v>802</v>
      </c>
      <c r="AP18" s="504">
        <f>INDEX('기준(전문가파견)'!$P$228:$CI$275,MATCH(VLOOKUP($AF$1,'기준(전문가파견)'!$G$93:$BD$223,31)&amp;AG18,INDEX('기준(전문가파견)'!$P$228:$P$275&amp;'기준(전문가파견)'!$Q$228:$Q$275,,),0),19)</f>
        <v>84</v>
      </c>
      <c r="AQ18" s="505"/>
      <c r="AR18" s="412" t="s">
        <v>802</v>
      </c>
      <c r="AS18" s="502">
        <f t="shared" ref="AS18:AS23" si="3">SUMIFS($AO:$AO,$B:$B, AG18)</f>
        <v>0</v>
      </c>
      <c r="AT18" s="503"/>
      <c r="AU18" s="412" t="s">
        <v>926</v>
      </c>
      <c r="AV18" s="504">
        <f>INDEX('기준(전문가파견)'!$P$228:$CI$275,MATCH(VLOOKUP($AF$1,'기준(전문가파견)'!$G$93:$BD$223,31)&amp;AG18,INDEX('기준(전문가파견)'!$P$228:$P$275&amp;'기준(전문가파견)'!$Q$228:$Q$275,,),0),46)</f>
        <v>72</v>
      </c>
      <c r="AW18" s="505"/>
      <c r="AX18" s="412" t="s">
        <v>802</v>
      </c>
      <c r="AY18" s="506">
        <f t="shared" ref="AY18:AY23" si="4">AS18-SUM(SUMIFS($AR:$AR,$B:$B, AG18))</f>
        <v>0</v>
      </c>
      <c r="AZ18" s="507"/>
      <c r="BA18" s="65" t="s">
        <v>927</v>
      </c>
    </row>
    <row r="19" spans="1:53" ht="11.25" customHeight="1">
      <c r="A19" s="486"/>
      <c r="B19" s="483"/>
      <c r="C19" s="483"/>
      <c r="D19" s="483"/>
      <c r="E19" s="483"/>
      <c r="F19" s="483"/>
      <c r="G19" s="483"/>
      <c r="H19" s="483"/>
      <c r="I19" s="483"/>
      <c r="J19" s="483"/>
      <c r="K19" s="483"/>
      <c r="L19" s="483"/>
      <c r="M19" s="483"/>
      <c r="N19" s="487"/>
      <c r="O19" s="493"/>
      <c r="P19" s="494"/>
      <c r="Q19" s="494"/>
      <c r="R19" s="769" t="s">
        <v>120</v>
      </c>
      <c r="S19" s="769"/>
      <c r="T19" s="769"/>
      <c r="U19" s="770" t="s">
        <v>124</v>
      </c>
      <c r="V19" s="771"/>
      <c r="W19" s="772"/>
      <c r="X19" s="773" t="s">
        <v>923</v>
      </c>
      <c r="Y19" s="773"/>
      <c r="Z19" s="773"/>
      <c r="AA19" s="466" t="s">
        <v>739</v>
      </c>
      <c r="AB19" s="466"/>
      <c r="AC19" s="466"/>
      <c r="AD19" s="466" t="s">
        <v>924</v>
      </c>
      <c r="AE19" s="466"/>
      <c r="AF19" s="466"/>
      <c r="AG19" s="466" t="s">
        <v>116</v>
      </c>
      <c r="AH19" s="466"/>
      <c r="AI19" s="466"/>
      <c r="AJ19" s="467">
        <f t="shared" ref="AJ19:AJ23" si="5">IF(OR(AL19="",AP19=""),"", 1*SUM(PRODUCT(AL19,AP19,AS19),PRODUCT(AL19,AV19,AY19)*1))</f>
        <v>0</v>
      </c>
      <c r="AK19" s="468"/>
      <c r="AL19" s="469">
        <v>1380</v>
      </c>
      <c r="AM19" s="470"/>
      <c r="AN19" s="122" t="s">
        <v>925</v>
      </c>
      <c r="AO19" s="412" t="s">
        <v>802</v>
      </c>
      <c r="AP19" s="504">
        <f>INDEX('기준(전문가파견)'!$P$228:$CI$275,MATCH(VLOOKUP($AF$1,'기준(전문가파견)'!$G$93:$BD$223,31)&amp;AG19,INDEX('기준(전문가파견)'!$P$228:$P$275&amp;'기준(전문가파견)'!$Q$228:$Q$275,,),0),19)</f>
        <v>84</v>
      </c>
      <c r="AQ19" s="505"/>
      <c r="AR19" s="412" t="s">
        <v>802</v>
      </c>
      <c r="AS19" s="502">
        <f t="shared" si="3"/>
        <v>0</v>
      </c>
      <c r="AT19" s="503"/>
      <c r="AU19" s="412" t="s">
        <v>926</v>
      </c>
      <c r="AV19" s="504">
        <f>INDEX('기준(전문가파견)'!$P$228:$CI$275,MATCH(VLOOKUP($AF$1,'기준(전문가파견)'!$G$93:$BD$223,31)&amp;AG19,INDEX('기준(전문가파견)'!$P$228:$P$275&amp;'기준(전문가파견)'!$Q$228:$Q$275,,),0),46)</f>
        <v>72</v>
      </c>
      <c r="AW19" s="505"/>
      <c r="AX19" s="412" t="s">
        <v>802</v>
      </c>
      <c r="AY19" s="508">
        <f t="shared" si="4"/>
        <v>0</v>
      </c>
      <c r="AZ19" s="508"/>
      <c r="BA19" s="65" t="s">
        <v>927</v>
      </c>
    </row>
    <row r="20" spans="1:53" ht="11.25" customHeight="1">
      <c r="A20" s="486"/>
      <c r="B20" s="483"/>
      <c r="C20" s="483"/>
      <c r="D20" s="483"/>
      <c r="E20" s="483"/>
      <c r="F20" s="483"/>
      <c r="G20" s="483"/>
      <c r="H20" s="483"/>
      <c r="I20" s="483"/>
      <c r="J20" s="483"/>
      <c r="K20" s="483"/>
      <c r="L20" s="483"/>
      <c r="M20" s="483"/>
      <c r="N20" s="487"/>
      <c r="O20" s="493"/>
      <c r="P20" s="494"/>
      <c r="Q20" s="494"/>
      <c r="R20" s="769" t="s">
        <v>120</v>
      </c>
      <c r="S20" s="769"/>
      <c r="T20" s="769"/>
      <c r="U20" s="770" t="s">
        <v>124</v>
      </c>
      <c r="V20" s="771"/>
      <c r="W20" s="772"/>
      <c r="X20" s="773" t="s">
        <v>923</v>
      </c>
      <c r="Y20" s="773"/>
      <c r="Z20" s="773"/>
      <c r="AA20" s="466" t="s">
        <v>739</v>
      </c>
      <c r="AB20" s="466"/>
      <c r="AC20" s="466"/>
      <c r="AD20" s="466" t="s">
        <v>928</v>
      </c>
      <c r="AE20" s="466"/>
      <c r="AF20" s="466"/>
      <c r="AG20" s="466" t="s">
        <v>135</v>
      </c>
      <c r="AH20" s="466"/>
      <c r="AI20" s="466"/>
      <c r="AJ20" s="467">
        <f t="shared" si="5"/>
        <v>0</v>
      </c>
      <c r="AK20" s="468"/>
      <c r="AL20" s="469">
        <v>1380</v>
      </c>
      <c r="AM20" s="470"/>
      <c r="AN20" s="122" t="s">
        <v>925</v>
      </c>
      <c r="AO20" s="412" t="s">
        <v>802</v>
      </c>
      <c r="AP20" s="504">
        <f>INDEX('기준(전문가파견)'!$P$228:$CI$275,MATCH(VLOOKUP($AF$1,'기준(전문가파견)'!$G$93:$BD$223,31)&amp;AG20,INDEX('기준(전문가파견)'!$P$228:$P$275&amp;'기준(전문가파견)'!$Q$228:$Q$275,,),0),19)</f>
        <v>67</v>
      </c>
      <c r="AQ20" s="505"/>
      <c r="AR20" s="412" t="s">
        <v>802</v>
      </c>
      <c r="AS20" s="502">
        <f t="shared" si="3"/>
        <v>0</v>
      </c>
      <c r="AT20" s="503"/>
      <c r="AU20" s="412" t="s">
        <v>926</v>
      </c>
      <c r="AV20" s="504">
        <f>INDEX('기준(전문가파견)'!$P$228:$CI$275,MATCH(VLOOKUP($AF$1,'기준(전문가파견)'!$G$93:$BD$223,31)&amp;AG20,INDEX('기준(전문가파견)'!$P$228:$P$275&amp;'기준(전문가파견)'!$Q$228:$Q$275,,),0),46)</f>
        <v>69</v>
      </c>
      <c r="AW20" s="505"/>
      <c r="AX20" s="412" t="s">
        <v>802</v>
      </c>
      <c r="AY20" s="508">
        <f t="shared" si="4"/>
        <v>0</v>
      </c>
      <c r="AZ20" s="508"/>
      <c r="BA20" s="65" t="s">
        <v>927</v>
      </c>
    </row>
    <row r="21" spans="1:53" ht="11.25" customHeight="1">
      <c r="A21" s="486"/>
      <c r="B21" s="483"/>
      <c r="C21" s="483"/>
      <c r="D21" s="483"/>
      <c r="E21" s="483"/>
      <c r="F21" s="483"/>
      <c r="G21" s="483"/>
      <c r="H21" s="483"/>
      <c r="I21" s="483"/>
      <c r="J21" s="483"/>
      <c r="K21" s="483"/>
      <c r="L21" s="483"/>
      <c r="M21" s="483"/>
      <c r="N21" s="487"/>
      <c r="O21" s="493"/>
      <c r="P21" s="494"/>
      <c r="Q21" s="494"/>
      <c r="R21" s="769" t="s">
        <v>120</v>
      </c>
      <c r="S21" s="769"/>
      <c r="T21" s="769"/>
      <c r="U21" s="770" t="s">
        <v>124</v>
      </c>
      <c r="V21" s="771"/>
      <c r="W21" s="772"/>
      <c r="X21" s="773" t="s">
        <v>923</v>
      </c>
      <c r="Y21" s="773"/>
      <c r="Z21" s="773"/>
      <c r="AA21" s="466" t="s">
        <v>739</v>
      </c>
      <c r="AB21" s="466"/>
      <c r="AC21" s="466"/>
      <c r="AD21" s="466" t="s">
        <v>928</v>
      </c>
      <c r="AE21" s="466"/>
      <c r="AF21" s="466"/>
      <c r="AG21" s="466" t="s">
        <v>136</v>
      </c>
      <c r="AH21" s="466"/>
      <c r="AI21" s="466"/>
      <c r="AJ21" s="467">
        <f t="shared" si="5"/>
        <v>0</v>
      </c>
      <c r="AK21" s="468"/>
      <c r="AL21" s="469">
        <v>1380</v>
      </c>
      <c r="AM21" s="470"/>
      <c r="AN21" s="122" t="s">
        <v>925</v>
      </c>
      <c r="AO21" s="412" t="s">
        <v>802</v>
      </c>
      <c r="AP21" s="504">
        <f>INDEX('기준(전문가파견)'!$P$228:$CI$275,MATCH(VLOOKUP($AF$1,'기준(전문가파견)'!$G$93:$BD$223,31)&amp;AG21,INDEX('기준(전문가파견)'!$P$228:$P$275&amp;'기준(전문가파견)'!$Q$228:$Q$275,,),0),19)</f>
        <v>67</v>
      </c>
      <c r="AQ21" s="505"/>
      <c r="AR21" s="412" t="s">
        <v>802</v>
      </c>
      <c r="AS21" s="502">
        <f t="shared" si="3"/>
        <v>0</v>
      </c>
      <c r="AT21" s="503"/>
      <c r="AU21" s="412" t="s">
        <v>926</v>
      </c>
      <c r="AV21" s="504">
        <f>INDEX('기준(전문가파견)'!$P$228:$CI$275,MATCH(VLOOKUP($AF$1,'기준(전문가파견)'!$G$93:$BD$223,31)&amp;AG21,INDEX('기준(전문가파견)'!$P$228:$P$275&amp;'기준(전문가파견)'!$Q$228:$Q$275,,),0),46)</f>
        <v>69</v>
      </c>
      <c r="AW21" s="505"/>
      <c r="AX21" s="412" t="s">
        <v>802</v>
      </c>
      <c r="AY21" s="508">
        <f t="shared" si="4"/>
        <v>0</v>
      </c>
      <c r="AZ21" s="508"/>
      <c r="BA21" s="65" t="s">
        <v>927</v>
      </c>
    </row>
    <row r="22" spans="1:53" ht="11.25" customHeight="1">
      <c r="A22" s="486"/>
      <c r="B22" s="483"/>
      <c r="C22" s="483"/>
      <c r="D22" s="483"/>
      <c r="E22" s="483"/>
      <c r="F22" s="483"/>
      <c r="G22" s="483"/>
      <c r="H22" s="483"/>
      <c r="I22" s="483"/>
      <c r="J22" s="483"/>
      <c r="K22" s="483"/>
      <c r="L22" s="483"/>
      <c r="M22" s="483"/>
      <c r="N22" s="487"/>
      <c r="O22" s="493"/>
      <c r="P22" s="494"/>
      <c r="Q22" s="494"/>
      <c r="R22" s="769" t="s">
        <v>120</v>
      </c>
      <c r="S22" s="769"/>
      <c r="T22" s="769"/>
      <c r="U22" s="770" t="s">
        <v>124</v>
      </c>
      <c r="V22" s="771"/>
      <c r="W22" s="772"/>
      <c r="X22" s="773" t="s">
        <v>923</v>
      </c>
      <c r="Y22" s="773"/>
      <c r="Z22" s="773"/>
      <c r="AA22" s="466" t="s">
        <v>739</v>
      </c>
      <c r="AB22" s="466"/>
      <c r="AC22" s="466"/>
      <c r="AD22" s="466" t="s">
        <v>928</v>
      </c>
      <c r="AE22" s="466"/>
      <c r="AF22" s="466"/>
      <c r="AG22" s="466" t="s">
        <v>117</v>
      </c>
      <c r="AH22" s="466"/>
      <c r="AI22" s="466"/>
      <c r="AJ22" s="467">
        <f t="shared" si="5"/>
        <v>0</v>
      </c>
      <c r="AK22" s="468"/>
      <c r="AL22" s="469">
        <v>1380</v>
      </c>
      <c r="AM22" s="470"/>
      <c r="AN22" s="122" t="s">
        <v>925</v>
      </c>
      <c r="AO22" s="412" t="s">
        <v>802</v>
      </c>
      <c r="AP22" s="504">
        <f>INDEX('기준(전문가파견)'!$P$228:$CI$275,MATCH(VLOOKUP($AF$1,'기준(전문가파견)'!$G$93:$BD$223,31)&amp;AG22,INDEX('기준(전문가파견)'!$P$228:$P$275&amp;'기준(전문가파견)'!$Q$228:$Q$275,,),0),19)</f>
        <v>67</v>
      </c>
      <c r="AQ22" s="505"/>
      <c r="AR22" s="412" t="s">
        <v>802</v>
      </c>
      <c r="AS22" s="502">
        <f t="shared" si="3"/>
        <v>0</v>
      </c>
      <c r="AT22" s="503"/>
      <c r="AU22" s="412" t="s">
        <v>926</v>
      </c>
      <c r="AV22" s="504">
        <f>INDEX('기준(전문가파견)'!$P$228:$CI$275,MATCH(VLOOKUP($AF$1,'기준(전문가파견)'!$G$93:$BD$223,31)&amp;AG22,INDEX('기준(전문가파견)'!$P$228:$P$275&amp;'기준(전문가파견)'!$Q$228:$Q$275,,),0),46)</f>
        <v>69</v>
      </c>
      <c r="AW22" s="505"/>
      <c r="AX22" s="412" t="s">
        <v>802</v>
      </c>
      <c r="AY22" s="508">
        <f t="shared" si="4"/>
        <v>0</v>
      </c>
      <c r="AZ22" s="508"/>
      <c r="BA22" s="65" t="s">
        <v>927</v>
      </c>
    </row>
    <row r="23" spans="1:53" ht="11.25" customHeight="1">
      <c r="A23" s="486"/>
      <c r="B23" s="483"/>
      <c r="C23" s="483"/>
      <c r="D23" s="483"/>
      <c r="E23" s="483"/>
      <c r="F23" s="483"/>
      <c r="G23" s="483"/>
      <c r="H23" s="483"/>
      <c r="I23" s="483"/>
      <c r="J23" s="483"/>
      <c r="K23" s="483"/>
      <c r="L23" s="483"/>
      <c r="M23" s="483"/>
      <c r="N23" s="487"/>
      <c r="O23" s="493"/>
      <c r="P23" s="494"/>
      <c r="Q23" s="494"/>
      <c r="R23" s="769" t="s">
        <v>120</v>
      </c>
      <c r="S23" s="769"/>
      <c r="T23" s="769"/>
      <c r="U23" s="770" t="s">
        <v>124</v>
      </c>
      <c r="V23" s="771"/>
      <c r="W23" s="772"/>
      <c r="X23" s="773" t="s">
        <v>923</v>
      </c>
      <c r="Y23" s="773"/>
      <c r="Z23" s="773"/>
      <c r="AA23" s="466" t="s">
        <v>739</v>
      </c>
      <c r="AB23" s="466"/>
      <c r="AC23" s="466"/>
      <c r="AD23" s="466" t="s">
        <v>928</v>
      </c>
      <c r="AE23" s="466"/>
      <c r="AF23" s="466"/>
      <c r="AG23" s="466" t="s">
        <v>138</v>
      </c>
      <c r="AH23" s="466"/>
      <c r="AI23" s="466"/>
      <c r="AJ23" s="467">
        <f t="shared" si="5"/>
        <v>0</v>
      </c>
      <c r="AK23" s="468"/>
      <c r="AL23" s="469">
        <v>1380</v>
      </c>
      <c r="AM23" s="470"/>
      <c r="AN23" s="122" t="s">
        <v>925</v>
      </c>
      <c r="AO23" s="412" t="s">
        <v>802</v>
      </c>
      <c r="AP23" s="504">
        <f>INDEX('기준(전문가파견)'!$P$228:$CI$275,MATCH(VLOOKUP($AF$1,'기준(전문가파견)'!$G$93:$BD$223,31)&amp;AG23,INDEX('기준(전문가파견)'!$P$228:$P$275&amp;'기준(전문가파견)'!$Q$228:$Q$275,,),0),19)</f>
        <v>67</v>
      </c>
      <c r="AQ23" s="505"/>
      <c r="AR23" s="412" t="s">
        <v>802</v>
      </c>
      <c r="AS23" s="502">
        <f t="shared" si="3"/>
        <v>0</v>
      </c>
      <c r="AT23" s="503"/>
      <c r="AU23" s="412" t="s">
        <v>926</v>
      </c>
      <c r="AV23" s="504">
        <f>INDEX('기준(전문가파견)'!$P$228:$CI$275,MATCH(VLOOKUP($AF$1,'기준(전문가파견)'!$G$93:$BD$223,31)&amp;AG23,INDEX('기준(전문가파견)'!$P$228:$P$275&amp;'기준(전문가파견)'!$Q$228:$Q$275,,),0),46)</f>
        <v>69</v>
      </c>
      <c r="AW23" s="505"/>
      <c r="AX23" s="412" t="s">
        <v>802</v>
      </c>
      <c r="AY23" s="508">
        <f t="shared" si="4"/>
        <v>0</v>
      </c>
      <c r="AZ23" s="508"/>
      <c r="BA23" s="65" t="s">
        <v>927</v>
      </c>
    </row>
    <row r="24" spans="1:53" ht="11.25" customHeight="1">
      <c r="A24" s="486"/>
      <c r="B24" s="483"/>
      <c r="C24" s="483"/>
      <c r="D24" s="483"/>
      <c r="E24" s="483"/>
      <c r="F24" s="483"/>
      <c r="G24" s="483"/>
      <c r="H24" s="483"/>
      <c r="I24" s="483"/>
      <c r="J24" s="483"/>
      <c r="K24" s="483"/>
      <c r="L24" s="483"/>
      <c r="M24" s="483"/>
      <c r="N24" s="487"/>
      <c r="O24" s="493"/>
      <c r="P24" s="494"/>
      <c r="Q24" s="494"/>
      <c r="R24" s="769" t="s">
        <v>120</v>
      </c>
      <c r="S24" s="769"/>
      <c r="T24" s="769"/>
      <c r="U24" s="770" t="s">
        <v>124</v>
      </c>
      <c r="V24" s="771"/>
      <c r="W24" s="772"/>
      <c r="X24" s="773" t="s">
        <v>923</v>
      </c>
      <c r="Y24" s="773"/>
      <c r="Z24" s="773"/>
      <c r="AA24" s="466" t="s">
        <v>739</v>
      </c>
      <c r="AB24" s="466"/>
      <c r="AC24" s="466"/>
      <c r="AD24" s="466" t="s">
        <v>929</v>
      </c>
      <c r="AE24" s="466"/>
      <c r="AF24" s="466"/>
      <c r="AG24" s="466" t="s">
        <v>115</v>
      </c>
      <c r="AH24" s="466"/>
      <c r="AI24" s="466"/>
      <c r="AJ24" s="467">
        <f>IF(OR(AL24="",AP24=""),"", 0.8*SUM(PRODUCT(AL24,AP24,AS24),PRODUCT(AL24,AV24,AY24)*1))</f>
        <v>0</v>
      </c>
      <c r="AK24" s="468"/>
      <c r="AL24" s="469">
        <v>1380</v>
      </c>
      <c r="AM24" s="470"/>
      <c r="AN24" s="122" t="s">
        <v>925</v>
      </c>
      <c r="AO24" s="412" t="s">
        <v>802</v>
      </c>
      <c r="AP24" s="504">
        <f>INDEX('기준(전문가파견)'!$P$228:$CI$275,MATCH(VLOOKUP($AF$1,'기준(전문가파견)'!$G$93:$BD$223,31)&amp;AG24,INDEX('기준(전문가파견)'!$P$228:$P$275&amp;'기준(전문가파견)'!$Q$228:$Q$275,,),0),19)</f>
        <v>84</v>
      </c>
      <c r="AQ24" s="505"/>
      <c r="AR24" s="412" t="s">
        <v>802</v>
      </c>
      <c r="AS24" s="502">
        <f t="shared" ref="AS24:AS29" si="6">SUMIFS($AP:$AP,$B:$B, AG24)</f>
        <v>0</v>
      </c>
      <c r="AT24" s="503"/>
      <c r="AU24" s="412" t="s">
        <v>926</v>
      </c>
      <c r="AV24" s="504">
        <f>INDEX('기준(전문가파견)'!$P$228:$CI$275,MATCH(VLOOKUP($AF$1,'기준(전문가파견)'!$G$93:$BD$223,31)&amp;AG24,INDEX('기준(전문가파견)'!$P$228:$P$275&amp;'기준(전문가파견)'!$Q$228:$Q$275,,),0),46)</f>
        <v>72</v>
      </c>
      <c r="AW24" s="505"/>
      <c r="AX24" s="412" t="s">
        <v>802</v>
      </c>
      <c r="AY24" s="508">
        <f t="shared" ref="AY24:AY29" si="7">AS24-SUM(SUMIFS($AS:$AS,$B:$B, AG24))</f>
        <v>0</v>
      </c>
      <c r="AZ24" s="508"/>
      <c r="BA24" s="65" t="s">
        <v>927</v>
      </c>
    </row>
    <row r="25" spans="1:53" ht="11.25" customHeight="1">
      <c r="A25" s="486"/>
      <c r="B25" s="483"/>
      <c r="C25" s="483"/>
      <c r="D25" s="483"/>
      <c r="E25" s="483"/>
      <c r="F25" s="483"/>
      <c r="G25" s="483"/>
      <c r="H25" s="483"/>
      <c r="I25" s="483"/>
      <c r="J25" s="483"/>
      <c r="K25" s="483"/>
      <c r="L25" s="483"/>
      <c r="M25" s="483"/>
      <c r="N25" s="487"/>
      <c r="O25" s="493"/>
      <c r="P25" s="494"/>
      <c r="Q25" s="494"/>
      <c r="R25" s="769" t="s">
        <v>120</v>
      </c>
      <c r="S25" s="769"/>
      <c r="T25" s="769"/>
      <c r="U25" s="770" t="s">
        <v>124</v>
      </c>
      <c r="V25" s="771"/>
      <c r="W25" s="772"/>
      <c r="X25" s="773" t="s">
        <v>923</v>
      </c>
      <c r="Y25" s="773"/>
      <c r="Z25" s="773"/>
      <c r="AA25" s="466" t="s">
        <v>739</v>
      </c>
      <c r="AB25" s="466"/>
      <c r="AC25" s="466"/>
      <c r="AD25" s="466" t="s">
        <v>929</v>
      </c>
      <c r="AE25" s="466"/>
      <c r="AF25" s="466"/>
      <c r="AG25" s="466" t="s">
        <v>116</v>
      </c>
      <c r="AH25" s="466"/>
      <c r="AI25" s="466"/>
      <c r="AJ25" s="467">
        <f t="shared" ref="AJ25:AJ29" si="8">IF(OR(AL25="",AP25=""),"", 0.8*SUM(PRODUCT(AL25,AP25,AS25),PRODUCT(AL25,AV25,AY25)*1))</f>
        <v>0</v>
      </c>
      <c r="AK25" s="468"/>
      <c r="AL25" s="469">
        <v>1380</v>
      </c>
      <c r="AM25" s="470"/>
      <c r="AN25" s="122" t="s">
        <v>925</v>
      </c>
      <c r="AO25" s="412" t="s">
        <v>802</v>
      </c>
      <c r="AP25" s="504">
        <f>INDEX('기준(전문가파견)'!$P$228:$CI$275,MATCH(VLOOKUP($AF$1,'기준(전문가파견)'!$G$93:$BD$223,31)&amp;AG25,INDEX('기준(전문가파견)'!$P$228:$P$275&amp;'기준(전문가파견)'!$Q$228:$Q$275,,),0),19)</f>
        <v>84</v>
      </c>
      <c r="AQ25" s="505"/>
      <c r="AR25" s="412" t="s">
        <v>802</v>
      </c>
      <c r="AS25" s="502">
        <f t="shared" si="6"/>
        <v>0</v>
      </c>
      <c r="AT25" s="503"/>
      <c r="AU25" s="412" t="s">
        <v>926</v>
      </c>
      <c r="AV25" s="504">
        <f>INDEX('기준(전문가파견)'!$P$228:$CI$275,MATCH(VLOOKUP($AF$1,'기준(전문가파견)'!$G$93:$BD$223,31)&amp;AG25,INDEX('기준(전문가파견)'!$P$228:$P$275&amp;'기준(전문가파견)'!$Q$228:$Q$275,,),0),46)</f>
        <v>72</v>
      </c>
      <c r="AW25" s="505"/>
      <c r="AX25" s="412" t="s">
        <v>802</v>
      </c>
      <c r="AY25" s="508">
        <f t="shared" si="7"/>
        <v>0</v>
      </c>
      <c r="AZ25" s="508"/>
      <c r="BA25" s="65" t="s">
        <v>927</v>
      </c>
    </row>
    <row r="26" spans="1:53" ht="11.25" customHeight="1">
      <c r="A26" s="486"/>
      <c r="B26" s="483"/>
      <c r="C26" s="483"/>
      <c r="D26" s="483"/>
      <c r="E26" s="483"/>
      <c r="F26" s="483"/>
      <c r="G26" s="483"/>
      <c r="H26" s="483"/>
      <c r="I26" s="483"/>
      <c r="J26" s="483"/>
      <c r="K26" s="483"/>
      <c r="L26" s="483"/>
      <c r="M26" s="483"/>
      <c r="N26" s="487"/>
      <c r="O26" s="493"/>
      <c r="P26" s="494"/>
      <c r="Q26" s="494"/>
      <c r="R26" s="769" t="s">
        <v>120</v>
      </c>
      <c r="S26" s="769"/>
      <c r="T26" s="769"/>
      <c r="U26" s="770" t="s">
        <v>124</v>
      </c>
      <c r="V26" s="771"/>
      <c r="W26" s="772"/>
      <c r="X26" s="773" t="s">
        <v>923</v>
      </c>
      <c r="Y26" s="773"/>
      <c r="Z26" s="773"/>
      <c r="AA26" s="466" t="s">
        <v>739</v>
      </c>
      <c r="AB26" s="466"/>
      <c r="AC26" s="466"/>
      <c r="AD26" s="466" t="s">
        <v>929</v>
      </c>
      <c r="AE26" s="466"/>
      <c r="AF26" s="466"/>
      <c r="AG26" s="466" t="s">
        <v>135</v>
      </c>
      <c r="AH26" s="466"/>
      <c r="AI26" s="466"/>
      <c r="AJ26" s="467">
        <f t="shared" si="8"/>
        <v>0</v>
      </c>
      <c r="AK26" s="468"/>
      <c r="AL26" s="469">
        <v>1380</v>
      </c>
      <c r="AM26" s="470"/>
      <c r="AN26" s="122" t="s">
        <v>925</v>
      </c>
      <c r="AO26" s="412" t="s">
        <v>802</v>
      </c>
      <c r="AP26" s="504">
        <f>INDEX('기준(전문가파견)'!$P$228:$CI$275,MATCH(VLOOKUP($AF$1,'기준(전문가파견)'!$G$93:$BD$223,31)&amp;AG26,INDEX('기준(전문가파견)'!$P$228:$P$275&amp;'기준(전문가파견)'!$Q$228:$Q$275,,),0),19)</f>
        <v>67</v>
      </c>
      <c r="AQ26" s="505"/>
      <c r="AR26" s="412" t="s">
        <v>802</v>
      </c>
      <c r="AS26" s="502">
        <f t="shared" si="6"/>
        <v>0</v>
      </c>
      <c r="AT26" s="503"/>
      <c r="AU26" s="412" t="s">
        <v>926</v>
      </c>
      <c r="AV26" s="504">
        <f>INDEX('기준(전문가파견)'!$P$228:$CI$275,MATCH(VLOOKUP($AF$1,'기준(전문가파견)'!$G$93:$BD$223,31)&amp;AG26,INDEX('기준(전문가파견)'!$P$228:$P$275&amp;'기준(전문가파견)'!$Q$228:$Q$275,,),0),46)</f>
        <v>69</v>
      </c>
      <c r="AW26" s="505"/>
      <c r="AX26" s="412" t="s">
        <v>802</v>
      </c>
      <c r="AY26" s="508">
        <f t="shared" si="7"/>
        <v>0</v>
      </c>
      <c r="AZ26" s="508"/>
      <c r="BA26" s="65" t="s">
        <v>927</v>
      </c>
    </row>
    <row r="27" spans="1:53" ht="11.25" customHeight="1">
      <c r="A27" s="486"/>
      <c r="B27" s="483"/>
      <c r="C27" s="483"/>
      <c r="D27" s="483"/>
      <c r="E27" s="483"/>
      <c r="F27" s="483"/>
      <c r="G27" s="483"/>
      <c r="H27" s="483"/>
      <c r="I27" s="483"/>
      <c r="J27" s="483"/>
      <c r="K27" s="483"/>
      <c r="L27" s="483"/>
      <c r="M27" s="483"/>
      <c r="N27" s="487"/>
      <c r="O27" s="493"/>
      <c r="P27" s="494"/>
      <c r="Q27" s="494"/>
      <c r="R27" s="769" t="s">
        <v>120</v>
      </c>
      <c r="S27" s="769"/>
      <c r="T27" s="769"/>
      <c r="U27" s="770" t="s">
        <v>124</v>
      </c>
      <c r="V27" s="771"/>
      <c r="W27" s="772"/>
      <c r="X27" s="773" t="s">
        <v>923</v>
      </c>
      <c r="Y27" s="773"/>
      <c r="Z27" s="773"/>
      <c r="AA27" s="466" t="s">
        <v>739</v>
      </c>
      <c r="AB27" s="466"/>
      <c r="AC27" s="466"/>
      <c r="AD27" s="466" t="s">
        <v>929</v>
      </c>
      <c r="AE27" s="466"/>
      <c r="AF27" s="466"/>
      <c r="AG27" s="466" t="s">
        <v>136</v>
      </c>
      <c r="AH27" s="466"/>
      <c r="AI27" s="466"/>
      <c r="AJ27" s="467">
        <f t="shared" si="8"/>
        <v>0</v>
      </c>
      <c r="AK27" s="468"/>
      <c r="AL27" s="469">
        <v>1380</v>
      </c>
      <c r="AM27" s="470"/>
      <c r="AN27" s="122" t="s">
        <v>925</v>
      </c>
      <c r="AO27" s="412" t="s">
        <v>802</v>
      </c>
      <c r="AP27" s="504">
        <f>INDEX('기준(전문가파견)'!$P$228:$CI$275,MATCH(VLOOKUP($AF$1,'기준(전문가파견)'!$G$93:$BD$223,31)&amp;AG27,INDEX('기준(전문가파견)'!$P$228:$P$275&amp;'기준(전문가파견)'!$Q$228:$Q$275,,),0),19)</f>
        <v>67</v>
      </c>
      <c r="AQ27" s="505"/>
      <c r="AR27" s="412" t="s">
        <v>802</v>
      </c>
      <c r="AS27" s="502">
        <f t="shared" si="6"/>
        <v>0</v>
      </c>
      <c r="AT27" s="503"/>
      <c r="AU27" s="412" t="s">
        <v>926</v>
      </c>
      <c r="AV27" s="504">
        <f>INDEX('기준(전문가파견)'!$P$228:$CI$275,MATCH(VLOOKUP($AF$1,'기준(전문가파견)'!$G$93:$BD$223,31)&amp;AG27,INDEX('기준(전문가파견)'!$P$228:$P$275&amp;'기준(전문가파견)'!$Q$228:$Q$275,,),0),46)</f>
        <v>69</v>
      </c>
      <c r="AW27" s="505"/>
      <c r="AX27" s="412" t="s">
        <v>802</v>
      </c>
      <c r="AY27" s="508">
        <f t="shared" si="7"/>
        <v>0</v>
      </c>
      <c r="AZ27" s="508"/>
      <c r="BA27" s="65" t="s">
        <v>927</v>
      </c>
    </row>
    <row r="28" spans="1:53" ht="11.25" customHeight="1">
      <c r="A28" s="486"/>
      <c r="B28" s="483"/>
      <c r="C28" s="483"/>
      <c r="D28" s="483"/>
      <c r="E28" s="483"/>
      <c r="F28" s="483"/>
      <c r="G28" s="483"/>
      <c r="H28" s="483"/>
      <c r="I28" s="483"/>
      <c r="J28" s="483"/>
      <c r="K28" s="483"/>
      <c r="L28" s="483"/>
      <c r="M28" s="483"/>
      <c r="N28" s="487"/>
      <c r="O28" s="493"/>
      <c r="P28" s="494"/>
      <c r="Q28" s="494"/>
      <c r="R28" s="769" t="s">
        <v>120</v>
      </c>
      <c r="S28" s="769"/>
      <c r="T28" s="769"/>
      <c r="U28" s="770" t="s">
        <v>124</v>
      </c>
      <c r="V28" s="771"/>
      <c r="W28" s="772"/>
      <c r="X28" s="773" t="s">
        <v>923</v>
      </c>
      <c r="Y28" s="773"/>
      <c r="Z28" s="773"/>
      <c r="AA28" s="466" t="s">
        <v>739</v>
      </c>
      <c r="AB28" s="466"/>
      <c r="AC28" s="466"/>
      <c r="AD28" s="466" t="s">
        <v>929</v>
      </c>
      <c r="AE28" s="466"/>
      <c r="AF28" s="466"/>
      <c r="AG28" s="466" t="s">
        <v>117</v>
      </c>
      <c r="AH28" s="466"/>
      <c r="AI28" s="466"/>
      <c r="AJ28" s="467">
        <f t="shared" si="8"/>
        <v>0</v>
      </c>
      <c r="AK28" s="468"/>
      <c r="AL28" s="469">
        <v>1380</v>
      </c>
      <c r="AM28" s="470"/>
      <c r="AN28" s="122" t="s">
        <v>925</v>
      </c>
      <c r="AO28" s="412" t="s">
        <v>802</v>
      </c>
      <c r="AP28" s="504">
        <f>INDEX('기준(전문가파견)'!$P$228:$CI$275,MATCH(VLOOKUP($AF$1,'기준(전문가파견)'!$G$93:$BD$223,31)&amp;AG28,INDEX('기준(전문가파견)'!$P$228:$P$275&amp;'기준(전문가파견)'!$Q$228:$Q$275,,),0),19)</f>
        <v>67</v>
      </c>
      <c r="AQ28" s="505"/>
      <c r="AR28" s="412" t="s">
        <v>802</v>
      </c>
      <c r="AS28" s="502">
        <f t="shared" si="6"/>
        <v>0</v>
      </c>
      <c r="AT28" s="503"/>
      <c r="AU28" s="412" t="s">
        <v>926</v>
      </c>
      <c r="AV28" s="504">
        <f>INDEX('기준(전문가파견)'!$P$228:$CI$275,MATCH(VLOOKUP($AF$1,'기준(전문가파견)'!$G$93:$BD$223,31)&amp;AG28,INDEX('기준(전문가파견)'!$P$228:$P$275&amp;'기준(전문가파견)'!$Q$228:$Q$275,,),0),46)</f>
        <v>69</v>
      </c>
      <c r="AW28" s="505"/>
      <c r="AX28" s="412" t="s">
        <v>802</v>
      </c>
      <c r="AY28" s="508">
        <f t="shared" si="7"/>
        <v>0</v>
      </c>
      <c r="AZ28" s="508"/>
      <c r="BA28" s="65" t="s">
        <v>927</v>
      </c>
    </row>
    <row r="29" spans="1:53" ht="11.25" customHeight="1">
      <c r="A29" s="486"/>
      <c r="B29" s="483"/>
      <c r="C29" s="483"/>
      <c r="D29" s="483"/>
      <c r="E29" s="483"/>
      <c r="F29" s="483"/>
      <c r="G29" s="483"/>
      <c r="H29" s="483"/>
      <c r="I29" s="483"/>
      <c r="J29" s="483"/>
      <c r="K29" s="483"/>
      <c r="L29" s="483"/>
      <c r="M29" s="483"/>
      <c r="N29" s="487"/>
      <c r="O29" s="493"/>
      <c r="P29" s="494"/>
      <c r="Q29" s="494"/>
      <c r="R29" s="769" t="s">
        <v>120</v>
      </c>
      <c r="S29" s="769"/>
      <c r="T29" s="769"/>
      <c r="U29" s="770" t="s">
        <v>124</v>
      </c>
      <c r="V29" s="771"/>
      <c r="W29" s="772"/>
      <c r="X29" s="773" t="s">
        <v>923</v>
      </c>
      <c r="Y29" s="773"/>
      <c r="Z29" s="773"/>
      <c r="AA29" s="466" t="s">
        <v>739</v>
      </c>
      <c r="AB29" s="466"/>
      <c r="AC29" s="466"/>
      <c r="AD29" s="466" t="s">
        <v>929</v>
      </c>
      <c r="AE29" s="466"/>
      <c r="AF29" s="466"/>
      <c r="AG29" s="466" t="s">
        <v>138</v>
      </c>
      <c r="AH29" s="466"/>
      <c r="AI29" s="466"/>
      <c r="AJ29" s="467">
        <f t="shared" si="8"/>
        <v>0</v>
      </c>
      <c r="AK29" s="468"/>
      <c r="AL29" s="469">
        <v>1380</v>
      </c>
      <c r="AM29" s="470"/>
      <c r="AN29" s="122" t="s">
        <v>925</v>
      </c>
      <c r="AO29" s="412" t="s">
        <v>802</v>
      </c>
      <c r="AP29" s="504">
        <f>INDEX('기준(전문가파견)'!$P$228:$CI$275,MATCH(VLOOKUP($AF$1,'기준(전문가파견)'!$G$93:$BD$223,31)&amp;AG29,INDEX('기준(전문가파견)'!$P$228:$P$275&amp;'기준(전문가파견)'!$Q$228:$Q$275,,),0),19)</f>
        <v>67</v>
      </c>
      <c r="AQ29" s="505"/>
      <c r="AR29" s="412" t="s">
        <v>802</v>
      </c>
      <c r="AS29" s="502">
        <f t="shared" si="6"/>
        <v>0</v>
      </c>
      <c r="AT29" s="503"/>
      <c r="AU29" s="412" t="s">
        <v>926</v>
      </c>
      <c r="AV29" s="504">
        <f>INDEX('기준(전문가파견)'!$P$228:$CI$275,MATCH(VLOOKUP($AF$1,'기준(전문가파견)'!$G$93:$BD$223,31)&amp;AG29,INDEX('기준(전문가파견)'!$P$228:$P$275&amp;'기준(전문가파견)'!$Q$228:$Q$275,,),0),46)</f>
        <v>69</v>
      </c>
      <c r="AW29" s="505"/>
      <c r="AX29" s="412" t="s">
        <v>802</v>
      </c>
      <c r="AY29" s="508">
        <f t="shared" si="7"/>
        <v>0</v>
      </c>
      <c r="AZ29" s="508"/>
      <c r="BA29" s="65" t="s">
        <v>927</v>
      </c>
    </row>
    <row r="30" spans="1:53" ht="11.25" customHeight="1">
      <c r="A30" s="486"/>
      <c r="B30" s="483"/>
      <c r="C30" s="483"/>
      <c r="D30" s="483"/>
      <c r="E30" s="483"/>
      <c r="F30" s="483"/>
      <c r="G30" s="483"/>
      <c r="H30" s="483"/>
      <c r="I30" s="483"/>
      <c r="J30" s="483"/>
      <c r="K30" s="483"/>
      <c r="L30" s="483"/>
      <c r="M30" s="483"/>
      <c r="N30" s="487"/>
      <c r="O30" s="493"/>
      <c r="P30" s="494"/>
      <c r="Q30" s="494"/>
      <c r="R30" s="769" t="s">
        <v>120</v>
      </c>
      <c r="S30" s="769"/>
      <c r="T30" s="769"/>
      <c r="U30" s="770" t="s">
        <v>124</v>
      </c>
      <c r="V30" s="771"/>
      <c r="W30" s="772"/>
      <c r="X30" s="773" t="s">
        <v>923</v>
      </c>
      <c r="Y30" s="773"/>
      <c r="Z30" s="773"/>
      <c r="AA30" s="466" t="s">
        <v>739</v>
      </c>
      <c r="AB30" s="466"/>
      <c r="AC30" s="466"/>
      <c r="AD30" s="466" t="s">
        <v>930</v>
      </c>
      <c r="AE30" s="466"/>
      <c r="AF30" s="466"/>
      <c r="AG30" s="466" t="s">
        <v>115</v>
      </c>
      <c r="AH30" s="466"/>
      <c r="AI30" s="466"/>
      <c r="AJ30" s="467">
        <f>IF(OR(AL30="",AP30=""),"", 0.7*SUM(PRODUCT(AL30,AP30,AS30),PRODUCT(AL30,AV30,AY30)*1))</f>
        <v>0</v>
      </c>
      <c r="AK30" s="468"/>
      <c r="AL30" s="469">
        <v>1380</v>
      </c>
      <c r="AM30" s="470"/>
      <c r="AN30" s="122" t="s">
        <v>925</v>
      </c>
      <c r="AO30" s="412" t="s">
        <v>802</v>
      </c>
      <c r="AP30" s="504">
        <f>INDEX('기준(전문가파견)'!$P$228:$CI$275,MATCH(VLOOKUP($AF$1,'기준(전문가파견)'!$G$93:$BD$223,31)&amp;AG30,INDEX('기준(전문가파견)'!$P$228:$P$275&amp;'기준(전문가파견)'!$Q$228:$Q$275,,),0),19)</f>
        <v>84</v>
      </c>
      <c r="AQ30" s="505"/>
      <c r="AR30" s="412" t="s">
        <v>802</v>
      </c>
      <c r="AS30" s="502">
        <f t="shared" ref="AS30:AS35" si="9">SUMIFS($AQ:$AQ,$B:$B, AG30)</f>
        <v>0</v>
      </c>
      <c r="AT30" s="503"/>
      <c r="AU30" s="412" t="s">
        <v>926</v>
      </c>
      <c r="AV30" s="504">
        <f>INDEX('기준(전문가파견)'!$P$228:$CI$275,MATCH(VLOOKUP($AF$1,'기준(전문가파견)'!$G$93:$BD$223,31)&amp;AG30,INDEX('기준(전문가파견)'!$P$228:$P$275&amp;'기준(전문가파견)'!$Q$228:$Q$275,,),0),46)</f>
        <v>72</v>
      </c>
      <c r="AW30" s="505"/>
      <c r="AX30" s="412" t="s">
        <v>802</v>
      </c>
      <c r="AY30" s="508">
        <f t="shared" ref="AY30:AY35" si="10">AS30-SUM(SUMIFS($AT:$AT,$B:$B, AG30))</f>
        <v>0</v>
      </c>
      <c r="AZ30" s="508"/>
      <c r="BA30" s="65" t="s">
        <v>927</v>
      </c>
    </row>
    <row r="31" spans="1:53" ht="11.25" customHeight="1">
      <c r="A31" s="486"/>
      <c r="B31" s="483"/>
      <c r="C31" s="483"/>
      <c r="D31" s="483"/>
      <c r="E31" s="483"/>
      <c r="F31" s="483"/>
      <c r="G31" s="483"/>
      <c r="H31" s="483"/>
      <c r="I31" s="483"/>
      <c r="J31" s="483"/>
      <c r="K31" s="483"/>
      <c r="L31" s="483"/>
      <c r="M31" s="483"/>
      <c r="N31" s="487"/>
      <c r="O31" s="493"/>
      <c r="P31" s="494"/>
      <c r="Q31" s="494"/>
      <c r="R31" s="769" t="s">
        <v>120</v>
      </c>
      <c r="S31" s="769"/>
      <c r="T31" s="769"/>
      <c r="U31" s="770" t="s">
        <v>124</v>
      </c>
      <c r="V31" s="771"/>
      <c r="W31" s="772"/>
      <c r="X31" s="773" t="s">
        <v>923</v>
      </c>
      <c r="Y31" s="773"/>
      <c r="Z31" s="773"/>
      <c r="AA31" s="466" t="s">
        <v>739</v>
      </c>
      <c r="AB31" s="466"/>
      <c r="AC31" s="466"/>
      <c r="AD31" s="466" t="s">
        <v>930</v>
      </c>
      <c r="AE31" s="466"/>
      <c r="AF31" s="466"/>
      <c r="AG31" s="466" t="s">
        <v>116</v>
      </c>
      <c r="AH31" s="466"/>
      <c r="AI31" s="466"/>
      <c r="AJ31" s="467">
        <f t="shared" ref="AJ31:AJ35" si="11">IF(OR(AL31="",AP31=""),"", 0.7*SUM(PRODUCT(AL31,AP31,AS31),PRODUCT(AL31,AV31,AY31)*1))</f>
        <v>0</v>
      </c>
      <c r="AK31" s="468"/>
      <c r="AL31" s="469">
        <v>1380</v>
      </c>
      <c r="AM31" s="470"/>
      <c r="AN31" s="122" t="s">
        <v>925</v>
      </c>
      <c r="AO31" s="412" t="s">
        <v>802</v>
      </c>
      <c r="AP31" s="504">
        <f>INDEX('기준(전문가파견)'!$P$228:$CI$275,MATCH(VLOOKUP($AF$1,'기준(전문가파견)'!$G$93:$BD$223,31)&amp;AG31,INDEX('기준(전문가파견)'!$P$228:$P$275&amp;'기준(전문가파견)'!$Q$228:$Q$275,,),0),19)</f>
        <v>84</v>
      </c>
      <c r="AQ31" s="505"/>
      <c r="AR31" s="412" t="s">
        <v>802</v>
      </c>
      <c r="AS31" s="502">
        <f t="shared" si="9"/>
        <v>0</v>
      </c>
      <c r="AT31" s="503"/>
      <c r="AU31" s="412" t="s">
        <v>926</v>
      </c>
      <c r="AV31" s="504">
        <f>INDEX('기준(전문가파견)'!$P$228:$CI$275,MATCH(VLOOKUP($AF$1,'기준(전문가파견)'!$G$93:$BD$223,31)&amp;AG31,INDEX('기준(전문가파견)'!$P$228:$P$275&amp;'기준(전문가파견)'!$Q$228:$Q$275,,),0),46)</f>
        <v>72</v>
      </c>
      <c r="AW31" s="505"/>
      <c r="AX31" s="412" t="s">
        <v>802</v>
      </c>
      <c r="AY31" s="508">
        <f t="shared" si="10"/>
        <v>0</v>
      </c>
      <c r="AZ31" s="508"/>
      <c r="BA31" s="65" t="s">
        <v>927</v>
      </c>
    </row>
    <row r="32" spans="1:53" ht="11.25" customHeight="1">
      <c r="A32" s="486"/>
      <c r="B32" s="483"/>
      <c r="C32" s="483"/>
      <c r="D32" s="483"/>
      <c r="E32" s="483"/>
      <c r="F32" s="483"/>
      <c r="G32" s="483"/>
      <c r="H32" s="483"/>
      <c r="I32" s="483"/>
      <c r="J32" s="483"/>
      <c r="K32" s="483"/>
      <c r="L32" s="483"/>
      <c r="M32" s="483"/>
      <c r="N32" s="487"/>
      <c r="O32" s="493"/>
      <c r="P32" s="494"/>
      <c r="Q32" s="494"/>
      <c r="R32" s="769" t="s">
        <v>120</v>
      </c>
      <c r="S32" s="769"/>
      <c r="T32" s="769"/>
      <c r="U32" s="770" t="s">
        <v>124</v>
      </c>
      <c r="V32" s="771"/>
      <c r="W32" s="772"/>
      <c r="X32" s="773" t="s">
        <v>923</v>
      </c>
      <c r="Y32" s="773"/>
      <c r="Z32" s="773"/>
      <c r="AA32" s="466" t="s">
        <v>739</v>
      </c>
      <c r="AB32" s="466"/>
      <c r="AC32" s="466"/>
      <c r="AD32" s="466" t="s">
        <v>931</v>
      </c>
      <c r="AE32" s="466"/>
      <c r="AF32" s="466"/>
      <c r="AG32" s="466" t="s">
        <v>135</v>
      </c>
      <c r="AH32" s="466"/>
      <c r="AI32" s="466"/>
      <c r="AJ32" s="467">
        <f t="shared" si="11"/>
        <v>0</v>
      </c>
      <c r="AK32" s="468"/>
      <c r="AL32" s="469">
        <v>1380</v>
      </c>
      <c r="AM32" s="470"/>
      <c r="AN32" s="122" t="s">
        <v>925</v>
      </c>
      <c r="AO32" s="412" t="s">
        <v>802</v>
      </c>
      <c r="AP32" s="504">
        <f>INDEX('기준(전문가파견)'!$P$228:$CI$275,MATCH(VLOOKUP($AF$1,'기준(전문가파견)'!$G$93:$BD$223,31)&amp;AG32,INDEX('기준(전문가파견)'!$P$228:$P$275&amp;'기준(전문가파견)'!$Q$228:$Q$275,,),0),19)</f>
        <v>67</v>
      </c>
      <c r="AQ32" s="505"/>
      <c r="AR32" s="412" t="s">
        <v>802</v>
      </c>
      <c r="AS32" s="502">
        <f t="shared" si="9"/>
        <v>0</v>
      </c>
      <c r="AT32" s="503"/>
      <c r="AU32" s="412" t="s">
        <v>926</v>
      </c>
      <c r="AV32" s="504">
        <f>INDEX('기준(전문가파견)'!$P$228:$CI$275,MATCH(VLOOKUP($AF$1,'기준(전문가파견)'!$G$93:$BD$223,31)&amp;AG32,INDEX('기준(전문가파견)'!$P$228:$P$275&amp;'기준(전문가파견)'!$Q$228:$Q$275,,),0),46)</f>
        <v>69</v>
      </c>
      <c r="AW32" s="505"/>
      <c r="AX32" s="412" t="s">
        <v>802</v>
      </c>
      <c r="AY32" s="508">
        <f t="shared" si="10"/>
        <v>0</v>
      </c>
      <c r="AZ32" s="508"/>
      <c r="BA32" s="65" t="s">
        <v>927</v>
      </c>
    </row>
    <row r="33" spans="1:53" ht="11.25" customHeight="1">
      <c r="A33" s="486"/>
      <c r="B33" s="483"/>
      <c r="C33" s="483"/>
      <c r="D33" s="483"/>
      <c r="E33" s="483"/>
      <c r="F33" s="483"/>
      <c r="G33" s="483"/>
      <c r="H33" s="483"/>
      <c r="I33" s="483"/>
      <c r="J33" s="483"/>
      <c r="K33" s="483"/>
      <c r="L33" s="483"/>
      <c r="M33" s="483"/>
      <c r="N33" s="487"/>
      <c r="O33" s="493"/>
      <c r="P33" s="494"/>
      <c r="Q33" s="494"/>
      <c r="R33" s="769" t="s">
        <v>120</v>
      </c>
      <c r="S33" s="769"/>
      <c r="T33" s="769"/>
      <c r="U33" s="770" t="s">
        <v>124</v>
      </c>
      <c r="V33" s="771"/>
      <c r="W33" s="772"/>
      <c r="X33" s="773" t="s">
        <v>923</v>
      </c>
      <c r="Y33" s="773"/>
      <c r="Z33" s="773"/>
      <c r="AA33" s="466" t="s">
        <v>739</v>
      </c>
      <c r="AB33" s="466"/>
      <c r="AC33" s="466"/>
      <c r="AD33" s="466" t="s">
        <v>931</v>
      </c>
      <c r="AE33" s="466"/>
      <c r="AF33" s="466"/>
      <c r="AG33" s="466" t="s">
        <v>136</v>
      </c>
      <c r="AH33" s="466"/>
      <c r="AI33" s="466"/>
      <c r="AJ33" s="467">
        <f t="shared" si="11"/>
        <v>0</v>
      </c>
      <c r="AK33" s="468"/>
      <c r="AL33" s="469">
        <v>1380</v>
      </c>
      <c r="AM33" s="470"/>
      <c r="AN33" s="122" t="s">
        <v>925</v>
      </c>
      <c r="AO33" s="412" t="s">
        <v>802</v>
      </c>
      <c r="AP33" s="504">
        <f>INDEX('기준(전문가파견)'!$P$228:$CI$275,MATCH(VLOOKUP($AF$1,'기준(전문가파견)'!$G$93:$BD$223,31)&amp;AG33,INDEX('기준(전문가파견)'!$P$228:$P$275&amp;'기준(전문가파견)'!$Q$228:$Q$275,,),0),19)</f>
        <v>67</v>
      </c>
      <c r="AQ33" s="505"/>
      <c r="AR33" s="412" t="s">
        <v>802</v>
      </c>
      <c r="AS33" s="502">
        <f t="shared" si="9"/>
        <v>0</v>
      </c>
      <c r="AT33" s="503"/>
      <c r="AU33" s="412" t="s">
        <v>926</v>
      </c>
      <c r="AV33" s="504">
        <f>INDEX('기준(전문가파견)'!$P$228:$CI$275,MATCH(VLOOKUP($AF$1,'기준(전문가파견)'!$G$93:$BD$223,31)&amp;AG33,INDEX('기준(전문가파견)'!$P$228:$P$275&amp;'기준(전문가파견)'!$Q$228:$Q$275,,),0),46)</f>
        <v>69</v>
      </c>
      <c r="AW33" s="505"/>
      <c r="AX33" s="412" t="s">
        <v>802</v>
      </c>
      <c r="AY33" s="508">
        <f t="shared" si="10"/>
        <v>0</v>
      </c>
      <c r="AZ33" s="508"/>
      <c r="BA33" s="65" t="s">
        <v>927</v>
      </c>
    </row>
    <row r="34" spans="1:53" ht="11.25" customHeight="1">
      <c r="A34" s="486"/>
      <c r="B34" s="483"/>
      <c r="C34" s="483"/>
      <c r="D34" s="483"/>
      <c r="E34" s="483"/>
      <c r="F34" s="483"/>
      <c r="G34" s="483"/>
      <c r="H34" s="483"/>
      <c r="I34" s="483"/>
      <c r="J34" s="483"/>
      <c r="K34" s="483"/>
      <c r="L34" s="483"/>
      <c r="M34" s="483"/>
      <c r="N34" s="487"/>
      <c r="O34" s="493"/>
      <c r="P34" s="494"/>
      <c r="Q34" s="494"/>
      <c r="R34" s="769" t="s">
        <v>120</v>
      </c>
      <c r="S34" s="769"/>
      <c r="T34" s="769"/>
      <c r="U34" s="770" t="s">
        <v>124</v>
      </c>
      <c r="V34" s="771"/>
      <c r="W34" s="772"/>
      <c r="X34" s="773" t="s">
        <v>923</v>
      </c>
      <c r="Y34" s="773"/>
      <c r="Z34" s="773"/>
      <c r="AA34" s="466" t="s">
        <v>739</v>
      </c>
      <c r="AB34" s="466"/>
      <c r="AC34" s="466"/>
      <c r="AD34" s="466" t="s">
        <v>931</v>
      </c>
      <c r="AE34" s="466"/>
      <c r="AF34" s="466"/>
      <c r="AG34" s="466" t="s">
        <v>117</v>
      </c>
      <c r="AH34" s="466"/>
      <c r="AI34" s="466"/>
      <c r="AJ34" s="467">
        <f t="shared" si="11"/>
        <v>0</v>
      </c>
      <c r="AK34" s="468"/>
      <c r="AL34" s="469">
        <v>1380</v>
      </c>
      <c r="AM34" s="470"/>
      <c r="AN34" s="122" t="s">
        <v>925</v>
      </c>
      <c r="AO34" s="412" t="s">
        <v>802</v>
      </c>
      <c r="AP34" s="504">
        <f>INDEX('기준(전문가파견)'!$P$228:$CI$275,MATCH(VLOOKUP($AF$1,'기준(전문가파견)'!$G$93:$BD$223,31)&amp;AG34,INDEX('기준(전문가파견)'!$P$228:$P$275&amp;'기준(전문가파견)'!$Q$228:$Q$275,,),0),19)</f>
        <v>67</v>
      </c>
      <c r="AQ34" s="505"/>
      <c r="AR34" s="412" t="s">
        <v>802</v>
      </c>
      <c r="AS34" s="502">
        <f t="shared" si="9"/>
        <v>0</v>
      </c>
      <c r="AT34" s="503"/>
      <c r="AU34" s="412" t="s">
        <v>926</v>
      </c>
      <c r="AV34" s="504">
        <f>INDEX('기준(전문가파견)'!$P$228:$CI$275,MATCH(VLOOKUP($AF$1,'기준(전문가파견)'!$G$93:$BD$223,31)&amp;AG34,INDEX('기준(전문가파견)'!$P$228:$P$275&amp;'기준(전문가파견)'!$Q$228:$Q$275,,),0),46)</f>
        <v>69</v>
      </c>
      <c r="AW34" s="505"/>
      <c r="AX34" s="412" t="s">
        <v>802</v>
      </c>
      <c r="AY34" s="508">
        <f t="shared" si="10"/>
        <v>0</v>
      </c>
      <c r="AZ34" s="508"/>
      <c r="BA34" s="65" t="s">
        <v>927</v>
      </c>
    </row>
    <row r="35" spans="1:53" ht="11.25" customHeight="1">
      <c r="A35" s="486"/>
      <c r="B35" s="483"/>
      <c r="C35" s="483"/>
      <c r="D35" s="483"/>
      <c r="E35" s="483"/>
      <c r="F35" s="483"/>
      <c r="G35" s="483"/>
      <c r="H35" s="483"/>
      <c r="I35" s="483"/>
      <c r="J35" s="483"/>
      <c r="K35" s="483"/>
      <c r="L35" s="483"/>
      <c r="M35" s="483"/>
      <c r="N35" s="487"/>
      <c r="O35" s="493"/>
      <c r="P35" s="494"/>
      <c r="Q35" s="494"/>
      <c r="R35" s="769" t="s">
        <v>120</v>
      </c>
      <c r="S35" s="769"/>
      <c r="T35" s="769"/>
      <c r="U35" s="770" t="s">
        <v>124</v>
      </c>
      <c r="V35" s="771"/>
      <c r="W35" s="772"/>
      <c r="X35" s="773" t="s">
        <v>923</v>
      </c>
      <c r="Y35" s="773"/>
      <c r="Z35" s="773"/>
      <c r="AA35" s="466" t="s">
        <v>739</v>
      </c>
      <c r="AB35" s="466"/>
      <c r="AC35" s="466"/>
      <c r="AD35" s="466" t="s">
        <v>931</v>
      </c>
      <c r="AE35" s="466"/>
      <c r="AF35" s="466"/>
      <c r="AG35" s="466" t="s">
        <v>138</v>
      </c>
      <c r="AH35" s="466"/>
      <c r="AI35" s="466"/>
      <c r="AJ35" s="467">
        <f t="shared" si="11"/>
        <v>0</v>
      </c>
      <c r="AK35" s="468"/>
      <c r="AL35" s="469">
        <v>1380</v>
      </c>
      <c r="AM35" s="470"/>
      <c r="AN35" s="122" t="s">
        <v>925</v>
      </c>
      <c r="AO35" s="412" t="s">
        <v>802</v>
      </c>
      <c r="AP35" s="504">
        <f>INDEX('기준(전문가파견)'!$P$228:$CI$275,MATCH(VLOOKUP($AF$1,'기준(전문가파견)'!$G$93:$BD$223,31)&amp;AG35,INDEX('기준(전문가파견)'!$P$228:$P$275&amp;'기준(전문가파견)'!$Q$228:$Q$275,,),0),19)</f>
        <v>67</v>
      </c>
      <c r="AQ35" s="505"/>
      <c r="AR35" s="412" t="s">
        <v>802</v>
      </c>
      <c r="AS35" s="502">
        <f t="shared" si="9"/>
        <v>0</v>
      </c>
      <c r="AT35" s="503"/>
      <c r="AU35" s="412" t="s">
        <v>926</v>
      </c>
      <c r="AV35" s="504">
        <f>INDEX('기준(전문가파견)'!$P$228:$CI$275,MATCH(VLOOKUP($AF$1,'기준(전문가파견)'!$G$93:$BD$223,31)&amp;AG35,INDEX('기준(전문가파견)'!$P$228:$P$275&amp;'기준(전문가파견)'!$Q$228:$Q$275,,),0),46)</f>
        <v>69</v>
      </c>
      <c r="AW35" s="505"/>
      <c r="AX35" s="412" t="s">
        <v>802</v>
      </c>
      <c r="AY35" s="508">
        <f t="shared" si="10"/>
        <v>0</v>
      </c>
      <c r="AZ35" s="508"/>
      <c r="BA35" s="65" t="s">
        <v>927</v>
      </c>
    </row>
    <row r="36" spans="1:53" ht="11.25" customHeight="1">
      <c r="A36" s="486"/>
      <c r="B36" s="483"/>
      <c r="C36" s="483"/>
      <c r="D36" s="483"/>
      <c r="E36" s="483"/>
      <c r="F36" s="483"/>
      <c r="G36" s="483"/>
      <c r="H36" s="483"/>
      <c r="I36" s="483"/>
      <c r="J36" s="483"/>
      <c r="K36" s="483"/>
      <c r="L36" s="483"/>
      <c r="M36" s="483"/>
      <c r="N36" s="487"/>
      <c r="O36" s="493"/>
      <c r="P36" s="494"/>
      <c r="Q36" s="494"/>
      <c r="R36" s="769" t="s">
        <v>120</v>
      </c>
      <c r="S36" s="769"/>
      <c r="T36" s="769"/>
      <c r="U36" s="770" t="s">
        <v>124</v>
      </c>
      <c r="V36" s="771"/>
      <c r="W36" s="772"/>
      <c r="X36" s="773" t="s">
        <v>923</v>
      </c>
      <c r="Y36" s="773"/>
      <c r="Z36" s="773"/>
      <c r="AA36" s="466" t="s">
        <v>932</v>
      </c>
      <c r="AB36" s="466"/>
      <c r="AC36" s="466"/>
      <c r="AD36" s="466" t="str">
        <f>INDEX('기준(전문가파견)'!$G$283:$AK$413, MATCH($AF$1, '기준(전문가파견)'!$G$283:$G$413, 0), 31)</f>
        <v>다</v>
      </c>
      <c r="AE36" s="466"/>
      <c r="AF36" s="466"/>
      <c r="AG36" s="466" t="s">
        <v>115</v>
      </c>
      <c r="AH36" s="466"/>
      <c r="AI36" s="466"/>
      <c r="AJ36" s="467">
        <f>IF(OR(AL36="", AP36=""), "", PRODUCT(AL36, AP36, AS36, AV36, AY36))</f>
        <v>0</v>
      </c>
      <c r="AK36" s="468"/>
      <c r="AL36" s="501">
        <v>1</v>
      </c>
      <c r="AM36" s="501"/>
      <c r="AN36" s="122" t="s">
        <v>921</v>
      </c>
      <c r="AO36" s="412" t="s">
        <v>802</v>
      </c>
      <c r="AP36" s="476">
        <f>'기준(전문가파견)'!$L$449</f>
        <v>460000</v>
      </c>
      <c r="AQ36" s="476"/>
      <c r="AR36" s="412" t="s">
        <v>802</v>
      </c>
      <c r="AS36" s="509">
        <f t="shared" ref="AS36:AS41" si="12">SUMIFS($AJ:$AJ,$B:$B, AG36)</f>
        <v>0</v>
      </c>
      <c r="AT36" s="510"/>
      <c r="AU36" s="412" t="s">
        <v>802</v>
      </c>
      <c r="AV36" s="511">
        <f t="shared" ref="AV36:AV41" si="13">IF(AD36="가",15%,IF(AD36="나",10%, IF(AD36="다", 5%, 0%)))</f>
        <v>0.05</v>
      </c>
      <c r="AW36" s="511"/>
      <c r="AX36" s="412"/>
      <c r="AY36" s="465"/>
      <c r="AZ36" s="465"/>
      <c r="BA36" s="64"/>
    </row>
    <row r="37" spans="1:53" ht="11.25" customHeight="1">
      <c r="A37" s="486"/>
      <c r="B37" s="483"/>
      <c r="C37" s="483"/>
      <c r="D37" s="483"/>
      <c r="E37" s="483"/>
      <c r="F37" s="483"/>
      <c r="G37" s="483"/>
      <c r="H37" s="483"/>
      <c r="I37" s="483"/>
      <c r="J37" s="483"/>
      <c r="K37" s="483"/>
      <c r="L37" s="483"/>
      <c r="M37" s="483"/>
      <c r="N37" s="487"/>
      <c r="O37" s="493"/>
      <c r="P37" s="494"/>
      <c r="Q37" s="494"/>
      <c r="R37" s="769" t="s">
        <v>120</v>
      </c>
      <c r="S37" s="769"/>
      <c r="T37" s="769"/>
      <c r="U37" s="770" t="s">
        <v>124</v>
      </c>
      <c r="V37" s="771"/>
      <c r="W37" s="772"/>
      <c r="X37" s="773" t="s">
        <v>923</v>
      </c>
      <c r="Y37" s="773"/>
      <c r="Z37" s="773"/>
      <c r="AA37" s="466" t="s">
        <v>932</v>
      </c>
      <c r="AB37" s="466"/>
      <c r="AC37" s="466"/>
      <c r="AD37" s="466" t="str">
        <f>INDEX('기준(전문가파견)'!$G$283:$AK$413, MATCH($AF$1, '기준(전문가파견)'!$G$283:$G$413, 0), 31)</f>
        <v>다</v>
      </c>
      <c r="AE37" s="466"/>
      <c r="AF37" s="466"/>
      <c r="AG37" s="466" t="s">
        <v>116</v>
      </c>
      <c r="AH37" s="466"/>
      <c r="AI37" s="466"/>
      <c r="AJ37" s="467">
        <f t="shared" ref="AJ37:AJ41" si="14">IF(OR(AL37="", AP37=""), "", PRODUCT(AL37, AP37, AS37, AV37, AY37))</f>
        <v>0</v>
      </c>
      <c r="AK37" s="468"/>
      <c r="AL37" s="471">
        <v>1</v>
      </c>
      <c r="AM37" s="471"/>
      <c r="AN37" s="122" t="s">
        <v>129</v>
      </c>
      <c r="AO37" s="412" t="s">
        <v>802</v>
      </c>
      <c r="AP37" s="476">
        <f>'기준(전문가파견)'!$L$454</f>
        <v>360000</v>
      </c>
      <c r="AQ37" s="476"/>
      <c r="AR37" s="412" t="s">
        <v>802</v>
      </c>
      <c r="AS37" s="509">
        <f t="shared" si="12"/>
        <v>0</v>
      </c>
      <c r="AT37" s="510"/>
      <c r="AU37" s="412" t="s">
        <v>802</v>
      </c>
      <c r="AV37" s="511">
        <f t="shared" si="13"/>
        <v>0.05</v>
      </c>
      <c r="AW37" s="511"/>
      <c r="AX37" s="412"/>
      <c r="AY37" s="465"/>
      <c r="AZ37" s="465"/>
      <c r="BA37" s="64"/>
    </row>
    <row r="38" spans="1:53" ht="11.25" customHeight="1">
      <c r="A38" s="486"/>
      <c r="B38" s="483"/>
      <c r="C38" s="483"/>
      <c r="D38" s="483"/>
      <c r="E38" s="483"/>
      <c r="F38" s="483"/>
      <c r="G38" s="483"/>
      <c r="H38" s="483"/>
      <c r="I38" s="483"/>
      <c r="J38" s="483"/>
      <c r="K38" s="483"/>
      <c r="L38" s="483"/>
      <c r="M38" s="483"/>
      <c r="N38" s="487"/>
      <c r="O38" s="493"/>
      <c r="P38" s="494"/>
      <c r="Q38" s="494"/>
      <c r="R38" s="769" t="s">
        <v>120</v>
      </c>
      <c r="S38" s="769"/>
      <c r="T38" s="769"/>
      <c r="U38" s="770" t="s">
        <v>124</v>
      </c>
      <c r="V38" s="771"/>
      <c r="W38" s="772"/>
      <c r="X38" s="773" t="s">
        <v>923</v>
      </c>
      <c r="Y38" s="773"/>
      <c r="Z38" s="773"/>
      <c r="AA38" s="466" t="s">
        <v>932</v>
      </c>
      <c r="AB38" s="466"/>
      <c r="AC38" s="466"/>
      <c r="AD38" s="466" t="str">
        <f>INDEX('기준(전문가파견)'!$G$283:$AK$413, MATCH($AF$1, '기준(전문가파견)'!$G$283:$G$413, 0), 31)</f>
        <v>다</v>
      </c>
      <c r="AE38" s="466"/>
      <c r="AF38" s="466"/>
      <c r="AG38" s="466" t="s">
        <v>135</v>
      </c>
      <c r="AH38" s="466"/>
      <c r="AI38" s="466"/>
      <c r="AJ38" s="467">
        <f t="shared" si="14"/>
        <v>0</v>
      </c>
      <c r="AK38" s="468"/>
      <c r="AL38" s="471">
        <v>1</v>
      </c>
      <c r="AM38" s="471"/>
      <c r="AN38" s="122" t="s">
        <v>921</v>
      </c>
      <c r="AO38" s="412" t="s">
        <v>802</v>
      </c>
      <c r="AP38" s="476">
        <f>'기준(전문가파견)'!$L$459</f>
        <v>310000</v>
      </c>
      <c r="AQ38" s="476"/>
      <c r="AR38" s="412" t="s">
        <v>802</v>
      </c>
      <c r="AS38" s="509">
        <f t="shared" si="12"/>
        <v>0</v>
      </c>
      <c r="AT38" s="510"/>
      <c r="AU38" s="412" t="s">
        <v>802</v>
      </c>
      <c r="AV38" s="511">
        <f t="shared" si="13"/>
        <v>0.05</v>
      </c>
      <c r="AW38" s="511"/>
      <c r="AX38" s="412"/>
      <c r="AY38" s="465"/>
      <c r="AZ38" s="465"/>
      <c r="BA38" s="64"/>
    </row>
    <row r="39" spans="1:53" ht="11.25" customHeight="1">
      <c r="A39" s="486"/>
      <c r="B39" s="483"/>
      <c r="C39" s="483"/>
      <c r="D39" s="483"/>
      <c r="E39" s="483"/>
      <c r="F39" s="483"/>
      <c r="G39" s="483"/>
      <c r="H39" s="483"/>
      <c r="I39" s="483"/>
      <c r="J39" s="483"/>
      <c r="K39" s="483"/>
      <c r="L39" s="483"/>
      <c r="M39" s="483"/>
      <c r="N39" s="487"/>
      <c r="O39" s="493"/>
      <c r="P39" s="494"/>
      <c r="Q39" s="494"/>
      <c r="R39" s="769" t="s">
        <v>120</v>
      </c>
      <c r="S39" s="769"/>
      <c r="T39" s="769"/>
      <c r="U39" s="770" t="s">
        <v>124</v>
      </c>
      <c r="V39" s="771"/>
      <c r="W39" s="772"/>
      <c r="X39" s="773" t="s">
        <v>923</v>
      </c>
      <c r="Y39" s="773"/>
      <c r="Z39" s="773"/>
      <c r="AA39" s="466" t="s">
        <v>932</v>
      </c>
      <c r="AB39" s="466"/>
      <c r="AC39" s="466"/>
      <c r="AD39" s="466" t="str">
        <f>INDEX('기준(전문가파견)'!$G$283:$AK$413, MATCH($AF$1, '기준(전문가파견)'!$G$283:$G$413, 0), 31)</f>
        <v>다</v>
      </c>
      <c r="AE39" s="466"/>
      <c r="AF39" s="466"/>
      <c r="AG39" s="466" t="s">
        <v>136</v>
      </c>
      <c r="AH39" s="466"/>
      <c r="AI39" s="466"/>
      <c r="AJ39" s="467">
        <f t="shared" si="14"/>
        <v>0</v>
      </c>
      <c r="AK39" s="468"/>
      <c r="AL39" s="471">
        <v>1</v>
      </c>
      <c r="AM39" s="471"/>
      <c r="AN39" s="122" t="s">
        <v>129</v>
      </c>
      <c r="AO39" s="412" t="s">
        <v>802</v>
      </c>
      <c r="AP39" s="476">
        <f>'기준(전문가파견)'!$L$464</f>
        <v>280000</v>
      </c>
      <c r="AQ39" s="476"/>
      <c r="AR39" s="412" t="s">
        <v>802</v>
      </c>
      <c r="AS39" s="509">
        <f t="shared" si="12"/>
        <v>0</v>
      </c>
      <c r="AT39" s="510"/>
      <c r="AU39" s="412" t="s">
        <v>802</v>
      </c>
      <c r="AV39" s="511">
        <f t="shared" si="13"/>
        <v>0.05</v>
      </c>
      <c r="AW39" s="511"/>
      <c r="AX39" s="412"/>
      <c r="AY39" s="465"/>
      <c r="AZ39" s="465"/>
      <c r="BA39" s="64"/>
    </row>
    <row r="40" spans="1:53" ht="11.25" customHeight="1">
      <c r="A40" s="486"/>
      <c r="B40" s="483"/>
      <c r="C40" s="483"/>
      <c r="D40" s="483"/>
      <c r="E40" s="483"/>
      <c r="F40" s="483"/>
      <c r="G40" s="483"/>
      <c r="H40" s="483"/>
      <c r="I40" s="483"/>
      <c r="J40" s="483"/>
      <c r="K40" s="483"/>
      <c r="L40" s="483"/>
      <c r="M40" s="483"/>
      <c r="N40" s="487"/>
      <c r="O40" s="493"/>
      <c r="P40" s="494"/>
      <c r="Q40" s="494"/>
      <c r="R40" s="769" t="s">
        <v>120</v>
      </c>
      <c r="S40" s="769"/>
      <c r="T40" s="769"/>
      <c r="U40" s="770" t="s">
        <v>124</v>
      </c>
      <c r="V40" s="771"/>
      <c r="W40" s="772"/>
      <c r="X40" s="773" t="s">
        <v>923</v>
      </c>
      <c r="Y40" s="773"/>
      <c r="Z40" s="773"/>
      <c r="AA40" s="466" t="s">
        <v>932</v>
      </c>
      <c r="AB40" s="466"/>
      <c r="AC40" s="466"/>
      <c r="AD40" s="466" t="str">
        <f>INDEX('기준(전문가파견)'!$G$283:$AK$413, MATCH($AF$1, '기준(전문가파견)'!$G$283:$G$413, 0), 31)</f>
        <v>다</v>
      </c>
      <c r="AE40" s="466"/>
      <c r="AF40" s="466"/>
      <c r="AG40" s="466" t="s">
        <v>137</v>
      </c>
      <c r="AH40" s="466"/>
      <c r="AI40" s="466"/>
      <c r="AJ40" s="467">
        <f t="shared" si="14"/>
        <v>0</v>
      </c>
      <c r="AK40" s="468"/>
      <c r="AL40" s="471">
        <v>1</v>
      </c>
      <c r="AM40" s="471"/>
      <c r="AN40" s="122" t="s">
        <v>921</v>
      </c>
      <c r="AO40" s="412" t="s">
        <v>802</v>
      </c>
      <c r="AP40" s="476">
        <f>'기준(전문가파견)'!$L$469</f>
        <v>240000</v>
      </c>
      <c r="AQ40" s="476"/>
      <c r="AR40" s="412" t="s">
        <v>802</v>
      </c>
      <c r="AS40" s="509">
        <f t="shared" si="12"/>
        <v>0</v>
      </c>
      <c r="AT40" s="510"/>
      <c r="AU40" s="412" t="s">
        <v>802</v>
      </c>
      <c r="AV40" s="511">
        <f t="shared" si="13"/>
        <v>0.05</v>
      </c>
      <c r="AW40" s="511"/>
      <c r="AX40" s="412"/>
      <c r="AY40" s="465"/>
      <c r="AZ40" s="465"/>
      <c r="BA40" s="64"/>
    </row>
    <row r="41" spans="1:53" ht="11.25" customHeight="1">
      <c r="A41" s="486"/>
      <c r="B41" s="483"/>
      <c r="C41" s="483"/>
      <c r="D41" s="483"/>
      <c r="E41" s="483"/>
      <c r="F41" s="483"/>
      <c r="G41" s="483"/>
      <c r="H41" s="483"/>
      <c r="I41" s="483"/>
      <c r="J41" s="483"/>
      <c r="K41" s="483"/>
      <c r="L41" s="483"/>
      <c r="M41" s="483"/>
      <c r="N41" s="487"/>
      <c r="O41" s="493"/>
      <c r="P41" s="494"/>
      <c r="Q41" s="494"/>
      <c r="R41" s="769" t="s">
        <v>120</v>
      </c>
      <c r="S41" s="769"/>
      <c r="T41" s="769"/>
      <c r="U41" s="770" t="s">
        <v>124</v>
      </c>
      <c r="V41" s="771"/>
      <c r="W41" s="772"/>
      <c r="X41" s="773" t="s">
        <v>923</v>
      </c>
      <c r="Y41" s="773"/>
      <c r="Z41" s="773"/>
      <c r="AA41" s="466" t="s">
        <v>932</v>
      </c>
      <c r="AB41" s="466"/>
      <c r="AC41" s="466"/>
      <c r="AD41" s="466" t="str">
        <f>INDEX('기준(전문가파견)'!$G$283:$AK$413, MATCH($AF$1, '기준(전문가파견)'!$G$283:$G$413, 0), 31)</f>
        <v>다</v>
      </c>
      <c r="AE41" s="466"/>
      <c r="AF41" s="466"/>
      <c r="AG41" s="466" t="s">
        <v>138</v>
      </c>
      <c r="AH41" s="466"/>
      <c r="AI41" s="466"/>
      <c r="AJ41" s="467">
        <f t="shared" si="14"/>
        <v>0</v>
      </c>
      <c r="AK41" s="468"/>
      <c r="AL41" s="471">
        <v>1</v>
      </c>
      <c r="AM41" s="471"/>
      <c r="AN41" s="122" t="s">
        <v>921</v>
      </c>
      <c r="AO41" s="412" t="s">
        <v>802</v>
      </c>
      <c r="AP41" s="476">
        <f>'기준(전문가파견)'!$L$474</f>
        <v>190000</v>
      </c>
      <c r="AQ41" s="476"/>
      <c r="AR41" s="412" t="s">
        <v>802</v>
      </c>
      <c r="AS41" s="509">
        <f t="shared" si="12"/>
        <v>0</v>
      </c>
      <c r="AT41" s="510"/>
      <c r="AU41" s="412" t="s">
        <v>802</v>
      </c>
      <c r="AV41" s="511">
        <f t="shared" si="13"/>
        <v>0.05</v>
      </c>
      <c r="AW41" s="511"/>
      <c r="AX41" s="412"/>
      <c r="AY41" s="465"/>
      <c r="AZ41" s="465"/>
      <c r="BA41" s="64"/>
    </row>
    <row r="42" spans="1:53" ht="11.25" customHeight="1">
      <c r="A42" s="486"/>
      <c r="B42" s="483"/>
      <c r="C42" s="483"/>
      <c r="D42" s="483"/>
      <c r="E42" s="483"/>
      <c r="F42" s="483"/>
      <c r="G42" s="483"/>
      <c r="H42" s="483"/>
      <c r="I42" s="483"/>
      <c r="J42" s="483"/>
      <c r="K42" s="483"/>
      <c r="L42" s="483"/>
      <c r="M42" s="483"/>
      <c r="N42" s="487"/>
      <c r="O42" s="493"/>
      <c r="P42" s="494"/>
      <c r="Q42" s="494"/>
      <c r="R42" s="769" t="s">
        <v>120</v>
      </c>
      <c r="S42" s="769"/>
      <c r="T42" s="769"/>
      <c r="U42" s="770" t="s">
        <v>124</v>
      </c>
      <c r="V42" s="771"/>
      <c r="W42" s="772"/>
      <c r="X42" s="773" t="s">
        <v>923</v>
      </c>
      <c r="Y42" s="773"/>
      <c r="Z42" s="773"/>
      <c r="AA42" s="466" t="s">
        <v>737</v>
      </c>
      <c r="AB42" s="466"/>
      <c r="AC42" s="466"/>
      <c r="AD42" s="466" t="s">
        <v>933</v>
      </c>
      <c r="AE42" s="466"/>
      <c r="AF42" s="466"/>
      <c r="AG42" s="466" t="s">
        <v>934</v>
      </c>
      <c r="AH42" s="466"/>
      <c r="AI42" s="466"/>
      <c r="AJ42" s="467" t="str">
        <f>IF(OR(AL42="", AP42=""), "", PRODUCT(AL42, AP42, AS42, AV42, AY42))</f>
        <v/>
      </c>
      <c r="AK42" s="468"/>
      <c r="AL42" s="471">
        <v>1</v>
      </c>
      <c r="AM42" s="471"/>
      <c r="AN42" s="122" t="s">
        <v>129</v>
      </c>
      <c r="AO42" s="412" t="s">
        <v>802</v>
      </c>
      <c r="AP42" s="472"/>
      <c r="AQ42" s="472"/>
      <c r="AR42" s="412" t="s">
        <v>802</v>
      </c>
      <c r="AS42" s="512">
        <f>SUMIFS($E:$E,$BB:$BB, "V")</f>
        <v>0</v>
      </c>
      <c r="AT42" s="512"/>
      <c r="AU42" s="412"/>
      <c r="AV42" s="465"/>
      <c r="AW42" s="465"/>
      <c r="AX42" s="412"/>
      <c r="AY42" s="465"/>
      <c r="AZ42" s="465"/>
      <c r="BA42" s="64"/>
    </row>
    <row r="43" spans="1:53" ht="11.25" customHeight="1">
      <c r="A43" s="486"/>
      <c r="B43" s="483"/>
      <c r="C43" s="483"/>
      <c r="D43" s="483"/>
      <c r="E43" s="483"/>
      <c r="F43" s="483"/>
      <c r="G43" s="483"/>
      <c r="H43" s="483"/>
      <c r="I43" s="483"/>
      <c r="J43" s="483"/>
      <c r="K43" s="483"/>
      <c r="L43" s="483"/>
      <c r="M43" s="483"/>
      <c r="N43" s="487"/>
      <c r="O43" s="493"/>
      <c r="P43" s="494"/>
      <c r="Q43" s="494"/>
      <c r="R43" s="769" t="s">
        <v>120</v>
      </c>
      <c r="S43" s="769"/>
      <c r="T43" s="769"/>
      <c r="U43" s="770" t="s">
        <v>124</v>
      </c>
      <c r="V43" s="771"/>
      <c r="W43" s="772"/>
      <c r="X43" s="773" t="s">
        <v>923</v>
      </c>
      <c r="Y43" s="773"/>
      <c r="Z43" s="773"/>
      <c r="AA43" s="466" t="s">
        <v>737</v>
      </c>
      <c r="AB43" s="466"/>
      <c r="AC43" s="466"/>
      <c r="AD43" s="466" t="s">
        <v>935</v>
      </c>
      <c r="AE43" s="466"/>
      <c r="AF43" s="466"/>
      <c r="AG43" s="466" t="s">
        <v>934</v>
      </c>
      <c r="AH43" s="466"/>
      <c r="AI43" s="466"/>
      <c r="AJ43" s="467"/>
      <c r="AK43" s="468"/>
      <c r="AL43" s="471"/>
      <c r="AM43" s="471"/>
      <c r="AN43" s="393"/>
      <c r="AO43" s="393"/>
      <c r="AP43" s="397"/>
      <c r="AQ43" s="397"/>
      <c r="AR43" s="393"/>
      <c r="AS43" s="395"/>
      <c r="AT43" s="395"/>
      <c r="AU43" s="412"/>
      <c r="AV43" s="394"/>
      <c r="AW43" s="394"/>
      <c r="AX43" s="412"/>
      <c r="AY43" s="394"/>
      <c r="AZ43" s="394"/>
      <c r="BA43" s="396" t="s">
        <v>2424</v>
      </c>
    </row>
    <row r="44" spans="1:53" ht="11.25" customHeight="1">
      <c r="A44" s="486"/>
      <c r="B44" s="483"/>
      <c r="C44" s="483"/>
      <c r="D44" s="483"/>
      <c r="E44" s="483"/>
      <c r="F44" s="483"/>
      <c r="G44" s="483"/>
      <c r="H44" s="483"/>
      <c r="I44" s="483"/>
      <c r="J44" s="483"/>
      <c r="K44" s="483"/>
      <c r="L44" s="483"/>
      <c r="M44" s="483"/>
      <c r="N44" s="487"/>
      <c r="O44" s="493"/>
      <c r="P44" s="494"/>
      <c r="Q44" s="494"/>
      <c r="R44" s="774" t="s">
        <v>120</v>
      </c>
      <c r="S44" s="775"/>
      <c r="T44" s="776"/>
      <c r="U44" s="770" t="s">
        <v>124</v>
      </c>
      <c r="V44" s="771"/>
      <c r="W44" s="772"/>
      <c r="X44" s="777" t="s">
        <v>923</v>
      </c>
      <c r="Y44" s="778"/>
      <c r="Z44" s="779"/>
      <c r="AA44" s="513" t="s">
        <v>936</v>
      </c>
      <c r="AB44" s="514"/>
      <c r="AC44" s="515"/>
      <c r="AD44" s="513" t="s">
        <v>2431</v>
      </c>
      <c r="AE44" s="514"/>
      <c r="AF44" s="515"/>
      <c r="AG44" s="513" t="s">
        <v>2432</v>
      </c>
      <c r="AH44" s="514"/>
      <c r="AI44" s="515"/>
      <c r="AJ44" s="467">
        <f t="shared" ref="AJ44:AJ46" si="15">IF(OR(AL44="", AP44=""), "", PRODUCT(AL44, AP44, AS44, AV44, AY44))</f>
        <v>0</v>
      </c>
      <c r="AK44" s="468"/>
      <c r="AL44" s="471">
        <v>1</v>
      </c>
      <c r="AM44" s="471"/>
      <c r="AN44" s="122" t="s">
        <v>921</v>
      </c>
      <c r="AO44" s="412" t="s">
        <v>802</v>
      </c>
      <c r="AP44" s="516">
        <f>'기준(전문가파견)'!$V$428</f>
        <v>5480</v>
      </c>
      <c r="AQ44" s="516"/>
      <c r="AR44" s="412" t="s">
        <v>802</v>
      </c>
      <c r="AS44" s="517">
        <f>SUMIFS($AU:$AU,$BB:$BB, "V")</f>
        <v>0</v>
      </c>
      <c r="AT44" s="517"/>
      <c r="AU44" s="412"/>
      <c r="AV44" s="465"/>
      <c r="AW44" s="465"/>
      <c r="AX44" s="412"/>
      <c r="AY44" s="465"/>
      <c r="AZ44" s="465"/>
      <c r="BA44" s="64"/>
    </row>
    <row r="45" spans="1:53" ht="11.25" customHeight="1">
      <c r="A45" s="486"/>
      <c r="B45" s="483"/>
      <c r="C45" s="483"/>
      <c r="D45" s="483"/>
      <c r="E45" s="483"/>
      <c r="F45" s="483"/>
      <c r="G45" s="483"/>
      <c r="H45" s="483"/>
      <c r="I45" s="483"/>
      <c r="J45" s="483"/>
      <c r="K45" s="483"/>
      <c r="L45" s="483"/>
      <c r="M45" s="483"/>
      <c r="N45" s="487"/>
      <c r="O45" s="493"/>
      <c r="P45" s="494"/>
      <c r="Q45" s="494"/>
      <c r="R45" s="774" t="s">
        <v>120</v>
      </c>
      <c r="S45" s="775"/>
      <c r="T45" s="776"/>
      <c r="U45" s="770" t="s">
        <v>124</v>
      </c>
      <c r="V45" s="771"/>
      <c r="W45" s="772"/>
      <c r="X45" s="777" t="s">
        <v>923</v>
      </c>
      <c r="Y45" s="778"/>
      <c r="Z45" s="779"/>
      <c r="AA45" s="513" t="s">
        <v>936</v>
      </c>
      <c r="AB45" s="514"/>
      <c r="AC45" s="515"/>
      <c r="AD45" s="513" t="s">
        <v>2431</v>
      </c>
      <c r="AE45" s="514"/>
      <c r="AF45" s="515"/>
      <c r="AG45" s="513" t="s">
        <v>2433</v>
      </c>
      <c r="AH45" s="514"/>
      <c r="AI45" s="515"/>
      <c r="AJ45" s="467">
        <f t="shared" si="15"/>
        <v>0</v>
      </c>
      <c r="AK45" s="468"/>
      <c r="AL45" s="471">
        <v>1</v>
      </c>
      <c r="AM45" s="471"/>
      <c r="AN45" s="122" t="s">
        <v>921</v>
      </c>
      <c r="AO45" s="412" t="s">
        <v>802</v>
      </c>
      <c r="AP45" s="516">
        <f>'기준(전문가파견)'!$V$430</f>
        <v>3620</v>
      </c>
      <c r="AQ45" s="516"/>
      <c r="AR45" s="412" t="s">
        <v>802</v>
      </c>
      <c r="AS45" s="517">
        <f>SUMIFS($AV:$AV,$BB:$BB, "V")</f>
        <v>0</v>
      </c>
      <c r="AT45" s="517"/>
      <c r="AU45" s="412"/>
      <c r="AV45" s="465"/>
      <c r="AW45" s="465"/>
      <c r="AX45" s="412"/>
      <c r="AY45" s="465"/>
      <c r="AZ45" s="465"/>
      <c r="BA45" s="64"/>
    </row>
    <row r="46" spans="1:53" ht="11.25" customHeight="1" thickBot="1">
      <c r="A46" s="488"/>
      <c r="B46" s="489"/>
      <c r="C46" s="489"/>
      <c r="D46" s="489"/>
      <c r="E46" s="489"/>
      <c r="F46" s="489"/>
      <c r="G46" s="489"/>
      <c r="H46" s="489"/>
      <c r="I46" s="489"/>
      <c r="J46" s="489"/>
      <c r="K46" s="489"/>
      <c r="L46" s="489"/>
      <c r="M46" s="489"/>
      <c r="N46" s="490"/>
      <c r="O46" s="495"/>
      <c r="P46" s="496"/>
      <c r="Q46" s="496"/>
      <c r="R46" s="780" t="s">
        <v>120</v>
      </c>
      <c r="S46" s="780"/>
      <c r="T46" s="780"/>
      <c r="U46" s="781" t="s">
        <v>124</v>
      </c>
      <c r="V46" s="782"/>
      <c r="W46" s="783"/>
      <c r="X46" s="784" t="s">
        <v>923</v>
      </c>
      <c r="Y46" s="784"/>
      <c r="Z46" s="784"/>
      <c r="AA46" s="522" t="s">
        <v>936</v>
      </c>
      <c r="AB46" s="522"/>
      <c r="AC46" s="522"/>
      <c r="AD46" s="522" t="s">
        <v>937</v>
      </c>
      <c r="AE46" s="522"/>
      <c r="AF46" s="522"/>
      <c r="AG46" s="522" t="s">
        <v>934</v>
      </c>
      <c r="AH46" s="522"/>
      <c r="AI46" s="522"/>
      <c r="AJ46" s="467" t="str">
        <f t="shared" si="15"/>
        <v/>
      </c>
      <c r="AK46" s="468"/>
      <c r="AL46" s="523">
        <v>1</v>
      </c>
      <c r="AM46" s="523"/>
      <c r="AN46" s="399" t="s">
        <v>921</v>
      </c>
      <c r="AO46" s="409" t="s">
        <v>802</v>
      </c>
      <c r="AP46" s="524"/>
      <c r="AQ46" s="524"/>
      <c r="AR46" s="409" t="s">
        <v>802</v>
      </c>
      <c r="AS46" s="574">
        <f>SUMIFS($AN:$AN,$BB:$BB, "V")</f>
        <v>0</v>
      </c>
      <c r="AT46" s="574"/>
      <c r="AU46" s="409"/>
      <c r="AV46" s="578"/>
      <c r="AW46" s="578"/>
      <c r="AX46" s="409"/>
      <c r="AY46" s="578"/>
      <c r="AZ46" s="578"/>
      <c r="BA46" s="401"/>
    </row>
    <row r="47" spans="1:53" ht="25.15" customHeight="1">
      <c r="A47" s="525" t="s">
        <v>938</v>
      </c>
      <c r="B47" s="526"/>
      <c r="C47" s="527"/>
      <c r="D47" s="568" t="s">
        <v>939</v>
      </c>
      <c r="E47" s="569"/>
      <c r="F47" s="569"/>
      <c r="G47" s="569"/>
      <c r="H47" s="569"/>
      <c r="I47" s="569"/>
      <c r="J47" s="569"/>
      <c r="K47" s="569"/>
      <c r="L47" s="569"/>
      <c r="M47" s="569"/>
      <c r="N47" s="569"/>
      <c r="O47" s="569"/>
      <c r="P47" s="569"/>
      <c r="Q47" s="569"/>
      <c r="R47" s="569"/>
      <c r="S47" s="569"/>
      <c r="T47" s="569"/>
      <c r="U47" s="569"/>
      <c r="V47" s="569"/>
      <c r="W47" s="569"/>
      <c r="X47" s="569"/>
      <c r="Y47" s="569"/>
      <c r="Z47" s="569"/>
      <c r="AA47" s="569"/>
      <c r="AB47" s="569"/>
      <c r="AC47" s="569"/>
      <c r="AD47" s="569"/>
      <c r="AE47" s="569"/>
      <c r="AF47" s="569"/>
      <c r="AG47" s="569"/>
      <c r="AH47" s="569"/>
      <c r="AI47" s="570"/>
      <c r="AJ47" s="528" t="s">
        <v>940</v>
      </c>
      <c r="AK47" s="529"/>
      <c r="AL47" s="529"/>
      <c r="AM47" s="529"/>
      <c r="AN47" s="529"/>
      <c r="AO47" s="529"/>
      <c r="AP47" s="529"/>
      <c r="AQ47" s="529"/>
      <c r="AR47" s="529"/>
      <c r="AS47" s="529"/>
      <c r="AT47" s="529"/>
      <c r="AU47" s="529"/>
      <c r="AV47" s="529"/>
      <c r="AW47" s="530" t="s">
        <v>941</v>
      </c>
      <c r="AX47" s="531"/>
      <c r="AY47" s="531"/>
      <c r="AZ47" s="531"/>
      <c r="BA47" s="532"/>
    </row>
    <row r="48" spans="1:53" ht="40.15" customHeight="1">
      <c r="A48" s="536" t="s">
        <v>942</v>
      </c>
      <c r="B48" s="539" t="s">
        <v>794</v>
      </c>
      <c r="C48" s="542" t="s">
        <v>943</v>
      </c>
      <c r="D48" s="545" t="s">
        <v>944</v>
      </c>
      <c r="E48" s="542" t="s">
        <v>945</v>
      </c>
      <c r="F48" s="548" t="s">
        <v>1302</v>
      </c>
      <c r="G48" s="549"/>
      <c r="H48" s="549"/>
      <c r="I48" s="549"/>
      <c r="J48" s="549"/>
      <c r="K48" s="549"/>
      <c r="L48" s="549"/>
      <c r="M48" s="549"/>
      <c r="N48" s="549"/>
      <c r="O48" s="549"/>
      <c r="P48" s="549"/>
      <c r="Q48" s="549"/>
      <c r="R48" s="549"/>
      <c r="S48" s="549"/>
      <c r="T48" s="549"/>
      <c r="U48" s="549"/>
      <c r="V48" s="549"/>
      <c r="W48" s="549"/>
      <c r="X48" s="549"/>
      <c r="Y48" s="549"/>
      <c r="Z48" s="549"/>
      <c r="AA48" s="549"/>
      <c r="AB48" s="549"/>
      <c r="AC48" s="549"/>
      <c r="AD48" s="549"/>
      <c r="AE48" s="549"/>
      <c r="AF48" s="549"/>
      <c r="AG48" s="549"/>
      <c r="AH48" s="549"/>
      <c r="AI48" s="550"/>
      <c r="AJ48" s="545" t="s">
        <v>946</v>
      </c>
      <c r="AK48" s="539"/>
      <c r="AL48" s="539"/>
      <c r="AM48" s="542"/>
      <c r="AN48" s="575" t="s">
        <v>947</v>
      </c>
      <c r="AO48" s="576"/>
      <c r="AP48" s="576"/>
      <c r="AQ48" s="576"/>
      <c r="AR48" s="576"/>
      <c r="AS48" s="576"/>
      <c r="AT48" s="577"/>
      <c r="AU48" s="575" t="s">
        <v>2434</v>
      </c>
      <c r="AV48" s="576"/>
      <c r="AW48" s="533"/>
      <c r="AX48" s="534"/>
      <c r="AY48" s="534"/>
      <c r="AZ48" s="534"/>
      <c r="BA48" s="535"/>
    </row>
    <row r="49" spans="1:59" ht="14.25" customHeight="1" thickBot="1">
      <c r="A49" s="537"/>
      <c r="B49" s="540"/>
      <c r="C49" s="543"/>
      <c r="D49" s="546"/>
      <c r="E49" s="543"/>
      <c r="F49" s="551"/>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c r="AF49" s="552"/>
      <c r="AG49" s="552"/>
      <c r="AH49" s="552"/>
      <c r="AI49" s="553"/>
      <c r="AJ49" s="546" t="s">
        <v>740</v>
      </c>
      <c r="AK49" s="555" t="s">
        <v>948</v>
      </c>
      <c r="AL49" s="555" t="s">
        <v>949</v>
      </c>
      <c r="AM49" s="557" t="s">
        <v>950</v>
      </c>
      <c r="AN49" s="559" t="s">
        <v>951</v>
      </c>
      <c r="AO49" s="560"/>
      <c r="AP49" s="560"/>
      <c r="AQ49" s="560"/>
      <c r="AR49" s="561" t="s">
        <v>952</v>
      </c>
      <c r="AS49" s="562"/>
      <c r="AT49" s="563"/>
      <c r="AU49" s="559" t="s">
        <v>2435</v>
      </c>
      <c r="AV49" s="565" t="s">
        <v>950</v>
      </c>
      <c r="AW49" s="533"/>
      <c r="AX49" s="534"/>
      <c r="AY49" s="534"/>
      <c r="AZ49" s="534"/>
      <c r="BA49" s="535"/>
    </row>
    <row r="50" spans="1:59" ht="33.75" customHeight="1" thickBot="1">
      <c r="A50" s="538"/>
      <c r="B50" s="541"/>
      <c r="C50" s="544"/>
      <c r="D50" s="547"/>
      <c r="E50" s="544"/>
      <c r="F50" s="66">
        <v>1</v>
      </c>
      <c r="G50" s="67">
        <v>2</v>
      </c>
      <c r="H50" s="67">
        <v>3</v>
      </c>
      <c r="I50" s="67">
        <v>4</v>
      </c>
      <c r="J50" s="67">
        <v>5</v>
      </c>
      <c r="K50" s="67">
        <v>6</v>
      </c>
      <c r="L50" s="67">
        <v>7</v>
      </c>
      <c r="M50" s="67">
        <v>8</v>
      </c>
      <c r="N50" s="67">
        <v>9</v>
      </c>
      <c r="O50" s="67">
        <v>10</v>
      </c>
      <c r="P50" s="67">
        <v>11</v>
      </c>
      <c r="Q50" s="67">
        <v>12</v>
      </c>
      <c r="R50" s="67">
        <v>13</v>
      </c>
      <c r="S50" s="67">
        <v>14</v>
      </c>
      <c r="T50" s="67">
        <v>15</v>
      </c>
      <c r="U50" s="67">
        <v>16</v>
      </c>
      <c r="V50" s="67">
        <v>17</v>
      </c>
      <c r="W50" s="67">
        <v>18</v>
      </c>
      <c r="X50" s="67">
        <v>19</v>
      </c>
      <c r="Y50" s="67">
        <v>20</v>
      </c>
      <c r="Z50" s="67">
        <v>21</v>
      </c>
      <c r="AA50" s="67">
        <v>22</v>
      </c>
      <c r="AB50" s="67">
        <v>23</v>
      </c>
      <c r="AC50" s="67">
        <v>24</v>
      </c>
      <c r="AD50" s="67">
        <v>25</v>
      </c>
      <c r="AE50" s="67">
        <v>26</v>
      </c>
      <c r="AF50" s="67">
        <v>27</v>
      </c>
      <c r="AG50" s="67">
        <v>28</v>
      </c>
      <c r="AH50" s="67">
        <v>29</v>
      </c>
      <c r="AI50" s="68">
        <v>30</v>
      </c>
      <c r="AJ50" s="554"/>
      <c r="AK50" s="556"/>
      <c r="AL50" s="556"/>
      <c r="AM50" s="558"/>
      <c r="AN50" s="71" t="s">
        <v>953</v>
      </c>
      <c r="AO50" s="72" t="s">
        <v>954</v>
      </c>
      <c r="AP50" s="72" t="s">
        <v>955</v>
      </c>
      <c r="AQ50" s="73" t="s">
        <v>956</v>
      </c>
      <c r="AR50" s="72" t="s">
        <v>954</v>
      </c>
      <c r="AS50" s="410" t="s">
        <v>955</v>
      </c>
      <c r="AT50" s="411" t="s">
        <v>956</v>
      </c>
      <c r="AU50" s="564"/>
      <c r="AV50" s="566"/>
      <c r="AW50" s="567" t="s">
        <v>957</v>
      </c>
      <c r="AX50" s="567"/>
      <c r="AY50" s="567"/>
      <c r="AZ50" s="567"/>
      <c r="BA50" s="74" t="s">
        <v>194</v>
      </c>
    </row>
    <row r="51" spans="1:59" ht="5.15" customHeight="1">
      <c r="B51"/>
      <c r="AW51" s="60"/>
      <c r="BA51" s="60"/>
    </row>
    <row r="52" spans="1:59" ht="18.75" customHeight="1">
      <c r="A52" s="76"/>
      <c r="B52" s="77"/>
      <c r="C52" s="78"/>
      <c r="D52" s="79"/>
      <c r="E52" s="80"/>
      <c r="F52" s="785"/>
      <c r="G52" s="785"/>
      <c r="H52" s="785"/>
      <c r="I52" s="785"/>
      <c r="J52" s="785"/>
      <c r="K52" s="785"/>
      <c r="L52" s="785"/>
      <c r="M52" s="785"/>
      <c r="N52" s="785"/>
      <c r="O52" s="785"/>
      <c r="P52" s="785"/>
      <c r="Q52" s="785"/>
      <c r="R52" s="785"/>
      <c r="S52" s="785"/>
      <c r="T52" s="785"/>
      <c r="U52" s="785"/>
      <c r="V52" s="785"/>
      <c r="W52" s="785"/>
      <c r="X52" s="785"/>
      <c r="Y52" s="785"/>
      <c r="Z52" s="785"/>
      <c r="AA52" s="785"/>
      <c r="AB52" s="785"/>
      <c r="AC52" s="785"/>
      <c r="AD52" s="785"/>
      <c r="AE52" s="785"/>
      <c r="AF52" s="785"/>
      <c r="AG52" s="785"/>
      <c r="AH52" s="785"/>
      <c r="AI52" s="785"/>
      <c r="AJ52" s="82">
        <f t="shared" ref="AJ52:AJ115" si="16">ROUNDDOWN(SUM(AK52, AL52, AM52), 0)</f>
        <v>0</v>
      </c>
      <c r="AK52" s="83"/>
      <c r="AL52" s="83"/>
      <c r="AM52" s="83"/>
      <c r="AN52" s="84">
        <f t="shared" ref="AN52:AN115" si="17">SUM(AO52:AQ52)</f>
        <v>0</v>
      </c>
      <c r="AO52" s="83"/>
      <c r="AP52" s="83"/>
      <c r="AQ52" s="83"/>
      <c r="AR52" s="85">
        <f t="shared" ref="AR52:AR115" si="18">COUNTIFS(F52:AI52, "&lt;31")</f>
        <v>0</v>
      </c>
      <c r="AS52" s="85">
        <f t="shared" ref="AS52:AS115" si="19">COUNTIFS(F52:AI52,"&gt;30", F52:AI52, "&lt;61")</f>
        <v>0</v>
      </c>
      <c r="AT52" s="85">
        <f t="shared" ref="AT52:AT115" si="20">COUNTIFS(F52:AI52, "&gt;60")</f>
        <v>0</v>
      </c>
      <c r="AU52" s="83"/>
      <c r="AV52" s="83"/>
      <c r="AW52" s="571" t="str">
        <f>IF(BA52="[소요액구분]","",IF(BA52="직접인건비",BC52,IF(BA52="체재비",BD52,IF(BA52="특수지수당",BE52,IF(BA52="보험료",BF52,IF(BA52="4개 항목 합",BG52,))))))</f>
        <v/>
      </c>
      <c r="AX52" s="572"/>
      <c r="AY52" s="572"/>
      <c r="AZ52" s="573"/>
      <c r="BA52" s="86" t="s">
        <v>958</v>
      </c>
      <c r="BB52" s="87" t="s">
        <v>959</v>
      </c>
      <c r="BC52" s="87" t="str">
        <f>IF(B52="", "등급입력", SUM((D52*INDEX($AG$3:$AP$8, MATCH(B52, $AG$3:$AG$8, 0),10)),(AJ52*INDEX($AG$3:$AP$8, MATCH(B52, $AG$3:$AG$8, 0),10))))</f>
        <v>등급입력</v>
      </c>
      <c r="BD52" s="87"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7" t="e">
        <f>AJ52*INDEX($AG$36:$AP$41, MATCH(B52, $AG$36:$AG$41,0), 10)*INDEX($AG$36:$AV$41, MATCH(B52, $AG$36:$AG$41,0), 16)</f>
        <v>#N/A</v>
      </c>
      <c r="BF52" s="87">
        <f>SUM(AU52*$AP$44*$AV$44*$AL$44, AV52*$AP$45*$AV$45*$AL$45, AN52*$AP$46)</f>
        <v>0</v>
      </c>
      <c r="BG52" s="88">
        <f t="shared" ref="BG52:BG115" si="21">_xlfn.AGGREGATE(9,6,BC52:BF52)</f>
        <v>0</v>
      </c>
    </row>
    <row r="53" spans="1:59" ht="18.75" customHeight="1">
      <c r="A53" s="76"/>
      <c r="B53" s="77"/>
      <c r="C53" s="78"/>
      <c r="D53" s="79"/>
      <c r="E53" s="80"/>
      <c r="F53" s="785"/>
      <c r="G53" s="785"/>
      <c r="H53" s="785"/>
      <c r="I53" s="785"/>
      <c r="J53" s="785"/>
      <c r="K53" s="785"/>
      <c r="L53" s="785"/>
      <c r="M53" s="785"/>
      <c r="N53" s="785"/>
      <c r="O53" s="785"/>
      <c r="P53" s="785"/>
      <c r="Q53" s="785"/>
      <c r="R53" s="785"/>
      <c r="S53" s="785"/>
      <c r="T53" s="785"/>
      <c r="U53" s="785"/>
      <c r="V53" s="785"/>
      <c r="W53" s="785"/>
      <c r="X53" s="785"/>
      <c r="Y53" s="785"/>
      <c r="Z53" s="785"/>
      <c r="AA53" s="785"/>
      <c r="AB53" s="785"/>
      <c r="AC53" s="785"/>
      <c r="AD53" s="785"/>
      <c r="AE53" s="785"/>
      <c r="AF53" s="785"/>
      <c r="AG53" s="785"/>
      <c r="AH53" s="785"/>
      <c r="AI53" s="785"/>
      <c r="AJ53" s="82">
        <f t="shared" si="16"/>
        <v>0</v>
      </c>
      <c r="AK53" s="83"/>
      <c r="AL53" s="83"/>
      <c r="AM53" s="83"/>
      <c r="AN53" s="84">
        <f t="shared" si="17"/>
        <v>0</v>
      </c>
      <c r="AO53" s="83"/>
      <c r="AP53" s="83"/>
      <c r="AQ53" s="83"/>
      <c r="AR53" s="85">
        <f t="shared" si="18"/>
        <v>0</v>
      </c>
      <c r="AS53" s="85">
        <f t="shared" si="19"/>
        <v>0</v>
      </c>
      <c r="AT53" s="85">
        <f t="shared" si="20"/>
        <v>0</v>
      </c>
      <c r="AU53" s="83"/>
      <c r="AV53" s="83"/>
      <c r="AW53" s="571" t="str">
        <f t="shared" ref="AW53:AW115" si="22">IF(BA53="[소요액구분]","",IF(BA53="직접인건비",BC53,IF(BA53="체재비",BD53,IF(BA53="특수지수당",BE53,IF(BA53="보험료",BF53,IF(BA53="4개 항목 합",BG53,))))))</f>
        <v/>
      </c>
      <c r="AX53" s="572"/>
      <c r="AY53" s="572"/>
      <c r="AZ53" s="573"/>
      <c r="BA53" s="86" t="s">
        <v>958</v>
      </c>
      <c r="BB53" s="87" t="s">
        <v>959</v>
      </c>
      <c r="BC53" s="87" t="str">
        <f t="shared" ref="BC53:BC115" si="23">IF(B53="", "등급입력", SUM((D53*INDEX($AG$3:$AP$8, MATCH(B53, $AG$3:$AG$8, 0),10)),(AJ53*INDEX($AG$3:$AP$8, MATCH(B53, $AG$3:$AG$8, 0),10))))</f>
        <v>등급입력</v>
      </c>
      <c r="BD53" s="87" t="str">
        <f t="shared" ref="BD53:BD115" si="24">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7" t="e">
        <f t="shared" ref="BE53:BE115" si="25">AJ53*INDEX($AG$36:$AP$41, MATCH(B53, $AG$36:$AG$41,0), 10)*INDEX($AG$36:$AV$41, MATCH(B53, $AG$36:$AG$41,0), 16)</f>
        <v>#N/A</v>
      </c>
      <c r="BF53" s="87">
        <f t="shared" ref="BF53:BF115" si="26">SUM(AU53*$AP$44*$AV$44*$AL$44, AV53*$AP$45*$AV$45*$AL$45, AN53*$AP$46)</f>
        <v>0</v>
      </c>
      <c r="BG53" s="88">
        <f t="shared" si="21"/>
        <v>0</v>
      </c>
    </row>
    <row r="54" spans="1:59" ht="18.75" customHeight="1">
      <c r="A54" s="76"/>
      <c r="B54" s="77"/>
      <c r="C54" s="78"/>
      <c r="D54" s="79"/>
      <c r="E54" s="80"/>
      <c r="F54" s="785"/>
      <c r="G54" s="785"/>
      <c r="H54" s="785"/>
      <c r="I54" s="785"/>
      <c r="J54" s="785"/>
      <c r="K54" s="785"/>
      <c r="L54" s="785"/>
      <c r="M54" s="785"/>
      <c r="N54" s="785"/>
      <c r="O54" s="785"/>
      <c r="P54" s="785"/>
      <c r="Q54" s="785"/>
      <c r="R54" s="785"/>
      <c r="S54" s="785"/>
      <c r="T54" s="785"/>
      <c r="U54" s="785"/>
      <c r="V54" s="785"/>
      <c r="W54" s="785"/>
      <c r="X54" s="785"/>
      <c r="Y54" s="785"/>
      <c r="Z54" s="785"/>
      <c r="AA54" s="785"/>
      <c r="AB54" s="785"/>
      <c r="AC54" s="785"/>
      <c r="AD54" s="785"/>
      <c r="AE54" s="785"/>
      <c r="AF54" s="785"/>
      <c r="AG54" s="785"/>
      <c r="AH54" s="785"/>
      <c r="AI54" s="785"/>
      <c r="AJ54" s="82">
        <f t="shared" si="16"/>
        <v>0</v>
      </c>
      <c r="AK54" s="83"/>
      <c r="AL54" s="83"/>
      <c r="AM54" s="83"/>
      <c r="AN54" s="84">
        <f t="shared" si="17"/>
        <v>0</v>
      </c>
      <c r="AO54" s="83"/>
      <c r="AP54" s="83"/>
      <c r="AQ54" s="83"/>
      <c r="AR54" s="85">
        <f t="shared" si="18"/>
        <v>0</v>
      </c>
      <c r="AS54" s="85">
        <f t="shared" si="19"/>
        <v>0</v>
      </c>
      <c r="AT54" s="85">
        <f t="shared" si="20"/>
        <v>0</v>
      </c>
      <c r="AU54" s="83"/>
      <c r="AV54" s="83"/>
      <c r="AW54" s="571" t="str">
        <f t="shared" si="22"/>
        <v/>
      </c>
      <c r="AX54" s="572"/>
      <c r="AY54" s="572"/>
      <c r="AZ54" s="573"/>
      <c r="BA54" s="86" t="s">
        <v>958</v>
      </c>
      <c r="BB54" s="87" t="s">
        <v>959</v>
      </c>
      <c r="BC54" s="87" t="str">
        <f t="shared" si="23"/>
        <v>등급입력</v>
      </c>
      <c r="BD54" s="87" t="str">
        <f t="shared" si="24"/>
        <v>등급입력</v>
      </c>
      <c r="BE54" s="87" t="e">
        <f t="shared" si="25"/>
        <v>#N/A</v>
      </c>
      <c r="BF54" s="87">
        <f t="shared" si="26"/>
        <v>0</v>
      </c>
      <c r="BG54" s="88">
        <f t="shared" si="21"/>
        <v>0</v>
      </c>
    </row>
    <row r="55" spans="1:59" ht="18.75" customHeight="1">
      <c r="A55" s="76"/>
      <c r="B55" s="77"/>
      <c r="C55" s="78"/>
      <c r="D55" s="79"/>
      <c r="E55" s="80"/>
      <c r="F55" s="785"/>
      <c r="G55" s="785"/>
      <c r="H55" s="785"/>
      <c r="I55" s="785"/>
      <c r="J55" s="785"/>
      <c r="K55" s="785"/>
      <c r="L55" s="785"/>
      <c r="M55" s="785"/>
      <c r="N55" s="785"/>
      <c r="O55" s="785"/>
      <c r="P55" s="785"/>
      <c r="Q55" s="785"/>
      <c r="R55" s="785"/>
      <c r="S55" s="785"/>
      <c r="T55" s="785"/>
      <c r="U55" s="785"/>
      <c r="V55" s="785"/>
      <c r="W55" s="785"/>
      <c r="X55" s="785"/>
      <c r="Y55" s="785"/>
      <c r="Z55" s="785"/>
      <c r="AA55" s="785"/>
      <c r="AB55" s="785"/>
      <c r="AC55" s="785"/>
      <c r="AD55" s="785"/>
      <c r="AE55" s="785"/>
      <c r="AF55" s="785"/>
      <c r="AG55" s="785"/>
      <c r="AH55" s="785"/>
      <c r="AI55" s="785"/>
      <c r="AJ55" s="82">
        <f t="shared" si="16"/>
        <v>0</v>
      </c>
      <c r="AK55" s="83"/>
      <c r="AL55" s="83"/>
      <c r="AM55" s="83"/>
      <c r="AN55" s="84">
        <f t="shared" si="17"/>
        <v>0</v>
      </c>
      <c r="AO55" s="83"/>
      <c r="AP55" s="83"/>
      <c r="AQ55" s="83"/>
      <c r="AR55" s="85">
        <f t="shared" si="18"/>
        <v>0</v>
      </c>
      <c r="AS55" s="85">
        <f t="shared" si="19"/>
        <v>0</v>
      </c>
      <c r="AT55" s="85">
        <f t="shared" si="20"/>
        <v>0</v>
      </c>
      <c r="AU55" s="83"/>
      <c r="AV55" s="83"/>
      <c r="AW55" s="571" t="str">
        <f t="shared" si="22"/>
        <v/>
      </c>
      <c r="AX55" s="572"/>
      <c r="AY55" s="572"/>
      <c r="AZ55" s="573"/>
      <c r="BA55" s="86" t="s">
        <v>958</v>
      </c>
      <c r="BB55" s="87" t="s">
        <v>959</v>
      </c>
      <c r="BC55" s="87" t="str">
        <f t="shared" si="23"/>
        <v>등급입력</v>
      </c>
      <c r="BD55" s="87" t="str">
        <f t="shared" si="24"/>
        <v>등급입력</v>
      </c>
      <c r="BE55" s="87" t="e">
        <f t="shared" si="25"/>
        <v>#N/A</v>
      </c>
      <c r="BF55" s="87">
        <f t="shared" si="26"/>
        <v>0</v>
      </c>
      <c r="BG55" s="88">
        <f t="shared" si="21"/>
        <v>0</v>
      </c>
    </row>
    <row r="56" spans="1:59" ht="18.75" customHeight="1">
      <c r="A56" s="76"/>
      <c r="B56" s="77"/>
      <c r="C56" s="78"/>
      <c r="D56" s="79"/>
      <c r="E56" s="80"/>
      <c r="F56" s="785"/>
      <c r="G56" s="785"/>
      <c r="H56" s="785"/>
      <c r="I56" s="785"/>
      <c r="J56" s="785"/>
      <c r="K56" s="785"/>
      <c r="L56" s="785"/>
      <c r="M56" s="785"/>
      <c r="N56" s="785"/>
      <c r="O56" s="785"/>
      <c r="P56" s="785"/>
      <c r="Q56" s="785"/>
      <c r="R56" s="785"/>
      <c r="S56" s="785"/>
      <c r="T56" s="785"/>
      <c r="U56" s="785"/>
      <c r="V56" s="785"/>
      <c r="W56" s="785"/>
      <c r="X56" s="785"/>
      <c r="Y56" s="785"/>
      <c r="Z56" s="785"/>
      <c r="AA56" s="785"/>
      <c r="AB56" s="785"/>
      <c r="AC56" s="785"/>
      <c r="AD56" s="785"/>
      <c r="AE56" s="785"/>
      <c r="AF56" s="785"/>
      <c r="AG56" s="785"/>
      <c r="AH56" s="785"/>
      <c r="AI56" s="785"/>
      <c r="AJ56" s="82">
        <f t="shared" si="16"/>
        <v>0</v>
      </c>
      <c r="AK56" s="83"/>
      <c r="AL56" s="83"/>
      <c r="AM56" s="83"/>
      <c r="AN56" s="84">
        <f t="shared" si="17"/>
        <v>0</v>
      </c>
      <c r="AO56" s="83"/>
      <c r="AP56" s="83"/>
      <c r="AQ56" s="83"/>
      <c r="AR56" s="85">
        <f t="shared" si="18"/>
        <v>0</v>
      </c>
      <c r="AS56" s="85">
        <f t="shared" si="19"/>
        <v>0</v>
      </c>
      <c r="AT56" s="85">
        <f t="shared" si="20"/>
        <v>0</v>
      </c>
      <c r="AU56" s="83"/>
      <c r="AV56" s="83"/>
      <c r="AW56" s="571" t="str">
        <f t="shared" si="22"/>
        <v/>
      </c>
      <c r="AX56" s="572"/>
      <c r="AY56" s="572"/>
      <c r="AZ56" s="573"/>
      <c r="BA56" s="86" t="s">
        <v>958</v>
      </c>
      <c r="BB56" s="87" t="s">
        <v>959</v>
      </c>
      <c r="BC56" s="87" t="str">
        <f t="shared" si="23"/>
        <v>등급입력</v>
      </c>
      <c r="BD56" s="87" t="str">
        <f t="shared" si="24"/>
        <v>등급입력</v>
      </c>
      <c r="BE56" s="87" t="e">
        <f t="shared" si="25"/>
        <v>#N/A</v>
      </c>
      <c r="BF56" s="87">
        <f t="shared" si="26"/>
        <v>0</v>
      </c>
      <c r="BG56" s="88">
        <f t="shared" si="21"/>
        <v>0</v>
      </c>
    </row>
    <row r="57" spans="1:59" ht="18.75" customHeight="1">
      <c r="A57" s="76"/>
      <c r="B57" s="77"/>
      <c r="C57" s="78"/>
      <c r="D57" s="79"/>
      <c r="E57" s="80"/>
      <c r="F57" s="785"/>
      <c r="G57" s="785"/>
      <c r="H57" s="785"/>
      <c r="I57" s="785"/>
      <c r="J57" s="785"/>
      <c r="K57" s="785"/>
      <c r="L57" s="785"/>
      <c r="M57" s="785"/>
      <c r="N57" s="785"/>
      <c r="O57" s="785"/>
      <c r="P57" s="785"/>
      <c r="Q57" s="785"/>
      <c r="R57" s="785"/>
      <c r="S57" s="785"/>
      <c r="T57" s="785"/>
      <c r="U57" s="785"/>
      <c r="V57" s="785"/>
      <c r="W57" s="785"/>
      <c r="X57" s="785"/>
      <c r="Y57" s="785"/>
      <c r="Z57" s="785"/>
      <c r="AA57" s="785"/>
      <c r="AB57" s="785"/>
      <c r="AC57" s="785"/>
      <c r="AD57" s="785"/>
      <c r="AE57" s="785"/>
      <c r="AF57" s="785"/>
      <c r="AG57" s="785"/>
      <c r="AH57" s="785"/>
      <c r="AI57" s="785"/>
      <c r="AJ57" s="82">
        <f t="shared" si="16"/>
        <v>0</v>
      </c>
      <c r="AK57" s="83"/>
      <c r="AL57" s="83"/>
      <c r="AM57" s="83"/>
      <c r="AN57" s="84">
        <f t="shared" si="17"/>
        <v>0</v>
      </c>
      <c r="AO57" s="83"/>
      <c r="AP57" s="83"/>
      <c r="AQ57" s="83"/>
      <c r="AR57" s="85">
        <f t="shared" si="18"/>
        <v>0</v>
      </c>
      <c r="AS57" s="85">
        <f t="shared" si="19"/>
        <v>0</v>
      </c>
      <c r="AT57" s="85">
        <f t="shared" si="20"/>
        <v>0</v>
      </c>
      <c r="AU57" s="83"/>
      <c r="AV57" s="83"/>
      <c r="AW57" s="571" t="str">
        <f t="shared" si="22"/>
        <v/>
      </c>
      <c r="AX57" s="572"/>
      <c r="AY57" s="572"/>
      <c r="AZ57" s="573"/>
      <c r="BA57" s="86" t="s">
        <v>958</v>
      </c>
      <c r="BB57" s="87" t="s">
        <v>959</v>
      </c>
      <c r="BC57" s="87" t="str">
        <f t="shared" si="23"/>
        <v>등급입력</v>
      </c>
      <c r="BD57" s="87" t="str">
        <f t="shared" si="24"/>
        <v>등급입력</v>
      </c>
      <c r="BE57" s="87" t="e">
        <f t="shared" si="25"/>
        <v>#N/A</v>
      </c>
      <c r="BF57" s="87">
        <f t="shared" si="26"/>
        <v>0</v>
      </c>
      <c r="BG57" s="88">
        <f t="shared" si="21"/>
        <v>0</v>
      </c>
    </row>
    <row r="58" spans="1:59" ht="18.75" customHeight="1">
      <c r="A58" s="76"/>
      <c r="B58" s="77"/>
      <c r="C58" s="78"/>
      <c r="D58" s="79"/>
      <c r="E58" s="80"/>
      <c r="F58" s="785"/>
      <c r="G58" s="785"/>
      <c r="H58" s="785"/>
      <c r="I58" s="785"/>
      <c r="J58" s="785"/>
      <c r="K58" s="785"/>
      <c r="L58" s="785"/>
      <c r="M58" s="785"/>
      <c r="N58" s="785"/>
      <c r="O58" s="785"/>
      <c r="P58" s="785"/>
      <c r="Q58" s="785"/>
      <c r="R58" s="785"/>
      <c r="S58" s="785"/>
      <c r="T58" s="785"/>
      <c r="U58" s="785"/>
      <c r="V58" s="785"/>
      <c r="W58" s="785"/>
      <c r="X58" s="785"/>
      <c r="Y58" s="785"/>
      <c r="Z58" s="785"/>
      <c r="AA58" s="785"/>
      <c r="AB58" s="785"/>
      <c r="AC58" s="785"/>
      <c r="AD58" s="785"/>
      <c r="AE58" s="785"/>
      <c r="AF58" s="785"/>
      <c r="AG58" s="785"/>
      <c r="AH58" s="785"/>
      <c r="AI58" s="785"/>
      <c r="AJ58" s="82">
        <f t="shared" si="16"/>
        <v>0</v>
      </c>
      <c r="AK58" s="83"/>
      <c r="AL58" s="83"/>
      <c r="AM58" s="83"/>
      <c r="AN58" s="84">
        <f t="shared" si="17"/>
        <v>0</v>
      </c>
      <c r="AO58" s="83"/>
      <c r="AP58" s="83"/>
      <c r="AQ58" s="83"/>
      <c r="AR58" s="85">
        <f t="shared" si="18"/>
        <v>0</v>
      </c>
      <c r="AS58" s="85">
        <f t="shared" si="19"/>
        <v>0</v>
      </c>
      <c r="AT58" s="85">
        <f t="shared" si="20"/>
        <v>0</v>
      </c>
      <c r="AU58" s="83"/>
      <c r="AV58" s="83"/>
      <c r="AW58" s="571" t="str">
        <f t="shared" si="22"/>
        <v/>
      </c>
      <c r="AX58" s="572"/>
      <c r="AY58" s="572"/>
      <c r="AZ58" s="573"/>
      <c r="BA58" s="86" t="s">
        <v>958</v>
      </c>
      <c r="BB58" s="87" t="s">
        <v>959</v>
      </c>
      <c r="BC58" s="87" t="str">
        <f t="shared" si="23"/>
        <v>등급입력</v>
      </c>
      <c r="BD58" s="87" t="str">
        <f t="shared" si="24"/>
        <v>등급입력</v>
      </c>
      <c r="BE58" s="87" t="e">
        <f t="shared" si="25"/>
        <v>#N/A</v>
      </c>
      <c r="BF58" s="87">
        <f t="shared" si="26"/>
        <v>0</v>
      </c>
      <c r="BG58" s="88">
        <f t="shared" si="21"/>
        <v>0</v>
      </c>
    </row>
    <row r="59" spans="1:59" ht="18.75" customHeight="1">
      <c r="A59" s="76"/>
      <c r="B59" s="77"/>
      <c r="C59" s="78"/>
      <c r="D59" s="79"/>
      <c r="E59" s="80"/>
      <c r="F59" s="785"/>
      <c r="G59" s="785"/>
      <c r="H59" s="785"/>
      <c r="I59" s="785"/>
      <c r="J59" s="785"/>
      <c r="K59" s="785"/>
      <c r="L59" s="785"/>
      <c r="M59" s="785"/>
      <c r="N59" s="785"/>
      <c r="O59" s="785"/>
      <c r="P59" s="785"/>
      <c r="Q59" s="785"/>
      <c r="R59" s="785"/>
      <c r="S59" s="785"/>
      <c r="T59" s="785"/>
      <c r="U59" s="785"/>
      <c r="V59" s="785"/>
      <c r="W59" s="785"/>
      <c r="X59" s="785"/>
      <c r="Y59" s="785"/>
      <c r="Z59" s="785"/>
      <c r="AA59" s="785"/>
      <c r="AB59" s="785"/>
      <c r="AC59" s="785"/>
      <c r="AD59" s="785"/>
      <c r="AE59" s="785"/>
      <c r="AF59" s="785"/>
      <c r="AG59" s="785"/>
      <c r="AH59" s="785"/>
      <c r="AI59" s="785"/>
      <c r="AJ59" s="82">
        <f t="shared" si="16"/>
        <v>0</v>
      </c>
      <c r="AK59" s="83"/>
      <c r="AL59" s="83"/>
      <c r="AM59" s="83"/>
      <c r="AN59" s="84">
        <f t="shared" si="17"/>
        <v>0</v>
      </c>
      <c r="AO59" s="83"/>
      <c r="AP59" s="83"/>
      <c r="AQ59" s="83"/>
      <c r="AR59" s="85">
        <f t="shared" si="18"/>
        <v>0</v>
      </c>
      <c r="AS59" s="85">
        <f t="shared" si="19"/>
        <v>0</v>
      </c>
      <c r="AT59" s="85">
        <f t="shared" si="20"/>
        <v>0</v>
      </c>
      <c r="AU59" s="83"/>
      <c r="AV59" s="83"/>
      <c r="AW59" s="571" t="str">
        <f t="shared" si="22"/>
        <v/>
      </c>
      <c r="AX59" s="572"/>
      <c r="AY59" s="572"/>
      <c r="AZ59" s="573"/>
      <c r="BA59" s="86" t="s">
        <v>958</v>
      </c>
      <c r="BB59" s="87" t="s">
        <v>959</v>
      </c>
      <c r="BC59" s="87" t="str">
        <f t="shared" si="23"/>
        <v>등급입력</v>
      </c>
      <c r="BD59" s="87" t="str">
        <f t="shared" si="24"/>
        <v>등급입력</v>
      </c>
      <c r="BE59" s="87" t="e">
        <f t="shared" si="25"/>
        <v>#N/A</v>
      </c>
      <c r="BF59" s="87">
        <f t="shared" si="26"/>
        <v>0</v>
      </c>
      <c r="BG59" s="88">
        <f t="shared" si="21"/>
        <v>0</v>
      </c>
    </row>
    <row r="60" spans="1:59" ht="18.75" customHeight="1">
      <c r="A60" s="76"/>
      <c r="B60" s="77"/>
      <c r="C60" s="78"/>
      <c r="D60" s="79"/>
      <c r="E60" s="80"/>
      <c r="F60" s="785"/>
      <c r="G60" s="785"/>
      <c r="H60" s="785"/>
      <c r="I60" s="785"/>
      <c r="J60" s="785"/>
      <c r="K60" s="785"/>
      <c r="L60" s="785"/>
      <c r="M60" s="785"/>
      <c r="N60" s="785"/>
      <c r="O60" s="785"/>
      <c r="P60" s="785"/>
      <c r="Q60" s="785"/>
      <c r="R60" s="785"/>
      <c r="S60" s="785"/>
      <c r="T60" s="785"/>
      <c r="U60" s="785"/>
      <c r="V60" s="785"/>
      <c r="W60" s="785"/>
      <c r="X60" s="785"/>
      <c r="Y60" s="785"/>
      <c r="Z60" s="785"/>
      <c r="AA60" s="785"/>
      <c r="AB60" s="785"/>
      <c r="AC60" s="785"/>
      <c r="AD60" s="785"/>
      <c r="AE60" s="785"/>
      <c r="AF60" s="785"/>
      <c r="AG60" s="785"/>
      <c r="AH60" s="785"/>
      <c r="AI60" s="785"/>
      <c r="AJ60" s="82">
        <f t="shared" si="16"/>
        <v>0</v>
      </c>
      <c r="AK60" s="83"/>
      <c r="AL60" s="83"/>
      <c r="AM60" s="83"/>
      <c r="AN60" s="84">
        <f t="shared" si="17"/>
        <v>0</v>
      </c>
      <c r="AO60" s="83"/>
      <c r="AP60" s="83"/>
      <c r="AQ60" s="83"/>
      <c r="AR60" s="85">
        <f t="shared" si="18"/>
        <v>0</v>
      </c>
      <c r="AS60" s="85">
        <f t="shared" si="19"/>
        <v>0</v>
      </c>
      <c r="AT60" s="85">
        <f t="shared" si="20"/>
        <v>0</v>
      </c>
      <c r="AU60" s="83"/>
      <c r="AV60" s="83"/>
      <c r="AW60" s="571" t="str">
        <f t="shared" si="22"/>
        <v/>
      </c>
      <c r="AX60" s="572"/>
      <c r="AY60" s="572"/>
      <c r="AZ60" s="573"/>
      <c r="BA60" s="86" t="s">
        <v>958</v>
      </c>
      <c r="BB60" s="87" t="s">
        <v>959</v>
      </c>
      <c r="BC60" s="87" t="str">
        <f t="shared" si="23"/>
        <v>등급입력</v>
      </c>
      <c r="BD60" s="87" t="str">
        <f t="shared" si="24"/>
        <v>등급입력</v>
      </c>
      <c r="BE60" s="87" t="e">
        <f t="shared" si="25"/>
        <v>#N/A</v>
      </c>
      <c r="BF60" s="87">
        <f t="shared" si="26"/>
        <v>0</v>
      </c>
      <c r="BG60" s="88">
        <f t="shared" si="21"/>
        <v>0</v>
      </c>
    </row>
    <row r="61" spans="1:59" ht="18.75" customHeight="1">
      <c r="A61" s="76"/>
      <c r="B61" s="77"/>
      <c r="C61" s="78"/>
      <c r="D61" s="79"/>
      <c r="E61" s="80"/>
      <c r="F61" s="785"/>
      <c r="G61" s="785"/>
      <c r="H61" s="785"/>
      <c r="I61" s="785"/>
      <c r="J61" s="785"/>
      <c r="K61" s="785"/>
      <c r="L61" s="785"/>
      <c r="M61" s="785"/>
      <c r="N61" s="785"/>
      <c r="O61" s="785"/>
      <c r="P61" s="785"/>
      <c r="Q61" s="785"/>
      <c r="R61" s="785"/>
      <c r="S61" s="785"/>
      <c r="T61" s="785"/>
      <c r="U61" s="785"/>
      <c r="V61" s="785"/>
      <c r="W61" s="785"/>
      <c r="X61" s="785"/>
      <c r="Y61" s="785"/>
      <c r="Z61" s="785"/>
      <c r="AA61" s="785"/>
      <c r="AB61" s="785"/>
      <c r="AC61" s="785"/>
      <c r="AD61" s="785"/>
      <c r="AE61" s="785"/>
      <c r="AF61" s="785"/>
      <c r="AG61" s="785"/>
      <c r="AH61" s="785"/>
      <c r="AI61" s="785"/>
      <c r="AJ61" s="82">
        <f t="shared" si="16"/>
        <v>0</v>
      </c>
      <c r="AK61" s="83"/>
      <c r="AL61" s="83"/>
      <c r="AM61" s="83"/>
      <c r="AN61" s="84">
        <f t="shared" si="17"/>
        <v>0</v>
      </c>
      <c r="AO61" s="83"/>
      <c r="AP61" s="83"/>
      <c r="AQ61" s="83"/>
      <c r="AR61" s="85">
        <f t="shared" si="18"/>
        <v>0</v>
      </c>
      <c r="AS61" s="85">
        <f t="shared" si="19"/>
        <v>0</v>
      </c>
      <c r="AT61" s="85">
        <f t="shared" si="20"/>
        <v>0</v>
      </c>
      <c r="AU61" s="83"/>
      <c r="AV61" s="83"/>
      <c r="AW61" s="571" t="str">
        <f t="shared" si="22"/>
        <v/>
      </c>
      <c r="AX61" s="572"/>
      <c r="AY61" s="572"/>
      <c r="AZ61" s="573"/>
      <c r="BA61" s="86" t="s">
        <v>958</v>
      </c>
      <c r="BB61" s="87" t="s">
        <v>959</v>
      </c>
      <c r="BC61" s="87" t="str">
        <f t="shared" si="23"/>
        <v>등급입력</v>
      </c>
      <c r="BD61" s="87" t="str">
        <f t="shared" si="24"/>
        <v>등급입력</v>
      </c>
      <c r="BE61" s="87" t="e">
        <f t="shared" si="25"/>
        <v>#N/A</v>
      </c>
      <c r="BF61" s="87">
        <f t="shared" si="26"/>
        <v>0</v>
      </c>
      <c r="BG61" s="88">
        <f t="shared" si="21"/>
        <v>0</v>
      </c>
    </row>
    <row r="62" spans="1:59" ht="18.75" customHeight="1">
      <c r="A62" s="76"/>
      <c r="B62" s="77"/>
      <c r="C62" s="78"/>
      <c r="D62" s="79"/>
      <c r="E62" s="80"/>
      <c r="F62" s="785"/>
      <c r="G62" s="785"/>
      <c r="H62" s="785"/>
      <c r="I62" s="785"/>
      <c r="J62" s="785"/>
      <c r="K62" s="785"/>
      <c r="L62" s="785"/>
      <c r="M62" s="785"/>
      <c r="N62" s="785"/>
      <c r="O62" s="785"/>
      <c r="P62" s="785"/>
      <c r="Q62" s="785"/>
      <c r="R62" s="785"/>
      <c r="S62" s="785"/>
      <c r="T62" s="785"/>
      <c r="U62" s="785"/>
      <c r="V62" s="785"/>
      <c r="W62" s="785"/>
      <c r="X62" s="785"/>
      <c r="Y62" s="785"/>
      <c r="Z62" s="785"/>
      <c r="AA62" s="785"/>
      <c r="AB62" s="785"/>
      <c r="AC62" s="785"/>
      <c r="AD62" s="785"/>
      <c r="AE62" s="785"/>
      <c r="AF62" s="785"/>
      <c r="AG62" s="785"/>
      <c r="AH62" s="785"/>
      <c r="AI62" s="785"/>
      <c r="AJ62" s="82">
        <f t="shared" si="16"/>
        <v>0</v>
      </c>
      <c r="AK62" s="83"/>
      <c r="AL62" s="83"/>
      <c r="AM62" s="83"/>
      <c r="AN62" s="84">
        <f t="shared" si="17"/>
        <v>0</v>
      </c>
      <c r="AO62" s="83"/>
      <c r="AP62" s="83"/>
      <c r="AQ62" s="83"/>
      <c r="AR62" s="85">
        <f t="shared" si="18"/>
        <v>0</v>
      </c>
      <c r="AS62" s="85">
        <f t="shared" si="19"/>
        <v>0</v>
      </c>
      <c r="AT62" s="85">
        <f t="shared" si="20"/>
        <v>0</v>
      </c>
      <c r="AU62" s="83"/>
      <c r="AV62" s="83"/>
      <c r="AW62" s="571" t="str">
        <f t="shared" si="22"/>
        <v/>
      </c>
      <c r="AX62" s="572"/>
      <c r="AY62" s="572"/>
      <c r="AZ62" s="573"/>
      <c r="BA62" s="86" t="s">
        <v>958</v>
      </c>
      <c r="BB62" s="87" t="s">
        <v>959</v>
      </c>
      <c r="BC62" s="87" t="str">
        <f t="shared" si="23"/>
        <v>등급입력</v>
      </c>
      <c r="BD62" s="87" t="str">
        <f t="shared" si="24"/>
        <v>등급입력</v>
      </c>
      <c r="BE62" s="87" t="e">
        <f t="shared" si="25"/>
        <v>#N/A</v>
      </c>
      <c r="BF62" s="87">
        <f t="shared" si="26"/>
        <v>0</v>
      </c>
      <c r="BG62" s="88">
        <f t="shared" si="21"/>
        <v>0</v>
      </c>
    </row>
    <row r="63" spans="1:59" ht="18.75" customHeight="1">
      <c r="A63" s="76"/>
      <c r="B63" s="77"/>
      <c r="C63" s="78"/>
      <c r="D63" s="79"/>
      <c r="E63" s="80"/>
      <c r="F63" s="785"/>
      <c r="G63" s="785"/>
      <c r="H63" s="785"/>
      <c r="I63" s="785"/>
      <c r="J63" s="785"/>
      <c r="K63" s="785"/>
      <c r="L63" s="785"/>
      <c r="M63" s="785"/>
      <c r="N63" s="785"/>
      <c r="O63" s="785"/>
      <c r="P63" s="785"/>
      <c r="Q63" s="785"/>
      <c r="R63" s="785"/>
      <c r="S63" s="785"/>
      <c r="T63" s="785"/>
      <c r="U63" s="785"/>
      <c r="V63" s="785"/>
      <c r="W63" s="785"/>
      <c r="X63" s="785"/>
      <c r="Y63" s="785"/>
      <c r="Z63" s="785"/>
      <c r="AA63" s="785"/>
      <c r="AB63" s="785"/>
      <c r="AC63" s="785"/>
      <c r="AD63" s="785"/>
      <c r="AE63" s="785"/>
      <c r="AF63" s="785"/>
      <c r="AG63" s="785"/>
      <c r="AH63" s="785"/>
      <c r="AI63" s="785"/>
      <c r="AJ63" s="82">
        <f t="shared" si="16"/>
        <v>0</v>
      </c>
      <c r="AK63" s="83"/>
      <c r="AL63" s="83"/>
      <c r="AM63" s="83"/>
      <c r="AN63" s="84">
        <f t="shared" si="17"/>
        <v>0</v>
      </c>
      <c r="AO63" s="83"/>
      <c r="AP63" s="83"/>
      <c r="AQ63" s="83"/>
      <c r="AR63" s="85">
        <f t="shared" si="18"/>
        <v>0</v>
      </c>
      <c r="AS63" s="85">
        <f t="shared" si="19"/>
        <v>0</v>
      </c>
      <c r="AT63" s="85">
        <f t="shared" si="20"/>
        <v>0</v>
      </c>
      <c r="AU63" s="83"/>
      <c r="AV63" s="83"/>
      <c r="AW63" s="571" t="str">
        <f t="shared" si="22"/>
        <v/>
      </c>
      <c r="AX63" s="572"/>
      <c r="AY63" s="572"/>
      <c r="AZ63" s="573"/>
      <c r="BA63" s="86" t="s">
        <v>958</v>
      </c>
      <c r="BB63" s="87" t="s">
        <v>959</v>
      </c>
      <c r="BC63" s="87" t="str">
        <f t="shared" si="23"/>
        <v>등급입력</v>
      </c>
      <c r="BD63" s="87" t="str">
        <f t="shared" si="24"/>
        <v>등급입력</v>
      </c>
      <c r="BE63" s="87" t="e">
        <f t="shared" si="25"/>
        <v>#N/A</v>
      </c>
      <c r="BF63" s="87">
        <f t="shared" si="26"/>
        <v>0</v>
      </c>
      <c r="BG63" s="88">
        <f t="shared" si="21"/>
        <v>0</v>
      </c>
    </row>
    <row r="64" spans="1:59" ht="18.75" customHeight="1">
      <c r="A64" s="76"/>
      <c r="B64" s="77"/>
      <c r="C64" s="78"/>
      <c r="D64" s="79"/>
      <c r="E64" s="80"/>
      <c r="F64" s="785"/>
      <c r="G64" s="785"/>
      <c r="H64" s="785"/>
      <c r="I64" s="785"/>
      <c r="J64" s="785"/>
      <c r="K64" s="785"/>
      <c r="L64" s="785"/>
      <c r="M64" s="785"/>
      <c r="N64" s="785"/>
      <c r="O64" s="785"/>
      <c r="P64" s="785"/>
      <c r="Q64" s="785"/>
      <c r="R64" s="785"/>
      <c r="S64" s="785"/>
      <c r="T64" s="785"/>
      <c r="U64" s="785"/>
      <c r="V64" s="785"/>
      <c r="W64" s="785"/>
      <c r="X64" s="785"/>
      <c r="Y64" s="785"/>
      <c r="Z64" s="785"/>
      <c r="AA64" s="785"/>
      <c r="AB64" s="785"/>
      <c r="AC64" s="785"/>
      <c r="AD64" s="785"/>
      <c r="AE64" s="785"/>
      <c r="AF64" s="785"/>
      <c r="AG64" s="785"/>
      <c r="AH64" s="785"/>
      <c r="AI64" s="785"/>
      <c r="AJ64" s="82">
        <f t="shared" si="16"/>
        <v>0</v>
      </c>
      <c r="AK64" s="83"/>
      <c r="AL64" s="83"/>
      <c r="AM64" s="83"/>
      <c r="AN64" s="84">
        <f t="shared" si="17"/>
        <v>0</v>
      </c>
      <c r="AO64" s="83"/>
      <c r="AP64" s="83"/>
      <c r="AQ64" s="83"/>
      <c r="AR64" s="85">
        <f t="shared" si="18"/>
        <v>0</v>
      </c>
      <c r="AS64" s="85">
        <f t="shared" si="19"/>
        <v>0</v>
      </c>
      <c r="AT64" s="85">
        <f t="shared" si="20"/>
        <v>0</v>
      </c>
      <c r="AU64" s="83"/>
      <c r="AV64" s="83"/>
      <c r="AW64" s="571" t="str">
        <f t="shared" si="22"/>
        <v/>
      </c>
      <c r="AX64" s="572"/>
      <c r="AY64" s="572"/>
      <c r="AZ64" s="573"/>
      <c r="BA64" s="86" t="s">
        <v>958</v>
      </c>
      <c r="BB64" s="87" t="s">
        <v>959</v>
      </c>
      <c r="BC64" s="87" t="str">
        <f t="shared" si="23"/>
        <v>등급입력</v>
      </c>
      <c r="BD64" s="87" t="str">
        <f t="shared" si="24"/>
        <v>등급입력</v>
      </c>
      <c r="BE64" s="87" t="e">
        <f t="shared" si="25"/>
        <v>#N/A</v>
      </c>
      <c r="BF64" s="87">
        <f t="shared" si="26"/>
        <v>0</v>
      </c>
      <c r="BG64" s="88">
        <f t="shared" si="21"/>
        <v>0</v>
      </c>
    </row>
    <row r="65" spans="1:59" ht="18.75" customHeight="1">
      <c r="A65" s="76"/>
      <c r="B65" s="77"/>
      <c r="C65" s="78"/>
      <c r="D65" s="79"/>
      <c r="E65" s="80"/>
      <c r="F65" s="785"/>
      <c r="G65" s="785"/>
      <c r="H65" s="785"/>
      <c r="I65" s="785"/>
      <c r="J65" s="785"/>
      <c r="K65" s="785"/>
      <c r="L65" s="785"/>
      <c r="M65" s="785"/>
      <c r="N65" s="785"/>
      <c r="O65" s="785"/>
      <c r="P65" s="785"/>
      <c r="Q65" s="785"/>
      <c r="R65" s="785"/>
      <c r="S65" s="785"/>
      <c r="T65" s="785"/>
      <c r="U65" s="785"/>
      <c r="V65" s="785"/>
      <c r="W65" s="785"/>
      <c r="X65" s="785"/>
      <c r="Y65" s="785"/>
      <c r="Z65" s="785"/>
      <c r="AA65" s="785"/>
      <c r="AB65" s="785"/>
      <c r="AC65" s="785"/>
      <c r="AD65" s="785"/>
      <c r="AE65" s="785"/>
      <c r="AF65" s="785"/>
      <c r="AG65" s="785"/>
      <c r="AH65" s="785"/>
      <c r="AI65" s="785"/>
      <c r="AJ65" s="82">
        <f t="shared" si="16"/>
        <v>0</v>
      </c>
      <c r="AK65" s="83"/>
      <c r="AL65" s="83"/>
      <c r="AM65" s="83"/>
      <c r="AN65" s="84">
        <f t="shared" si="17"/>
        <v>0</v>
      </c>
      <c r="AO65" s="83"/>
      <c r="AP65" s="83"/>
      <c r="AQ65" s="83"/>
      <c r="AR65" s="85">
        <f t="shared" si="18"/>
        <v>0</v>
      </c>
      <c r="AS65" s="85">
        <f t="shared" si="19"/>
        <v>0</v>
      </c>
      <c r="AT65" s="85">
        <f t="shared" si="20"/>
        <v>0</v>
      </c>
      <c r="AU65" s="83"/>
      <c r="AV65" s="83"/>
      <c r="AW65" s="571" t="str">
        <f t="shared" si="22"/>
        <v/>
      </c>
      <c r="AX65" s="572"/>
      <c r="AY65" s="572"/>
      <c r="AZ65" s="573"/>
      <c r="BA65" s="86" t="s">
        <v>958</v>
      </c>
      <c r="BB65" s="87" t="s">
        <v>959</v>
      </c>
      <c r="BC65" s="87" t="str">
        <f t="shared" si="23"/>
        <v>등급입력</v>
      </c>
      <c r="BD65" s="87" t="str">
        <f t="shared" si="24"/>
        <v>등급입력</v>
      </c>
      <c r="BE65" s="87" t="e">
        <f t="shared" si="25"/>
        <v>#N/A</v>
      </c>
      <c r="BF65" s="87">
        <f t="shared" si="26"/>
        <v>0</v>
      </c>
      <c r="BG65" s="88">
        <f t="shared" si="21"/>
        <v>0</v>
      </c>
    </row>
    <row r="66" spans="1:59" ht="18.75" customHeight="1">
      <c r="A66" s="76"/>
      <c r="B66" s="77"/>
      <c r="C66" s="78"/>
      <c r="D66" s="79"/>
      <c r="E66" s="80"/>
      <c r="F66" s="785"/>
      <c r="G66" s="785"/>
      <c r="H66" s="785"/>
      <c r="I66" s="785"/>
      <c r="J66" s="785"/>
      <c r="K66" s="785"/>
      <c r="L66" s="785"/>
      <c r="M66" s="785"/>
      <c r="N66" s="785"/>
      <c r="O66" s="785"/>
      <c r="P66" s="785"/>
      <c r="Q66" s="785"/>
      <c r="R66" s="785"/>
      <c r="S66" s="785"/>
      <c r="T66" s="785"/>
      <c r="U66" s="785"/>
      <c r="V66" s="785"/>
      <c r="W66" s="785"/>
      <c r="X66" s="785"/>
      <c r="Y66" s="785"/>
      <c r="Z66" s="785"/>
      <c r="AA66" s="785"/>
      <c r="AB66" s="785"/>
      <c r="AC66" s="785"/>
      <c r="AD66" s="785"/>
      <c r="AE66" s="785"/>
      <c r="AF66" s="785"/>
      <c r="AG66" s="785"/>
      <c r="AH66" s="785"/>
      <c r="AI66" s="785"/>
      <c r="AJ66" s="82">
        <f t="shared" si="16"/>
        <v>0</v>
      </c>
      <c r="AK66" s="83"/>
      <c r="AL66" s="83"/>
      <c r="AM66" s="83"/>
      <c r="AN66" s="84">
        <f t="shared" si="17"/>
        <v>0</v>
      </c>
      <c r="AO66" s="83"/>
      <c r="AP66" s="83"/>
      <c r="AQ66" s="83"/>
      <c r="AR66" s="85">
        <f t="shared" si="18"/>
        <v>0</v>
      </c>
      <c r="AS66" s="85">
        <f t="shared" si="19"/>
        <v>0</v>
      </c>
      <c r="AT66" s="85">
        <f t="shared" si="20"/>
        <v>0</v>
      </c>
      <c r="AU66" s="83"/>
      <c r="AV66" s="83"/>
      <c r="AW66" s="571" t="str">
        <f t="shared" si="22"/>
        <v/>
      </c>
      <c r="AX66" s="572"/>
      <c r="AY66" s="572"/>
      <c r="AZ66" s="573"/>
      <c r="BA66" s="86" t="s">
        <v>958</v>
      </c>
      <c r="BB66" s="87" t="s">
        <v>959</v>
      </c>
      <c r="BC66" s="87" t="str">
        <f t="shared" si="23"/>
        <v>등급입력</v>
      </c>
      <c r="BD66" s="87" t="str">
        <f t="shared" si="24"/>
        <v>등급입력</v>
      </c>
      <c r="BE66" s="87" t="e">
        <f t="shared" si="25"/>
        <v>#N/A</v>
      </c>
      <c r="BF66" s="87">
        <f t="shared" si="26"/>
        <v>0</v>
      </c>
      <c r="BG66" s="88">
        <f t="shared" si="21"/>
        <v>0</v>
      </c>
    </row>
    <row r="67" spans="1:59" ht="18.75" customHeight="1">
      <c r="A67" s="76"/>
      <c r="B67" s="77"/>
      <c r="C67" s="78"/>
      <c r="D67" s="79"/>
      <c r="E67" s="80"/>
      <c r="F67" s="785"/>
      <c r="G67" s="785"/>
      <c r="H67" s="785"/>
      <c r="I67" s="785"/>
      <c r="J67" s="785"/>
      <c r="K67" s="785"/>
      <c r="L67" s="785"/>
      <c r="M67" s="785"/>
      <c r="N67" s="785"/>
      <c r="O67" s="785"/>
      <c r="P67" s="785"/>
      <c r="Q67" s="785"/>
      <c r="R67" s="785"/>
      <c r="S67" s="785"/>
      <c r="T67" s="785"/>
      <c r="U67" s="785"/>
      <c r="V67" s="785"/>
      <c r="W67" s="785"/>
      <c r="X67" s="785"/>
      <c r="Y67" s="785"/>
      <c r="Z67" s="785"/>
      <c r="AA67" s="785"/>
      <c r="AB67" s="785"/>
      <c r="AC67" s="785"/>
      <c r="AD67" s="785"/>
      <c r="AE67" s="785"/>
      <c r="AF67" s="785"/>
      <c r="AG67" s="785"/>
      <c r="AH67" s="785"/>
      <c r="AI67" s="785"/>
      <c r="AJ67" s="82">
        <f t="shared" si="16"/>
        <v>0</v>
      </c>
      <c r="AK67" s="83"/>
      <c r="AL67" s="83"/>
      <c r="AM67" s="83"/>
      <c r="AN67" s="84">
        <f t="shared" si="17"/>
        <v>0</v>
      </c>
      <c r="AO67" s="83"/>
      <c r="AP67" s="83"/>
      <c r="AQ67" s="83"/>
      <c r="AR67" s="85">
        <f t="shared" si="18"/>
        <v>0</v>
      </c>
      <c r="AS67" s="85">
        <f t="shared" si="19"/>
        <v>0</v>
      </c>
      <c r="AT67" s="85">
        <f t="shared" si="20"/>
        <v>0</v>
      </c>
      <c r="AU67" s="83"/>
      <c r="AV67" s="83"/>
      <c r="AW67" s="571" t="str">
        <f t="shared" si="22"/>
        <v/>
      </c>
      <c r="AX67" s="572"/>
      <c r="AY67" s="572"/>
      <c r="AZ67" s="573"/>
      <c r="BA67" s="86" t="s">
        <v>958</v>
      </c>
      <c r="BB67" s="87" t="s">
        <v>959</v>
      </c>
      <c r="BC67" s="87" t="str">
        <f t="shared" si="23"/>
        <v>등급입력</v>
      </c>
      <c r="BD67" s="87" t="str">
        <f t="shared" si="24"/>
        <v>등급입력</v>
      </c>
      <c r="BE67" s="87" t="e">
        <f t="shared" si="25"/>
        <v>#N/A</v>
      </c>
      <c r="BF67" s="87">
        <f t="shared" si="26"/>
        <v>0</v>
      </c>
      <c r="BG67" s="88">
        <f t="shared" si="21"/>
        <v>0</v>
      </c>
    </row>
    <row r="68" spans="1:59" ht="18.75" customHeight="1">
      <c r="A68" s="76"/>
      <c r="B68" s="77"/>
      <c r="C68" s="78"/>
      <c r="D68" s="79"/>
      <c r="E68" s="80"/>
      <c r="F68" s="785"/>
      <c r="G68" s="785"/>
      <c r="H68" s="785"/>
      <c r="I68" s="785"/>
      <c r="J68" s="785"/>
      <c r="K68" s="785"/>
      <c r="L68" s="785"/>
      <c r="M68" s="785"/>
      <c r="N68" s="785"/>
      <c r="O68" s="785"/>
      <c r="P68" s="785"/>
      <c r="Q68" s="785"/>
      <c r="R68" s="785"/>
      <c r="S68" s="785"/>
      <c r="T68" s="785"/>
      <c r="U68" s="785"/>
      <c r="V68" s="785"/>
      <c r="W68" s="785"/>
      <c r="X68" s="785"/>
      <c r="Y68" s="785"/>
      <c r="Z68" s="785"/>
      <c r="AA68" s="785"/>
      <c r="AB68" s="785"/>
      <c r="AC68" s="785"/>
      <c r="AD68" s="785"/>
      <c r="AE68" s="785"/>
      <c r="AF68" s="785"/>
      <c r="AG68" s="785"/>
      <c r="AH68" s="785"/>
      <c r="AI68" s="785"/>
      <c r="AJ68" s="82">
        <f t="shared" si="16"/>
        <v>0</v>
      </c>
      <c r="AK68" s="83"/>
      <c r="AL68" s="83"/>
      <c r="AM68" s="83"/>
      <c r="AN68" s="84">
        <f t="shared" si="17"/>
        <v>0</v>
      </c>
      <c r="AO68" s="83"/>
      <c r="AP68" s="83"/>
      <c r="AQ68" s="83"/>
      <c r="AR68" s="85">
        <f t="shared" si="18"/>
        <v>0</v>
      </c>
      <c r="AS68" s="85">
        <f t="shared" si="19"/>
        <v>0</v>
      </c>
      <c r="AT68" s="85">
        <f t="shared" si="20"/>
        <v>0</v>
      </c>
      <c r="AU68" s="83"/>
      <c r="AV68" s="83"/>
      <c r="AW68" s="571" t="str">
        <f t="shared" si="22"/>
        <v/>
      </c>
      <c r="AX68" s="572"/>
      <c r="AY68" s="572"/>
      <c r="AZ68" s="573"/>
      <c r="BA68" s="86" t="s">
        <v>958</v>
      </c>
      <c r="BB68" s="87" t="s">
        <v>959</v>
      </c>
      <c r="BC68" s="87" t="str">
        <f t="shared" si="23"/>
        <v>등급입력</v>
      </c>
      <c r="BD68" s="87" t="str">
        <f t="shared" si="24"/>
        <v>등급입력</v>
      </c>
      <c r="BE68" s="87" t="e">
        <f t="shared" si="25"/>
        <v>#N/A</v>
      </c>
      <c r="BF68" s="87">
        <f t="shared" si="26"/>
        <v>0</v>
      </c>
      <c r="BG68" s="88">
        <f t="shared" si="21"/>
        <v>0</v>
      </c>
    </row>
    <row r="69" spans="1:59" ht="18.75" customHeight="1">
      <c r="A69" s="76"/>
      <c r="B69" s="77"/>
      <c r="C69" s="78"/>
      <c r="D69" s="79"/>
      <c r="E69" s="80"/>
      <c r="F69" s="785"/>
      <c r="G69" s="785"/>
      <c r="H69" s="785"/>
      <c r="I69" s="785"/>
      <c r="J69" s="785"/>
      <c r="K69" s="785"/>
      <c r="L69" s="785"/>
      <c r="M69" s="785"/>
      <c r="N69" s="785"/>
      <c r="O69" s="785"/>
      <c r="P69" s="785"/>
      <c r="Q69" s="785"/>
      <c r="R69" s="785"/>
      <c r="S69" s="785"/>
      <c r="T69" s="785"/>
      <c r="U69" s="785"/>
      <c r="V69" s="785"/>
      <c r="W69" s="785"/>
      <c r="X69" s="785"/>
      <c r="Y69" s="785"/>
      <c r="Z69" s="785"/>
      <c r="AA69" s="785"/>
      <c r="AB69" s="785"/>
      <c r="AC69" s="785"/>
      <c r="AD69" s="785"/>
      <c r="AE69" s="785"/>
      <c r="AF69" s="785"/>
      <c r="AG69" s="785"/>
      <c r="AH69" s="785"/>
      <c r="AI69" s="785"/>
      <c r="AJ69" s="82">
        <f t="shared" si="16"/>
        <v>0</v>
      </c>
      <c r="AK69" s="83"/>
      <c r="AL69" s="83"/>
      <c r="AM69" s="83"/>
      <c r="AN69" s="84">
        <f t="shared" si="17"/>
        <v>0</v>
      </c>
      <c r="AO69" s="83"/>
      <c r="AP69" s="83"/>
      <c r="AQ69" s="83"/>
      <c r="AR69" s="85">
        <f t="shared" si="18"/>
        <v>0</v>
      </c>
      <c r="AS69" s="85">
        <f t="shared" si="19"/>
        <v>0</v>
      </c>
      <c r="AT69" s="85">
        <f t="shared" si="20"/>
        <v>0</v>
      </c>
      <c r="AU69" s="83"/>
      <c r="AV69" s="83"/>
      <c r="AW69" s="571" t="str">
        <f t="shared" si="22"/>
        <v/>
      </c>
      <c r="AX69" s="572"/>
      <c r="AY69" s="572"/>
      <c r="AZ69" s="573"/>
      <c r="BA69" s="86" t="s">
        <v>958</v>
      </c>
      <c r="BB69" s="87" t="s">
        <v>959</v>
      </c>
      <c r="BC69" s="87" t="str">
        <f t="shared" si="23"/>
        <v>등급입력</v>
      </c>
      <c r="BD69" s="87" t="str">
        <f t="shared" si="24"/>
        <v>등급입력</v>
      </c>
      <c r="BE69" s="87" t="e">
        <f t="shared" si="25"/>
        <v>#N/A</v>
      </c>
      <c r="BF69" s="87">
        <f t="shared" si="26"/>
        <v>0</v>
      </c>
      <c r="BG69" s="88">
        <f t="shared" si="21"/>
        <v>0</v>
      </c>
    </row>
    <row r="70" spans="1:59" ht="18.75" customHeight="1">
      <c r="A70" s="76"/>
      <c r="B70" s="77"/>
      <c r="C70" s="78"/>
      <c r="D70" s="79"/>
      <c r="E70" s="80"/>
      <c r="F70" s="785"/>
      <c r="G70" s="785"/>
      <c r="H70" s="785"/>
      <c r="I70" s="785"/>
      <c r="J70" s="785"/>
      <c r="K70" s="785"/>
      <c r="L70" s="785"/>
      <c r="M70" s="785"/>
      <c r="N70" s="785"/>
      <c r="O70" s="785"/>
      <c r="P70" s="785"/>
      <c r="Q70" s="785"/>
      <c r="R70" s="785"/>
      <c r="S70" s="785"/>
      <c r="T70" s="785"/>
      <c r="U70" s="785"/>
      <c r="V70" s="785"/>
      <c r="W70" s="785"/>
      <c r="X70" s="785"/>
      <c r="Y70" s="785"/>
      <c r="Z70" s="785"/>
      <c r="AA70" s="785"/>
      <c r="AB70" s="785"/>
      <c r="AC70" s="785"/>
      <c r="AD70" s="785"/>
      <c r="AE70" s="785"/>
      <c r="AF70" s="785"/>
      <c r="AG70" s="785"/>
      <c r="AH70" s="785"/>
      <c r="AI70" s="785"/>
      <c r="AJ70" s="82">
        <f t="shared" si="16"/>
        <v>0</v>
      </c>
      <c r="AK70" s="83"/>
      <c r="AL70" s="83"/>
      <c r="AM70" s="83"/>
      <c r="AN70" s="84">
        <f t="shared" si="17"/>
        <v>0</v>
      </c>
      <c r="AO70" s="83"/>
      <c r="AP70" s="83"/>
      <c r="AQ70" s="83"/>
      <c r="AR70" s="85">
        <f t="shared" si="18"/>
        <v>0</v>
      </c>
      <c r="AS70" s="85">
        <f t="shared" si="19"/>
        <v>0</v>
      </c>
      <c r="AT70" s="85">
        <f t="shared" si="20"/>
        <v>0</v>
      </c>
      <c r="AU70" s="83"/>
      <c r="AV70" s="83"/>
      <c r="AW70" s="571" t="str">
        <f t="shared" si="22"/>
        <v/>
      </c>
      <c r="AX70" s="572"/>
      <c r="AY70" s="572"/>
      <c r="AZ70" s="573"/>
      <c r="BA70" s="86" t="s">
        <v>958</v>
      </c>
      <c r="BB70" s="87" t="s">
        <v>959</v>
      </c>
      <c r="BC70" s="87" t="str">
        <f t="shared" si="23"/>
        <v>등급입력</v>
      </c>
      <c r="BD70" s="87" t="str">
        <f t="shared" si="24"/>
        <v>등급입력</v>
      </c>
      <c r="BE70" s="87" t="e">
        <f t="shared" si="25"/>
        <v>#N/A</v>
      </c>
      <c r="BF70" s="87">
        <f t="shared" si="26"/>
        <v>0</v>
      </c>
      <c r="BG70" s="88">
        <f t="shared" si="21"/>
        <v>0</v>
      </c>
    </row>
    <row r="71" spans="1:59" ht="18.75" customHeight="1">
      <c r="A71" s="76"/>
      <c r="B71" s="77"/>
      <c r="C71" s="78"/>
      <c r="D71" s="79"/>
      <c r="E71" s="80"/>
      <c r="F71" s="785"/>
      <c r="G71" s="785"/>
      <c r="H71" s="785"/>
      <c r="I71" s="785"/>
      <c r="J71" s="785"/>
      <c r="K71" s="785"/>
      <c r="L71" s="785"/>
      <c r="M71" s="785"/>
      <c r="N71" s="785"/>
      <c r="O71" s="785"/>
      <c r="P71" s="785"/>
      <c r="Q71" s="785"/>
      <c r="R71" s="785"/>
      <c r="S71" s="785"/>
      <c r="T71" s="785"/>
      <c r="U71" s="785"/>
      <c r="V71" s="785"/>
      <c r="W71" s="785"/>
      <c r="X71" s="785"/>
      <c r="Y71" s="785"/>
      <c r="Z71" s="785"/>
      <c r="AA71" s="785"/>
      <c r="AB71" s="785"/>
      <c r="AC71" s="785"/>
      <c r="AD71" s="785"/>
      <c r="AE71" s="785"/>
      <c r="AF71" s="785"/>
      <c r="AG71" s="785"/>
      <c r="AH71" s="785"/>
      <c r="AI71" s="785"/>
      <c r="AJ71" s="82">
        <f t="shared" si="16"/>
        <v>0</v>
      </c>
      <c r="AK71" s="83"/>
      <c r="AL71" s="83"/>
      <c r="AM71" s="83"/>
      <c r="AN71" s="84">
        <f t="shared" si="17"/>
        <v>0</v>
      </c>
      <c r="AO71" s="83"/>
      <c r="AP71" s="83"/>
      <c r="AQ71" s="83"/>
      <c r="AR71" s="85">
        <f t="shared" si="18"/>
        <v>0</v>
      </c>
      <c r="AS71" s="85">
        <f t="shared" si="19"/>
        <v>0</v>
      </c>
      <c r="AT71" s="85">
        <f t="shared" si="20"/>
        <v>0</v>
      </c>
      <c r="AU71" s="83"/>
      <c r="AV71" s="83"/>
      <c r="AW71" s="571" t="str">
        <f t="shared" si="22"/>
        <v/>
      </c>
      <c r="AX71" s="572"/>
      <c r="AY71" s="572"/>
      <c r="AZ71" s="573"/>
      <c r="BA71" s="86" t="s">
        <v>958</v>
      </c>
      <c r="BB71" s="87" t="s">
        <v>959</v>
      </c>
      <c r="BC71" s="87" t="str">
        <f t="shared" si="23"/>
        <v>등급입력</v>
      </c>
      <c r="BD71" s="87" t="str">
        <f t="shared" si="24"/>
        <v>등급입력</v>
      </c>
      <c r="BE71" s="87" t="e">
        <f t="shared" si="25"/>
        <v>#N/A</v>
      </c>
      <c r="BF71" s="87">
        <f t="shared" si="26"/>
        <v>0</v>
      </c>
      <c r="BG71" s="88">
        <f t="shared" si="21"/>
        <v>0</v>
      </c>
    </row>
    <row r="72" spans="1:59" ht="18.75" customHeight="1">
      <c r="A72" s="76"/>
      <c r="B72" s="77"/>
      <c r="C72" s="78"/>
      <c r="D72" s="79"/>
      <c r="E72" s="80"/>
      <c r="F72" s="785"/>
      <c r="G72" s="785"/>
      <c r="H72" s="785"/>
      <c r="I72" s="785"/>
      <c r="J72" s="785"/>
      <c r="K72" s="785"/>
      <c r="L72" s="785"/>
      <c r="M72" s="785"/>
      <c r="N72" s="785"/>
      <c r="O72" s="785"/>
      <c r="P72" s="785"/>
      <c r="Q72" s="785"/>
      <c r="R72" s="785"/>
      <c r="S72" s="785"/>
      <c r="T72" s="785"/>
      <c r="U72" s="785"/>
      <c r="V72" s="785"/>
      <c r="W72" s="785"/>
      <c r="X72" s="785"/>
      <c r="Y72" s="785"/>
      <c r="Z72" s="785"/>
      <c r="AA72" s="785"/>
      <c r="AB72" s="785"/>
      <c r="AC72" s="785"/>
      <c r="AD72" s="785"/>
      <c r="AE72" s="785"/>
      <c r="AF72" s="785"/>
      <c r="AG72" s="785"/>
      <c r="AH72" s="785"/>
      <c r="AI72" s="785"/>
      <c r="AJ72" s="82">
        <f t="shared" si="16"/>
        <v>0</v>
      </c>
      <c r="AK72" s="83"/>
      <c r="AL72" s="83"/>
      <c r="AM72" s="83"/>
      <c r="AN72" s="84">
        <f t="shared" si="17"/>
        <v>0</v>
      </c>
      <c r="AO72" s="83"/>
      <c r="AP72" s="83"/>
      <c r="AQ72" s="83"/>
      <c r="AR72" s="85">
        <f t="shared" si="18"/>
        <v>0</v>
      </c>
      <c r="AS72" s="85">
        <f t="shared" si="19"/>
        <v>0</v>
      </c>
      <c r="AT72" s="85">
        <f t="shared" si="20"/>
        <v>0</v>
      </c>
      <c r="AU72" s="83"/>
      <c r="AV72" s="83"/>
      <c r="AW72" s="571" t="str">
        <f t="shared" si="22"/>
        <v/>
      </c>
      <c r="AX72" s="572"/>
      <c r="AY72" s="572"/>
      <c r="AZ72" s="573"/>
      <c r="BA72" s="86" t="s">
        <v>958</v>
      </c>
      <c r="BB72" s="87" t="s">
        <v>959</v>
      </c>
      <c r="BC72" s="87" t="str">
        <f t="shared" si="23"/>
        <v>등급입력</v>
      </c>
      <c r="BD72" s="87" t="str">
        <f t="shared" si="24"/>
        <v>등급입력</v>
      </c>
      <c r="BE72" s="87" t="e">
        <f t="shared" si="25"/>
        <v>#N/A</v>
      </c>
      <c r="BF72" s="87">
        <f t="shared" si="26"/>
        <v>0</v>
      </c>
      <c r="BG72" s="88">
        <f t="shared" si="21"/>
        <v>0</v>
      </c>
    </row>
    <row r="73" spans="1:59" ht="18.75" customHeight="1">
      <c r="A73" s="76"/>
      <c r="B73" s="77"/>
      <c r="C73" s="78"/>
      <c r="D73" s="79"/>
      <c r="E73" s="80"/>
      <c r="F73" s="785"/>
      <c r="G73" s="785"/>
      <c r="H73" s="785"/>
      <c r="I73" s="785"/>
      <c r="J73" s="785"/>
      <c r="K73" s="785"/>
      <c r="L73" s="785"/>
      <c r="M73" s="785"/>
      <c r="N73" s="785"/>
      <c r="O73" s="785"/>
      <c r="P73" s="785"/>
      <c r="Q73" s="785"/>
      <c r="R73" s="785"/>
      <c r="S73" s="785"/>
      <c r="T73" s="785"/>
      <c r="U73" s="785"/>
      <c r="V73" s="785"/>
      <c r="W73" s="785"/>
      <c r="X73" s="785"/>
      <c r="Y73" s="785"/>
      <c r="Z73" s="785"/>
      <c r="AA73" s="785"/>
      <c r="AB73" s="785"/>
      <c r="AC73" s="785"/>
      <c r="AD73" s="785"/>
      <c r="AE73" s="785"/>
      <c r="AF73" s="785"/>
      <c r="AG73" s="785"/>
      <c r="AH73" s="785"/>
      <c r="AI73" s="785"/>
      <c r="AJ73" s="82">
        <f t="shared" si="16"/>
        <v>0</v>
      </c>
      <c r="AK73" s="83"/>
      <c r="AL73" s="83"/>
      <c r="AM73" s="83"/>
      <c r="AN73" s="84">
        <f t="shared" si="17"/>
        <v>0</v>
      </c>
      <c r="AO73" s="83"/>
      <c r="AP73" s="83"/>
      <c r="AQ73" s="83"/>
      <c r="AR73" s="85">
        <f t="shared" si="18"/>
        <v>0</v>
      </c>
      <c r="AS73" s="85">
        <f t="shared" si="19"/>
        <v>0</v>
      </c>
      <c r="AT73" s="85">
        <f t="shared" si="20"/>
        <v>0</v>
      </c>
      <c r="AU73" s="83"/>
      <c r="AV73" s="83"/>
      <c r="AW73" s="571" t="str">
        <f t="shared" si="22"/>
        <v/>
      </c>
      <c r="AX73" s="572"/>
      <c r="AY73" s="572"/>
      <c r="AZ73" s="573"/>
      <c r="BA73" s="86" t="s">
        <v>958</v>
      </c>
      <c r="BB73" s="87" t="s">
        <v>959</v>
      </c>
      <c r="BC73" s="87" t="str">
        <f t="shared" si="23"/>
        <v>등급입력</v>
      </c>
      <c r="BD73" s="87" t="str">
        <f t="shared" si="24"/>
        <v>등급입력</v>
      </c>
      <c r="BE73" s="87" t="e">
        <f t="shared" si="25"/>
        <v>#N/A</v>
      </c>
      <c r="BF73" s="87">
        <f t="shared" si="26"/>
        <v>0</v>
      </c>
      <c r="BG73" s="88">
        <f t="shared" si="21"/>
        <v>0</v>
      </c>
    </row>
    <row r="74" spans="1:59" ht="18.75" customHeight="1">
      <c r="A74" s="76"/>
      <c r="B74" s="77"/>
      <c r="C74" s="78"/>
      <c r="D74" s="79"/>
      <c r="E74" s="80"/>
      <c r="F74" s="785"/>
      <c r="G74" s="785"/>
      <c r="H74" s="785"/>
      <c r="I74" s="785"/>
      <c r="J74" s="785"/>
      <c r="K74" s="785"/>
      <c r="L74" s="785"/>
      <c r="M74" s="785"/>
      <c r="N74" s="785"/>
      <c r="O74" s="785"/>
      <c r="P74" s="785"/>
      <c r="Q74" s="785"/>
      <c r="R74" s="785"/>
      <c r="S74" s="785"/>
      <c r="T74" s="785"/>
      <c r="U74" s="785"/>
      <c r="V74" s="785"/>
      <c r="W74" s="785"/>
      <c r="X74" s="785"/>
      <c r="Y74" s="785"/>
      <c r="Z74" s="785"/>
      <c r="AA74" s="785"/>
      <c r="AB74" s="785"/>
      <c r="AC74" s="785"/>
      <c r="AD74" s="785"/>
      <c r="AE74" s="785"/>
      <c r="AF74" s="785"/>
      <c r="AG74" s="785"/>
      <c r="AH74" s="785"/>
      <c r="AI74" s="785"/>
      <c r="AJ74" s="82">
        <f t="shared" si="16"/>
        <v>0</v>
      </c>
      <c r="AK74" s="83"/>
      <c r="AL74" s="83"/>
      <c r="AM74" s="83"/>
      <c r="AN74" s="84">
        <f t="shared" si="17"/>
        <v>0</v>
      </c>
      <c r="AO74" s="83"/>
      <c r="AP74" s="83"/>
      <c r="AQ74" s="83"/>
      <c r="AR74" s="85">
        <f t="shared" si="18"/>
        <v>0</v>
      </c>
      <c r="AS74" s="85">
        <f t="shared" si="19"/>
        <v>0</v>
      </c>
      <c r="AT74" s="85">
        <f t="shared" si="20"/>
        <v>0</v>
      </c>
      <c r="AU74" s="83"/>
      <c r="AV74" s="83"/>
      <c r="AW74" s="571" t="str">
        <f t="shared" si="22"/>
        <v/>
      </c>
      <c r="AX74" s="572"/>
      <c r="AY74" s="572"/>
      <c r="AZ74" s="573"/>
      <c r="BA74" s="86" t="s">
        <v>958</v>
      </c>
      <c r="BB74" s="87" t="s">
        <v>959</v>
      </c>
      <c r="BC74" s="87" t="str">
        <f t="shared" si="23"/>
        <v>등급입력</v>
      </c>
      <c r="BD74" s="87" t="str">
        <f t="shared" si="24"/>
        <v>등급입력</v>
      </c>
      <c r="BE74" s="87" t="e">
        <f t="shared" si="25"/>
        <v>#N/A</v>
      </c>
      <c r="BF74" s="87">
        <f t="shared" si="26"/>
        <v>0</v>
      </c>
      <c r="BG74" s="88">
        <f t="shared" si="21"/>
        <v>0</v>
      </c>
    </row>
    <row r="75" spans="1:59" ht="18.75" customHeight="1">
      <c r="A75" s="76"/>
      <c r="B75" s="77"/>
      <c r="C75" s="78"/>
      <c r="D75" s="79"/>
      <c r="E75" s="80"/>
      <c r="F75" s="785"/>
      <c r="G75" s="785"/>
      <c r="H75" s="785"/>
      <c r="I75" s="785"/>
      <c r="J75" s="785"/>
      <c r="K75" s="785"/>
      <c r="L75" s="785"/>
      <c r="M75" s="785"/>
      <c r="N75" s="785"/>
      <c r="O75" s="785"/>
      <c r="P75" s="785"/>
      <c r="Q75" s="785"/>
      <c r="R75" s="785"/>
      <c r="S75" s="785"/>
      <c r="T75" s="785"/>
      <c r="U75" s="785"/>
      <c r="V75" s="785"/>
      <c r="W75" s="785"/>
      <c r="X75" s="785"/>
      <c r="Y75" s="785"/>
      <c r="Z75" s="785"/>
      <c r="AA75" s="785"/>
      <c r="AB75" s="785"/>
      <c r="AC75" s="785"/>
      <c r="AD75" s="785"/>
      <c r="AE75" s="785"/>
      <c r="AF75" s="785"/>
      <c r="AG75" s="785"/>
      <c r="AH75" s="785"/>
      <c r="AI75" s="785"/>
      <c r="AJ75" s="82">
        <f t="shared" si="16"/>
        <v>0</v>
      </c>
      <c r="AK75" s="83"/>
      <c r="AL75" s="83"/>
      <c r="AM75" s="83"/>
      <c r="AN75" s="84">
        <f t="shared" si="17"/>
        <v>0</v>
      </c>
      <c r="AO75" s="83"/>
      <c r="AP75" s="83"/>
      <c r="AQ75" s="83"/>
      <c r="AR75" s="85">
        <f t="shared" si="18"/>
        <v>0</v>
      </c>
      <c r="AS75" s="85">
        <f t="shared" si="19"/>
        <v>0</v>
      </c>
      <c r="AT75" s="85">
        <f t="shared" si="20"/>
        <v>0</v>
      </c>
      <c r="AU75" s="83"/>
      <c r="AV75" s="83"/>
      <c r="AW75" s="571" t="str">
        <f t="shared" si="22"/>
        <v/>
      </c>
      <c r="AX75" s="572"/>
      <c r="AY75" s="572"/>
      <c r="AZ75" s="573"/>
      <c r="BA75" s="86" t="s">
        <v>958</v>
      </c>
      <c r="BB75" s="87" t="s">
        <v>959</v>
      </c>
      <c r="BC75" s="87" t="str">
        <f t="shared" si="23"/>
        <v>등급입력</v>
      </c>
      <c r="BD75" s="87" t="str">
        <f t="shared" si="24"/>
        <v>등급입력</v>
      </c>
      <c r="BE75" s="87" t="e">
        <f t="shared" si="25"/>
        <v>#N/A</v>
      </c>
      <c r="BF75" s="87">
        <f t="shared" si="26"/>
        <v>0</v>
      </c>
      <c r="BG75" s="88">
        <f t="shared" si="21"/>
        <v>0</v>
      </c>
    </row>
    <row r="76" spans="1:59" ht="18.75" customHeight="1">
      <c r="A76" s="76"/>
      <c r="B76" s="77"/>
      <c r="C76" s="78"/>
      <c r="D76" s="79"/>
      <c r="E76" s="80"/>
      <c r="F76" s="785"/>
      <c r="G76" s="785"/>
      <c r="H76" s="785"/>
      <c r="I76" s="785"/>
      <c r="J76" s="785"/>
      <c r="K76" s="785"/>
      <c r="L76" s="785"/>
      <c r="M76" s="785"/>
      <c r="N76" s="785"/>
      <c r="O76" s="785"/>
      <c r="P76" s="785"/>
      <c r="Q76" s="785"/>
      <c r="R76" s="785"/>
      <c r="S76" s="785"/>
      <c r="T76" s="785"/>
      <c r="U76" s="785"/>
      <c r="V76" s="785"/>
      <c r="W76" s="785"/>
      <c r="X76" s="785"/>
      <c r="Y76" s="785"/>
      <c r="Z76" s="785"/>
      <c r="AA76" s="785"/>
      <c r="AB76" s="785"/>
      <c r="AC76" s="785"/>
      <c r="AD76" s="785"/>
      <c r="AE76" s="785"/>
      <c r="AF76" s="785"/>
      <c r="AG76" s="785"/>
      <c r="AH76" s="785"/>
      <c r="AI76" s="785"/>
      <c r="AJ76" s="82">
        <f t="shared" si="16"/>
        <v>0</v>
      </c>
      <c r="AK76" s="83"/>
      <c r="AL76" s="83"/>
      <c r="AM76" s="83"/>
      <c r="AN76" s="84">
        <f t="shared" si="17"/>
        <v>0</v>
      </c>
      <c r="AO76" s="83"/>
      <c r="AP76" s="83"/>
      <c r="AQ76" s="83"/>
      <c r="AR76" s="85">
        <f t="shared" si="18"/>
        <v>0</v>
      </c>
      <c r="AS76" s="85">
        <f t="shared" si="19"/>
        <v>0</v>
      </c>
      <c r="AT76" s="85">
        <f t="shared" si="20"/>
        <v>0</v>
      </c>
      <c r="AU76" s="83"/>
      <c r="AV76" s="83"/>
      <c r="AW76" s="571" t="str">
        <f t="shared" si="22"/>
        <v/>
      </c>
      <c r="AX76" s="572"/>
      <c r="AY76" s="572"/>
      <c r="AZ76" s="573"/>
      <c r="BA76" s="86" t="s">
        <v>958</v>
      </c>
      <c r="BB76" s="87" t="s">
        <v>959</v>
      </c>
      <c r="BC76" s="87" t="str">
        <f t="shared" si="23"/>
        <v>등급입력</v>
      </c>
      <c r="BD76" s="87" t="str">
        <f t="shared" si="24"/>
        <v>등급입력</v>
      </c>
      <c r="BE76" s="87" t="e">
        <f t="shared" si="25"/>
        <v>#N/A</v>
      </c>
      <c r="BF76" s="87">
        <f t="shared" si="26"/>
        <v>0</v>
      </c>
      <c r="BG76" s="88">
        <f t="shared" si="21"/>
        <v>0</v>
      </c>
    </row>
    <row r="77" spans="1:59" ht="18.75" customHeight="1">
      <c r="A77" s="76"/>
      <c r="B77" s="77"/>
      <c r="C77" s="78"/>
      <c r="D77" s="79"/>
      <c r="E77" s="80"/>
      <c r="F77" s="785"/>
      <c r="G77" s="785"/>
      <c r="H77" s="785"/>
      <c r="I77" s="785"/>
      <c r="J77" s="785"/>
      <c r="K77" s="785"/>
      <c r="L77" s="785"/>
      <c r="M77" s="785"/>
      <c r="N77" s="785"/>
      <c r="O77" s="785"/>
      <c r="P77" s="785"/>
      <c r="Q77" s="785"/>
      <c r="R77" s="785"/>
      <c r="S77" s="785"/>
      <c r="T77" s="785"/>
      <c r="U77" s="785"/>
      <c r="V77" s="785"/>
      <c r="W77" s="785"/>
      <c r="X77" s="785"/>
      <c r="Y77" s="785"/>
      <c r="Z77" s="785"/>
      <c r="AA77" s="785"/>
      <c r="AB77" s="785"/>
      <c r="AC77" s="785"/>
      <c r="AD77" s="785"/>
      <c r="AE77" s="785"/>
      <c r="AF77" s="785"/>
      <c r="AG77" s="785"/>
      <c r="AH77" s="785"/>
      <c r="AI77" s="785"/>
      <c r="AJ77" s="82">
        <f t="shared" si="16"/>
        <v>0</v>
      </c>
      <c r="AK77" s="83"/>
      <c r="AL77" s="83"/>
      <c r="AM77" s="83"/>
      <c r="AN77" s="84">
        <f t="shared" si="17"/>
        <v>0</v>
      </c>
      <c r="AO77" s="83"/>
      <c r="AP77" s="83"/>
      <c r="AQ77" s="83"/>
      <c r="AR77" s="85">
        <f t="shared" si="18"/>
        <v>0</v>
      </c>
      <c r="AS77" s="85">
        <f t="shared" si="19"/>
        <v>0</v>
      </c>
      <c r="AT77" s="85">
        <f t="shared" si="20"/>
        <v>0</v>
      </c>
      <c r="AU77" s="83"/>
      <c r="AV77" s="83"/>
      <c r="AW77" s="571" t="str">
        <f t="shared" si="22"/>
        <v/>
      </c>
      <c r="AX77" s="572"/>
      <c r="AY77" s="572"/>
      <c r="AZ77" s="573"/>
      <c r="BA77" s="86" t="s">
        <v>958</v>
      </c>
      <c r="BB77" s="87" t="s">
        <v>959</v>
      </c>
      <c r="BC77" s="87" t="str">
        <f t="shared" si="23"/>
        <v>등급입력</v>
      </c>
      <c r="BD77" s="87" t="str">
        <f t="shared" si="24"/>
        <v>등급입력</v>
      </c>
      <c r="BE77" s="87" t="e">
        <f t="shared" si="25"/>
        <v>#N/A</v>
      </c>
      <c r="BF77" s="87">
        <f t="shared" si="26"/>
        <v>0</v>
      </c>
      <c r="BG77" s="88">
        <f t="shared" si="21"/>
        <v>0</v>
      </c>
    </row>
    <row r="78" spans="1:59" ht="18.75" customHeight="1">
      <c r="A78" s="76"/>
      <c r="B78" s="77"/>
      <c r="C78" s="78"/>
      <c r="D78" s="79"/>
      <c r="E78" s="80"/>
      <c r="F78" s="785"/>
      <c r="G78" s="785"/>
      <c r="H78" s="785"/>
      <c r="I78" s="785"/>
      <c r="J78" s="785"/>
      <c r="K78" s="785"/>
      <c r="L78" s="785"/>
      <c r="M78" s="785"/>
      <c r="N78" s="785"/>
      <c r="O78" s="785"/>
      <c r="P78" s="785"/>
      <c r="Q78" s="785"/>
      <c r="R78" s="785"/>
      <c r="S78" s="785"/>
      <c r="T78" s="785"/>
      <c r="U78" s="785"/>
      <c r="V78" s="785"/>
      <c r="W78" s="785"/>
      <c r="X78" s="785"/>
      <c r="Y78" s="785"/>
      <c r="Z78" s="785"/>
      <c r="AA78" s="785"/>
      <c r="AB78" s="785"/>
      <c r="AC78" s="785"/>
      <c r="AD78" s="785"/>
      <c r="AE78" s="785"/>
      <c r="AF78" s="785"/>
      <c r="AG78" s="785"/>
      <c r="AH78" s="785"/>
      <c r="AI78" s="785"/>
      <c r="AJ78" s="82">
        <f t="shared" si="16"/>
        <v>0</v>
      </c>
      <c r="AK78" s="83"/>
      <c r="AL78" s="83"/>
      <c r="AM78" s="83"/>
      <c r="AN78" s="84">
        <f t="shared" si="17"/>
        <v>0</v>
      </c>
      <c r="AO78" s="83"/>
      <c r="AP78" s="83"/>
      <c r="AQ78" s="83"/>
      <c r="AR78" s="85">
        <f t="shared" si="18"/>
        <v>0</v>
      </c>
      <c r="AS78" s="85">
        <f t="shared" si="19"/>
        <v>0</v>
      </c>
      <c r="AT78" s="85">
        <f t="shared" si="20"/>
        <v>0</v>
      </c>
      <c r="AU78" s="83"/>
      <c r="AV78" s="83"/>
      <c r="AW78" s="571" t="str">
        <f t="shared" si="22"/>
        <v/>
      </c>
      <c r="AX78" s="572"/>
      <c r="AY78" s="572"/>
      <c r="AZ78" s="573"/>
      <c r="BA78" s="86" t="s">
        <v>958</v>
      </c>
      <c r="BB78" s="87" t="s">
        <v>959</v>
      </c>
      <c r="BC78" s="87" t="str">
        <f t="shared" si="23"/>
        <v>등급입력</v>
      </c>
      <c r="BD78" s="87" t="str">
        <f t="shared" si="24"/>
        <v>등급입력</v>
      </c>
      <c r="BE78" s="87" t="e">
        <f t="shared" si="25"/>
        <v>#N/A</v>
      </c>
      <c r="BF78" s="87">
        <f t="shared" si="26"/>
        <v>0</v>
      </c>
      <c r="BG78" s="88">
        <f t="shared" si="21"/>
        <v>0</v>
      </c>
    </row>
    <row r="79" spans="1:59" ht="18.75" customHeight="1">
      <c r="A79" s="76"/>
      <c r="B79" s="77"/>
      <c r="C79" s="78"/>
      <c r="D79" s="79"/>
      <c r="E79" s="80"/>
      <c r="F79" s="785"/>
      <c r="G79" s="785"/>
      <c r="H79" s="785"/>
      <c r="I79" s="785"/>
      <c r="J79" s="785"/>
      <c r="K79" s="785"/>
      <c r="L79" s="785"/>
      <c r="M79" s="785"/>
      <c r="N79" s="785"/>
      <c r="O79" s="785"/>
      <c r="P79" s="785"/>
      <c r="Q79" s="785"/>
      <c r="R79" s="785"/>
      <c r="S79" s="785"/>
      <c r="T79" s="785"/>
      <c r="U79" s="785"/>
      <c r="V79" s="785"/>
      <c r="W79" s="785"/>
      <c r="X79" s="785"/>
      <c r="Y79" s="785"/>
      <c r="Z79" s="785"/>
      <c r="AA79" s="785"/>
      <c r="AB79" s="785"/>
      <c r="AC79" s="785"/>
      <c r="AD79" s="785"/>
      <c r="AE79" s="785"/>
      <c r="AF79" s="785"/>
      <c r="AG79" s="785"/>
      <c r="AH79" s="785"/>
      <c r="AI79" s="785"/>
      <c r="AJ79" s="82">
        <f t="shared" si="16"/>
        <v>0</v>
      </c>
      <c r="AK79" s="83"/>
      <c r="AL79" s="83"/>
      <c r="AM79" s="83"/>
      <c r="AN79" s="84">
        <f t="shared" si="17"/>
        <v>0</v>
      </c>
      <c r="AO79" s="83"/>
      <c r="AP79" s="83"/>
      <c r="AQ79" s="83"/>
      <c r="AR79" s="85">
        <f t="shared" si="18"/>
        <v>0</v>
      </c>
      <c r="AS79" s="85">
        <f t="shared" si="19"/>
        <v>0</v>
      </c>
      <c r="AT79" s="85">
        <f t="shared" si="20"/>
        <v>0</v>
      </c>
      <c r="AU79" s="83"/>
      <c r="AV79" s="83"/>
      <c r="AW79" s="571" t="str">
        <f t="shared" si="22"/>
        <v/>
      </c>
      <c r="AX79" s="572"/>
      <c r="AY79" s="572"/>
      <c r="AZ79" s="573"/>
      <c r="BA79" s="86" t="s">
        <v>958</v>
      </c>
      <c r="BB79" s="87" t="s">
        <v>959</v>
      </c>
      <c r="BC79" s="87" t="str">
        <f t="shared" si="23"/>
        <v>등급입력</v>
      </c>
      <c r="BD79" s="87" t="str">
        <f t="shared" si="24"/>
        <v>등급입력</v>
      </c>
      <c r="BE79" s="87" t="e">
        <f t="shared" si="25"/>
        <v>#N/A</v>
      </c>
      <c r="BF79" s="87">
        <f t="shared" si="26"/>
        <v>0</v>
      </c>
      <c r="BG79" s="88">
        <f t="shared" si="21"/>
        <v>0</v>
      </c>
    </row>
    <row r="80" spans="1:59" ht="18.75" customHeight="1">
      <c r="A80" s="76"/>
      <c r="B80" s="77"/>
      <c r="C80" s="78"/>
      <c r="D80" s="79"/>
      <c r="E80" s="80"/>
      <c r="F80" s="785"/>
      <c r="G80" s="785"/>
      <c r="H80" s="785"/>
      <c r="I80" s="785"/>
      <c r="J80" s="785"/>
      <c r="K80" s="785"/>
      <c r="L80" s="785"/>
      <c r="M80" s="785"/>
      <c r="N80" s="785"/>
      <c r="O80" s="785"/>
      <c r="P80" s="785"/>
      <c r="Q80" s="785"/>
      <c r="R80" s="785"/>
      <c r="S80" s="785"/>
      <c r="T80" s="785"/>
      <c r="U80" s="785"/>
      <c r="V80" s="785"/>
      <c r="W80" s="785"/>
      <c r="X80" s="785"/>
      <c r="Y80" s="785"/>
      <c r="Z80" s="785"/>
      <c r="AA80" s="785"/>
      <c r="AB80" s="785"/>
      <c r="AC80" s="785"/>
      <c r="AD80" s="785"/>
      <c r="AE80" s="785"/>
      <c r="AF80" s="785"/>
      <c r="AG80" s="785"/>
      <c r="AH80" s="785"/>
      <c r="AI80" s="785"/>
      <c r="AJ80" s="82">
        <f t="shared" si="16"/>
        <v>0</v>
      </c>
      <c r="AK80" s="83"/>
      <c r="AL80" s="83"/>
      <c r="AM80" s="83"/>
      <c r="AN80" s="84">
        <f t="shared" si="17"/>
        <v>0</v>
      </c>
      <c r="AO80" s="83"/>
      <c r="AP80" s="83"/>
      <c r="AQ80" s="83"/>
      <c r="AR80" s="85">
        <f t="shared" si="18"/>
        <v>0</v>
      </c>
      <c r="AS80" s="85">
        <f t="shared" si="19"/>
        <v>0</v>
      </c>
      <c r="AT80" s="85">
        <f t="shared" si="20"/>
        <v>0</v>
      </c>
      <c r="AU80" s="83"/>
      <c r="AV80" s="83"/>
      <c r="AW80" s="571" t="str">
        <f t="shared" si="22"/>
        <v/>
      </c>
      <c r="AX80" s="572"/>
      <c r="AY80" s="572"/>
      <c r="AZ80" s="573"/>
      <c r="BA80" s="86" t="s">
        <v>958</v>
      </c>
      <c r="BB80" s="87" t="s">
        <v>959</v>
      </c>
      <c r="BC80" s="87" t="str">
        <f t="shared" si="23"/>
        <v>등급입력</v>
      </c>
      <c r="BD80" s="87" t="str">
        <f t="shared" si="24"/>
        <v>등급입력</v>
      </c>
      <c r="BE80" s="87" t="e">
        <f t="shared" si="25"/>
        <v>#N/A</v>
      </c>
      <c r="BF80" s="87">
        <f t="shared" si="26"/>
        <v>0</v>
      </c>
      <c r="BG80" s="88">
        <f t="shared" si="21"/>
        <v>0</v>
      </c>
    </row>
    <row r="81" spans="1:59" ht="18.75" customHeight="1">
      <c r="A81" s="76"/>
      <c r="B81" s="77"/>
      <c r="C81" s="78"/>
      <c r="D81" s="79"/>
      <c r="E81" s="80"/>
      <c r="F81" s="785"/>
      <c r="G81" s="785"/>
      <c r="H81" s="785"/>
      <c r="I81" s="785"/>
      <c r="J81" s="785"/>
      <c r="K81" s="785"/>
      <c r="L81" s="785"/>
      <c r="M81" s="785"/>
      <c r="N81" s="785"/>
      <c r="O81" s="785"/>
      <c r="P81" s="785"/>
      <c r="Q81" s="785"/>
      <c r="R81" s="785"/>
      <c r="S81" s="785"/>
      <c r="T81" s="785"/>
      <c r="U81" s="785"/>
      <c r="V81" s="785"/>
      <c r="W81" s="785"/>
      <c r="X81" s="785"/>
      <c r="Y81" s="785"/>
      <c r="Z81" s="785"/>
      <c r="AA81" s="785"/>
      <c r="AB81" s="785"/>
      <c r="AC81" s="785"/>
      <c r="AD81" s="785"/>
      <c r="AE81" s="785"/>
      <c r="AF81" s="785"/>
      <c r="AG81" s="785"/>
      <c r="AH81" s="785"/>
      <c r="AI81" s="785"/>
      <c r="AJ81" s="82">
        <f t="shared" si="16"/>
        <v>0</v>
      </c>
      <c r="AK81" s="83"/>
      <c r="AL81" s="83"/>
      <c r="AM81" s="83"/>
      <c r="AN81" s="84">
        <f t="shared" si="17"/>
        <v>0</v>
      </c>
      <c r="AO81" s="83"/>
      <c r="AP81" s="83"/>
      <c r="AQ81" s="83"/>
      <c r="AR81" s="85">
        <f t="shared" si="18"/>
        <v>0</v>
      </c>
      <c r="AS81" s="85">
        <f t="shared" si="19"/>
        <v>0</v>
      </c>
      <c r="AT81" s="85">
        <f t="shared" si="20"/>
        <v>0</v>
      </c>
      <c r="AU81" s="83"/>
      <c r="AV81" s="83"/>
      <c r="AW81" s="571" t="str">
        <f t="shared" si="22"/>
        <v/>
      </c>
      <c r="AX81" s="572"/>
      <c r="AY81" s="572"/>
      <c r="AZ81" s="573"/>
      <c r="BA81" s="86" t="s">
        <v>958</v>
      </c>
      <c r="BB81" s="87" t="s">
        <v>959</v>
      </c>
      <c r="BC81" s="87" t="str">
        <f t="shared" si="23"/>
        <v>등급입력</v>
      </c>
      <c r="BD81" s="87" t="str">
        <f t="shared" si="24"/>
        <v>등급입력</v>
      </c>
      <c r="BE81" s="87" t="e">
        <f t="shared" si="25"/>
        <v>#N/A</v>
      </c>
      <c r="BF81" s="87">
        <f t="shared" si="26"/>
        <v>0</v>
      </c>
      <c r="BG81" s="88">
        <f t="shared" si="21"/>
        <v>0</v>
      </c>
    </row>
    <row r="82" spans="1:59" ht="18.75" customHeight="1">
      <c r="A82" s="76"/>
      <c r="B82" s="77"/>
      <c r="C82" s="78"/>
      <c r="D82" s="79"/>
      <c r="E82" s="80"/>
      <c r="F82" s="785"/>
      <c r="G82" s="785"/>
      <c r="H82" s="785"/>
      <c r="I82" s="785"/>
      <c r="J82" s="785"/>
      <c r="K82" s="785"/>
      <c r="L82" s="785"/>
      <c r="M82" s="785"/>
      <c r="N82" s="785"/>
      <c r="O82" s="785"/>
      <c r="P82" s="785"/>
      <c r="Q82" s="785"/>
      <c r="R82" s="785"/>
      <c r="S82" s="785"/>
      <c r="T82" s="785"/>
      <c r="U82" s="785"/>
      <c r="V82" s="785"/>
      <c r="W82" s="785"/>
      <c r="X82" s="785"/>
      <c r="Y82" s="785"/>
      <c r="Z82" s="785"/>
      <c r="AA82" s="785"/>
      <c r="AB82" s="785"/>
      <c r="AC82" s="785"/>
      <c r="AD82" s="785"/>
      <c r="AE82" s="785"/>
      <c r="AF82" s="785"/>
      <c r="AG82" s="785"/>
      <c r="AH82" s="785"/>
      <c r="AI82" s="785"/>
      <c r="AJ82" s="82">
        <f t="shared" si="16"/>
        <v>0</v>
      </c>
      <c r="AK82" s="83"/>
      <c r="AL82" s="83"/>
      <c r="AM82" s="83"/>
      <c r="AN82" s="84">
        <f t="shared" si="17"/>
        <v>0</v>
      </c>
      <c r="AO82" s="83"/>
      <c r="AP82" s="83"/>
      <c r="AQ82" s="83"/>
      <c r="AR82" s="85">
        <f t="shared" si="18"/>
        <v>0</v>
      </c>
      <c r="AS82" s="85">
        <f t="shared" si="19"/>
        <v>0</v>
      </c>
      <c r="AT82" s="85">
        <f t="shared" si="20"/>
        <v>0</v>
      </c>
      <c r="AU82" s="83"/>
      <c r="AV82" s="83"/>
      <c r="AW82" s="571" t="str">
        <f t="shared" si="22"/>
        <v/>
      </c>
      <c r="AX82" s="572"/>
      <c r="AY82" s="572"/>
      <c r="AZ82" s="573"/>
      <c r="BA82" s="86" t="s">
        <v>958</v>
      </c>
      <c r="BB82" s="87" t="s">
        <v>959</v>
      </c>
      <c r="BC82" s="87" t="str">
        <f t="shared" si="23"/>
        <v>등급입력</v>
      </c>
      <c r="BD82" s="87" t="str">
        <f t="shared" si="24"/>
        <v>등급입력</v>
      </c>
      <c r="BE82" s="87" t="e">
        <f t="shared" si="25"/>
        <v>#N/A</v>
      </c>
      <c r="BF82" s="87">
        <f t="shared" si="26"/>
        <v>0</v>
      </c>
      <c r="BG82" s="88">
        <f t="shared" si="21"/>
        <v>0</v>
      </c>
    </row>
    <row r="83" spans="1:59" ht="18.75" customHeight="1">
      <c r="A83" s="76"/>
      <c r="B83" s="77"/>
      <c r="C83" s="78"/>
      <c r="D83" s="79"/>
      <c r="E83" s="80"/>
      <c r="F83" s="785"/>
      <c r="G83" s="785"/>
      <c r="H83" s="785"/>
      <c r="I83" s="785"/>
      <c r="J83" s="785"/>
      <c r="K83" s="785"/>
      <c r="L83" s="785"/>
      <c r="M83" s="785"/>
      <c r="N83" s="785"/>
      <c r="O83" s="785"/>
      <c r="P83" s="785"/>
      <c r="Q83" s="785"/>
      <c r="R83" s="785"/>
      <c r="S83" s="785"/>
      <c r="T83" s="785"/>
      <c r="U83" s="785"/>
      <c r="V83" s="785"/>
      <c r="W83" s="785"/>
      <c r="X83" s="785"/>
      <c r="Y83" s="785"/>
      <c r="Z83" s="785"/>
      <c r="AA83" s="785"/>
      <c r="AB83" s="785"/>
      <c r="AC83" s="785"/>
      <c r="AD83" s="785"/>
      <c r="AE83" s="785"/>
      <c r="AF83" s="785"/>
      <c r="AG83" s="785"/>
      <c r="AH83" s="785"/>
      <c r="AI83" s="785"/>
      <c r="AJ83" s="82">
        <f t="shared" si="16"/>
        <v>0</v>
      </c>
      <c r="AK83" s="83"/>
      <c r="AL83" s="83"/>
      <c r="AM83" s="83"/>
      <c r="AN83" s="84">
        <f t="shared" si="17"/>
        <v>0</v>
      </c>
      <c r="AO83" s="83"/>
      <c r="AP83" s="83"/>
      <c r="AQ83" s="83"/>
      <c r="AR83" s="85">
        <f t="shared" si="18"/>
        <v>0</v>
      </c>
      <c r="AS83" s="85">
        <f t="shared" si="19"/>
        <v>0</v>
      </c>
      <c r="AT83" s="85">
        <f t="shared" si="20"/>
        <v>0</v>
      </c>
      <c r="AU83" s="83"/>
      <c r="AV83" s="83"/>
      <c r="AW83" s="571" t="str">
        <f t="shared" si="22"/>
        <v/>
      </c>
      <c r="AX83" s="572"/>
      <c r="AY83" s="572"/>
      <c r="AZ83" s="573"/>
      <c r="BA83" s="86" t="s">
        <v>958</v>
      </c>
      <c r="BB83" s="87" t="s">
        <v>959</v>
      </c>
      <c r="BC83" s="87" t="str">
        <f t="shared" si="23"/>
        <v>등급입력</v>
      </c>
      <c r="BD83" s="87" t="str">
        <f t="shared" si="24"/>
        <v>등급입력</v>
      </c>
      <c r="BE83" s="87" t="e">
        <f t="shared" si="25"/>
        <v>#N/A</v>
      </c>
      <c r="BF83" s="87">
        <f t="shared" si="26"/>
        <v>0</v>
      </c>
      <c r="BG83" s="88">
        <f t="shared" si="21"/>
        <v>0</v>
      </c>
    </row>
    <row r="84" spans="1:59" ht="18.75" customHeight="1">
      <c r="A84" s="76"/>
      <c r="B84" s="77"/>
      <c r="C84" s="78"/>
      <c r="D84" s="79"/>
      <c r="E84" s="80"/>
      <c r="F84" s="785"/>
      <c r="G84" s="785"/>
      <c r="H84" s="785"/>
      <c r="I84" s="785"/>
      <c r="J84" s="785"/>
      <c r="K84" s="785"/>
      <c r="L84" s="785"/>
      <c r="M84" s="785"/>
      <c r="N84" s="785"/>
      <c r="O84" s="785"/>
      <c r="P84" s="785"/>
      <c r="Q84" s="785"/>
      <c r="R84" s="785"/>
      <c r="S84" s="785"/>
      <c r="T84" s="785"/>
      <c r="U84" s="785"/>
      <c r="V84" s="785"/>
      <c r="W84" s="785"/>
      <c r="X84" s="785"/>
      <c r="Y84" s="785"/>
      <c r="Z84" s="785"/>
      <c r="AA84" s="785"/>
      <c r="AB84" s="785"/>
      <c r="AC84" s="785"/>
      <c r="AD84" s="785"/>
      <c r="AE84" s="785"/>
      <c r="AF84" s="785"/>
      <c r="AG84" s="785"/>
      <c r="AH84" s="785"/>
      <c r="AI84" s="785"/>
      <c r="AJ84" s="82">
        <f t="shared" si="16"/>
        <v>0</v>
      </c>
      <c r="AK84" s="83"/>
      <c r="AL84" s="83"/>
      <c r="AM84" s="83"/>
      <c r="AN84" s="84">
        <f t="shared" si="17"/>
        <v>0</v>
      </c>
      <c r="AO84" s="83"/>
      <c r="AP84" s="83"/>
      <c r="AQ84" s="83"/>
      <c r="AR84" s="85">
        <f t="shared" si="18"/>
        <v>0</v>
      </c>
      <c r="AS84" s="85">
        <f t="shared" si="19"/>
        <v>0</v>
      </c>
      <c r="AT84" s="85">
        <f t="shared" si="20"/>
        <v>0</v>
      </c>
      <c r="AU84" s="83"/>
      <c r="AV84" s="83"/>
      <c r="AW84" s="571" t="str">
        <f t="shared" si="22"/>
        <v/>
      </c>
      <c r="AX84" s="572"/>
      <c r="AY84" s="572"/>
      <c r="AZ84" s="573"/>
      <c r="BA84" s="86" t="s">
        <v>958</v>
      </c>
      <c r="BB84" s="87" t="s">
        <v>959</v>
      </c>
      <c r="BC84" s="87" t="str">
        <f t="shared" si="23"/>
        <v>등급입력</v>
      </c>
      <c r="BD84" s="87" t="str">
        <f t="shared" si="24"/>
        <v>등급입력</v>
      </c>
      <c r="BE84" s="87" t="e">
        <f t="shared" si="25"/>
        <v>#N/A</v>
      </c>
      <c r="BF84" s="87">
        <f t="shared" si="26"/>
        <v>0</v>
      </c>
      <c r="BG84" s="88">
        <f t="shared" si="21"/>
        <v>0</v>
      </c>
    </row>
    <row r="85" spans="1:59" ht="18.75" customHeight="1">
      <c r="A85" s="76"/>
      <c r="B85" s="77"/>
      <c r="C85" s="78"/>
      <c r="D85" s="79"/>
      <c r="E85" s="80"/>
      <c r="F85" s="785"/>
      <c r="G85" s="785"/>
      <c r="H85" s="785"/>
      <c r="I85" s="785"/>
      <c r="J85" s="785"/>
      <c r="K85" s="785"/>
      <c r="L85" s="785"/>
      <c r="M85" s="785"/>
      <c r="N85" s="785"/>
      <c r="O85" s="785"/>
      <c r="P85" s="785"/>
      <c r="Q85" s="785"/>
      <c r="R85" s="785"/>
      <c r="S85" s="785"/>
      <c r="T85" s="785"/>
      <c r="U85" s="785"/>
      <c r="V85" s="785"/>
      <c r="W85" s="785"/>
      <c r="X85" s="785"/>
      <c r="Y85" s="785"/>
      <c r="Z85" s="785"/>
      <c r="AA85" s="785"/>
      <c r="AB85" s="785"/>
      <c r="AC85" s="785"/>
      <c r="AD85" s="785"/>
      <c r="AE85" s="785"/>
      <c r="AF85" s="785"/>
      <c r="AG85" s="785"/>
      <c r="AH85" s="785"/>
      <c r="AI85" s="785"/>
      <c r="AJ85" s="82">
        <f t="shared" si="16"/>
        <v>0</v>
      </c>
      <c r="AK85" s="83"/>
      <c r="AL85" s="83"/>
      <c r="AM85" s="83"/>
      <c r="AN85" s="84">
        <f t="shared" si="17"/>
        <v>0</v>
      </c>
      <c r="AO85" s="83"/>
      <c r="AP85" s="83"/>
      <c r="AQ85" s="83"/>
      <c r="AR85" s="85">
        <f t="shared" si="18"/>
        <v>0</v>
      </c>
      <c r="AS85" s="85">
        <f t="shared" si="19"/>
        <v>0</v>
      </c>
      <c r="AT85" s="85">
        <f t="shared" si="20"/>
        <v>0</v>
      </c>
      <c r="AU85" s="83"/>
      <c r="AV85" s="83"/>
      <c r="AW85" s="571" t="str">
        <f t="shared" si="22"/>
        <v/>
      </c>
      <c r="AX85" s="572"/>
      <c r="AY85" s="572"/>
      <c r="AZ85" s="573"/>
      <c r="BA85" s="86" t="s">
        <v>958</v>
      </c>
      <c r="BB85" s="87" t="s">
        <v>959</v>
      </c>
      <c r="BC85" s="87" t="str">
        <f t="shared" si="23"/>
        <v>등급입력</v>
      </c>
      <c r="BD85" s="87" t="str">
        <f t="shared" si="24"/>
        <v>등급입력</v>
      </c>
      <c r="BE85" s="87" t="e">
        <f t="shared" si="25"/>
        <v>#N/A</v>
      </c>
      <c r="BF85" s="87">
        <f t="shared" si="26"/>
        <v>0</v>
      </c>
      <c r="BG85" s="88">
        <f t="shared" si="21"/>
        <v>0</v>
      </c>
    </row>
    <row r="86" spans="1:59" ht="18.75" customHeight="1">
      <c r="A86" s="76"/>
      <c r="B86" s="77"/>
      <c r="C86" s="78"/>
      <c r="D86" s="79"/>
      <c r="E86" s="80"/>
      <c r="F86" s="785"/>
      <c r="G86" s="785"/>
      <c r="H86" s="785"/>
      <c r="I86" s="785"/>
      <c r="J86" s="785"/>
      <c r="K86" s="785"/>
      <c r="L86" s="785"/>
      <c r="M86" s="785"/>
      <c r="N86" s="785"/>
      <c r="O86" s="785"/>
      <c r="P86" s="785"/>
      <c r="Q86" s="785"/>
      <c r="R86" s="785"/>
      <c r="S86" s="785"/>
      <c r="T86" s="785"/>
      <c r="U86" s="785"/>
      <c r="V86" s="785"/>
      <c r="W86" s="785"/>
      <c r="X86" s="785"/>
      <c r="Y86" s="785"/>
      <c r="Z86" s="785"/>
      <c r="AA86" s="785"/>
      <c r="AB86" s="785"/>
      <c r="AC86" s="785"/>
      <c r="AD86" s="785"/>
      <c r="AE86" s="785"/>
      <c r="AF86" s="785"/>
      <c r="AG86" s="785"/>
      <c r="AH86" s="785"/>
      <c r="AI86" s="785"/>
      <c r="AJ86" s="82">
        <f t="shared" si="16"/>
        <v>0</v>
      </c>
      <c r="AK86" s="83"/>
      <c r="AL86" s="83"/>
      <c r="AM86" s="83"/>
      <c r="AN86" s="84">
        <f t="shared" si="17"/>
        <v>0</v>
      </c>
      <c r="AO86" s="83"/>
      <c r="AP86" s="83"/>
      <c r="AQ86" s="83"/>
      <c r="AR86" s="85">
        <f t="shared" si="18"/>
        <v>0</v>
      </c>
      <c r="AS86" s="85">
        <f t="shared" si="19"/>
        <v>0</v>
      </c>
      <c r="AT86" s="85">
        <f t="shared" si="20"/>
        <v>0</v>
      </c>
      <c r="AU86" s="83"/>
      <c r="AV86" s="83"/>
      <c r="AW86" s="571" t="str">
        <f t="shared" si="22"/>
        <v/>
      </c>
      <c r="AX86" s="572"/>
      <c r="AY86" s="572"/>
      <c r="AZ86" s="573"/>
      <c r="BA86" s="86" t="s">
        <v>958</v>
      </c>
      <c r="BB86" s="87" t="s">
        <v>959</v>
      </c>
      <c r="BC86" s="87" t="str">
        <f t="shared" si="23"/>
        <v>등급입력</v>
      </c>
      <c r="BD86" s="87" t="str">
        <f t="shared" si="24"/>
        <v>등급입력</v>
      </c>
      <c r="BE86" s="87" t="e">
        <f t="shared" si="25"/>
        <v>#N/A</v>
      </c>
      <c r="BF86" s="87">
        <f t="shared" si="26"/>
        <v>0</v>
      </c>
      <c r="BG86" s="88">
        <f t="shared" si="21"/>
        <v>0</v>
      </c>
    </row>
    <row r="87" spans="1:59" ht="18.75" customHeight="1">
      <c r="A87" s="76"/>
      <c r="B87" s="77"/>
      <c r="C87" s="78"/>
      <c r="D87" s="79"/>
      <c r="E87" s="80"/>
      <c r="F87" s="785"/>
      <c r="G87" s="785"/>
      <c r="H87" s="785"/>
      <c r="I87" s="785"/>
      <c r="J87" s="785"/>
      <c r="K87" s="785"/>
      <c r="L87" s="785"/>
      <c r="M87" s="785"/>
      <c r="N87" s="785"/>
      <c r="O87" s="785"/>
      <c r="P87" s="785"/>
      <c r="Q87" s="785"/>
      <c r="R87" s="785"/>
      <c r="S87" s="785"/>
      <c r="T87" s="785"/>
      <c r="U87" s="785"/>
      <c r="V87" s="785"/>
      <c r="W87" s="785"/>
      <c r="X87" s="785"/>
      <c r="Y87" s="785"/>
      <c r="Z87" s="785"/>
      <c r="AA87" s="785"/>
      <c r="AB87" s="785"/>
      <c r="AC87" s="785"/>
      <c r="AD87" s="785"/>
      <c r="AE87" s="785"/>
      <c r="AF87" s="785"/>
      <c r="AG87" s="785"/>
      <c r="AH87" s="785"/>
      <c r="AI87" s="785"/>
      <c r="AJ87" s="82">
        <f t="shared" si="16"/>
        <v>0</v>
      </c>
      <c r="AK87" s="83"/>
      <c r="AL87" s="83"/>
      <c r="AM87" s="83"/>
      <c r="AN87" s="84">
        <f t="shared" si="17"/>
        <v>0</v>
      </c>
      <c r="AO87" s="83"/>
      <c r="AP87" s="83"/>
      <c r="AQ87" s="83"/>
      <c r="AR87" s="85">
        <f t="shared" si="18"/>
        <v>0</v>
      </c>
      <c r="AS87" s="85">
        <f t="shared" si="19"/>
        <v>0</v>
      </c>
      <c r="AT87" s="85">
        <f t="shared" si="20"/>
        <v>0</v>
      </c>
      <c r="AU87" s="83"/>
      <c r="AV87" s="83"/>
      <c r="AW87" s="571" t="str">
        <f t="shared" si="22"/>
        <v/>
      </c>
      <c r="AX87" s="572"/>
      <c r="AY87" s="572"/>
      <c r="AZ87" s="573"/>
      <c r="BA87" s="86" t="s">
        <v>958</v>
      </c>
      <c r="BB87" s="87" t="s">
        <v>959</v>
      </c>
      <c r="BC87" s="87" t="str">
        <f t="shared" si="23"/>
        <v>등급입력</v>
      </c>
      <c r="BD87" s="87" t="str">
        <f t="shared" si="24"/>
        <v>등급입력</v>
      </c>
      <c r="BE87" s="87" t="e">
        <f t="shared" si="25"/>
        <v>#N/A</v>
      </c>
      <c r="BF87" s="87">
        <f t="shared" si="26"/>
        <v>0</v>
      </c>
      <c r="BG87" s="88">
        <f t="shared" si="21"/>
        <v>0</v>
      </c>
    </row>
    <row r="88" spans="1:59" ht="18.75" customHeight="1">
      <c r="A88" s="76"/>
      <c r="B88" s="77"/>
      <c r="C88" s="78"/>
      <c r="D88" s="79"/>
      <c r="E88" s="80"/>
      <c r="F88" s="785"/>
      <c r="G88" s="785"/>
      <c r="H88" s="785"/>
      <c r="I88" s="785"/>
      <c r="J88" s="785"/>
      <c r="K88" s="785"/>
      <c r="L88" s="785"/>
      <c r="M88" s="785"/>
      <c r="N88" s="785"/>
      <c r="O88" s="785"/>
      <c r="P88" s="785"/>
      <c r="Q88" s="785"/>
      <c r="R88" s="785"/>
      <c r="S88" s="785"/>
      <c r="T88" s="785"/>
      <c r="U88" s="785"/>
      <c r="V88" s="785"/>
      <c r="W88" s="785"/>
      <c r="X88" s="785"/>
      <c r="Y88" s="785"/>
      <c r="Z88" s="785"/>
      <c r="AA88" s="785"/>
      <c r="AB88" s="785"/>
      <c r="AC88" s="785"/>
      <c r="AD88" s="785"/>
      <c r="AE88" s="785"/>
      <c r="AF88" s="785"/>
      <c r="AG88" s="785"/>
      <c r="AH88" s="785"/>
      <c r="AI88" s="785"/>
      <c r="AJ88" s="82">
        <f t="shared" si="16"/>
        <v>0</v>
      </c>
      <c r="AK88" s="83"/>
      <c r="AL88" s="83"/>
      <c r="AM88" s="83"/>
      <c r="AN88" s="84">
        <f t="shared" si="17"/>
        <v>0</v>
      </c>
      <c r="AO88" s="83"/>
      <c r="AP88" s="83"/>
      <c r="AQ88" s="83"/>
      <c r="AR88" s="85">
        <f t="shared" si="18"/>
        <v>0</v>
      </c>
      <c r="AS88" s="85">
        <f t="shared" si="19"/>
        <v>0</v>
      </c>
      <c r="AT88" s="85">
        <f t="shared" si="20"/>
        <v>0</v>
      </c>
      <c r="AU88" s="83"/>
      <c r="AV88" s="83"/>
      <c r="AW88" s="571" t="str">
        <f t="shared" si="22"/>
        <v/>
      </c>
      <c r="AX88" s="572"/>
      <c r="AY88" s="572"/>
      <c r="AZ88" s="573"/>
      <c r="BA88" s="86" t="s">
        <v>958</v>
      </c>
      <c r="BB88" s="87" t="s">
        <v>959</v>
      </c>
      <c r="BC88" s="87" t="str">
        <f t="shared" si="23"/>
        <v>등급입력</v>
      </c>
      <c r="BD88" s="87" t="str">
        <f t="shared" si="24"/>
        <v>등급입력</v>
      </c>
      <c r="BE88" s="87" t="e">
        <f t="shared" si="25"/>
        <v>#N/A</v>
      </c>
      <c r="BF88" s="87">
        <f t="shared" si="26"/>
        <v>0</v>
      </c>
      <c r="BG88" s="88">
        <f t="shared" si="21"/>
        <v>0</v>
      </c>
    </row>
    <row r="89" spans="1:59" ht="18.75" customHeight="1">
      <c r="A89" s="76"/>
      <c r="B89" s="77"/>
      <c r="C89" s="78"/>
      <c r="D89" s="79"/>
      <c r="E89" s="80"/>
      <c r="F89" s="785"/>
      <c r="G89" s="785"/>
      <c r="H89" s="785"/>
      <c r="I89" s="785"/>
      <c r="J89" s="785"/>
      <c r="K89" s="785"/>
      <c r="L89" s="785"/>
      <c r="M89" s="785"/>
      <c r="N89" s="785"/>
      <c r="O89" s="785"/>
      <c r="P89" s="785"/>
      <c r="Q89" s="785"/>
      <c r="R89" s="785"/>
      <c r="S89" s="785"/>
      <c r="T89" s="785"/>
      <c r="U89" s="785"/>
      <c r="V89" s="785"/>
      <c r="W89" s="785"/>
      <c r="X89" s="785"/>
      <c r="Y89" s="785"/>
      <c r="Z89" s="785"/>
      <c r="AA89" s="785"/>
      <c r="AB89" s="785"/>
      <c r="AC89" s="785"/>
      <c r="AD89" s="785"/>
      <c r="AE89" s="785"/>
      <c r="AF89" s="785"/>
      <c r="AG89" s="785"/>
      <c r="AH89" s="785"/>
      <c r="AI89" s="785"/>
      <c r="AJ89" s="82">
        <f t="shared" si="16"/>
        <v>0</v>
      </c>
      <c r="AK89" s="83"/>
      <c r="AL89" s="83"/>
      <c r="AM89" s="83"/>
      <c r="AN89" s="84">
        <f t="shared" si="17"/>
        <v>0</v>
      </c>
      <c r="AO89" s="83"/>
      <c r="AP89" s="83"/>
      <c r="AQ89" s="83"/>
      <c r="AR89" s="85">
        <f t="shared" si="18"/>
        <v>0</v>
      </c>
      <c r="AS89" s="85">
        <f t="shared" si="19"/>
        <v>0</v>
      </c>
      <c r="AT89" s="85">
        <f t="shared" si="20"/>
        <v>0</v>
      </c>
      <c r="AU89" s="83"/>
      <c r="AV89" s="83"/>
      <c r="AW89" s="571" t="str">
        <f t="shared" si="22"/>
        <v/>
      </c>
      <c r="AX89" s="572"/>
      <c r="AY89" s="572"/>
      <c r="AZ89" s="573"/>
      <c r="BA89" s="86" t="s">
        <v>958</v>
      </c>
      <c r="BB89" s="87" t="s">
        <v>959</v>
      </c>
      <c r="BC89" s="87" t="str">
        <f t="shared" si="23"/>
        <v>등급입력</v>
      </c>
      <c r="BD89" s="87" t="str">
        <f t="shared" si="24"/>
        <v>등급입력</v>
      </c>
      <c r="BE89" s="87" t="e">
        <f t="shared" si="25"/>
        <v>#N/A</v>
      </c>
      <c r="BF89" s="87">
        <f t="shared" si="26"/>
        <v>0</v>
      </c>
      <c r="BG89" s="88">
        <f t="shared" si="21"/>
        <v>0</v>
      </c>
    </row>
    <row r="90" spans="1:59" ht="18.75" customHeight="1">
      <c r="A90" s="76"/>
      <c r="B90" s="77"/>
      <c r="C90" s="78"/>
      <c r="D90" s="79"/>
      <c r="E90" s="80"/>
      <c r="F90" s="785"/>
      <c r="G90" s="785"/>
      <c r="H90" s="785"/>
      <c r="I90" s="785"/>
      <c r="J90" s="785"/>
      <c r="K90" s="785"/>
      <c r="L90" s="785"/>
      <c r="M90" s="785"/>
      <c r="N90" s="785"/>
      <c r="O90" s="785"/>
      <c r="P90" s="785"/>
      <c r="Q90" s="785"/>
      <c r="R90" s="785"/>
      <c r="S90" s="785"/>
      <c r="T90" s="785"/>
      <c r="U90" s="785"/>
      <c r="V90" s="785"/>
      <c r="W90" s="785"/>
      <c r="X90" s="785"/>
      <c r="Y90" s="785"/>
      <c r="Z90" s="785"/>
      <c r="AA90" s="785"/>
      <c r="AB90" s="785"/>
      <c r="AC90" s="785"/>
      <c r="AD90" s="785"/>
      <c r="AE90" s="785"/>
      <c r="AF90" s="785"/>
      <c r="AG90" s="785"/>
      <c r="AH90" s="785"/>
      <c r="AI90" s="785"/>
      <c r="AJ90" s="82">
        <f t="shared" si="16"/>
        <v>0</v>
      </c>
      <c r="AK90" s="83"/>
      <c r="AL90" s="83"/>
      <c r="AM90" s="83"/>
      <c r="AN90" s="84">
        <f t="shared" si="17"/>
        <v>0</v>
      </c>
      <c r="AO90" s="83"/>
      <c r="AP90" s="83"/>
      <c r="AQ90" s="83"/>
      <c r="AR90" s="85">
        <f t="shared" si="18"/>
        <v>0</v>
      </c>
      <c r="AS90" s="85">
        <f t="shared" si="19"/>
        <v>0</v>
      </c>
      <c r="AT90" s="85">
        <f t="shared" si="20"/>
        <v>0</v>
      </c>
      <c r="AU90" s="83"/>
      <c r="AV90" s="83"/>
      <c r="AW90" s="571" t="str">
        <f t="shared" si="22"/>
        <v/>
      </c>
      <c r="AX90" s="572"/>
      <c r="AY90" s="572"/>
      <c r="AZ90" s="573"/>
      <c r="BA90" s="86" t="s">
        <v>958</v>
      </c>
      <c r="BB90" s="87" t="s">
        <v>959</v>
      </c>
      <c r="BC90" s="87" t="str">
        <f t="shared" si="23"/>
        <v>등급입력</v>
      </c>
      <c r="BD90" s="87" t="str">
        <f t="shared" si="24"/>
        <v>등급입력</v>
      </c>
      <c r="BE90" s="87" t="e">
        <f t="shared" si="25"/>
        <v>#N/A</v>
      </c>
      <c r="BF90" s="87">
        <f t="shared" si="26"/>
        <v>0</v>
      </c>
      <c r="BG90" s="88">
        <f t="shared" si="21"/>
        <v>0</v>
      </c>
    </row>
    <row r="91" spans="1:59" ht="18.75" customHeight="1">
      <c r="A91" s="76"/>
      <c r="B91" s="77"/>
      <c r="C91" s="78"/>
      <c r="D91" s="79"/>
      <c r="E91" s="80"/>
      <c r="F91" s="785"/>
      <c r="G91" s="785"/>
      <c r="H91" s="785"/>
      <c r="I91" s="785"/>
      <c r="J91" s="785"/>
      <c r="K91" s="785"/>
      <c r="L91" s="785"/>
      <c r="M91" s="785"/>
      <c r="N91" s="785"/>
      <c r="O91" s="785"/>
      <c r="P91" s="785"/>
      <c r="Q91" s="785"/>
      <c r="R91" s="785"/>
      <c r="S91" s="785"/>
      <c r="T91" s="785"/>
      <c r="U91" s="785"/>
      <c r="V91" s="785"/>
      <c r="W91" s="785"/>
      <c r="X91" s="785"/>
      <c r="Y91" s="785"/>
      <c r="Z91" s="785"/>
      <c r="AA91" s="785"/>
      <c r="AB91" s="785"/>
      <c r="AC91" s="785"/>
      <c r="AD91" s="785"/>
      <c r="AE91" s="785"/>
      <c r="AF91" s="785"/>
      <c r="AG91" s="785"/>
      <c r="AH91" s="785"/>
      <c r="AI91" s="785"/>
      <c r="AJ91" s="82">
        <f t="shared" si="16"/>
        <v>0</v>
      </c>
      <c r="AK91" s="83"/>
      <c r="AL91" s="83"/>
      <c r="AM91" s="83"/>
      <c r="AN91" s="84">
        <f t="shared" si="17"/>
        <v>0</v>
      </c>
      <c r="AO91" s="83"/>
      <c r="AP91" s="83"/>
      <c r="AQ91" s="83"/>
      <c r="AR91" s="85">
        <f t="shared" si="18"/>
        <v>0</v>
      </c>
      <c r="AS91" s="85">
        <f t="shared" si="19"/>
        <v>0</v>
      </c>
      <c r="AT91" s="85">
        <f t="shared" si="20"/>
        <v>0</v>
      </c>
      <c r="AU91" s="83"/>
      <c r="AV91" s="83"/>
      <c r="AW91" s="571" t="str">
        <f t="shared" si="22"/>
        <v/>
      </c>
      <c r="AX91" s="572"/>
      <c r="AY91" s="572"/>
      <c r="AZ91" s="573"/>
      <c r="BA91" s="86" t="s">
        <v>958</v>
      </c>
      <c r="BB91" s="87" t="s">
        <v>959</v>
      </c>
      <c r="BC91" s="87" t="str">
        <f t="shared" si="23"/>
        <v>등급입력</v>
      </c>
      <c r="BD91" s="87" t="str">
        <f t="shared" si="24"/>
        <v>등급입력</v>
      </c>
      <c r="BE91" s="87" t="e">
        <f t="shared" si="25"/>
        <v>#N/A</v>
      </c>
      <c r="BF91" s="87">
        <f t="shared" si="26"/>
        <v>0</v>
      </c>
      <c r="BG91" s="88">
        <f t="shared" si="21"/>
        <v>0</v>
      </c>
    </row>
    <row r="92" spans="1:59" ht="18.75" customHeight="1">
      <c r="A92" s="76"/>
      <c r="B92" s="77"/>
      <c r="C92" s="78"/>
      <c r="D92" s="79"/>
      <c r="E92" s="80"/>
      <c r="F92" s="785"/>
      <c r="G92" s="785"/>
      <c r="H92" s="785"/>
      <c r="I92" s="785"/>
      <c r="J92" s="785"/>
      <c r="K92" s="785"/>
      <c r="L92" s="785"/>
      <c r="M92" s="785"/>
      <c r="N92" s="785"/>
      <c r="O92" s="785"/>
      <c r="P92" s="785"/>
      <c r="Q92" s="785"/>
      <c r="R92" s="785"/>
      <c r="S92" s="785"/>
      <c r="T92" s="785"/>
      <c r="U92" s="785"/>
      <c r="V92" s="785"/>
      <c r="W92" s="785"/>
      <c r="X92" s="785"/>
      <c r="Y92" s="785"/>
      <c r="Z92" s="785"/>
      <c r="AA92" s="785"/>
      <c r="AB92" s="785"/>
      <c r="AC92" s="785"/>
      <c r="AD92" s="785"/>
      <c r="AE92" s="785"/>
      <c r="AF92" s="785"/>
      <c r="AG92" s="785"/>
      <c r="AH92" s="785"/>
      <c r="AI92" s="785"/>
      <c r="AJ92" s="82">
        <f t="shared" si="16"/>
        <v>0</v>
      </c>
      <c r="AK92" s="83"/>
      <c r="AL92" s="83"/>
      <c r="AM92" s="83"/>
      <c r="AN92" s="84">
        <f t="shared" si="17"/>
        <v>0</v>
      </c>
      <c r="AO92" s="83"/>
      <c r="AP92" s="83"/>
      <c r="AQ92" s="83"/>
      <c r="AR92" s="85">
        <f t="shared" si="18"/>
        <v>0</v>
      </c>
      <c r="AS92" s="85">
        <f t="shared" si="19"/>
        <v>0</v>
      </c>
      <c r="AT92" s="85">
        <f t="shared" si="20"/>
        <v>0</v>
      </c>
      <c r="AU92" s="83"/>
      <c r="AV92" s="83"/>
      <c r="AW92" s="571" t="str">
        <f t="shared" si="22"/>
        <v/>
      </c>
      <c r="AX92" s="572"/>
      <c r="AY92" s="572"/>
      <c r="AZ92" s="573"/>
      <c r="BA92" s="86" t="s">
        <v>958</v>
      </c>
      <c r="BB92" s="87" t="s">
        <v>959</v>
      </c>
      <c r="BC92" s="87" t="str">
        <f t="shared" si="23"/>
        <v>등급입력</v>
      </c>
      <c r="BD92" s="87" t="str">
        <f t="shared" si="24"/>
        <v>등급입력</v>
      </c>
      <c r="BE92" s="87" t="e">
        <f t="shared" si="25"/>
        <v>#N/A</v>
      </c>
      <c r="BF92" s="87">
        <f t="shared" si="26"/>
        <v>0</v>
      </c>
      <c r="BG92" s="88">
        <f t="shared" si="21"/>
        <v>0</v>
      </c>
    </row>
    <row r="93" spans="1:59" ht="18.75" customHeight="1">
      <c r="A93" s="76"/>
      <c r="B93" s="77"/>
      <c r="C93" s="78"/>
      <c r="D93" s="79"/>
      <c r="E93" s="80"/>
      <c r="F93" s="785"/>
      <c r="G93" s="785"/>
      <c r="H93" s="785"/>
      <c r="I93" s="785"/>
      <c r="J93" s="785"/>
      <c r="K93" s="785"/>
      <c r="L93" s="785"/>
      <c r="M93" s="785"/>
      <c r="N93" s="785"/>
      <c r="O93" s="785"/>
      <c r="P93" s="785"/>
      <c r="Q93" s="785"/>
      <c r="R93" s="785"/>
      <c r="S93" s="785"/>
      <c r="T93" s="785"/>
      <c r="U93" s="785"/>
      <c r="V93" s="785"/>
      <c r="W93" s="785"/>
      <c r="X93" s="785"/>
      <c r="Y93" s="785"/>
      <c r="Z93" s="785"/>
      <c r="AA93" s="785"/>
      <c r="AB93" s="785"/>
      <c r="AC93" s="785"/>
      <c r="AD93" s="785"/>
      <c r="AE93" s="785"/>
      <c r="AF93" s="785"/>
      <c r="AG93" s="785"/>
      <c r="AH93" s="785"/>
      <c r="AI93" s="785"/>
      <c r="AJ93" s="82">
        <f t="shared" si="16"/>
        <v>0</v>
      </c>
      <c r="AK93" s="83"/>
      <c r="AL93" s="83"/>
      <c r="AM93" s="83"/>
      <c r="AN93" s="84">
        <f t="shared" si="17"/>
        <v>0</v>
      </c>
      <c r="AO93" s="83"/>
      <c r="AP93" s="83"/>
      <c r="AQ93" s="83"/>
      <c r="AR93" s="85">
        <f t="shared" si="18"/>
        <v>0</v>
      </c>
      <c r="AS93" s="85">
        <f t="shared" si="19"/>
        <v>0</v>
      </c>
      <c r="AT93" s="85">
        <f t="shared" si="20"/>
        <v>0</v>
      </c>
      <c r="AU93" s="83"/>
      <c r="AV93" s="83"/>
      <c r="AW93" s="571" t="str">
        <f t="shared" si="22"/>
        <v/>
      </c>
      <c r="AX93" s="572"/>
      <c r="AY93" s="572"/>
      <c r="AZ93" s="573"/>
      <c r="BA93" s="86" t="s">
        <v>958</v>
      </c>
      <c r="BB93" s="87" t="s">
        <v>959</v>
      </c>
      <c r="BC93" s="87" t="str">
        <f t="shared" si="23"/>
        <v>등급입력</v>
      </c>
      <c r="BD93" s="87" t="str">
        <f t="shared" si="24"/>
        <v>등급입력</v>
      </c>
      <c r="BE93" s="87" t="e">
        <f t="shared" si="25"/>
        <v>#N/A</v>
      </c>
      <c r="BF93" s="87">
        <f t="shared" si="26"/>
        <v>0</v>
      </c>
      <c r="BG93" s="88">
        <f t="shared" si="21"/>
        <v>0</v>
      </c>
    </row>
    <row r="94" spans="1:59" ht="18.75" customHeight="1">
      <c r="A94" s="76"/>
      <c r="B94" s="77"/>
      <c r="C94" s="78"/>
      <c r="D94" s="79"/>
      <c r="E94" s="80"/>
      <c r="F94" s="785"/>
      <c r="G94" s="785"/>
      <c r="H94" s="785"/>
      <c r="I94" s="785"/>
      <c r="J94" s="785"/>
      <c r="K94" s="785"/>
      <c r="L94" s="785"/>
      <c r="M94" s="785"/>
      <c r="N94" s="785"/>
      <c r="O94" s="785"/>
      <c r="P94" s="785"/>
      <c r="Q94" s="785"/>
      <c r="R94" s="785"/>
      <c r="S94" s="785"/>
      <c r="T94" s="785"/>
      <c r="U94" s="785"/>
      <c r="V94" s="785"/>
      <c r="W94" s="785"/>
      <c r="X94" s="785"/>
      <c r="Y94" s="785"/>
      <c r="Z94" s="785"/>
      <c r="AA94" s="785"/>
      <c r="AB94" s="785"/>
      <c r="AC94" s="785"/>
      <c r="AD94" s="785"/>
      <c r="AE94" s="785"/>
      <c r="AF94" s="785"/>
      <c r="AG94" s="785"/>
      <c r="AH94" s="785"/>
      <c r="AI94" s="785"/>
      <c r="AJ94" s="82">
        <f t="shared" si="16"/>
        <v>0</v>
      </c>
      <c r="AK94" s="83"/>
      <c r="AL94" s="83"/>
      <c r="AM94" s="83"/>
      <c r="AN94" s="84">
        <f t="shared" si="17"/>
        <v>0</v>
      </c>
      <c r="AO94" s="83"/>
      <c r="AP94" s="83"/>
      <c r="AQ94" s="83"/>
      <c r="AR94" s="85">
        <f t="shared" si="18"/>
        <v>0</v>
      </c>
      <c r="AS94" s="85">
        <f t="shared" si="19"/>
        <v>0</v>
      </c>
      <c r="AT94" s="85">
        <f t="shared" si="20"/>
        <v>0</v>
      </c>
      <c r="AU94" s="83"/>
      <c r="AV94" s="83"/>
      <c r="AW94" s="571" t="str">
        <f t="shared" si="22"/>
        <v/>
      </c>
      <c r="AX94" s="572"/>
      <c r="AY94" s="572"/>
      <c r="AZ94" s="573"/>
      <c r="BA94" s="86" t="s">
        <v>958</v>
      </c>
      <c r="BB94" s="87" t="s">
        <v>959</v>
      </c>
      <c r="BC94" s="87" t="str">
        <f t="shared" si="23"/>
        <v>등급입력</v>
      </c>
      <c r="BD94" s="87" t="str">
        <f t="shared" si="24"/>
        <v>등급입력</v>
      </c>
      <c r="BE94" s="87" t="e">
        <f t="shared" si="25"/>
        <v>#N/A</v>
      </c>
      <c r="BF94" s="87">
        <f t="shared" si="26"/>
        <v>0</v>
      </c>
      <c r="BG94" s="88">
        <f t="shared" si="21"/>
        <v>0</v>
      </c>
    </row>
    <row r="95" spans="1:59" ht="18.75" customHeight="1">
      <c r="A95" s="76"/>
      <c r="B95" s="77"/>
      <c r="C95" s="78"/>
      <c r="D95" s="79"/>
      <c r="E95" s="80"/>
      <c r="F95" s="785"/>
      <c r="G95" s="785"/>
      <c r="H95" s="785"/>
      <c r="I95" s="785"/>
      <c r="J95" s="785"/>
      <c r="K95" s="785"/>
      <c r="L95" s="785"/>
      <c r="M95" s="785"/>
      <c r="N95" s="785"/>
      <c r="O95" s="785"/>
      <c r="P95" s="785"/>
      <c r="Q95" s="785"/>
      <c r="R95" s="785"/>
      <c r="S95" s="785"/>
      <c r="T95" s="785"/>
      <c r="U95" s="785"/>
      <c r="V95" s="785"/>
      <c r="W95" s="785"/>
      <c r="X95" s="785"/>
      <c r="Y95" s="785"/>
      <c r="Z95" s="785"/>
      <c r="AA95" s="785"/>
      <c r="AB95" s="785"/>
      <c r="AC95" s="785"/>
      <c r="AD95" s="785"/>
      <c r="AE95" s="785"/>
      <c r="AF95" s="785"/>
      <c r="AG95" s="785"/>
      <c r="AH95" s="785"/>
      <c r="AI95" s="785"/>
      <c r="AJ95" s="82">
        <f t="shared" si="16"/>
        <v>0</v>
      </c>
      <c r="AK95" s="83"/>
      <c r="AL95" s="83"/>
      <c r="AM95" s="83"/>
      <c r="AN95" s="84">
        <f t="shared" si="17"/>
        <v>0</v>
      </c>
      <c r="AO95" s="83"/>
      <c r="AP95" s="83"/>
      <c r="AQ95" s="83"/>
      <c r="AR95" s="85">
        <f t="shared" si="18"/>
        <v>0</v>
      </c>
      <c r="AS95" s="85">
        <f t="shared" si="19"/>
        <v>0</v>
      </c>
      <c r="AT95" s="85">
        <f t="shared" si="20"/>
        <v>0</v>
      </c>
      <c r="AU95" s="83"/>
      <c r="AV95" s="83"/>
      <c r="AW95" s="571" t="str">
        <f t="shared" si="22"/>
        <v/>
      </c>
      <c r="AX95" s="572"/>
      <c r="AY95" s="572"/>
      <c r="AZ95" s="573"/>
      <c r="BA95" s="86" t="s">
        <v>958</v>
      </c>
      <c r="BB95" s="87" t="s">
        <v>959</v>
      </c>
      <c r="BC95" s="87" t="str">
        <f t="shared" si="23"/>
        <v>등급입력</v>
      </c>
      <c r="BD95" s="87" t="str">
        <f t="shared" si="24"/>
        <v>등급입력</v>
      </c>
      <c r="BE95" s="87" t="e">
        <f t="shared" si="25"/>
        <v>#N/A</v>
      </c>
      <c r="BF95" s="87">
        <f t="shared" si="26"/>
        <v>0</v>
      </c>
      <c r="BG95" s="88">
        <f t="shared" si="21"/>
        <v>0</v>
      </c>
    </row>
    <row r="96" spans="1:59" ht="18.75" customHeight="1">
      <c r="A96" s="76"/>
      <c r="B96" s="77"/>
      <c r="C96" s="78"/>
      <c r="D96" s="79"/>
      <c r="E96" s="80"/>
      <c r="F96" s="785"/>
      <c r="G96" s="785"/>
      <c r="H96" s="785"/>
      <c r="I96" s="785"/>
      <c r="J96" s="785"/>
      <c r="K96" s="785"/>
      <c r="L96" s="785"/>
      <c r="M96" s="785"/>
      <c r="N96" s="785"/>
      <c r="O96" s="785"/>
      <c r="P96" s="785"/>
      <c r="Q96" s="785"/>
      <c r="R96" s="785"/>
      <c r="S96" s="785"/>
      <c r="T96" s="785"/>
      <c r="U96" s="785"/>
      <c r="V96" s="785"/>
      <c r="W96" s="785"/>
      <c r="X96" s="785"/>
      <c r="Y96" s="785"/>
      <c r="Z96" s="785"/>
      <c r="AA96" s="785"/>
      <c r="AB96" s="785"/>
      <c r="AC96" s="785"/>
      <c r="AD96" s="785"/>
      <c r="AE96" s="785"/>
      <c r="AF96" s="785"/>
      <c r="AG96" s="785"/>
      <c r="AH96" s="785"/>
      <c r="AI96" s="785"/>
      <c r="AJ96" s="82">
        <f t="shared" si="16"/>
        <v>0</v>
      </c>
      <c r="AK96" s="83"/>
      <c r="AL96" s="83"/>
      <c r="AM96" s="83"/>
      <c r="AN96" s="84">
        <f t="shared" si="17"/>
        <v>0</v>
      </c>
      <c r="AO96" s="83"/>
      <c r="AP96" s="83"/>
      <c r="AQ96" s="83"/>
      <c r="AR96" s="85">
        <f t="shared" si="18"/>
        <v>0</v>
      </c>
      <c r="AS96" s="85">
        <f t="shared" si="19"/>
        <v>0</v>
      </c>
      <c r="AT96" s="85">
        <f t="shared" si="20"/>
        <v>0</v>
      </c>
      <c r="AU96" s="83"/>
      <c r="AV96" s="83"/>
      <c r="AW96" s="571" t="str">
        <f t="shared" si="22"/>
        <v/>
      </c>
      <c r="AX96" s="572"/>
      <c r="AY96" s="572"/>
      <c r="AZ96" s="573"/>
      <c r="BA96" s="86" t="s">
        <v>958</v>
      </c>
      <c r="BB96" s="87" t="s">
        <v>959</v>
      </c>
      <c r="BC96" s="87" t="str">
        <f t="shared" si="23"/>
        <v>등급입력</v>
      </c>
      <c r="BD96" s="87" t="str">
        <f t="shared" si="24"/>
        <v>등급입력</v>
      </c>
      <c r="BE96" s="87" t="e">
        <f t="shared" si="25"/>
        <v>#N/A</v>
      </c>
      <c r="BF96" s="87">
        <f t="shared" si="26"/>
        <v>0</v>
      </c>
      <c r="BG96" s="88">
        <f t="shared" si="21"/>
        <v>0</v>
      </c>
    </row>
    <row r="97" spans="1:59" ht="18.75" customHeight="1">
      <c r="A97" s="76"/>
      <c r="B97" s="77"/>
      <c r="C97" s="78"/>
      <c r="D97" s="79"/>
      <c r="E97" s="80"/>
      <c r="F97" s="785"/>
      <c r="G97" s="785"/>
      <c r="H97" s="785"/>
      <c r="I97" s="785"/>
      <c r="J97" s="785"/>
      <c r="K97" s="785"/>
      <c r="L97" s="785"/>
      <c r="M97" s="785"/>
      <c r="N97" s="785"/>
      <c r="O97" s="785"/>
      <c r="P97" s="785"/>
      <c r="Q97" s="785"/>
      <c r="R97" s="785"/>
      <c r="S97" s="785"/>
      <c r="T97" s="785"/>
      <c r="U97" s="785"/>
      <c r="V97" s="785"/>
      <c r="W97" s="785"/>
      <c r="X97" s="785"/>
      <c r="Y97" s="785"/>
      <c r="Z97" s="785"/>
      <c r="AA97" s="785"/>
      <c r="AB97" s="785"/>
      <c r="AC97" s="785"/>
      <c r="AD97" s="785"/>
      <c r="AE97" s="785"/>
      <c r="AF97" s="785"/>
      <c r="AG97" s="785"/>
      <c r="AH97" s="785"/>
      <c r="AI97" s="785"/>
      <c r="AJ97" s="82">
        <f t="shared" si="16"/>
        <v>0</v>
      </c>
      <c r="AK97" s="83"/>
      <c r="AL97" s="83"/>
      <c r="AM97" s="83"/>
      <c r="AN97" s="84">
        <f t="shared" si="17"/>
        <v>0</v>
      </c>
      <c r="AO97" s="83"/>
      <c r="AP97" s="83"/>
      <c r="AQ97" s="83"/>
      <c r="AR97" s="85">
        <f t="shared" si="18"/>
        <v>0</v>
      </c>
      <c r="AS97" s="85">
        <f t="shared" si="19"/>
        <v>0</v>
      </c>
      <c r="AT97" s="85">
        <f t="shared" si="20"/>
        <v>0</v>
      </c>
      <c r="AU97" s="83"/>
      <c r="AV97" s="83"/>
      <c r="AW97" s="571" t="str">
        <f t="shared" si="22"/>
        <v/>
      </c>
      <c r="AX97" s="572"/>
      <c r="AY97" s="572"/>
      <c r="AZ97" s="573"/>
      <c r="BA97" s="86" t="s">
        <v>958</v>
      </c>
      <c r="BB97" s="87" t="s">
        <v>959</v>
      </c>
      <c r="BC97" s="87" t="str">
        <f t="shared" si="23"/>
        <v>등급입력</v>
      </c>
      <c r="BD97" s="87" t="str">
        <f t="shared" si="24"/>
        <v>등급입력</v>
      </c>
      <c r="BE97" s="87" t="e">
        <f t="shared" si="25"/>
        <v>#N/A</v>
      </c>
      <c r="BF97" s="87">
        <f t="shared" si="26"/>
        <v>0</v>
      </c>
      <c r="BG97" s="88">
        <f t="shared" si="21"/>
        <v>0</v>
      </c>
    </row>
    <row r="98" spans="1:59" ht="18.75" customHeight="1">
      <c r="A98" s="76"/>
      <c r="B98" s="77"/>
      <c r="C98" s="78"/>
      <c r="D98" s="79"/>
      <c r="E98" s="80"/>
      <c r="F98" s="785"/>
      <c r="G98" s="785"/>
      <c r="H98" s="785"/>
      <c r="I98" s="785"/>
      <c r="J98" s="785"/>
      <c r="K98" s="785"/>
      <c r="L98" s="785"/>
      <c r="M98" s="785"/>
      <c r="N98" s="785"/>
      <c r="O98" s="785"/>
      <c r="P98" s="785"/>
      <c r="Q98" s="785"/>
      <c r="R98" s="785"/>
      <c r="S98" s="785"/>
      <c r="T98" s="785"/>
      <c r="U98" s="785"/>
      <c r="V98" s="785"/>
      <c r="W98" s="785"/>
      <c r="X98" s="785"/>
      <c r="Y98" s="785"/>
      <c r="Z98" s="785"/>
      <c r="AA98" s="785"/>
      <c r="AB98" s="785"/>
      <c r="AC98" s="785"/>
      <c r="AD98" s="785"/>
      <c r="AE98" s="785"/>
      <c r="AF98" s="785"/>
      <c r="AG98" s="785"/>
      <c r="AH98" s="785"/>
      <c r="AI98" s="785"/>
      <c r="AJ98" s="82">
        <f t="shared" si="16"/>
        <v>0</v>
      </c>
      <c r="AK98" s="83"/>
      <c r="AL98" s="83"/>
      <c r="AM98" s="83"/>
      <c r="AN98" s="84">
        <f t="shared" si="17"/>
        <v>0</v>
      </c>
      <c r="AO98" s="83"/>
      <c r="AP98" s="83"/>
      <c r="AQ98" s="83"/>
      <c r="AR98" s="85">
        <f t="shared" si="18"/>
        <v>0</v>
      </c>
      <c r="AS98" s="85">
        <f t="shared" si="19"/>
        <v>0</v>
      </c>
      <c r="AT98" s="85">
        <f t="shared" si="20"/>
        <v>0</v>
      </c>
      <c r="AU98" s="83"/>
      <c r="AV98" s="83"/>
      <c r="AW98" s="571" t="str">
        <f t="shared" si="22"/>
        <v/>
      </c>
      <c r="AX98" s="572"/>
      <c r="AY98" s="572"/>
      <c r="AZ98" s="573"/>
      <c r="BA98" s="86" t="s">
        <v>958</v>
      </c>
      <c r="BB98" s="87" t="s">
        <v>959</v>
      </c>
      <c r="BC98" s="87" t="str">
        <f t="shared" si="23"/>
        <v>등급입력</v>
      </c>
      <c r="BD98" s="87" t="str">
        <f t="shared" si="24"/>
        <v>등급입력</v>
      </c>
      <c r="BE98" s="87" t="e">
        <f t="shared" si="25"/>
        <v>#N/A</v>
      </c>
      <c r="BF98" s="87">
        <f t="shared" si="26"/>
        <v>0</v>
      </c>
      <c r="BG98" s="88">
        <f t="shared" si="21"/>
        <v>0</v>
      </c>
    </row>
    <row r="99" spans="1:59" ht="18.75" customHeight="1">
      <c r="A99" s="76"/>
      <c r="B99" s="77"/>
      <c r="C99" s="78"/>
      <c r="D99" s="79"/>
      <c r="E99" s="80"/>
      <c r="F99" s="785"/>
      <c r="G99" s="785"/>
      <c r="H99" s="785"/>
      <c r="I99" s="785"/>
      <c r="J99" s="785"/>
      <c r="K99" s="785"/>
      <c r="L99" s="785"/>
      <c r="M99" s="785"/>
      <c r="N99" s="785"/>
      <c r="O99" s="785"/>
      <c r="P99" s="785"/>
      <c r="Q99" s="785"/>
      <c r="R99" s="785"/>
      <c r="S99" s="785"/>
      <c r="T99" s="785"/>
      <c r="U99" s="785"/>
      <c r="V99" s="785"/>
      <c r="W99" s="785"/>
      <c r="X99" s="785"/>
      <c r="Y99" s="785"/>
      <c r="Z99" s="785"/>
      <c r="AA99" s="785"/>
      <c r="AB99" s="785"/>
      <c r="AC99" s="785"/>
      <c r="AD99" s="785"/>
      <c r="AE99" s="785"/>
      <c r="AF99" s="785"/>
      <c r="AG99" s="785"/>
      <c r="AH99" s="785"/>
      <c r="AI99" s="785"/>
      <c r="AJ99" s="82">
        <f t="shared" si="16"/>
        <v>0</v>
      </c>
      <c r="AK99" s="83"/>
      <c r="AL99" s="83"/>
      <c r="AM99" s="83"/>
      <c r="AN99" s="84">
        <f t="shared" si="17"/>
        <v>0</v>
      </c>
      <c r="AO99" s="83"/>
      <c r="AP99" s="83"/>
      <c r="AQ99" s="83"/>
      <c r="AR99" s="85">
        <f t="shared" si="18"/>
        <v>0</v>
      </c>
      <c r="AS99" s="85">
        <f t="shared" si="19"/>
        <v>0</v>
      </c>
      <c r="AT99" s="85">
        <f t="shared" si="20"/>
        <v>0</v>
      </c>
      <c r="AU99" s="83"/>
      <c r="AV99" s="83"/>
      <c r="AW99" s="571" t="str">
        <f t="shared" si="22"/>
        <v/>
      </c>
      <c r="AX99" s="572"/>
      <c r="AY99" s="572"/>
      <c r="AZ99" s="573"/>
      <c r="BA99" s="86" t="s">
        <v>958</v>
      </c>
      <c r="BB99" s="87" t="s">
        <v>959</v>
      </c>
      <c r="BC99" s="87" t="str">
        <f t="shared" si="23"/>
        <v>등급입력</v>
      </c>
      <c r="BD99" s="87" t="str">
        <f t="shared" si="24"/>
        <v>등급입력</v>
      </c>
      <c r="BE99" s="87" t="e">
        <f t="shared" si="25"/>
        <v>#N/A</v>
      </c>
      <c r="BF99" s="87">
        <f t="shared" si="26"/>
        <v>0</v>
      </c>
      <c r="BG99" s="88">
        <f t="shared" si="21"/>
        <v>0</v>
      </c>
    </row>
    <row r="100" spans="1:59" ht="18.75" customHeight="1">
      <c r="A100" s="76"/>
      <c r="B100" s="77"/>
      <c r="C100" s="78"/>
      <c r="D100" s="79"/>
      <c r="E100" s="80"/>
      <c r="F100" s="785"/>
      <c r="G100" s="785"/>
      <c r="H100" s="785"/>
      <c r="I100" s="785"/>
      <c r="J100" s="785"/>
      <c r="K100" s="785"/>
      <c r="L100" s="785"/>
      <c r="M100" s="785"/>
      <c r="N100" s="785"/>
      <c r="O100" s="785"/>
      <c r="P100" s="785"/>
      <c r="Q100" s="785"/>
      <c r="R100" s="785"/>
      <c r="S100" s="785"/>
      <c r="T100" s="785"/>
      <c r="U100" s="785"/>
      <c r="V100" s="785"/>
      <c r="W100" s="785"/>
      <c r="X100" s="785"/>
      <c r="Y100" s="785"/>
      <c r="Z100" s="785"/>
      <c r="AA100" s="785"/>
      <c r="AB100" s="785"/>
      <c r="AC100" s="785"/>
      <c r="AD100" s="785"/>
      <c r="AE100" s="785"/>
      <c r="AF100" s="785"/>
      <c r="AG100" s="785"/>
      <c r="AH100" s="785"/>
      <c r="AI100" s="785"/>
      <c r="AJ100" s="82">
        <f t="shared" si="16"/>
        <v>0</v>
      </c>
      <c r="AK100" s="83"/>
      <c r="AL100" s="83"/>
      <c r="AM100" s="83"/>
      <c r="AN100" s="84">
        <f t="shared" si="17"/>
        <v>0</v>
      </c>
      <c r="AO100" s="83"/>
      <c r="AP100" s="83"/>
      <c r="AQ100" s="83"/>
      <c r="AR100" s="85">
        <f t="shared" si="18"/>
        <v>0</v>
      </c>
      <c r="AS100" s="85">
        <f t="shared" si="19"/>
        <v>0</v>
      </c>
      <c r="AT100" s="85">
        <f t="shared" si="20"/>
        <v>0</v>
      </c>
      <c r="AU100" s="83"/>
      <c r="AV100" s="83"/>
      <c r="AW100" s="571" t="str">
        <f t="shared" si="22"/>
        <v/>
      </c>
      <c r="AX100" s="572"/>
      <c r="AY100" s="572"/>
      <c r="AZ100" s="573"/>
      <c r="BA100" s="86" t="s">
        <v>958</v>
      </c>
      <c r="BB100" s="87" t="s">
        <v>959</v>
      </c>
      <c r="BC100" s="87" t="str">
        <f t="shared" si="23"/>
        <v>등급입력</v>
      </c>
      <c r="BD100" s="87" t="str">
        <f t="shared" si="24"/>
        <v>등급입력</v>
      </c>
      <c r="BE100" s="87" t="e">
        <f t="shared" si="25"/>
        <v>#N/A</v>
      </c>
      <c r="BF100" s="87">
        <f t="shared" si="26"/>
        <v>0</v>
      </c>
      <c r="BG100" s="88">
        <f t="shared" si="21"/>
        <v>0</v>
      </c>
    </row>
    <row r="101" spans="1:59" ht="18.75" customHeight="1">
      <c r="A101" s="76"/>
      <c r="B101" s="77"/>
      <c r="C101" s="78"/>
      <c r="D101" s="79"/>
      <c r="E101" s="80"/>
      <c r="F101" s="785"/>
      <c r="G101" s="785"/>
      <c r="H101" s="785"/>
      <c r="I101" s="785"/>
      <c r="J101" s="785"/>
      <c r="K101" s="785"/>
      <c r="L101" s="785"/>
      <c r="M101" s="785"/>
      <c r="N101" s="785"/>
      <c r="O101" s="785"/>
      <c r="P101" s="785"/>
      <c r="Q101" s="785"/>
      <c r="R101" s="785"/>
      <c r="S101" s="785"/>
      <c r="T101" s="785"/>
      <c r="U101" s="785"/>
      <c r="V101" s="785"/>
      <c r="W101" s="785"/>
      <c r="X101" s="785"/>
      <c r="Y101" s="785"/>
      <c r="Z101" s="785"/>
      <c r="AA101" s="785"/>
      <c r="AB101" s="785"/>
      <c r="AC101" s="785"/>
      <c r="AD101" s="785"/>
      <c r="AE101" s="785"/>
      <c r="AF101" s="785"/>
      <c r="AG101" s="785"/>
      <c r="AH101" s="785"/>
      <c r="AI101" s="785"/>
      <c r="AJ101" s="82">
        <f t="shared" si="16"/>
        <v>0</v>
      </c>
      <c r="AK101" s="83"/>
      <c r="AL101" s="83"/>
      <c r="AM101" s="83"/>
      <c r="AN101" s="84">
        <f t="shared" si="17"/>
        <v>0</v>
      </c>
      <c r="AO101" s="83"/>
      <c r="AP101" s="83"/>
      <c r="AQ101" s="83"/>
      <c r="AR101" s="85">
        <f t="shared" si="18"/>
        <v>0</v>
      </c>
      <c r="AS101" s="85">
        <f t="shared" si="19"/>
        <v>0</v>
      </c>
      <c r="AT101" s="85">
        <f t="shared" si="20"/>
        <v>0</v>
      </c>
      <c r="AU101" s="83"/>
      <c r="AV101" s="83"/>
      <c r="AW101" s="571" t="str">
        <f t="shared" si="22"/>
        <v/>
      </c>
      <c r="AX101" s="572"/>
      <c r="AY101" s="572"/>
      <c r="AZ101" s="573"/>
      <c r="BA101" s="86" t="s">
        <v>958</v>
      </c>
      <c r="BB101" s="87" t="s">
        <v>959</v>
      </c>
      <c r="BC101" s="87" t="str">
        <f t="shared" si="23"/>
        <v>등급입력</v>
      </c>
      <c r="BD101" s="87" t="str">
        <f t="shared" si="24"/>
        <v>등급입력</v>
      </c>
      <c r="BE101" s="87" t="e">
        <f t="shared" si="25"/>
        <v>#N/A</v>
      </c>
      <c r="BF101" s="87">
        <f t="shared" si="26"/>
        <v>0</v>
      </c>
      <c r="BG101" s="88">
        <f t="shared" si="21"/>
        <v>0</v>
      </c>
    </row>
    <row r="102" spans="1:59" ht="18.75" customHeight="1">
      <c r="A102" s="76"/>
      <c r="B102" s="77"/>
      <c r="C102" s="78"/>
      <c r="D102" s="79"/>
      <c r="E102" s="80"/>
      <c r="F102" s="785"/>
      <c r="G102" s="785"/>
      <c r="H102" s="785"/>
      <c r="I102" s="785"/>
      <c r="J102" s="785"/>
      <c r="K102" s="785"/>
      <c r="L102" s="785"/>
      <c r="M102" s="785"/>
      <c r="N102" s="785"/>
      <c r="O102" s="785"/>
      <c r="P102" s="785"/>
      <c r="Q102" s="785"/>
      <c r="R102" s="785"/>
      <c r="S102" s="785"/>
      <c r="T102" s="785"/>
      <c r="U102" s="785"/>
      <c r="V102" s="785"/>
      <c r="W102" s="785"/>
      <c r="X102" s="785"/>
      <c r="Y102" s="785"/>
      <c r="Z102" s="785"/>
      <c r="AA102" s="785"/>
      <c r="AB102" s="785"/>
      <c r="AC102" s="785"/>
      <c r="AD102" s="785"/>
      <c r="AE102" s="785"/>
      <c r="AF102" s="785"/>
      <c r="AG102" s="785"/>
      <c r="AH102" s="785"/>
      <c r="AI102" s="785"/>
      <c r="AJ102" s="82">
        <f t="shared" si="16"/>
        <v>0</v>
      </c>
      <c r="AK102" s="83"/>
      <c r="AL102" s="83"/>
      <c r="AM102" s="83"/>
      <c r="AN102" s="84">
        <f t="shared" si="17"/>
        <v>0</v>
      </c>
      <c r="AO102" s="83"/>
      <c r="AP102" s="83"/>
      <c r="AQ102" s="83"/>
      <c r="AR102" s="85">
        <f t="shared" si="18"/>
        <v>0</v>
      </c>
      <c r="AS102" s="85">
        <f t="shared" si="19"/>
        <v>0</v>
      </c>
      <c r="AT102" s="85">
        <f t="shared" si="20"/>
        <v>0</v>
      </c>
      <c r="AU102" s="83"/>
      <c r="AV102" s="83"/>
      <c r="AW102" s="571" t="str">
        <f t="shared" si="22"/>
        <v/>
      </c>
      <c r="AX102" s="572"/>
      <c r="AY102" s="572"/>
      <c r="AZ102" s="573"/>
      <c r="BA102" s="86" t="s">
        <v>958</v>
      </c>
      <c r="BB102" s="87" t="s">
        <v>959</v>
      </c>
      <c r="BC102" s="87" t="str">
        <f t="shared" si="23"/>
        <v>등급입력</v>
      </c>
      <c r="BD102" s="87" t="str">
        <f t="shared" si="24"/>
        <v>등급입력</v>
      </c>
      <c r="BE102" s="87" t="e">
        <f t="shared" si="25"/>
        <v>#N/A</v>
      </c>
      <c r="BF102" s="87">
        <f t="shared" si="26"/>
        <v>0</v>
      </c>
      <c r="BG102" s="88">
        <f t="shared" si="21"/>
        <v>0</v>
      </c>
    </row>
    <row r="103" spans="1:59" ht="18.75" customHeight="1">
      <c r="A103" s="76"/>
      <c r="B103" s="77"/>
      <c r="C103" s="78"/>
      <c r="D103" s="79"/>
      <c r="E103" s="80"/>
      <c r="F103" s="785"/>
      <c r="G103" s="785"/>
      <c r="H103" s="785"/>
      <c r="I103" s="785"/>
      <c r="J103" s="785"/>
      <c r="K103" s="785"/>
      <c r="L103" s="785"/>
      <c r="M103" s="785"/>
      <c r="N103" s="785"/>
      <c r="O103" s="785"/>
      <c r="P103" s="785"/>
      <c r="Q103" s="785"/>
      <c r="R103" s="785"/>
      <c r="S103" s="785"/>
      <c r="T103" s="785"/>
      <c r="U103" s="785"/>
      <c r="V103" s="785"/>
      <c r="W103" s="785"/>
      <c r="X103" s="785"/>
      <c r="Y103" s="785"/>
      <c r="Z103" s="785"/>
      <c r="AA103" s="785"/>
      <c r="AB103" s="785"/>
      <c r="AC103" s="785"/>
      <c r="AD103" s="785"/>
      <c r="AE103" s="785"/>
      <c r="AF103" s="785"/>
      <c r="AG103" s="785"/>
      <c r="AH103" s="785"/>
      <c r="AI103" s="785"/>
      <c r="AJ103" s="82">
        <f t="shared" si="16"/>
        <v>0</v>
      </c>
      <c r="AK103" s="83"/>
      <c r="AL103" s="83"/>
      <c r="AM103" s="83"/>
      <c r="AN103" s="84">
        <f t="shared" si="17"/>
        <v>0</v>
      </c>
      <c r="AO103" s="83"/>
      <c r="AP103" s="83"/>
      <c r="AQ103" s="83"/>
      <c r="AR103" s="85">
        <f t="shared" si="18"/>
        <v>0</v>
      </c>
      <c r="AS103" s="85">
        <f t="shared" si="19"/>
        <v>0</v>
      </c>
      <c r="AT103" s="85">
        <f t="shared" si="20"/>
        <v>0</v>
      </c>
      <c r="AU103" s="83"/>
      <c r="AV103" s="83"/>
      <c r="AW103" s="571" t="str">
        <f t="shared" si="22"/>
        <v/>
      </c>
      <c r="AX103" s="572"/>
      <c r="AY103" s="572"/>
      <c r="AZ103" s="573"/>
      <c r="BA103" s="86" t="s">
        <v>958</v>
      </c>
      <c r="BB103" s="87" t="s">
        <v>959</v>
      </c>
      <c r="BC103" s="87" t="str">
        <f t="shared" si="23"/>
        <v>등급입력</v>
      </c>
      <c r="BD103" s="87" t="str">
        <f t="shared" si="24"/>
        <v>등급입력</v>
      </c>
      <c r="BE103" s="87" t="e">
        <f t="shared" si="25"/>
        <v>#N/A</v>
      </c>
      <c r="BF103" s="87">
        <f t="shared" si="26"/>
        <v>0</v>
      </c>
      <c r="BG103" s="88">
        <f t="shared" si="21"/>
        <v>0</v>
      </c>
    </row>
    <row r="104" spans="1:59" ht="18.75" customHeight="1">
      <c r="A104" s="76"/>
      <c r="B104" s="77"/>
      <c r="C104" s="78"/>
      <c r="D104" s="79"/>
      <c r="E104" s="80"/>
      <c r="F104" s="785"/>
      <c r="G104" s="785"/>
      <c r="H104" s="785"/>
      <c r="I104" s="785"/>
      <c r="J104" s="785"/>
      <c r="K104" s="785"/>
      <c r="L104" s="785"/>
      <c r="M104" s="785"/>
      <c r="N104" s="785"/>
      <c r="O104" s="785"/>
      <c r="P104" s="785"/>
      <c r="Q104" s="785"/>
      <c r="R104" s="785"/>
      <c r="S104" s="785"/>
      <c r="T104" s="785"/>
      <c r="U104" s="785"/>
      <c r="V104" s="785"/>
      <c r="W104" s="785"/>
      <c r="X104" s="785"/>
      <c r="Y104" s="785"/>
      <c r="Z104" s="785"/>
      <c r="AA104" s="785"/>
      <c r="AB104" s="785"/>
      <c r="AC104" s="785"/>
      <c r="AD104" s="785"/>
      <c r="AE104" s="785"/>
      <c r="AF104" s="785"/>
      <c r="AG104" s="785"/>
      <c r="AH104" s="785"/>
      <c r="AI104" s="785"/>
      <c r="AJ104" s="82">
        <f t="shared" si="16"/>
        <v>0</v>
      </c>
      <c r="AK104" s="83"/>
      <c r="AL104" s="83"/>
      <c r="AM104" s="83"/>
      <c r="AN104" s="84">
        <f t="shared" si="17"/>
        <v>0</v>
      </c>
      <c r="AO104" s="83"/>
      <c r="AP104" s="83"/>
      <c r="AQ104" s="83"/>
      <c r="AR104" s="85">
        <f t="shared" si="18"/>
        <v>0</v>
      </c>
      <c r="AS104" s="85">
        <f t="shared" si="19"/>
        <v>0</v>
      </c>
      <c r="AT104" s="85">
        <f t="shared" si="20"/>
        <v>0</v>
      </c>
      <c r="AU104" s="83"/>
      <c r="AV104" s="83"/>
      <c r="AW104" s="571" t="str">
        <f t="shared" si="22"/>
        <v/>
      </c>
      <c r="AX104" s="572"/>
      <c r="AY104" s="572"/>
      <c r="AZ104" s="573"/>
      <c r="BA104" s="86" t="s">
        <v>958</v>
      </c>
      <c r="BB104" s="87" t="s">
        <v>959</v>
      </c>
      <c r="BC104" s="87" t="str">
        <f t="shared" si="23"/>
        <v>등급입력</v>
      </c>
      <c r="BD104" s="87" t="str">
        <f t="shared" si="24"/>
        <v>등급입력</v>
      </c>
      <c r="BE104" s="87" t="e">
        <f t="shared" si="25"/>
        <v>#N/A</v>
      </c>
      <c r="BF104" s="87">
        <f t="shared" si="26"/>
        <v>0</v>
      </c>
      <c r="BG104" s="88">
        <f t="shared" si="21"/>
        <v>0</v>
      </c>
    </row>
    <row r="105" spans="1:59" ht="18.75" customHeight="1">
      <c r="A105" s="76"/>
      <c r="B105" s="77"/>
      <c r="C105" s="78"/>
      <c r="D105" s="79"/>
      <c r="E105" s="80"/>
      <c r="F105" s="785"/>
      <c r="G105" s="785"/>
      <c r="H105" s="785"/>
      <c r="I105" s="785"/>
      <c r="J105" s="785"/>
      <c r="K105" s="785"/>
      <c r="L105" s="785"/>
      <c r="M105" s="785"/>
      <c r="N105" s="785"/>
      <c r="O105" s="785"/>
      <c r="P105" s="785"/>
      <c r="Q105" s="785"/>
      <c r="R105" s="785"/>
      <c r="S105" s="785"/>
      <c r="T105" s="785"/>
      <c r="U105" s="785"/>
      <c r="V105" s="785"/>
      <c r="W105" s="785"/>
      <c r="X105" s="785"/>
      <c r="Y105" s="785"/>
      <c r="Z105" s="785"/>
      <c r="AA105" s="785"/>
      <c r="AB105" s="785"/>
      <c r="AC105" s="785"/>
      <c r="AD105" s="785"/>
      <c r="AE105" s="785"/>
      <c r="AF105" s="785"/>
      <c r="AG105" s="785"/>
      <c r="AH105" s="785"/>
      <c r="AI105" s="785"/>
      <c r="AJ105" s="82">
        <f t="shared" si="16"/>
        <v>0</v>
      </c>
      <c r="AK105" s="83"/>
      <c r="AL105" s="83"/>
      <c r="AM105" s="83"/>
      <c r="AN105" s="84">
        <f t="shared" si="17"/>
        <v>0</v>
      </c>
      <c r="AO105" s="83"/>
      <c r="AP105" s="83"/>
      <c r="AQ105" s="83"/>
      <c r="AR105" s="85">
        <f t="shared" si="18"/>
        <v>0</v>
      </c>
      <c r="AS105" s="85">
        <f t="shared" si="19"/>
        <v>0</v>
      </c>
      <c r="AT105" s="85">
        <f t="shared" si="20"/>
        <v>0</v>
      </c>
      <c r="AU105" s="83"/>
      <c r="AV105" s="83"/>
      <c r="AW105" s="571" t="str">
        <f t="shared" si="22"/>
        <v/>
      </c>
      <c r="AX105" s="572"/>
      <c r="AY105" s="572"/>
      <c r="AZ105" s="573"/>
      <c r="BA105" s="86" t="s">
        <v>958</v>
      </c>
      <c r="BB105" s="87" t="s">
        <v>959</v>
      </c>
      <c r="BC105" s="87" t="str">
        <f t="shared" si="23"/>
        <v>등급입력</v>
      </c>
      <c r="BD105" s="87" t="str">
        <f t="shared" si="24"/>
        <v>등급입력</v>
      </c>
      <c r="BE105" s="87" t="e">
        <f t="shared" si="25"/>
        <v>#N/A</v>
      </c>
      <c r="BF105" s="87">
        <f t="shared" si="26"/>
        <v>0</v>
      </c>
      <c r="BG105" s="88">
        <f t="shared" si="21"/>
        <v>0</v>
      </c>
    </row>
    <row r="106" spans="1:59" ht="18.75" customHeight="1">
      <c r="A106" s="76"/>
      <c r="B106" s="77"/>
      <c r="C106" s="78"/>
      <c r="D106" s="79"/>
      <c r="E106" s="80"/>
      <c r="F106" s="785"/>
      <c r="G106" s="785"/>
      <c r="H106" s="785"/>
      <c r="I106" s="785"/>
      <c r="J106" s="785"/>
      <c r="K106" s="785"/>
      <c r="L106" s="785"/>
      <c r="M106" s="785"/>
      <c r="N106" s="785"/>
      <c r="O106" s="785"/>
      <c r="P106" s="785"/>
      <c r="Q106" s="785"/>
      <c r="R106" s="785"/>
      <c r="S106" s="785"/>
      <c r="T106" s="785"/>
      <c r="U106" s="785"/>
      <c r="V106" s="785"/>
      <c r="W106" s="785"/>
      <c r="X106" s="785"/>
      <c r="Y106" s="785"/>
      <c r="Z106" s="785"/>
      <c r="AA106" s="785"/>
      <c r="AB106" s="785"/>
      <c r="AC106" s="785"/>
      <c r="AD106" s="785"/>
      <c r="AE106" s="785"/>
      <c r="AF106" s="785"/>
      <c r="AG106" s="785"/>
      <c r="AH106" s="785"/>
      <c r="AI106" s="785"/>
      <c r="AJ106" s="82">
        <f t="shared" si="16"/>
        <v>0</v>
      </c>
      <c r="AK106" s="83"/>
      <c r="AL106" s="83"/>
      <c r="AM106" s="83"/>
      <c r="AN106" s="84">
        <f t="shared" si="17"/>
        <v>0</v>
      </c>
      <c r="AO106" s="83"/>
      <c r="AP106" s="83"/>
      <c r="AQ106" s="83"/>
      <c r="AR106" s="85">
        <f t="shared" si="18"/>
        <v>0</v>
      </c>
      <c r="AS106" s="85">
        <f t="shared" si="19"/>
        <v>0</v>
      </c>
      <c r="AT106" s="85">
        <f t="shared" si="20"/>
        <v>0</v>
      </c>
      <c r="AU106" s="83"/>
      <c r="AV106" s="83"/>
      <c r="AW106" s="571" t="str">
        <f t="shared" si="22"/>
        <v/>
      </c>
      <c r="AX106" s="572"/>
      <c r="AY106" s="572"/>
      <c r="AZ106" s="573"/>
      <c r="BA106" s="86" t="s">
        <v>958</v>
      </c>
      <c r="BB106" s="87" t="s">
        <v>959</v>
      </c>
      <c r="BC106" s="87" t="str">
        <f t="shared" si="23"/>
        <v>등급입력</v>
      </c>
      <c r="BD106" s="87" t="str">
        <f t="shared" si="24"/>
        <v>등급입력</v>
      </c>
      <c r="BE106" s="87" t="e">
        <f t="shared" si="25"/>
        <v>#N/A</v>
      </c>
      <c r="BF106" s="87">
        <f t="shared" si="26"/>
        <v>0</v>
      </c>
      <c r="BG106" s="88">
        <f t="shared" si="21"/>
        <v>0</v>
      </c>
    </row>
    <row r="107" spans="1:59" ht="18.75" customHeight="1">
      <c r="A107" s="76"/>
      <c r="B107" s="77"/>
      <c r="C107" s="78"/>
      <c r="D107" s="79"/>
      <c r="E107" s="80"/>
      <c r="F107" s="785"/>
      <c r="G107" s="785"/>
      <c r="H107" s="785"/>
      <c r="I107" s="785"/>
      <c r="J107" s="785"/>
      <c r="K107" s="785"/>
      <c r="L107" s="785"/>
      <c r="M107" s="785"/>
      <c r="N107" s="785"/>
      <c r="O107" s="785"/>
      <c r="P107" s="785"/>
      <c r="Q107" s="785"/>
      <c r="R107" s="785"/>
      <c r="S107" s="785"/>
      <c r="T107" s="785"/>
      <c r="U107" s="785"/>
      <c r="V107" s="785"/>
      <c r="W107" s="785"/>
      <c r="X107" s="785"/>
      <c r="Y107" s="785"/>
      <c r="Z107" s="785"/>
      <c r="AA107" s="785"/>
      <c r="AB107" s="785"/>
      <c r="AC107" s="785"/>
      <c r="AD107" s="785"/>
      <c r="AE107" s="785"/>
      <c r="AF107" s="785"/>
      <c r="AG107" s="785"/>
      <c r="AH107" s="785"/>
      <c r="AI107" s="785"/>
      <c r="AJ107" s="82">
        <f t="shared" si="16"/>
        <v>0</v>
      </c>
      <c r="AK107" s="83"/>
      <c r="AL107" s="83"/>
      <c r="AM107" s="83"/>
      <c r="AN107" s="84">
        <f t="shared" si="17"/>
        <v>0</v>
      </c>
      <c r="AO107" s="83"/>
      <c r="AP107" s="83"/>
      <c r="AQ107" s="83"/>
      <c r="AR107" s="85">
        <f t="shared" si="18"/>
        <v>0</v>
      </c>
      <c r="AS107" s="85">
        <f t="shared" si="19"/>
        <v>0</v>
      </c>
      <c r="AT107" s="85">
        <f t="shared" si="20"/>
        <v>0</v>
      </c>
      <c r="AU107" s="83"/>
      <c r="AV107" s="83"/>
      <c r="AW107" s="571" t="str">
        <f t="shared" si="22"/>
        <v/>
      </c>
      <c r="AX107" s="572"/>
      <c r="AY107" s="572"/>
      <c r="AZ107" s="573"/>
      <c r="BA107" s="86" t="s">
        <v>958</v>
      </c>
      <c r="BB107" s="87" t="s">
        <v>959</v>
      </c>
      <c r="BC107" s="87" t="str">
        <f t="shared" si="23"/>
        <v>등급입력</v>
      </c>
      <c r="BD107" s="87" t="str">
        <f t="shared" si="24"/>
        <v>등급입력</v>
      </c>
      <c r="BE107" s="87" t="e">
        <f t="shared" si="25"/>
        <v>#N/A</v>
      </c>
      <c r="BF107" s="87">
        <f t="shared" si="26"/>
        <v>0</v>
      </c>
      <c r="BG107" s="88">
        <f t="shared" si="21"/>
        <v>0</v>
      </c>
    </row>
    <row r="108" spans="1:59" ht="18.75" customHeight="1">
      <c r="A108" s="76"/>
      <c r="B108" s="77"/>
      <c r="C108" s="78"/>
      <c r="D108" s="79"/>
      <c r="E108" s="80"/>
      <c r="F108" s="785"/>
      <c r="G108" s="785"/>
      <c r="H108" s="785"/>
      <c r="I108" s="785"/>
      <c r="J108" s="785"/>
      <c r="K108" s="785"/>
      <c r="L108" s="785"/>
      <c r="M108" s="785"/>
      <c r="N108" s="785"/>
      <c r="O108" s="785"/>
      <c r="P108" s="785"/>
      <c r="Q108" s="785"/>
      <c r="R108" s="785"/>
      <c r="S108" s="785"/>
      <c r="T108" s="785"/>
      <c r="U108" s="785"/>
      <c r="V108" s="785"/>
      <c r="W108" s="785"/>
      <c r="X108" s="785"/>
      <c r="Y108" s="785"/>
      <c r="Z108" s="785"/>
      <c r="AA108" s="785"/>
      <c r="AB108" s="785"/>
      <c r="AC108" s="785"/>
      <c r="AD108" s="785"/>
      <c r="AE108" s="785"/>
      <c r="AF108" s="785"/>
      <c r="AG108" s="785"/>
      <c r="AH108" s="785"/>
      <c r="AI108" s="785"/>
      <c r="AJ108" s="82">
        <f t="shared" si="16"/>
        <v>0</v>
      </c>
      <c r="AK108" s="83"/>
      <c r="AL108" s="83"/>
      <c r="AM108" s="83"/>
      <c r="AN108" s="84">
        <f t="shared" si="17"/>
        <v>0</v>
      </c>
      <c r="AO108" s="83"/>
      <c r="AP108" s="83"/>
      <c r="AQ108" s="83"/>
      <c r="AR108" s="85">
        <f t="shared" si="18"/>
        <v>0</v>
      </c>
      <c r="AS108" s="85">
        <f t="shared" si="19"/>
        <v>0</v>
      </c>
      <c r="AT108" s="85">
        <f t="shared" si="20"/>
        <v>0</v>
      </c>
      <c r="AU108" s="83"/>
      <c r="AV108" s="83"/>
      <c r="AW108" s="571" t="str">
        <f t="shared" si="22"/>
        <v/>
      </c>
      <c r="AX108" s="572"/>
      <c r="AY108" s="572"/>
      <c r="AZ108" s="573"/>
      <c r="BA108" s="86" t="s">
        <v>958</v>
      </c>
      <c r="BB108" s="87" t="s">
        <v>959</v>
      </c>
      <c r="BC108" s="87" t="str">
        <f t="shared" si="23"/>
        <v>등급입력</v>
      </c>
      <c r="BD108" s="87" t="str">
        <f t="shared" si="24"/>
        <v>등급입력</v>
      </c>
      <c r="BE108" s="87" t="e">
        <f t="shared" si="25"/>
        <v>#N/A</v>
      </c>
      <c r="BF108" s="87">
        <f t="shared" si="26"/>
        <v>0</v>
      </c>
      <c r="BG108" s="88">
        <f t="shared" si="21"/>
        <v>0</v>
      </c>
    </row>
    <row r="109" spans="1:59" ht="18.75" customHeight="1">
      <c r="A109" s="76"/>
      <c r="B109" s="77"/>
      <c r="C109" s="78"/>
      <c r="D109" s="79"/>
      <c r="E109" s="80"/>
      <c r="F109" s="785"/>
      <c r="G109" s="785"/>
      <c r="H109" s="785"/>
      <c r="I109" s="785"/>
      <c r="J109" s="785"/>
      <c r="K109" s="785"/>
      <c r="L109" s="785"/>
      <c r="M109" s="785"/>
      <c r="N109" s="785"/>
      <c r="O109" s="785"/>
      <c r="P109" s="785"/>
      <c r="Q109" s="785"/>
      <c r="R109" s="785"/>
      <c r="S109" s="785"/>
      <c r="T109" s="785"/>
      <c r="U109" s="785"/>
      <c r="V109" s="785"/>
      <c r="W109" s="785"/>
      <c r="X109" s="785"/>
      <c r="Y109" s="785"/>
      <c r="Z109" s="785"/>
      <c r="AA109" s="785"/>
      <c r="AB109" s="785"/>
      <c r="AC109" s="785"/>
      <c r="AD109" s="785"/>
      <c r="AE109" s="785"/>
      <c r="AF109" s="785"/>
      <c r="AG109" s="785"/>
      <c r="AH109" s="785"/>
      <c r="AI109" s="785"/>
      <c r="AJ109" s="82">
        <f t="shared" si="16"/>
        <v>0</v>
      </c>
      <c r="AK109" s="83"/>
      <c r="AL109" s="83"/>
      <c r="AM109" s="83"/>
      <c r="AN109" s="84">
        <f t="shared" si="17"/>
        <v>0</v>
      </c>
      <c r="AO109" s="83"/>
      <c r="AP109" s="83"/>
      <c r="AQ109" s="83"/>
      <c r="AR109" s="85">
        <f t="shared" si="18"/>
        <v>0</v>
      </c>
      <c r="AS109" s="85">
        <f t="shared" si="19"/>
        <v>0</v>
      </c>
      <c r="AT109" s="85">
        <f t="shared" si="20"/>
        <v>0</v>
      </c>
      <c r="AU109" s="83"/>
      <c r="AV109" s="83"/>
      <c r="AW109" s="571" t="str">
        <f t="shared" si="22"/>
        <v/>
      </c>
      <c r="AX109" s="572"/>
      <c r="AY109" s="572"/>
      <c r="AZ109" s="573"/>
      <c r="BA109" s="86" t="s">
        <v>958</v>
      </c>
      <c r="BB109" s="87" t="s">
        <v>959</v>
      </c>
      <c r="BC109" s="87" t="str">
        <f t="shared" si="23"/>
        <v>등급입력</v>
      </c>
      <c r="BD109" s="87" t="str">
        <f t="shared" si="24"/>
        <v>등급입력</v>
      </c>
      <c r="BE109" s="87" t="e">
        <f t="shared" si="25"/>
        <v>#N/A</v>
      </c>
      <c r="BF109" s="87">
        <f t="shared" si="26"/>
        <v>0</v>
      </c>
      <c r="BG109" s="88">
        <f t="shared" si="21"/>
        <v>0</v>
      </c>
    </row>
    <row r="110" spans="1:59" ht="18.75" customHeight="1">
      <c r="A110" s="76"/>
      <c r="B110" s="77"/>
      <c r="C110" s="78"/>
      <c r="D110" s="79"/>
      <c r="E110" s="80"/>
      <c r="F110" s="785"/>
      <c r="G110" s="785"/>
      <c r="H110" s="785"/>
      <c r="I110" s="785"/>
      <c r="J110" s="785"/>
      <c r="K110" s="785"/>
      <c r="L110" s="785"/>
      <c r="M110" s="785"/>
      <c r="N110" s="785"/>
      <c r="O110" s="785"/>
      <c r="P110" s="785"/>
      <c r="Q110" s="785"/>
      <c r="R110" s="785"/>
      <c r="S110" s="785"/>
      <c r="T110" s="785"/>
      <c r="U110" s="785"/>
      <c r="V110" s="785"/>
      <c r="W110" s="785"/>
      <c r="X110" s="785"/>
      <c r="Y110" s="785"/>
      <c r="Z110" s="785"/>
      <c r="AA110" s="785"/>
      <c r="AB110" s="785"/>
      <c r="AC110" s="785"/>
      <c r="AD110" s="785"/>
      <c r="AE110" s="785"/>
      <c r="AF110" s="785"/>
      <c r="AG110" s="785"/>
      <c r="AH110" s="785"/>
      <c r="AI110" s="785"/>
      <c r="AJ110" s="82">
        <f t="shared" si="16"/>
        <v>0</v>
      </c>
      <c r="AK110" s="83"/>
      <c r="AL110" s="83"/>
      <c r="AM110" s="83"/>
      <c r="AN110" s="84">
        <f t="shared" si="17"/>
        <v>0</v>
      </c>
      <c r="AO110" s="83"/>
      <c r="AP110" s="83"/>
      <c r="AQ110" s="83"/>
      <c r="AR110" s="85">
        <f t="shared" si="18"/>
        <v>0</v>
      </c>
      <c r="AS110" s="85">
        <f t="shared" si="19"/>
        <v>0</v>
      </c>
      <c r="AT110" s="85">
        <f t="shared" si="20"/>
        <v>0</v>
      </c>
      <c r="AU110" s="83"/>
      <c r="AV110" s="83"/>
      <c r="AW110" s="571" t="str">
        <f t="shared" si="22"/>
        <v/>
      </c>
      <c r="AX110" s="572"/>
      <c r="AY110" s="572"/>
      <c r="AZ110" s="573"/>
      <c r="BA110" s="86" t="s">
        <v>958</v>
      </c>
      <c r="BB110" s="87" t="s">
        <v>959</v>
      </c>
      <c r="BC110" s="87" t="str">
        <f t="shared" si="23"/>
        <v>등급입력</v>
      </c>
      <c r="BD110" s="87" t="str">
        <f t="shared" si="24"/>
        <v>등급입력</v>
      </c>
      <c r="BE110" s="87" t="e">
        <f t="shared" si="25"/>
        <v>#N/A</v>
      </c>
      <c r="BF110" s="87">
        <f t="shared" si="26"/>
        <v>0</v>
      </c>
      <c r="BG110" s="88">
        <f t="shared" si="21"/>
        <v>0</v>
      </c>
    </row>
    <row r="111" spans="1:59" ht="18.75" customHeight="1">
      <c r="A111" s="76"/>
      <c r="B111" s="77"/>
      <c r="C111" s="78"/>
      <c r="D111" s="79"/>
      <c r="E111" s="80"/>
      <c r="F111" s="785"/>
      <c r="G111" s="785"/>
      <c r="H111" s="785"/>
      <c r="I111" s="785"/>
      <c r="J111" s="785"/>
      <c r="K111" s="785"/>
      <c r="L111" s="785"/>
      <c r="M111" s="785"/>
      <c r="N111" s="785"/>
      <c r="O111" s="785"/>
      <c r="P111" s="785"/>
      <c r="Q111" s="785"/>
      <c r="R111" s="785"/>
      <c r="S111" s="785"/>
      <c r="T111" s="785"/>
      <c r="U111" s="785"/>
      <c r="V111" s="785"/>
      <c r="W111" s="785"/>
      <c r="X111" s="785"/>
      <c r="Y111" s="785"/>
      <c r="Z111" s="785"/>
      <c r="AA111" s="785"/>
      <c r="AB111" s="785"/>
      <c r="AC111" s="785"/>
      <c r="AD111" s="785"/>
      <c r="AE111" s="785"/>
      <c r="AF111" s="785"/>
      <c r="AG111" s="785"/>
      <c r="AH111" s="785"/>
      <c r="AI111" s="785"/>
      <c r="AJ111" s="82">
        <f t="shared" si="16"/>
        <v>0</v>
      </c>
      <c r="AK111" s="83"/>
      <c r="AL111" s="83"/>
      <c r="AM111" s="83"/>
      <c r="AN111" s="84">
        <f t="shared" si="17"/>
        <v>0</v>
      </c>
      <c r="AO111" s="83"/>
      <c r="AP111" s="83"/>
      <c r="AQ111" s="83"/>
      <c r="AR111" s="85">
        <f t="shared" si="18"/>
        <v>0</v>
      </c>
      <c r="AS111" s="85">
        <f t="shared" si="19"/>
        <v>0</v>
      </c>
      <c r="AT111" s="85">
        <f t="shared" si="20"/>
        <v>0</v>
      </c>
      <c r="AU111" s="83"/>
      <c r="AV111" s="83"/>
      <c r="AW111" s="571" t="str">
        <f t="shared" si="22"/>
        <v/>
      </c>
      <c r="AX111" s="572"/>
      <c r="AY111" s="572"/>
      <c r="AZ111" s="573"/>
      <c r="BA111" s="86" t="s">
        <v>958</v>
      </c>
      <c r="BB111" s="87" t="s">
        <v>959</v>
      </c>
      <c r="BC111" s="87" t="str">
        <f t="shared" si="23"/>
        <v>등급입력</v>
      </c>
      <c r="BD111" s="87" t="str">
        <f t="shared" si="24"/>
        <v>등급입력</v>
      </c>
      <c r="BE111" s="87" t="e">
        <f t="shared" si="25"/>
        <v>#N/A</v>
      </c>
      <c r="BF111" s="87">
        <f t="shared" si="26"/>
        <v>0</v>
      </c>
      <c r="BG111" s="88">
        <f t="shared" si="21"/>
        <v>0</v>
      </c>
    </row>
    <row r="112" spans="1:59" ht="18.75" customHeight="1">
      <c r="A112" s="76"/>
      <c r="B112" s="77"/>
      <c r="C112" s="78"/>
      <c r="D112" s="79"/>
      <c r="E112" s="80"/>
      <c r="F112" s="785"/>
      <c r="G112" s="785"/>
      <c r="H112" s="785"/>
      <c r="I112" s="785"/>
      <c r="J112" s="785"/>
      <c r="K112" s="785"/>
      <c r="L112" s="785"/>
      <c r="M112" s="785"/>
      <c r="N112" s="785"/>
      <c r="O112" s="785"/>
      <c r="P112" s="785"/>
      <c r="Q112" s="785"/>
      <c r="R112" s="785"/>
      <c r="S112" s="785"/>
      <c r="T112" s="785"/>
      <c r="U112" s="785"/>
      <c r="V112" s="785"/>
      <c r="W112" s="785"/>
      <c r="X112" s="785"/>
      <c r="Y112" s="785"/>
      <c r="Z112" s="785"/>
      <c r="AA112" s="785"/>
      <c r="AB112" s="785"/>
      <c r="AC112" s="785"/>
      <c r="AD112" s="785"/>
      <c r="AE112" s="785"/>
      <c r="AF112" s="785"/>
      <c r="AG112" s="785"/>
      <c r="AH112" s="785"/>
      <c r="AI112" s="785"/>
      <c r="AJ112" s="82">
        <f t="shared" si="16"/>
        <v>0</v>
      </c>
      <c r="AK112" s="83"/>
      <c r="AL112" s="83"/>
      <c r="AM112" s="83"/>
      <c r="AN112" s="84">
        <f t="shared" si="17"/>
        <v>0</v>
      </c>
      <c r="AO112" s="83"/>
      <c r="AP112" s="83"/>
      <c r="AQ112" s="83"/>
      <c r="AR112" s="85">
        <f t="shared" si="18"/>
        <v>0</v>
      </c>
      <c r="AS112" s="85">
        <f t="shared" si="19"/>
        <v>0</v>
      </c>
      <c r="AT112" s="85">
        <f t="shared" si="20"/>
        <v>0</v>
      </c>
      <c r="AU112" s="83"/>
      <c r="AV112" s="83"/>
      <c r="AW112" s="571" t="str">
        <f t="shared" si="22"/>
        <v/>
      </c>
      <c r="AX112" s="572"/>
      <c r="AY112" s="572"/>
      <c r="AZ112" s="573"/>
      <c r="BA112" s="86" t="s">
        <v>958</v>
      </c>
      <c r="BB112" s="87" t="s">
        <v>959</v>
      </c>
      <c r="BC112" s="87" t="str">
        <f t="shared" si="23"/>
        <v>등급입력</v>
      </c>
      <c r="BD112" s="87" t="str">
        <f t="shared" si="24"/>
        <v>등급입력</v>
      </c>
      <c r="BE112" s="87" t="e">
        <f t="shared" si="25"/>
        <v>#N/A</v>
      </c>
      <c r="BF112" s="87">
        <f t="shared" si="26"/>
        <v>0</v>
      </c>
      <c r="BG112" s="88">
        <f t="shared" si="21"/>
        <v>0</v>
      </c>
    </row>
    <row r="113" spans="1:59" ht="18.75" customHeight="1">
      <c r="A113" s="76"/>
      <c r="B113" s="77"/>
      <c r="C113" s="78"/>
      <c r="D113" s="79"/>
      <c r="E113" s="80"/>
      <c r="F113" s="785"/>
      <c r="G113" s="785"/>
      <c r="H113" s="785"/>
      <c r="I113" s="785"/>
      <c r="J113" s="785"/>
      <c r="K113" s="785"/>
      <c r="L113" s="785"/>
      <c r="M113" s="785"/>
      <c r="N113" s="785"/>
      <c r="O113" s="785"/>
      <c r="P113" s="785"/>
      <c r="Q113" s="785"/>
      <c r="R113" s="785"/>
      <c r="S113" s="785"/>
      <c r="T113" s="785"/>
      <c r="U113" s="785"/>
      <c r="V113" s="785"/>
      <c r="W113" s="785"/>
      <c r="X113" s="785"/>
      <c r="Y113" s="785"/>
      <c r="Z113" s="785"/>
      <c r="AA113" s="785"/>
      <c r="AB113" s="785"/>
      <c r="AC113" s="785"/>
      <c r="AD113" s="785"/>
      <c r="AE113" s="785"/>
      <c r="AF113" s="785"/>
      <c r="AG113" s="785"/>
      <c r="AH113" s="785"/>
      <c r="AI113" s="785"/>
      <c r="AJ113" s="82">
        <f t="shared" si="16"/>
        <v>0</v>
      </c>
      <c r="AK113" s="83"/>
      <c r="AL113" s="83"/>
      <c r="AM113" s="83"/>
      <c r="AN113" s="84">
        <f t="shared" si="17"/>
        <v>0</v>
      </c>
      <c r="AO113" s="83"/>
      <c r="AP113" s="83"/>
      <c r="AQ113" s="83"/>
      <c r="AR113" s="85">
        <f t="shared" si="18"/>
        <v>0</v>
      </c>
      <c r="AS113" s="85">
        <f t="shared" si="19"/>
        <v>0</v>
      </c>
      <c r="AT113" s="85">
        <f t="shared" si="20"/>
        <v>0</v>
      </c>
      <c r="AU113" s="83"/>
      <c r="AV113" s="83"/>
      <c r="AW113" s="571" t="str">
        <f t="shared" si="22"/>
        <v/>
      </c>
      <c r="AX113" s="572"/>
      <c r="AY113" s="572"/>
      <c r="AZ113" s="573"/>
      <c r="BA113" s="86" t="s">
        <v>958</v>
      </c>
      <c r="BB113" s="87" t="s">
        <v>959</v>
      </c>
      <c r="BC113" s="87" t="str">
        <f t="shared" si="23"/>
        <v>등급입력</v>
      </c>
      <c r="BD113" s="87" t="str">
        <f t="shared" si="24"/>
        <v>등급입력</v>
      </c>
      <c r="BE113" s="87" t="e">
        <f t="shared" si="25"/>
        <v>#N/A</v>
      </c>
      <c r="BF113" s="87">
        <f t="shared" si="26"/>
        <v>0</v>
      </c>
      <c r="BG113" s="88">
        <f t="shared" si="21"/>
        <v>0</v>
      </c>
    </row>
    <row r="114" spans="1:59" ht="18.75" customHeight="1">
      <c r="A114" s="76"/>
      <c r="B114" s="77"/>
      <c r="C114" s="78"/>
      <c r="D114" s="79"/>
      <c r="E114" s="80"/>
      <c r="F114" s="785"/>
      <c r="G114" s="785"/>
      <c r="H114" s="785"/>
      <c r="I114" s="785"/>
      <c r="J114" s="785"/>
      <c r="K114" s="785"/>
      <c r="L114" s="785"/>
      <c r="M114" s="785"/>
      <c r="N114" s="785"/>
      <c r="O114" s="785"/>
      <c r="P114" s="785"/>
      <c r="Q114" s="785"/>
      <c r="R114" s="785"/>
      <c r="S114" s="785"/>
      <c r="T114" s="785"/>
      <c r="U114" s="785"/>
      <c r="V114" s="785"/>
      <c r="W114" s="785"/>
      <c r="X114" s="785"/>
      <c r="Y114" s="785"/>
      <c r="Z114" s="785"/>
      <c r="AA114" s="785"/>
      <c r="AB114" s="785"/>
      <c r="AC114" s="785"/>
      <c r="AD114" s="785"/>
      <c r="AE114" s="785"/>
      <c r="AF114" s="785"/>
      <c r="AG114" s="785"/>
      <c r="AH114" s="785"/>
      <c r="AI114" s="785"/>
      <c r="AJ114" s="82">
        <f t="shared" si="16"/>
        <v>0</v>
      </c>
      <c r="AK114" s="83"/>
      <c r="AL114" s="83"/>
      <c r="AM114" s="83"/>
      <c r="AN114" s="84">
        <f t="shared" si="17"/>
        <v>0</v>
      </c>
      <c r="AO114" s="83"/>
      <c r="AP114" s="83"/>
      <c r="AQ114" s="83"/>
      <c r="AR114" s="85">
        <f t="shared" si="18"/>
        <v>0</v>
      </c>
      <c r="AS114" s="85">
        <f t="shared" si="19"/>
        <v>0</v>
      </c>
      <c r="AT114" s="85">
        <f t="shared" si="20"/>
        <v>0</v>
      </c>
      <c r="AU114" s="83"/>
      <c r="AV114" s="83"/>
      <c r="AW114" s="571" t="str">
        <f t="shared" si="22"/>
        <v/>
      </c>
      <c r="AX114" s="572"/>
      <c r="AY114" s="572"/>
      <c r="AZ114" s="573"/>
      <c r="BA114" s="86" t="s">
        <v>958</v>
      </c>
      <c r="BB114" s="87" t="s">
        <v>959</v>
      </c>
      <c r="BC114" s="87" t="str">
        <f t="shared" si="23"/>
        <v>등급입력</v>
      </c>
      <c r="BD114" s="87" t="str">
        <f t="shared" si="24"/>
        <v>등급입력</v>
      </c>
      <c r="BE114" s="87" t="e">
        <f t="shared" si="25"/>
        <v>#N/A</v>
      </c>
      <c r="BF114" s="87">
        <f t="shared" si="26"/>
        <v>0</v>
      </c>
      <c r="BG114" s="88">
        <f t="shared" si="21"/>
        <v>0</v>
      </c>
    </row>
    <row r="115" spans="1:59" ht="18.75" customHeight="1">
      <c r="A115" s="76"/>
      <c r="B115" s="77"/>
      <c r="C115" s="78"/>
      <c r="D115" s="79"/>
      <c r="E115" s="80"/>
      <c r="F115" s="785"/>
      <c r="G115" s="785"/>
      <c r="H115" s="785"/>
      <c r="I115" s="785"/>
      <c r="J115" s="785"/>
      <c r="K115" s="785"/>
      <c r="L115" s="785"/>
      <c r="M115" s="785"/>
      <c r="N115" s="785"/>
      <c r="O115" s="785"/>
      <c r="P115" s="785"/>
      <c r="Q115" s="785"/>
      <c r="R115" s="785"/>
      <c r="S115" s="785"/>
      <c r="T115" s="785"/>
      <c r="U115" s="785"/>
      <c r="V115" s="785"/>
      <c r="W115" s="785"/>
      <c r="X115" s="785"/>
      <c r="Y115" s="785"/>
      <c r="Z115" s="785"/>
      <c r="AA115" s="785"/>
      <c r="AB115" s="785"/>
      <c r="AC115" s="785"/>
      <c r="AD115" s="785"/>
      <c r="AE115" s="785"/>
      <c r="AF115" s="785"/>
      <c r="AG115" s="785"/>
      <c r="AH115" s="785"/>
      <c r="AI115" s="785"/>
      <c r="AJ115" s="82">
        <f t="shared" si="16"/>
        <v>0</v>
      </c>
      <c r="AK115" s="83"/>
      <c r="AL115" s="83"/>
      <c r="AM115" s="83"/>
      <c r="AN115" s="84">
        <f t="shared" si="17"/>
        <v>0</v>
      </c>
      <c r="AO115" s="83"/>
      <c r="AP115" s="83"/>
      <c r="AQ115" s="83"/>
      <c r="AR115" s="85">
        <f t="shared" si="18"/>
        <v>0</v>
      </c>
      <c r="AS115" s="85">
        <f t="shared" si="19"/>
        <v>0</v>
      </c>
      <c r="AT115" s="85">
        <f t="shared" si="20"/>
        <v>0</v>
      </c>
      <c r="AU115" s="83"/>
      <c r="AV115" s="83"/>
      <c r="AW115" s="571" t="str">
        <f t="shared" si="22"/>
        <v/>
      </c>
      <c r="AX115" s="572"/>
      <c r="AY115" s="572"/>
      <c r="AZ115" s="573"/>
      <c r="BA115" s="86" t="s">
        <v>958</v>
      </c>
      <c r="BB115" s="87" t="s">
        <v>959</v>
      </c>
      <c r="BC115" s="87" t="str">
        <f t="shared" si="23"/>
        <v>등급입력</v>
      </c>
      <c r="BD115" s="87" t="str">
        <f t="shared" si="24"/>
        <v>등급입력</v>
      </c>
      <c r="BE115" s="87" t="e">
        <f t="shared" si="25"/>
        <v>#N/A</v>
      </c>
      <c r="BF115" s="87">
        <f t="shared" si="26"/>
        <v>0</v>
      </c>
      <c r="BG115" s="88">
        <f t="shared" si="21"/>
        <v>0</v>
      </c>
    </row>
  </sheetData>
  <sheetProtection algorithmName="SHA-512" hashValue="QatQMHaRkwKvgeEja73jr74am17KhduccpMPsClZRwBaWYdt+tcSHx7TMn6eTsqdD5qpN1jx2nGKgqWB77gEjQ==" saltValue="kdqEukO/RJ3+y2HaNq4rKg==" spinCount="100000" sheet="1" scenarios="1" formatRows="0" autoFilter="0"/>
  <mergeCells count="625">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47:C47"/>
    <mergeCell ref="D47:AI47"/>
    <mergeCell ref="AJ47:AV47"/>
    <mergeCell ref="AW47:BA49"/>
    <mergeCell ref="A48:A50"/>
    <mergeCell ref="B48:B50"/>
    <mergeCell ref="C48:C50"/>
    <mergeCell ref="D48:D50"/>
    <mergeCell ref="E48:E50"/>
    <mergeCell ref="F48:AI49"/>
    <mergeCell ref="AV49:AV50"/>
    <mergeCell ref="AW50:AZ50"/>
    <mergeCell ref="AJ46:AK46"/>
    <mergeCell ref="AL46:AM46"/>
    <mergeCell ref="AP46:AQ46"/>
    <mergeCell ref="AS46:AT46"/>
    <mergeCell ref="AV46:AW46"/>
    <mergeCell ref="AY46:AZ46"/>
    <mergeCell ref="R46:T46"/>
    <mergeCell ref="U46:W46"/>
    <mergeCell ref="X46:Z46"/>
    <mergeCell ref="AA46:AC46"/>
    <mergeCell ref="AD46:AF46"/>
    <mergeCell ref="AG46:AI46"/>
    <mergeCell ref="AJ45:AK45"/>
    <mergeCell ref="AL45:AM45"/>
    <mergeCell ref="AP45:AQ45"/>
    <mergeCell ref="AS45:AT45"/>
    <mergeCell ref="AV45:AW45"/>
    <mergeCell ref="AY45:AZ45"/>
    <mergeCell ref="R45:T45"/>
    <mergeCell ref="U45:W45"/>
    <mergeCell ref="X45:Z45"/>
    <mergeCell ref="AA45:AC45"/>
    <mergeCell ref="AD45:AF45"/>
    <mergeCell ref="AG45:AI45"/>
    <mergeCell ref="AJ44:AK44"/>
    <mergeCell ref="AL44:AM44"/>
    <mergeCell ref="AP44:AQ44"/>
    <mergeCell ref="AS44:AT44"/>
    <mergeCell ref="AV44:AW44"/>
    <mergeCell ref="AY44:AZ44"/>
    <mergeCell ref="R44:T44"/>
    <mergeCell ref="U44:W44"/>
    <mergeCell ref="X44:Z44"/>
    <mergeCell ref="AA44:AC44"/>
    <mergeCell ref="AD44:AF44"/>
    <mergeCell ref="AG44:AI44"/>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Y4:AZ4"/>
    <mergeCell ref="R5:T5"/>
    <mergeCell ref="U5:W5"/>
    <mergeCell ref="X5:Z5"/>
    <mergeCell ref="AA5:AC5"/>
    <mergeCell ref="AD5:AF5"/>
    <mergeCell ref="AG5:AI5"/>
    <mergeCell ref="AJ5:AK5"/>
    <mergeCell ref="AL5:AM5"/>
    <mergeCell ref="AP5:AQ5"/>
    <mergeCell ref="AS5:AT5"/>
    <mergeCell ref="AV5:AW5"/>
    <mergeCell ref="AY5:AZ5"/>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s>
  <phoneticPr fontId="3" type="noConversion"/>
  <conditionalFormatting sqref="BA18:BA35">
    <cfRule type="containsText" dxfId="40" priority="8" operator="containsText" text="[숙박비증액가능]">
      <formula>NOT(ISERROR(SEARCH("[숙박비증액가능]",BA18)))</formula>
    </cfRule>
    <cfRule type="containsText" dxfId="39" priority="9" operator="containsText" text="[숙박비감액가능]">
      <formula>NOT(ISERROR(SEARCH("[숙박비감액가능]",BA18)))</formula>
    </cfRule>
  </conditionalFormatting>
  <conditionalFormatting sqref="BA52:BA115">
    <cfRule type="containsText" dxfId="38" priority="7" operator="containsText" text="[소요액구분]">
      <formula>NOT(ISERROR(SEARCH("[소요액구분]",BA52)))</formula>
    </cfRule>
  </conditionalFormatting>
  <conditionalFormatting sqref="AP3:AQ43 AJ3:AM43">
    <cfRule type="expression" dxfId="37" priority="5">
      <formula>AJ3-TRUNC(AJ3)=0</formula>
    </cfRule>
    <cfRule type="expression" dxfId="36" priority="6">
      <formula>AJ3-TRUNC(AJ3)&lt;&gt;0</formula>
    </cfRule>
  </conditionalFormatting>
  <conditionalFormatting sqref="AV18:AW35">
    <cfRule type="expression" dxfId="35" priority="3">
      <formula>AV18-TRUNC(AV18)=0</formula>
    </cfRule>
    <cfRule type="expression" dxfId="34" priority="4">
      <formula>AV18-TRUNC(AV18)&lt;&gt;0</formula>
    </cfRule>
  </conditionalFormatting>
  <conditionalFormatting sqref="AP44:AQ46 AJ44:AM46">
    <cfRule type="expression" dxfId="33" priority="1">
      <formula>AJ44-TRUNC(AJ44)=0</formula>
    </cfRule>
    <cfRule type="expression" dxfId="32" priority="2">
      <formula>AJ44-TRUNC(AJ44)&lt;&gt;0</formula>
    </cfRule>
  </conditionalFormatting>
  <dataValidations count="6">
    <dataValidation type="whole" allowBlank="1" showInputMessage="1" showErrorMessage="1" sqref="F52:AI115" xr:uid="{6EDA321E-60D2-4AC6-8049-0595A0FDF28B}">
      <formula1>0</formula1>
      <formula2>1826</formula2>
    </dataValidation>
    <dataValidation type="whole" allowBlank="1" showInputMessage="1" showErrorMessage="1" sqref="AK52:AM115 AO52:AV115" xr:uid="{F8F62625-B941-4A0F-8904-09B7DB09183E}">
      <formula1>0</formula1>
      <formula2>999999999999</formula2>
    </dataValidation>
    <dataValidation type="decimal" allowBlank="1" showInputMessage="1" showErrorMessage="1" sqref="AS42:AT43 AP46:AQ46 AP3:AQ14 AP36:AQ41 AL3:AM46" xr:uid="{D86C4939-A59F-49D1-94ED-BBFB0A77566F}">
      <formula1>0</formula1>
      <formula2>999999</formula2>
    </dataValidation>
    <dataValidation type="whole" allowBlank="1" showInputMessage="1" showErrorMessage="1" sqref="D52:E115" xr:uid="{0C8B88F8-76CC-477C-8B17-828224EA868F}">
      <formula1>0</formula1>
      <formula2>999999</formula2>
    </dataValidation>
    <dataValidation type="decimal" allowBlank="1" showInputMessage="1" showErrorMessage="1" sqref="AP44:AQ45" xr:uid="{F549B1A6-D948-4203-A410-1E398BDDF80B}">
      <formula1>0</formula1>
      <formula2>9999999999</formula2>
    </dataValidation>
    <dataValidation type="decimal" allowBlank="1" showInputMessage="1" showErrorMessage="1" sqref="AP42:AQ43 AP16:AQ16" xr:uid="{85449EF5-C772-4FA4-B9CB-238EA0CAC5CE}">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8417"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188418" r:id="rId5" name="Button 2">
              <controlPr defaultSize="0" print="0" autoFill="0" autoPict="0" macro="[0]!Functions_Form_2_Calculate">
                <anchor moveWithCells="1" sizeWithCells="1">
                  <from>
                    <xdr:col>28</xdr:col>
                    <xdr:colOff>69850</xdr:colOff>
                    <xdr:row>47</xdr:row>
                    <xdr:rowOff>69850</xdr:rowOff>
                  </from>
                  <to>
                    <xdr:col>34</xdr:col>
                    <xdr:colOff>171450</xdr:colOff>
                    <xdr:row>48</xdr:row>
                    <xdr:rowOff>107950</xdr:rowOff>
                  </to>
                </anchor>
              </controlPr>
            </control>
          </mc:Choice>
        </mc:AlternateContent>
        <mc:AlternateContent xmlns:mc="http://schemas.openxmlformats.org/markup-compatibility/2006">
          <mc:Choice Requires="x14">
            <control shapeId="188419" r:id="rId6" name="Button 3">
              <controlPr defaultSize="0" print="0" autoFill="0" autoPict="0" macro="[0]!Functions_Public_Go_To_Upper_Sheet">
                <anchor moveWithCells="1" sizeWithCells="1">
                  <from>
                    <xdr:col>48</xdr:col>
                    <xdr:colOff>57150</xdr:colOff>
                    <xdr:row>0</xdr:row>
                    <xdr:rowOff>107950</xdr:rowOff>
                  </from>
                  <to>
                    <xdr:col>52</xdr:col>
                    <xdr:colOff>209550</xdr:colOff>
                    <xdr:row>0</xdr:row>
                    <xdr:rowOff>552450</xdr:rowOff>
                  </to>
                </anchor>
              </controlPr>
            </control>
          </mc:Choice>
        </mc:AlternateContent>
        <mc:AlternateContent xmlns:mc="http://schemas.openxmlformats.org/markup-compatibility/2006">
          <mc:Choice Requires="x14">
            <control shapeId="188420"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552450</xdr:rowOff>
                  </to>
                </anchor>
              </controlPr>
            </control>
          </mc:Choice>
        </mc:AlternateContent>
        <mc:AlternateContent xmlns:mc="http://schemas.openxmlformats.org/markup-compatibility/2006">
          <mc:Choice Requires="x14">
            <control shapeId="188421"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285750</xdr:rowOff>
                  </to>
                </anchor>
              </controlPr>
            </control>
          </mc:Choice>
        </mc:AlternateContent>
        <mc:AlternateContent xmlns:mc="http://schemas.openxmlformats.org/markup-compatibility/2006">
          <mc:Choice Requires="x14">
            <control shapeId="188422"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95250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35A159C3-8465-4C7F-92F8-99B5DC17F42C}">
          <x14:formula1>
            <xm:f>'기준(전문가파견)'!$G$93:$G$223</xm:f>
          </x14:formula1>
          <xm:sqref>AF1</xm:sqref>
        </x14:dataValidation>
        <x14:dataValidation type="list" allowBlank="1" showInputMessage="1" showErrorMessage="1" xr:uid="{AA11E9B9-34FD-4779-A1B4-EC2F7FBC2512}">
          <x14:formula1>
            <xm:f>'기준(양식)'!$F$3:$F$4</xm:f>
          </x14:formula1>
          <xm:sqref>BA18:BA35</xm:sqref>
        </x14:dataValidation>
        <x14:dataValidation type="list" allowBlank="1" showInputMessage="1" showErrorMessage="1" xr:uid="{466C431D-9BFD-4E08-9177-C9F1159DAE71}">
          <x14:formula1>
            <xm:f>'기준(양식)'!$I$4:$I$5</xm:f>
          </x14:formula1>
          <xm:sqref>C52:C115</xm:sqref>
        </x14:dataValidation>
        <x14:dataValidation type="list" allowBlank="1" showInputMessage="1" showErrorMessage="1" xr:uid="{26C4C174-282D-4109-85C1-AD947A54AD2A}">
          <x14:formula1>
            <xm:f>'기준(양식)'!$H$4:$H$9</xm:f>
          </x14:formula1>
          <xm:sqref>B52:B115</xm:sqref>
        </x14:dataValidation>
        <x14:dataValidation type="list" allowBlank="1" showInputMessage="1" showErrorMessage="1" xr:uid="{FFD2EE64-CC85-4603-8C6C-50A357B6BAFC}">
          <x14:formula1>
            <xm:f>'기준(양식)'!$L$3:$L$8</xm:f>
          </x14:formula1>
          <xm:sqref>BA52:BA115</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34F80-A421-46D7-91FD-3387438C53B5}">
  <sheetPr codeName="Form_1_Basic1">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0" t="s">
        <v>899</v>
      </c>
      <c r="B1" s="211"/>
      <c r="C1" s="256" t="s">
        <v>1307</v>
      </c>
      <c r="D1" s="260" t="str">
        <f>'2.1.1.'!$E$12</f>
        <v>성과관리 운영비</v>
      </c>
      <c r="E1" s="212"/>
      <c r="F1" s="212"/>
      <c r="G1" s="213"/>
      <c r="H1" s="213"/>
      <c r="I1" s="214"/>
      <c r="J1" s="220"/>
      <c r="K1" s="220"/>
      <c r="L1" s="220"/>
      <c r="M1" s="220"/>
      <c r="N1" s="214" t="s">
        <v>900</v>
      </c>
      <c r="O1" s="259" t="s">
        <v>1783</v>
      </c>
      <c r="P1" s="462">
        <f>SUM($Q:$Q)</f>
        <v>0</v>
      </c>
      <c r="Q1" s="463"/>
      <c r="X1" t="s">
        <v>2513</v>
      </c>
      <c r="Y1" t="s">
        <v>2523</v>
      </c>
      <c r="Z1" t="s">
        <v>1296</v>
      </c>
    </row>
    <row r="2" spans="1:26" ht="30" customHeight="1" thickBot="1">
      <c r="A2" s="215" t="s">
        <v>125</v>
      </c>
      <c r="B2" s="216" t="s">
        <v>126</v>
      </c>
      <c r="C2" s="216" t="s">
        <v>127</v>
      </c>
      <c r="D2" s="216" t="s">
        <v>909</v>
      </c>
      <c r="E2" s="217" t="s">
        <v>742</v>
      </c>
      <c r="F2" s="217" t="s">
        <v>902</v>
      </c>
      <c r="G2" s="217" t="s">
        <v>177</v>
      </c>
      <c r="H2" s="218" t="s">
        <v>903</v>
      </c>
      <c r="I2" s="217" t="s">
        <v>904</v>
      </c>
      <c r="J2" s="218" t="s">
        <v>179</v>
      </c>
      <c r="K2" s="218" t="s">
        <v>905</v>
      </c>
      <c r="L2" s="217" t="s">
        <v>906</v>
      </c>
      <c r="M2" s="218" t="s">
        <v>180</v>
      </c>
      <c r="N2" s="218" t="s">
        <v>907</v>
      </c>
      <c r="O2" s="217" t="s">
        <v>908</v>
      </c>
      <c r="P2" s="218" t="s">
        <v>181</v>
      </c>
      <c r="Q2" s="219" t="s">
        <v>901</v>
      </c>
      <c r="X2" t="s">
        <v>1274</v>
      </c>
      <c r="Y2" t="s">
        <v>1274</v>
      </c>
      <c r="Z2" t="s">
        <v>1274</v>
      </c>
    </row>
    <row r="3" spans="1:26" ht="5.15" customHeight="1"/>
    <row r="4" spans="1:26">
      <c r="A4" s="100" t="s">
        <v>120</v>
      </c>
      <c r="B4" s="101" t="s">
        <v>711</v>
      </c>
      <c r="C4" s="107" t="s">
        <v>2524</v>
      </c>
      <c r="D4" s="50" t="s">
        <v>2525</v>
      </c>
      <c r="E4" s="440"/>
      <c r="F4" s="45" t="s">
        <v>925</v>
      </c>
      <c r="G4" s="46"/>
      <c r="H4" s="47" t="s">
        <v>802</v>
      </c>
      <c r="I4" s="46"/>
      <c r="J4" s="48"/>
      <c r="K4" s="49" t="s">
        <v>802</v>
      </c>
      <c r="L4" s="46"/>
      <c r="M4" s="48"/>
      <c r="N4" s="49" t="s">
        <v>802</v>
      </c>
      <c r="O4" s="46"/>
      <c r="P4" s="48"/>
      <c r="Q4" s="43" t="str">
        <f t="shared" ref="Q4:Q67" si="0">IF(OR(E4="", G4=""), "", PRODUCT(E4, G4, I4, L4, O4))</f>
        <v/>
      </c>
    </row>
    <row r="5" spans="1:26">
      <c r="A5" s="100" t="s">
        <v>120</v>
      </c>
      <c r="B5" s="101" t="s">
        <v>711</v>
      </c>
      <c r="C5" s="107" t="s">
        <v>2524</v>
      </c>
      <c r="D5" s="50" t="s">
        <v>2526</v>
      </c>
      <c r="E5" s="440"/>
      <c r="F5" s="45" t="s">
        <v>925</v>
      </c>
      <c r="G5" s="46"/>
      <c r="H5" s="47" t="s">
        <v>802</v>
      </c>
      <c r="I5" s="46"/>
      <c r="J5" s="48"/>
      <c r="K5" s="49" t="s">
        <v>802</v>
      </c>
      <c r="L5" s="46"/>
      <c r="M5" s="48"/>
      <c r="N5" s="49" t="s">
        <v>802</v>
      </c>
      <c r="O5" s="46"/>
      <c r="P5" s="48"/>
      <c r="Q5" s="43" t="str">
        <f t="shared" si="0"/>
        <v/>
      </c>
    </row>
    <row r="6" spans="1:26">
      <c r="A6" s="100" t="s">
        <v>120</v>
      </c>
      <c r="B6" s="101" t="s">
        <v>711</v>
      </c>
      <c r="C6" s="107" t="s">
        <v>2524</v>
      </c>
      <c r="D6" s="50" t="s">
        <v>2527</v>
      </c>
      <c r="E6" s="440"/>
      <c r="F6" s="45" t="s">
        <v>925</v>
      </c>
      <c r="G6" s="46"/>
      <c r="H6" s="47" t="s">
        <v>802</v>
      </c>
      <c r="I6" s="46"/>
      <c r="J6" s="48"/>
      <c r="K6" s="49" t="s">
        <v>802</v>
      </c>
      <c r="L6" s="46"/>
      <c r="M6" s="48"/>
      <c r="N6" s="49" t="s">
        <v>802</v>
      </c>
      <c r="O6" s="46"/>
      <c r="P6" s="48"/>
      <c r="Q6" s="43" t="str">
        <f t="shared" si="0"/>
        <v/>
      </c>
    </row>
    <row r="7" spans="1:26">
      <c r="A7" s="100" t="s">
        <v>120</v>
      </c>
      <c r="B7" s="101" t="s">
        <v>711</v>
      </c>
      <c r="C7" s="107" t="s">
        <v>2524</v>
      </c>
      <c r="D7" s="50" t="s">
        <v>2525</v>
      </c>
      <c r="E7" s="440"/>
      <c r="F7" s="45" t="s">
        <v>925</v>
      </c>
      <c r="G7" s="46"/>
      <c r="H7" s="47" t="s">
        <v>802</v>
      </c>
      <c r="I7" s="46"/>
      <c r="J7" s="48"/>
      <c r="K7" s="49" t="s">
        <v>802</v>
      </c>
      <c r="L7" s="46"/>
      <c r="M7" s="48"/>
      <c r="N7" s="49" t="s">
        <v>802</v>
      </c>
      <c r="O7" s="46"/>
      <c r="P7" s="48"/>
      <c r="Q7" s="43" t="str">
        <f t="shared" si="0"/>
        <v/>
      </c>
    </row>
    <row r="8" spans="1:26">
      <c r="A8" s="100" t="s">
        <v>120</v>
      </c>
      <c r="B8" s="101" t="s">
        <v>711</v>
      </c>
      <c r="C8" s="107" t="s">
        <v>2524</v>
      </c>
      <c r="D8" s="50" t="s">
        <v>2526</v>
      </c>
      <c r="E8" s="440"/>
      <c r="F8" s="45" t="s">
        <v>925</v>
      </c>
      <c r="G8" s="46"/>
      <c r="H8" s="47" t="s">
        <v>802</v>
      </c>
      <c r="I8" s="46"/>
      <c r="J8" s="48"/>
      <c r="K8" s="49" t="s">
        <v>802</v>
      </c>
      <c r="L8" s="46"/>
      <c r="M8" s="48"/>
      <c r="N8" s="49" t="s">
        <v>802</v>
      </c>
      <c r="O8" s="46"/>
      <c r="P8" s="48"/>
      <c r="Q8" s="43" t="str">
        <f t="shared" si="0"/>
        <v/>
      </c>
    </row>
    <row r="9" spans="1:26">
      <c r="A9" s="100" t="s">
        <v>120</v>
      </c>
      <c r="B9" s="101" t="s">
        <v>711</v>
      </c>
      <c r="C9" s="107" t="s">
        <v>2524</v>
      </c>
      <c r="D9" s="50" t="s">
        <v>2527</v>
      </c>
      <c r="E9" s="440"/>
      <c r="F9" s="45" t="s">
        <v>925</v>
      </c>
      <c r="G9" s="46"/>
      <c r="H9" s="47" t="s">
        <v>802</v>
      </c>
      <c r="I9" s="46"/>
      <c r="J9" s="48"/>
      <c r="K9" s="49" t="s">
        <v>802</v>
      </c>
      <c r="L9" s="46"/>
      <c r="M9" s="48"/>
      <c r="N9" s="49" t="s">
        <v>802</v>
      </c>
      <c r="O9" s="46"/>
      <c r="P9" s="48"/>
      <c r="Q9" s="43" t="str">
        <f t="shared" si="0"/>
        <v/>
      </c>
    </row>
    <row r="10" spans="1:26">
      <c r="A10" s="100" t="s">
        <v>120</v>
      </c>
      <c r="B10" s="101" t="s">
        <v>711</v>
      </c>
      <c r="C10" s="107" t="s">
        <v>2524</v>
      </c>
      <c r="D10" s="50" t="s">
        <v>2528</v>
      </c>
      <c r="E10" s="441">
        <v>1</v>
      </c>
      <c r="F10" s="45" t="s">
        <v>921</v>
      </c>
      <c r="G10" s="46"/>
      <c r="H10" s="47" t="s">
        <v>802</v>
      </c>
      <c r="I10" s="46"/>
      <c r="J10" s="48"/>
      <c r="K10" s="49" t="s">
        <v>802</v>
      </c>
      <c r="L10" s="46"/>
      <c r="M10" s="48"/>
      <c r="N10" s="49" t="s">
        <v>802</v>
      </c>
      <c r="O10" s="46"/>
      <c r="P10" s="48"/>
      <c r="Q10" s="43" t="str">
        <f t="shared" si="0"/>
        <v/>
      </c>
    </row>
    <row r="11" spans="1:26">
      <c r="A11" s="100" t="s">
        <v>120</v>
      </c>
      <c r="B11" s="101" t="s">
        <v>711</v>
      </c>
      <c r="C11" s="107"/>
      <c r="D11" s="50"/>
      <c r="E11" s="44"/>
      <c r="F11" s="45"/>
      <c r="G11" s="46"/>
      <c r="H11" s="47" t="s">
        <v>802</v>
      </c>
      <c r="I11" s="46"/>
      <c r="J11" s="48"/>
      <c r="K11" s="49" t="s">
        <v>802</v>
      </c>
      <c r="L11" s="46"/>
      <c r="M11" s="48"/>
      <c r="N11" s="49" t="s">
        <v>802</v>
      </c>
      <c r="O11" s="46"/>
      <c r="P11" s="48"/>
      <c r="Q11" s="43" t="str">
        <f t="shared" si="0"/>
        <v/>
      </c>
    </row>
    <row r="12" spans="1:26">
      <c r="A12" s="100" t="s">
        <v>120</v>
      </c>
      <c r="B12" s="101" t="s">
        <v>711</v>
      </c>
      <c r="C12" s="107"/>
      <c r="D12" s="50"/>
      <c r="E12" s="44"/>
      <c r="F12" s="45"/>
      <c r="G12" s="46"/>
      <c r="H12" s="47" t="s">
        <v>802</v>
      </c>
      <c r="I12" s="46"/>
      <c r="J12" s="48"/>
      <c r="K12" s="49" t="s">
        <v>802</v>
      </c>
      <c r="L12" s="46"/>
      <c r="M12" s="48"/>
      <c r="N12" s="49" t="s">
        <v>802</v>
      </c>
      <c r="O12" s="46"/>
      <c r="P12" s="48"/>
      <c r="Q12" s="43" t="str">
        <f t="shared" si="0"/>
        <v/>
      </c>
    </row>
    <row r="13" spans="1:26">
      <c r="A13" s="100" t="s">
        <v>120</v>
      </c>
      <c r="B13" s="101" t="s">
        <v>711</v>
      </c>
      <c r="C13" s="107"/>
      <c r="D13" s="50"/>
      <c r="E13" s="44"/>
      <c r="F13" s="45"/>
      <c r="G13" s="46"/>
      <c r="H13" s="47" t="s">
        <v>802</v>
      </c>
      <c r="I13" s="46"/>
      <c r="J13" s="48"/>
      <c r="K13" s="49" t="s">
        <v>802</v>
      </c>
      <c r="L13" s="46"/>
      <c r="M13" s="48"/>
      <c r="N13" s="49" t="s">
        <v>802</v>
      </c>
      <c r="O13" s="46"/>
      <c r="P13" s="48"/>
      <c r="Q13" s="43" t="str">
        <f t="shared" si="0"/>
        <v/>
      </c>
    </row>
    <row r="14" spans="1:26">
      <c r="A14" s="100" t="s">
        <v>120</v>
      </c>
      <c r="B14" s="101" t="s">
        <v>711</v>
      </c>
      <c r="C14" s="107"/>
      <c r="D14" s="50"/>
      <c r="E14" s="44"/>
      <c r="F14" s="45"/>
      <c r="G14" s="46"/>
      <c r="H14" s="47" t="s">
        <v>802</v>
      </c>
      <c r="I14" s="46"/>
      <c r="J14" s="48"/>
      <c r="K14" s="49" t="s">
        <v>802</v>
      </c>
      <c r="L14" s="46"/>
      <c r="M14" s="48"/>
      <c r="N14" s="49" t="s">
        <v>802</v>
      </c>
      <c r="O14" s="46"/>
      <c r="P14" s="48"/>
      <c r="Q14" s="43" t="str">
        <f t="shared" si="0"/>
        <v/>
      </c>
    </row>
    <row r="15" spans="1:26">
      <c r="A15" s="100" t="s">
        <v>120</v>
      </c>
      <c r="B15" s="101" t="s">
        <v>711</v>
      </c>
      <c r="C15" s="107"/>
      <c r="D15" s="50"/>
      <c r="E15" s="44"/>
      <c r="F15" s="45"/>
      <c r="G15" s="46"/>
      <c r="H15" s="47" t="s">
        <v>802</v>
      </c>
      <c r="I15" s="46"/>
      <c r="J15" s="48"/>
      <c r="K15" s="49" t="s">
        <v>802</v>
      </c>
      <c r="L15" s="46"/>
      <c r="M15" s="48"/>
      <c r="N15" s="49" t="s">
        <v>802</v>
      </c>
      <c r="O15" s="46"/>
      <c r="P15" s="48"/>
      <c r="Q15" s="43" t="str">
        <f t="shared" si="0"/>
        <v/>
      </c>
    </row>
    <row r="16" spans="1:26">
      <c r="A16" s="100" t="s">
        <v>120</v>
      </c>
      <c r="B16" s="101" t="s">
        <v>711</v>
      </c>
      <c r="C16" s="107"/>
      <c r="D16" s="50"/>
      <c r="E16" s="44"/>
      <c r="F16" s="45"/>
      <c r="G16" s="46"/>
      <c r="H16" s="47" t="s">
        <v>802</v>
      </c>
      <c r="I16" s="46"/>
      <c r="J16" s="48"/>
      <c r="K16" s="49" t="s">
        <v>802</v>
      </c>
      <c r="L16" s="46"/>
      <c r="M16" s="48"/>
      <c r="N16" s="49" t="s">
        <v>802</v>
      </c>
      <c r="O16" s="46"/>
      <c r="P16" s="48"/>
      <c r="Q16" s="43" t="str">
        <f t="shared" si="0"/>
        <v/>
      </c>
    </row>
    <row r="17" spans="1:17">
      <c r="A17" s="100" t="s">
        <v>120</v>
      </c>
      <c r="B17" s="101" t="s">
        <v>711</v>
      </c>
      <c r="C17" s="107"/>
      <c r="D17" s="50"/>
      <c r="E17" s="44"/>
      <c r="F17" s="45"/>
      <c r="G17" s="46"/>
      <c r="H17" s="47" t="s">
        <v>802</v>
      </c>
      <c r="I17" s="46"/>
      <c r="J17" s="48"/>
      <c r="K17" s="49" t="s">
        <v>802</v>
      </c>
      <c r="L17" s="46"/>
      <c r="M17" s="48"/>
      <c r="N17" s="49" t="s">
        <v>802</v>
      </c>
      <c r="O17" s="46"/>
      <c r="P17" s="48"/>
      <c r="Q17" s="43" t="str">
        <f t="shared" si="0"/>
        <v/>
      </c>
    </row>
    <row r="18" spans="1:17">
      <c r="A18" s="100" t="s">
        <v>120</v>
      </c>
      <c r="B18" s="101" t="s">
        <v>711</v>
      </c>
      <c r="C18" s="107"/>
      <c r="D18" s="50"/>
      <c r="E18" s="44"/>
      <c r="F18" s="45"/>
      <c r="G18" s="46"/>
      <c r="H18" s="47" t="s">
        <v>802</v>
      </c>
      <c r="I18" s="46"/>
      <c r="J18" s="48"/>
      <c r="K18" s="49" t="s">
        <v>802</v>
      </c>
      <c r="L18" s="46"/>
      <c r="M18" s="48"/>
      <c r="N18" s="49" t="s">
        <v>802</v>
      </c>
      <c r="O18" s="46"/>
      <c r="P18" s="48"/>
      <c r="Q18" s="43" t="str">
        <f t="shared" si="0"/>
        <v/>
      </c>
    </row>
    <row r="19" spans="1:17">
      <c r="A19" s="100" t="s">
        <v>120</v>
      </c>
      <c r="B19" s="101" t="s">
        <v>711</v>
      </c>
      <c r="C19" s="107"/>
      <c r="D19" s="50"/>
      <c r="E19" s="44"/>
      <c r="F19" s="45"/>
      <c r="G19" s="46"/>
      <c r="H19" s="47" t="s">
        <v>802</v>
      </c>
      <c r="I19" s="46"/>
      <c r="J19" s="48"/>
      <c r="K19" s="49" t="s">
        <v>802</v>
      </c>
      <c r="L19" s="46"/>
      <c r="M19" s="48"/>
      <c r="N19" s="49" t="s">
        <v>802</v>
      </c>
      <c r="O19" s="46"/>
      <c r="P19" s="48"/>
      <c r="Q19" s="43" t="str">
        <f t="shared" si="0"/>
        <v/>
      </c>
    </row>
    <row r="20" spans="1:17">
      <c r="A20" s="100" t="s">
        <v>120</v>
      </c>
      <c r="B20" s="101" t="s">
        <v>711</v>
      </c>
      <c r="C20" s="107"/>
      <c r="D20" s="50"/>
      <c r="E20" s="44"/>
      <c r="F20" s="45"/>
      <c r="G20" s="46"/>
      <c r="H20" s="47" t="s">
        <v>802</v>
      </c>
      <c r="I20" s="46"/>
      <c r="J20" s="48"/>
      <c r="K20" s="49" t="s">
        <v>802</v>
      </c>
      <c r="L20" s="46"/>
      <c r="M20" s="48"/>
      <c r="N20" s="49" t="s">
        <v>802</v>
      </c>
      <c r="O20" s="46"/>
      <c r="P20" s="48"/>
      <c r="Q20" s="43" t="str">
        <f t="shared" si="0"/>
        <v/>
      </c>
    </row>
    <row r="21" spans="1:17">
      <c r="A21" s="100" t="s">
        <v>120</v>
      </c>
      <c r="B21" s="101" t="s">
        <v>711</v>
      </c>
      <c r="C21" s="107"/>
      <c r="D21" s="50"/>
      <c r="E21" s="44"/>
      <c r="F21" s="45"/>
      <c r="G21" s="46"/>
      <c r="H21" s="47" t="s">
        <v>802</v>
      </c>
      <c r="I21" s="46"/>
      <c r="J21" s="48"/>
      <c r="K21" s="49" t="s">
        <v>802</v>
      </c>
      <c r="L21" s="46"/>
      <c r="M21" s="48"/>
      <c r="N21" s="49" t="s">
        <v>802</v>
      </c>
      <c r="O21" s="46"/>
      <c r="P21" s="48"/>
      <c r="Q21" s="43" t="str">
        <f t="shared" si="0"/>
        <v/>
      </c>
    </row>
    <row r="22" spans="1:17">
      <c r="A22" s="100" t="s">
        <v>120</v>
      </c>
      <c r="B22" s="101" t="s">
        <v>711</v>
      </c>
      <c r="C22" s="107"/>
      <c r="D22" s="50"/>
      <c r="E22" s="44"/>
      <c r="F22" s="45"/>
      <c r="G22" s="46"/>
      <c r="H22" s="47" t="s">
        <v>802</v>
      </c>
      <c r="I22" s="46"/>
      <c r="J22" s="48"/>
      <c r="K22" s="49" t="s">
        <v>802</v>
      </c>
      <c r="L22" s="46"/>
      <c r="M22" s="48"/>
      <c r="N22" s="49" t="s">
        <v>802</v>
      </c>
      <c r="O22" s="46"/>
      <c r="P22" s="48"/>
      <c r="Q22" s="43" t="str">
        <f t="shared" si="0"/>
        <v/>
      </c>
    </row>
    <row r="23" spans="1:17">
      <c r="A23" s="100" t="s">
        <v>120</v>
      </c>
      <c r="B23" s="101" t="s">
        <v>711</v>
      </c>
      <c r="C23" s="107"/>
      <c r="D23" s="50"/>
      <c r="E23" s="44"/>
      <c r="F23" s="45"/>
      <c r="G23" s="46"/>
      <c r="H23" s="47" t="s">
        <v>802</v>
      </c>
      <c r="I23" s="46"/>
      <c r="J23" s="48"/>
      <c r="K23" s="49" t="s">
        <v>802</v>
      </c>
      <c r="L23" s="46"/>
      <c r="M23" s="48"/>
      <c r="N23" s="49" t="s">
        <v>802</v>
      </c>
      <c r="O23" s="46"/>
      <c r="P23" s="48"/>
      <c r="Q23" s="43" t="str">
        <f t="shared" si="0"/>
        <v/>
      </c>
    </row>
    <row r="24" spans="1:17">
      <c r="A24" s="100" t="s">
        <v>120</v>
      </c>
      <c r="B24" s="101" t="s">
        <v>711</v>
      </c>
      <c r="C24" s="107"/>
      <c r="D24" s="50"/>
      <c r="E24" s="44"/>
      <c r="F24" s="45"/>
      <c r="G24" s="46"/>
      <c r="H24" s="47" t="s">
        <v>802</v>
      </c>
      <c r="I24" s="46"/>
      <c r="J24" s="48"/>
      <c r="K24" s="49" t="s">
        <v>802</v>
      </c>
      <c r="L24" s="46"/>
      <c r="M24" s="48"/>
      <c r="N24" s="49" t="s">
        <v>802</v>
      </c>
      <c r="O24" s="46"/>
      <c r="P24" s="48"/>
      <c r="Q24" s="43" t="str">
        <f t="shared" si="0"/>
        <v/>
      </c>
    </row>
    <row r="25" spans="1:17">
      <c r="A25" s="100" t="s">
        <v>120</v>
      </c>
      <c r="B25" s="101" t="s">
        <v>711</v>
      </c>
      <c r="C25" s="107"/>
      <c r="D25" s="50"/>
      <c r="E25" s="44"/>
      <c r="F25" s="45"/>
      <c r="G25" s="46"/>
      <c r="H25" s="47" t="s">
        <v>802</v>
      </c>
      <c r="I25" s="46"/>
      <c r="J25" s="48"/>
      <c r="K25" s="49" t="s">
        <v>802</v>
      </c>
      <c r="L25" s="46"/>
      <c r="M25" s="48"/>
      <c r="N25" s="49" t="s">
        <v>802</v>
      </c>
      <c r="O25" s="46"/>
      <c r="P25" s="48"/>
      <c r="Q25" s="43" t="str">
        <f t="shared" si="0"/>
        <v/>
      </c>
    </row>
    <row r="26" spans="1:17">
      <c r="A26" s="100" t="s">
        <v>120</v>
      </c>
      <c r="B26" s="101" t="s">
        <v>711</v>
      </c>
      <c r="C26" s="107"/>
      <c r="D26" s="50"/>
      <c r="E26" s="44"/>
      <c r="F26" s="45"/>
      <c r="G26" s="46"/>
      <c r="H26" s="47" t="s">
        <v>802</v>
      </c>
      <c r="I26" s="46"/>
      <c r="J26" s="48"/>
      <c r="K26" s="49" t="s">
        <v>802</v>
      </c>
      <c r="L26" s="46"/>
      <c r="M26" s="48"/>
      <c r="N26" s="49" t="s">
        <v>802</v>
      </c>
      <c r="O26" s="46"/>
      <c r="P26" s="48"/>
      <c r="Q26" s="43" t="str">
        <f t="shared" si="0"/>
        <v/>
      </c>
    </row>
    <row r="27" spans="1:17">
      <c r="A27" s="100" t="s">
        <v>120</v>
      </c>
      <c r="B27" s="101" t="s">
        <v>711</v>
      </c>
      <c r="C27" s="107"/>
      <c r="D27" s="50"/>
      <c r="E27" s="44"/>
      <c r="F27" s="45"/>
      <c r="G27" s="46"/>
      <c r="H27" s="47" t="s">
        <v>802</v>
      </c>
      <c r="I27" s="46"/>
      <c r="J27" s="48"/>
      <c r="K27" s="49" t="s">
        <v>802</v>
      </c>
      <c r="L27" s="46"/>
      <c r="M27" s="48"/>
      <c r="N27" s="49" t="s">
        <v>802</v>
      </c>
      <c r="O27" s="46"/>
      <c r="P27" s="48"/>
      <c r="Q27" s="43" t="str">
        <f t="shared" si="0"/>
        <v/>
      </c>
    </row>
    <row r="28" spans="1:17">
      <c r="A28" s="100" t="s">
        <v>120</v>
      </c>
      <c r="B28" s="101" t="s">
        <v>711</v>
      </c>
      <c r="C28" s="107"/>
      <c r="D28" s="50"/>
      <c r="E28" s="44"/>
      <c r="F28" s="45"/>
      <c r="G28" s="46"/>
      <c r="H28" s="47" t="s">
        <v>802</v>
      </c>
      <c r="I28" s="46"/>
      <c r="J28" s="48"/>
      <c r="K28" s="49" t="s">
        <v>802</v>
      </c>
      <c r="L28" s="46"/>
      <c r="M28" s="48"/>
      <c r="N28" s="49" t="s">
        <v>802</v>
      </c>
      <c r="O28" s="46"/>
      <c r="P28" s="48"/>
      <c r="Q28" s="43" t="str">
        <f t="shared" si="0"/>
        <v/>
      </c>
    </row>
    <row r="29" spans="1:17">
      <c r="A29" s="100" t="s">
        <v>120</v>
      </c>
      <c r="B29" s="101" t="s">
        <v>711</v>
      </c>
      <c r="C29" s="107"/>
      <c r="D29" s="50"/>
      <c r="E29" s="44"/>
      <c r="F29" s="45"/>
      <c r="G29" s="46"/>
      <c r="H29" s="47" t="s">
        <v>802</v>
      </c>
      <c r="I29" s="46"/>
      <c r="J29" s="48"/>
      <c r="K29" s="49" t="s">
        <v>802</v>
      </c>
      <c r="L29" s="46"/>
      <c r="M29" s="48"/>
      <c r="N29" s="49" t="s">
        <v>802</v>
      </c>
      <c r="O29" s="46"/>
      <c r="P29" s="48"/>
      <c r="Q29" s="43" t="str">
        <f t="shared" si="0"/>
        <v/>
      </c>
    </row>
    <row r="30" spans="1:17">
      <c r="A30" s="100" t="s">
        <v>120</v>
      </c>
      <c r="B30" s="101" t="s">
        <v>711</v>
      </c>
      <c r="C30" s="107"/>
      <c r="D30" s="50"/>
      <c r="E30" s="44"/>
      <c r="F30" s="45"/>
      <c r="G30" s="46"/>
      <c r="H30" s="47" t="s">
        <v>802</v>
      </c>
      <c r="I30" s="46"/>
      <c r="J30" s="48"/>
      <c r="K30" s="49" t="s">
        <v>802</v>
      </c>
      <c r="L30" s="46"/>
      <c r="M30" s="48"/>
      <c r="N30" s="49" t="s">
        <v>802</v>
      </c>
      <c r="O30" s="46"/>
      <c r="P30" s="48"/>
      <c r="Q30" s="43" t="str">
        <f t="shared" si="0"/>
        <v/>
      </c>
    </row>
    <row r="31" spans="1:17">
      <c r="A31" s="100" t="s">
        <v>120</v>
      </c>
      <c r="B31" s="101" t="s">
        <v>711</v>
      </c>
      <c r="C31" s="107"/>
      <c r="D31" s="50"/>
      <c r="E31" s="44"/>
      <c r="F31" s="45"/>
      <c r="G31" s="46"/>
      <c r="H31" s="47" t="s">
        <v>802</v>
      </c>
      <c r="I31" s="46"/>
      <c r="J31" s="48"/>
      <c r="K31" s="49" t="s">
        <v>802</v>
      </c>
      <c r="L31" s="46"/>
      <c r="M31" s="48"/>
      <c r="N31" s="49" t="s">
        <v>802</v>
      </c>
      <c r="O31" s="46"/>
      <c r="P31" s="48"/>
      <c r="Q31" s="43" t="str">
        <f t="shared" si="0"/>
        <v/>
      </c>
    </row>
    <row r="32" spans="1:17">
      <c r="A32" s="100" t="s">
        <v>120</v>
      </c>
      <c r="B32" s="101" t="s">
        <v>711</v>
      </c>
      <c r="C32" s="107"/>
      <c r="D32" s="50"/>
      <c r="E32" s="44"/>
      <c r="F32" s="45"/>
      <c r="G32" s="46"/>
      <c r="H32" s="47" t="s">
        <v>802</v>
      </c>
      <c r="I32" s="46"/>
      <c r="J32" s="48"/>
      <c r="K32" s="49" t="s">
        <v>802</v>
      </c>
      <c r="L32" s="46"/>
      <c r="M32" s="48"/>
      <c r="N32" s="49" t="s">
        <v>802</v>
      </c>
      <c r="O32" s="46"/>
      <c r="P32" s="48"/>
      <c r="Q32" s="43" t="str">
        <f t="shared" si="0"/>
        <v/>
      </c>
    </row>
    <row r="33" spans="1:17">
      <c r="A33" s="100" t="s">
        <v>120</v>
      </c>
      <c r="B33" s="101" t="s">
        <v>711</v>
      </c>
      <c r="C33" s="107"/>
      <c r="D33" s="50"/>
      <c r="E33" s="44"/>
      <c r="F33" s="45"/>
      <c r="G33" s="46"/>
      <c r="H33" s="47" t="s">
        <v>802</v>
      </c>
      <c r="I33" s="46"/>
      <c r="J33" s="48"/>
      <c r="K33" s="49" t="s">
        <v>802</v>
      </c>
      <c r="L33" s="46"/>
      <c r="M33" s="48"/>
      <c r="N33" s="49" t="s">
        <v>802</v>
      </c>
      <c r="O33" s="46"/>
      <c r="P33" s="48"/>
      <c r="Q33" s="43" t="str">
        <f t="shared" si="0"/>
        <v/>
      </c>
    </row>
    <row r="34" spans="1:17">
      <c r="A34" s="100" t="s">
        <v>120</v>
      </c>
      <c r="B34" s="101" t="s">
        <v>711</v>
      </c>
      <c r="C34" s="107"/>
      <c r="D34" s="50"/>
      <c r="E34" s="44"/>
      <c r="F34" s="45"/>
      <c r="G34" s="46"/>
      <c r="H34" s="47" t="s">
        <v>802</v>
      </c>
      <c r="I34" s="46"/>
      <c r="J34" s="48"/>
      <c r="K34" s="49" t="s">
        <v>802</v>
      </c>
      <c r="L34" s="46"/>
      <c r="M34" s="48"/>
      <c r="N34" s="49" t="s">
        <v>802</v>
      </c>
      <c r="O34" s="46"/>
      <c r="P34" s="48"/>
      <c r="Q34" s="43" t="str">
        <f t="shared" si="0"/>
        <v/>
      </c>
    </row>
    <row r="35" spans="1:17">
      <c r="A35" s="100" t="s">
        <v>120</v>
      </c>
      <c r="B35" s="101" t="s">
        <v>711</v>
      </c>
      <c r="C35" s="107"/>
      <c r="D35" s="50"/>
      <c r="E35" s="44"/>
      <c r="F35" s="45"/>
      <c r="G35" s="46"/>
      <c r="H35" s="47" t="s">
        <v>802</v>
      </c>
      <c r="I35" s="46"/>
      <c r="J35" s="48"/>
      <c r="K35" s="49" t="s">
        <v>802</v>
      </c>
      <c r="L35" s="46"/>
      <c r="M35" s="48"/>
      <c r="N35" s="49" t="s">
        <v>802</v>
      </c>
      <c r="O35" s="46"/>
      <c r="P35" s="48"/>
      <c r="Q35" s="43" t="str">
        <f t="shared" si="0"/>
        <v/>
      </c>
    </row>
    <row r="36" spans="1:17">
      <c r="A36" s="100" t="s">
        <v>120</v>
      </c>
      <c r="B36" s="101" t="s">
        <v>711</v>
      </c>
      <c r="C36" s="107"/>
      <c r="D36" s="50"/>
      <c r="E36" s="44"/>
      <c r="F36" s="45"/>
      <c r="G36" s="46"/>
      <c r="H36" s="47" t="s">
        <v>802</v>
      </c>
      <c r="I36" s="46"/>
      <c r="J36" s="48"/>
      <c r="K36" s="49" t="s">
        <v>802</v>
      </c>
      <c r="L36" s="46"/>
      <c r="M36" s="48"/>
      <c r="N36" s="49" t="s">
        <v>802</v>
      </c>
      <c r="O36" s="46"/>
      <c r="P36" s="48"/>
      <c r="Q36" s="43" t="str">
        <f t="shared" si="0"/>
        <v/>
      </c>
    </row>
    <row r="37" spans="1:17">
      <c r="A37" s="100" t="s">
        <v>120</v>
      </c>
      <c r="B37" s="101" t="s">
        <v>711</v>
      </c>
      <c r="C37" s="107"/>
      <c r="D37" s="50"/>
      <c r="E37" s="44"/>
      <c r="F37" s="45"/>
      <c r="G37" s="46"/>
      <c r="H37" s="47" t="s">
        <v>802</v>
      </c>
      <c r="I37" s="46"/>
      <c r="J37" s="48"/>
      <c r="K37" s="49" t="s">
        <v>802</v>
      </c>
      <c r="L37" s="46"/>
      <c r="M37" s="48"/>
      <c r="N37" s="49" t="s">
        <v>802</v>
      </c>
      <c r="O37" s="46"/>
      <c r="P37" s="48"/>
      <c r="Q37" s="43" t="str">
        <f t="shared" si="0"/>
        <v/>
      </c>
    </row>
    <row r="38" spans="1:17">
      <c r="A38" s="100" t="s">
        <v>120</v>
      </c>
      <c r="B38" s="101" t="s">
        <v>711</v>
      </c>
      <c r="C38" s="107"/>
      <c r="D38" s="50"/>
      <c r="E38" s="44"/>
      <c r="F38" s="45"/>
      <c r="G38" s="46"/>
      <c r="H38" s="47" t="s">
        <v>802</v>
      </c>
      <c r="I38" s="46"/>
      <c r="J38" s="48"/>
      <c r="K38" s="49" t="s">
        <v>802</v>
      </c>
      <c r="L38" s="46"/>
      <c r="M38" s="48"/>
      <c r="N38" s="49" t="s">
        <v>802</v>
      </c>
      <c r="O38" s="46"/>
      <c r="P38" s="48"/>
      <c r="Q38" s="43" t="str">
        <f t="shared" si="0"/>
        <v/>
      </c>
    </row>
    <row r="39" spans="1:17">
      <c r="A39" s="100" t="s">
        <v>120</v>
      </c>
      <c r="B39" s="101" t="s">
        <v>711</v>
      </c>
      <c r="C39" s="107"/>
      <c r="D39" s="50"/>
      <c r="E39" s="44"/>
      <c r="F39" s="45"/>
      <c r="G39" s="46"/>
      <c r="H39" s="47" t="s">
        <v>802</v>
      </c>
      <c r="I39" s="46"/>
      <c r="J39" s="48"/>
      <c r="K39" s="49" t="s">
        <v>802</v>
      </c>
      <c r="L39" s="46"/>
      <c r="M39" s="48"/>
      <c r="N39" s="49" t="s">
        <v>802</v>
      </c>
      <c r="O39" s="46"/>
      <c r="P39" s="48"/>
      <c r="Q39" s="43" t="str">
        <f t="shared" si="0"/>
        <v/>
      </c>
    </row>
    <row r="40" spans="1:17">
      <c r="A40" s="100" t="s">
        <v>120</v>
      </c>
      <c r="B40" s="101" t="s">
        <v>711</v>
      </c>
      <c r="C40" s="107"/>
      <c r="D40" s="50"/>
      <c r="E40" s="44"/>
      <c r="F40" s="45"/>
      <c r="G40" s="46"/>
      <c r="H40" s="47" t="s">
        <v>802</v>
      </c>
      <c r="I40" s="46"/>
      <c r="J40" s="48"/>
      <c r="K40" s="49" t="s">
        <v>802</v>
      </c>
      <c r="L40" s="46"/>
      <c r="M40" s="48"/>
      <c r="N40" s="49" t="s">
        <v>802</v>
      </c>
      <c r="O40" s="46"/>
      <c r="P40" s="48"/>
      <c r="Q40" s="43" t="str">
        <f t="shared" si="0"/>
        <v/>
      </c>
    </row>
    <row r="41" spans="1:17">
      <c r="A41" s="100" t="s">
        <v>120</v>
      </c>
      <c r="B41" s="101" t="s">
        <v>711</v>
      </c>
      <c r="C41" s="107"/>
      <c r="D41" s="50"/>
      <c r="E41" s="44"/>
      <c r="F41" s="45"/>
      <c r="G41" s="46"/>
      <c r="H41" s="47" t="s">
        <v>802</v>
      </c>
      <c r="I41" s="46"/>
      <c r="J41" s="48"/>
      <c r="K41" s="49" t="s">
        <v>802</v>
      </c>
      <c r="L41" s="46"/>
      <c r="M41" s="48"/>
      <c r="N41" s="49" t="s">
        <v>802</v>
      </c>
      <c r="O41" s="46"/>
      <c r="P41" s="48"/>
      <c r="Q41" s="43" t="str">
        <f t="shared" si="0"/>
        <v/>
      </c>
    </row>
    <row r="42" spans="1:17">
      <c r="A42" s="100" t="s">
        <v>120</v>
      </c>
      <c r="B42" s="101" t="s">
        <v>711</v>
      </c>
      <c r="C42" s="107"/>
      <c r="D42" s="50"/>
      <c r="E42" s="44"/>
      <c r="F42" s="45"/>
      <c r="G42" s="46"/>
      <c r="H42" s="47" t="s">
        <v>802</v>
      </c>
      <c r="I42" s="46"/>
      <c r="J42" s="48"/>
      <c r="K42" s="49" t="s">
        <v>802</v>
      </c>
      <c r="L42" s="46"/>
      <c r="M42" s="48"/>
      <c r="N42" s="49" t="s">
        <v>802</v>
      </c>
      <c r="O42" s="46"/>
      <c r="P42" s="48"/>
      <c r="Q42" s="43" t="str">
        <f t="shared" si="0"/>
        <v/>
      </c>
    </row>
    <row r="43" spans="1:17">
      <c r="A43" s="100" t="s">
        <v>120</v>
      </c>
      <c r="B43" s="101" t="s">
        <v>711</v>
      </c>
      <c r="C43" s="107"/>
      <c r="D43" s="50"/>
      <c r="E43" s="44"/>
      <c r="F43" s="45"/>
      <c r="G43" s="46"/>
      <c r="H43" s="47" t="s">
        <v>802</v>
      </c>
      <c r="I43" s="46"/>
      <c r="J43" s="48"/>
      <c r="K43" s="49" t="s">
        <v>802</v>
      </c>
      <c r="L43" s="46"/>
      <c r="M43" s="48"/>
      <c r="N43" s="49" t="s">
        <v>802</v>
      </c>
      <c r="O43" s="46"/>
      <c r="P43" s="48"/>
      <c r="Q43" s="43" t="str">
        <f t="shared" si="0"/>
        <v/>
      </c>
    </row>
    <row r="44" spans="1:17">
      <c r="A44" s="100" t="s">
        <v>120</v>
      </c>
      <c r="B44" s="101" t="s">
        <v>711</v>
      </c>
      <c r="C44" s="107"/>
      <c r="D44" s="50"/>
      <c r="E44" s="44"/>
      <c r="F44" s="45"/>
      <c r="G44" s="46"/>
      <c r="H44" s="47" t="s">
        <v>802</v>
      </c>
      <c r="I44" s="46"/>
      <c r="J44" s="48"/>
      <c r="K44" s="49" t="s">
        <v>802</v>
      </c>
      <c r="L44" s="46"/>
      <c r="M44" s="48"/>
      <c r="N44" s="49" t="s">
        <v>802</v>
      </c>
      <c r="O44" s="46"/>
      <c r="P44" s="48"/>
      <c r="Q44" s="43" t="str">
        <f t="shared" si="0"/>
        <v/>
      </c>
    </row>
    <row r="45" spans="1:17">
      <c r="A45" s="100" t="s">
        <v>120</v>
      </c>
      <c r="B45" s="101" t="s">
        <v>711</v>
      </c>
      <c r="C45" s="107"/>
      <c r="D45" s="50"/>
      <c r="E45" s="44"/>
      <c r="F45" s="45"/>
      <c r="G45" s="46"/>
      <c r="H45" s="47" t="s">
        <v>802</v>
      </c>
      <c r="I45" s="46"/>
      <c r="J45" s="48"/>
      <c r="K45" s="49" t="s">
        <v>802</v>
      </c>
      <c r="L45" s="46"/>
      <c r="M45" s="48"/>
      <c r="N45" s="49" t="s">
        <v>802</v>
      </c>
      <c r="O45" s="46"/>
      <c r="P45" s="48"/>
      <c r="Q45" s="43" t="str">
        <f t="shared" si="0"/>
        <v/>
      </c>
    </row>
    <row r="46" spans="1:17">
      <c r="A46" s="100" t="s">
        <v>120</v>
      </c>
      <c r="B46" s="101" t="s">
        <v>711</v>
      </c>
      <c r="C46" s="107"/>
      <c r="D46" s="50"/>
      <c r="E46" s="44"/>
      <c r="F46" s="45"/>
      <c r="G46" s="46"/>
      <c r="H46" s="47" t="s">
        <v>802</v>
      </c>
      <c r="I46" s="46"/>
      <c r="J46" s="48"/>
      <c r="K46" s="49" t="s">
        <v>802</v>
      </c>
      <c r="L46" s="46"/>
      <c r="M46" s="48"/>
      <c r="N46" s="49" t="s">
        <v>802</v>
      </c>
      <c r="O46" s="46"/>
      <c r="P46" s="48"/>
      <c r="Q46" s="43" t="str">
        <f t="shared" si="0"/>
        <v/>
      </c>
    </row>
    <row r="47" spans="1:17">
      <c r="A47" s="100" t="s">
        <v>120</v>
      </c>
      <c r="B47" s="101" t="s">
        <v>711</v>
      </c>
      <c r="C47" s="107"/>
      <c r="D47" s="50"/>
      <c r="E47" s="44"/>
      <c r="F47" s="45"/>
      <c r="G47" s="46"/>
      <c r="H47" s="47" t="s">
        <v>802</v>
      </c>
      <c r="I47" s="46"/>
      <c r="J47" s="48"/>
      <c r="K47" s="49" t="s">
        <v>802</v>
      </c>
      <c r="L47" s="46"/>
      <c r="M47" s="48"/>
      <c r="N47" s="49" t="s">
        <v>802</v>
      </c>
      <c r="O47" s="46"/>
      <c r="P47" s="48"/>
      <c r="Q47" s="43" t="str">
        <f t="shared" si="0"/>
        <v/>
      </c>
    </row>
    <row r="48" spans="1:17">
      <c r="A48" s="100" t="s">
        <v>120</v>
      </c>
      <c r="B48" s="101" t="s">
        <v>711</v>
      </c>
      <c r="C48" s="107"/>
      <c r="D48" s="50"/>
      <c r="E48" s="44"/>
      <c r="F48" s="45"/>
      <c r="G48" s="46"/>
      <c r="H48" s="47" t="s">
        <v>802</v>
      </c>
      <c r="I48" s="46"/>
      <c r="J48" s="48"/>
      <c r="K48" s="49" t="s">
        <v>802</v>
      </c>
      <c r="L48" s="46"/>
      <c r="M48" s="48"/>
      <c r="N48" s="49" t="s">
        <v>802</v>
      </c>
      <c r="O48" s="46"/>
      <c r="P48" s="48"/>
      <c r="Q48" s="43" t="str">
        <f t="shared" si="0"/>
        <v/>
      </c>
    </row>
    <row r="49" spans="1:17">
      <c r="A49" s="100" t="s">
        <v>120</v>
      </c>
      <c r="B49" s="101" t="s">
        <v>711</v>
      </c>
      <c r="C49" s="107"/>
      <c r="D49" s="50"/>
      <c r="E49" s="44"/>
      <c r="F49" s="45"/>
      <c r="G49" s="46"/>
      <c r="H49" s="47" t="s">
        <v>802</v>
      </c>
      <c r="I49" s="46"/>
      <c r="J49" s="48"/>
      <c r="K49" s="49" t="s">
        <v>802</v>
      </c>
      <c r="L49" s="46"/>
      <c r="M49" s="48"/>
      <c r="N49" s="49" t="s">
        <v>802</v>
      </c>
      <c r="O49" s="46"/>
      <c r="P49" s="48"/>
      <c r="Q49" s="43" t="str">
        <f t="shared" si="0"/>
        <v/>
      </c>
    </row>
    <row r="50" spans="1:17">
      <c r="A50" s="100" t="s">
        <v>120</v>
      </c>
      <c r="B50" s="101" t="s">
        <v>711</v>
      </c>
      <c r="C50" s="107"/>
      <c r="D50" s="50"/>
      <c r="E50" s="44"/>
      <c r="F50" s="45"/>
      <c r="G50" s="46"/>
      <c r="H50" s="47" t="s">
        <v>802</v>
      </c>
      <c r="I50" s="46"/>
      <c r="J50" s="48"/>
      <c r="K50" s="49" t="s">
        <v>802</v>
      </c>
      <c r="L50" s="46"/>
      <c r="M50" s="48"/>
      <c r="N50" s="49" t="s">
        <v>802</v>
      </c>
      <c r="O50" s="46"/>
      <c r="P50" s="48"/>
      <c r="Q50" s="43" t="str">
        <f t="shared" si="0"/>
        <v/>
      </c>
    </row>
    <row r="51" spans="1:17">
      <c r="A51" s="100" t="s">
        <v>120</v>
      </c>
      <c r="B51" s="101" t="s">
        <v>711</v>
      </c>
      <c r="C51" s="107"/>
      <c r="D51" s="50"/>
      <c r="E51" s="44"/>
      <c r="F51" s="45"/>
      <c r="G51" s="46"/>
      <c r="H51" s="47" t="s">
        <v>802</v>
      </c>
      <c r="I51" s="46"/>
      <c r="J51" s="48"/>
      <c r="K51" s="49" t="s">
        <v>802</v>
      </c>
      <c r="L51" s="46"/>
      <c r="M51" s="48"/>
      <c r="N51" s="49" t="s">
        <v>802</v>
      </c>
      <c r="O51" s="46"/>
      <c r="P51" s="48"/>
      <c r="Q51" s="43" t="str">
        <f t="shared" si="0"/>
        <v/>
      </c>
    </row>
    <row r="52" spans="1:17">
      <c r="A52" s="100" t="s">
        <v>120</v>
      </c>
      <c r="B52" s="101" t="s">
        <v>711</v>
      </c>
      <c r="C52" s="107"/>
      <c r="D52" s="50"/>
      <c r="E52" s="44"/>
      <c r="F52" s="45"/>
      <c r="G52" s="46"/>
      <c r="H52" s="47" t="s">
        <v>802</v>
      </c>
      <c r="I52" s="46"/>
      <c r="J52" s="48"/>
      <c r="K52" s="49" t="s">
        <v>802</v>
      </c>
      <c r="L52" s="46"/>
      <c r="M52" s="48"/>
      <c r="N52" s="49" t="s">
        <v>802</v>
      </c>
      <c r="O52" s="46"/>
      <c r="P52" s="48"/>
      <c r="Q52" s="43" t="str">
        <f t="shared" si="0"/>
        <v/>
      </c>
    </row>
    <row r="53" spans="1:17">
      <c r="A53" s="100" t="s">
        <v>120</v>
      </c>
      <c r="B53" s="101" t="s">
        <v>711</v>
      </c>
      <c r="C53" s="107"/>
      <c r="D53" s="50"/>
      <c r="E53" s="44"/>
      <c r="F53" s="45"/>
      <c r="G53" s="46"/>
      <c r="H53" s="47" t="s">
        <v>802</v>
      </c>
      <c r="I53" s="46"/>
      <c r="J53" s="48"/>
      <c r="K53" s="49" t="s">
        <v>802</v>
      </c>
      <c r="L53" s="46"/>
      <c r="M53" s="48"/>
      <c r="N53" s="49" t="s">
        <v>802</v>
      </c>
      <c r="O53" s="46"/>
      <c r="P53" s="48"/>
      <c r="Q53" s="43" t="str">
        <f t="shared" si="0"/>
        <v/>
      </c>
    </row>
    <row r="54" spans="1:17">
      <c r="A54" s="100" t="s">
        <v>120</v>
      </c>
      <c r="B54" s="101" t="s">
        <v>711</v>
      </c>
      <c r="C54" s="107"/>
      <c r="D54" s="50"/>
      <c r="E54" s="44"/>
      <c r="F54" s="45"/>
      <c r="G54" s="46"/>
      <c r="H54" s="47" t="s">
        <v>802</v>
      </c>
      <c r="I54" s="46"/>
      <c r="J54" s="48"/>
      <c r="K54" s="49" t="s">
        <v>802</v>
      </c>
      <c r="L54" s="46"/>
      <c r="M54" s="48"/>
      <c r="N54" s="49" t="s">
        <v>802</v>
      </c>
      <c r="O54" s="46"/>
      <c r="P54" s="48"/>
      <c r="Q54" s="43" t="str">
        <f t="shared" si="0"/>
        <v/>
      </c>
    </row>
    <row r="55" spans="1:17">
      <c r="A55" s="100" t="s">
        <v>120</v>
      </c>
      <c r="B55" s="101" t="s">
        <v>711</v>
      </c>
      <c r="C55" s="107"/>
      <c r="D55" s="50"/>
      <c r="E55" s="44"/>
      <c r="F55" s="45"/>
      <c r="G55" s="46"/>
      <c r="H55" s="47" t="s">
        <v>802</v>
      </c>
      <c r="I55" s="46"/>
      <c r="J55" s="48"/>
      <c r="K55" s="49" t="s">
        <v>802</v>
      </c>
      <c r="L55" s="46"/>
      <c r="M55" s="48"/>
      <c r="N55" s="49" t="s">
        <v>802</v>
      </c>
      <c r="O55" s="46"/>
      <c r="P55" s="48"/>
      <c r="Q55" s="43" t="str">
        <f t="shared" si="0"/>
        <v/>
      </c>
    </row>
    <row r="56" spans="1:17">
      <c r="A56" s="100" t="s">
        <v>120</v>
      </c>
      <c r="B56" s="101" t="s">
        <v>711</v>
      </c>
      <c r="C56" s="107"/>
      <c r="D56" s="50"/>
      <c r="E56" s="44"/>
      <c r="F56" s="45"/>
      <c r="G56" s="46"/>
      <c r="H56" s="47" t="s">
        <v>802</v>
      </c>
      <c r="I56" s="46"/>
      <c r="J56" s="48"/>
      <c r="K56" s="49" t="s">
        <v>802</v>
      </c>
      <c r="L56" s="46"/>
      <c r="M56" s="48"/>
      <c r="N56" s="49" t="s">
        <v>802</v>
      </c>
      <c r="O56" s="46"/>
      <c r="P56" s="48"/>
      <c r="Q56" s="43" t="str">
        <f t="shared" si="0"/>
        <v/>
      </c>
    </row>
    <row r="57" spans="1:17">
      <c r="A57" s="100" t="s">
        <v>120</v>
      </c>
      <c r="B57" s="101" t="s">
        <v>711</v>
      </c>
      <c r="C57" s="107"/>
      <c r="D57" s="50"/>
      <c r="E57" s="44"/>
      <c r="F57" s="45"/>
      <c r="G57" s="46"/>
      <c r="H57" s="47" t="s">
        <v>802</v>
      </c>
      <c r="I57" s="46"/>
      <c r="J57" s="48"/>
      <c r="K57" s="49" t="s">
        <v>802</v>
      </c>
      <c r="L57" s="46"/>
      <c r="M57" s="48"/>
      <c r="N57" s="49" t="s">
        <v>802</v>
      </c>
      <c r="O57" s="46"/>
      <c r="P57" s="48"/>
      <c r="Q57" s="43" t="str">
        <f t="shared" si="0"/>
        <v/>
      </c>
    </row>
    <row r="58" spans="1:17">
      <c r="A58" s="100" t="s">
        <v>120</v>
      </c>
      <c r="B58" s="101" t="s">
        <v>711</v>
      </c>
      <c r="C58" s="107"/>
      <c r="D58" s="50"/>
      <c r="E58" s="44"/>
      <c r="F58" s="45"/>
      <c r="G58" s="46"/>
      <c r="H58" s="47" t="s">
        <v>802</v>
      </c>
      <c r="I58" s="46"/>
      <c r="J58" s="48"/>
      <c r="K58" s="49" t="s">
        <v>802</v>
      </c>
      <c r="L58" s="46"/>
      <c r="M58" s="48"/>
      <c r="N58" s="49" t="s">
        <v>802</v>
      </c>
      <c r="O58" s="46"/>
      <c r="P58" s="48"/>
      <c r="Q58" s="43" t="str">
        <f t="shared" si="0"/>
        <v/>
      </c>
    </row>
    <row r="59" spans="1:17">
      <c r="A59" s="100" t="s">
        <v>120</v>
      </c>
      <c r="B59" s="101" t="s">
        <v>711</v>
      </c>
      <c r="C59" s="107"/>
      <c r="D59" s="50"/>
      <c r="E59" s="44"/>
      <c r="F59" s="45"/>
      <c r="G59" s="46"/>
      <c r="H59" s="47" t="s">
        <v>802</v>
      </c>
      <c r="I59" s="46"/>
      <c r="J59" s="48"/>
      <c r="K59" s="49" t="s">
        <v>802</v>
      </c>
      <c r="L59" s="46"/>
      <c r="M59" s="48"/>
      <c r="N59" s="49" t="s">
        <v>802</v>
      </c>
      <c r="O59" s="46"/>
      <c r="P59" s="48"/>
      <c r="Q59" s="43" t="str">
        <f t="shared" si="0"/>
        <v/>
      </c>
    </row>
    <row r="60" spans="1:17">
      <c r="A60" s="100" t="s">
        <v>120</v>
      </c>
      <c r="B60" s="101" t="s">
        <v>711</v>
      </c>
      <c r="C60" s="107"/>
      <c r="D60" s="50"/>
      <c r="E60" s="44"/>
      <c r="F60" s="45"/>
      <c r="G60" s="46"/>
      <c r="H60" s="47" t="s">
        <v>802</v>
      </c>
      <c r="I60" s="46"/>
      <c r="J60" s="48"/>
      <c r="K60" s="49" t="s">
        <v>802</v>
      </c>
      <c r="L60" s="46"/>
      <c r="M60" s="48"/>
      <c r="N60" s="49" t="s">
        <v>802</v>
      </c>
      <c r="O60" s="46"/>
      <c r="P60" s="48"/>
      <c r="Q60" s="43" t="str">
        <f t="shared" si="0"/>
        <v/>
      </c>
    </row>
    <row r="61" spans="1:17">
      <c r="A61" s="100" t="s">
        <v>120</v>
      </c>
      <c r="B61" s="101" t="s">
        <v>711</v>
      </c>
      <c r="C61" s="107"/>
      <c r="D61" s="50"/>
      <c r="E61" s="44"/>
      <c r="F61" s="45"/>
      <c r="G61" s="46"/>
      <c r="H61" s="47" t="s">
        <v>802</v>
      </c>
      <c r="I61" s="46"/>
      <c r="J61" s="48"/>
      <c r="K61" s="49" t="s">
        <v>802</v>
      </c>
      <c r="L61" s="46"/>
      <c r="M61" s="48"/>
      <c r="N61" s="49" t="s">
        <v>802</v>
      </c>
      <c r="O61" s="46"/>
      <c r="P61" s="48"/>
      <c r="Q61" s="43" t="str">
        <f t="shared" si="0"/>
        <v/>
      </c>
    </row>
    <row r="62" spans="1:17">
      <c r="A62" s="100" t="s">
        <v>120</v>
      </c>
      <c r="B62" s="101" t="s">
        <v>711</v>
      </c>
      <c r="C62" s="107"/>
      <c r="D62" s="50"/>
      <c r="E62" s="44"/>
      <c r="F62" s="45"/>
      <c r="G62" s="46"/>
      <c r="H62" s="47" t="s">
        <v>802</v>
      </c>
      <c r="I62" s="46"/>
      <c r="J62" s="48"/>
      <c r="K62" s="49" t="s">
        <v>802</v>
      </c>
      <c r="L62" s="46"/>
      <c r="M62" s="48"/>
      <c r="N62" s="49" t="s">
        <v>802</v>
      </c>
      <c r="O62" s="46"/>
      <c r="P62" s="48"/>
      <c r="Q62" s="43" t="str">
        <f t="shared" si="0"/>
        <v/>
      </c>
    </row>
    <row r="63" spans="1:17">
      <c r="A63" s="100" t="s">
        <v>120</v>
      </c>
      <c r="B63" s="101" t="s">
        <v>711</v>
      </c>
      <c r="C63" s="107"/>
      <c r="D63" s="50"/>
      <c r="E63" s="44"/>
      <c r="F63" s="45"/>
      <c r="G63" s="46"/>
      <c r="H63" s="47" t="s">
        <v>802</v>
      </c>
      <c r="I63" s="46"/>
      <c r="J63" s="48"/>
      <c r="K63" s="49" t="s">
        <v>802</v>
      </c>
      <c r="L63" s="46"/>
      <c r="M63" s="48"/>
      <c r="N63" s="49" t="s">
        <v>802</v>
      </c>
      <c r="O63" s="46"/>
      <c r="P63" s="48"/>
      <c r="Q63" s="43" t="str">
        <f t="shared" si="0"/>
        <v/>
      </c>
    </row>
    <row r="64" spans="1:17">
      <c r="A64" s="100" t="s">
        <v>120</v>
      </c>
      <c r="B64" s="101" t="s">
        <v>711</v>
      </c>
      <c r="C64" s="107"/>
      <c r="D64" s="50"/>
      <c r="E64" s="44"/>
      <c r="F64" s="45"/>
      <c r="G64" s="46"/>
      <c r="H64" s="47" t="s">
        <v>802</v>
      </c>
      <c r="I64" s="46"/>
      <c r="J64" s="48"/>
      <c r="K64" s="49" t="s">
        <v>802</v>
      </c>
      <c r="L64" s="46"/>
      <c r="M64" s="48"/>
      <c r="N64" s="49" t="s">
        <v>802</v>
      </c>
      <c r="O64" s="46"/>
      <c r="P64" s="48"/>
      <c r="Q64" s="43" t="str">
        <f t="shared" si="0"/>
        <v/>
      </c>
    </row>
    <row r="65" spans="1:17">
      <c r="A65" s="100" t="s">
        <v>120</v>
      </c>
      <c r="B65" s="101" t="s">
        <v>711</v>
      </c>
      <c r="C65" s="107"/>
      <c r="D65" s="50"/>
      <c r="E65" s="44"/>
      <c r="F65" s="45"/>
      <c r="G65" s="46"/>
      <c r="H65" s="47" t="s">
        <v>802</v>
      </c>
      <c r="I65" s="46"/>
      <c r="J65" s="48"/>
      <c r="K65" s="49" t="s">
        <v>802</v>
      </c>
      <c r="L65" s="46"/>
      <c r="M65" s="48"/>
      <c r="N65" s="49" t="s">
        <v>802</v>
      </c>
      <c r="O65" s="46"/>
      <c r="P65" s="48"/>
      <c r="Q65" s="43" t="str">
        <f t="shared" si="0"/>
        <v/>
      </c>
    </row>
    <row r="66" spans="1:17">
      <c r="A66" s="100" t="s">
        <v>120</v>
      </c>
      <c r="B66" s="101" t="s">
        <v>711</v>
      </c>
      <c r="C66" s="107"/>
      <c r="D66" s="50"/>
      <c r="E66" s="44"/>
      <c r="F66" s="45"/>
      <c r="G66" s="46"/>
      <c r="H66" s="47" t="s">
        <v>802</v>
      </c>
      <c r="I66" s="46"/>
      <c r="J66" s="48"/>
      <c r="K66" s="49" t="s">
        <v>802</v>
      </c>
      <c r="L66" s="46"/>
      <c r="M66" s="48"/>
      <c r="N66" s="49" t="s">
        <v>802</v>
      </c>
      <c r="O66" s="46"/>
      <c r="P66" s="48"/>
      <c r="Q66" s="43" t="str">
        <f t="shared" si="0"/>
        <v/>
      </c>
    </row>
    <row r="67" spans="1:17">
      <c r="A67" s="100" t="s">
        <v>120</v>
      </c>
      <c r="B67" s="101" t="s">
        <v>711</v>
      </c>
      <c r="C67" s="107"/>
      <c r="D67" s="50"/>
      <c r="E67" s="44"/>
      <c r="F67" s="45"/>
      <c r="G67" s="46"/>
      <c r="H67" s="47" t="s">
        <v>802</v>
      </c>
      <c r="I67" s="46"/>
      <c r="J67" s="48"/>
      <c r="K67" s="49" t="s">
        <v>802</v>
      </c>
      <c r="L67" s="46"/>
      <c r="M67" s="48"/>
      <c r="N67" s="49" t="s">
        <v>802</v>
      </c>
      <c r="O67" s="46"/>
      <c r="P67" s="48"/>
      <c r="Q67" s="43" t="str">
        <f t="shared" si="0"/>
        <v/>
      </c>
    </row>
    <row r="68" spans="1:17">
      <c r="A68" s="100" t="s">
        <v>120</v>
      </c>
      <c r="B68" s="101" t="s">
        <v>711</v>
      </c>
      <c r="C68" s="107"/>
      <c r="D68" s="50"/>
      <c r="E68" s="44"/>
      <c r="F68" s="45"/>
      <c r="G68" s="46"/>
      <c r="H68" s="47" t="s">
        <v>802</v>
      </c>
      <c r="I68" s="46"/>
      <c r="J68" s="48"/>
      <c r="K68" s="49" t="s">
        <v>802</v>
      </c>
      <c r="L68" s="46"/>
      <c r="M68" s="48"/>
      <c r="N68" s="49" t="s">
        <v>802</v>
      </c>
      <c r="O68" s="46"/>
      <c r="P68" s="48"/>
      <c r="Q68" s="43" t="str">
        <f t="shared" ref="Q68:Q100" si="1">IF(OR(E68="", G68=""), "", PRODUCT(E68, G68, I68, L68, O68))</f>
        <v/>
      </c>
    </row>
    <row r="69" spans="1:17">
      <c r="A69" s="100" t="s">
        <v>120</v>
      </c>
      <c r="B69" s="101" t="s">
        <v>711</v>
      </c>
      <c r="C69" s="107"/>
      <c r="D69" s="50"/>
      <c r="E69" s="44"/>
      <c r="F69" s="45"/>
      <c r="G69" s="46"/>
      <c r="H69" s="47" t="s">
        <v>802</v>
      </c>
      <c r="I69" s="46"/>
      <c r="J69" s="48"/>
      <c r="K69" s="49" t="s">
        <v>802</v>
      </c>
      <c r="L69" s="46"/>
      <c r="M69" s="48"/>
      <c r="N69" s="49" t="s">
        <v>802</v>
      </c>
      <c r="O69" s="46"/>
      <c r="P69" s="48"/>
      <c r="Q69" s="43" t="str">
        <f t="shared" si="1"/>
        <v/>
      </c>
    </row>
    <row r="70" spans="1:17">
      <c r="A70" s="100" t="s">
        <v>120</v>
      </c>
      <c r="B70" s="101" t="s">
        <v>711</v>
      </c>
      <c r="C70" s="107"/>
      <c r="D70" s="50"/>
      <c r="E70" s="44"/>
      <c r="F70" s="45"/>
      <c r="G70" s="46"/>
      <c r="H70" s="47" t="s">
        <v>802</v>
      </c>
      <c r="I70" s="46"/>
      <c r="J70" s="48"/>
      <c r="K70" s="49" t="s">
        <v>802</v>
      </c>
      <c r="L70" s="46"/>
      <c r="M70" s="48"/>
      <c r="N70" s="49" t="s">
        <v>802</v>
      </c>
      <c r="O70" s="46"/>
      <c r="P70" s="48"/>
      <c r="Q70" s="43" t="str">
        <f t="shared" si="1"/>
        <v/>
      </c>
    </row>
    <row r="71" spans="1:17">
      <c r="A71" s="100" t="s">
        <v>120</v>
      </c>
      <c r="B71" s="101" t="s">
        <v>711</v>
      </c>
      <c r="C71" s="107"/>
      <c r="D71" s="50"/>
      <c r="E71" s="44"/>
      <c r="F71" s="45"/>
      <c r="G71" s="46"/>
      <c r="H71" s="47" t="s">
        <v>802</v>
      </c>
      <c r="I71" s="46"/>
      <c r="J71" s="48"/>
      <c r="K71" s="49" t="s">
        <v>802</v>
      </c>
      <c r="L71" s="46"/>
      <c r="M71" s="48"/>
      <c r="N71" s="49" t="s">
        <v>802</v>
      </c>
      <c r="O71" s="46"/>
      <c r="P71" s="48"/>
      <c r="Q71" s="43" t="str">
        <f t="shared" si="1"/>
        <v/>
      </c>
    </row>
    <row r="72" spans="1:17">
      <c r="A72" s="100" t="s">
        <v>120</v>
      </c>
      <c r="B72" s="101" t="s">
        <v>711</v>
      </c>
      <c r="C72" s="107"/>
      <c r="D72" s="50"/>
      <c r="E72" s="44"/>
      <c r="F72" s="45"/>
      <c r="G72" s="46"/>
      <c r="H72" s="47" t="s">
        <v>802</v>
      </c>
      <c r="I72" s="46"/>
      <c r="J72" s="48"/>
      <c r="K72" s="49" t="s">
        <v>802</v>
      </c>
      <c r="L72" s="46"/>
      <c r="M72" s="48"/>
      <c r="N72" s="49" t="s">
        <v>802</v>
      </c>
      <c r="O72" s="46"/>
      <c r="P72" s="48"/>
      <c r="Q72" s="43" t="str">
        <f t="shared" si="1"/>
        <v/>
      </c>
    </row>
    <row r="73" spans="1:17">
      <c r="A73" s="100" t="s">
        <v>120</v>
      </c>
      <c r="B73" s="101" t="s">
        <v>711</v>
      </c>
      <c r="C73" s="107"/>
      <c r="D73" s="50"/>
      <c r="E73" s="44"/>
      <c r="F73" s="45"/>
      <c r="G73" s="46"/>
      <c r="H73" s="47" t="s">
        <v>802</v>
      </c>
      <c r="I73" s="46"/>
      <c r="J73" s="48"/>
      <c r="K73" s="49" t="s">
        <v>802</v>
      </c>
      <c r="L73" s="46"/>
      <c r="M73" s="48"/>
      <c r="N73" s="49" t="s">
        <v>802</v>
      </c>
      <c r="O73" s="46"/>
      <c r="P73" s="48"/>
      <c r="Q73" s="43" t="str">
        <f t="shared" si="1"/>
        <v/>
      </c>
    </row>
    <row r="74" spans="1:17">
      <c r="A74" s="100" t="s">
        <v>120</v>
      </c>
      <c r="B74" s="101" t="s">
        <v>711</v>
      </c>
      <c r="C74" s="107"/>
      <c r="D74" s="50"/>
      <c r="E74" s="44"/>
      <c r="F74" s="45"/>
      <c r="G74" s="46"/>
      <c r="H74" s="47" t="s">
        <v>802</v>
      </c>
      <c r="I74" s="46"/>
      <c r="J74" s="48"/>
      <c r="K74" s="49" t="s">
        <v>802</v>
      </c>
      <c r="L74" s="46"/>
      <c r="M74" s="48"/>
      <c r="N74" s="49" t="s">
        <v>802</v>
      </c>
      <c r="O74" s="46"/>
      <c r="P74" s="48"/>
      <c r="Q74" s="43" t="str">
        <f t="shared" si="1"/>
        <v/>
      </c>
    </row>
    <row r="75" spans="1:17">
      <c r="A75" s="100" t="s">
        <v>120</v>
      </c>
      <c r="B75" s="101" t="s">
        <v>711</v>
      </c>
      <c r="C75" s="107"/>
      <c r="D75" s="50"/>
      <c r="E75" s="44"/>
      <c r="F75" s="45"/>
      <c r="G75" s="46"/>
      <c r="H75" s="47" t="s">
        <v>802</v>
      </c>
      <c r="I75" s="46"/>
      <c r="J75" s="48"/>
      <c r="K75" s="49" t="s">
        <v>802</v>
      </c>
      <c r="L75" s="46"/>
      <c r="M75" s="48"/>
      <c r="N75" s="49" t="s">
        <v>802</v>
      </c>
      <c r="O75" s="46"/>
      <c r="P75" s="48"/>
      <c r="Q75" s="43" t="str">
        <f t="shared" si="1"/>
        <v/>
      </c>
    </row>
    <row r="76" spans="1:17">
      <c r="A76" s="100" t="s">
        <v>120</v>
      </c>
      <c r="B76" s="101" t="s">
        <v>711</v>
      </c>
      <c r="C76" s="107"/>
      <c r="D76" s="50"/>
      <c r="E76" s="44"/>
      <c r="F76" s="45"/>
      <c r="G76" s="46"/>
      <c r="H76" s="47" t="s">
        <v>802</v>
      </c>
      <c r="I76" s="46"/>
      <c r="J76" s="48"/>
      <c r="K76" s="49" t="s">
        <v>802</v>
      </c>
      <c r="L76" s="46"/>
      <c r="M76" s="48"/>
      <c r="N76" s="49" t="s">
        <v>802</v>
      </c>
      <c r="O76" s="46"/>
      <c r="P76" s="48"/>
      <c r="Q76" s="43" t="str">
        <f t="shared" si="1"/>
        <v/>
      </c>
    </row>
    <row r="77" spans="1:17">
      <c r="A77" s="100" t="s">
        <v>120</v>
      </c>
      <c r="B77" s="101" t="s">
        <v>711</v>
      </c>
      <c r="C77" s="107"/>
      <c r="D77" s="50"/>
      <c r="E77" s="44"/>
      <c r="F77" s="45"/>
      <c r="G77" s="46"/>
      <c r="H77" s="47" t="s">
        <v>802</v>
      </c>
      <c r="I77" s="46"/>
      <c r="J77" s="48"/>
      <c r="K77" s="49" t="s">
        <v>802</v>
      </c>
      <c r="L77" s="46"/>
      <c r="M77" s="48"/>
      <c r="N77" s="49" t="s">
        <v>802</v>
      </c>
      <c r="O77" s="46"/>
      <c r="P77" s="48"/>
      <c r="Q77" s="43" t="str">
        <f t="shared" si="1"/>
        <v/>
      </c>
    </row>
    <row r="78" spans="1:17">
      <c r="A78" s="100" t="s">
        <v>120</v>
      </c>
      <c r="B78" s="101" t="s">
        <v>711</v>
      </c>
      <c r="C78" s="107"/>
      <c r="D78" s="50"/>
      <c r="E78" s="44"/>
      <c r="F78" s="45"/>
      <c r="G78" s="46"/>
      <c r="H78" s="47" t="s">
        <v>802</v>
      </c>
      <c r="I78" s="46"/>
      <c r="J78" s="48"/>
      <c r="K78" s="49" t="s">
        <v>802</v>
      </c>
      <c r="L78" s="46"/>
      <c r="M78" s="48"/>
      <c r="N78" s="49" t="s">
        <v>802</v>
      </c>
      <c r="O78" s="46"/>
      <c r="P78" s="48"/>
      <c r="Q78" s="43" t="str">
        <f t="shared" si="1"/>
        <v/>
      </c>
    </row>
    <row r="79" spans="1:17">
      <c r="A79" s="100" t="s">
        <v>120</v>
      </c>
      <c r="B79" s="101" t="s">
        <v>711</v>
      </c>
      <c r="C79" s="107"/>
      <c r="D79" s="50"/>
      <c r="E79" s="44"/>
      <c r="F79" s="45"/>
      <c r="G79" s="46"/>
      <c r="H79" s="47" t="s">
        <v>802</v>
      </c>
      <c r="I79" s="46"/>
      <c r="J79" s="48"/>
      <c r="K79" s="49" t="s">
        <v>802</v>
      </c>
      <c r="L79" s="46"/>
      <c r="M79" s="48"/>
      <c r="N79" s="49" t="s">
        <v>802</v>
      </c>
      <c r="O79" s="46"/>
      <c r="P79" s="48"/>
      <c r="Q79" s="43" t="str">
        <f t="shared" si="1"/>
        <v/>
      </c>
    </row>
    <row r="80" spans="1:17">
      <c r="A80" s="100" t="s">
        <v>120</v>
      </c>
      <c r="B80" s="101" t="s">
        <v>711</v>
      </c>
      <c r="C80" s="107"/>
      <c r="D80" s="50"/>
      <c r="E80" s="44"/>
      <c r="F80" s="45"/>
      <c r="G80" s="46"/>
      <c r="H80" s="47" t="s">
        <v>802</v>
      </c>
      <c r="I80" s="46"/>
      <c r="J80" s="48"/>
      <c r="K80" s="49" t="s">
        <v>802</v>
      </c>
      <c r="L80" s="46"/>
      <c r="M80" s="48"/>
      <c r="N80" s="49" t="s">
        <v>802</v>
      </c>
      <c r="O80" s="46"/>
      <c r="P80" s="48"/>
      <c r="Q80" s="43" t="str">
        <f t="shared" si="1"/>
        <v/>
      </c>
    </row>
    <row r="81" spans="1:17">
      <c r="A81" s="100" t="s">
        <v>120</v>
      </c>
      <c r="B81" s="101" t="s">
        <v>711</v>
      </c>
      <c r="C81" s="107"/>
      <c r="D81" s="50"/>
      <c r="E81" s="44"/>
      <c r="F81" s="45"/>
      <c r="G81" s="46"/>
      <c r="H81" s="47" t="s">
        <v>802</v>
      </c>
      <c r="I81" s="46"/>
      <c r="J81" s="48"/>
      <c r="K81" s="49" t="s">
        <v>802</v>
      </c>
      <c r="L81" s="46"/>
      <c r="M81" s="48"/>
      <c r="N81" s="49" t="s">
        <v>802</v>
      </c>
      <c r="O81" s="46"/>
      <c r="P81" s="48"/>
      <c r="Q81" s="43" t="str">
        <f t="shared" si="1"/>
        <v/>
      </c>
    </row>
    <row r="82" spans="1:17">
      <c r="A82" s="100" t="s">
        <v>120</v>
      </c>
      <c r="B82" s="101" t="s">
        <v>711</v>
      </c>
      <c r="C82" s="107"/>
      <c r="D82" s="50"/>
      <c r="E82" s="44"/>
      <c r="F82" s="45"/>
      <c r="G82" s="46"/>
      <c r="H82" s="47" t="s">
        <v>802</v>
      </c>
      <c r="I82" s="46"/>
      <c r="J82" s="48"/>
      <c r="K82" s="49" t="s">
        <v>802</v>
      </c>
      <c r="L82" s="46"/>
      <c r="M82" s="48"/>
      <c r="N82" s="49" t="s">
        <v>802</v>
      </c>
      <c r="O82" s="46"/>
      <c r="P82" s="48"/>
      <c r="Q82" s="43" t="str">
        <f t="shared" si="1"/>
        <v/>
      </c>
    </row>
    <row r="83" spans="1:17">
      <c r="A83" s="100" t="s">
        <v>120</v>
      </c>
      <c r="B83" s="101" t="s">
        <v>711</v>
      </c>
      <c r="C83" s="107"/>
      <c r="D83" s="50"/>
      <c r="E83" s="44"/>
      <c r="F83" s="45"/>
      <c r="G83" s="46"/>
      <c r="H83" s="47" t="s">
        <v>802</v>
      </c>
      <c r="I83" s="46"/>
      <c r="J83" s="48"/>
      <c r="K83" s="49" t="s">
        <v>802</v>
      </c>
      <c r="L83" s="46"/>
      <c r="M83" s="48"/>
      <c r="N83" s="49" t="s">
        <v>802</v>
      </c>
      <c r="O83" s="46"/>
      <c r="P83" s="48"/>
      <c r="Q83" s="43" t="str">
        <f t="shared" si="1"/>
        <v/>
      </c>
    </row>
    <row r="84" spans="1:17">
      <c r="A84" s="100" t="s">
        <v>120</v>
      </c>
      <c r="B84" s="101" t="s">
        <v>711</v>
      </c>
      <c r="C84" s="107"/>
      <c r="D84" s="50"/>
      <c r="E84" s="44"/>
      <c r="F84" s="45"/>
      <c r="G84" s="46"/>
      <c r="H84" s="47" t="s">
        <v>802</v>
      </c>
      <c r="I84" s="46"/>
      <c r="J84" s="48"/>
      <c r="K84" s="49" t="s">
        <v>802</v>
      </c>
      <c r="L84" s="46"/>
      <c r="M84" s="48"/>
      <c r="N84" s="49" t="s">
        <v>802</v>
      </c>
      <c r="O84" s="46"/>
      <c r="P84" s="48"/>
      <c r="Q84" s="43" t="str">
        <f t="shared" si="1"/>
        <v/>
      </c>
    </row>
    <row r="85" spans="1:17">
      <c r="A85" s="100" t="s">
        <v>120</v>
      </c>
      <c r="B85" s="101" t="s">
        <v>711</v>
      </c>
      <c r="C85" s="107"/>
      <c r="D85" s="50"/>
      <c r="E85" s="44"/>
      <c r="F85" s="45"/>
      <c r="G85" s="46"/>
      <c r="H85" s="47" t="s">
        <v>802</v>
      </c>
      <c r="I85" s="46"/>
      <c r="J85" s="48"/>
      <c r="K85" s="49" t="s">
        <v>802</v>
      </c>
      <c r="L85" s="46"/>
      <c r="M85" s="48"/>
      <c r="N85" s="49" t="s">
        <v>802</v>
      </c>
      <c r="O85" s="46"/>
      <c r="P85" s="48"/>
      <c r="Q85" s="43" t="str">
        <f t="shared" si="1"/>
        <v/>
      </c>
    </row>
    <row r="86" spans="1:17">
      <c r="A86" s="100" t="s">
        <v>120</v>
      </c>
      <c r="B86" s="101" t="s">
        <v>711</v>
      </c>
      <c r="C86" s="107"/>
      <c r="D86" s="50"/>
      <c r="E86" s="44"/>
      <c r="F86" s="45"/>
      <c r="G86" s="46"/>
      <c r="H86" s="47" t="s">
        <v>802</v>
      </c>
      <c r="I86" s="46"/>
      <c r="J86" s="48"/>
      <c r="K86" s="49" t="s">
        <v>802</v>
      </c>
      <c r="L86" s="46"/>
      <c r="M86" s="48"/>
      <c r="N86" s="49" t="s">
        <v>802</v>
      </c>
      <c r="O86" s="46"/>
      <c r="P86" s="48"/>
      <c r="Q86" s="43" t="str">
        <f t="shared" si="1"/>
        <v/>
      </c>
    </row>
    <row r="87" spans="1:17">
      <c r="A87" s="100" t="s">
        <v>120</v>
      </c>
      <c r="B87" s="101" t="s">
        <v>711</v>
      </c>
      <c r="C87" s="107"/>
      <c r="D87" s="50"/>
      <c r="E87" s="44"/>
      <c r="F87" s="45"/>
      <c r="G87" s="46"/>
      <c r="H87" s="47" t="s">
        <v>802</v>
      </c>
      <c r="I87" s="46"/>
      <c r="J87" s="48"/>
      <c r="K87" s="49" t="s">
        <v>802</v>
      </c>
      <c r="L87" s="46"/>
      <c r="M87" s="48"/>
      <c r="N87" s="49" t="s">
        <v>802</v>
      </c>
      <c r="O87" s="46"/>
      <c r="P87" s="48"/>
      <c r="Q87" s="43" t="str">
        <f t="shared" si="1"/>
        <v/>
      </c>
    </row>
    <row r="88" spans="1:17">
      <c r="A88" s="100" t="s">
        <v>120</v>
      </c>
      <c r="B88" s="101" t="s">
        <v>711</v>
      </c>
      <c r="C88" s="107"/>
      <c r="D88" s="50"/>
      <c r="E88" s="44"/>
      <c r="F88" s="45"/>
      <c r="G88" s="46"/>
      <c r="H88" s="47" t="s">
        <v>802</v>
      </c>
      <c r="I88" s="46"/>
      <c r="J88" s="48"/>
      <c r="K88" s="49" t="s">
        <v>802</v>
      </c>
      <c r="L88" s="46"/>
      <c r="M88" s="48"/>
      <c r="N88" s="49" t="s">
        <v>802</v>
      </c>
      <c r="O88" s="46"/>
      <c r="P88" s="48"/>
      <c r="Q88" s="43" t="str">
        <f t="shared" si="1"/>
        <v/>
      </c>
    </row>
    <row r="89" spans="1:17">
      <c r="A89" s="100" t="s">
        <v>120</v>
      </c>
      <c r="B89" s="101" t="s">
        <v>711</v>
      </c>
      <c r="C89" s="107"/>
      <c r="D89" s="50"/>
      <c r="E89" s="44"/>
      <c r="F89" s="45"/>
      <c r="G89" s="46"/>
      <c r="H89" s="47" t="s">
        <v>802</v>
      </c>
      <c r="I89" s="46"/>
      <c r="J89" s="48"/>
      <c r="K89" s="49" t="s">
        <v>802</v>
      </c>
      <c r="L89" s="46"/>
      <c r="M89" s="48"/>
      <c r="N89" s="49" t="s">
        <v>802</v>
      </c>
      <c r="O89" s="46"/>
      <c r="P89" s="48"/>
      <c r="Q89" s="43" t="str">
        <f t="shared" si="1"/>
        <v/>
      </c>
    </row>
    <row r="90" spans="1:17">
      <c r="A90" s="100" t="s">
        <v>120</v>
      </c>
      <c r="B90" s="101" t="s">
        <v>711</v>
      </c>
      <c r="C90" s="107"/>
      <c r="D90" s="50"/>
      <c r="E90" s="44"/>
      <c r="F90" s="45"/>
      <c r="G90" s="46"/>
      <c r="H90" s="47" t="s">
        <v>802</v>
      </c>
      <c r="I90" s="46"/>
      <c r="J90" s="48"/>
      <c r="K90" s="49" t="s">
        <v>802</v>
      </c>
      <c r="L90" s="46"/>
      <c r="M90" s="48"/>
      <c r="N90" s="49" t="s">
        <v>802</v>
      </c>
      <c r="O90" s="46"/>
      <c r="P90" s="48"/>
      <c r="Q90" s="43" t="str">
        <f t="shared" si="1"/>
        <v/>
      </c>
    </row>
    <row r="91" spans="1:17">
      <c r="A91" s="100" t="s">
        <v>120</v>
      </c>
      <c r="B91" s="101" t="s">
        <v>711</v>
      </c>
      <c r="C91" s="107"/>
      <c r="D91" s="50"/>
      <c r="E91" s="44"/>
      <c r="F91" s="45"/>
      <c r="G91" s="46"/>
      <c r="H91" s="47" t="s">
        <v>802</v>
      </c>
      <c r="I91" s="46"/>
      <c r="J91" s="48"/>
      <c r="K91" s="49" t="s">
        <v>802</v>
      </c>
      <c r="L91" s="46"/>
      <c r="M91" s="48"/>
      <c r="N91" s="49" t="s">
        <v>802</v>
      </c>
      <c r="O91" s="46"/>
      <c r="P91" s="48"/>
      <c r="Q91" s="43" t="str">
        <f t="shared" si="1"/>
        <v/>
      </c>
    </row>
    <row r="92" spans="1:17">
      <c r="A92" s="100" t="s">
        <v>120</v>
      </c>
      <c r="B92" s="101" t="s">
        <v>711</v>
      </c>
      <c r="C92" s="107"/>
      <c r="D92" s="50"/>
      <c r="E92" s="44"/>
      <c r="F92" s="45"/>
      <c r="G92" s="46"/>
      <c r="H92" s="47" t="s">
        <v>802</v>
      </c>
      <c r="I92" s="46"/>
      <c r="J92" s="48"/>
      <c r="K92" s="49" t="s">
        <v>802</v>
      </c>
      <c r="L92" s="46"/>
      <c r="M92" s="48"/>
      <c r="N92" s="49" t="s">
        <v>802</v>
      </c>
      <c r="O92" s="46"/>
      <c r="P92" s="48"/>
      <c r="Q92" s="43" t="str">
        <f t="shared" si="1"/>
        <v/>
      </c>
    </row>
    <row r="93" spans="1:17">
      <c r="A93" s="100" t="s">
        <v>120</v>
      </c>
      <c r="B93" s="101" t="s">
        <v>711</v>
      </c>
      <c r="C93" s="107"/>
      <c r="D93" s="50"/>
      <c r="E93" s="44"/>
      <c r="F93" s="45"/>
      <c r="G93" s="46"/>
      <c r="H93" s="47" t="s">
        <v>802</v>
      </c>
      <c r="I93" s="46"/>
      <c r="J93" s="48"/>
      <c r="K93" s="49" t="s">
        <v>802</v>
      </c>
      <c r="L93" s="46"/>
      <c r="M93" s="48"/>
      <c r="N93" s="49" t="s">
        <v>802</v>
      </c>
      <c r="O93" s="46"/>
      <c r="P93" s="48"/>
      <c r="Q93" s="43" t="str">
        <f t="shared" si="1"/>
        <v/>
      </c>
    </row>
    <row r="94" spans="1:17">
      <c r="A94" s="100" t="s">
        <v>120</v>
      </c>
      <c r="B94" s="101" t="s">
        <v>711</v>
      </c>
      <c r="C94" s="107"/>
      <c r="D94" s="50"/>
      <c r="E94" s="44"/>
      <c r="F94" s="45"/>
      <c r="G94" s="46"/>
      <c r="H94" s="47" t="s">
        <v>802</v>
      </c>
      <c r="I94" s="46"/>
      <c r="J94" s="48"/>
      <c r="K94" s="49" t="s">
        <v>802</v>
      </c>
      <c r="L94" s="46"/>
      <c r="M94" s="48"/>
      <c r="N94" s="49" t="s">
        <v>802</v>
      </c>
      <c r="O94" s="46"/>
      <c r="P94" s="48"/>
      <c r="Q94" s="43" t="str">
        <f t="shared" si="1"/>
        <v/>
      </c>
    </row>
    <row r="95" spans="1:17">
      <c r="A95" s="100" t="s">
        <v>120</v>
      </c>
      <c r="B95" s="101" t="s">
        <v>711</v>
      </c>
      <c r="C95" s="107"/>
      <c r="D95" s="50"/>
      <c r="E95" s="44"/>
      <c r="F95" s="45"/>
      <c r="G95" s="46"/>
      <c r="H95" s="47" t="s">
        <v>802</v>
      </c>
      <c r="I95" s="46"/>
      <c r="J95" s="48"/>
      <c r="K95" s="49" t="s">
        <v>802</v>
      </c>
      <c r="L95" s="46"/>
      <c r="M95" s="48"/>
      <c r="N95" s="49" t="s">
        <v>802</v>
      </c>
      <c r="O95" s="46"/>
      <c r="P95" s="48"/>
      <c r="Q95" s="43" t="str">
        <f t="shared" si="1"/>
        <v/>
      </c>
    </row>
    <row r="96" spans="1:17">
      <c r="A96" s="100" t="s">
        <v>120</v>
      </c>
      <c r="B96" s="101" t="s">
        <v>711</v>
      </c>
      <c r="C96" s="107"/>
      <c r="D96" s="50"/>
      <c r="E96" s="44"/>
      <c r="F96" s="45"/>
      <c r="G96" s="46"/>
      <c r="H96" s="47" t="s">
        <v>802</v>
      </c>
      <c r="I96" s="46"/>
      <c r="J96" s="48"/>
      <c r="K96" s="49" t="s">
        <v>802</v>
      </c>
      <c r="L96" s="46"/>
      <c r="M96" s="48"/>
      <c r="N96" s="49" t="s">
        <v>802</v>
      </c>
      <c r="O96" s="46"/>
      <c r="P96" s="48"/>
      <c r="Q96" s="43" t="str">
        <f t="shared" si="1"/>
        <v/>
      </c>
    </row>
    <row r="97" spans="1:17">
      <c r="A97" s="100" t="s">
        <v>120</v>
      </c>
      <c r="B97" s="101" t="s">
        <v>711</v>
      </c>
      <c r="C97" s="107"/>
      <c r="D97" s="50"/>
      <c r="E97" s="44"/>
      <c r="F97" s="45"/>
      <c r="G97" s="46"/>
      <c r="H97" s="47" t="s">
        <v>802</v>
      </c>
      <c r="I97" s="46"/>
      <c r="J97" s="48"/>
      <c r="K97" s="49" t="s">
        <v>802</v>
      </c>
      <c r="L97" s="46"/>
      <c r="M97" s="48"/>
      <c r="N97" s="49" t="s">
        <v>802</v>
      </c>
      <c r="O97" s="46"/>
      <c r="P97" s="48"/>
      <c r="Q97" s="43" t="str">
        <f t="shared" si="1"/>
        <v/>
      </c>
    </row>
    <row r="98" spans="1:17">
      <c r="A98" s="100" t="s">
        <v>120</v>
      </c>
      <c r="B98" s="101" t="s">
        <v>711</v>
      </c>
      <c r="C98" s="107"/>
      <c r="D98" s="50"/>
      <c r="E98" s="44"/>
      <c r="F98" s="45"/>
      <c r="G98" s="46"/>
      <c r="H98" s="47" t="s">
        <v>802</v>
      </c>
      <c r="I98" s="46"/>
      <c r="J98" s="48"/>
      <c r="K98" s="49" t="s">
        <v>802</v>
      </c>
      <c r="L98" s="46"/>
      <c r="M98" s="48"/>
      <c r="N98" s="49" t="s">
        <v>802</v>
      </c>
      <c r="O98" s="46"/>
      <c r="P98" s="48"/>
      <c r="Q98" s="43" t="str">
        <f t="shared" si="1"/>
        <v/>
      </c>
    </row>
    <row r="99" spans="1:17">
      <c r="A99" s="100" t="s">
        <v>120</v>
      </c>
      <c r="B99" s="101" t="s">
        <v>711</v>
      </c>
      <c r="C99" s="107"/>
      <c r="D99" s="50"/>
      <c r="E99" s="44"/>
      <c r="F99" s="45"/>
      <c r="G99" s="46"/>
      <c r="H99" s="47" t="s">
        <v>802</v>
      </c>
      <c r="I99" s="46"/>
      <c r="J99" s="48"/>
      <c r="K99" s="49" t="s">
        <v>802</v>
      </c>
      <c r="L99" s="46"/>
      <c r="M99" s="48"/>
      <c r="N99" s="49" t="s">
        <v>802</v>
      </c>
      <c r="O99" s="46"/>
      <c r="P99" s="48"/>
      <c r="Q99" s="43" t="str">
        <f t="shared" si="1"/>
        <v/>
      </c>
    </row>
    <row r="100" spans="1:17">
      <c r="A100" s="100" t="s">
        <v>120</v>
      </c>
      <c r="B100" s="101" t="s">
        <v>711</v>
      </c>
      <c r="C100" s="107"/>
      <c r="D100" s="50"/>
      <c r="E100" s="44"/>
      <c r="F100" s="45"/>
      <c r="G100" s="46"/>
      <c r="H100" s="47" t="s">
        <v>802</v>
      </c>
      <c r="I100" s="46"/>
      <c r="J100" s="48"/>
      <c r="K100" s="49" t="s">
        <v>802</v>
      </c>
      <c r="L100" s="46"/>
      <c r="M100" s="48"/>
      <c r="N100" s="49" t="s">
        <v>802</v>
      </c>
      <c r="O100" s="46"/>
      <c r="P100" s="48"/>
      <c r="Q100" s="43" t="str">
        <f t="shared" si="1"/>
        <v/>
      </c>
    </row>
  </sheetData>
  <sheetProtection algorithmName="SHA-512" hashValue="5dK0YoP/41citPHh1FKZ3nuZ9bDO/DARaB5qP45ljN+j6uuaBa7U0FRx2vGpVIG/DIpBLcRN4A5iwiiA4LNiJA==" saltValue="rIZCgSFYRkKVgRoFXyN1mA==" spinCount="100000" sheet="1" scenarios="1" formatRows="0" autoFilter="0"/>
  <mergeCells count="1">
    <mergeCell ref="P1:Q1"/>
  </mergeCells>
  <phoneticPr fontId="3" type="noConversion"/>
  <conditionalFormatting sqref="E4:E100">
    <cfRule type="expression" dxfId="31" priority="16">
      <formula>E4-TRUNC(E4)&lt;&gt;0</formula>
    </cfRule>
  </conditionalFormatting>
  <conditionalFormatting sqref="E4:E100">
    <cfRule type="expression" dxfId="30" priority="15">
      <formula>E4-TRUNC(E4)=0</formula>
    </cfRule>
  </conditionalFormatting>
  <conditionalFormatting sqref="G4:G100">
    <cfRule type="expression" dxfId="29" priority="13">
      <formula>G4-TRUNC(G4)=0</formula>
    </cfRule>
    <cfRule type="expression" dxfId="28" priority="14">
      <formula>G4-TRUNC(G4)&lt;&gt;0</formula>
    </cfRule>
  </conditionalFormatting>
  <conditionalFormatting sqref="I4:I100">
    <cfRule type="expression" dxfId="27" priority="11">
      <formula>I4-TRUNC(I4)=0</formula>
    </cfRule>
    <cfRule type="expression" dxfId="26" priority="12">
      <formula>I4-TRUNC(I4)&lt;&gt;0</formula>
    </cfRule>
  </conditionalFormatting>
  <conditionalFormatting sqref="L4:L100">
    <cfRule type="expression" dxfId="25" priority="9">
      <formula>L4-TRUNC(L4)=0</formula>
    </cfRule>
    <cfRule type="expression" dxfId="24" priority="10">
      <formula>L4-TRUNC(L4)&lt;&gt;0</formula>
    </cfRule>
  </conditionalFormatting>
  <conditionalFormatting sqref="O4:O100">
    <cfRule type="expression" dxfId="23" priority="7">
      <formula>O4-TRUNC(O4)=0</formula>
    </cfRule>
    <cfRule type="expression" dxfId="22" priority="8">
      <formula>O4-TRUNC(O4)&lt;&gt;0</formula>
    </cfRule>
  </conditionalFormatting>
  <conditionalFormatting sqref="Q4:Q100">
    <cfRule type="expression" dxfId="21" priority="5">
      <formula>Q4-TRUNC(Q4)=0</formula>
    </cfRule>
    <cfRule type="expression" dxfId="20" priority="6">
      <formula>Q4-TRUNC(Q4)&lt;&gt;0</formula>
    </cfRule>
  </conditionalFormatting>
  <conditionalFormatting sqref="Q4:Q100">
    <cfRule type="expression" dxfId="19" priority="3">
      <formula>Q4-TRUNC(Q4)=0</formula>
    </cfRule>
    <cfRule type="expression" dxfId="18" priority="4">
      <formula>Q4-TRUNC(Q4)&lt;&gt;0</formula>
    </cfRule>
  </conditionalFormatting>
  <conditionalFormatting sqref="B4:B100">
    <cfRule type="containsText" dxfId="17" priority="1" operator="containsText" text="국내">
      <formula>NOT(ISERROR(SEARCH("국내",B4)))</formula>
    </cfRule>
    <cfRule type="containsText" dxfId="16" priority="2" operator="containsText" text="국외">
      <formula>NOT(ISERROR(SEARCH("국외",B4)))</formula>
    </cfRule>
  </conditionalFormatting>
  <dataValidations count="2">
    <dataValidation type="decimal" allowBlank="1" showInputMessage="1" showErrorMessage="1" sqref="G4:G100" xr:uid="{4F32320E-5EA9-4C7D-AD42-C7FD56EE102E}">
      <formula1>0</formula1>
      <formula2>999999999999999</formula2>
    </dataValidation>
    <dataValidation type="decimal" allowBlank="1" showInputMessage="1" showErrorMessage="1" sqref="I4:I100 L4:L100 E4:E100 O4:O100" xr:uid="{6A0989B7-7CBF-471E-9694-2DFCF09CF359}">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9441" r:id="rId4" name="Button 1">
              <controlPr defaultSize="0" print="0" autoFill="0" autoPict="0" macro="[0]!Functions_Public_Go_To_Upper_Sheet">
                <anchor moveWithCells="1" sizeWithCells="1">
                  <from>
                    <xdr:col>6</xdr:col>
                    <xdr:colOff>666750</xdr:colOff>
                    <xdr:row>0</xdr:row>
                    <xdr:rowOff>107950</xdr:rowOff>
                  </from>
                  <to>
                    <xdr:col>9</xdr:col>
                    <xdr:colOff>209550</xdr:colOff>
                    <xdr:row>0</xdr:row>
                    <xdr:rowOff>552450</xdr:rowOff>
                  </to>
                </anchor>
              </controlPr>
            </control>
          </mc:Choice>
        </mc:AlternateContent>
        <mc:AlternateContent xmlns:mc="http://schemas.openxmlformats.org/markup-compatibility/2006">
          <mc:Choice Requires="x14">
            <control shapeId="189442" r:id="rId5" name="Button 2">
              <controlPr defaultSize="0" print="0" autoFill="0" autoPict="0" macro="[0]!Functions_Public_Cell_Reservation">
                <anchor moveWithCells="1" sizeWithCells="1">
                  <from>
                    <xdr:col>9</xdr:col>
                    <xdr:colOff>323850</xdr:colOff>
                    <xdr:row>0</xdr:row>
                    <xdr:rowOff>107950</xdr:rowOff>
                  </from>
                  <to>
                    <xdr:col>11</xdr:col>
                    <xdr:colOff>266700</xdr:colOff>
                    <xdr:row>0</xdr:row>
                    <xdr:rowOff>552450</xdr:rowOff>
                  </to>
                </anchor>
              </controlPr>
            </control>
          </mc:Choice>
        </mc:AlternateContent>
        <mc:AlternateContent xmlns:mc="http://schemas.openxmlformats.org/markup-compatibility/2006">
          <mc:Choice Requires="x14">
            <control shapeId="189443" r:id="rId6" name="Button 3">
              <controlPr defaultSize="0" print="0" autoFill="0" autoPict="0" macro="[0]!Functions_Form_1_Row_100">
                <anchor moveWithCells="1" sizeWithCells="1">
                  <from>
                    <xdr:col>4</xdr:col>
                    <xdr:colOff>419100</xdr:colOff>
                    <xdr:row>0</xdr:row>
                    <xdr:rowOff>107950</xdr:rowOff>
                  </from>
                  <to>
                    <xdr:col>6</xdr:col>
                    <xdr:colOff>552450</xdr:colOff>
                    <xdr:row>0</xdr:row>
                    <xdr:rowOff>552450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60BB1F5E-9104-4648-A410-31B2BBC8AC96}">
          <x14:formula1>
            <xm:f>'기준(양식)'!$K$3:$K$163</xm:f>
          </x14:formula1>
          <xm:sqref>F4:F100</xm:sqref>
        </x14:dataValidation>
        <x14:dataValidation type="list" allowBlank="1" showInputMessage="1" showErrorMessage="1" xr:uid="{17E33AAC-49DF-4971-8E01-BE0C3785FEA1}">
          <x14:formula1>
            <xm:f>'기준(양식)'!$J$3:$J$94</xm:f>
          </x14:formula1>
          <xm:sqref>M4:M100 J4:J100 P4:P100</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643A2-8173-4012-8484-4E05FE61D54F}">
  <sheetPr codeName="Form_1_Basic2">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0" t="s">
        <v>899</v>
      </c>
      <c r="B1" s="211"/>
      <c r="C1" s="256" t="s">
        <v>1307</v>
      </c>
      <c r="D1" s="260" t="str">
        <f>'2.1.1.'!$E$21</f>
        <v>몽골 성과공유 국제컨퍼런스 개최</v>
      </c>
      <c r="E1" s="212"/>
      <c r="F1" s="212"/>
      <c r="G1" s="213"/>
      <c r="H1" s="213"/>
      <c r="I1" s="214"/>
      <c r="J1" s="220"/>
      <c r="K1" s="220"/>
      <c r="L1" s="220"/>
      <c r="M1" s="220"/>
      <c r="N1" s="214" t="s">
        <v>900</v>
      </c>
      <c r="O1" s="259" t="s">
        <v>1783</v>
      </c>
      <c r="P1" s="462">
        <f>SUM($Q:$Q)</f>
        <v>0</v>
      </c>
      <c r="Q1" s="463"/>
      <c r="X1" t="s">
        <v>2513</v>
      </c>
      <c r="Y1" t="s">
        <v>2532</v>
      </c>
      <c r="Z1" t="s">
        <v>1296</v>
      </c>
    </row>
    <row r="2" spans="1:26" ht="30" customHeight="1" thickBot="1">
      <c r="A2" s="215" t="s">
        <v>125</v>
      </c>
      <c r="B2" s="216" t="s">
        <v>126</v>
      </c>
      <c r="C2" s="216" t="s">
        <v>127</v>
      </c>
      <c r="D2" s="216" t="s">
        <v>909</v>
      </c>
      <c r="E2" s="217" t="s">
        <v>742</v>
      </c>
      <c r="F2" s="217" t="s">
        <v>902</v>
      </c>
      <c r="G2" s="217" t="s">
        <v>177</v>
      </c>
      <c r="H2" s="218" t="s">
        <v>903</v>
      </c>
      <c r="I2" s="217" t="s">
        <v>904</v>
      </c>
      <c r="J2" s="218" t="s">
        <v>179</v>
      </c>
      <c r="K2" s="218" t="s">
        <v>905</v>
      </c>
      <c r="L2" s="217" t="s">
        <v>906</v>
      </c>
      <c r="M2" s="218" t="s">
        <v>180</v>
      </c>
      <c r="N2" s="218" t="s">
        <v>907</v>
      </c>
      <c r="O2" s="217" t="s">
        <v>908</v>
      </c>
      <c r="P2" s="218" t="s">
        <v>181</v>
      </c>
      <c r="Q2" s="219" t="s">
        <v>901</v>
      </c>
      <c r="X2" t="s">
        <v>1274</v>
      </c>
      <c r="Y2" t="s">
        <v>1274</v>
      </c>
      <c r="Z2" t="s">
        <v>1274</v>
      </c>
    </row>
    <row r="3" spans="1:26" ht="5.15" customHeight="1"/>
    <row r="4" spans="1:26">
      <c r="A4" s="103" t="s">
        <v>121</v>
      </c>
      <c r="B4" s="104" t="s">
        <v>711</v>
      </c>
      <c r="C4" s="107" t="s">
        <v>2533</v>
      </c>
      <c r="D4" s="50" t="s">
        <v>2534</v>
      </c>
      <c r="E4" s="441">
        <v>1</v>
      </c>
      <c r="F4" s="45" t="s">
        <v>921</v>
      </c>
      <c r="G4" s="46"/>
      <c r="H4" s="47" t="s">
        <v>802</v>
      </c>
      <c r="I4" s="46"/>
      <c r="J4" s="48"/>
      <c r="K4" s="49" t="s">
        <v>802</v>
      </c>
      <c r="L4" s="46"/>
      <c r="M4" s="48"/>
      <c r="N4" s="49" t="s">
        <v>802</v>
      </c>
      <c r="O4" s="46"/>
      <c r="P4" s="48"/>
      <c r="Q4" s="43" t="str">
        <f t="shared" ref="Q4:Q67" si="0">IF(OR(E4="", G4=""), "", PRODUCT(E4, G4, I4, L4, O4))</f>
        <v/>
      </c>
    </row>
    <row r="5" spans="1:26">
      <c r="A5" s="103" t="s">
        <v>121</v>
      </c>
      <c r="B5" s="104" t="s">
        <v>711</v>
      </c>
      <c r="C5" s="107" t="s">
        <v>2533</v>
      </c>
      <c r="D5" s="50" t="s">
        <v>2535</v>
      </c>
      <c r="E5" s="441">
        <v>1</v>
      </c>
      <c r="F5" s="45" t="s">
        <v>921</v>
      </c>
      <c r="G5" s="46"/>
      <c r="H5" s="47" t="s">
        <v>802</v>
      </c>
      <c r="I5" s="46"/>
      <c r="J5" s="48"/>
      <c r="K5" s="49" t="s">
        <v>802</v>
      </c>
      <c r="L5" s="46"/>
      <c r="M5" s="48"/>
      <c r="N5" s="49" t="s">
        <v>802</v>
      </c>
      <c r="O5" s="46"/>
      <c r="P5" s="48"/>
      <c r="Q5" s="43" t="str">
        <f t="shared" si="0"/>
        <v/>
      </c>
    </row>
    <row r="6" spans="1:26">
      <c r="A6" s="103" t="s">
        <v>121</v>
      </c>
      <c r="B6" s="104" t="s">
        <v>711</v>
      </c>
      <c r="C6" s="107" t="s">
        <v>2533</v>
      </c>
      <c r="D6" s="50" t="s">
        <v>2536</v>
      </c>
      <c r="E6" s="441">
        <v>1</v>
      </c>
      <c r="F6" s="45" t="s">
        <v>921</v>
      </c>
      <c r="G6" s="46"/>
      <c r="H6" s="47" t="s">
        <v>802</v>
      </c>
      <c r="I6" s="46"/>
      <c r="J6" s="48"/>
      <c r="K6" s="49" t="s">
        <v>802</v>
      </c>
      <c r="L6" s="46"/>
      <c r="M6" s="48"/>
      <c r="N6" s="49" t="s">
        <v>802</v>
      </c>
      <c r="O6" s="46"/>
      <c r="P6" s="48"/>
      <c r="Q6" s="43" t="str">
        <f t="shared" si="0"/>
        <v/>
      </c>
    </row>
    <row r="7" spans="1:26">
      <c r="A7" s="103" t="s">
        <v>121</v>
      </c>
      <c r="B7" s="104" t="s">
        <v>711</v>
      </c>
      <c r="C7" s="107" t="s">
        <v>2533</v>
      </c>
      <c r="D7" s="50" t="s">
        <v>961</v>
      </c>
      <c r="E7" s="440"/>
      <c r="F7" s="45" t="s">
        <v>925</v>
      </c>
      <c r="G7" s="46"/>
      <c r="H7" s="47" t="s">
        <v>802</v>
      </c>
      <c r="I7" s="46"/>
      <c r="J7" s="48"/>
      <c r="K7" s="49" t="s">
        <v>802</v>
      </c>
      <c r="L7" s="46"/>
      <c r="M7" s="48"/>
      <c r="N7" s="49" t="s">
        <v>802</v>
      </c>
      <c r="O7" s="46"/>
      <c r="P7" s="48"/>
      <c r="Q7" s="43" t="str">
        <f t="shared" si="0"/>
        <v/>
      </c>
    </row>
    <row r="8" spans="1:26">
      <c r="A8" s="103" t="s">
        <v>121</v>
      </c>
      <c r="B8" s="104" t="s">
        <v>711</v>
      </c>
      <c r="C8" s="107" t="s">
        <v>2533</v>
      </c>
      <c r="D8" s="50" t="s">
        <v>2537</v>
      </c>
      <c r="E8" s="440"/>
      <c r="F8" s="45" t="s">
        <v>925</v>
      </c>
      <c r="G8" s="46"/>
      <c r="H8" s="47" t="s">
        <v>802</v>
      </c>
      <c r="I8" s="46"/>
      <c r="J8" s="48"/>
      <c r="K8" s="49" t="s">
        <v>802</v>
      </c>
      <c r="L8" s="46"/>
      <c r="M8" s="48"/>
      <c r="N8" s="49" t="s">
        <v>802</v>
      </c>
      <c r="O8" s="46"/>
      <c r="P8" s="48"/>
      <c r="Q8" s="43" t="str">
        <f t="shared" si="0"/>
        <v/>
      </c>
    </row>
    <row r="9" spans="1:26">
      <c r="A9" s="103" t="s">
        <v>121</v>
      </c>
      <c r="B9" s="104" t="s">
        <v>711</v>
      </c>
      <c r="C9" s="107"/>
      <c r="D9" s="50"/>
      <c r="E9" s="44"/>
      <c r="F9" s="45"/>
      <c r="G9" s="46"/>
      <c r="H9" s="47" t="s">
        <v>802</v>
      </c>
      <c r="I9" s="46"/>
      <c r="J9" s="48"/>
      <c r="K9" s="49" t="s">
        <v>802</v>
      </c>
      <c r="L9" s="46"/>
      <c r="M9" s="48"/>
      <c r="N9" s="49" t="s">
        <v>802</v>
      </c>
      <c r="O9" s="46"/>
      <c r="P9" s="48"/>
      <c r="Q9" s="43" t="str">
        <f t="shared" si="0"/>
        <v/>
      </c>
    </row>
    <row r="10" spans="1:26">
      <c r="A10" s="103" t="s">
        <v>121</v>
      </c>
      <c r="B10" s="104" t="s">
        <v>711</v>
      </c>
      <c r="C10" s="107"/>
      <c r="D10" s="50"/>
      <c r="E10" s="44"/>
      <c r="F10" s="45"/>
      <c r="G10" s="46"/>
      <c r="H10" s="47" t="s">
        <v>802</v>
      </c>
      <c r="I10" s="46"/>
      <c r="J10" s="48"/>
      <c r="K10" s="49" t="s">
        <v>802</v>
      </c>
      <c r="L10" s="46"/>
      <c r="M10" s="48"/>
      <c r="N10" s="49" t="s">
        <v>802</v>
      </c>
      <c r="O10" s="46"/>
      <c r="P10" s="48"/>
      <c r="Q10" s="43" t="str">
        <f t="shared" si="0"/>
        <v/>
      </c>
    </row>
    <row r="11" spans="1:26">
      <c r="A11" s="103" t="s">
        <v>121</v>
      </c>
      <c r="B11" s="104" t="s">
        <v>711</v>
      </c>
      <c r="C11" s="107"/>
      <c r="D11" s="50"/>
      <c r="E11" s="44"/>
      <c r="F11" s="45"/>
      <c r="G11" s="46"/>
      <c r="H11" s="47" t="s">
        <v>802</v>
      </c>
      <c r="I11" s="46"/>
      <c r="J11" s="48"/>
      <c r="K11" s="49" t="s">
        <v>802</v>
      </c>
      <c r="L11" s="46"/>
      <c r="M11" s="48"/>
      <c r="N11" s="49" t="s">
        <v>802</v>
      </c>
      <c r="O11" s="46"/>
      <c r="P11" s="48"/>
      <c r="Q11" s="43" t="str">
        <f t="shared" si="0"/>
        <v/>
      </c>
    </row>
    <row r="12" spans="1:26">
      <c r="A12" s="103" t="s">
        <v>121</v>
      </c>
      <c r="B12" s="104" t="s">
        <v>711</v>
      </c>
      <c r="C12" s="107"/>
      <c r="D12" s="50"/>
      <c r="E12" s="44"/>
      <c r="F12" s="45"/>
      <c r="G12" s="46"/>
      <c r="H12" s="47" t="s">
        <v>802</v>
      </c>
      <c r="I12" s="46"/>
      <c r="J12" s="48"/>
      <c r="K12" s="49" t="s">
        <v>802</v>
      </c>
      <c r="L12" s="46"/>
      <c r="M12" s="48"/>
      <c r="N12" s="49" t="s">
        <v>802</v>
      </c>
      <c r="O12" s="46"/>
      <c r="P12" s="48"/>
      <c r="Q12" s="43" t="str">
        <f t="shared" si="0"/>
        <v/>
      </c>
    </row>
    <row r="13" spans="1:26">
      <c r="A13" s="103" t="s">
        <v>121</v>
      </c>
      <c r="B13" s="104" t="s">
        <v>711</v>
      </c>
      <c r="C13" s="107"/>
      <c r="D13" s="50"/>
      <c r="E13" s="44"/>
      <c r="F13" s="45"/>
      <c r="G13" s="46"/>
      <c r="H13" s="47" t="s">
        <v>802</v>
      </c>
      <c r="I13" s="46"/>
      <c r="J13" s="48"/>
      <c r="K13" s="49" t="s">
        <v>802</v>
      </c>
      <c r="L13" s="46"/>
      <c r="M13" s="48"/>
      <c r="N13" s="49" t="s">
        <v>802</v>
      </c>
      <c r="O13" s="46"/>
      <c r="P13" s="48"/>
      <c r="Q13" s="43" t="str">
        <f t="shared" si="0"/>
        <v/>
      </c>
    </row>
    <row r="14" spans="1:26">
      <c r="A14" s="103" t="s">
        <v>121</v>
      </c>
      <c r="B14" s="104" t="s">
        <v>711</v>
      </c>
      <c r="C14" s="107"/>
      <c r="D14" s="50"/>
      <c r="E14" s="44"/>
      <c r="F14" s="45"/>
      <c r="G14" s="46"/>
      <c r="H14" s="47" t="s">
        <v>802</v>
      </c>
      <c r="I14" s="46"/>
      <c r="J14" s="48"/>
      <c r="K14" s="49" t="s">
        <v>802</v>
      </c>
      <c r="L14" s="46"/>
      <c r="M14" s="48"/>
      <c r="N14" s="49" t="s">
        <v>802</v>
      </c>
      <c r="O14" s="46"/>
      <c r="P14" s="48"/>
      <c r="Q14" s="43" t="str">
        <f t="shared" si="0"/>
        <v/>
      </c>
    </row>
    <row r="15" spans="1:26">
      <c r="A15" s="103" t="s">
        <v>121</v>
      </c>
      <c r="B15" s="104" t="s">
        <v>711</v>
      </c>
      <c r="C15" s="107"/>
      <c r="D15" s="50"/>
      <c r="E15" s="44"/>
      <c r="F15" s="45"/>
      <c r="G15" s="46"/>
      <c r="H15" s="47" t="s">
        <v>802</v>
      </c>
      <c r="I15" s="46"/>
      <c r="J15" s="48"/>
      <c r="K15" s="49" t="s">
        <v>802</v>
      </c>
      <c r="L15" s="46"/>
      <c r="M15" s="48"/>
      <c r="N15" s="49" t="s">
        <v>802</v>
      </c>
      <c r="O15" s="46"/>
      <c r="P15" s="48"/>
      <c r="Q15" s="43" t="str">
        <f t="shared" si="0"/>
        <v/>
      </c>
    </row>
    <row r="16" spans="1:26">
      <c r="A16" s="103" t="s">
        <v>121</v>
      </c>
      <c r="B16" s="104" t="s">
        <v>711</v>
      </c>
      <c r="C16" s="107"/>
      <c r="D16" s="50"/>
      <c r="E16" s="44"/>
      <c r="F16" s="45"/>
      <c r="G16" s="46"/>
      <c r="H16" s="47" t="s">
        <v>802</v>
      </c>
      <c r="I16" s="46"/>
      <c r="J16" s="48"/>
      <c r="K16" s="49" t="s">
        <v>802</v>
      </c>
      <c r="L16" s="46"/>
      <c r="M16" s="48"/>
      <c r="N16" s="49" t="s">
        <v>802</v>
      </c>
      <c r="O16" s="46"/>
      <c r="P16" s="48"/>
      <c r="Q16" s="43" t="str">
        <f t="shared" si="0"/>
        <v/>
      </c>
    </row>
    <row r="17" spans="1:17">
      <c r="A17" s="103" t="s">
        <v>121</v>
      </c>
      <c r="B17" s="104" t="s">
        <v>711</v>
      </c>
      <c r="C17" s="107"/>
      <c r="D17" s="50"/>
      <c r="E17" s="44"/>
      <c r="F17" s="45"/>
      <c r="G17" s="46"/>
      <c r="H17" s="47" t="s">
        <v>802</v>
      </c>
      <c r="I17" s="46"/>
      <c r="J17" s="48"/>
      <c r="K17" s="49" t="s">
        <v>802</v>
      </c>
      <c r="L17" s="46"/>
      <c r="M17" s="48"/>
      <c r="N17" s="49" t="s">
        <v>802</v>
      </c>
      <c r="O17" s="46"/>
      <c r="P17" s="48"/>
      <c r="Q17" s="43" t="str">
        <f t="shared" si="0"/>
        <v/>
      </c>
    </row>
    <row r="18" spans="1:17">
      <c r="A18" s="103" t="s">
        <v>121</v>
      </c>
      <c r="B18" s="104" t="s">
        <v>711</v>
      </c>
      <c r="C18" s="107"/>
      <c r="D18" s="50"/>
      <c r="E18" s="44"/>
      <c r="F18" s="45"/>
      <c r="G18" s="46"/>
      <c r="H18" s="47" t="s">
        <v>802</v>
      </c>
      <c r="I18" s="46"/>
      <c r="J18" s="48"/>
      <c r="K18" s="49" t="s">
        <v>802</v>
      </c>
      <c r="L18" s="46"/>
      <c r="M18" s="48"/>
      <c r="N18" s="49" t="s">
        <v>802</v>
      </c>
      <c r="O18" s="46"/>
      <c r="P18" s="48"/>
      <c r="Q18" s="43" t="str">
        <f t="shared" si="0"/>
        <v/>
      </c>
    </row>
    <row r="19" spans="1:17">
      <c r="A19" s="103" t="s">
        <v>121</v>
      </c>
      <c r="B19" s="104" t="s">
        <v>711</v>
      </c>
      <c r="C19" s="107"/>
      <c r="D19" s="50"/>
      <c r="E19" s="44"/>
      <c r="F19" s="45"/>
      <c r="G19" s="46"/>
      <c r="H19" s="47" t="s">
        <v>802</v>
      </c>
      <c r="I19" s="46"/>
      <c r="J19" s="48"/>
      <c r="K19" s="49" t="s">
        <v>802</v>
      </c>
      <c r="L19" s="46"/>
      <c r="M19" s="48"/>
      <c r="N19" s="49" t="s">
        <v>802</v>
      </c>
      <c r="O19" s="46"/>
      <c r="P19" s="48"/>
      <c r="Q19" s="43" t="str">
        <f t="shared" si="0"/>
        <v/>
      </c>
    </row>
    <row r="20" spans="1:17">
      <c r="A20" s="103" t="s">
        <v>121</v>
      </c>
      <c r="B20" s="104" t="s">
        <v>711</v>
      </c>
      <c r="C20" s="107"/>
      <c r="D20" s="50"/>
      <c r="E20" s="44"/>
      <c r="F20" s="45"/>
      <c r="G20" s="46"/>
      <c r="H20" s="47" t="s">
        <v>802</v>
      </c>
      <c r="I20" s="46"/>
      <c r="J20" s="48"/>
      <c r="K20" s="49" t="s">
        <v>802</v>
      </c>
      <c r="L20" s="46"/>
      <c r="M20" s="48"/>
      <c r="N20" s="49" t="s">
        <v>802</v>
      </c>
      <c r="O20" s="46"/>
      <c r="P20" s="48"/>
      <c r="Q20" s="43" t="str">
        <f t="shared" si="0"/>
        <v/>
      </c>
    </row>
    <row r="21" spans="1:17">
      <c r="A21" s="103" t="s">
        <v>121</v>
      </c>
      <c r="B21" s="104" t="s">
        <v>711</v>
      </c>
      <c r="C21" s="107"/>
      <c r="D21" s="50"/>
      <c r="E21" s="44"/>
      <c r="F21" s="45"/>
      <c r="G21" s="46"/>
      <c r="H21" s="47" t="s">
        <v>802</v>
      </c>
      <c r="I21" s="46"/>
      <c r="J21" s="48"/>
      <c r="K21" s="49" t="s">
        <v>802</v>
      </c>
      <c r="L21" s="46"/>
      <c r="M21" s="48"/>
      <c r="N21" s="49" t="s">
        <v>802</v>
      </c>
      <c r="O21" s="46"/>
      <c r="P21" s="48"/>
      <c r="Q21" s="43" t="str">
        <f t="shared" si="0"/>
        <v/>
      </c>
    </row>
    <row r="22" spans="1:17">
      <c r="A22" s="103" t="s">
        <v>121</v>
      </c>
      <c r="B22" s="104" t="s">
        <v>711</v>
      </c>
      <c r="C22" s="107"/>
      <c r="D22" s="50"/>
      <c r="E22" s="44"/>
      <c r="F22" s="45"/>
      <c r="G22" s="46"/>
      <c r="H22" s="47" t="s">
        <v>802</v>
      </c>
      <c r="I22" s="46"/>
      <c r="J22" s="48"/>
      <c r="K22" s="49" t="s">
        <v>802</v>
      </c>
      <c r="L22" s="46"/>
      <c r="M22" s="48"/>
      <c r="N22" s="49" t="s">
        <v>802</v>
      </c>
      <c r="O22" s="46"/>
      <c r="P22" s="48"/>
      <c r="Q22" s="43" t="str">
        <f t="shared" si="0"/>
        <v/>
      </c>
    </row>
    <row r="23" spans="1:17">
      <c r="A23" s="103" t="s">
        <v>121</v>
      </c>
      <c r="B23" s="104" t="s">
        <v>711</v>
      </c>
      <c r="C23" s="107"/>
      <c r="D23" s="50"/>
      <c r="E23" s="44"/>
      <c r="F23" s="45"/>
      <c r="G23" s="46"/>
      <c r="H23" s="47" t="s">
        <v>802</v>
      </c>
      <c r="I23" s="46"/>
      <c r="J23" s="48"/>
      <c r="K23" s="49" t="s">
        <v>802</v>
      </c>
      <c r="L23" s="46"/>
      <c r="M23" s="48"/>
      <c r="N23" s="49" t="s">
        <v>802</v>
      </c>
      <c r="O23" s="46"/>
      <c r="P23" s="48"/>
      <c r="Q23" s="43" t="str">
        <f t="shared" si="0"/>
        <v/>
      </c>
    </row>
    <row r="24" spans="1:17">
      <c r="A24" s="103" t="s">
        <v>121</v>
      </c>
      <c r="B24" s="104" t="s">
        <v>711</v>
      </c>
      <c r="C24" s="107"/>
      <c r="D24" s="50"/>
      <c r="E24" s="44"/>
      <c r="F24" s="45"/>
      <c r="G24" s="46"/>
      <c r="H24" s="47" t="s">
        <v>802</v>
      </c>
      <c r="I24" s="46"/>
      <c r="J24" s="48"/>
      <c r="K24" s="49" t="s">
        <v>802</v>
      </c>
      <c r="L24" s="46"/>
      <c r="M24" s="48"/>
      <c r="N24" s="49" t="s">
        <v>802</v>
      </c>
      <c r="O24" s="46"/>
      <c r="P24" s="48"/>
      <c r="Q24" s="43" t="str">
        <f t="shared" si="0"/>
        <v/>
      </c>
    </row>
    <row r="25" spans="1:17">
      <c r="A25" s="103" t="s">
        <v>121</v>
      </c>
      <c r="B25" s="104" t="s">
        <v>711</v>
      </c>
      <c r="C25" s="107"/>
      <c r="D25" s="50"/>
      <c r="E25" s="44"/>
      <c r="F25" s="45"/>
      <c r="G25" s="46"/>
      <c r="H25" s="47" t="s">
        <v>802</v>
      </c>
      <c r="I25" s="46"/>
      <c r="J25" s="48"/>
      <c r="K25" s="49" t="s">
        <v>802</v>
      </c>
      <c r="L25" s="46"/>
      <c r="M25" s="48"/>
      <c r="N25" s="49" t="s">
        <v>802</v>
      </c>
      <c r="O25" s="46"/>
      <c r="P25" s="48"/>
      <c r="Q25" s="43" t="str">
        <f t="shared" si="0"/>
        <v/>
      </c>
    </row>
    <row r="26" spans="1:17">
      <c r="A26" s="103" t="s">
        <v>121</v>
      </c>
      <c r="B26" s="104" t="s">
        <v>711</v>
      </c>
      <c r="C26" s="107"/>
      <c r="D26" s="50"/>
      <c r="E26" s="44"/>
      <c r="F26" s="45"/>
      <c r="G26" s="46"/>
      <c r="H26" s="47" t="s">
        <v>802</v>
      </c>
      <c r="I26" s="46"/>
      <c r="J26" s="48"/>
      <c r="K26" s="49" t="s">
        <v>802</v>
      </c>
      <c r="L26" s="46"/>
      <c r="M26" s="48"/>
      <c r="N26" s="49" t="s">
        <v>802</v>
      </c>
      <c r="O26" s="46"/>
      <c r="P26" s="48"/>
      <c r="Q26" s="43" t="str">
        <f t="shared" si="0"/>
        <v/>
      </c>
    </row>
    <row r="27" spans="1:17">
      <c r="A27" s="103" t="s">
        <v>121</v>
      </c>
      <c r="B27" s="104" t="s">
        <v>711</v>
      </c>
      <c r="C27" s="107"/>
      <c r="D27" s="50"/>
      <c r="E27" s="44"/>
      <c r="F27" s="45"/>
      <c r="G27" s="46"/>
      <c r="H27" s="47" t="s">
        <v>802</v>
      </c>
      <c r="I27" s="46"/>
      <c r="J27" s="48"/>
      <c r="K27" s="49" t="s">
        <v>802</v>
      </c>
      <c r="L27" s="46"/>
      <c r="M27" s="48"/>
      <c r="N27" s="49" t="s">
        <v>802</v>
      </c>
      <c r="O27" s="46"/>
      <c r="P27" s="48"/>
      <c r="Q27" s="43" t="str">
        <f t="shared" si="0"/>
        <v/>
      </c>
    </row>
    <row r="28" spans="1:17">
      <c r="A28" s="103" t="s">
        <v>121</v>
      </c>
      <c r="B28" s="104" t="s">
        <v>711</v>
      </c>
      <c r="C28" s="107"/>
      <c r="D28" s="50"/>
      <c r="E28" s="44"/>
      <c r="F28" s="45"/>
      <c r="G28" s="46"/>
      <c r="H28" s="47" t="s">
        <v>802</v>
      </c>
      <c r="I28" s="46"/>
      <c r="J28" s="48"/>
      <c r="K28" s="49" t="s">
        <v>802</v>
      </c>
      <c r="L28" s="46"/>
      <c r="M28" s="48"/>
      <c r="N28" s="49" t="s">
        <v>802</v>
      </c>
      <c r="O28" s="46"/>
      <c r="P28" s="48"/>
      <c r="Q28" s="43" t="str">
        <f t="shared" si="0"/>
        <v/>
      </c>
    </row>
    <row r="29" spans="1:17">
      <c r="A29" s="103" t="s">
        <v>121</v>
      </c>
      <c r="B29" s="104" t="s">
        <v>711</v>
      </c>
      <c r="C29" s="107"/>
      <c r="D29" s="50"/>
      <c r="E29" s="44"/>
      <c r="F29" s="45"/>
      <c r="G29" s="46"/>
      <c r="H29" s="47" t="s">
        <v>802</v>
      </c>
      <c r="I29" s="46"/>
      <c r="J29" s="48"/>
      <c r="K29" s="49" t="s">
        <v>802</v>
      </c>
      <c r="L29" s="46"/>
      <c r="M29" s="48"/>
      <c r="N29" s="49" t="s">
        <v>802</v>
      </c>
      <c r="O29" s="46"/>
      <c r="P29" s="48"/>
      <c r="Q29" s="43" t="str">
        <f t="shared" si="0"/>
        <v/>
      </c>
    </row>
    <row r="30" spans="1:17">
      <c r="A30" s="103" t="s">
        <v>121</v>
      </c>
      <c r="B30" s="104" t="s">
        <v>711</v>
      </c>
      <c r="C30" s="107"/>
      <c r="D30" s="50"/>
      <c r="E30" s="44"/>
      <c r="F30" s="45"/>
      <c r="G30" s="46"/>
      <c r="H30" s="47" t="s">
        <v>802</v>
      </c>
      <c r="I30" s="46"/>
      <c r="J30" s="48"/>
      <c r="K30" s="49" t="s">
        <v>802</v>
      </c>
      <c r="L30" s="46"/>
      <c r="M30" s="48"/>
      <c r="N30" s="49" t="s">
        <v>802</v>
      </c>
      <c r="O30" s="46"/>
      <c r="P30" s="48"/>
      <c r="Q30" s="43" t="str">
        <f t="shared" si="0"/>
        <v/>
      </c>
    </row>
    <row r="31" spans="1:17">
      <c r="A31" s="103" t="s">
        <v>121</v>
      </c>
      <c r="B31" s="104" t="s">
        <v>711</v>
      </c>
      <c r="C31" s="107"/>
      <c r="D31" s="50"/>
      <c r="E31" s="44"/>
      <c r="F31" s="45"/>
      <c r="G31" s="46"/>
      <c r="H31" s="47" t="s">
        <v>802</v>
      </c>
      <c r="I31" s="46"/>
      <c r="J31" s="48"/>
      <c r="K31" s="49" t="s">
        <v>802</v>
      </c>
      <c r="L31" s="46"/>
      <c r="M31" s="48"/>
      <c r="N31" s="49" t="s">
        <v>802</v>
      </c>
      <c r="O31" s="46"/>
      <c r="P31" s="48"/>
      <c r="Q31" s="43" t="str">
        <f t="shared" si="0"/>
        <v/>
      </c>
    </row>
    <row r="32" spans="1:17">
      <c r="A32" s="103" t="s">
        <v>121</v>
      </c>
      <c r="B32" s="104" t="s">
        <v>711</v>
      </c>
      <c r="C32" s="107"/>
      <c r="D32" s="50"/>
      <c r="E32" s="44"/>
      <c r="F32" s="45"/>
      <c r="G32" s="46"/>
      <c r="H32" s="47" t="s">
        <v>802</v>
      </c>
      <c r="I32" s="46"/>
      <c r="J32" s="48"/>
      <c r="K32" s="49" t="s">
        <v>802</v>
      </c>
      <c r="L32" s="46"/>
      <c r="M32" s="48"/>
      <c r="N32" s="49" t="s">
        <v>802</v>
      </c>
      <c r="O32" s="46"/>
      <c r="P32" s="48"/>
      <c r="Q32" s="43" t="str">
        <f t="shared" si="0"/>
        <v/>
      </c>
    </row>
    <row r="33" spans="1:17">
      <c r="A33" s="103" t="s">
        <v>121</v>
      </c>
      <c r="B33" s="104" t="s">
        <v>711</v>
      </c>
      <c r="C33" s="107"/>
      <c r="D33" s="50"/>
      <c r="E33" s="44"/>
      <c r="F33" s="45"/>
      <c r="G33" s="46"/>
      <c r="H33" s="47" t="s">
        <v>802</v>
      </c>
      <c r="I33" s="46"/>
      <c r="J33" s="48"/>
      <c r="K33" s="49" t="s">
        <v>802</v>
      </c>
      <c r="L33" s="46"/>
      <c r="M33" s="48"/>
      <c r="N33" s="49" t="s">
        <v>802</v>
      </c>
      <c r="O33" s="46"/>
      <c r="P33" s="48"/>
      <c r="Q33" s="43" t="str">
        <f t="shared" si="0"/>
        <v/>
      </c>
    </row>
    <row r="34" spans="1:17">
      <c r="A34" s="103" t="s">
        <v>121</v>
      </c>
      <c r="B34" s="104" t="s">
        <v>711</v>
      </c>
      <c r="C34" s="107"/>
      <c r="D34" s="50"/>
      <c r="E34" s="44"/>
      <c r="F34" s="45"/>
      <c r="G34" s="46"/>
      <c r="H34" s="47" t="s">
        <v>802</v>
      </c>
      <c r="I34" s="46"/>
      <c r="J34" s="48"/>
      <c r="K34" s="49" t="s">
        <v>802</v>
      </c>
      <c r="L34" s="46"/>
      <c r="M34" s="48"/>
      <c r="N34" s="49" t="s">
        <v>802</v>
      </c>
      <c r="O34" s="46"/>
      <c r="P34" s="48"/>
      <c r="Q34" s="43" t="str">
        <f t="shared" si="0"/>
        <v/>
      </c>
    </row>
    <row r="35" spans="1:17">
      <c r="A35" s="103" t="s">
        <v>121</v>
      </c>
      <c r="B35" s="104" t="s">
        <v>711</v>
      </c>
      <c r="C35" s="107"/>
      <c r="D35" s="50"/>
      <c r="E35" s="44"/>
      <c r="F35" s="45"/>
      <c r="G35" s="46"/>
      <c r="H35" s="47" t="s">
        <v>802</v>
      </c>
      <c r="I35" s="46"/>
      <c r="J35" s="48"/>
      <c r="K35" s="49" t="s">
        <v>802</v>
      </c>
      <c r="L35" s="46"/>
      <c r="M35" s="48"/>
      <c r="N35" s="49" t="s">
        <v>802</v>
      </c>
      <c r="O35" s="46"/>
      <c r="P35" s="48"/>
      <c r="Q35" s="43" t="str">
        <f t="shared" si="0"/>
        <v/>
      </c>
    </row>
    <row r="36" spans="1:17">
      <c r="A36" s="103" t="s">
        <v>121</v>
      </c>
      <c r="B36" s="104" t="s">
        <v>711</v>
      </c>
      <c r="C36" s="107"/>
      <c r="D36" s="50"/>
      <c r="E36" s="44"/>
      <c r="F36" s="45"/>
      <c r="G36" s="46"/>
      <c r="H36" s="47" t="s">
        <v>802</v>
      </c>
      <c r="I36" s="46"/>
      <c r="J36" s="48"/>
      <c r="K36" s="49" t="s">
        <v>802</v>
      </c>
      <c r="L36" s="46"/>
      <c r="M36" s="48"/>
      <c r="N36" s="49" t="s">
        <v>802</v>
      </c>
      <c r="O36" s="46"/>
      <c r="P36" s="48"/>
      <c r="Q36" s="43" t="str">
        <f t="shared" si="0"/>
        <v/>
      </c>
    </row>
    <row r="37" spans="1:17">
      <c r="A37" s="103" t="s">
        <v>121</v>
      </c>
      <c r="B37" s="104" t="s">
        <v>711</v>
      </c>
      <c r="C37" s="107"/>
      <c r="D37" s="50"/>
      <c r="E37" s="44"/>
      <c r="F37" s="45"/>
      <c r="G37" s="46"/>
      <c r="H37" s="47" t="s">
        <v>802</v>
      </c>
      <c r="I37" s="46"/>
      <c r="J37" s="48"/>
      <c r="K37" s="49" t="s">
        <v>802</v>
      </c>
      <c r="L37" s="46"/>
      <c r="M37" s="48"/>
      <c r="N37" s="49" t="s">
        <v>802</v>
      </c>
      <c r="O37" s="46"/>
      <c r="P37" s="48"/>
      <c r="Q37" s="43" t="str">
        <f t="shared" si="0"/>
        <v/>
      </c>
    </row>
    <row r="38" spans="1:17">
      <c r="A38" s="103" t="s">
        <v>121</v>
      </c>
      <c r="B38" s="104" t="s">
        <v>711</v>
      </c>
      <c r="C38" s="107"/>
      <c r="D38" s="50"/>
      <c r="E38" s="44"/>
      <c r="F38" s="45"/>
      <c r="G38" s="46"/>
      <c r="H38" s="47" t="s">
        <v>802</v>
      </c>
      <c r="I38" s="46"/>
      <c r="J38" s="48"/>
      <c r="K38" s="49" t="s">
        <v>802</v>
      </c>
      <c r="L38" s="46"/>
      <c r="M38" s="48"/>
      <c r="N38" s="49" t="s">
        <v>802</v>
      </c>
      <c r="O38" s="46"/>
      <c r="P38" s="48"/>
      <c r="Q38" s="43" t="str">
        <f t="shared" si="0"/>
        <v/>
      </c>
    </row>
    <row r="39" spans="1:17">
      <c r="A39" s="103" t="s">
        <v>121</v>
      </c>
      <c r="B39" s="104" t="s">
        <v>711</v>
      </c>
      <c r="C39" s="107"/>
      <c r="D39" s="50"/>
      <c r="E39" s="44"/>
      <c r="F39" s="45"/>
      <c r="G39" s="46"/>
      <c r="H39" s="47" t="s">
        <v>802</v>
      </c>
      <c r="I39" s="46"/>
      <c r="J39" s="48"/>
      <c r="K39" s="49" t="s">
        <v>802</v>
      </c>
      <c r="L39" s="46"/>
      <c r="M39" s="48"/>
      <c r="N39" s="49" t="s">
        <v>802</v>
      </c>
      <c r="O39" s="46"/>
      <c r="P39" s="48"/>
      <c r="Q39" s="43" t="str">
        <f t="shared" si="0"/>
        <v/>
      </c>
    </row>
    <row r="40" spans="1:17">
      <c r="A40" s="103" t="s">
        <v>121</v>
      </c>
      <c r="B40" s="104" t="s">
        <v>711</v>
      </c>
      <c r="C40" s="107"/>
      <c r="D40" s="50"/>
      <c r="E40" s="44"/>
      <c r="F40" s="45"/>
      <c r="G40" s="46"/>
      <c r="H40" s="47" t="s">
        <v>802</v>
      </c>
      <c r="I40" s="46"/>
      <c r="J40" s="48"/>
      <c r="K40" s="49" t="s">
        <v>802</v>
      </c>
      <c r="L40" s="46"/>
      <c r="M40" s="48"/>
      <c r="N40" s="49" t="s">
        <v>802</v>
      </c>
      <c r="O40" s="46"/>
      <c r="P40" s="48"/>
      <c r="Q40" s="43" t="str">
        <f t="shared" si="0"/>
        <v/>
      </c>
    </row>
    <row r="41" spans="1:17">
      <c r="A41" s="103" t="s">
        <v>121</v>
      </c>
      <c r="B41" s="104" t="s">
        <v>711</v>
      </c>
      <c r="C41" s="107"/>
      <c r="D41" s="50"/>
      <c r="E41" s="44"/>
      <c r="F41" s="45"/>
      <c r="G41" s="46"/>
      <c r="H41" s="47" t="s">
        <v>802</v>
      </c>
      <c r="I41" s="46"/>
      <c r="J41" s="48"/>
      <c r="K41" s="49" t="s">
        <v>802</v>
      </c>
      <c r="L41" s="46"/>
      <c r="M41" s="48"/>
      <c r="N41" s="49" t="s">
        <v>802</v>
      </c>
      <c r="O41" s="46"/>
      <c r="P41" s="48"/>
      <c r="Q41" s="43" t="str">
        <f t="shared" si="0"/>
        <v/>
      </c>
    </row>
    <row r="42" spans="1:17">
      <c r="A42" s="103" t="s">
        <v>121</v>
      </c>
      <c r="B42" s="104" t="s">
        <v>711</v>
      </c>
      <c r="C42" s="107"/>
      <c r="D42" s="50"/>
      <c r="E42" s="44"/>
      <c r="F42" s="45"/>
      <c r="G42" s="46"/>
      <c r="H42" s="47" t="s">
        <v>802</v>
      </c>
      <c r="I42" s="46"/>
      <c r="J42" s="48"/>
      <c r="K42" s="49" t="s">
        <v>802</v>
      </c>
      <c r="L42" s="46"/>
      <c r="M42" s="48"/>
      <c r="N42" s="49" t="s">
        <v>802</v>
      </c>
      <c r="O42" s="46"/>
      <c r="P42" s="48"/>
      <c r="Q42" s="43" t="str">
        <f t="shared" si="0"/>
        <v/>
      </c>
    </row>
    <row r="43" spans="1:17">
      <c r="A43" s="103" t="s">
        <v>121</v>
      </c>
      <c r="B43" s="104" t="s">
        <v>711</v>
      </c>
      <c r="C43" s="107"/>
      <c r="D43" s="50"/>
      <c r="E43" s="44"/>
      <c r="F43" s="45"/>
      <c r="G43" s="46"/>
      <c r="H43" s="47" t="s">
        <v>802</v>
      </c>
      <c r="I43" s="46"/>
      <c r="J43" s="48"/>
      <c r="K43" s="49" t="s">
        <v>802</v>
      </c>
      <c r="L43" s="46"/>
      <c r="M43" s="48"/>
      <c r="N43" s="49" t="s">
        <v>802</v>
      </c>
      <c r="O43" s="46"/>
      <c r="P43" s="48"/>
      <c r="Q43" s="43" t="str">
        <f t="shared" si="0"/>
        <v/>
      </c>
    </row>
    <row r="44" spans="1:17">
      <c r="A44" s="103" t="s">
        <v>121</v>
      </c>
      <c r="B44" s="104" t="s">
        <v>711</v>
      </c>
      <c r="C44" s="107"/>
      <c r="D44" s="50"/>
      <c r="E44" s="44"/>
      <c r="F44" s="45"/>
      <c r="G44" s="46"/>
      <c r="H44" s="47" t="s">
        <v>802</v>
      </c>
      <c r="I44" s="46"/>
      <c r="J44" s="48"/>
      <c r="K44" s="49" t="s">
        <v>802</v>
      </c>
      <c r="L44" s="46"/>
      <c r="M44" s="48"/>
      <c r="N44" s="49" t="s">
        <v>802</v>
      </c>
      <c r="O44" s="46"/>
      <c r="P44" s="48"/>
      <c r="Q44" s="43" t="str">
        <f t="shared" si="0"/>
        <v/>
      </c>
    </row>
    <row r="45" spans="1:17">
      <c r="A45" s="103" t="s">
        <v>121</v>
      </c>
      <c r="B45" s="104" t="s">
        <v>711</v>
      </c>
      <c r="C45" s="107"/>
      <c r="D45" s="50"/>
      <c r="E45" s="44"/>
      <c r="F45" s="45"/>
      <c r="G45" s="46"/>
      <c r="H45" s="47" t="s">
        <v>802</v>
      </c>
      <c r="I45" s="46"/>
      <c r="J45" s="48"/>
      <c r="K45" s="49" t="s">
        <v>802</v>
      </c>
      <c r="L45" s="46"/>
      <c r="M45" s="48"/>
      <c r="N45" s="49" t="s">
        <v>802</v>
      </c>
      <c r="O45" s="46"/>
      <c r="P45" s="48"/>
      <c r="Q45" s="43" t="str">
        <f t="shared" si="0"/>
        <v/>
      </c>
    </row>
    <row r="46" spans="1:17">
      <c r="A46" s="103" t="s">
        <v>121</v>
      </c>
      <c r="B46" s="104" t="s">
        <v>711</v>
      </c>
      <c r="C46" s="107"/>
      <c r="D46" s="50"/>
      <c r="E46" s="44"/>
      <c r="F46" s="45"/>
      <c r="G46" s="46"/>
      <c r="H46" s="47" t="s">
        <v>802</v>
      </c>
      <c r="I46" s="46"/>
      <c r="J46" s="48"/>
      <c r="K46" s="49" t="s">
        <v>802</v>
      </c>
      <c r="L46" s="46"/>
      <c r="M46" s="48"/>
      <c r="N46" s="49" t="s">
        <v>802</v>
      </c>
      <c r="O46" s="46"/>
      <c r="P46" s="48"/>
      <c r="Q46" s="43" t="str">
        <f t="shared" si="0"/>
        <v/>
      </c>
    </row>
    <row r="47" spans="1:17">
      <c r="A47" s="103" t="s">
        <v>121</v>
      </c>
      <c r="B47" s="104" t="s">
        <v>711</v>
      </c>
      <c r="C47" s="107"/>
      <c r="D47" s="50"/>
      <c r="E47" s="44"/>
      <c r="F47" s="45"/>
      <c r="G47" s="46"/>
      <c r="H47" s="47" t="s">
        <v>802</v>
      </c>
      <c r="I47" s="46"/>
      <c r="J47" s="48"/>
      <c r="K47" s="49" t="s">
        <v>802</v>
      </c>
      <c r="L47" s="46"/>
      <c r="M47" s="48"/>
      <c r="N47" s="49" t="s">
        <v>802</v>
      </c>
      <c r="O47" s="46"/>
      <c r="P47" s="48"/>
      <c r="Q47" s="43" t="str">
        <f t="shared" si="0"/>
        <v/>
      </c>
    </row>
    <row r="48" spans="1:17">
      <c r="A48" s="103" t="s">
        <v>121</v>
      </c>
      <c r="B48" s="104" t="s">
        <v>711</v>
      </c>
      <c r="C48" s="107"/>
      <c r="D48" s="50"/>
      <c r="E48" s="44"/>
      <c r="F48" s="45"/>
      <c r="G48" s="46"/>
      <c r="H48" s="47" t="s">
        <v>802</v>
      </c>
      <c r="I48" s="46"/>
      <c r="J48" s="48"/>
      <c r="K48" s="49" t="s">
        <v>802</v>
      </c>
      <c r="L48" s="46"/>
      <c r="M48" s="48"/>
      <c r="N48" s="49" t="s">
        <v>802</v>
      </c>
      <c r="O48" s="46"/>
      <c r="P48" s="48"/>
      <c r="Q48" s="43" t="str">
        <f t="shared" si="0"/>
        <v/>
      </c>
    </row>
    <row r="49" spans="1:17">
      <c r="A49" s="103" t="s">
        <v>121</v>
      </c>
      <c r="B49" s="104" t="s">
        <v>711</v>
      </c>
      <c r="C49" s="107"/>
      <c r="D49" s="50"/>
      <c r="E49" s="44"/>
      <c r="F49" s="45"/>
      <c r="G49" s="46"/>
      <c r="H49" s="47" t="s">
        <v>802</v>
      </c>
      <c r="I49" s="46"/>
      <c r="J49" s="48"/>
      <c r="K49" s="49" t="s">
        <v>802</v>
      </c>
      <c r="L49" s="46"/>
      <c r="M49" s="48"/>
      <c r="N49" s="49" t="s">
        <v>802</v>
      </c>
      <c r="O49" s="46"/>
      <c r="P49" s="48"/>
      <c r="Q49" s="43" t="str">
        <f t="shared" si="0"/>
        <v/>
      </c>
    </row>
    <row r="50" spans="1:17">
      <c r="A50" s="103" t="s">
        <v>121</v>
      </c>
      <c r="B50" s="104" t="s">
        <v>711</v>
      </c>
      <c r="C50" s="107"/>
      <c r="D50" s="50"/>
      <c r="E50" s="44"/>
      <c r="F50" s="45"/>
      <c r="G50" s="46"/>
      <c r="H50" s="47" t="s">
        <v>802</v>
      </c>
      <c r="I50" s="46"/>
      <c r="J50" s="48"/>
      <c r="K50" s="49" t="s">
        <v>802</v>
      </c>
      <c r="L50" s="46"/>
      <c r="M50" s="48"/>
      <c r="N50" s="49" t="s">
        <v>802</v>
      </c>
      <c r="O50" s="46"/>
      <c r="P50" s="48"/>
      <c r="Q50" s="43" t="str">
        <f t="shared" si="0"/>
        <v/>
      </c>
    </row>
    <row r="51" spans="1:17">
      <c r="A51" s="103" t="s">
        <v>121</v>
      </c>
      <c r="B51" s="104" t="s">
        <v>711</v>
      </c>
      <c r="C51" s="107"/>
      <c r="D51" s="50"/>
      <c r="E51" s="44"/>
      <c r="F51" s="45"/>
      <c r="G51" s="46"/>
      <c r="H51" s="47" t="s">
        <v>802</v>
      </c>
      <c r="I51" s="46"/>
      <c r="J51" s="48"/>
      <c r="K51" s="49" t="s">
        <v>802</v>
      </c>
      <c r="L51" s="46"/>
      <c r="M51" s="48"/>
      <c r="N51" s="49" t="s">
        <v>802</v>
      </c>
      <c r="O51" s="46"/>
      <c r="P51" s="48"/>
      <c r="Q51" s="43" t="str">
        <f t="shared" si="0"/>
        <v/>
      </c>
    </row>
    <row r="52" spans="1:17">
      <c r="A52" s="103" t="s">
        <v>121</v>
      </c>
      <c r="B52" s="104" t="s">
        <v>711</v>
      </c>
      <c r="C52" s="107"/>
      <c r="D52" s="50"/>
      <c r="E52" s="44"/>
      <c r="F52" s="45"/>
      <c r="G52" s="46"/>
      <c r="H52" s="47" t="s">
        <v>802</v>
      </c>
      <c r="I52" s="46"/>
      <c r="J52" s="48"/>
      <c r="K52" s="49" t="s">
        <v>802</v>
      </c>
      <c r="L52" s="46"/>
      <c r="M52" s="48"/>
      <c r="N52" s="49" t="s">
        <v>802</v>
      </c>
      <c r="O52" s="46"/>
      <c r="P52" s="48"/>
      <c r="Q52" s="43" t="str">
        <f t="shared" si="0"/>
        <v/>
      </c>
    </row>
    <row r="53" spans="1:17">
      <c r="A53" s="103" t="s">
        <v>121</v>
      </c>
      <c r="B53" s="104" t="s">
        <v>711</v>
      </c>
      <c r="C53" s="107"/>
      <c r="D53" s="50"/>
      <c r="E53" s="44"/>
      <c r="F53" s="45"/>
      <c r="G53" s="46"/>
      <c r="H53" s="47" t="s">
        <v>802</v>
      </c>
      <c r="I53" s="46"/>
      <c r="J53" s="48"/>
      <c r="K53" s="49" t="s">
        <v>802</v>
      </c>
      <c r="L53" s="46"/>
      <c r="M53" s="48"/>
      <c r="N53" s="49" t="s">
        <v>802</v>
      </c>
      <c r="O53" s="46"/>
      <c r="P53" s="48"/>
      <c r="Q53" s="43" t="str">
        <f t="shared" si="0"/>
        <v/>
      </c>
    </row>
    <row r="54" spans="1:17">
      <c r="A54" s="103" t="s">
        <v>121</v>
      </c>
      <c r="B54" s="104" t="s">
        <v>711</v>
      </c>
      <c r="C54" s="107"/>
      <c r="D54" s="50"/>
      <c r="E54" s="44"/>
      <c r="F54" s="45"/>
      <c r="G54" s="46"/>
      <c r="H54" s="47" t="s">
        <v>802</v>
      </c>
      <c r="I54" s="46"/>
      <c r="J54" s="48"/>
      <c r="K54" s="49" t="s">
        <v>802</v>
      </c>
      <c r="L54" s="46"/>
      <c r="M54" s="48"/>
      <c r="N54" s="49" t="s">
        <v>802</v>
      </c>
      <c r="O54" s="46"/>
      <c r="P54" s="48"/>
      <c r="Q54" s="43" t="str">
        <f t="shared" si="0"/>
        <v/>
      </c>
    </row>
    <row r="55" spans="1:17">
      <c r="A55" s="103" t="s">
        <v>121</v>
      </c>
      <c r="B55" s="104" t="s">
        <v>711</v>
      </c>
      <c r="C55" s="107"/>
      <c r="D55" s="50"/>
      <c r="E55" s="44"/>
      <c r="F55" s="45"/>
      <c r="G55" s="46"/>
      <c r="H55" s="47" t="s">
        <v>802</v>
      </c>
      <c r="I55" s="46"/>
      <c r="J55" s="48"/>
      <c r="K55" s="49" t="s">
        <v>802</v>
      </c>
      <c r="L55" s="46"/>
      <c r="M55" s="48"/>
      <c r="N55" s="49" t="s">
        <v>802</v>
      </c>
      <c r="O55" s="46"/>
      <c r="P55" s="48"/>
      <c r="Q55" s="43" t="str">
        <f t="shared" si="0"/>
        <v/>
      </c>
    </row>
    <row r="56" spans="1:17">
      <c r="A56" s="103" t="s">
        <v>121</v>
      </c>
      <c r="B56" s="104" t="s">
        <v>711</v>
      </c>
      <c r="C56" s="107"/>
      <c r="D56" s="50"/>
      <c r="E56" s="44"/>
      <c r="F56" s="45"/>
      <c r="G56" s="46"/>
      <c r="H56" s="47" t="s">
        <v>802</v>
      </c>
      <c r="I56" s="46"/>
      <c r="J56" s="48"/>
      <c r="K56" s="49" t="s">
        <v>802</v>
      </c>
      <c r="L56" s="46"/>
      <c r="M56" s="48"/>
      <c r="N56" s="49" t="s">
        <v>802</v>
      </c>
      <c r="O56" s="46"/>
      <c r="P56" s="48"/>
      <c r="Q56" s="43" t="str">
        <f t="shared" si="0"/>
        <v/>
      </c>
    </row>
    <row r="57" spans="1:17">
      <c r="A57" s="103" t="s">
        <v>121</v>
      </c>
      <c r="B57" s="104" t="s">
        <v>711</v>
      </c>
      <c r="C57" s="107"/>
      <c r="D57" s="50"/>
      <c r="E57" s="44"/>
      <c r="F57" s="45"/>
      <c r="G57" s="46"/>
      <c r="H57" s="47" t="s">
        <v>802</v>
      </c>
      <c r="I57" s="46"/>
      <c r="J57" s="48"/>
      <c r="K57" s="49" t="s">
        <v>802</v>
      </c>
      <c r="L57" s="46"/>
      <c r="M57" s="48"/>
      <c r="N57" s="49" t="s">
        <v>802</v>
      </c>
      <c r="O57" s="46"/>
      <c r="P57" s="48"/>
      <c r="Q57" s="43" t="str">
        <f t="shared" si="0"/>
        <v/>
      </c>
    </row>
    <row r="58" spans="1:17">
      <c r="A58" s="103" t="s">
        <v>121</v>
      </c>
      <c r="B58" s="104" t="s">
        <v>711</v>
      </c>
      <c r="C58" s="107"/>
      <c r="D58" s="50"/>
      <c r="E58" s="44"/>
      <c r="F58" s="45"/>
      <c r="G58" s="46"/>
      <c r="H58" s="47" t="s">
        <v>802</v>
      </c>
      <c r="I58" s="46"/>
      <c r="J58" s="48"/>
      <c r="K58" s="49" t="s">
        <v>802</v>
      </c>
      <c r="L58" s="46"/>
      <c r="M58" s="48"/>
      <c r="N58" s="49" t="s">
        <v>802</v>
      </c>
      <c r="O58" s="46"/>
      <c r="P58" s="48"/>
      <c r="Q58" s="43" t="str">
        <f t="shared" si="0"/>
        <v/>
      </c>
    </row>
    <row r="59" spans="1:17">
      <c r="A59" s="103" t="s">
        <v>121</v>
      </c>
      <c r="B59" s="104" t="s">
        <v>711</v>
      </c>
      <c r="C59" s="107"/>
      <c r="D59" s="50"/>
      <c r="E59" s="44"/>
      <c r="F59" s="45"/>
      <c r="G59" s="46"/>
      <c r="H59" s="47" t="s">
        <v>802</v>
      </c>
      <c r="I59" s="46"/>
      <c r="J59" s="48"/>
      <c r="K59" s="49" t="s">
        <v>802</v>
      </c>
      <c r="L59" s="46"/>
      <c r="M59" s="48"/>
      <c r="N59" s="49" t="s">
        <v>802</v>
      </c>
      <c r="O59" s="46"/>
      <c r="P59" s="48"/>
      <c r="Q59" s="43" t="str">
        <f t="shared" si="0"/>
        <v/>
      </c>
    </row>
    <row r="60" spans="1:17">
      <c r="A60" s="103" t="s">
        <v>121</v>
      </c>
      <c r="B60" s="104" t="s">
        <v>711</v>
      </c>
      <c r="C60" s="107"/>
      <c r="D60" s="50"/>
      <c r="E60" s="44"/>
      <c r="F60" s="45"/>
      <c r="G60" s="46"/>
      <c r="H60" s="47" t="s">
        <v>802</v>
      </c>
      <c r="I60" s="46"/>
      <c r="J60" s="48"/>
      <c r="K60" s="49" t="s">
        <v>802</v>
      </c>
      <c r="L60" s="46"/>
      <c r="M60" s="48"/>
      <c r="N60" s="49" t="s">
        <v>802</v>
      </c>
      <c r="O60" s="46"/>
      <c r="P60" s="48"/>
      <c r="Q60" s="43" t="str">
        <f t="shared" si="0"/>
        <v/>
      </c>
    </row>
    <row r="61" spans="1:17">
      <c r="A61" s="103" t="s">
        <v>121</v>
      </c>
      <c r="B61" s="104" t="s">
        <v>711</v>
      </c>
      <c r="C61" s="107"/>
      <c r="D61" s="50"/>
      <c r="E61" s="44"/>
      <c r="F61" s="45"/>
      <c r="G61" s="46"/>
      <c r="H61" s="47" t="s">
        <v>802</v>
      </c>
      <c r="I61" s="46"/>
      <c r="J61" s="48"/>
      <c r="K61" s="49" t="s">
        <v>802</v>
      </c>
      <c r="L61" s="46"/>
      <c r="M61" s="48"/>
      <c r="N61" s="49" t="s">
        <v>802</v>
      </c>
      <c r="O61" s="46"/>
      <c r="P61" s="48"/>
      <c r="Q61" s="43" t="str">
        <f t="shared" si="0"/>
        <v/>
      </c>
    </row>
    <row r="62" spans="1:17">
      <c r="A62" s="103" t="s">
        <v>121</v>
      </c>
      <c r="B62" s="104" t="s">
        <v>711</v>
      </c>
      <c r="C62" s="107"/>
      <c r="D62" s="50"/>
      <c r="E62" s="44"/>
      <c r="F62" s="45"/>
      <c r="G62" s="46"/>
      <c r="H62" s="47" t="s">
        <v>802</v>
      </c>
      <c r="I62" s="46"/>
      <c r="J62" s="48"/>
      <c r="K62" s="49" t="s">
        <v>802</v>
      </c>
      <c r="L62" s="46"/>
      <c r="M62" s="48"/>
      <c r="N62" s="49" t="s">
        <v>802</v>
      </c>
      <c r="O62" s="46"/>
      <c r="P62" s="48"/>
      <c r="Q62" s="43" t="str">
        <f t="shared" si="0"/>
        <v/>
      </c>
    </row>
    <row r="63" spans="1:17">
      <c r="A63" s="103" t="s">
        <v>121</v>
      </c>
      <c r="B63" s="104" t="s">
        <v>711</v>
      </c>
      <c r="C63" s="107"/>
      <c r="D63" s="50"/>
      <c r="E63" s="44"/>
      <c r="F63" s="45"/>
      <c r="G63" s="46"/>
      <c r="H63" s="47" t="s">
        <v>802</v>
      </c>
      <c r="I63" s="46"/>
      <c r="J63" s="48"/>
      <c r="K63" s="49" t="s">
        <v>802</v>
      </c>
      <c r="L63" s="46"/>
      <c r="M63" s="48"/>
      <c r="N63" s="49" t="s">
        <v>802</v>
      </c>
      <c r="O63" s="46"/>
      <c r="P63" s="48"/>
      <c r="Q63" s="43" t="str">
        <f t="shared" si="0"/>
        <v/>
      </c>
    </row>
    <row r="64" spans="1:17">
      <c r="A64" s="103" t="s">
        <v>121</v>
      </c>
      <c r="B64" s="104" t="s">
        <v>711</v>
      </c>
      <c r="C64" s="107"/>
      <c r="D64" s="50"/>
      <c r="E64" s="44"/>
      <c r="F64" s="45"/>
      <c r="G64" s="46"/>
      <c r="H64" s="47" t="s">
        <v>802</v>
      </c>
      <c r="I64" s="46"/>
      <c r="J64" s="48"/>
      <c r="K64" s="49" t="s">
        <v>802</v>
      </c>
      <c r="L64" s="46"/>
      <c r="M64" s="48"/>
      <c r="N64" s="49" t="s">
        <v>802</v>
      </c>
      <c r="O64" s="46"/>
      <c r="P64" s="48"/>
      <c r="Q64" s="43" t="str">
        <f t="shared" si="0"/>
        <v/>
      </c>
    </row>
    <row r="65" spans="1:17">
      <c r="A65" s="103" t="s">
        <v>121</v>
      </c>
      <c r="B65" s="104" t="s">
        <v>711</v>
      </c>
      <c r="C65" s="107"/>
      <c r="D65" s="50"/>
      <c r="E65" s="44"/>
      <c r="F65" s="45"/>
      <c r="G65" s="46"/>
      <c r="H65" s="47" t="s">
        <v>802</v>
      </c>
      <c r="I65" s="46"/>
      <c r="J65" s="48"/>
      <c r="K65" s="49" t="s">
        <v>802</v>
      </c>
      <c r="L65" s="46"/>
      <c r="M65" s="48"/>
      <c r="N65" s="49" t="s">
        <v>802</v>
      </c>
      <c r="O65" s="46"/>
      <c r="P65" s="48"/>
      <c r="Q65" s="43" t="str">
        <f t="shared" si="0"/>
        <v/>
      </c>
    </row>
    <row r="66" spans="1:17">
      <c r="A66" s="103" t="s">
        <v>121</v>
      </c>
      <c r="B66" s="104" t="s">
        <v>711</v>
      </c>
      <c r="C66" s="107"/>
      <c r="D66" s="50"/>
      <c r="E66" s="44"/>
      <c r="F66" s="45"/>
      <c r="G66" s="46"/>
      <c r="H66" s="47" t="s">
        <v>802</v>
      </c>
      <c r="I66" s="46"/>
      <c r="J66" s="48"/>
      <c r="K66" s="49" t="s">
        <v>802</v>
      </c>
      <c r="L66" s="46"/>
      <c r="M66" s="48"/>
      <c r="N66" s="49" t="s">
        <v>802</v>
      </c>
      <c r="O66" s="46"/>
      <c r="P66" s="48"/>
      <c r="Q66" s="43" t="str">
        <f t="shared" si="0"/>
        <v/>
      </c>
    </row>
    <row r="67" spans="1:17">
      <c r="A67" s="103" t="s">
        <v>121</v>
      </c>
      <c r="B67" s="104" t="s">
        <v>711</v>
      </c>
      <c r="C67" s="107"/>
      <c r="D67" s="50"/>
      <c r="E67" s="44"/>
      <c r="F67" s="45"/>
      <c r="G67" s="46"/>
      <c r="H67" s="47" t="s">
        <v>802</v>
      </c>
      <c r="I67" s="46"/>
      <c r="J67" s="48"/>
      <c r="K67" s="49" t="s">
        <v>802</v>
      </c>
      <c r="L67" s="46"/>
      <c r="M67" s="48"/>
      <c r="N67" s="49" t="s">
        <v>802</v>
      </c>
      <c r="O67" s="46"/>
      <c r="P67" s="48"/>
      <c r="Q67" s="43" t="str">
        <f t="shared" si="0"/>
        <v/>
      </c>
    </row>
    <row r="68" spans="1:17">
      <c r="A68" s="103" t="s">
        <v>121</v>
      </c>
      <c r="B68" s="104" t="s">
        <v>711</v>
      </c>
      <c r="C68" s="107"/>
      <c r="D68" s="50"/>
      <c r="E68" s="44"/>
      <c r="F68" s="45"/>
      <c r="G68" s="46"/>
      <c r="H68" s="47" t="s">
        <v>802</v>
      </c>
      <c r="I68" s="46"/>
      <c r="J68" s="48"/>
      <c r="K68" s="49" t="s">
        <v>802</v>
      </c>
      <c r="L68" s="46"/>
      <c r="M68" s="48"/>
      <c r="N68" s="49" t="s">
        <v>802</v>
      </c>
      <c r="O68" s="46"/>
      <c r="P68" s="48"/>
      <c r="Q68" s="43" t="str">
        <f t="shared" ref="Q68:Q100" si="1">IF(OR(E68="", G68=""), "", PRODUCT(E68, G68, I68, L68, O68))</f>
        <v/>
      </c>
    </row>
    <row r="69" spans="1:17">
      <c r="A69" s="103" t="s">
        <v>121</v>
      </c>
      <c r="B69" s="104" t="s">
        <v>711</v>
      </c>
      <c r="C69" s="107"/>
      <c r="D69" s="50"/>
      <c r="E69" s="44"/>
      <c r="F69" s="45"/>
      <c r="G69" s="46"/>
      <c r="H69" s="47" t="s">
        <v>802</v>
      </c>
      <c r="I69" s="46"/>
      <c r="J69" s="48"/>
      <c r="K69" s="49" t="s">
        <v>802</v>
      </c>
      <c r="L69" s="46"/>
      <c r="M69" s="48"/>
      <c r="N69" s="49" t="s">
        <v>802</v>
      </c>
      <c r="O69" s="46"/>
      <c r="P69" s="48"/>
      <c r="Q69" s="43" t="str">
        <f t="shared" si="1"/>
        <v/>
      </c>
    </row>
    <row r="70" spans="1:17">
      <c r="A70" s="103" t="s">
        <v>121</v>
      </c>
      <c r="B70" s="104" t="s">
        <v>711</v>
      </c>
      <c r="C70" s="107"/>
      <c r="D70" s="50"/>
      <c r="E70" s="44"/>
      <c r="F70" s="45"/>
      <c r="G70" s="46"/>
      <c r="H70" s="47" t="s">
        <v>802</v>
      </c>
      <c r="I70" s="46"/>
      <c r="J70" s="48"/>
      <c r="K70" s="49" t="s">
        <v>802</v>
      </c>
      <c r="L70" s="46"/>
      <c r="M70" s="48"/>
      <c r="N70" s="49" t="s">
        <v>802</v>
      </c>
      <c r="O70" s="46"/>
      <c r="P70" s="48"/>
      <c r="Q70" s="43" t="str">
        <f t="shared" si="1"/>
        <v/>
      </c>
    </row>
    <row r="71" spans="1:17">
      <c r="A71" s="103" t="s">
        <v>121</v>
      </c>
      <c r="B71" s="104" t="s">
        <v>711</v>
      </c>
      <c r="C71" s="107"/>
      <c r="D71" s="50"/>
      <c r="E71" s="44"/>
      <c r="F71" s="45"/>
      <c r="G71" s="46"/>
      <c r="H71" s="47" t="s">
        <v>802</v>
      </c>
      <c r="I71" s="46"/>
      <c r="J71" s="48"/>
      <c r="K71" s="49" t="s">
        <v>802</v>
      </c>
      <c r="L71" s="46"/>
      <c r="M71" s="48"/>
      <c r="N71" s="49" t="s">
        <v>802</v>
      </c>
      <c r="O71" s="46"/>
      <c r="P71" s="48"/>
      <c r="Q71" s="43" t="str">
        <f t="shared" si="1"/>
        <v/>
      </c>
    </row>
    <row r="72" spans="1:17">
      <c r="A72" s="103" t="s">
        <v>121</v>
      </c>
      <c r="B72" s="104" t="s">
        <v>711</v>
      </c>
      <c r="C72" s="107"/>
      <c r="D72" s="50"/>
      <c r="E72" s="44"/>
      <c r="F72" s="45"/>
      <c r="G72" s="46"/>
      <c r="H72" s="47" t="s">
        <v>802</v>
      </c>
      <c r="I72" s="46"/>
      <c r="J72" s="48"/>
      <c r="K72" s="49" t="s">
        <v>802</v>
      </c>
      <c r="L72" s="46"/>
      <c r="M72" s="48"/>
      <c r="N72" s="49" t="s">
        <v>802</v>
      </c>
      <c r="O72" s="46"/>
      <c r="P72" s="48"/>
      <c r="Q72" s="43" t="str">
        <f t="shared" si="1"/>
        <v/>
      </c>
    </row>
    <row r="73" spans="1:17">
      <c r="A73" s="103" t="s">
        <v>121</v>
      </c>
      <c r="B73" s="104" t="s">
        <v>711</v>
      </c>
      <c r="C73" s="107"/>
      <c r="D73" s="50"/>
      <c r="E73" s="44"/>
      <c r="F73" s="45"/>
      <c r="G73" s="46"/>
      <c r="H73" s="47" t="s">
        <v>802</v>
      </c>
      <c r="I73" s="46"/>
      <c r="J73" s="48"/>
      <c r="K73" s="49" t="s">
        <v>802</v>
      </c>
      <c r="L73" s="46"/>
      <c r="M73" s="48"/>
      <c r="N73" s="49" t="s">
        <v>802</v>
      </c>
      <c r="O73" s="46"/>
      <c r="P73" s="48"/>
      <c r="Q73" s="43" t="str">
        <f t="shared" si="1"/>
        <v/>
      </c>
    </row>
    <row r="74" spans="1:17">
      <c r="A74" s="103" t="s">
        <v>121</v>
      </c>
      <c r="B74" s="104" t="s">
        <v>711</v>
      </c>
      <c r="C74" s="107"/>
      <c r="D74" s="50"/>
      <c r="E74" s="44"/>
      <c r="F74" s="45"/>
      <c r="G74" s="46"/>
      <c r="H74" s="47" t="s">
        <v>802</v>
      </c>
      <c r="I74" s="46"/>
      <c r="J74" s="48"/>
      <c r="K74" s="49" t="s">
        <v>802</v>
      </c>
      <c r="L74" s="46"/>
      <c r="M74" s="48"/>
      <c r="N74" s="49" t="s">
        <v>802</v>
      </c>
      <c r="O74" s="46"/>
      <c r="P74" s="48"/>
      <c r="Q74" s="43" t="str">
        <f t="shared" si="1"/>
        <v/>
      </c>
    </row>
    <row r="75" spans="1:17">
      <c r="A75" s="103" t="s">
        <v>121</v>
      </c>
      <c r="B75" s="104" t="s">
        <v>711</v>
      </c>
      <c r="C75" s="107"/>
      <c r="D75" s="50"/>
      <c r="E75" s="44"/>
      <c r="F75" s="45"/>
      <c r="G75" s="46"/>
      <c r="H75" s="47" t="s">
        <v>802</v>
      </c>
      <c r="I75" s="46"/>
      <c r="J75" s="48"/>
      <c r="K75" s="49" t="s">
        <v>802</v>
      </c>
      <c r="L75" s="46"/>
      <c r="M75" s="48"/>
      <c r="N75" s="49" t="s">
        <v>802</v>
      </c>
      <c r="O75" s="46"/>
      <c r="P75" s="48"/>
      <c r="Q75" s="43" t="str">
        <f t="shared" si="1"/>
        <v/>
      </c>
    </row>
    <row r="76" spans="1:17">
      <c r="A76" s="103" t="s">
        <v>121</v>
      </c>
      <c r="B76" s="104" t="s">
        <v>711</v>
      </c>
      <c r="C76" s="107"/>
      <c r="D76" s="50"/>
      <c r="E76" s="44"/>
      <c r="F76" s="45"/>
      <c r="G76" s="46"/>
      <c r="H76" s="47" t="s">
        <v>802</v>
      </c>
      <c r="I76" s="46"/>
      <c r="J76" s="48"/>
      <c r="K76" s="49" t="s">
        <v>802</v>
      </c>
      <c r="L76" s="46"/>
      <c r="M76" s="48"/>
      <c r="N76" s="49" t="s">
        <v>802</v>
      </c>
      <c r="O76" s="46"/>
      <c r="P76" s="48"/>
      <c r="Q76" s="43" t="str">
        <f t="shared" si="1"/>
        <v/>
      </c>
    </row>
    <row r="77" spans="1:17">
      <c r="A77" s="103" t="s">
        <v>121</v>
      </c>
      <c r="B77" s="104" t="s">
        <v>711</v>
      </c>
      <c r="C77" s="107"/>
      <c r="D77" s="50"/>
      <c r="E77" s="44"/>
      <c r="F77" s="45"/>
      <c r="G77" s="46"/>
      <c r="H77" s="47" t="s">
        <v>802</v>
      </c>
      <c r="I77" s="46"/>
      <c r="J77" s="48"/>
      <c r="K77" s="49" t="s">
        <v>802</v>
      </c>
      <c r="L77" s="46"/>
      <c r="M77" s="48"/>
      <c r="N77" s="49" t="s">
        <v>802</v>
      </c>
      <c r="O77" s="46"/>
      <c r="P77" s="48"/>
      <c r="Q77" s="43" t="str">
        <f t="shared" si="1"/>
        <v/>
      </c>
    </row>
    <row r="78" spans="1:17">
      <c r="A78" s="103" t="s">
        <v>121</v>
      </c>
      <c r="B78" s="104" t="s">
        <v>711</v>
      </c>
      <c r="C78" s="107"/>
      <c r="D78" s="50"/>
      <c r="E78" s="44"/>
      <c r="F78" s="45"/>
      <c r="G78" s="46"/>
      <c r="H78" s="47" t="s">
        <v>802</v>
      </c>
      <c r="I78" s="46"/>
      <c r="J78" s="48"/>
      <c r="K78" s="49" t="s">
        <v>802</v>
      </c>
      <c r="L78" s="46"/>
      <c r="M78" s="48"/>
      <c r="N78" s="49" t="s">
        <v>802</v>
      </c>
      <c r="O78" s="46"/>
      <c r="P78" s="48"/>
      <c r="Q78" s="43" t="str">
        <f t="shared" si="1"/>
        <v/>
      </c>
    </row>
    <row r="79" spans="1:17">
      <c r="A79" s="103" t="s">
        <v>121</v>
      </c>
      <c r="B79" s="104" t="s">
        <v>711</v>
      </c>
      <c r="C79" s="107"/>
      <c r="D79" s="50"/>
      <c r="E79" s="44"/>
      <c r="F79" s="45"/>
      <c r="G79" s="46"/>
      <c r="H79" s="47" t="s">
        <v>802</v>
      </c>
      <c r="I79" s="46"/>
      <c r="J79" s="48"/>
      <c r="K79" s="49" t="s">
        <v>802</v>
      </c>
      <c r="L79" s="46"/>
      <c r="M79" s="48"/>
      <c r="N79" s="49" t="s">
        <v>802</v>
      </c>
      <c r="O79" s="46"/>
      <c r="P79" s="48"/>
      <c r="Q79" s="43" t="str">
        <f t="shared" si="1"/>
        <v/>
      </c>
    </row>
    <row r="80" spans="1:17">
      <c r="A80" s="103" t="s">
        <v>121</v>
      </c>
      <c r="B80" s="104" t="s">
        <v>711</v>
      </c>
      <c r="C80" s="107"/>
      <c r="D80" s="50"/>
      <c r="E80" s="44"/>
      <c r="F80" s="45"/>
      <c r="G80" s="46"/>
      <c r="H80" s="47" t="s">
        <v>802</v>
      </c>
      <c r="I80" s="46"/>
      <c r="J80" s="48"/>
      <c r="K80" s="49" t="s">
        <v>802</v>
      </c>
      <c r="L80" s="46"/>
      <c r="M80" s="48"/>
      <c r="N80" s="49" t="s">
        <v>802</v>
      </c>
      <c r="O80" s="46"/>
      <c r="P80" s="48"/>
      <c r="Q80" s="43" t="str">
        <f t="shared" si="1"/>
        <v/>
      </c>
    </row>
    <row r="81" spans="1:17">
      <c r="A81" s="103" t="s">
        <v>121</v>
      </c>
      <c r="B81" s="104" t="s">
        <v>711</v>
      </c>
      <c r="C81" s="107"/>
      <c r="D81" s="50"/>
      <c r="E81" s="44"/>
      <c r="F81" s="45"/>
      <c r="G81" s="46"/>
      <c r="H81" s="47" t="s">
        <v>802</v>
      </c>
      <c r="I81" s="46"/>
      <c r="J81" s="48"/>
      <c r="K81" s="49" t="s">
        <v>802</v>
      </c>
      <c r="L81" s="46"/>
      <c r="M81" s="48"/>
      <c r="N81" s="49" t="s">
        <v>802</v>
      </c>
      <c r="O81" s="46"/>
      <c r="P81" s="48"/>
      <c r="Q81" s="43" t="str">
        <f t="shared" si="1"/>
        <v/>
      </c>
    </row>
    <row r="82" spans="1:17">
      <c r="A82" s="103" t="s">
        <v>121</v>
      </c>
      <c r="B82" s="104" t="s">
        <v>711</v>
      </c>
      <c r="C82" s="107"/>
      <c r="D82" s="50"/>
      <c r="E82" s="44"/>
      <c r="F82" s="45"/>
      <c r="G82" s="46"/>
      <c r="H82" s="47" t="s">
        <v>802</v>
      </c>
      <c r="I82" s="46"/>
      <c r="J82" s="48"/>
      <c r="K82" s="49" t="s">
        <v>802</v>
      </c>
      <c r="L82" s="46"/>
      <c r="M82" s="48"/>
      <c r="N82" s="49" t="s">
        <v>802</v>
      </c>
      <c r="O82" s="46"/>
      <c r="P82" s="48"/>
      <c r="Q82" s="43" t="str">
        <f t="shared" si="1"/>
        <v/>
      </c>
    </row>
    <row r="83" spans="1:17">
      <c r="A83" s="103" t="s">
        <v>121</v>
      </c>
      <c r="B83" s="104" t="s">
        <v>711</v>
      </c>
      <c r="C83" s="107"/>
      <c r="D83" s="50"/>
      <c r="E83" s="44"/>
      <c r="F83" s="45"/>
      <c r="G83" s="46"/>
      <c r="H83" s="47" t="s">
        <v>802</v>
      </c>
      <c r="I83" s="46"/>
      <c r="J83" s="48"/>
      <c r="K83" s="49" t="s">
        <v>802</v>
      </c>
      <c r="L83" s="46"/>
      <c r="M83" s="48"/>
      <c r="N83" s="49" t="s">
        <v>802</v>
      </c>
      <c r="O83" s="46"/>
      <c r="P83" s="48"/>
      <c r="Q83" s="43" t="str">
        <f t="shared" si="1"/>
        <v/>
      </c>
    </row>
    <row r="84" spans="1:17">
      <c r="A84" s="103" t="s">
        <v>121</v>
      </c>
      <c r="B84" s="104" t="s">
        <v>711</v>
      </c>
      <c r="C84" s="107"/>
      <c r="D84" s="50"/>
      <c r="E84" s="44"/>
      <c r="F84" s="45"/>
      <c r="G84" s="46"/>
      <c r="H84" s="47" t="s">
        <v>802</v>
      </c>
      <c r="I84" s="46"/>
      <c r="J84" s="48"/>
      <c r="K84" s="49" t="s">
        <v>802</v>
      </c>
      <c r="L84" s="46"/>
      <c r="M84" s="48"/>
      <c r="N84" s="49" t="s">
        <v>802</v>
      </c>
      <c r="O84" s="46"/>
      <c r="P84" s="48"/>
      <c r="Q84" s="43" t="str">
        <f t="shared" si="1"/>
        <v/>
      </c>
    </row>
    <row r="85" spans="1:17">
      <c r="A85" s="103" t="s">
        <v>121</v>
      </c>
      <c r="B85" s="104" t="s">
        <v>711</v>
      </c>
      <c r="C85" s="107"/>
      <c r="D85" s="50"/>
      <c r="E85" s="44"/>
      <c r="F85" s="45"/>
      <c r="G85" s="46"/>
      <c r="H85" s="47" t="s">
        <v>802</v>
      </c>
      <c r="I85" s="46"/>
      <c r="J85" s="48"/>
      <c r="K85" s="49" t="s">
        <v>802</v>
      </c>
      <c r="L85" s="46"/>
      <c r="M85" s="48"/>
      <c r="N85" s="49" t="s">
        <v>802</v>
      </c>
      <c r="O85" s="46"/>
      <c r="P85" s="48"/>
      <c r="Q85" s="43" t="str">
        <f t="shared" si="1"/>
        <v/>
      </c>
    </row>
    <row r="86" spans="1:17">
      <c r="A86" s="103" t="s">
        <v>121</v>
      </c>
      <c r="B86" s="104" t="s">
        <v>711</v>
      </c>
      <c r="C86" s="107"/>
      <c r="D86" s="50"/>
      <c r="E86" s="44"/>
      <c r="F86" s="45"/>
      <c r="G86" s="46"/>
      <c r="H86" s="47" t="s">
        <v>802</v>
      </c>
      <c r="I86" s="46"/>
      <c r="J86" s="48"/>
      <c r="K86" s="49" t="s">
        <v>802</v>
      </c>
      <c r="L86" s="46"/>
      <c r="M86" s="48"/>
      <c r="N86" s="49" t="s">
        <v>802</v>
      </c>
      <c r="O86" s="46"/>
      <c r="P86" s="48"/>
      <c r="Q86" s="43" t="str">
        <f t="shared" si="1"/>
        <v/>
      </c>
    </row>
    <row r="87" spans="1:17">
      <c r="A87" s="103" t="s">
        <v>121</v>
      </c>
      <c r="B87" s="104" t="s">
        <v>711</v>
      </c>
      <c r="C87" s="107"/>
      <c r="D87" s="50"/>
      <c r="E87" s="44"/>
      <c r="F87" s="45"/>
      <c r="G87" s="46"/>
      <c r="H87" s="47" t="s">
        <v>802</v>
      </c>
      <c r="I87" s="46"/>
      <c r="J87" s="48"/>
      <c r="K87" s="49" t="s">
        <v>802</v>
      </c>
      <c r="L87" s="46"/>
      <c r="M87" s="48"/>
      <c r="N87" s="49" t="s">
        <v>802</v>
      </c>
      <c r="O87" s="46"/>
      <c r="P87" s="48"/>
      <c r="Q87" s="43" t="str">
        <f t="shared" si="1"/>
        <v/>
      </c>
    </row>
    <row r="88" spans="1:17">
      <c r="A88" s="103" t="s">
        <v>121</v>
      </c>
      <c r="B88" s="104" t="s">
        <v>711</v>
      </c>
      <c r="C88" s="107"/>
      <c r="D88" s="50"/>
      <c r="E88" s="44"/>
      <c r="F88" s="45"/>
      <c r="G88" s="46"/>
      <c r="H88" s="47" t="s">
        <v>802</v>
      </c>
      <c r="I88" s="46"/>
      <c r="J88" s="48"/>
      <c r="K88" s="49" t="s">
        <v>802</v>
      </c>
      <c r="L88" s="46"/>
      <c r="M88" s="48"/>
      <c r="N88" s="49" t="s">
        <v>802</v>
      </c>
      <c r="O88" s="46"/>
      <c r="P88" s="48"/>
      <c r="Q88" s="43" t="str">
        <f t="shared" si="1"/>
        <v/>
      </c>
    </row>
    <row r="89" spans="1:17">
      <c r="A89" s="103" t="s">
        <v>121</v>
      </c>
      <c r="B89" s="104" t="s">
        <v>711</v>
      </c>
      <c r="C89" s="107"/>
      <c r="D89" s="50"/>
      <c r="E89" s="44"/>
      <c r="F89" s="45"/>
      <c r="G89" s="46"/>
      <c r="H89" s="47" t="s">
        <v>802</v>
      </c>
      <c r="I89" s="46"/>
      <c r="J89" s="48"/>
      <c r="K89" s="49" t="s">
        <v>802</v>
      </c>
      <c r="L89" s="46"/>
      <c r="M89" s="48"/>
      <c r="N89" s="49" t="s">
        <v>802</v>
      </c>
      <c r="O89" s="46"/>
      <c r="P89" s="48"/>
      <c r="Q89" s="43" t="str">
        <f t="shared" si="1"/>
        <v/>
      </c>
    </row>
    <row r="90" spans="1:17">
      <c r="A90" s="103" t="s">
        <v>121</v>
      </c>
      <c r="B90" s="104" t="s">
        <v>711</v>
      </c>
      <c r="C90" s="107"/>
      <c r="D90" s="50"/>
      <c r="E90" s="44"/>
      <c r="F90" s="45"/>
      <c r="G90" s="46"/>
      <c r="H90" s="47" t="s">
        <v>802</v>
      </c>
      <c r="I90" s="46"/>
      <c r="J90" s="48"/>
      <c r="K90" s="49" t="s">
        <v>802</v>
      </c>
      <c r="L90" s="46"/>
      <c r="M90" s="48"/>
      <c r="N90" s="49" t="s">
        <v>802</v>
      </c>
      <c r="O90" s="46"/>
      <c r="P90" s="48"/>
      <c r="Q90" s="43" t="str">
        <f t="shared" si="1"/>
        <v/>
      </c>
    </row>
    <row r="91" spans="1:17">
      <c r="A91" s="103" t="s">
        <v>121</v>
      </c>
      <c r="B91" s="104" t="s">
        <v>711</v>
      </c>
      <c r="C91" s="107"/>
      <c r="D91" s="50"/>
      <c r="E91" s="44"/>
      <c r="F91" s="45"/>
      <c r="G91" s="46"/>
      <c r="H91" s="47" t="s">
        <v>802</v>
      </c>
      <c r="I91" s="46"/>
      <c r="J91" s="48"/>
      <c r="K91" s="49" t="s">
        <v>802</v>
      </c>
      <c r="L91" s="46"/>
      <c r="M91" s="48"/>
      <c r="N91" s="49" t="s">
        <v>802</v>
      </c>
      <c r="O91" s="46"/>
      <c r="P91" s="48"/>
      <c r="Q91" s="43" t="str">
        <f t="shared" si="1"/>
        <v/>
      </c>
    </row>
    <row r="92" spans="1:17">
      <c r="A92" s="103" t="s">
        <v>121</v>
      </c>
      <c r="B92" s="104" t="s">
        <v>711</v>
      </c>
      <c r="C92" s="107"/>
      <c r="D92" s="50"/>
      <c r="E92" s="44"/>
      <c r="F92" s="45"/>
      <c r="G92" s="46"/>
      <c r="H92" s="47" t="s">
        <v>802</v>
      </c>
      <c r="I92" s="46"/>
      <c r="J92" s="48"/>
      <c r="K92" s="49" t="s">
        <v>802</v>
      </c>
      <c r="L92" s="46"/>
      <c r="M92" s="48"/>
      <c r="N92" s="49" t="s">
        <v>802</v>
      </c>
      <c r="O92" s="46"/>
      <c r="P92" s="48"/>
      <c r="Q92" s="43" t="str">
        <f t="shared" si="1"/>
        <v/>
      </c>
    </row>
    <row r="93" spans="1:17">
      <c r="A93" s="103" t="s">
        <v>121</v>
      </c>
      <c r="B93" s="104" t="s">
        <v>711</v>
      </c>
      <c r="C93" s="107"/>
      <c r="D93" s="50"/>
      <c r="E93" s="44"/>
      <c r="F93" s="45"/>
      <c r="G93" s="46"/>
      <c r="H93" s="47" t="s">
        <v>802</v>
      </c>
      <c r="I93" s="46"/>
      <c r="J93" s="48"/>
      <c r="K93" s="49" t="s">
        <v>802</v>
      </c>
      <c r="L93" s="46"/>
      <c r="M93" s="48"/>
      <c r="N93" s="49" t="s">
        <v>802</v>
      </c>
      <c r="O93" s="46"/>
      <c r="P93" s="48"/>
      <c r="Q93" s="43" t="str">
        <f t="shared" si="1"/>
        <v/>
      </c>
    </row>
    <row r="94" spans="1:17">
      <c r="A94" s="103" t="s">
        <v>121</v>
      </c>
      <c r="B94" s="104" t="s">
        <v>711</v>
      </c>
      <c r="C94" s="107"/>
      <c r="D94" s="50"/>
      <c r="E94" s="44"/>
      <c r="F94" s="45"/>
      <c r="G94" s="46"/>
      <c r="H94" s="47" t="s">
        <v>802</v>
      </c>
      <c r="I94" s="46"/>
      <c r="J94" s="48"/>
      <c r="K94" s="49" t="s">
        <v>802</v>
      </c>
      <c r="L94" s="46"/>
      <c r="M94" s="48"/>
      <c r="N94" s="49" t="s">
        <v>802</v>
      </c>
      <c r="O94" s="46"/>
      <c r="P94" s="48"/>
      <c r="Q94" s="43" t="str">
        <f t="shared" si="1"/>
        <v/>
      </c>
    </row>
    <row r="95" spans="1:17">
      <c r="A95" s="103" t="s">
        <v>121</v>
      </c>
      <c r="B95" s="104" t="s">
        <v>711</v>
      </c>
      <c r="C95" s="107"/>
      <c r="D95" s="50"/>
      <c r="E95" s="44"/>
      <c r="F95" s="45"/>
      <c r="G95" s="46"/>
      <c r="H95" s="47" t="s">
        <v>802</v>
      </c>
      <c r="I95" s="46"/>
      <c r="J95" s="48"/>
      <c r="K95" s="49" t="s">
        <v>802</v>
      </c>
      <c r="L95" s="46"/>
      <c r="M95" s="48"/>
      <c r="N95" s="49" t="s">
        <v>802</v>
      </c>
      <c r="O95" s="46"/>
      <c r="P95" s="48"/>
      <c r="Q95" s="43" t="str">
        <f t="shared" si="1"/>
        <v/>
      </c>
    </row>
    <row r="96" spans="1:17">
      <c r="A96" s="103" t="s">
        <v>121</v>
      </c>
      <c r="B96" s="104" t="s">
        <v>711</v>
      </c>
      <c r="C96" s="107"/>
      <c r="D96" s="50"/>
      <c r="E96" s="44"/>
      <c r="F96" s="45"/>
      <c r="G96" s="46"/>
      <c r="H96" s="47" t="s">
        <v>802</v>
      </c>
      <c r="I96" s="46"/>
      <c r="J96" s="48"/>
      <c r="K96" s="49" t="s">
        <v>802</v>
      </c>
      <c r="L96" s="46"/>
      <c r="M96" s="48"/>
      <c r="N96" s="49" t="s">
        <v>802</v>
      </c>
      <c r="O96" s="46"/>
      <c r="P96" s="48"/>
      <c r="Q96" s="43" t="str">
        <f t="shared" si="1"/>
        <v/>
      </c>
    </row>
    <row r="97" spans="1:17">
      <c r="A97" s="103" t="s">
        <v>121</v>
      </c>
      <c r="B97" s="104" t="s">
        <v>711</v>
      </c>
      <c r="C97" s="107"/>
      <c r="D97" s="50"/>
      <c r="E97" s="44"/>
      <c r="F97" s="45"/>
      <c r="G97" s="46"/>
      <c r="H97" s="47" t="s">
        <v>802</v>
      </c>
      <c r="I97" s="46"/>
      <c r="J97" s="48"/>
      <c r="K97" s="49" t="s">
        <v>802</v>
      </c>
      <c r="L97" s="46"/>
      <c r="M97" s="48"/>
      <c r="N97" s="49" t="s">
        <v>802</v>
      </c>
      <c r="O97" s="46"/>
      <c r="P97" s="48"/>
      <c r="Q97" s="43" t="str">
        <f t="shared" si="1"/>
        <v/>
      </c>
    </row>
    <row r="98" spans="1:17">
      <c r="A98" s="103" t="s">
        <v>121</v>
      </c>
      <c r="B98" s="104" t="s">
        <v>711</v>
      </c>
      <c r="C98" s="107"/>
      <c r="D98" s="50"/>
      <c r="E98" s="44"/>
      <c r="F98" s="45"/>
      <c r="G98" s="46"/>
      <c r="H98" s="47" t="s">
        <v>802</v>
      </c>
      <c r="I98" s="46"/>
      <c r="J98" s="48"/>
      <c r="K98" s="49" t="s">
        <v>802</v>
      </c>
      <c r="L98" s="46"/>
      <c r="M98" s="48"/>
      <c r="N98" s="49" t="s">
        <v>802</v>
      </c>
      <c r="O98" s="46"/>
      <c r="P98" s="48"/>
      <c r="Q98" s="43" t="str">
        <f t="shared" si="1"/>
        <v/>
      </c>
    </row>
    <row r="99" spans="1:17">
      <c r="A99" s="103" t="s">
        <v>121</v>
      </c>
      <c r="B99" s="104" t="s">
        <v>711</v>
      </c>
      <c r="C99" s="107"/>
      <c r="D99" s="50"/>
      <c r="E99" s="44"/>
      <c r="F99" s="45"/>
      <c r="G99" s="46"/>
      <c r="H99" s="47" t="s">
        <v>802</v>
      </c>
      <c r="I99" s="46"/>
      <c r="J99" s="48"/>
      <c r="K99" s="49" t="s">
        <v>802</v>
      </c>
      <c r="L99" s="46"/>
      <c r="M99" s="48"/>
      <c r="N99" s="49" t="s">
        <v>802</v>
      </c>
      <c r="O99" s="46"/>
      <c r="P99" s="48"/>
      <c r="Q99" s="43" t="str">
        <f t="shared" si="1"/>
        <v/>
      </c>
    </row>
    <row r="100" spans="1:17">
      <c r="A100" s="103" t="s">
        <v>121</v>
      </c>
      <c r="B100" s="104" t="s">
        <v>711</v>
      </c>
      <c r="C100" s="107"/>
      <c r="D100" s="50"/>
      <c r="E100" s="44"/>
      <c r="F100" s="45"/>
      <c r="G100" s="46"/>
      <c r="H100" s="47" t="s">
        <v>802</v>
      </c>
      <c r="I100" s="46"/>
      <c r="J100" s="48"/>
      <c r="K100" s="49" t="s">
        <v>802</v>
      </c>
      <c r="L100" s="46"/>
      <c r="M100" s="48"/>
      <c r="N100" s="49" t="s">
        <v>802</v>
      </c>
      <c r="O100" s="46"/>
      <c r="P100" s="48"/>
      <c r="Q100" s="43" t="str">
        <f t="shared" si="1"/>
        <v/>
      </c>
    </row>
  </sheetData>
  <sheetProtection algorithmName="SHA-512" hashValue="EQN3qLW8JpraXFPJZV/vuuvx41ag+vHrnt1FCBx+DZtMQ7tDoqcOKBohTRffBj7f3jxpmNBHLt6LkJxEPeqA5g==" saltValue="rdsM2WaCEqW5avqldx9ZMQ==" spinCount="100000" sheet="1" scenarios="1" formatRows="0" autoFilter="0"/>
  <mergeCells count="1">
    <mergeCell ref="P1:Q1"/>
  </mergeCells>
  <phoneticPr fontId="3" type="noConversion"/>
  <conditionalFormatting sqref="E4:E100">
    <cfRule type="expression" dxfId="15" priority="16">
      <formula>E4-TRUNC(E4)&lt;&gt;0</formula>
    </cfRule>
  </conditionalFormatting>
  <conditionalFormatting sqref="E4:E100">
    <cfRule type="expression" dxfId="14" priority="15">
      <formula>E4-TRUNC(E4)=0</formula>
    </cfRule>
  </conditionalFormatting>
  <conditionalFormatting sqref="G4:G100">
    <cfRule type="expression" dxfId="13" priority="13">
      <formula>G4-TRUNC(G4)=0</formula>
    </cfRule>
    <cfRule type="expression" dxfId="12" priority="14">
      <formula>G4-TRUNC(G4)&lt;&gt;0</formula>
    </cfRule>
  </conditionalFormatting>
  <conditionalFormatting sqref="I4:I100">
    <cfRule type="expression" dxfId="11" priority="11">
      <formula>I4-TRUNC(I4)=0</formula>
    </cfRule>
    <cfRule type="expression" dxfId="10" priority="12">
      <formula>I4-TRUNC(I4)&lt;&gt;0</formula>
    </cfRule>
  </conditionalFormatting>
  <conditionalFormatting sqref="L4:L100">
    <cfRule type="expression" dxfId="9" priority="9">
      <formula>L4-TRUNC(L4)=0</formula>
    </cfRule>
    <cfRule type="expression" dxfId="8" priority="10">
      <formula>L4-TRUNC(L4)&lt;&gt;0</formula>
    </cfRule>
  </conditionalFormatting>
  <conditionalFormatting sqref="O4:O100">
    <cfRule type="expression" dxfId="7" priority="7">
      <formula>O4-TRUNC(O4)=0</formula>
    </cfRule>
    <cfRule type="expression" dxfId="6" priority="8">
      <formula>O4-TRUNC(O4)&lt;&gt;0</formula>
    </cfRule>
  </conditionalFormatting>
  <conditionalFormatting sqref="Q4:Q100">
    <cfRule type="expression" dxfId="5" priority="5">
      <formula>Q4-TRUNC(Q4)=0</formula>
    </cfRule>
    <cfRule type="expression" dxfId="4" priority="6">
      <formula>Q4-TRUNC(Q4)&lt;&gt;0</formula>
    </cfRule>
  </conditionalFormatting>
  <conditionalFormatting sqref="Q4:Q100">
    <cfRule type="expression" dxfId="3" priority="3">
      <formula>Q4-TRUNC(Q4)=0</formula>
    </cfRule>
    <cfRule type="expression" dxfId="2" priority="4">
      <formula>Q4-TRUNC(Q4)&lt;&gt;0</formula>
    </cfRule>
  </conditionalFormatting>
  <conditionalFormatting sqref="B4:B100">
    <cfRule type="containsText" dxfId="1" priority="1" operator="containsText" text="국내">
      <formula>NOT(ISERROR(SEARCH("국내",B4)))</formula>
    </cfRule>
    <cfRule type="containsText" dxfId="0" priority="2" operator="containsText" text="국외">
      <formula>NOT(ISERROR(SEARCH("국외",B4)))</formula>
    </cfRule>
  </conditionalFormatting>
  <dataValidations count="2">
    <dataValidation type="decimal" allowBlank="1" showInputMessage="1" showErrorMessage="1" sqref="G4:G100" xr:uid="{69A7E5C2-7E65-4B39-ACD3-34E977040D6B}">
      <formula1>0</formula1>
      <formula2>999999999999999</formula2>
    </dataValidation>
    <dataValidation type="decimal" allowBlank="1" showInputMessage="1" showErrorMessage="1" sqref="I4:I100 L4:L100 E4:E100 O4:O100" xr:uid="{58439C63-3C1E-4C41-BF4D-C265A7BD6B62}">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2513" r:id="rId4" name="Button 1">
              <controlPr defaultSize="0" print="0" autoFill="0" autoPict="0" macro="[0]!Functions_Public_Go_To_Upper_Sheet">
                <anchor moveWithCells="1" sizeWithCells="1">
                  <from>
                    <xdr:col>6</xdr:col>
                    <xdr:colOff>666750</xdr:colOff>
                    <xdr:row>0</xdr:row>
                    <xdr:rowOff>107950</xdr:rowOff>
                  </from>
                  <to>
                    <xdr:col>9</xdr:col>
                    <xdr:colOff>209550</xdr:colOff>
                    <xdr:row>0</xdr:row>
                    <xdr:rowOff>552450</xdr:rowOff>
                  </to>
                </anchor>
              </controlPr>
            </control>
          </mc:Choice>
        </mc:AlternateContent>
        <mc:AlternateContent xmlns:mc="http://schemas.openxmlformats.org/markup-compatibility/2006">
          <mc:Choice Requires="x14">
            <control shapeId="192514" r:id="rId5" name="Button 2">
              <controlPr defaultSize="0" print="0" autoFill="0" autoPict="0" macro="[0]!Functions_Public_Cell_Reservation">
                <anchor moveWithCells="1" sizeWithCells="1">
                  <from>
                    <xdr:col>9</xdr:col>
                    <xdr:colOff>323850</xdr:colOff>
                    <xdr:row>0</xdr:row>
                    <xdr:rowOff>107950</xdr:rowOff>
                  </from>
                  <to>
                    <xdr:col>11</xdr:col>
                    <xdr:colOff>266700</xdr:colOff>
                    <xdr:row>0</xdr:row>
                    <xdr:rowOff>552450</xdr:rowOff>
                  </to>
                </anchor>
              </controlPr>
            </control>
          </mc:Choice>
        </mc:AlternateContent>
        <mc:AlternateContent xmlns:mc="http://schemas.openxmlformats.org/markup-compatibility/2006">
          <mc:Choice Requires="x14">
            <control shapeId="192515" r:id="rId6" name="Button 3">
              <controlPr defaultSize="0" print="0" autoFill="0" autoPict="0" macro="[0]!Functions_Form_1_Row_100">
                <anchor moveWithCells="1" sizeWithCells="1">
                  <from>
                    <xdr:col>4</xdr:col>
                    <xdr:colOff>419100</xdr:colOff>
                    <xdr:row>0</xdr:row>
                    <xdr:rowOff>107950</xdr:rowOff>
                  </from>
                  <to>
                    <xdr:col>6</xdr:col>
                    <xdr:colOff>552450</xdr:colOff>
                    <xdr:row>0</xdr:row>
                    <xdr:rowOff>552450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77EB581D-740B-46B0-8A9E-8CE2EE63DB28}">
          <x14:formula1>
            <xm:f>'기준(양식)'!$K$3:$K$163</xm:f>
          </x14:formula1>
          <xm:sqref>F4:F100</xm:sqref>
        </x14:dataValidation>
        <x14:dataValidation type="list" allowBlank="1" showInputMessage="1" showErrorMessage="1" xr:uid="{05B4470D-2D28-41D8-8765-99535287A8A7}">
          <x14:formula1>
            <xm:f>'기준(양식)'!$J$3:$J$94</xm:f>
          </x14:formula1>
          <xm:sqref>M4:M100 J4:J100 P4:P100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19</vt:i4>
      </vt:variant>
    </vt:vector>
  </HeadingPairs>
  <TitlesOfParts>
    <vt:vector size="19" baseType="lpstr">
      <vt:lpstr>양식0</vt:lpstr>
      <vt:lpstr>양식1</vt:lpstr>
      <vt:lpstr>양식2</vt:lpstr>
      <vt:lpstr>양식3</vt:lpstr>
      <vt:lpstr>기준(양식)</vt:lpstr>
      <vt:lpstr>기준(PES)</vt:lpstr>
      <vt:lpstr>기준(전문가파견)</vt:lpstr>
      <vt:lpstr>안내</vt:lpstr>
      <vt:lpstr>사업설계안</vt:lpstr>
      <vt:lpstr>사업시행구조</vt:lpstr>
      <vt:lpstr>예산DB</vt:lpstr>
      <vt:lpstr>예산총괄표($)</vt:lpstr>
      <vt:lpstr>예산총괄표(원)</vt:lpstr>
      <vt:lpstr>OD통계</vt:lpstr>
      <vt:lpstr>조달검토</vt:lpstr>
      <vt:lpstr>2.1.1.</vt:lpstr>
      <vt:lpstr>2.1.1.-11</vt:lpstr>
      <vt:lpstr>2.1.1.-12</vt:lpstr>
      <vt:lpstr>2.1.1.-21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Urbane &amp; Victor</dc:creator>
  <cp:lastModifiedBy>koica</cp:lastModifiedBy>
  <cp:lastPrinted>2023-08-17T04:25:17Z</cp:lastPrinted>
  <dcterms:created xsi:type="dcterms:W3CDTF">2023-07-21T04:34:04Z</dcterms:created>
  <dcterms:modified xsi:type="dcterms:W3CDTF">2026-09-11T05:49:11Z</dcterms:modified>
</cp:coreProperties>
</file>